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svg" ContentType="image/sv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antandernet-my.sharepoint.com/personal/e804852_corp_santander_pt/Documents/Documents/Implementação de Satélites Agregados/SAT 79/Paralelo/"/>
    </mc:Choice>
  </mc:AlternateContent>
  <bookViews>
    <workbookView xWindow="0" yWindow="0" windowWidth="28800" windowHeight="11550" tabRatio="817" activeTab="1"/>
  </bookViews>
  <sheets>
    <sheet name="Comparativo s adjudicados" sheetId="29" r:id="rId1"/>
    <sheet name="Comparativo - Deltas Granul" sheetId="31" r:id="rId2"/>
    <sheet name="Sat79 - Tático Dez 24" sheetId="27" r:id="rId3"/>
    <sheet name="Sat 79 - Sol. Estrutural" sheetId="28" r:id="rId4"/>
    <sheet name="Sat79_dez24" sheetId="25" state="hidden" r:id="rId5"/>
    <sheet name="Index" sheetId="12" state="hidden" r:id="rId6"/>
    <sheet name="1. Credit Quality by sector" sheetId="15" state="hidden" r:id="rId7"/>
    <sheet name="2. Exposures of corp excl_Paris" sheetId="13" state="hidden" r:id="rId8"/>
    <sheet name="3. Net Carrying Amt by Maturity" sheetId="8" state="hidden" r:id="rId9"/>
    <sheet name="4. Exp. subject to phy. Ris" sheetId="14" state="hidden" r:id="rId10"/>
    <sheet name="Extração AG" sheetId="21" state="hidden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</externalReferences>
  <definedNames>
    <definedName name="\a" localSheetId="1">#REF!</definedName>
    <definedName name="\a" localSheetId="0">#REF!</definedName>
    <definedName name="\a">#REF!</definedName>
    <definedName name="\b" localSheetId="1">#REF!</definedName>
    <definedName name="\b" localSheetId="0">#REF!</definedName>
    <definedName name="\b">#REF!</definedName>
    <definedName name="\c" localSheetId="1">#REF!</definedName>
    <definedName name="\c" localSheetId="0">#REF!</definedName>
    <definedName name="\c">#REF!</definedName>
    <definedName name="\d" localSheetId="1">#REF!</definedName>
    <definedName name="\d" localSheetId="0">#REF!</definedName>
    <definedName name="\d">#REF!</definedName>
    <definedName name="\e" localSheetId="1">#REF!</definedName>
    <definedName name="\e" localSheetId="0">#REF!</definedName>
    <definedName name="\e">#REF!</definedName>
    <definedName name="\m" localSheetId="1">#REF!</definedName>
    <definedName name="\m" localSheetId="0">#REF!</definedName>
    <definedName name="\m">#REF!</definedName>
    <definedName name="\p" localSheetId="1">#REF!</definedName>
    <definedName name="\p" localSheetId="0">#REF!</definedName>
    <definedName name="\p">#REF!</definedName>
    <definedName name="\q" localSheetId="1">#REF!</definedName>
    <definedName name="\q" localSheetId="0">#REF!</definedName>
    <definedName name="\q">#REF!</definedName>
    <definedName name="\s" localSheetId="1">#REF!</definedName>
    <definedName name="\s" localSheetId="0">#REF!</definedName>
    <definedName name="\s">#REF!</definedName>
    <definedName name="\v" localSheetId="1">#REF!</definedName>
    <definedName name="\v" localSheetId="0">#REF!</definedName>
    <definedName name="\v">#REF!</definedName>
    <definedName name="___GRUPO_ENVIO">[1]GENMASIVA!$AC$4</definedName>
    <definedName name="___INDEX_SHEET___ASAP_Utilities" localSheetId="1">#REF!</definedName>
    <definedName name="___INDEX_SHEET___ASAP_Utilities" localSheetId="0">#REF!</definedName>
    <definedName name="___INDEX_SHEET___ASAP_Utilities">#REF!</definedName>
    <definedName name="___PERIODO">[1]GENMASIVA!$AC$2</definedName>
    <definedName name="___td2" localSheetId="1">#REF!</definedName>
    <definedName name="___td2" localSheetId="0">#REF!</definedName>
    <definedName name="___td2">#REF!</definedName>
    <definedName name="___td3" localSheetId="1">#REF!</definedName>
    <definedName name="___td3" localSheetId="0">#REF!</definedName>
    <definedName name="___td3">#REF!</definedName>
    <definedName name="___td4" localSheetId="1">#REF!</definedName>
    <definedName name="___td4" localSheetId="0">#REF!</definedName>
    <definedName name="___td4">#REF!</definedName>
    <definedName name="___ti1" localSheetId="1">#REF!</definedName>
    <definedName name="___ti1" localSheetId="0">#REF!</definedName>
    <definedName name="___ti1">#REF!</definedName>
    <definedName name="___ti2" localSheetId="1">#REF!</definedName>
    <definedName name="___ti2" localSheetId="0">#REF!</definedName>
    <definedName name="___ti2">#REF!</definedName>
    <definedName name="___ti3" localSheetId="1">#REF!</definedName>
    <definedName name="___ti3" localSheetId="0">#REF!</definedName>
    <definedName name="___ti3">#REF!</definedName>
    <definedName name="___ti4" localSheetId="1">#REF!</definedName>
    <definedName name="___ti4" localSheetId="0">#REF!</definedName>
    <definedName name="___ti4">#REF!</definedName>
    <definedName name="___tp1" localSheetId="1">#REF!</definedName>
    <definedName name="___tp1" localSheetId="0">#REF!</definedName>
    <definedName name="___tp1">#REF!</definedName>
    <definedName name="___tp2" localSheetId="1">#REF!</definedName>
    <definedName name="___tp2" localSheetId="0">#REF!</definedName>
    <definedName name="___tp2">#REF!</definedName>
    <definedName name="___tp3" localSheetId="1">#REF!</definedName>
    <definedName name="___tp3" localSheetId="0">#REF!</definedName>
    <definedName name="___tp3">#REF!</definedName>
    <definedName name="___tp4" localSheetId="1">#REF!</definedName>
    <definedName name="___tp4" localSheetId="0">#REF!</definedName>
    <definedName name="___tp4">#REF!</definedName>
    <definedName name="__123Graph_A" localSheetId="1" hidden="1">'[2]NJ-CA-MA-CT_jun06'!#REF!</definedName>
    <definedName name="__123Graph_A" localSheetId="0" hidden="1">'[2]NJ-CA-MA-CT_jun06'!#REF!</definedName>
    <definedName name="__123Graph_A" hidden="1">'[2]NJ-CA-MA-CT_jun06'!#REF!</definedName>
    <definedName name="__123Graph_B" localSheetId="1" hidden="1">'[2]NJ-CA-MA-CT_jun06'!#REF!</definedName>
    <definedName name="__123Graph_B" localSheetId="0" hidden="1">'[2]NJ-CA-MA-CT_jun06'!#REF!</definedName>
    <definedName name="__123Graph_B" hidden="1">'[2]NJ-CA-MA-CT_jun06'!#REF!</definedName>
    <definedName name="__123Graph_X" localSheetId="1" hidden="1">'[2]NJ-CA-MA-CT_jun06'!#REF!</definedName>
    <definedName name="__123Graph_X" localSheetId="0" hidden="1">'[2]NJ-CA-MA-CT_jun06'!#REF!</definedName>
    <definedName name="__123Graph_X" hidden="1">'[2]NJ-CA-MA-CT_jun06'!#REF!</definedName>
    <definedName name="__td1" localSheetId="1">#REF!</definedName>
    <definedName name="__td1" localSheetId="0">#REF!</definedName>
    <definedName name="__td1">#REF!</definedName>
    <definedName name="__td2" localSheetId="1">#REF!</definedName>
    <definedName name="__td2" localSheetId="0">#REF!</definedName>
    <definedName name="__td2">#REF!</definedName>
    <definedName name="__td3" localSheetId="1">#REF!</definedName>
    <definedName name="__td3" localSheetId="0">#REF!</definedName>
    <definedName name="__td3">#REF!</definedName>
    <definedName name="__td4" localSheetId="1">#REF!</definedName>
    <definedName name="__td4" localSheetId="0">#REF!</definedName>
    <definedName name="__td4">#REF!</definedName>
    <definedName name="__ti1" localSheetId="1">#REF!</definedName>
    <definedName name="__ti1" localSheetId="0">#REF!</definedName>
    <definedName name="__ti1">#REF!</definedName>
    <definedName name="__ti2" localSheetId="1">#REF!</definedName>
    <definedName name="__ti2" localSheetId="0">#REF!</definedName>
    <definedName name="__ti2">#REF!</definedName>
    <definedName name="__ti3" localSheetId="1">#REF!</definedName>
    <definedName name="__ti3" localSheetId="0">#REF!</definedName>
    <definedName name="__ti3">#REF!</definedName>
    <definedName name="__ti4" localSheetId="1">#REF!</definedName>
    <definedName name="__ti4" localSheetId="0">#REF!</definedName>
    <definedName name="__ti4">#REF!</definedName>
    <definedName name="__tp1" localSheetId="1">#REF!</definedName>
    <definedName name="__tp1" localSheetId="0">#REF!</definedName>
    <definedName name="__tp1">#REF!</definedName>
    <definedName name="__tp2" localSheetId="1">#REF!</definedName>
    <definedName name="__tp2" localSheetId="0">#REF!</definedName>
    <definedName name="__tp2">#REF!</definedName>
    <definedName name="__tp3" localSheetId="1">#REF!</definedName>
    <definedName name="__tp3" localSheetId="0">#REF!</definedName>
    <definedName name="__tp3">#REF!</definedName>
    <definedName name="__tp4" localSheetId="1">#REF!</definedName>
    <definedName name="__tp4" localSheetId="0">#REF!</definedName>
    <definedName name="__tp4">#REF!</definedName>
    <definedName name="_1" localSheetId="1">#REF!</definedName>
    <definedName name="_1" localSheetId="0">#REF!</definedName>
    <definedName name="_1">#REF!</definedName>
    <definedName name="_1_.1205_A_Automaticos" localSheetId="1">#REF!</definedName>
    <definedName name="_1_.1205_A_Automaticos" localSheetId="0">#REF!</definedName>
    <definedName name="_1_.1205_A_Automaticos">#REF!</definedName>
    <definedName name="_12" localSheetId="1" hidden="1">#REF!</definedName>
    <definedName name="_12" localSheetId="0" hidden="1">#REF!</definedName>
    <definedName name="_12" hidden="1">#REF!</definedName>
    <definedName name="_1detmar97acu" localSheetId="1">#REF!</definedName>
    <definedName name="_1detmar97acu" localSheetId="0">#REF!</definedName>
    <definedName name="_1detmar97acu">#REF!</definedName>
    <definedName name="_2" localSheetId="1" hidden="1">#REF!</definedName>
    <definedName name="_2" localSheetId="0" hidden="1">#REF!</definedName>
    <definedName name="_2" hidden="1">#REF!</definedName>
    <definedName name="_2_.1205_A_Manual" localSheetId="1">#REF!</definedName>
    <definedName name="_2_.1205_A_Manual" localSheetId="0">#REF!</definedName>
    <definedName name="_2_.1205_A_Manual">#REF!</definedName>
    <definedName name="_2detmar97acu" localSheetId="1">#REF!</definedName>
    <definedName name="_2detmar97acu" localSheetId="0">#REF!</definedName>
    <definedName name="_2detmar97acu">#REF!</definedName>
    <definedName name="_3" localSheetId="1" hidden="1">#REF!</definedName>
    <definedName name="_3" localSheetId="0" hidden="1">#REF!</definedName>
    <definedName name="_3" hidden="1">#REF!</definedName>
    <definedName name="_3_.1205_S" localSheetId="1">#REF!</definedName>
    <definedName name="_3_.1205_S" localSheetId="0">#REF!</definedName>
    <definedName name="_3_.1205_S">#REF!</definedName>
    <definedName name="_4" localSheetId="1" hidden="1">#REF!</definedName>
    <definedName name="_4" localSheetId="0" hidden="1">#REF!</definedName>
    <definedName name="_4" hidden="1">#REF!</definedName>
    <definedName name="_56101501880000" localSheetId="1">#REF!</definedName>
    <definedName name="_56101501880000" localSheetId="0">#REF!</definedName>
    <definedName name="_56101501880000">#REF!</definedName>
    <definedName name="_5detmar97acu" localSheetId="1">#REF!</definedName>
    <definedName name="_5detmar97acu" localSheetId="0">#REF!</definedName>
    <definedName name="_5detmar97acu">#REF!</definedName>
    <definedName name="_80" localSheetId="1" hidden="1">#REF!</definedName>
    <definedName name="_80" localSheetId="0" hidden="1">#REF!</definedName>
    <definedName name="_80" hidden="1">#REF!</definedName>
    <definedName name="_AMO_UniqueIdentifier" hidden="1">"'9c8ca13c-fcb6-4d5e-90fc-e89d2944ee4d'"</definedName>
    <definedName name="_col010_iNdEx_4" localSheetId="1">#REF!</definedName>
    <definedName name="_col010_iNdEx_4" localSheetId="0">#REF!</definedName>
    <definedName name="_col010_iNdEx_4">#REF!</definedName>
    <definedName name="_col020_iNdEx_5" localSheetId="1">#REF!</definedName>
    <definedName name="_col020_iNdEx_5" localSheetId="0">#REF!</definedName>
    <definedName name="_col020_iNdEx_5">#REF!</definedName>
    <definedName name="_col030_iNdEx_6" localSheetId="1">#REF!</definedName>
    <definedName name="_col030_iNdEx_6" localSheetId="0">#REF!</definedName>
    <definedName name="_col030_iNdEx_6">#REF!</definedName>
    <definedName name="_col040_iNdEx_7" localSheetId="1">#REF!</definedName>
    <definedName name="_col040_iNdEx_7" localSheetId="0">#REF!</definedName>
    <definedName name="_col040_iNdEx_7">#REF!</definedName>
    <definedName name="_col050_iNdEx_8" localSheetId="1">#REF!</definedName>
    <definedName name="_col050_iNdEx_8" localSheetId="0">#REF!</definedName>
    <definedName name="_col050_iNdEx_8">#REF!</definedName>
    <definedName name="_col060_iNdEx_9" localSheetId="1">#REF!</definedName>
    <definedName name="_col060_iNdEx_9" localSheetId="0">#REF!</definedName>
    <definedName name="_col060_iNdEx_9">#REF!</definedName>
    <definedName name="_col070_iNdEx_10" localSheetId="1">#REF!</definedName>
    <definedName name="_col070_iNdEx_10" localSheetId="0">#REF!</definedName>
    <definedName name="_col070_iNdEx_10">#REF!</definedName>
    <definedName name="_col080_iNdEx_11" localSheetId="1">#REF!</definedName>
    <definedName name="_col080_iNdEx_11" localSheetId="0">#REF!</definedName>
    <definedName name="_col080_iNdEx_11">#REF!</definedName>
    <definedName name="_col090_iNdEx_12" localSheetId="1">#REF!</definedName>
    <definedName name="_col090_iNdEx_12" localSheetId="0">#REF!</definedName>
    <definedName name="_col090_iNdEx_12">#REF!</definedName>
    <definedName name="_col100_iNdEx_13" localSheetId="1">#REF!</definedName>
    <definedName name="_col100_iNdEx_13" localSheetId="0">#REF!</definedName>
    <definedName name="_col100_iNdEx_13">#REF!</definedName>
    <definedName name="_col110_iNdEx_14" localSheetId="1">#REF!</definedName>
    <definedName name="_col110_iNdEx_14" localSheetId="0">#REF!</definedName>
    <definedName name="_col110_iNdEx_14">#REF!</definedName>
    <definedName name="_col120_iNdEx_15" localSheetId="1">#REF!</definedName>
    <definedName name="_col120_iNdEx_15" localSheetId="0">#REF!</definedName>
    <definedName name="_col120_iNdEx_15">#REF!</definedName>
    <definedName name="_col130_iNdEx_16" localSheetId="1">#REF!</definedName>
    <definedName name="_col130_iNdEx_16" localSheetId="0">#REF!</definedName>
    <definedName name="_col130_iNdEx_16">#REF!</definedName>
    <definedName name="_col140_iNdEx_17" localSheetId="1">#REF!</definedName>
    <definedName name="_col140_iNdEx_17" localSheetId="0">#REF!</definedName>
    <definedName name="_col140_iNdEx_17">#REF!</definedName>
    <definedName name="_col150_iNdEx_18" localSheetId="1">#REF!</definedName>
    <definedName name="_col150_iNdEx_18" localSheetId="0">#REF!</definedName>
    <definedName name="_col150_iNdEx_18">#REF!</definedName>
    <definedName name="_col160_iNdEx_19" localSheetId="1">#REF!</definedName>
    <definedName name="_col160_iNdEx_19" localSheetId="0">#REF!</definedName>
    <definedName name="_col160_iNdEx_19">#REF!</definedName>
    <definedName name="_col170_iNdEx_20" localSheetId="1">#REF!</definedName>
    <definedName name="_col170_iNdEx_20" localSheetId="0">#REF!</definedName>
    <definedName name="_col170_iNdEx_20">#REF!</definedName>
    <definedName name="_col180_iNdEx_21" localSheetId="1">#REF!</definedName>
    <definedName name="_col180_iNdEx_21" localSheetId="0">#REF!</definedName>
    <definedName name="_col180_iNdEx_21">#REF!</definedName>
    <definedName name="_col190_iNdEx_22" localSheetId="1">#REF!</definedName>
    <definedName name="_col190_iNdEx_22" localSheetId="0">#REF!</definedName>
    <definedName name="_col190_iNdEx_22">#REF!</definedName>
    <definedName name="_col200_iNdEx_23" localSheetId="1">#REF!</definedName>
    <definedName name="_col200_iNdEx_23" localSheetId="0">#REF!</definedName>
    <definedName name="_col200_iNdEx_23">#REF!</definedName>
    <definedName name="_col210_iNdEx_24" localSheetId="1">#REF!</definedName>
    <definedName name="_col210_iNdEx_24" localSheetId="0">#REF!</definedName>
    <definedName name="_col210_iNdEx_24">#REF!</definedName>
    <definedName name="_dim1" localSheetId="1">[3]Sheet1!#REF!</definedName>
    <definedName name="_dim1" localSheetId="0">[3]Sheet1!#REF!</definedName>
    <definedName name="_dim1">[3]Sheet1!#REF!</definedName>
    <definedName name="_dim4" localSheetId="1">[3]Sheet1!#REF!</definedName>
    <definedName name="_dim4" localSheetId="0">[3]Sheet1!#REF!</definedName>
    <definedName name="_dim4">[3]Sheet1!#REF!</definedName>
    <definedName name="_emptyrow1_iNdEx_22" localSheetId="1">#REF!</definedName>
    <definedName name="_emptyrow1_iNdEx_22" localSheetId="0">#REF!</definedName>
    <definedName name="_emptyrow1_iNdEx_22">#REF!</definedName>
    <definedName name="_emptyrow1_iNdEx_25" localSheetId="1">#REF!</definedName>
    <definedName name="_emptyrow1_iNdEx_25" localSheetId="0">#REF!</definedName>
    <definedName name="_emptyrow1_iNdEx_25">#REF!</definedName>
    <definedName name="_F" localSheetId="1">[4]ACTGLNSAGE!#REF!</definedName>
    <definedName name="_F" localSheetId="0">[4]ACTGLNSAGE!#REF!</definedName>
    <definedName name="_F">[4]ACTGLNSAGE!#REF!</definedName>
    <definedName name="_F18__00__010_iNdEx_33" localSheetId="1">#REF!</definedName>
    <definedName name="_F18__00__010_iNdEx_33" localSheetId="0">#REF!</definedName>
    <definedName name="_F18__00__010_iNdEx_33">#REF!</definedName>
    <definedName name="_F18__00__020_iNdEx_34" localSheetId="1">#REF!</definedName>
    <definedName name="_F18__00__020_iNdEx_34" localSheetId="0">#REF!</definedName>
    <definedName name="_F18__00__020_iNdEx_34">#REF!</definedName>
    <definedName name="_F18__00__030_iNdEx_35" localSheetId="1">#REF!</definedName>
    <definedName name="_F18__00__030_iNdEx_35" localSheetId="0">#REF!</definedName>
    <definedName name="_F18__00__030_iNdEx_35">#REF!</definedName>
    <definedName name="_F18__00__040_iNdEx_36" localSheetId="1">#REF!</definedName>
    <definedName name="_F18__00__040_iNdEx_36" localSheetId="0">#REF!</definedName>
    <definedName name="_F18__00__040_iNdEx_36">#REF!</definedName>
    <definedName name="_F18__00__050_iNdEx_37" localSheetId="1">#REF!</definedName>
    <definedName name="_F18__00__050_iNdEx_37" localSheetId="0">#REF!</definedName>
    <definedName name="_F18__00__050_iNdEx_37">#REF!</definedName>
    <definedName name="_F18__00__060_iNdEx_38" localSheetId="1">#REF!</definedName>
    <definedName name="_F18__00__060_iNdEx_38" localSheetId="0">#REF!</definedName>
    <definedName name="_F18__00__060_iNdEx_38">#REF!</definedName>
    <definedName name="_F18__00__070_iNdEx_39" localSheetId="1">#REF!</definedName>
    <definedName name="_F18__00__070_iNdEx_39" localSheetId="0">#REF!</definedName>
    <definedName name="_F18__00__070_iNdEx_39">#REF!</definedName>
    <definedName name="_F18__00__080_iNdEx_40" localSheetId="1">#REF!</definedName>
    <definedName name="_F18__00__080_iNdEx_40" localSheetId="0">#REF!</definedName>
    <definedName name="_F18__00__080_iNdEx_40">#REF!</definedName>
    <definedName name="_F18__00__090_iNdEx_41" localSheetId="1">#REF!</definedName>
    <definedName name="_F18__00__090_iNdEx_41" localSheetId="0">#REF!</definedName>
    <definedName name="_F18__00__090_iNdEx_41">#REF!</definedName>
    <definedName name="_F18__00__100_iNdEx_42" localSheetId="1">#REF!</definedName>
    <definedName name="_F18__00__100_iNdEx_42" localSheetId="0">#REF!</definedName>
    <definedName name="_F18__00__100_iNdEx_42">#REF!</definedName>
    <definedName name="_F18__00__110_iNdEx_43" localSheetId="1">#REF!</definedName>
    <definedName name="_F18__00__110_iNdEx_43" localSheetId="0">#REF!</definedName>
    <definedName name="_F18__00__110_iNdEx_43">#REF!</definedName>
    <definedName name="_F18__00__120_iNdEx_44" localSheetId="1">#REF!</definedName>
    <definedName name="_F18__00__120_iNdEx_44" localSheetId="0">#REF!</definedName>
    <definedName name="_F18__00__120_iNdEx_44">#REF!</definedName>
    <definedName name="_F18__00__130_iNdEx_45" localSheetId="1">#REF!</definedName>
    <definedName name="_F18__00__130_iNdEx_45" localSheetId="0">#REF!</definedName>
    <definedName name="_F18__00__130_iNdEx_45">#REF!</definedName>
    <definedName name="_F18__00__140_iNdEx_46" localSheetId="1">#REF!</definedName>
    <definedName name="_F18__00__140_iNdEx_46" localSheetId="0">#REF!</definedName>
    <definedName name="_F18__00__140_iNdEx_46">#REF!</definedName>
    <definedName name="_F18__00__150_iNdEx_47" localSheetId="1">#REF!</definedName>
    <definedName name="_F18__00__150_iNdEx_47" localSheetId="0">#REF!</definedName>
    <definedName name="_F18__00__150_iNdEx_47">#REF!</definedName>
    <definedName name="_F18__00__160_iNdEx_48" localSheetId="1">#REF!</definedName>
    <definedName name="_F18__00__160_iNdEx_48" localSheetId="0">#REF!</definedName>
    <definedName name="_F18__00__160_iNdEx_48">#REF!</definedName>
    <definedName name="_F18__00__170_iNdEx_49" localSheetId="1">#REF!</definedName>
    <definedName name="_F18__00__170_iNdEx_49" localSheetId="0">#REF!</definedName>
    <definedName name="_F18__00__170_iNdEx_49">#REF!</definedName>
    <definedName name="_F18__00__180_iNdEx_50" localSheetId="1">#REF!</definedName>
    <definedName name="_F18__00__180_iNdEx_50" localSheetId="0">#REF!</definedName>
    <definedName name="_F18__00__180_iNdEx_50">#REF!</definedName>
    <definedName name="_F18__00__190_iNdEx_51" localSheetId="1">#REF!</definedName>
    <definedName name="_F18__00__190_iNdEx_51" localSheetId="0">#REF!</definedName>
    <definedName name="_F18__00__190_iNdEx_51">#REF!</definedName>
    <definedName name="_F18__00__200_iNdEx_52" localSheetId="1">#REF!</definedName>
    <definedName name="_F18__00__200_iNdEx_52" localSheetId="0">#REF!</definedName>
    <definedName name="_F18__00__200_iNdEx_52">#REF!</definedName>
    <definedName name="_F18__00__210_iNdEx_53" localSheetId="1">#REF!</definedName>
    <definedName name="_F18__00__210_iNdEx_53" localSheetId="0">#REF!</definedName>
    <definedName name="_F18__00__210_iNdEx_53">#REF!</definedName>
    <definedName name="_F18__00__220_iNdEx_54" localSheetId="1">#REF!</definedName>
    <definedName name="_F18__00__220_iNdEx_54" localSheetId="0">#REF!</definedName>
    <definedName name="_F18__00__220_iNdEx_54">#REF!</definedName>
    <definedName name="_F18__00__230_iNdEx_55" localSheetId="1">#REF!</definedName>
    <definedName name="_F18__00__230_iNdEx_55" localSheetId="0">#REF!</definedName>
    <definedName name="_F18__00__230_iNdEx_55">#REF!</definedName>
    <definedName name="_F18__00__240_iNdEx_56" localSheetId="1">#REF!</definedName>
    <definedName name="_F18__00__240_iNdEx_56" localSheetId="0">#REF!</definedName>
    <definedName name="_F18__00__240_iNdEx_56">#REF!</definedName>
    <definedName name="_F18__00__250_iNdEx_57" localSheetId="1">#REF!</definedName>
    <definedName name="_F18__00__250_iNdEx_57" localSheetId="0">#REF!</definedName>
    <definedName name="_F18__00__250_iNdEx_57">#REF!</definedName>
    <definedName name="_F18__00__260_iNdEx_58" localSheetId="1">#REF!</definedName>
    <definedName name="_F18__00__260_iNdEx_58" localSheetId="0">#REF!</definedName>
    <definedName name="_F18__00__260_iNdEx_58">#REF!</definedName>
    <definedName name="_F18__00__270_iNdEx_59" localSheetId="1">#REF!</definedName>
    <definedName name="_F18__00__270_iNdEx_59" localSheetId="0">#REF!</definedName>
    <definedName name="_F18__00__270_iNdEx_59">#REF!</definedName>
    <definedName name="_F18__00__280_iNdEx_60" localSheetId="1">#REF!</definedName>
    <definedName name="_F18__00__280_iNdEx_60" localSheetId="0">#REF!</definedName>
    <definedName name="_F18__00__280_iNdEx_60">#REF!</definedName>
    <definedName name="_F18__00__290_iNdEx_61" localSheetId="1">#REF!</definedName>
    <definedName name="_F18__00__290_iNdEx_61" localSheetId="0">#REF!</definedName>
    <definedName name="_F18__00__290_iNdEx_61">#REF!</definedName>
    <definedName name="_F18__00__300_iNdEx_62" localSheetId="1">#REF!</definedName>
    <definedName name="_F18__00__300_iNdEx_62" localSheetId="0">#REF!</definedName>
    <definedName name="_F18__00__300_iNdEx_62">#REF!</definedName>
    <definedName name="_F18__00__310_iNdEx_63" localSheetId="1">#REF!</definedName>
    <definedName name="_F18__00__310_iNdEx_63" localSheetId="0">#REF!</definedName>
    <definedName name="_F18__00__310_iNdEx_63">#REF!</definedName>
    <definedName name="_F18__00__320_iNdEx_64" localSheetId="1">#REF!</definedName>
    <definedName name="_F18__00__320_iNdEx_64" localSheetId="0">#REF!</definedName>
    <definedName name="_F18__00__320_iNdEx_64">#REF!</definedName>
    <definedName name="_F18__00__330_iNdEx_65" localSheetId="1">#REF!</definedName>
    <definedName name="_F18__00__330_iNdEx_65" localSheetId="0">#REF!</definedName>
    <definedName name="_F18__00__330_iNdEx_65">#REF!</definedName>
    <definedName name="_F18__00__340_iNdEx_66" localSheetId="1">#REF!</definedName>
    <definedName name="_F18__00__340_iNdEx_66" localSheetId="0">#REF!</definedName>
    <definedName name="_F18__00__340_iNdEx_66">#REF!</definedName>
    <definedName name="_F18__00__350_iNdEx_67" localSheetId="1">#REF!</definedName>
    <definedName name="_F18__00__350_iNdEx_67" localSheetId="0">#REF!</definedName>
    <definedName name="_F18__00__350_iNdEx_67">#REF!</definedName>
    <definedName name="_F18__00__360_iNdEx_68" localSheetId="1">#REF!</definedName>
    <definedName name="_F18__00__360_iNdEx_68" localSheetId="0">#REF!</definedName>
    <definedName name="_F18__00__360_iNdEx_68">#REF!</definedName>
    <definedName name="_F18__00__370_iNdEx_69" localSheetId="1">#REF!</definedName>
    <definedName name="_F18__00__370_iNdEx_69" localSheetId="0">#REF!</definedName>
    <definedName name="_F18__00__370_iNdEx_69">#REF!</definedName>
    <definedName name="_F18__00__380_iNdEx_70" localSheetId="1">#REF!</definedName>
    <definedName name="_F18__00__380_iNdEx_70" localSheetId="0">#REF!</definedName>
    <definedName name="_F18__00__380_iNdEx_70">#REF!</definedName>
    <definedName name="_F18__00__390_iNdEx_71" localSheetId="1">#REF!</definedName>
    <definedName name="_F18__00__390_iNdEx_71" localSheetId="0">#REF!</definedName>
    <definedName name="_F18__00__390_iNdEx_71">#REF!</definedName>
    <definedName name="_F18__00__400_iNdEx_72" localSheetId="1">#REF!</definedName>
    <definedName name="_F18__00__400_iNdEx_72" localSheetId="0">#REF!</definedName>
    <definedName name="_F18__00__400_iNdEx_72">#REF!</definedName>
    <definedName name="_F18__00__410_iNdEx_73" localSheetId="1">#REF!</definedName>
    <definedName name="_F18__00__410_iNdEx_73" localSheetId="0">#REF!</definedName>
    <definedName name="_F18__00__410_iNdEx_73">#REF!</definedName>
    <definedName name="_F18__00__420_iNdEx_74" localSheetId="1">#REF!</definedName>
    <definedName name="_F18__00__420_iNdEx_74" localSheetId="0">#REF!</definedName>
    <definedName name="_F18__00__420_iNdEx_74">#REF!</definedName>
    <definedName name="_F18__00__430_iNdEx_75" localSheetId="1">#REF!</definedName>
    <definedName name="_F18__00__430_iNdEx_75" localSheetId="0">#REF!</definedName>
    <definedName name="_F18__00__430_iNdEx_75">#REF!</definedName>
    <definedName name="_F18__00__440_iNdEx_76" localSheetId="1">#REF!</definedName>
    <definedName name="_F18__00__440_iNdEx_76" localSheetId="0">#REF!</definedName>
    <definedName name="_F18__00__440_iNdEx_76">#REF!</definedName>
    <definedName name="_F18__00__450_iNdEx_77" localSheetId="1">#REF!</definedName>
    <definedName name="_F18__00__450_iNdEx_77" localSheetId="0">#REF!</definedName>
    <definedName name="_F18__00__450_iNdEx_77">#REF!</definedName>
    <definedName name="_F18__00__460_iNdEx_78" localSheetId="1">#REF!</definedName>
    <definedName name="_F18__00__460_iNdEx_78" localSheetId="0">#REF!</definedName>
    <definedName name="_F18__00__460_iNdEx_78">#REF!</definedName>
    <definedName name="_F18__00__470_iNdEx_79" localSheetId="1">#REF!</definedName>
    <definedName name="_F18__00__470_iNdEx_79" localSheetId="0">#REF!</definedName>
    <definedName name="_F18__00__470_iNdEx_79">#REF!</definedName>
    <definedName name="_F18__00__480_iNdEx_80" localSheetId="1">#REF!</definedName>
    <definedName name="_F18__00__480_iNdEx_80" localSheetId="0">#REF!</definedName>
    <definedName name="_F18__00__480_iNdEx_80">#REF!</definedName>
    <definedName name="_F18__00__490_iNdEx_81" localSheetId="1">#REF!</definedName>
    <definedName name="_F18__00__490_iNdEx_81" localSheetId="0">#REF!</definedName>
    <definedName name="_F18__00__490_iNdEx_81">#REF!</definedName>
    <definedName name="_F18__00__500_iNdEx_82" localSheetId="1">#REF!</definedName>
    <definedName name="_F18__00__500_iNdEx_82" localSheetId="0">#REF!</definedName>
    <definedName name="_F18__00__500_iNdEx_82">#REF!</definedName>
    <definedName name="_F18__00__510_iNdEx_83" localSheetId="1">#REF!</definedName>
    <definedName name="_F18__00__510_iNdEx_83" localSheetId="0">#REF!</definedName>
    <definedName name="_F18__00__510_iNdEx_83">#REF!</definedName>
    <definedName name="_F18__00__520_iNdEx_84" localSheetId="1">#REF!</definedName>
    <definedName name="_F18__00__520_iNdEx_84" localSheetId="0">#REF!</definedName>
    <definedName name="_F18__00__520_iNdEx_84">#REF!</definedName>
    <definedName name="_F18__00__530_iNdEx_85" localSheetId="1">#REF!</definedName>
    <definedName name="_F18__00__530_iNdEx_85" localSheetId="0">#REF!</definedName>
    <definedName name="_F18__00__530_iNdEx_85">#REF!</definedName>
    <definedName name="_F18__00__540_iNdEx_86" localSheetId="1">#REF!</definedName>
    <definedName name="_F18__00__540_iNdEx_86" localSheetId="0">#REF!</definedName>
    <definedName name="_F18__00__540_iNdEx_86">#REF!</definedName>
    <definedName name="_F18__00__550_iNdEx_87" localSheetId="1">#REF!</definedName>
    <definedName name="_F18__00__550_iNdEx_87" localSheetId="0">#REF!</definedName>
    <definedName name="_F18__00__550_iNdEx_87">#REF!</definedName>
    <definedName name="_F19__00__010_iNdEx_31" localSheetId="1">#REF!</definedName>
    <definedName name="_F19__00__010_iNdEx_31" localSheetId="0">#REF!</definedName>
    <definedName name="_F19__00__010_iNdEx_31">#REF!</definedName>
    <definedName name="_F19__00__020_iNdEx_32" localSheetId="1">#REF!</definedName>
    <definedName name="_F19__00__020_iNdEx_32" localSheetId="0">#REF!</definedName>
    <definedName name="_F19__00__020_iNdEx_32">#REF!</definedName>
    <definedName name="_F19__00__030_iNdEx_33" localSheetId="1">#REF!</definedName>
    <definedName name="_F19__00__030_iNdEx_33" localSheetId="0">#REF!</definedName>
    <definedName name="_F19__00__030_iNdEx_33">#REF!</definedName>
    <definedName name="_F19__00__040_iNdEx_34" localSheetId="1">#REF!</definedName>
    <definedName name="_F19__00__040_iNdEx_34" localSheetId="0">#REF!</definedName>
    <definedName name="_F19__00__040_iNdEx_34">#REF!</definedName>
    <definedName name="_F19__00__050_iNdEx_35" localSheetId="1">#REF!</definedName>
    <definedName name="_F19__00__050_iNdEx_35" localSheetId="0">#REF!</definedName>
    <definedName name="_F19__00__050_iNdEx_35">#REF!</definedName>
    <definedName name="_F19__00__060_iNdEx_36" localSheetId="1">#REF!</definedName>
    <definedName name="_F19__00__060_iNdEx_36" localSheetId="0">#REF!</definedName>
    <definedName name="_F19__00__060_iNdEx_36">#REF!</definedName>
    <definedName name="_F19__00__070_iNdEx_37" localSheetId="1">#REF!</definedName>
    <definedName name="_F19__00__070_iNdEx_37" localSheetId="0">#REF!</definedName>
    <definedName name="_F19__00__070_iNdEx_37">#REF!</definedName>
    <definedName name="_F19__00__080_iNdEx_38" localSheetId="1">#REF!</definedName>
    <definedName name="_F19__00__080_iNdEx_38" localSheetId="0">#REF!</definedName>
    <definedName name="_F19__00__080_iNdEx_38">#REF!</definedName>
    <definedName name="_F19__00__090_iNdEx_39" localSheetId="1">#REF!</definedName>
    <definedName name="_F19__00__090_iNdEx_39" localSheetId="0">#REF!</definedName>
    <definedName name="_F19__00__090_iNdEx_39">#REF!</definedName>
    <definedName name="_F19__00__100_iNdEx_40" localSheetId="1">#REF!</definedName>
    <definedName name="_F19__00__100_iNdEx_40" localSheetId="0">#REF!</definedName>
    <definedName name="_F19__00__100_iNdEx_40">#REF!</definedName>
    <definedName name="_F19__00__110_iNdEx_41" localSheetId="1">#REF!</definedName>
    <definedName name="_F19__00__110_iNdEx_41" localSheetId="0">#REF!</definedName>
    <definedName name="_F19__00__110_iNdEx_41">#REF!</definedName>
    <definedName name="_F19__00__120_iNdEx_42" localSheetId="1">#REF!</definedName>
    <definedName name="_F19__00__120_iNdEx_42" localSheetId="0">#REF!</definedName>
    <definedName name="_F19__00__120_iNdEx_42">#REF!</definedName>
    <definedName name="_F19__00__130_iNdEx_43" localSheetId="1">#REF!</definedName>
    <definedName name="_F19__00__130_iNdEx_43" localSheetId="0">#REF!</definedName>
    <definedName name="_F19__00__130_iNdEx_43">#REF!</definedName>
    <definedName name="_F19__00__140_iNdEx_44" localSheetId="1">#REF!</definedName>
    <definedName name="_F19__00__140_iNdEx_44" localSheetId="0">#REF!</definedName>
    <definedName name="_F19__00__140_iNdEx_44">#REF!</definedName>
    <definedName name="_F19__00__150_iNdEx_45" localSheetId="1">#REF!</definedName>
    <definedName name="_F19__00__150_iNdEx_45" localSheetId="0">#REF!</definedName>
    <definedName name="_F19__00__150_iNdEx_45">#REF!</definedName>
    <definedName name="_F19__00__160_iNdEx_46" localSheetId="1">#REF!</definedName>
    <definedName name="_F19__00__160_iNdEx_46" localSheetId="0">#REF!</definedName>
    <definedName name="_F19__00__160_iNdEx_46">#REF!</definedName>
    <definedName name="_F19__00__170_iNdEx_47" localSheetId="1">#REF!</definedName>
    <definedName name="_F19__00__170_iNdEx_47" localSheetId="0">#REF!</definedName>
    <definedName name="_F19__00__170_iNdEx_47">#REF!</definedName>
    <definedName name="_F19__00__180_iNdEx_48" localSheetId="1">#REF!</definedName>
    <definedName name="_F19__00__180_iNdEx_48" localSheetId="0">#REF!</definedName>
    <definedName name="_F19__00__180_iNdEx_48">#REF!</definedName>
    <definedName name="_F19__00__190_iNdEx_49" localSheetId="1">#REF!</definedName>
    <definedName name="_F19__00__190_iNdEx_49" localSheetId="0">#REF!</definedName>
    <definedName name="_F19__00__190_iNdEx_49">#REF!</definedName>
    <definedName name="_F19__00__200_iNdEx_50" localSheetId="1">#REF!</definedName>
    <definedName name="_F19__00__200_iNdEx_50" localSheetId="0">#REF!</definedName>
    <definedName name="_F19__00__200_iNdEx_50">#REF!</definedName>
    <definedName name="_F19__00__210_iNdEx_51" localSheetId="1">#REF!</definedName>
    <definedName name="_F19__00__210_iNdEx_51" localSheetId="0">#REF!</definedName>
    <definedName name="_F19__00__210_iNdEx_51">#REF!</definedName>
    <definedName name="_F19__00__220_iNdEx_52" localSheetId="1">#REF!</definedName>
    <definedName name="_F19__00__220_iNdEx_52" localSheetId="0">#REF!</definedName>
    <definedName name="_F19__00__220_iNdEx_52">#REF!</definedName>
    <definedName name="_F19__00__230_iNdEx_53" localSheetId="1">#REF!</definedName>
    <definedName name="_F19__00__230_iNdEx_53" localSheetId="0">#REF!</definedName>
    <definedName name="_F19__00__230_iNdEx_53">#REF!</definedName>
    <definedName name="_F19__00__240_iNdEx_54" localSheetId="1">#REF!</definedName>
    <definedName name="_F19__00__240_iNdEx_54" localSheetId="0">#REF!</definedName>
    <definedName name="_F19__00__240_iNdEx_54">#REF!</definedName>
    <definedName name="_F19__00__250_iNdEx_55" localSheetId="1">#REF!</definedName>
    <definedName name="_F19__00__250_iNdEx_55" localSheetId="0">#REF!</definedName>
    <definedName name="_F19__00__250_iNdEx_55">#REF!</definedName>
    <definedName name="_F19__00__260_iNdEx_56" localSheetId="1">#REF!</definedName>
    <definedName name="_F19__00__260_iNdEx_56" localSheetId="0">#REF!</definedName>
    <definedName name="_F19__00__260_iNdEx_56">#REF!</definedName>
    <definedName name="_F19__00__270_iNdEx_57" localSheetId="1">#REF!</definedName>
    <definedName name="_F19__00__270_iNdEx_57" localSheetId="0">#REF!</definedName>
    <definedName name="_F19__00__270_iNdEx_57">#REF!</definedName>
    <definedName name="_F19__00__280_iNdEx_58" localSheetId="1">#REF!</definedName>
    <definedName name="_F19__00__280_iNdEx_58" localSheetId="0">#REF!</definedName>
    <definedName name="_F19__00__280_iNdEx_58">#REF!</definedName>
    <definedName name="_F19__00__290_iNdEx_59" localSheetId="1">#REF!</definedName>
    <definedName name="_F19__00__290_iNdEx_59" localSheetId="0">#REF!</definedName>
    <definedName name="_F19__00__290_iNdEx_59">#REF!</definedName>
    <definedName name="_F19__00__300_iNdEx_60" localSheetId="1">#REF!</definedName>
    <definedName name="_F19__00__300_iNdEx_60" localSheetId="0">#REF!</definedName>
    <definedName name="_F19__00__300_iNdEx_60">#REF!</definedName>
    <definedName name="_F19__00__310_iNdEx_61" localSheetId="1">#REF!</definedName>
    <definedName name="_F19__00__310_iNdEx_61" localSheetId="0">#REF!</definedName>
    <definedName name="_F19__00__310_iNdEx_61">#REF!</definedName>
    <definedName name="_F19__00__320_iNdEx_62" localSheetId="1">#REF!</definedName>
    <definedName name="_F19__00__320_iNdEx_62" localSheetId="0">#REF!</definedName>
    <definedName name="_F19__00__320_iNdEx_62">#REF!</definedName>
    <definedName name="_F19__00__330_iNdEx_63" localSheetId="1">#REF!</definedName>
    <definedName name="_F19__00__330_iNdEx_63" localSheetId="0">#REF!</definedName>
    <definedName name="_F19__00__330_iNdEx_63">#REF!</definedName>
    <definedName name="_F19__00__340_iNdEx_64" localSheetId="1">#REF!</definedName>
    <definedName name="_F19__00__340_iNdEx_64" localSheetId="0">#REF!</definedName>
    <definedName name="_F19__00__340_iNdEx_64">#REF!</definedName>
    <definedName name="_xlnm._FilterDatabase" localSheetId="6" hidden="1">'1. Credit Quality by sector'!$A$12:$AB$119</definedName>
    <definedName name="_xlnm._FilterDatabase" localSheetId="3" hidden="1">'Sat 79 - Sol. Estrutural'!$B$10:$M$24</definedName>
    <definedName name="_xlnm._FilterDatabase" localSheetId="2" hidden="1">'Sat79 - Tático Dez 24'!$B$10:$L$23</definedName>
    <definedName name="_ftnref1_50" localSheetId="1">'[5]Table 39_'!#REF!</definedName>
    <definedName name="_ftnref1_50" localSheetId="0">'[5]Table 39_'!#REF!</definedName>
    <definedName name="_ftnref1_50">'[5]Table 39_'!#REF!</definedName>
    <definedName name="_ftnref1_50_10" localSheetId="1">'[6]Table 39_'!#REF!</definedName>
    <definedName name="_ftnref1_50_10" localSheetId="0">'[6]Table 39_'!#REF!</definedName>
    <definedName name="_ftnref1_50_10">'[6]Table 39_'!#REF!</definedName>
    <definedName name="_ftnref1_50_15" localSheetId="1">'[6]Table 39_'!#REF!</definedName>
    <definedName name="_ftnref1_50_15" localSheetId="0">'[6]Table 39_'!#REF!</definedName>
    <definedName name="_ftnref1_50_15">'[6]Table 39_'!#REF!</definedName>
    <definedName name="_ftnref1_50_18" localSheetId="1">'[6]Table 39_'!#REF!</definedName>
    <definedName name="_ftnref1_50_18" localSheetId="0">'[6]Table 39_'!#REF!</definedName>
    <definedName name="_ftnref1_50_18">'[6]Table 39_'!#REF!</definedName>
    <definedName name="_ftnref1_50_19" localSheetId="1">'[6]Table 39_'!#REF!</definedName>
    <definedName name="_ftnref1_50_19" localSheetId="0">'[6]Table 39_'!#REF!</definedName>
    <definedName name="_ftnref1_50_19">'[6]Table 39_'!#REF!</definedName>
    <definedName name="_ftnref1_50_20" localSheetId="1">'[6]Table 39_'!#REF!</definedName>
    <definedName name="_ftnref1_50_20" localSheetId="0">'[6]Table 39_'!#REF!</definedName>
    <definedName name="_ftnref1_50_20">'[6]Table 39_'!#REF!</definedName>
    <definedName name="_ftnref1_50_21" localSheetId="1">'[6]Table 39_'!#REF!</definedName>
    <definedName name="_ftnref1_50_21" localSheetId="0">'[6]Table 39_'!#REF!</definedName>
    <definedName name="_ftnref1_50_21">'[6]Table 39_'!#REF!</definedName>
    <definedName name="_ftnref1_50_23" localSheetId="1">'[6]Table 39_'!#REF!</definedName>
    <definedName name="_ftnref1_50_23" localSheetId="0">'[6]Table 39_'!#REF!</definedName>
    <definedName name="_ftnref1_50_23">'[6]Table 39_'!#REF!</definedName>
    <definedName name="_ftnref1_50_24" localSheetId="1">'[6]Table 39_'!#REF!</definedName>
    <definedName name="_ftnref1_50_24" localSheetId="0">'[6]Table 39_'!#REF!</definedName>
    <definedName name="_ftnref1_50_24">'[6]Table 39_'!#REF!</definedName>
    <definedName name="_ftnref1_50_27" localSheetId="1">'[7]Table 39_'!#REF!</definedName>
    <definedName name="_ftnref1_50_27" localSheetId="0">'[7]Table 39_'!#REF!</definedName>
    <definedName name="_ftnref1_50_27">'[7]Table 39_'!#REF!</definedName>
    <definedName name="_ftnref1_50_28" localSheetId="1">'[7]Table 39_'!#REF!</definedName>
    <definedName name="_ftnref1_50_28" localSheetId="0">'[7]Table 39_'!#REF!</definedName>
    <definedName name="_ftnref1_50_28">'[7]Table 39_'!#REF!</definedName>
    <definedName name="_ftnref1_50_4" localSheetId="1">'[6]Table 39_'!#REF!</definedName>
    <definedName name="_ftnref1_50_4" localSheetId="0">'[6]Table 39_'!#REF!</definedName>
    <definedName name="_ftnref1_50_4">'[6]Table 39_'!#REF!</definedName>
    <definedName name="_ftnref1_50_5" localSheetId="1">'[6]Table 39_'!#REF!</definedName>
    <definedName name="_ftnref1_50_5" localSheetId="0">'[6]Table 39_'!#REF!</definedName>
    <definedName name="_ftnref1_50_5">'[6]Table 39_'!#REF!</definedName>
    <definedName name="_ftnref1_50_9" localSheetId="1">'[7]Table 39_'!#REF!</definedName>
    <definedName name="_ftnref1_50_9" localSheetId="0">'[7]Table 39_'!#REF!</definedName>
    <definedName name="_ftnref1_50_9">'[7]Table 39_'!#REF!</definedName>
    <definedName name="_ftnref1_51" localSheetId="1">'[5]Table 39_'!#REF!</definedName>
    <definedName name="_ftnref1_51" localSheetId="0">'[5]Table 39_'!#REF!</definedName>
    <definedName name="_ftnref1_51">'[5]Table 39_'!#REF!</definedName>
    <definedName name="_ftnref1_51_10" localSheetId="1">'[6]Table 39_'!#REF!</definedName>
    <definedName name="_ftnref1_51_10" localSheetId="0">'[6]Table 39_'!#REF!</definedName>
    <definedName name="_ftnref1_51_10">'[6]Table 39_'!#REF!</definedName>
    <definedName name="_ftnref1_51_15" localSheetId="1">'[6]Table 39_'!#REF!</definedName>
    <definedName name="_ftnref1_51_15" localSheetId="0">'[6]Table 39_'!#REF!</definedName>
    <definedName name="_ftnref1_51_15">'[6]Table 39_'!#REF!</definedName>
    <definedName name="_ftnref1_51_18" localSheetId="1">'[6]Table 39_'!#REF!</definedName>
    <definedName name="_ftnref1_51_18" localSheetId="0">'[6]Table 39_'!#REF!</definedName>
    <definedName name="_ftnref1_51_18">'[6]Table 39_'!#REF!</definedName>
    <definedName name="_ftnref1_51_19" localSheetId="1">'[6]Table 39_'!#REF!</definedName>
    <definedName name="_ftnref1_51_19" localSheetId="0">'[6]Table 39_'!#REF!</definedName>
    <definedName name="_ftnref1_51_19">'[6]Table 39_'!#REF!</definedName>
    <definedName name="_ftnref1_51_20" localSheetId="1">'[6]Table 39_'!#REF!</definedName>
    <definedName name="_ftnref1_51_20" localSheetId="0">'[6]Table 39_'!#REF!</definedName>
    <definedName name="_ftnref1_51_20">'[6]Table 39_'!#REF!</definedName>
    <definedName name="_ftnref1_51_21" localSheetId="1">'[6]Table 39_'!#REF!</definedName>
    <definedName name="_ftnref1_51_21" localSheetId="0">'[6]Table 39_'!#REF!</definedName>
    <definedName name="_ftnref1_51_21">'[6]Table 39_'!#REF!</definedName>
    <definedName name="_ftnref1_51_23" localSheetId="1">'[6]Table 39_'!#REF!</definedName>
    <definedName name="_ftnref1_51_23" localSheetId="0">'[6]Table 39_'!#REF!</definedName>
    <definedName name="_ftnref1_51_23">'[6]Table 39_'!#REF!</definedName>
    <definedName name="_ftnref1_51_24" localSheetId="1">'[6]Table 39_'!#REF!</definedName>
    <definedName name="_ftnref1_51_24" localSheetId="0">'[6]Table 39_'!#REF!</definedName>
    <definedName name="_ftnref1_51_24">'[6]Table 39_'!#REF!</definedName>
    <definedName name="_ftnref1_51_4" localSheetId="1">'[6]Table 39_'!#REF!</definedName>
    <definedName name="_ftnref1_51_4" localSheetId="0">'[6]Table 39_'!#REF!</definedName>
    <definedName name="_ftnref1_51_4">'[6]Table 39_'!#REF!</definedName>
    <definedName name="_ftnref1_51_5" localSheetId="1">'[6]Table 39_'!#REF!</definedName>
    <definedName name="_ftnref1_51_5" localSheetId="0">'[6]Table 39_'!#REF!</definedName>
    <definedName name="_ftnref1_51_5">'[6]Table 39_'!#REF!</definedName>
    <definedName name="_ftref1_50" localSheetId="1">'[5]Table 39_'!#REF!</definedName>
    <definedName name="_ftref1_50" localSheetId="0">'[5]Table 39_'!#REF!</definedName>
    <definedName name="_ftref1_50">'[5]Table 39_'!#REF!</definedName>
    <definedName name="_h" localSheetId="1">'[6]Table 39_'!#REF!</definedName>
    <definedName name="_h" localSheetId="0">'[6]Table 39_'!#REF!</definedName>
    <definedName name="_h">'[6]Table 39_'!#REF!</definedName>
    <definedName name="_header1_Tlabel1_iNdEx_1" localSheetId="1">#REF!</definedName>
    <definedName name="_header1_Tlabel1_iNdEx_1" localSheetId="0">#REF!</definedName>
    <definedName name="_header1_Tlabel1_iNdEx_1">#REF!</definedName>
    <definedName name="_header2_iNdEx_23" localSheetId="1">#REF!</definedName>
    <definedName name="_header2_iNdEx_23" localSheetId="0">#REF!</definedName>
    <definedName name="_header2_iNdEx_23">#REF!</definedName>
    <definedName name="_header2_iNdEx_26" localSheetId="1">#REF!</definedName>
    <definedName name="_header2_iNdEx_26" localSheetId="0">#REF!</definedName>
    <definedName name="_header2_iNdEx_26">#REF!</definedName>
    <definedName name="_header3_iNdEx_24" localSheetId="1">#REF!</definedName>
    <definedName name="_header3_iNdEx_24" localSheetId="0">#REF!</definedName>
    <definedName name="_header3_iNdEx_24">#REF!</definedName>
    <definedName name="_header3_iNdEx_27" localSheetId="1">#REF!</definedName>
    <definedName name="_header3_iNdEx_27" localSheetId="0">#REF!</definedName>
    <definedName name="_header3_iNdEx_27">#REF!</definedName>
    <definedName name="_header4_iNdEx_25" localSheetId="1">#REF!</definedName>
    <definedName name="_header4_iNdEx_25" localSheetId="0">#REF!</definedName>
    <definedName name="_header4_iNdEx_25">#REF!</definedName>
    <definedName name="_header4_iNdEx_28" localSheetId="1">#REF!</definedName>
    <definedName name="_header4_iNdEx_28" localSheetId="0">#REF!</definedName>
    <definedName name="_header4_iNdEx_28">#REF!</definedName>
    <definedName name="_header5_iNdEx_26" localSheetId="1">#REF!</definedName>
    <definedName name="_header5_iNdEx_26" localSheetId="0">#REF!</definedName>
    <definedName name="_header5_iNdEx_26">#REF!</definedName>
    <definedName name="_header5_iNdEx_29" localSheetId="1">#REF!</definedName>
    <definedName name="_header5_iNdEx_29" localSheetId="0">#REF!</definedName>
    <definedName name="_header5_iNdEx_29">#REF!</definedName>
    <definedName name="_header6_iNdEx_27" localSheetId="1">#REF!</definedName>
    <definedName name="_header6_iNdEx_27" localSheetId="0">#REF!</definedName>
    <definedName name="_header6_iNdEx_27">#REF!</definedName>
    <definedName name="_header6_iNdEx_30" localSheetId="1">#REF!</definedName>
    <definedName name="_header6_iNdEx_30" localSheetId="0">#REF!</definedName>
    <definedName name="_header6_iNdEx_30">#REF!</definedName>
    <definedName name="_header7_iNdEx_28" localSheetId="1">#REF!</definedName>
    <definedName name="_header7_iNdEx_28" localSheetId="0">#REF!</definedName>
    <definedName name="_header7_iNdEx_28">#REF!</definedName>
    <definedName name="_header7_iNdEx_31" localSheetId="1">#REF!</definedName>
    <definedName name="_header7_iNdEx_31" localSheetId="0">#REF!</definedName>
    <definedName name="_header7_iNdEx_31">#REF!</definedName>
    <definedName name="_header8_iNdEx_29" localSheetId="1">#REF!</definedName>
    <definedName name="_header8_iNdEx_29" localSheetId="0">#REF!</definedName>
    <definedName name="_header8_iNdEx_29">#REF!</definedName>
    <definedName name="_header8_iNdEx_32" localSheetId="1">#REF!</definedName>
    <definedName name="_header8_iNdEx_32" localSheetId="0">#REF!</definedName>
    <definedName name="_header8_iNdEx_32">#REF!</definedName>
    <definedName name="_header9_iNdEx_30" localSheetId="1">#REF!</definedName>
    <definedName name="_header9_iNdEx_30" localSheetId="0">#REF!</definedName>
    <definedName name="_header9_iNdEx_30">#REF!</definedName>
    <definedName name="_Key1" localSheetId="1" hidden="1">#REF!</definedName>
    <definedName name="_Key1" localSheetId="0" hidden="1">#REF!</definedName>
    <definedName name="_Key1" hidden="1">#REF!</definedName>
    <definedName name="_label2_iNdEx_2" localSheetId="1">#REF!</definedName>
    <definedName name="_label2_iNdEx_2" localSheetId="0">#REF!</definedName>
    <definedName name="_label2_iNdEx_2">#REF!</definedName>
    <definedName name="_label3_iNdEx_3" localSheetId="1">#REF!</definedName>
    <definedName name="_label3_iNdEx_3" localSheetId="0">#REF!</definedName>
    <definedName name="_label3_iNdEx_3">#REF!</definedName>
    <definedName name="_Order1" hidden="1">255</definedName>
    <definedName name="_Sort" localSheetId="1" hidden="1">#REF!</definedName>
    <definedName name="_Sort" localSheetId="0" hidden="1">#REF!</definedName>
    <definedName name="_Sort" hidden="1">#REF!</definedName>
    <definedName name="_td1" localSheetId="1">#REF!</definedName>
    <definedName name="_td1" localSheetId="0">#REF!</definedName>
    <definedName name="_td1">#REF!</definedName>
    <definedName name="_td2" localSheetId="1">#REF!</definedName>
    <definedName name="_td2" localSheetId="0">#REF!</definedName>
    <definedName name="_td2">#REF!</definedName>
    <definedName name="_td3" localSheetId="1">#REF!</definedName>
    <definedName name="_td3" localSheetId="0">#REF!</definedName>
    <definedName name="_td3">#REF!</definedName>
    <definedName name="_td4" localSheetId="1">#REF!</definedName>
    <definedName name="_td4" localSheetId="0">#REF!</definedName>
    <definedName name="_td4">#REF!</definedName>
    <definedName name="_ti1" localSheetId="1">#REF!</definedName>
    <definedName name="_ti1" localSheetId="0">#REF!</definedName>
    <definedName name="_ti1">#REF!</definedName>
    <definedName name="_ti2" localSheetId="1">#REF!</definedName>
    <definedName name="_ti2" localSheetId="0">#REF!</definedName>
    <definedName name="_ti2">#REF!</definedName>
    <definedName name="_ti3" localSheetId="1">#REF!</definedName>
    <definedName name="_ti3" localSheetId="0">#REF!</definedName>
    <definedName name="_ti3">#REF!</definedName>
    <definedName name="_ti4" localSheetId="1">#REF!</definedName>
    <definedName name="_ti4" localSheetId="0">#REF!</definedName>
    <definedName name="_ti4">#REF!</definedName>
    <definedName name="_tp1" localSheetId="1">#REF!</definedName>
    <definedName name="_tp1" localSheetId="0">#REF!</definedName>
    <definedName name="_tp1">#REF!</definedName>
    <definedName name="_tp2" localSheetId="1">#REF!</definedName>
    <definedName name="_tp2" localSheetId="0">#REF!</definedName>
    <definedName name="_tp2">#REF!</definedName>
    <definedName name="_tp3" localSheetId="1">#REF!</definedName>
    <definedName name="_tp3" localSheetId="0">#REF!</definedName>
    <definedName name="_tp3">#REF!</definedName>
    <definedName name="_tp4" localSheetId="1">#REF!</definedName>
    <definedName name="_tp4" localSheetId="0">#REF!</definedName>
    <definedName name="_tp4">#REF!</definedName>
    <definedName name="a" localSheetId="1" hidden="1">'[2]NJ-CA-MA-CT_jun06'!#REF!</definedName>
    <definedName name="a" localSheetId="0" hidden="1">'[2]NJ-CA-MA-CT_jun06'!#REF!</definedName>
    <definedName name="a" hidden="1">'[2]NJ-CA-MA-CT_jun06'!#REF!</definedName>
    <definedName name="a.1" localSheetId="1">#REF!</definedName>
    <definedName name="a.1" localSheetId="0">#REF!</definedName>
    <definedName name="a.1">#REF!</definedName>
    <definedName name="A_Automaticos__" localSheetId="1">#REF!</definedName>
    <definedName name="A_Automaticos__" localSheetId="0">#REF!</definedName>
    <definedName name="A_Automaticos__">#REF!</definedName>
    <definedName name="A_L_Entity">[8]Parameters!$E$7</definedName>
    <definedName name="A_Manual__" localSheetId="1">#REF!</definedName>
    <definedName name="A_Manual__" localSheetId="0">#REF!</definedName>
    <definedName name="A_Manual__">#REF!</definedName>
    <definedName name="ABRIL" localSheetId="1">#REF!</definedName>
    <definedName name="ABRIL" localSheetId="0">#REF!</definedName>
    <definedName name="ABRIL">#REF!</definedName>
    <definedName name="account" localSheetId="1">#REF!</definedName>
    <definedName name="account" localSheetId="0">#REF!</definedName>
    <definedName name="account">#REF!</definedName>
    <definedName name="AccountLine1" localSheetId="1">#REF!</definedName>
    <definedName name="AccountLine1" localSheetId="0">#REF!</definedName>
    <definedName name="AccountLine1">#REF!</definedName>
    <definedName name="accounts" localSheetId="1">#REF!</definedName>
    <definedName name="accounts" localSheetId="0">#REF!</definedName>
    <definedName name="accounts">#REF!</definedName>
    <definedName name="ACCUMULATE_NEGATIVE_CHANGES_IN_" localSheetId="1">#REF!</definedName>
    <definedName name="ACCUMULATE_NEGATIVE_CHANGES_IN_" localSheetId="0">#REF!</definedName>
    <definedName name="ACCUMULATE_NEGATIVE_CHANGES_IN_">#REF!</definedName>
    <definedName name="Accumulated_Impairment" localSheetId="1">#REF!</definedName>
    <definedName name="Accumulated_Impairment" localSheetId="0">#REF!</definedName>
    <definedName name="Accumulated_Impairment">#REF!</definedName>
    <definedName name="acdvr2">[9]ACDVR!$A$4:$C$20</definedName>
    <definedName name="ACPAL" localSheetId="1">#REF!</definedName>
    <definedName name="ACPAL" localSheetId="0">#REF!</definedName>
    <definedName name="ACPAL">#REF!</definedName>
    <definedName name="ACPAL_1">[10]ACPAL!$A$2:$F$5</definedName>
    <definedName name="ACPAL_1_valid">[10]Menu!$H$102</definedName>
    <definedName name="ACPAL_2">[10]ACPAL!$A$10:$F$12</definedName>
    <definedName name="ACPAL_2_valid">[10]Menu!$H$103</definedName>
    <definedName name="ACPAL_3">[10]ACPAL!$A$17:$E$19</definedName>
    <definedName name="ACPAL_3_valid">[10]Menu!$H$104</definedName>
    <definedName name="ACPAL_result">[10]Menu!$I$10</definedName>
    <definedName name="acsa">'[11]Credit Card Commission:Oth fin instruments FVTPL'!$A$1:$IV$7</definedName>
    <definedName name="ACTAD" localSheetId="1">#REF!</definedName>
    <definedName name="ACTAD" localSheetId="0">#REF!</definedName>
    <definedName name="ACTAD">#REF!</definedName>
    <definedName name="ActgIntByTypeSummary" localSheetId="1">#REF!</definedName>
    <definedName name="ActgIntByTypeSummary" localSheetId="0">#REF!</definedName>
    <definedName name="ActgIntByTypeSummary">#REF!</definedName>
    <definedName name="ActgLCRS" localSheetId="1">#REF!</definedName>
    <definedName name="ActgLCRS" localSheetId="0">#REF!</definedName>
    <definedName name="ActgLCRS">#REF!</definedName>
    <definedName name="ACTGLNINTERST" localSheetId="1">#REF!</definedName>
    <definedName name="ACTGLNINTERST" localSheetId="0">#REF!</definedName>
    <definedName name="ACTGLNINTERST">#REF!</definedName>
    <definedName name="ACTGLNSAGE" localSheetId="1">[4]ACTGLNSAGE!#REF!</definedName>
    <definedName name="ACTGLNSAGE" localSheetId="0">[4]ACTGLNSAGE!#REF!</definedName>
    <definedName name="ACTGLNSAGE">[4]ACTGLNSAGE!#REF!</definedName>
    <definedName name="ActgOvdAgeing" localSheetId="1">#REF!</definedName>
    <definedName name="ActgOvdAgeing" localSheetId="0">#REF!</definedName>
    <definedName name="ActgOvdAgeing">#REF!</definedName>
    <definedName name="ActgSpainRisk" localSheetId="1">#REF!</definedName>
    <definedName name="ActgSpainRisk" localSheetId="0">#REF!</definedName>
    <definedName name="ActgSpainRisk">#REF!</definedName>
    <definedName name="ACTIN" localSheetId="1">[12]ACTIN!#REF!</definedName>
    <definedName name="ACTIN" localSheetId="0">[12]ACTIN!#REF!</definedName>
    <definedName name="ACTIN">[12]ACTIN!#REF!</definedName>
    <definedName name="ActLcrs" localSheetId="1">#REF!</definedName>
    <definedName name="ActLcrs" localSheetId="0">#REF!</definedName>
    <definedName name="ActLcrs">#REF!</definedName>
    <definedName name="ACTLCRSUM" localSheetId="1">#REF!</definedName>
    <definedName name="ACTLCRSUM" localSheetId="0">#REF!</definedName>
    <definedName name="ACTLCRSUM">#REF!</definedName>
    <definedName name="ACUM_CHANGE" localSheetId="1">#REF!</definedName>
    <definedName name="ACUM_CHANGE" localSheetId="0">#REF!</definedName>
    <definedName name="ACUM_CHANGE">#REF!</definedName>
    <definedName name="ACUMULADOS" localSheetId="1">#REF!</definedName>
    <definedName name="ACUMULADOS" localSheetId="0">#REF!</definedName>
    <definedName name="ACUMULADOS">#REF!</definedName>
    <definedName name="ad">'[11]Mgmt Fees - Computer Exp:Mgmt Fees - BL&amp;P Fees'!$A$1:$IV$7</definedName>
    <definedName name="add" localSheetId="0" hidden="1">{"Savings",#N/A,FALSE,"AN Net Receipts"}</definedName>
    <definedName name="add" hidden="1">{"Savings",#N/A,FALSE,"AN Net Receipts"}</definedName>
    <definedName name="add_1" localSheetId="0" hidden="1">{"Savings",#N/A,FALSE,"AN Net Receipts"}</definedName>
    <definedName name="add_1" hidden="1">{"Savings",#N/A,FALSE,"AN Net Receipts"}</definedName>
    <definedName name="ajustes" localSheetId="1">#REF!</definedName>
    <definedName name="ajustes" localSheetId="0">#REF!</definedName>
    <definedName name="ajustes">#REF!</definedName>
    <definedName name="Ajustes_Valoracion" localSheetId="1">#REF!</definedName>
    <definedName name="Ajustes_Valoracion" localSheetId="0">#REF!</definedName>
    <definedName name="Ajustes_Valoracion">#REF!</definedName>
    <definedName name="ALCO_AÑO_CONTAB" localSheetId="1">#REF!</definedName>
    <definedName name="ALCO_AÑO_CONTAB" localSheetId="0">#REF!</definedName>
    <definedName name="ALCO_AÑO_CONTAB">#REF!</definedName>
    <definedName name="ALCO_AÑO_REPER" localSheetId="1">#REF!</definedName>
    <definedName name="ALCO_AÑO_REPER" localSheetId="0">#REF!</definedName>
    <definedName name="ALCO_AÑO_REPER">#REF!</definedName>
    <definedName name="ALCO_MES_CONTAB" localSheetId="1">#REF!</definedName>
    <definedName name="ALCO_MES_CONTAB" localSheetId="0">#REF!</definedName>
    <definedName name="ALCO_MES_CONTAB">#REF!</definedName>
    <definedName name="ALCO_MES_REPER" localSheetId="1">#REF!</definedName>
    <definedName name="ALCO_MES_REPER" localSheetId="0">#REF!</definedName>
    <definedName name="ALCO_MES_REPER">#REF!</definedName>
    <definedName name="ALCOCRED_AÑO_CONTAB" localSheetId="1">#REF!</definedName>
    <definedName name="ALCOCRED_AÑO_CONTAB" localSheetId="0">#REF!</definedName>
    <definedName name="ALCOCRED_AÑO_CONTAB">#REF!</definedName>
    <definedName name="ALCOCRED_AÑO_REPER" localSheetId="1">#REF!</definedName>
    <definedName name="ALCOCRED_AÑO_REPER" localSheetId="0">#REF!</definedName>
    <definedName name="ALCOCRED_AÑO_REPER">#REF!</definedName>
    <definedName name="ALCOCRED_MES_CONTAB" localSheetId="1">#REF!</definedName>
    <definedName name="ALCOCRED_MES_CONTAB" localSheetId="0">#REF!</definedName>
    <definedName name="ALCOCRED_MES_CONTAB">#REF!</definedName>
    <definedName name="ALCOCRED_MES_REPER" localSheetId="1">#REF!</definedName>
    <definedName name="ALCOCRED_MES_REPER" localSheetId="0">#REF!</definedName>
    <definedName name="ALCOCRED_MES_REPER">#REF!</definedName>
    <definedName name="ALCOTIT_AÑO_CONTAB" localSheetId="1">#REF!</definedName>
    <definedName name="ALCOTIT_AÑO_CONTAB" localSheetId="0">#REF!</definedName>
    <definedName name="ALCOTIT_AÑO_CONTAB">#REF!</definedName>
    <definedName name="ALCOTIT_AÑO_REPER" localSheetId="1">#REF!</definedName>
    <definedName name="ALCOTIT_AÑO_REPER" localSheetId="0">#REF!</definedName>
    <definedName name="ALCOTIT_AÑO_REPER">#REF!</definedName>
    <definedName name="ALCOTIT_MES_CONTAB" localSheetId="1">#REF!</definedName>
    <definedName name="ALCOTIT_MES_CONTAB" localSheetId="0">#REF!</definedName>
    <definedName name="ALCOTIT_MES_CONTAB">#REF!</definedName>
    <definedName name="ALCOTIT_MES_REPER" localSheetId="1">#REF!</definedName>
    <definedName name="ALCOTIT_MES_REPER" localSheetId="0">#REF!</definedName>
    <definedName name="ALCOTIT_MES_REPER">#REF!</definedName>
    <definedName name="ALCOTITGR_AÑO_CONTAB" localSheetId="1">#REF!</definedName>
    <definedName name="ALCOTITGR_AÑO_CONTAB" localSheetId="0">#REF!</definedName>
    <definedName name="ALCOTITGR_AÑO_CONTAB">#REF!</definedName>
    <definedName name="ALCOTITGR_AÑO_REPER" localSheetId="1">#REF!</definedName>
    <definedName name="ALCOTITGR_AÑO_REPER" localSheetId="0">#REF!</definedName>
    <definedName name="ALCOTITGR_AÑO_REPER">#REF!</definedName>
    <definedName name="ALCOTITGR_MES_CONTAB" localSheetId="1">#REF!</definedName>
    <definedName name="ALCOTITGR_MES_CONTAB" localSheetId="0">#REF!</definedName>
    <definedName name="ALCOTITGR_MES_CONTAB">#REF!</definedName>
    <definedName name="ALCOTITGR_MES_REPER" localSheetId="1">#REF!</definedName>
    <definedName name="ALCOTITGR_MES_REPER" localSheetId="0">#REF!</definedName>
    <definedName name="ALCOTITGR_MES_REPER">#REF!</definedName>
    <definedName name="ALLOW" localSheetId="1">#REF!</definedName>
    <definedName name="ALLOW" localSheetId="0">#REF!</definedName>
    <definedName name="ALLOW">#REF!</definedName>
    <definedName name="allow_antiguo" localSheetId="1">#REF!</definedName>
    <definedName name="allow_antiguo" localSheetId="0">#REF!</definedName>
    <definedName name="allow_antiguo">#REF!</definedName>
    <definedName name="Amortizacion_acumulada" localSheetId="1">#REF!</definedName>
    <definedName name="Amortizacion_acumulada" localSheetId="0">#REF!</definedName>
    <definedName name="Amortizacion_acumulada">#REF!</definedName>
    <definedName name="amount" localSheetId="1">#REF!</definedName>
    <definedName name="amount" localSheetId="0">#REF!</definedName>
    <definedName name="amount">#REF!</definedName>
    <definedName name="Amount_in_units_of_local_currency">"ACDVR"</definedName>
    <definedName name="amounts_in_loans">[10]Parameters!$C$42:$C$43</definedName>
    <definedName name="Anal_Liq" localSheetId="1">#REF!</definedName>
    <definedName name="Anal_Liq" localSheetId="0">#REF!</definedName>
    <definedName name="Anal_Liq">#REF!</definedName>
    <definedName name="Anexo" localSheetId="1">#REF!</definedName>
    <definedName name="Anexo" localSheetId="0">#REF!</definedName>
    <definedName name="Anexo">#REF!</definedName>
    <definedName name="ANFee">[13]Assumptions!$C$5</definedName>
    <definedName name="AÑOS">[14]PARAMETROS!$J$2:$J$13</definedName>
    <definedName name="anscount" hidden="1">1</definedName>
    <definedName name="ANSI_FINAL" localSheetId="1">#REF!</definedName>
    <definedName name="ANSI_FINAL" localSheetId="0">#REF!</definedName>
    <definedName name="ANSI_FINAL">#REF!</definedName>
    <definedName name="aPP">[15]Lists!$A$39:$A$41</definedName>
    <definedName name="area1" localSheetId="1">#REF!</definedName>
    <definedName name="area1" localSheetId="0">#REF!</definedName>
    <definedName name="area1">#REF!</definedName>
    <definedName name="area2" localSheetId="1">#REF!</definedName>
    <definedName name="area2" localSheetId="0">#REF!</definedName>
    <definedName name="area2">#REF!</definedName>
    <definedName name="area3" localSheetId="1">#REF!</definedName>
    <definedName name="area3" localSheetId="0">#REF!</definedName>
    <definedName name="area3">#REF!</definedName>
    <definedName name="AreaROE">[14]PATRIM!$F$14:$V$128</definedName>
    <definedName name="AS2DocOpenMode" hidden="1">"AS2DocumentEdit"</definedName>
    <definedName name="AS2ReportLS" hidden="1">1</definedName>
    <definedName name="AS2SyncStepLS" hidden="1">0</definedName>
    <definedName name="AS2TickmarkLS" localSheetId="1" hidden="1">#REF!</definedName>
    <definedName name="AS2TickmarkLS" localSheetId="0" hidden="1">#REF!</definedName>
    <definedName name="AS2TickmarkLS" hidden="1">#REF!</definedName>
    <definedName name="AS2VersionLS" hidden="1">300</definedName>
    <definedName name="asc">'[11]Subordinated debt Interest:Software capitalised'!$A$1:$IV$7</definedName>
    <definedName name="asf">'[11]Interest debt securities:Interest'!$A$1:$IV$7</definedName>
    <definedName name="avfd">'[11]Interest on debentures:Interest debt securities'!$A$1:$IV$7</definedName>
    <definedName name="AVOMA" localSheetId="1">#REF!</definedName>
    <definedName name="AVOMA" localSheetId="0">#REF!</definedName>
    <definedName name="AVOMA">#REF!</definedName>
    <definedName name="b" localSheetId="1" hidden="1">'[2]NJ-CA-MA-CT_jun06'!#REF!</definedName>
    <definedName name="b" localSheetId="0" hidden="1">'[2]NJ-CA-MA-CT_jun06'!#REF!</definedName>
    <definedName name="b" hidden="1">'[2]NJ-CA-MA-CT_jun06'!#REF!</definedName>
    <definedName name="ba">'[11]Int Payable on Pref Shares:Interest on debentures'!$A$1:$IV$7</definedName>
    <definedName name="Bal_local" localSheetId="1">#REF!</definedName>
    <definedName name="Bal_local" localSheetId="0">#REF!</definedName>
    <definedName name="Bal_local">#REF!</definedName>
    <definedName name="Bal_usdext" localSheetId="1">#REF!</definedName>
    <definedName name="Bal_usdext" localSheetId="0">#REF!</definedName>
    <definedName name="Bal_usdext">#REF!</definedName>
    <definedName name="Bal_usdint" localSheetId="1">#REF!</definedName>
    <definedName name="Bal_usdint" localSheetId="0">#REF!</definedName>
    <definedName name="Bal_usdint">#REF!</definedName>
    <definedName name="Balance" localSheetId="1">#REF!</definedName>
    <definedName name="Balance" localSheetId="0">#REF!</definedName>
    <definedName name="Balance">#REF!</definedName>
    <definedName name="BALANCE_RESULTADO" localSheetId="1">#REF!</definedName>
    <definedName name="BALANCE_RESULTADO" localSheetId="0">#REF!</definedName>
    <definedName name="BALANCE_RESULTADO">#REF!</definedName>
    <definedName name="BANKS" localSheetId="1">[16]FACILITY!#REF!</definedName>
    <definedName name="BANKS" localSheetId="0">[16]FACILITY!#REF!</definedName>
    <definedName name="BANKS">[16]FACILITY!#REF!</definedName>
    <definedName name="BASE" localSheetId="1">#REF!</definedName>
    <definedName name="BASE" localSheetId="0">#REF!</definedName>
    <definedName name="BASE">#REF!</definedName>
    <definedName name="Baz" localSheetId="0" hidden="1">{"savings2",#N/A,FALSE,"AN Net Receipts"}</definedName>
    <definedName name="Baz" hidden="1">{"savings2",#N/A,FALSE,"AN Net Receipts"}</definedName>
    <definedName name="Baz_1" localSheetId="0" hidden="1">{"savings2",#N/A,FALSE,"AN Net Receipts"}</definedName>
    <definedName name="Baz_1" hidden="1">{"savings2",#N/A,FALSE,"AN Net Receipts"}</definedName>
    <definedName name="Bazz" localSheetId="0" hidden="1">{"savings2",#N/A,FALSE,"AN Net Receipts"}</definedName>
    <definedName name="Bazz" hidden="1">{"savings2",#N/A,FALSE,"AN Net Receipts"}</definedName>
    <definedName name="Bazz_1" localSheetId="0" hidden="1">{"savings2",#N/A,FALSE,"AN Net Receipts"}</definedName>
    <definedName name="Bazz_1" hidden="1">{"savings2",#N/A,FALSE,"AN Net Receipts"}</definedName>
    <definedName name="bb" localSheetId="1">#REF!</definedName>
    <definedName name="bb" localSheetId="0">#REF!</definedName>
    <definedName name="bb">#REF!</definedName>
    <definedName name="BG_Del" hidden="1">15</definedName>
    <definedName name="BG_Ins" hidden="1">4</definedName>
    <definedName name="BG_Mod" hidden="1">6</definedName>
    <definedName name="BMEXT" localSheetId="1">#REF!</definedName>
    <definedName name="BMEXT" localSheetId="0">#REF!</definedName>
    <definedName name="BMEXT">#REF!</definedName>
    <definedName name="BOUGHT_SOLD" localSheetId="1">#REF!</definedName>
    <definedName name="BOUGHT_SOLD" localSheetId="0">#REF!</definedName>
    <definedName name="BOUGHT_SOLD">#REF!</definedName>
    <definedName name="BSActual" localSheetId="1">#REF!</definedName>
    <definedName name="BSActual" localSheetId="0">#REF!</definedName>
    <definedName name="BSActual">#REF!</definedName>
    <definedName name="BSAnterior" localSheetId="1">#REF!</definedName>
    <definedName name="BSAnterior" localSheetId="0">#REF!</definedName>
    <definedName name="BSAnterior">#REF!</definedName>
    <definedName name="BSMensual" localSheetId="1">#REF!</definedName>
    <definedName name="BSMensual" localSheetId="0">#REF!</definedName>
    <definedName name="BSMensual">#REF!</definedName>
    <definedName name="busca" localSheetId="1">[17]mon_local!#REF!</definedName>
    <definedName name="busca" localSheetId="0">[17]mon_local!#REF!</definedName>
    <definedName name="busca">[17]mon_local!#REF!</definedName>
    <definedName name="CABECERA" localSheetId="1">#REF!</definedName>
    <definedName name="CABECERA" localSheetId="0">#REF!</definedName>
    <definedName name="CABECERA">#REF!</definedName>
    <definedName name="CAIL_FINAL" localSheetId="1">#REF!</definedName>
    <definedName name="CAIL_FINAL" localSheetId="0">#REF!</definedName>
    <definedName name="CAIL_FINAL">#REF!</definedName>
    <definedName name="CAIL_FINAL1" localSheetId="1">#REF!</definedName>
    <definedName name="CAIL_FINAL1" localSheetId="0">#REF!</definedName>
    <definedName name="CAIL_FINAL1">#REF!</definedName>
    <definedName name="cam" localSheetId="1">#REF!</definedName>
    <definedName name="cam" localSheetId="0">#REF!</definedName>
    <definedName name="cam">#REF!</definedName>
    <definedName name="camb" localSheetId="1">#REF!</definedName>
    <definedName name="camb" localSheetId="0">#REF!</definedName>
    <definedName name="camb">#REF!</definedName>
    <definedName name="CAMBIO_AÑO_CONTAB" localSheetId="1">#REF!</definedName>
    <definedName name="CAMBIO_AÑO_CONTAB" localSheetId="0">#REF!</definedName>
    <definedName name="CAMBIO_AÑO_CONTAB">#REF!</definedName>
    <definedName name="CAMBIO_AÑO_REPER" localSheetId="1">#REF!</definedName>
    <definedName name="CAMBIO_AÑO_REPER" localSheetId="0">#REF!</definedName>
    <definedName name="CAMBIO_AÑO_REPER">#REF!</definedName>
    <definedName name="CAMBIO_MES_CONTAB" localSheetId="1">#REF!</definedName>
    <definedName name="CAMBIO_MES_CONTAB" localSheetId="0">#REF!</definedName>
    <definedName name="CAMBIO_MES_CONTAB">#REF!</definedName>
    <definedName name="CAMBIO_MES_REPER" localSheetId="1">#REF!</definedName>
    <definedName name="CAMBIO_MES_REPER" localSheetId="0">#REF!</definedName>
    <definedName name="CAMBIO_MES_REPER">#REF!</definedName>
    <definedName name="cambios">[18]Datos!$B$6:$F$46</definedName>
    <definedName name="CAPI_1">[10]CAPI!$A$5:$J$6</definedName>
    <definedName name="CAPI_result">[10]Menu!$I$9</definedName>
    <definedName name="Cargo" localSheetId="1">#REF!</definedName>
    <definedName name="Cargo" localSheetId="0">#REF!</definedName>
    <definedName name="Cargo">#REF!</definedName>
    <definedName name="Carlos" localSheetId="1">#REF!</definedName>
    <definedName name="Carlos" localSheetId="0">#REF!</definedName>
    <definedName name="Carlos">#REF!</definedName>
    <definedName name="cart10_080" localSheetId="1">#REF!</definedName>
    <definedName name="cart10_080" localSheetId="0">#REF!</definedName>
    <definedName name="cart10_080">#REF!</definedName>
    <definedName name="cart10_090" localSheetId="1">#REF!</definedName>
    <definedName name="cart10_090" localSheetId="0">#REF!</definedName>
    <definedName name="cart10_090">#REF!</definedName>
    <definedName name="cart10_090_43" localSheetId="1">#REF!</definedName>
    <definedName name="cart10_090_43" localSheetId="0">#REF!</definedName>
    <definedName name="cart10_090_43">#REF!</definedName>
    <definedName name="cart10_100" localSheetId="1">#REF!</definedName>
    <definedName name="cart10_100" localSheetId="0">#REF!</definedName>
    <definedName name="cart10_100">#REF!</definedName>
    <definedName name="cart10_100_43" localSheetId="1">#REF!</definedName>
    <definedName name="cart10_100_43" localSheetId="0">#REF!</definedName>
    <definedName name="cart10_100_43">#REF!</definedName>
    <definedName name="cart10_110" localSheetId="1">#REF!</definedName>
    <definedName name="cart10_110" localSheetId="0">#REF!</definedName>
    <definedName name="cart10_110">#REF!</definedName>
    <definedName name="cart10_111" localSheetId="1">#REF!</definedName>
    <definedName name="cart10_111" localSheetId="0">#REF!</definedName>
    <definedName name="cart10_111">#REF!</definedName>
    <definedName name="cart10_112" localSheetId="1">#REF!</definedName>
    <definedName name="cart10_112" localSheetId="0">#REF!</definedName>
    <definedName name="cart10_112">#REF!</definedName>
    <definedName name="cart10_120" localSheetId="1">#REF!</definedName>
    <definedName name="cart10_120" localSheetId="0">#REF!</definedName>
    <definedName name="cart10_120">#REF!</definedName>
    <definedName name="cart10_121" localSheetId="1">#REF!</definedName>
    <definedName name="cart10_121" localSheetId="0">#REF!</definedName>
    <definedName name="cart10_121">#REF!</definedName>
    <definedName name="cart10_122" localSheetId="1">#REF!</definedName>
    <definedName name="cart10_122" localSheetId="0">#REF!</definedName>
    <definedName name="cart10_122">#REF!</definedName>
    <definedName name="cart10_122_43" localSheetId="1">#REF!</definedName>
    <definedName name="cart10_122_43" localSheetId="0">#REF!</definedName>
    <definedName name="cart10_122_43">#REF!</definedName>
    <definedName name="cart20_VC" localSheetId="1">#REF!</definedName>
    <definedName name="cart20_VC" localSheetId="0">#REF!</definedName>
    <definedName name="cart20_VC">#REF!</definedName>
    <definedName name="cart30_VC" localSheetId="1">#REF!</definedName>
    <definedName name="cart30_VC" localSheetId="0">#REF!</definedName>
    <definedName name="cart30_VC">#REF!</definedName>
    <definedName name="cart40_VC" localSheetId="1">#REF!</definedName>
    <definedName name="cart40_VC" localSheetId="0">#REF!</definedName>
    <definedName name="cart40_VC">#REF!</definedName>
    <definedName name="cart50_VC" localSheetId="1">#REF!</definedName>
    <definedName name="cart50_VC" localSheetId="0">#REF!</definedName>
    <definedName name="cart50_VC">#REF!</definedName>
    <definedName name="cart80_VC" localSheetId="1">#REF!</definedName>
    <definedName name="cart80_VC" localSheetId="0">#REF!</definedName>
    <definedName name="cart80_VC">#REF!</definedName>
    <definedName name="cart90_VR" localSheetId="1">#REF!</definedName>
    <definedName name="cart90_VR" localSheetId="0">#REF!</definedName>
    <definedName name="cart90_VR">#REF!</definedName>
    <definedName name="CARTERA" localSheetId="1">#REF!</definedName>
    <definedName name="CARTERA" localSheetId="0">#REF!</definedName>
    <definedName name="CARTERA">#REF!</definedName>
    <definedName name="ccc" localSheetId="1">#REF!</definedName>
    <definedName name="ccc" localSheetId="0">#REF!</definedName>
    <definedName name="ccc">#REF!</definedName>
    <definedName name="CD_FIXBX">'[19]CD Six'!$A$1:$V$12</definedName>
    <definedName name="CD_SIXVAL">'[19]CD Six'!$A$1:$AK$20</definedName>
    <definedName name="CD_TCVAL">'[19]CD Tipo de Cambio'!$A$1:$AK$24</definedName>
    <definedName name="CD_TipoCambioBX">'[19]CD Tipo de Cambio'!$A$1:$V$14</definedName>
    <definedName name="cierre">[18]Datos!$K$2</definedName>
    <definedName name="Class_of_securities">[10]Parameters!$C$10:$C$12</definedName>
    <definedName name="Class_of_security">[10]Parameters!$C$29:$C$32</definedName>
    <definedName name="CLAVE_CONTABLE" localSheetId="1">#REF!</definedName>
    <definedName name="CLAVE_CONTABLE" localSheetId="0">#REF!</definedName>
    <definedName name="CLAVE_CONTABLE">#REF!</definedName>
    <definedName name="CLAVE_REPER" localSheetId="1">#REF!</definedName>
    <definedName name="CLAVE_REPER" localSheetId="0">#REF!</definedName>
    <definedName name="CLAVE_REPER">#REF!</definedName>
    <definedName name="CODBEXT" localSheetId="1">#REF!</definedName>
    <definedName name="CODBEXT" localSheetId="0">#REF!</definedName>
    <definedName name="CODBEXT">#REF!</definedName>
    <definedName name="CODBINT" localSheetId="1">#REF!</definedName>
    <definedName name="CODBINT" localSheetId="0">#REF!</definedName>
    <definedName name="CODBINT">#REF!</definedName>
    <definedName name="CODEXEXT" localSheetId="1">#REF!</definedName>
    <definedName name="CODEXEXT" localSheetId="0">#REF!</definedName>
    <definedName name="CODEXEXT">#REF!</definedName>
    <definedName name="CODEXINT" localSheetId="1">#REF!</definedName>
    <definedName name="CODEXINT" localSheetId="0">#REF!</definedName>
    <definedName name="CODEXINT">#REF!</definedName>
    <definedName name="CODEXT" localSheetId="1">#REF!</definedName>
    <definedName name="CODEXT" localSheetId="0">#REF!</definedName>
    <definedName name="CODEXT">#REF!</definedName>
    <definedName name="CODGEXT" localSheetId="1">#REF!</definedName>
    <definedName name="CODGEXT" localSheetId="0">#REF!</definedName>
    <definedName name="CODGEXT">#REF!</definedName>
    <definedName name="CODGINT" localSheetId="1">#REF!</definedName>
    <definedName name="CODGINT" localSheetId="0">#REF!</definedName>
    <definedName name="CODGINT">#REF!</definedName>
    <definedName name="CODINT" localSheetId="1">#REF!</definedName>
    <definedName name="CODINT" localSheetId="0">#REF!</definedName>
    <definedName name="CODINT">#REF!</definedName>
    <definedName name="COLLATERAL_ADJUDICADOS" localSheetId="1">#REF!</definedName>
    <definedName name="COLLATERAL_ADJUDICADOS" localSheetId="0">#REF!</definedName>
    <definedName name="COLLATERAL_ADJUDICADOS">#REF!</definedName>
    <definedName name="comentario" localSheetId="1">#REF!</definedName>
    <definedName name="comentario" localSheetId="0">#REF!</definedName>
    <definedName name="comentario">#REF!</definedName>
    <definedName name="COMEXT" localSheetId="1">#REF!</definedName>
    <definedName name="COMEXT" localSheetId="0">#REF!</definedName>
    <definedName name="COMEXT">#REF!</definedName>
    <definedName name="COMINT" localSheetId="1">#REF!</definedName>
    <definedName name="COMINT" localSheetId="0">#REF!</definedName>
    <definedName name="COMINT">#REF!</definedName>
    <definedName name="Comisiones" localSheetId="1">#REF!</definedName>
    <definedName name="Comisiones" localSheetId="0">#REF!</definedName>
    <definedName name="Comisiones">#REF!</definedName>
    <definedName name="CompanyK6">[20]K6!$A$2:$H$64</definedName>
    <definedName name="CompanyK7">[20]K7!$A$2:$H$46</definedName>
    <definedName name="Conexplicación" localSheetId="1">#REF!</definedName>
    <definedName name="Conexplicación" localSheetId="0">#REF!</definedName>
    <definedName name="Conexplicación">#REF!</definedName>
    <definedName name="Consulta_C91" localSheetId="1">#REF!</definedName>
    <definedName name="Consulta_C91" localSheetId="0">#REF!</definedName>
    <definedName name="Consulta_C91">#REF!</definedName>
    <definedName name="COPIAR_NIVELES">[14]PARAMETROS!$AD$1:$AL$1</definedName>
    <definedName name="corrCamb40" localSheetId="1">#REF!</definedName>
    <definedName name="corrCamb40" localSheetId="0">#REF!</definedName>
    <definedName name="corrCamb40">#REF!</definedName>
    <definedName name="corrval40" localSheetId="1">#REF!</definedName>
    <definedName name="corrval40" localSheetId="0">#REF!</definedName>
    <definedName name="corrval40">#REF!</definedName>
    <definedName name="CostA">[21]Purchases!$A$2:$M$4688</definedName>
    <definedName name="COUNTERPARTY_ENTITY" localSheetId="1">#REF!</definedName>
    <definedName name="COUNTERPARTY_ENTITY" localSheetId="0">#REF!</definedName>
    <definedName name="COUNTERPARTY_ENTITY">#REF!</definedName>
    <definedName name="country" localSheetId="1">#REF!</definedName>
    <definedName name="country" localSheetId="0">#REF!</definedName>
    <definedName name="country">#REF!</definedName>
    <definedName name="COUNTRY_CODE_OR_INTERNATIONAL_AGENCY" localSheetId="1">#REF!</definedName>
    <definedName name="COUNTRY_CODE_OR_INTERNATIONAL_AGENCY" localSheetId="0">#REF!</definedName>
    <definedName name="COUNTRY_CODE_OR_INTERNATIONAL_AGENCY">#REF!</definedName>
    <definedName name="COVEXT" localSheetId="1">#REF!</definedName>
    <definedName name="COVEXT" localSheetId="0">#REF!</definedName>
    <definedName name="COVEXT">#REF!</definedName>
    <definedName name="COVINT" localSheetId="1">#REF!</definedName>
    <definedName name="COVINT" localSheetId="0">#REF!</definedName>
    <definedName name="COVINT">#REF!</definedName>
    <definedName name="cp.">[19]FX_DERIVADOS!$E$1:$E$65536</definedName>
    <definedName name="CreditFacilitySpain" localSheetId="1">#REF!</definedName>
    <definedName name="CreditFacilitySpain" localSheetId="0">#REF!</definedName>
    <definedName name="CreditFacilitySpain">#REF!</definedName>
    <definedName name="CRFDV" localSheetId="1">#REF!</definedName>
    <definedName name="CRFDV" localSheetId="0">#REF!</definedName>
    <definedName name="CRFDV">#REF!</definedName>
    <definedName name="CRFIC" localSheetId="1">#REF!</definedName>
    <definedName name="CRFIC" localSheetId="0">#REF!</definedName>
    <definedName name="CRFIC">#REF!</definedName>
    <definedName name="Crystal_10_1_WEBI_DataGrid" localSheetId="1" hidden="1">#REF!</definedName>
    <definedName name="Crystal_10_1_WEBI_DataGrid" localSheetId="0" hidden="1">#REF!</definedName>
    <definedName name="Crystal_10_1_WEBI_DataGrid" hidden="1">#REF!</definedName>
    <definedName name="Crystal_10_1_WEBI_Table" localSheetId="1" hidden="1">#REF!</definedName>
    <definedName name="Crystal_10_1_WEBI_Table" localSheetId="0" hidden="1">#REF!</definedName>
    <definedName name="Crystal_10_1_WEBI_Table" hidden="1">#REF!</definedName>
    <definedName name="Crystal_11_1_WEBI_DataGrid" localSheetId="1" hidden="1">#REF!</definedName>
    <definedName name="Crystal_11_1_WEBI_DataGrid" localSheetId="0" hidden="1">#REF!</definedName>
    <definedName name="Crystal_11_1_WEBI_DataGrid" hidden="1">#REF!</definedName>
    <definedName name="Crystal_11_1_WEBI_Table" localSheetId="1" hidden="1">#REF!</definedName>
    <definedName name="Crystal_11_1_WEBI_Table" localSheetId="0" hidden="1">#REF!</definedName>
    <definedName name="Crystal_11_1_WEBI_Table" hidden="1">#REF!</definedName>
    <definedName name="Crystal_14_1_WEBI_DataGrid" localSheetId="1" hidden="1">#REF!</definedName>
    <definedName name="Crystal_14_1_WEBI_DataGrid" localSheetId="0" hidden="1">#REF!</definedName>
    <definedName name="Crystal_14_1_WEBI_DataGrid" hidden="1">#REF!</definedName>
    <definedName name="Crystal_14_1_WEBI_HHeading" localSheetId="1" hidden="1">#REF!</definedName>
    <definedName name="Crystal_14_1_WEBI_HHeading" localSheetId="0" hidden="1">#REF!</definedName>
    <definedName name="Crystal_14_1_WEBI_HHeading" hidden="1">#REF!</definedName>
    <definedName name="Crystal_14_1_WEBI_Table" localSheetId="1" hidden="1">#REF!</definedName>
    <definedName name="Crystal_14_1_WEBI_Table" localSheetId="0" hidden="1">#REF!</definedName>
    <definedName name="Crystal_14_1_WEBI_Table" hidden="1">#REF!</definedName>
    <definedName name="Crystal_15_1_WEBI_DataGrid" localSheetId="1" hidden="1">#REF!</definedName>
    <definedName name="Crystal_15_1_WEBI_DataGrid" localSheetId="0" hidden="1">#REF!</definedName>
    <definedName name="Crystal_15_1_WEBI_DataGrid" hidden="1">#REF!</definedName>
    <definedName name="Crystal_15_1_WEBI_Table" localSheetId="1" hidden="1">#REF!</definedName>
    <definedName name="Crystal_15_1_WEBI_Table" localSheetId="0" hidden="1">#REF!</definedName>
    <definedName name="Crystal_15_1_WEBI_Table" hidden="1">#REF!</definedName>
    <definedName name="Crystal_16_1_WEBI_DataGrid" localSheetId="1" hidden="1">#REF!</definedName>
    <definedName name="Crystal_16_1_WEBI_DataGrid" localSheetId="0" hidden="1">#REF!</definedName>
    <definedName name="Crystal_16_1_WEBI_DataGrid" hidden="1">#REF!</definedName>
    <definedName name="Crystal_16_1_WEBI_Table" localSheetId="1" hidden="1">#REF!</definedName>
    <definedName name="Crystal_16_1_WEBI_Table" localSheetId="0" hidden="1">#REF!</definedName>
    <definedName name="Crystal_16_1_WEBI_Table" hidden="1">#REF!</definedName>
    <definedName name="Crystal_3_1_WEBI_DataGrid" localSheetId="1" hidden="1">#REF!</definedName>
    <definedName name="Crystal_3_1_WEBI_DataGrid" localSheetId="0" hidden="1">#REF!</definedName>
    <definedName name="Crystal_3_1_WEBI_DataGrid" hidden="1">#REF!</definedName>
    <definedName name="Crystal_3_1_WEBI_HHeading" localSheetId="1" hidden="1">#REF!</definedName>
    <definedName name="Crystal_3_1_WEBI_HHeading" localSheetId="0" hidden="1">#REF!</definedName>
    <definedName name="Crystal_3_1_WEBI_HHeading" hidden="1">#REF!</definedName>
    <definedName name="Crystal_3_1_WEBI_Table" localSheetId="1" hidden="1">#REF!</definedName>
    <definedName name="Crystal_3_1_WEBI_Table" localSheetId="0" hidden="1">#REF!</definedName>
    <definedName name="Crystal_3_1_WEBI_Table" hidden="1">#REF!</definedName>
    <definedName name="Crystal_4_1_WEBI_DataGrid" localSheetId="1" hidden="1">#REF!</definedName>
    <definedName name="Crystal_4_1_WEBI_DataGrid" localSheetId="0" hidden="1">#REF!</definedName>
    <definedName name="Crystal_4_1_WEBI_DataGrid" hidden="1">#REF!</definedName>
    <definedName name="Crystal_4_1_WEBI_HHeading" localSheetId="1" hidden="1">#REF!</definedName>
    <definedName name="Crystal_4_1_WEBI_HHeading" localSheetId="0" hidden="1">#REF!</definedName>
    <definedName name="Crystal_4_1_WEBI_HHeading" hidden="1">#REF!</definedName>
    <definedName name="Crystal_4_1_WEBI_Table" localSheetId="1" hidden="1">#REF!</definedName>
    <definedName name="Crystal_4_1_WEBI_Table" localSheetId="0" hidden="1">#REF!</definedName>
    <definedName name="Crystal_4_1_WEBI_Table" hidden="1">#REF!</definedName>
    <definedName name="Crystal_5_1_WEBI_DataGrid" localSheetId="1" hidden="1">#REF!</definedName>
    <definedName name="Crystal_5_1_WEBI_DataGrid" localSheetId="0" hidden="1">#REF!</definedName>
    <definedName name="Crystal_5_1_WEBI_DataGrid" hidden="1">#REF!</definedName>
    <definedName name="Crystal_5_1_WEBI_Table" localSheetId="1" hidden="1">#REF!</definedName>
    <definedName name="Crystal_5_1_WEBI_Table" localSheetId="0" hidden="1">#REF!</definedName>
    <definedName name="Crystal_5_1_WEBI_Table" hidden="1">#REF!</definedName>
    <definedName name="Crystal_6_1_WEBI_DataGrid" localSheetId="1" hidden="1">#REF!</definedName>
    <definedName name="Crystal_6_1_WEBI_DataGrid" localSheetId="0" hidden="1">#REF!</definedName>
    <definedName name="Crystal_6_1_WEBI_DataGrid" hidden="1">#REF!</definedName>
    <definedName name="Crystal_6_1_WEBI_HHeading" localSheetId="1" hidden="1">#REF!</definedName>
    <definedName name="Crystal_6_1_WEBI_HHeading" localSheetId="0" hidden="1">#REF!</definedName>
    <definedName name="Crystal_6_1_WEBI_HHeading" hidden="1">#REF!</definedName>
    <definedName name="Crystal_6_1_WEBI_Table" localSheetId="1" hidden="1">#REF!</definedName>
    <definedName name="Crystal_6_1_WEBI_Table" localSheetId="0" hidden="1">#REF!</definedName>
    <definedName name="Crystal_6_1_WEBI_Table" hidden="1">#REF!</definedName>
    <definedName name="Crystal_7_1_WEBI_DataGrid" localSheetId="1" hidden="1">#REF!</definedName>
    <definedName name="Crystal_7_1_WEBI_DataGrid" localSheetId="0" hidden="1">#REF!</definedName>
    <definedName name="Crystal_7_1_WEBI_DataGrid" hidden="1">#REF!</definedName>
    <definedName name="Crystal_7_1_WEBI_Table" localSheetId="1" hidden="1">#REF!</definedName>
    <definedName name="Crystal_7_1_WEBI_Table" localSheetId="0" hidden="1">#REF!</definedName>
    <definedName name="Crystal_7_1_WEBI_Table" hidden="1">#REF!</definedName>
    <definedName name="Crystal_8_1_WEBI_DataGrid" localSheetId="1" hidden="1">#REF!</definedName>
    <definedName name="Crystal_8_1_WEBI_DataGrid" localSheetId="0" hidden="1">#REF!</definedName>
    <definedName name="Crystal_8_1_WEBI_DataGrid" hidden="1">#REF!</definedName>
    <definedName name="Crystal_8_1_WEBI_Table" localSheetId="1" hidden="1">#REF!</definedName>
    <definedName name="Crystal_8_1_WEBI_Table" localSheetId="0" hidden="1">#REF!</definedName>
    <definedName name="Crystal_8_1_WEBI_Table" hidden="1">#REF!</definedName>
    <definedName name="Crystal_9_1_WEBI_DataGrid" localSheetId="1" hidden="1">#REF!</definedName>
    <definedName name="Crystal_9_1_WEBI_DataGrid" localSheetId="0" hidden="1">#REF!</definedName>
    <definedName name="Crystal_9_1_WEBI_DataGrid" hidden="1">#REF!</definedName>
    <definedName name="Crystal_9_1_WEBI_HHeading" localSheetId="1" hidden="1">#REF!</definedName>
    <definedName name="Crystal_9_1_WEBI_HHeading" localSheetId="0" hidden="1">#REF!</definedName>
    <definedName name="Crystal_9_1_WEBI_HHeading" hidden="1">#REF!</definedName>
    <definedName name="Crystal_9_1_WEBI_Table" localSheetId="1" hidden="1">#REF!</definedName>
    <definedName name="Crystal_9_1_WEBI_Table" localSheetId="0" hidden="1">#REF!</definedName>
    <definedName name="Crystal_9_1_WEBI_Table" hidden="1">#REF!</definedName>
    <definedName name="CTEN" localSheetId="1">#REF!</definedName>
    <definedName name="CTEN" localSheetId="0">#REF!</definedName>
    <definedName name="CTEN">#REF!</definedName>
    <definedName name="CTEN_TWO" localSheetId="1">#REF!</definedName>
    <definedName name="CTEN_TWO" localSheetId="0">#REF!</definedName>
    <definedName name="CTEN_TWO">#REF!</definedName>
    <definedName name="Cuadro_S1000" localSheetId="1">#REF!</definedName>
    <definedName name="Cuadro_S1000" localSheetId="0">#REF!</definedName>
    <definedName name="Cuadro_S1000">#REF!</definedName>
    <definedName name="CurrentDate">[22]Data!$E$2</definedName>
    <definedName name="CurrentIndexNo">[22]Data!$E$9</definedName>
    <definedName name="CVAMI" localSheetId="1">#REF!</definedName>
    <definedName name="CVAMI" localSheetId="0">#REF!</definedName>
    <definedName name="CVAMI">#REF!</definedName>
    <definedName name="d">[23]Parameters!$I$2:$I$34</definedName>
    <definedName name="data" localSheetId="1">#REF!</definedName>
    <definedName name="data" localSheetId="0">#REF!</definedName>
    <definedName name="data">#REF!</definedName>
    <definedName name="_xlnm.Database" localSheetId="1">#REF!</definedName>
    <definedName name="_xlnm.Database" localSheetId="0">#REF!</definedName>
    <definedName name="_xlnm.Database">#REF!</definedName>
    <definedName name="Database_3" localSheetId="1">#REF!</definedName>
    <definedName name="Database_3" localSheetId="0">#REF!</definedName>
    <definedName name="Database_3">#REF!</definedName>
    <definedName name="DataPointIDs" localSheetId="1">#REF!</definedName>
    <definedName name="DataPointIDs" localSheetId="0">#REF!</definedName>
    <definedName name="DataPointIDs">#REF!</definedName>
    <definedName name="DataPointTooltips" localSheetId="1">#REF!</definedName>
    <definedName name="DataPointTooltips" localSheetId="0">#REF!</definedName>
    <definedName name="DataPointTooltips">#REF!</definedName>
    <definedName name="date" localSheetId="1">#REF!</definedName>
    <definedName name="date" localSheetId="0">#REF!</definedName>
    <definedName name="date">#REF!</definedName>
    <definedName name="DATOS" localSheetId="1">#REF!</definedName>
    <definedName name="DATOS" localSheetId="0">#REF!</definedName>
    <definedName name="DATOS">#REF!</definedName>
    <definedName name="DatosBase" localSheetId="1">#REF!</definedName>
    <definedName name="DatosBase" localSheetId="0">#REF!</definedName>
    <definedName name="DatosBase">#REF!</definedName>
    <definedName name="DatosMac" localSheetId="1">#REF!</definedName>
    <definedName name="DatosMac" localSheetId="0">#REF!</definedName>
    <definedName name="DatosMac">#REF!</definedName>
    <definedName name="DatosMacingles" localSheetId="1">#REF!</definedName>
    <definedName name="DatosMacingles" localSheetId="0">#REF!</definedName>
    <definedName name="DatosMacingles">#REF!</definedName>
    <definedName name="DaysEndMonthToSettlementDate">[22]Data!$E$13</definedName>
    <definedName name="Daz" localSheetId="0" hidden="1">{"Savings",#N/A,FALSE,"AN Net Receipts"}</definedName>
    <definedName name="Daz" hidden="1">{"Savings",#N/A,FALSE,"AN Net Receipts"}</definedName>
    <definedName name="Daz_1" localSheetId="0" hidden="1">{"Savings",#N/A,FALSE,"AN Net Receipts"}</definedName>
    <definedName name="Daz_1" hidden="1">{"Savings",#N/A,FALSE,"AN Net Receipts"}</definedName>
    <definedName name="DBASE" localSheetId="1">#REF!</definedName>
    <definedName name="DBASE" localSheetId="0">#REF!</definedName>
    <definedName name="DBASE">#REF!</definedName>
    <definedName name="dc">'[11]Mgmt Fees - Marketing &amp; PR:Mgmt Fees - Computer Exp'!$A$1:$IV$7</definedName>
    <definedName name="dddsaa" localSheetId="0" hidden="1">{"savings2",#N/A,FALSE,"AN Net Receipts"}</definedName>
    <definedName name="dddsaa" hidden="1">{"savings2",#N/A,FALSE,"AN Net Receipts"}</definedName>
    <definedName name="dddsaa_1" localSheetId="0" hidden="1">{"savings2",#N/A,FALSE,"AN Net Receipts"}</definedName>
    <definedName name="dddsaa_1" hidden="1">{"savings2",#N/A,FALSE,"AN Net Receipts"}</definedName>
    <definedName name="DDrive" localSheetId="1">#REF!</definedName>
    <definedName name="DDrive" localSheetId="0">#REF!</definedName>
    <definedName name="DDrive">#REF!</definedName>
    <definedName name="DEFAULTED" localSheetId="1">#REF!</definedName>
    <definedName name="DEFAULTED" localSheetId="0">#REF!</definedName>
    <definedName name="DEFAULTED">#REF!</definedName>
    <definedName name="DERIN" localSheetId="1">#REF!</definedName>
    <definedName name="DERIN" localSheetId="0">#REF!</definedName>
    <definedName name="DERIN">#REF!</definedName>
    <definedName name="DERIV" localSheetId="1">#REF!</definedName>
    <definedName name="DERIV" localSheetId="0">#REF!</definedName>
    <definedName name="DERIV">#REF!</definedName>
    <definedName name="Desc" localSheetId="1">#REF!</definedName>
    <definedName name="Desc" localSheetId="0">#REF!</definedName>
    <definedName name="Desc">#REF!</definedName>
    <definedName name="DETALLE_PENSIONES" localSheetId="1">#REF!</definedName>
    <definedName name="DETALLE_PENSIONES" localSheetId="0">#REF!</definedName>
    <definedName name="DETALLE_PENSIONES">#REF!</definedName>
    <definedName name="detmar97acu" localSheetId="1">#REF!</definedName>
    <definedName name="detmar97acu" localSheetId="0">#REF!</definedName>
    <definedName name="detmar97acu">#REF!</definedName>
    <definedName name="dfdgbfdg" localSheetId="1">'[6]Table 39_'!#REF!</definedName>
    <definedName name="dfdgbfdg" localSheetId="0">'[6]Table 39_'!#REF!</definedName>
    <definedName name="dfdgbfdg">'[6]Table 39_'!#REF!</definedName>
    <definedName name="dfg" localSheetId="1">#REF!</definedName>
    <definedName name="dfg" localSheetId="0">#REF!</definedName>
    <definedName name="dfg">#REF!</definedName>
    <definedName name="DIARIDAT__Conso0494" localSheetId="1">#REF!</definedName>
    <definedName name="DIARIDAT__Conso0494" localSheetId="0">#REF!</definedName>
    <definedName name="DIARIDAT__Conso0494">#REF!</definedName>
    <definedName name="DIARIDAT__Conso0495" localSheetId="1">#REF!</definedName>
    <definedName name="DIARIDAT__Conso0495" localSheetId="0">#REF!</definedName>
    <definedName name="DIARIDAT__Conso0495">#REF!</definedName>
    <definedName name="DIARIDAT__Conso0498" localSheetId="1">#REF!</definedName>
    <definedName name="DIARIDAT__Conso0498" localSheetId="0">#REF!</definedName>
    <definedName name="DIARIDAT__Conso0498">#REF!</definedName>
    <definedName name="DIARIDAT__Conso0501" localSheetId="1">#REF!</definedName>
    <definedName name="DIARIDAT__Conso0501" localSheetId="0">#REF!</definedName>
    <definedName name="DIARIDAT__Conso0501">#REF!</definedName>
    <definedName name="DIARIDAT__Conso0530" localSheetId="1">#REF!</definedName>
    <definedName name="DIARIDAT__Conso0530" localSheetId="0">#REF!</definedName>
    <definedName name="DIARIDAT__Conso0530">#REF!</definedName>
    <definedName name="dias182" localSheetId="1">#REF!</definedName>
    <definedName name="dias182" localSheetId="0">#REF!</definedName>
    <definedName name="dias182">#REF!</definedName>
    <definedName name="dias28" localSheetId="1">#REF!</definedName>
    <definedName name="dias28" localSheetId="0">#REF!</definedName>
    <definedName name="dias28">#REF!</definedName>
    <definedName name="dias364" localSheetId="1">#REF!</definedName>
    <definedName name="dias364" localSheetId="0">#REF!</definedName>
    <definedName name="dias364">#REF!</definedName>
    <definedName name="dias91" localSheetId="1">#REF!</definedName>
    <definedName name="dias91" localSheetId="0">#REF!</definedName>
    <definedName name="dias91">#REF!</definedName>
    <definedName name="dim4_name" localSheetId="1">[3]Sheet1!#REF!</definedName>
    <definedName name="dim4_name" localSheetId="0">[3]Sheet1!#REF!</definedName>
    <definedName name="dim4_name">[3]Sheet1!#REF!</definedName>
    <definedName name="DINFO_1">[10]DINFO!$A$5:$P$6</definedName>
    <definedName name="DINFO_1_valid">[10]Menu!$H$61</definedName>
    <definedName name="DINFO_2">[10]DINFO!$A$7:$P$8</definedName>
    <definedName name="DINFO_result">[10]Menu!$I$7</definedName>
    <definedName name="DormantRetrieve" localSheetId="1">#REF!</definedName>
    <definedName name="DormantRetrieve" localSheetId="0">#REF!</definedName>
    <definedName name="DormantRetrieve">#REF!</definedName>
    <definedName name="DPCSP" localSheetId="1">#REF!</definedName>
    <definedName name="DPCSP" localSheetId="0">#REF!</definedName>
    <definedName name="DPCSP">#REF!</definedName>
    <definedName name="DPI" localSheetId="1">#REF!</definedName>
    <definedName name="DPI" localSheetId="0">#REF!</definedName>
    <definedName name="DPI">#REF!</definedName>
    <definedName name="dsa" localSheetId="1">#REF!</definedName>
    <definedName name="dsa" localSheetId="0">#REF!</definedName>
    <definedName name="dsa">#REF!</definedName>
    <definedName name="e">[23]Parameters!$I$57:$I$67</definedName>
    <definedName name="e001ESP" localSheetId="1">[24]Especificaciones!#REF!</definedName>
    <definedName name="e001ESP" localSheetId="0">[24]Especificaciones!#REF!</definedName>
    <definedName name="e001ESP">[24]Especificaciones!#REF!</definedName>
    <definedName name="e001imp" localSheetId="1">#REF!</definedName>
    <definedName name="e001imp" localSheetId="0">#REF!</definedName>
    <definedName name="e001imp">#REF!</definedName>
    <definedName name="e002ESP" localSheetId="1">[24]Especificaciones!#REF!</definedName>
    <definedName name="e002ESP" localSheetId="0">[24]Especificaciones!#REF!</definedName>
    <definedName name="e002ESP">[24]Especificaciones!#REF!</definedName>
    <definedName name="e002imp" localSheetId="1">#REF!</definedName>
    <definedName name="e002imp" localSheetId="0">#REF!</definedName>
    <definedName name="e002imp">#REF!</definedName>
    <definedName name="e003ESP" localSheetId="1">[24]Especificaciones!#REF!</definedName>
    <definedName name="e003ESP" localSheetId="0">[24]Especificaciones!#REF!</definedName>
    <definedName name="e003ESP">[24]Especificaciones!#REF!</definedName>
    <definedName name="e003imp" localSheetId="1">#REF!</definedName>
    <definedName name="e003imp" localSheetId="0">#REF!</definedName>
    <definedName name="e003imp">#REF!</definedName>
    <definedName name="e004ESP" localSheetId="1">#REF!</definedName>
    <definedName name="e004ESP" localSheetId="0">#REF!</definedName>
    <definedName name="e004ESP">#REF!</definedName>
    <definedName name="e005ESP" localSheetId="1">[24]Especificaciones!#REF!</definedName>
    <definedName name="e005ESP" localSheetId="0">[24]Especificaciones!#REF!</definedName>
    <definedName name="e005ESP">[24]Especificaciones!#REF!</definedName>
    <definedName name="e005imp" localSheetId="1">#REF!</definedName>
    <definedName name="e005imp" localSheetId="0">#REF!</definedName>
    <definedName name="e005imp">#REF!</definedName>
    <definedName name="e006ESP" localSheetId="1">[24]Especificaciones!#REF!</definedName>
    <definedName name="e006ESP" localSheetId="0">[24]Especificaciones!#REF!</definedName>
    <definedName name="e006ESP">[24]Especificaciones!#REF!</definedName>
    <definedName name="e006imp" localSheetId="1">#REF!</definedName>
    <definedName name="e006imp" localSheetId="0">#REF!</definedName>
    <definedName name="e006imp">#REF!</definedName>
    <definedName name="e007ESP" localSheetId="1">[24]Especificaciones!#REF!</definedName>
    <definedName name="e007ESP" localSheetId="0">[24]Especificaciones!#REF!</definedName>
    <definedName name="e007ESP">[24]Especificaciones!#REF!</definedName>
    <definedName name="e007IMP" localSheetId="1">#REF!</definedName>
    <definedName name="e007IMP" localSheetId="0">#REF!</definedName>
    <definedName name="e007IMP">#REF!</definedName>
    <definedName name="e008esp" localSheetId="1">[24]Especificaciones!#REF!</definedName>
    <definedName name="e008esp" localSheetId="0">[24]Especificaciones!#REF!</definedName>
    <definedName name="e008esp">[24]Especificaciones!#REF!</definedName>
    <definedName name="edc" localSheetId="1">[25]Main!#REF!</definedName>
    <definedName name="edc" localSheetId="0">[25]Main!#REF!</definedName>
    <definedName name="edc">[25]Main!#REF!</definedName>
    <definedName name="ee" localSheetId="1">#REF!</definedName>
    <definedName name="ee" localSheetId="0">#REF!</definedName>
    <definedName name="ee">#REF!</definedName>
    <definedName name="eeeee" localSheetId="1">#REF!</definedName>
    <definedName name="eeeee" localSheetId="0">#REF!</definedName>
    <definedName name="eeeee">#REF!</definedName>
    <definedName name="efdsafavc" localSheetId="1" hidden="1">'[26]Carteira de Títulos'!#REF!</definedName>
    <definedName name="efdsafavc" localSheetId="0" hidden="1">'[26]Carteira de Títulos'!#REF!</definedName>
    <definedName name="efdsafavc" hidden="1">'[26]Carteira de Títulos'!#REF!</definedName>
    <definedName name="EFICACIA" localSheetId="1">#REF!</definedName>
    <definedName name="EFICACIA" localSheetId="0">#REF!</definedName>
    <definedName name="EFICACIA">#REF!</definedName>
    <definedName name="EJERCICIO_REGISTRO_ACTIVO" localSheetId="1">#REF!</definedName>
    <definedName name="EJERCICIO_REGISTRO_ACTIVO" localSheetId="0">#REF!</definedName>
    <definedName name="EJERCICIO_REGISTRO_ACTIVO">#REF!</definedName>
    <definedName name="emisión" localSheetId="1">#REF!</definedName>
    <definedName name="emisión" localSheetId="0">#REF!</definedName>
    <definedName name="emisión">#REF!</definedName>
    <definedName name="EMISION_AÑO_CONTAB" localSheetId="1">#REF!</definedName>
    <definedName name="EMISION_AÑO_CONTAB" localSheetId="0">#REF!</definedName>
    <definedName name="EMISION_AÑO_CONTAB">#REF!</definedName>
    <definedName name="EMISION_AÑO_REPER" localSheetId="1">#REF!</definedName>
    <definedName name="EMISION_AÑO_REPER" localSheetId="0">#REF!</definedName>
    <definedName name="EMISION_AÑO_REPER">#REF!</definedName>
    <definedName name="EMISION_MES_CONTAB" localSheetId="1">#REF!</definedName>
    <definedName name="EMISION_MES_CONTAB" localSheetId="0">#REF!</definedName>
    <definedName name="EMISION_MES_CONTAB">#REF!</definedName>
    <definedName name="EMISION_MES_REPER" localSheetId="1">#REF!</definedName>
    <definedName name="EMISION_MES_REPER" localSheetId="0">#REF!</definedName>
    <definedName name="EMISION_MES_REPER">#REF!</definedName>
    <definedName name="end" localSheetId="1">[27]Trends!#REF!</definedName>
    <definedName name="end" localSheetId="0">[27]Trends!#REF!</definedName>
    <definedName name="end">[27]Trends!#REF!</definedName>
    <definedName name="end_row_2" localSheetId="1">#REF!</definedName>
    <definedName name="end_row_2" localSheetId="0">#REF!</definedName>
    <definedName name="end_row_2">#REF!</definedName>
    <definedName name="endst" localSheetId="1">#REF!</definedName>
    <definedName name="endst" localSheetId="0">#REF!</definedName>
    <definedName name="endst">#REF!</definedName>
    <definedName name="ENSDT" localSheetId="1">#REF!</definedName>
    <definedName name="ENSDT" localSheetId="0">#REF!</definedName>
    <definedName name="ENSDT">#REF!</definedName>
    <definedName name="enter_entity">'[28]CFR Profit &amp; Loss'!$B$1</definedName>
    <definedName name="entities_non_validate">[10]Parameters!$P$2:$P$3</definedName>
    <definedName name="Entity">[23]Menu!$B$4</definedName>
    <definedName name="Entity_Code">[8]Parameters!$E$6</definedName>
    <definedName name="entity_level_3" localSheetId="1">[3]Sheet1!#REF!</definedName>
    <definedName name="entity_level_3" localSheetId="0">[3]Sheet1!#REF!</definedName>
    <definedName name="entity_level_3">[3]Sheet1!#REF!</definedName>
    <definedName name="entityAlias" localSheetId="1">#REF!</definedName>
    <definedName name="entityAlias" localSheetId="0">#REF!</definedName>
    <definedName name="entityAlias">#REF!</definedName>
    <definedName name="EntityLevel" localSheetId="1">#REF!</definedName>
    <definedName name="EntityLevel" localSheetId="0">#REF!</definedName>
    <definedName name="EntityLevel">#REF!</definedName>
    <definedName name="entitynew">[29]Menu!$B$4</definedName>
    <definedName name="EPES">[10]EPES!$A$8:$G$10</definedName>
    <definedName name="EPES_1">[10]EPES!$C$4</definedName>
    <definedName name="EPES_2">[10]EPES!$A$8:$G$9</definedName>
    <definedName name="EPES_2_valid">[10]Menu!$H$57</definedName>
    <definedName name="EPES_result">[10]Menu!$I$6</definedName>
    <definedName name="EPMWorkbookOptions_1" hidden="1">"dgEAAB+LCAAAAAAABACFkMEKgkAQhu9B77DsPVcLOoTaoS5BYhRU10lHXdJZ2d3aHj8pLKpD12++f4b5w/mtqdkVtZGKIh54PmdImcollRG/2GIUTPk8Hg7Cg9Lnk1LntLWdaliXIzO7GRnxytp2JoRzznMTT+lSjH0/EMdkvcsqbGAkyVigDPkrlf9P8e4qY+EWC42mSiltkeICaoOh+IQPb1Ej6CVYSGkHV+zNb/xw+182WlnMLOa9/Tv4"</definedName>
    <definedName name="EPMWorkbookOptions_10" hidden="1">"Yrh+NvZB+XYoUkA8K3h7ASKoV0zEozOEh6xV+Qavycr7CJ/FLvP5ZsyCB1ri008rOIohTGTkpQWJs0FLnECcLcBLSfHQlj/KP6byCd08RRvxL1Wg5I1iiUhOAYvp9CxwX8ZPEzy14KnlxVNb4SQGxt5tZq1MdYokWUsgae8TjHjy2IwIFD1Up9yWSNwrk16aEg4pDOSMAnfnlNsCaUhBIJwKkMZxZflHpZKyM0pkebpTSBKaQA7SNTDFue1W"</definedName>
    <definedName name="EPMWorkbookOptions_11" hidden="1">"cBFBb8UnoHO0aJGEs0TqzQiWiObXUfnhy+yn5kfVgWEUzBm6FGmiWGDN5hJEceHLx0uzNKLSeKnAQqsliOK8lBIOw//o4/QofppqaOlI5M5L0EipC6i2IoZkjgkgiYoLNbUjQPJShUpXXmaQVZ7ftb6QLrBIUaxkDC0gdhC+AkBhFL5l6OgIrE2Ejk42XNSPYWJEZCgL8UlspejoCCxfFC0IQgxKhbOaZHUhZkktC3cbTVoTWNe5giRi+DVM"</definedName>
    <definedName name="EPMWorkbookOptions_12" hidden="1">"DN/uuXNiN+UfY5mFcjb6QppgFljqGcES4fw6KqZzpjoqzCI5E30nTSALLHFchRJx/CooeLqmD+TM9LUkwVwTWN+4Dqe4gGbmuRm4iml8VmA13zOQ4ryVHBJnrtJndP1gFVIdGz6RvHth4JrAckcIA7+EocIpDALJcgSSawKLPCGQDIHkIgLJh2ULJB9CIJnIVAgkQyCZpakQSKa0QYKwsNULN/b8YAVQ2hLoCvOxArrCPGyArjBHS6yO+sKK"</definedName>
    <definedName name="EPMWorkbookOptions_13" hidden="1">"EEdmYQLEkbkYAXFkXlZAHJmbJZDh5WADZHghw7tyIWR4t3jMBRnehPtKP+8q6K2Q4Y0MzOWokOFNA8h8P6UNRFYQ6Tkt6xyIrCDSMs3KFh3FAmJ6RgfVkvHTLEHhFBq8UDhNhQcUTqlDN8fpcUwAQ6L49FMESYTx66j89z//rmtab69tf7BafrvrGEO739nzglfTvb7T31f/mYVPmBNIn0LDGNKnSUAIEPwkQkJAqueUtXYvfSqQFBHSpykR"</definedName>
    <definedName name="EPMWorkbookOptions_14" hidden="1">"gfSp6tKnApn/IH0K6dO1UTsI3J1Liwkkt0uSPlX+nJUWEEifikvujBJZadKnAgn+IH2aAxewg5EGdFnSpwJp/qB8CuXTcmM5Ux8VSRiLVDAOYUQIbwTE6GFnL36aEC2GaLFIL4VocXRgLi+FaDFEi1dH7SBsIVq8NjCfp0KhNy0kh1pl96A3KPTqGhR646cJhV4o9PKJXyj07iB8odC7PjCfu0KhNwsuMvRoqZ0FiS1hmlDohUIvpwCWrEdL"</definedName>
    <definedName name="EPMWorkbookOptions_15" hidden="1">"jAmSWtI0odBbdlqDQi8UeqHQG7m9usEMhd70qEChN2maqsgjitXnhTxiKkggjyhDHlFg3R7kEWNgUP7JmQQGAZmcT7YqQx5RYLUi5BEhj5hbHtE0vKHlGaUqJIZzeEUkcc2ZNsmqbRgKonAQhT/fPZK5Y7MVSL8ZZPGCnhdy3fltu8uS+LsMx1vBZOl4Na3ZaBw3m7pW87Xnn/l/66g2jJ9mAV+0OyxZect0RbsTpsBa/ahxdKQdHkc8EQkx"</definedName>
    <definedName name="EPMWorkbookOptions_16" hidden="1">"fpo5nNDut2zTaDlF3r22SS1bhheuYCJu85aP581ZGR3XYkp3WobfPSKyzH2Ghbf3+GmWQ667TZrKsrxNFj8sH3fbPfdJhmrNMpwNPGsVoRWjdZDG8ZHqgPBJSiW07GYptlREm29DL6YA1RNaVCqcz+IBqXRRfVJjt6Z+CzMxJA1Nfb5VVutesf3+bfKKlvEwHgKyVhcfbq3WZCxkvNyvwBb/Vmkwy/K+xf7+ivPpcrb2KWHRNvwc6rryWPEJ"</definedName>
    <definedName name="EPMWorkbookOptions_17" hidden="1">"0lI6bJkXJEhuDGXleb5p7JQAj3k9QojIclsaSS5hmkq0BGThWizD1YSV9/NxtRLqubPQA5Zy3obabNRm563NNvofOtZgWGptdjiHV2qz1/+ym3woJkoWXCz22oZY8JtTbUjki5M8EbIpNrKaXERWXk2Lixx+qmlx8VMjNe0uzLikptk5+iXVNDT6ULOMazuV5Laa9hZs0uBg9IZvNvRRbcDtadDF5GFyObmZxBzLx74khGt9uneEk+WMwmam"</definedName>
    <definedName name="EPMWorkbookOptions_18" hidden="1">"8H822Pz6rEhsCBdvpW3IVK3G1IZsxS1Mjci4C83UikzbTExtyLZ/wdSIzG2W1HZEBm9cUdCXi77cFPt2qhQJopd3B3vMmR4f4zx1i328qhCGFNpuC+/K0k1JARFQx8onbDO9McWE7TZ7nlUJ2yJbxuFNWXopKR5uB3BEauz0huqA8MliRTv8ttkzr0oWQw9cqibJmvLvDMSA6Mo3RxADov5bJbWHoG00fpqltI1uk6dDlbUObaPZWgIByVpL"</definedName>
    <definedName name="EPMWorkbookOptions_19" hidden="1">"YPADSKJZPvhRHRI+ab6MDhiB2pmQmEMnUWXaOwRKRELpIAYG5YOUBAYBO1N8klUJDUIClR/zl9+Gt5TupWgser2xqFZ2V1Ftuy1Fa0SXXcHl6Wi3SPu0oqahuXpIOZiKpgNKG4JEblqu4mXiEjonsnGYMzYiAzc2Wysu/Hb3/Fe1g0JCK47rOa1Qet22PLVt8Yx+x/El/FU82xp01DZBRI/XnOfN6to9tY04P+t4566j9uoto90uq2Q7UzPQ"</definedName>
    <definedName name="EPMWorkbookOptions_2" hidden="1">"9F3OxBOtzB60hFONCeryveGHd9WJr+7iO45h/1l2AQAA"</definedName>
    <definedName name="EPMWorkbookOptions_20" hidden="1">"NcjECHQNJl26sB5dg4UdhmQ3H12DFd3SL+it6BqMDKRrkgtewE1HdT+lRqRlA5EoIsMPQGQFEcc2jcpWmcQi4loDF0fY8dPM026b6awgZsFDv+3pp0cQ0aq2ERAUdNKGbsFOefSYolP+VTxq89bwwFGUf8Uk9ZBQZEX5LiQ+yYy33Lcq6SwqEV7hPLamld5S/h2KV6Qy1kpXKVQzl52Gd2PpoURACBCaJ0JCQPrmlLUy1X+RZC2B/W9PMOKN"</definedName>
    <definedName name="EPMWorkbookOptions_21" hidden="1">"aTMiQ88YuL5rDPy2Pahwbo8F58zoGn3TUh0VPtmtKN0YuuXAN5aaTUr5XQ9aQBrqi7FTe0hlNwuTPARENPHTzLPU5WkfIFnyjgQueVEwsfSlwQXHmKQBnaOHhiScj+WFcwRKBPPrqPzwZfZT86PqwDCK5QxdZCRBrGep81YlihcgigtfPl5anLI2u58KLPNOYmetV/f9LwmSRqMGSNYKaBrwkigkeqO6W2sJkNT0I+U311itexl6y2nWPYHV"</definedName>
    <definedName name="EPMWorkbookOptions_22" hidden="1">"3o8wintCowXE9jVNACiMwjcbqwJN/Aqs+X7CcS2Anb7f8Zxz5UsFqXFBDCdMUxEafV1goTN49CvGo0+MCZJa0jTzJrUMFEM0WU1gTfgzkOK8lRwSZ85SbXT9ILupjg2fSN69RogusEga6hgxMFT2tQoiIYJEQnSBdc+5WOPDu0n3UAiEvC4QopctEKJDIITIVChlcDeVkVKGOU8D9mBoKM1nK0LwQ4BWhtWz56nHGvhBRlfbEldxime737JN"</definedName>
    <definedName name="EPMWorkbookOptions_23" hidden="1">"pS2A8AojKyC8wsMG6GOwMQL6GLysUF8fIzDDNw21lwpofDAxAhofSZcurIfGR2GHIdmMh8ZHRXflC3pr1p2rOGeFzMenZxhfkuPqvtbQdP3Q9/X623rjbaOynS1JKOEkOGmaJaj2QMQgQW1jcbynuJuSAmI6vcpWssQC4rXtXwHICiDtodkBICuAzM9DVAeEz1IH1Y/IwFxuKlrTgRQUPKUmTTNH6OY44o5/9YTQRQTKqMv+9z//rmtab69t"</definedName>
    <definedName name="EPMWorkbookOptions_24" hidden="1">"f7BafrvrGEO739nzjKG113f6+6byHr0F0BDnSdPME+epC0BItkEFNkItHhnRxJgMB+I1aZo54jVDvRNJwApseVpAuLZ19Kt/YXT9nm16jumcqe6uhMggeJOmWYpwHLQPBOql0QCBSE2apiLCcQI52yEcFw8EhOMgHCdEOE4gNb1sJTBiVBDASdNUQhtNIik9xMDSACIgcGkdRIA4Gp9MBt2C9YF56Yqlco0TQwIph5eQ1OpHgGQtcA4r+xSQ"</definedName>
    <definedName name="EPMWorkbookOptions_25" hidden="1">"CImmvJewWvegWxAZmNdXZeoWMPJUUPSvD8znqqDoz4QLYjhhmqDo50bRX+lCLsgWgKK/vKQGiv7IwPzOKpyPnhwbRHLCNPNFcnqiH5owFlivGqIY9VO9spudsXAgbJOmqYayhsAyVShrxMBQ2d0QKGtIUtaQWKoLZQ0oaxRQ1qiXraxRh7IGkamFd/7UNBuCItxNZSQoAiUOFja0BYg/QDeBhxWuYQ8UJ8OWIP3gek7Lb9t9o2/alqe2LZ7R"</definedName>
    <definedName name="EPMWorkbookOptions_26" hidden="1">"7zi+hL+KZ1uDjtomDCxzqHiihSwKGyNEyKIMzs1zb2B0lTZCkLbLctlT346OEax8Q1tttUUhajtQqmFiBJRqki5dWA+lmsIOs0dxuAWlmoT7Sj/lKuitRXUtIFMDXYuUgJhDQ/njaVJEPLN9XlnWylhEgjdb6wMQWUHkwrPbqgPCZ7UrKm0BFSe5Kg6keEDqIwYUV3nVIj6ZLPURekwWg0DP6ae2QMpsMizC7KU5fvCvmvJJjE/UEhAUQ5sH"</definedName>
    <definedName name="EPMWorkbookOptions_27" hidden="1">"BMVJQICgGATFQgiKBTZ2y6XiJUZECGUznwDOUiNJEr0C+7mXGCJ0N8AxdIb+/HPVMWEUuDtnFhfY0g1icRCLZ8cjcBDlywxoAQHTetI082T2PP0SJBleYBf8GphIbGlwEUGTyCegczQNkYSzQCWnCJQI5tdR+eHL7KfmR9WBYRTLGdrmSIJYop7TEkRx4cvHS7N0RtJ4qcDa3SWI4ryUEg7D/+grf67IKGxL0NgSWIYIQam0kNQrXIcYD0nH"</definedName>
    <definedName name="EPMWorkbookOptions_28" hidden="1">"mxc2aTWgAn26zZDo9bry6YTV0rdzmS2BtatiZbZoAbGDJC8AFEbhW4b2mMDyVWiPZcLFWPwAFGnZnlNiy0KoRJPXBBa4PsIozlNpAVk0BvrKv5LzCd9S9BQFlrhCOxAik0UwEZDpmSW1LMyCNGlNYP3vCpLi/JUcE8O3e67veo7yb6HMQjkbuSZNMAss9YxgiXB+HRXTUZ5iilkk71zkWGCJp2AhX3JIBOk+84nk3aul1gTWeEItNQYGPDnH"</definedName>
    <definedName name="EPMWorkbookOptions_29" hidden="1">"T1MNldCawCJXqIRCJbSISui7slVC30EllMhUqIRCJZSlqVAJpbRBgkooVDb5WAGVTR42QGWToyVQ2eRgAlQ2uRghQmVTkEAl5BA52AA5RMghrlwIOcQt7uJDDrGi2/kFvRVyiJGBuRxVrBwiHzeFjllkYC43Fa3bxcdVi0veQK4KijdJQAhQvOEUqoV1XqBOBVWT5ajtu+vOVU0EtmxDxkOmjIfA7mSpfNCM3LQ0TQKBXafg3n8ctX3HLYt7"</definedName>
    <definedName name="EPMWorkbookOptions_3">"Kj4zTXpRYLnTu8wQSyWG7/EdeAuQG+O4kpFIjXfqDrC/c1EUbwRQXL/laBXlfoIORW3innz31wwmPTeMP5W/uvJIMQyJKgJ85idlHU96nmbYFrPhoGg8ElsN2RC1aYlKbwq9R6EHPgYoCCGKP9oAiqYociJpmyZLcjzTIk2nCUgg2Kwpsnyj4diLlvNWBY4fQRTr0MPzH9p9ODVxGiuA5YVZCMCQ1H6DpucNIn/Un/FF4x+ZXHj67uD3+H1w"</definedName>
    <definedName name="EPMWorkbookOptions_30" hidden="1">"X2B/JVjmw1E78Npds8wL7CMEyfyWnXT3JPMC2+TAqr59Py2BVV3g2V0Sq7qGQ+aEaSpCgyzwAA+sv3JZfwUe4Ylmt+XjrqWQQQo8xRJNBsnMXXfOKCTwJAv0Oc+jtu+2u6fPkUi4C/qclzDg2T1pmmrw50hkkBXHn0MDxPKUyFa+FhFsQjtlE2qUzSbUAJsQkalgEwKbEEtTwSZEaQPYhPhYIYJNSADpiygqHhDYcDABBDZcjACBDS8rsugg"</definedName>
    <definedName name="EPMWorkbookOptions_31" hidden="1">"cbYDRDwcbAARD4h4Vi4EEc8WjwNAxFPRnfCC3goinshAEPFsDZBWH3BE6mValvJ9CaSIWD0bgERSSLfrvFcdET5LHci8IgPpyLwElBKR4gFyM5CbcQxekJvFAyGA3IwICQGZnFPSAs1bdCAlzZsAVyVGBMR3ytOJCewXiqW40ZrqPx3TAtI4PgYgUUCOAIis9Y5RZi+NgU9gd91GBj4BbrsVXMBMSBrQO+d4E9h9B463LTvpzjneBPJmxlG8"</definedName>
    <definedName name="EPMWorkbookOptions_32" hidden="1">"CXBSSjjAeEcbtbtnvBNIIJpAeFfTjyr73hsPScfzNU3XakAleqRaR9VfwjQVYUaUyDcby4xY5ccRUEWKpYoUWLibQBXZd/p+x3POXdU9lhgXGRSa1M6CxJYwTVVIRQWWaYomFSUGRcROPDEmSGpJ08yb1LJ0VtOkNYEFrCtIivNXckwM3+65vus5yj/GMgvlnbNICyzqTGSRrnggg1h7bzeRXAKxtsDiThBrx8Cg/HpLAoOATM4nW5XBLy6w"</definedName>
    <definedName name="EPMWorkbookOptions_33" hidden="1">"UlEcvzgYtXfKqN0sm1G7CUZtIlPBqA1GbZamglGb0gYJjNqhDb5r9dWnhAQ7OBsrXMMeKE7OCYJzXrZ4Rr/j+BL+Kp419Owz3+q5XbXtAOU8BxNAOc/FCFDO87ICVO0cbABVO6jaVy4EVfsWT1ZA1Z5wX+lHLAW9FVTtkYGEPMugao8C4rZcC2ztkRY2s+VeAJEVRAbDM+Cx6iFuW3U8+Cx1oGqPDMzlpaBqB1V7eaGb7bQyJoRB2P7kso9Y"</definedName>
    <definedName name="EPMWorkbookOptions_34" hidden="1">"IpTT4CLi4ZVPPBeXXgCLObQXEoGA9gK0F3hqL4C8HdoLqRGB9gI1Q3eG4jSS6BXY7rLEEKG7AY6hM/Tnn6uOCaPA3bloikAqbqkKEKR4QETmJSDKH7fTAiJAVYdRZi9NNEUgjz1EU3LgIoKqjU9A5+jWIAlngfT2ESgRzK+j8sOX2U/Nj6oDwyiWs/YrkUSyRFL3FSQRyK9hctZ1/vfcAjAvgLH7LauHY+j4aaog8CaR7x4Kb1v20p0rvEkk"</definedName>
    <definedName name="EPMWorkbookOptions_35" hidden="1">"L4fEGyTeVkftIGx3L/EmkZ47SeNN096p7qvEkEhQM6P2EigBvvCSw3oDkKyX6yuvjMhq3du5DKDA2l7IAKYCBDKAEmQABVa5ylV2o0YEwoiChRH5JLZSZAAFFgBDBhAygEUwEbACMktqO9cOE1gcDe2w9JBAO0yGdpjAClhoh8XAUNk3K2iHSdIOE1jhC+0w7tphqx8O79aNP/HGn6fjh9+dW+d+fPtIaBv9cDHOvBmPpvObOreD0Z/jx5Hr"</definedName>
    <definedName name="EPMWorkbookOptions_36" hidden="1">"Hy/Gvr+b/nF5d/dH4JazBYwhx+3Lz6PDv1+fusZg8N7xWiuDv4fD7IeL0XQyurwZ98bTL8HF4RRefP7Pfzxf7dwvAfp//jDpepjwAwA="</definedName>
    <definedName name="EPMWorkbookOptions_37" hidden="1">"1uo4DRLGxwxzPFNosClbKN0Thga5c44fZppWHFo91WHClGGSayoFQWWNu4ducVJkNPEnXeTsyeR+OOjNQztPxyNHH08PrY1Ho3Dg4bFKb957PBx7NDy+Yu3hfjR7f/B1Pp/8msvNg4fJt+nwaDz9krueBdPnMR39mN0eXPrVVsO/apWbH/KW/1ldNPj20J8Gh/3J4KjXGwyOJtPgaDCeTnKz3iQXHs394YcPC82OV3cr9uKWI7wZaYbH7ObH"</definedName>
    <definedName name="EPMWorkbookOptions_38" hidden="1">"0/Afy/b1od9EfOViHZ/mINfIi+PuCfvlYgAvvndFWKKLaCtspmmwhUFsUh9qRvWQRSwWO1TRTYXEwEE3VXRH8aAQ3VEcGER3FCMS0R3FAEF0R7GAYKE7ykiyUwQiMWAQgUgRiFy7UAQid7iLLwKRGd3ON/RWEYiMnJjKUUUgcitC2mVPCFkjpFKz2+RfnYMywiAZCs/MLlqIkRNTealo/2VIIBJP6JrLiIkEoKiIJREhKmKiIoZTRUy0D7lr"</definedName>
    <definedName name="EPMWorkbookOptions_39" hidden="1">"ZgGzIgGcNEwKKmIMO4Jwls2C5EQCN2mYJFTEGPYCERWxbQhhELfQDpLZPsOiqrYVIcVz8m2XES11e1MRY9gnhr9a1k6YYbAG4gnofamIMewUw14vawfESCwnDZOCihjDPjEiIrZjJ317ETGGbVDYqmZBEiJhmzRMIiJiDFNVRURsS0qWImKn9LdugB3lOG+dCSXR/b3wTyhhp6uGaul7cxExhrm8rDWzYElhQAii8N2HiBjDdF4RyxJlNWNe"</definedName>
    <definedName name="EPMWorkbookOptions_4" hidden="1">"IQLIev1YQ2s4a974rndLLMRDbM2iz4f3MFuJ+rzHEnUIdRuj/6+pVVaVidbrnq5UmuZaNH24UJkjhMrwAu9A0yF5weZIruGIZIuHkKQBbHC22eSaJnsGQs04xAodyENFHT0w+FYea3256jotlxF1wlwJ2SBENSovkPNJZJ0nTKusn5zIWJbnOY47PJE1Li+RZRzmVTq4r7pIS6XjAiZtqXzQ6a/ymf18MtlAGfa0rnZyJhOaDN1qNQ/PZOzl"</definedName>
    <definedName name="EPMWorkbookOptions_40" hidden="1">"ZGJLGCYVFSKGGb+iQiQqRCacyKSWNEwyggcMM6Gz0N0fnBuJ5IRhkhA84CiRKIIHMTRk9rEqQoPMVknDpCH8wFH6UIQfRPjBRPihuG/hh+JuhR+MWlVh6JqvD9mkXQlNxBlS9zCrC6eJ2ahSkShkgHoMmsgN8oFpAjbIpCQKODn/LL9dcSlZ3OlTD4hCBnhbSxN5RlW4ElXnWbu54fY2TdAiuMYPqmEHcgygRWUOEoOozOFBwUJljoEYGCuJ"</definedName>
    <definedName name="EPMWorkbookOptions_41" hidden="1">"NhE2wwBBhM2wgBBhM1woVvMsfRwi0IYBgwi0iUDb2oUi0LbDbBsRaEuwyz3txtBbRaAtcmIqRxWBtm0IcZuZTciP5cNpuJntZxQvWNcUOiKvbSsOeQfBs9CJXl3kxFR+ylWaDZQPLvp9eEJX9OpenJiudkH06mKJEL060asTvTq8sxZXZTZgRpgo+OEJ4LcXDWDYpkFkr7YkRGSeROZpEyEMZJ6gCSHfKRjRWrc33SuGPU24qzvthBcWndfw"</definedName>
    <definedName name="EPMWorkbookOptions_42" hidden="1">"BPSba+UwbPYhWjk7dtI318phqMrGVBkGkg4WykGIovbtpXIYCrGZl+Ur0yi9FZYV0Q+KU8o5E0pEFoaXLAxHKUOuCiiwhDDRyUEUvvuQhWGY2y0KKFq8iFyOyMLsdmLbiywMw1xekYURWRgTTmRSSxpm2klNp/geZlpjmOVs2hJPGUbpr+Cc2L7baPmttkf+NhZZKL+5whPDzF/GKkbglDASvcITyXtQeGKYASwKTzE0kF9vQWhgMJPjma32"</definedName>
    <definedName name="EPMWorkbookOptions_43" hidden="1">"ofDEMHlTFJ5E4clE4am0b4Wnkig8vfRDQ8jZU3hSiP2W01SrdVaQi7YV65+3ZbsdJ0uRLGJeGfqx23az5vmxPzlv3E637V75TqNVzxJqkW7jDtgsG5osaNFt4485y4ptol3GFKhol4l22eIk0S4jjeFx34s0FtFhw4Nite1EG4JIyaHCEtnroY3kefeGNg4R98MAQcT9sIAQcT9cKEQUDwMGEcUTUby1C0UUb4cJiiKKl2CXe6aiobeKKF7k"</definedName>
    <definedName name="EPMWorkbookOptions_44" hidden="1">"xFSOKqJ42xDSqrQckT2LdIIpV1o3wsgaI53ulfCx7iGtKnU+8Cx1IosXOTGVl4osnsji7S909d5WxoSwiOPBVDwo4yi9die8sLh5xRPP5jKXohgnOpeJRIjOpehc4tS5FKE80bncmhHRuYTW/tJITgOJXoZdIwzqSpVNlE4KSUfX6/qL49Q5QRS4by5Qy1DkSwRqtyQks5o0JvXUmeFDBHtfEyIJGfHDJKVPy1AyUPRpU/DCogU8noBOUb4C"</definedName>
    <definedName name="EPMWorkbookOptions_45" hidden="1">"Es4MlQTNu74o0yhddges/PJl/lvpE3ViEMWybgEXSCRzFIszbWSkDKP0V3BOrure/147QswrYtxmxWnIe/n4YaaZ3zQKO2GmNobp4AbdypRN8dJNcLRqd2G8lGEmp0GLOWUTpZdC0mH7n3zyiSSIwlarXh0mcBnmb4pw/LaUcFBJB6bk2LJOhZIoJfkzCZwXgXNSKFKnBNW6p9HiBGbdY5jsbNQtV1lF6amwhLi+ZTEgBVH46jX3gYlfhmm/"</definedName>
    <definedName name="EPMWorkbookOptions_46" hidden="1">"fBXjoRnxmn6t7V1nVjkvgRd7+UedFDwTm2a/L5iJjWFGtHF/d2UZpbsCk8IitwSYEwYrILJJ7c01yRlmi4sm+faUiCY5D01yhhmwokkeQ0Nmn6xEk5yTJjnDDF/RJMeuSb5+sDt+Cf6iHdxNg9lXb+RNgtFjh9/oweV55fugN10Y9Uad3l/B45kvDy/P/TCe/tkfj/8M3XK+pFE1/X19PHr699vLlt3pfPDalbWTv6vT3NlNbzrs9e+DRjD9"</definedName>
    <definedName name="EPMWorkbookOptions_47" hidden="1">"El6shvDq+N//9ny1N1kR9P+yk2OeiogEAA=="</definedName>
    <definedName name="EPMWorkbookOptions_5" hidden="1">"ZbKMwy2p8nSj6jItlZD/cS7bJ5DK57GyCan8u3a5hHBiq+qEnM+TTtc6PaUr/6PdB0Fg2SO2H7gjnnVcU2QbDieQZtNk8LOObpKmILKkLTpNwLQAAPAc9smWLO6syziu6lItl5L7oXERS9WShcLQDfFKyXVd9PuZU/nV8/k8+ka9gWZ05dHpr3nHfyPiL+89b0Xj9lazMtH0qqu1ZFJG2kh+rDon5zODx8pQ72nqfzh/hcubvxmJ6ffdceXV"</definedName>
    <definedName name="EPMWorkbookOptions_6" hidden="1">"WQ4NgysNl7EIO59k1Vdk/WmonP557Phs1by8bLVkMRVoukHU61xVegwoF00xSKKKztHlSpdw7G33AOJm4e6hRWkIHQSjV83XQugvD6HlCxNcx4MALZxqvg7e4BK5XZxgl6czsTbjhMYlercij5/b2ahJvWgMkAtMD/Yhell72Cn/+mXtNjsN2v4bVU0QtEgqAAA="</definedName>
    <definedName name="EPMWorkbookOptions_7">"ldZIdXBVDUDOjK7RNy3VAeGTwbJt28c/JR8e1usZHpMb8tJYrhqw8G4sHZQGCMNKdRBdASBaqQpLOAPBK2VlOKQj2YVqysxZmYs5w7ux9FAiIKxzT3Uk+MRqlqNokkA9lBeoRUuRwxuz9FRKTAQ8djEK3CwFGCSR+05g5BYopw9vytJNSfHQmloNgEQAadYBSNRDUnViVAgQXXkP4bPUZavTI1nrjuStdcUbqcJbs/RWWlQ0XasdA5IIJBK8"</definedName>
    <definedName name="EPMWorkbookOptions_8" hidden="1">"hFVOy1C2S5LTjkXmtIJNkuGtWXorPSp26hbK6uAi4HWPUVrLVshPktf0LBWoqiQ2gi7o8OYsPZYYF2PxA1CQ2LaV2DL29tAkNoH1yoVIDsK7snRVYkAqXVaWgImAhEaMiNG3PjjKnzHyyfKZeh9pcrzAqvYcrC7hvVi6Jw0Myj+y84nSbN29NGEqsLQ/FydReDfpHppiUGQ28YNODuLIXSOfPg4P7hbHhcuWIdfofzgqlRh3PoHt8uFWiEyz"</definedName>
    <definedName name="EPMWorkbookOptions_9" hidden="1">"8OOlmmaDfo67qYyY2OaxYKvNFWQ6Lbvj+GbfsNS2QwCfXMsaDH03iMmh0VOc90gGKVvPufDb3fNf1WZvArUcDxs8p+W37b7RN23LU9sWz+gHi4aEv4pnW4OO2iYMLHOoeKIF7SIbI0C7yMuK5Yqhvh0dI1g0hrahviU9yzMNxZe9hSHBE8mFPd/tUPzpcGHMwOgq/jcByyoTI8CymnTpwnqwrBZ2mNX7gGX1eVMaLKu7YFnNsm0d56ngWP0U"</definedName>
    <definedName name="Equation1" localSheetId="1">#REF!</definedName>
    <definedName name="Equation1" localSheetId="0">#REF!</definedName>
    <definedName name="Equation1">#REF!</definedName>
    <definedName name="er">'[11]Software capitalised:Credit Card Commission'!$A$1:$IV$7</definedName>
    <definedName name="especifi" localSheetId="1">#REF!</definedName>
    <definedName name="especifi" localSheetId="0">#REF!</definedName>
    <definedName name="especifi">#REF!</definedName>
    <definedName name="ESS_Entity">[10]ESS_Balances!$F$1</definedName>
    <definedName name="ESS_Period">[10]ESS_Balances!$B$1</definedName>
    <definedName name="ESS_Report">[10]ESS_150!$E$1</definedName>
    <definedName name="ESS_Reporting">[10]ESS_Balances!$E$1</definedName>
    <definedName name="EssAliasTable">"Default"</definedName>
    <definedName name="Essbase1" localSheetId="1">#REF!</definedName>
    <definedName name="Essbase1" localSheetId="0">#REF!</definedName>
    <definedName name="Essbase1">#REF!</definedName>
    <definedName name="essbase2" localSheetId="1">#REF!</definedName>
    <definedName name="essbase2" localSheetId="0">#REF!</definedName>
    <definedName name="essbase2">#REF!</definedName>
    <definedName name="essbase3" localSheetId="1">#REF!</definedName>
    <definedName name="essbase3" localSheetId="0">#REF!</definedName>
    <definedName name="essbase3">#REF!</definedName>
    <definedName name="essbquerybbintpay" localSheetId="1">#REF!</definedName>
    <definedName name="essbquerybbintpay" localSheetId="0">#REF!</definedName>
    <definedName name="essbquerybbintpay">#REF!</definedName>
    <definedName name="essbquerybintrec" localSheetId="1">#REF!</definedName>
    <definedName name="essbquerybintrec" localSheetId="0">#REF!</definedName>
    <definedName name="essbquerybintrec">#REF!</definedName>
    <definedName name="EssLatest">"Open 02 YTD"</definedName>
    <definedName name="EssLatest_1">"Open 02 YTD"</definedName>
    <definedName name="ewq" localSheetId="1">[25]Main!#REF!</definedName>
    <definedName name="ewq" localSheetId="0">[25]Main!#REF!</definedName>
    <definedName name="ewq">[25]Main!#REF!</definedName>
    <definedName name="EXT10Y" localSheetId="1">#REF!</definedName>
    <definedName name="EXT10Y" localSheetId="0">#REF!</definedName>
    <definedName name="EXT10Y">#REF!</definedName>
    <definedName name="EXT14D" localSheetId="1">#REF!</definedName>
    <definedName name="EXT14D" localSheetId="0">#REF!</definedName>
    <definedName name="EXT14D">#REF!</definedName>
    <definedName name="EXT18M" localSheetId="1">#REF!</definedName>
    <definedName name="EXT18M" localSheetId="0">#REF!</definedName>
    <definedName name="EXT18M">#REF!</definedName>
    <definedName name="EXT1D" localSheetId="1">#REF!</definedName>
    <definedName name="EXT1D" localSheetId="0">#REF!</definedName>
    <definedName name="EXT1D">#REF!</definedName>
    <definedName name="EXT1M" localSheetId="1">#REF!</definedName>
    <definedName name="EXT1M" localSheetId="0">#REF!</definedName>
    <definedName name="EXT1M">#REF!</definedName>
    <definedName name="EXT1Y" localSheetId="1">#REF!</definedName>
    <definedName name="EXT1Y" localSheetId="0">#REF!</definedName>
    <definedName name="EXT1Y">#REF!</definedName>
    <definedName name="EXT2M" localSheetId="1">#REF!</definedName>
    <definedName name="EXT2M" localSheetId="0">#REF!</definedName>
    <definedName name="EXT2M">#REF!</definedName>
    <definedName name="EXT2Y" localSheetId="1">#REF!</definedName>
    <definedName name="EXT2Y" localSheetId="0">#REF!</definedName>
    <definedName name="EXT2Y">#REF!</definedName>
    <definedName name="EXT3M" localSheetId="1">#REF!</definedName>
    <definedName name="EXT3M" localSheetId="0">#REF!</definedName>
    <definedName name="EXT3M">#REF!</definedName>
    <definedName name="EXT3Y" localSheetId="1">#REF!</definedName>
    <definedName name="EXT3Y" localSheetId="0">#REF!</definedName>
    <definedName name="EXT3Y">#REF!</definedName>
    <definedName name="EXT5Y" localSheetId="1">#REF!</definedName>
    <definedName name="EXT5Y" localSheetId="0">#REF!</definedName>
    <definedName name="EXT5Y">#REF!</definedName>
    <definedName name="EXT6M" localSheetId="1">#REF!</definedName>
    <definedName name="EXT6M" localSheetId="0">#REF!</definedName>
    <definedName name="EXT6M">#REF!</definedName>
    <definedName name="EXT7D" localSheetId="1">#REF!</definedName>
    <definedName name="EXT7D" localSheetId="0">#REF!</definedName>
    <definedName name="EXT7D">#REF!</definedName>
    <definedName name="EXT9M" localSheetId="1">#REF!</definedName>
    <definedName name="EXT9M" localSheetId="0">#REF!</definedName>
    <definedName name="EXT9M">#REF!</definedName>
    <definedName name="EXTDUR" localSheetId="1">#REF!</definedName>
    <definedName name="EXTDUR" localSheetId="0">#REF!</definedName>
    <definedName name="EXTDUR">#REF!</definedName>
    <definedName name="EXTM1Y" localSheetId="1">#REF!</definedName>
    <definedName name="EXTM1Y" localSheetId="0">#REF!</definedName>
    <definedName name="EXTM1Y">#REF!</definedName>
    <definedName name="EXTM3M" localSheetId="1">#REF!</definedName>
    <definedName name="EXTM3M" localSheetId="0">#REF!</definedName>
    <definedName name="EXTM3M">#REF!</definedName>
    <definedName name="EXTMAS10Y" localSheetId="1">#REF!</definedName>
    <definedName name="EXTMAS10Y" localSheetId="0">#REF!</definedName>
    <definedName name="EXTMAS10Y">#REF!</definedName>
    <definedName name="EXTNS" localSheetId="1">#REF!</definedName>
    <definedName name="EXTNS" localSheetId="0">#REF!</definedName>
    <definedName name="EXTNS">#REF!</definedName>
    <definedName name="EXTTOT" localSheetId="1">#REF!</definedName>
    <definedName name="EXTTOT" localSheetId="0">#REF!</definedName>
    <definedName name="EXTTOT">#REF!</definedName>
    <definedName name="EXTVALOR" localSheetId="1">#REF!</definedName>
    <definedName name="EXTVALOR" localSheetId="0">#REF!</definedName>
    <definedName name="EXTVALOR">#REF!</definedName>
    <definedName name="fdsg" localSheetId="1">'[5]Table 39_'!#REF!</definedName>
    <definedName name="fdsg" localSheetId="0">'[5]Table 39_'!#REF!</definedName>
    <definedName name="fdsg">'[5]Table 39_'!#REF!</definedName>
    <definedName name="FESP2" localSheetId="1">#REF!</definedName>
    <definedName name="FESP2" localSheetId="0">#REF!</definedName>
    <definedName name="FESP2">#REF!</definedName>
    <definedName name="FF" localSheetId="1">[30]ACTGLNSAGE!#REF!</definedName>
    <definedName name="FF" localSheetId="0">[30]ACTGLNSAGE!#REF!</definedName>
    <definedName name="FF">[30]ACTGLNSAGE!#REF!</definedName>
    <definedName name="fff">'[31]2005 Retrieve'!$A$1:$HW$42</definedName>
    <definedName name="fgf" localSheetId="1">'[7]Table 39_'!#REF!</definedName>
    <definedName name="fgf" localSheetId="0">'[7]Table 39_'!#REF!</definedName>
    <definedName name="fgf">'[7]Table 39_'!#REF!</definedName>
    <definedName name="fgh" localSheetId="0" hidden="1">{"Save2",#N/A,FALSE,"Quarter";"Save1",#N/A,FALSE,"Monthly"}</definedName>
    <definedName name="fgh" hidden="1">{"Save2",#N/A,FALSE,"Quarter";"Save1",#N/A,FALSE,"Monthly"}</definedName>
    <definedName name="fgh_1" localSheetId="0" hidden="1">{"Save2",#N/A,FALSE,"Quarter";"Save1",#N/A,FALSE,"Monthly"}</definedName>
    <definedName name="fgh_1" hidden="1">{"Save2",#N/A,FALSE,"Quarter";"Save1",#N/A,FALSE,"Monthly"}</definedName>
    <definedName name="FINVE" localSheetId="1">#REF!</definedName>
    <definedName name="FINVE" localSheetId="0">#REF!</definedName>
    <definedName name="FINVE">#REF!</definedName>
    <definedName name="FINVE_1">[10]FINVE!$A$5:$K$7</definedName>
    <definedName name="FINVE_1_valid">[10]Menu!$H$81</definedName>
    <definedName name="FINVE_2">[10]FINVE!$A$11:$K$13</definedName>
    <definedName name="FINVE_2_valid">[10]Menu!$H$82</definedName>
    <definedName name="FINVE_3">[10]FINVE!$A$17:$K$19</definedName>
    <definedName name="FINVE_3_valid">[10]Menu!$H$83</definedName>
    <definedName name="FINVE_4">[10]FINVE!$A$23:$K$25</definedName>
    <definedName name="FINVE_4_valid">[10]Menu!$H$84</definedName>
    <definedName name="FINVE_5">[10]FINVE!$A$29:$K$31</definedName>
    <definedName name="FINVE_5_valid">[10]Menu!$H$85</definedName>
    <definedName name="FINVE_6">[10]FINVE!$A$35:$K$37</definedName>
    <definedName name="FINVE_6_valid">[10]Menu!$H$86</definedName>
    <definedName name="FINVE_7">[10]FINVE!$A$41:$K$43</definedName>
    <definedName name="FINVE_7_valid">[10]Menu!$H$87</definedName>
    <definedName name="FINVE_8">[10]FINVE!$A$47:$K$49</definedName>
    <definedName name="FINVE_8_valid">[10]Menu!$H$88</definedName>
    <definedName name="FINVE_9">[10]FINVE!$A$57:$B$61</definedName>
    <definedName name="FINVE_9_valid">[10]Menu!$H$89</definedName>
    <definedName name="FINVE_Open_End_Inv_AUM" localSheetId="1">#REF!</definedName>
    <definedName name="FINVE_Open_End_Inv_AUM" localSheetId="0">#REF!</definedName>
    <definedName name="FINVE_Open_End_Inv_AUM">#REF!</definedName>
    <definedName name="FINVE_Pension_AUM" localSheetId="1">#REF!</definedName>
    <definedName name="FINVE_Pension_AUM" localSheetId="0">#REF!</definedName>
    <definedName name="FINVE_Pension_AUM">#REF!</definedName>
    <definedName name="FINVE_result">[10]Menu!$I$11</definedName>
    <definedName name="FINVE_section_Type">[10]Parameters!$R$2:$R$9</definedName>
    <definedName name="FINVE_section_type_11">[10]Parameters!$S$2</definedName>
    <definedName name="FINVE_section_type_12">[10]Parameters!$S$3</definedName>
    <definedName name="FINVE_section_type_13">[10]Parameters!$S$4</definedName>
    <definedName name="FINVE_section_type_14">[10]Parameters!$S$5</definedName>
    <definedName name="FINVE_section_type_15">[10]Parameters!$S$6</definedName>
    <definedName name="FINVE_section_type_16">[10]Parameters!$S$7</definedName>
    <definedName name="FINVE_section_type_17">[10]Parameters!$S$8</definedName>
    <definedName name="FINVE_section_type_18">[10]Parameters!$S$9</definedName>
    <definedName name="FISOCBAS" localSheetId="1">#REF!</definedName>
    <definedName name="FISOCBAS" localSheetId="0">#REF!</definedName>
    <definedName name="FISOCBAS">#REF!</definedName>
    <definedName name="FONRF" localSheetId="1">#REF!</definedName>
    <definedName name="FONRF" localSheetId="0">#REF!</definedName>
    <definedName name="FONRF">#REF!</definedName>
    <definedName name="FORBEARANCE" localSheetId="1">#REF!</definedName>
    <definedName name="FORBEARANCE" localSheetId="0">#REF!</definedName>
    <definedName name="FORBEARANCE">#REF!</definedName>
    <definedName name="FORBESEP00001" localSheetId="1">[32]NOPER!#REF!</definedName>
    <definedName name="FORBESEP00001" localSheetId="0">[32]NOPER!#REF!</definedName>
    <definedName name="FORBESEP00001">[32]NOPER!#REF!</definedName>
    <definedName name="formatCol" localSheetId="1">[33]Formatting!#REF!</definedName>
    <definedName name="formatCol" localSheetId="0">[33]Formatting!#REF!</definedName>
    <definedName name="formatCol">[33]Formatting!#REF!</definedName>
    <definedName name="formatRow" localSheetId="1">[33]Formatting!#REF!</definedName>
    <definedName name="formatRow" localSheetId="0">[33]Formatting!#REF!</definedName>
    <definedName name="formatRow">[33]Formatting!#REF!</definedName>
    <definedName name="FORWARDS" localSheetId="1">#REF!</definedName>
    <definedName name="FORWARDS" localSheetId="0">#REF!</definedName>
    <definedName name="FORWARDS">#REF!</definedName>
    <definedName name="Frequency">[15]Lists!$A$21:$A$25</definedName>
    <definedName name="fs..">[19]FX_DERIVADOS!$C$1:$C$65536</definedName>
    <definedName name="Funciones" localSheetId="1">#REF!</definedName>
    <definedName name="Funciones" localSheetId="0">#REF!</definedName>
    <definedName name="Funciones">#REF!</definedName>
    <definedName name="FUT_FX_BANXICO">'[19]FUTUROS CAMBIOS'!$A$1:$J$10</definedName>
    <definedName name="FUT_FX_VAL">'[19]FUTUROS CAMBIOS'!$A$1:$P$10</definedName>
    <definedName name="FUTUROS_BANXICO">[19]Futuros!$A$1:$J$25</definedName>
    <definedName name="FUTUROS_VALUACION">[19]Futuros!$A$1:$P$25</definedName>
    <definedName name="fwf">'[11]Mgmt Fees - Pension Costs:Mgmt Fees - Other Exp'!$A$1:$IV$7</definedName>
    <definedName name="FX">[19]FX!$B$1:$Q$12</definedName>
    <definedName name="FXX">[19]FX_DERIVADOS!$E$1:$E$65536</definedName>
    <definedName name="FXXX">[19]FX_DERIVADOS!$D$1:$D$65536</definedName>
    <definedName name="FXXXX">[19]FX_DERIVADOS!$F$1:$F$65536</definedName>
    <definedName name="g">[23]Parameters!$C$29:$C$32</definedName>
    <definedName name="GAmort" localSheetId="1">'[34]Input CC'!#REF!</definedName>
    <definedName name="GAmort" localSheetId="0">'[34]Input CC'!#REF!</definedName>
    <definedName name="GAmort">'[34]Input CC'!#REF!</definedName>
    <definedName name="gapb_total" localSheetId="1">#REF!</definedName>
    <definedName name="gapb_total" localSheetId="0">#REF!</definedName>
    <definedName name="gapb_total">#REF!</definedName>
    <definedName name="gapb_usdext" localSheetId="1">#REF!</definedName>
    <definedName name="gapb_usdext" localSheetId="0">#REF!</definedName>
    <definedName name="gapb_usdext">#REF!</definedName>
    <definedName name="gapb_usdint" localSheetId="1">#REF!</definedName>
    <definedName name="gapb_usdint" localSheetId="0">#REF!</definedName>
    <definedName name="gapb_usdint">#REF!</definedName>
    <definedName name="GapInt_usdext" localSheetId="1">#REF!</definedName>
    <definedName name="GapInt_usdext" localSheetId="0">#REF!</definedName>
    <definedName name="GapInt_usdext">#REF!</definedName>
    <definedName name="GapInt_usdint" localSheetId="1">#REF!</definedName>
    <definedName name="GapInt_usdint" localSheetId="0">#REF!</definedName>
    <definedName name="GapInt_usdint">#REF!</definedName>
    <definedName name="gapp_total" localSheetId="1">#REF!</definedName>
    <definedName name="gapp_total" localSheetId="0">#REF!</definedName>
    <definedName name="gapp_total">#REF!</definedName>
    <definedName name="GASPE" localSheetId="1">#REF!</definedName>
    <definedName name="GASPE" localSheetId="0">#REF!</definedName>
    <definedName name="GASPE">#REF!</definedName>
    <definedName name="GASTO___INGRESO" localSheetId="1">#REF!</definedName>
    <definedName name="GASTO___INGRESO" localSheetId="0">#REF!</definedName>
    <definedName name="GASTO___INGRESO">#REF!</definedName>
    <definedName name="Gaz" localSheetId="0" hidden="1">{"savings2",#N/A,FALSE,"AN Net Receipts"}</definedName>
    <definedName name="Gaz" hidden="1">{"savings2",#N/A,FALSE,"AN Net Receipts"}</definedName>
    <definedName name="Gaz_1" localSheetId="0" hidden="1">{"savings2",#N/A,FALSE,"AN Net Receipts"}</definedName>
    <definedName name="Gaz_1" hidden="1">{"savings2",#N/A,FALSE,"AN Net Receipts"}</definedName>
    <definedName name="Gazz" localSheetId="0" hidden="1">{"Savings",#N/A,FALSE,"AN Net Receipts"}</definedName>
    <definedName name="Gazz" hidden="1">{"Savings",#N/A,FALSE,"AN Net Receipts"}</definedName>
    <definedName name="Gazz_1" localSheetId="0" hidden="1">{"Savings",#N/A,FALSE,"AN Net Receipts"}</definedName>
    <definedName name="Gazz_1" hidden="1">{"Savings",#N/A,FALSE,"AN Net Receipts"}</definedName>
    <definedName name="GENERADORA_DE_PL" localSheetId="1">#REF!</definedName>
    <definedName name="GENERADORA_DE_PL" localSheetId="0">#REF!</definedName>
    <definedName name="GENERADORA_DE_PL">#REF!</definedName>
    <definedName name="GENERADORA_PATRIMONIO" localSheetId="1">#REF!</definedName>
    <definedName name="GENERADORA_PATRIMONIO" localSheetId="0">#REF!</definedName>
    <definedName name="GENERADORA_PATRIMONIO">#REF!</definedName>
    <definedName name="Geographical_retrieve_Range" localSheetId="1">#REF!</definedName>
    <definedName name="Geographical_retrieve_Range" localSheetId="0">#REF!</definedName>
    <definedName name="Geographical_retrieve_Range">#REF!</definedName>
    <definedName name="ghj" localSheetId="0" hidden="1">{"Net Receipts 2",#N/A,FALSE,"AN Net Receipts97";"Summary97",#N/A,FALSE,"Summary97";"Net Receipts 1",#N/A,FALSE,"AN Net Receipts97";"Interest Credits 2",#N/A,FALSE,"AN Int Credits97 ";"Interest Credits 1",#N/A,FALSE,"AN Int Credits97 ";"Total Inflows 2",#N/A,FALSE,"AN Total Inflows97";"Market Inflows",#N/A,FALSE,"Market Inflows";"Total Inflows 1",#N/A,FALSE,"AN Total Inflows97";"Market Inflows",#N/A,FALSE,"Total Inflows97"}</definedName>
    <definedName name="ghj" hidden="1">{"Net Receipts 2",#N/A,FALSE,"AN Net Receipts97";"Summary97",#N/A,FALSE,"Summary97";"Net Receipts 1",#N/A,FALSE,"AN Net Receipts97";"Interest Credits 2",#N/A,FALSE,"AN Int Credits97 ";"Interest Credits 1",#N/A,FALSE,"AN Int Credits97 ";"Total Inflows 2",#N/A,FALSE,"AN Total Inflows97";"Market Inflows",#N/A,FALSE,"Market Inflows";"Total Inflows 1",#N/A,FALSE,"AN Total Inflows97";"Market Inflows",#N/A,FALSE,"Total Inflows97"}</definedName>
    <definedName name="ghj_1" localSheetId="0" hidden="1">{"Net Receipts 2",#N/A,FALSE,"AN Net Receipts97";"Summary97",#N/A,FALSE,"Summary97";"Net Receipts 1",#N/A,FALSE,"AN Net Receipts97";"Interest Credits 2",#N/A,FALSE,"AN Int Credits97 ";"Interest Credits 1",#N/A,FALSE,"AN Int Credits97 ";"Total Inflows 2",#N/A,FALSE,"AN Total Inflows97";"Market Inflows",#N/A,FALSE,"Market Inflows";"Total Inflows 1",#N/A,FALSE,"AN Total Inflows97";"Market Inflows",#N/A,FALSE,"Total Inflows97"}</definedName>
    <definedName name="ghj_1" hidden="1">{"Net Receipts 2",#N/A,FALSE,"AN Net Receipts97";"Summary97",#N/A,FALSE,"Summary97";"Net Receipts 1",#N/A,FALSE,"AN Net Receipts97";"Interest Credits 2",#N/A,FALSE,"AN Int Credits97 ";"Interest Credits 1",#N/A,FALSE,"AN Int Credits97 ";"Total Inflows 2",#N/A,FALSE,"AN Total Inflows97";"Market Inflows",#N/A,FALSE,"Market Inflows";"Total Inflows 1",#N/A,FALSE,"AN Total Inflows97";"Market Inflows",#N/A,FALSE,"Total Inflows97"}</definedName>
    <definedName name="GROSS" localSheetId="1">#REF!</definedName>
    <definedName name="GROSS" localSheetId="0">#REF!</definedName>
    <definedName name="GROSS">#REF!</definedName>
    <definedName name="GRUPO_MINORITARIO" localSheetId="1">#REF!</definedName>
    <definedName name="GRUPO_MINORITARIO" localSheetId="0">#REF!</definedName>
    <definedName name="GRUPO_MINORITARIO">#REF!</definedName>
    <definedName name="h" localSheetId="1">#REF!</definedName>
    <definedName name="h" localSheetId="0">#REF!</definedName>
    <definedName name="h">#REF!</definedName>
    <definedName name="H_A_Automaticos" localSheetId="1">#REF!</definedName>
    <definedName name="H_A_Automaticos" localSheetId="0">#REF!</definedName>
    <definedName name="H_A_Automaticos">#REF!</definedName>
    <definedName name="H_A_Manual" localSheetId="1">#REF!</definedName>
    <definedName name="H_A_Manual" localSheetId="0">#REF!</definedName>
    <definedName name="H_A_Manual">#REF!</definedName>
    <definedName name="H_S" localSheetId="1">#REF!</definedName>
    <definedName name="H_S" localSheetId="0">#REF!</definedName>
    <definedName name="H_S">#REF!</definedName>
    <definedName name="HIBRI" localSheetId="1">#REF!</definedName>
    <definedName name="HIBRI" localSheetId="0">#REF!</definedName>
    <definedName name="HIBRI">#REF!</definedName>
    <definedName name="ho" localSheetId="1">#REF!</definedName>
    <definedName name="ho" localSheetId="0">#REF!</definedName>
    <definedName name="ho">#REF!</definedName>
    <definedName name="ht">'[11]Debt securities - Abbey Cos:Commission - Oth Comms'!$A$1:$IV$7</definedName>
    <definedName name="I_CO_DEP_PLACED_PRINCIPAL_NON_BUSINESS" localSheetId="1">#REF!</definedName>
    <definedName name="I_CO_DEP_PLACED_PRINCIPAL_NON_BUSINESS" localSheetId="0">#REF!</definedName>
    <definedName name="I_CO_DEP_PLACED_PRINCIPAL_NON_BUSINESS">#REF!</definedName>
    <definedName name="ICCDE" localSheetId="1">#REF!</definedName>
    <definedName name="ICCDE" localSheetId="0">#REF!</definedName>
    <definedName name="ICCDE">#REF!</definedName>
    <definedName name="ICDPV" localSheetId="1">#REF!</definedName>
    <definedName name="ICDPV" localSheetId="0">#REF!</definedName>
    <definedName name="ICDPV">#REF!</definedName>
    <definedName name="ICFON" localSheetId="1">#REF!</definedName>
    <definedName name="ICFON" localSheetId="0">#REF!</definedName>
    <definedName name="ICFON">#REF!</definedName>
    <definedName name="IMPAIRED" localSheetId="1">#REF!</definedName>
    <definedName name="IMPAIRED" localSheetId="0">#REF!</definedName>
    <definedName name="IMPAIRED">#REF!</definedName>
    <definedName name="IMPAIRMENT" localSheetId="1">#REF!</definedName>
    <definedName name="IMPAIRMENT" localSheetId="0">#REF!</definedName>
    <definedName name="IMPAIRMENT">#REF!</definedName>
    <definedName name="IMPUESTO_DE_SOCIEDADES" localSheetId="1">#REF!</definedName>
    <definedName name="IMPUESTO_DE_SOCIEDADES" localSheetId="0">#REF!</definedName>
    <definedName name="IMPUESTO_DE_SOCIEDADES">#REF!</definedName>
    <definedName name="IN20F" localSheetId="1">#REF!</definedName>
    <definedName name="IN20F" localSheetId="0">#REF!</definedName>
    <definedName name="IN20F">#REF!</definedName>
    <definedName name="ind_1810" localSheetId="1">#REF!</definedName>
    <definedName name="ind_1810" localSheetId="0">#REF!</definedName>
    <definedName name="ind_1810">#REF!</definedName>
    <definedName name="ind_1810_A" localSheetId="1">#REF!</definedName>
    <definedName name="ind_1810_A" localSheetId="0">#REF!</definedName>
    <definedName name="ind_1810_A">#REF!</definedName>
    <definedName name="ind_2160" localSheetId="1">#REF!</definedName>
    <definedName name="ind_2160" localSheetId="0">#REF!</definedName>
    <definedName name="ind_2160">#REF!</definedName>
    <definedName name="ind_2160_A" localSheetId="1">#REF!</definedName>
    <definedName name="ind_2160_A" localSheetId="0">#REF!</definedName>
    <definedName name="ind_2160_A">#REF!</definedName>
    <definedName name="INDEU" localSheetId="1">#REF!</definedName>
    <definedName name="INDEU" localSheetId="0">#REF!</definedName>
    <definedName name="INDEU">#REF!</definedName>
    <definedName name="Index">[21]HPI!$D$2:$E$250</definedName>
    <definedName name="INDICE_MEMORIA_ROF" localSheetId="1">#REF!</definedName>
    <definedName name="INDICE_MEMORIA_ROF" localSheetId="0">#REF!</definedName>
    <definedName name="INDICE_MEMORIA_ROF">#REF!</definedName>
    <definedName name="INFORMES">[14]PARAMETROS!$N$3:$O$21</definedName>
    <definedName name="INT10Y" localSheetId="1">#REF!</definedName>
    <definedName name="INT10Y" localSheetId="0">#REF!</definedName>
    <definedName name="INT10Y">#REF!</definedName>
    <definedName name="INT14D" localSheetId="1">#REF!</definedName>
    <definedName name="INT14D" localSheetId="0">#REF!</definedName>
    <definedName name="INT14D">#REF!</definedName>
    <definedName name="INT18M" localSheetId="1">#REF!</definedName>
    <definedName name="INT18M" localSheetId="0">#REF!</definedName>
    <definedName name="INT18M">#REF!</definedName>
    <definedName name="INT1D" localSheetId="1">#REF!</definedName>
    <definedName name="INT1D" localSheetId="0">#REF!</definedName>
    <definedName name="INT1D">#REF!</definedName>
    <definedName name="INT1M" localSheetId="1">#REF!</definedName>
    <definedName name="INT1M" localSheetId="0">#REF!</definedName>
    <definedName name="INT1M">#REF!</definedName>
    <definedName name="INT1Y" localSheetId="1">#REF!</definedName>
    <definedName name="INT1Y" localSheetId="0">#REF!</definedName>
    <definedName name="INT1Y">#REF!</definedName>
    <definedName name="INT2M" localSheetId="1">#REF!</definedName>
    <definedName name="INT2M" localSheetId="0">#REF!</definedName>
    <definedName name="INT2M">#REF!</definedName>
    <definedName name="INT2Y" localSheetId="1">#REF!</definedName>
    <definedName name="INT2Y" localSheetId="0">#REF!</definedName>
    <definedName name="INT2Y">#REF!</definedName>
    <definedName name="INT3M" localSheetId="1">#REF!</definedName>
    <definedName name="INT3M" localSheetId="0">#REF!</definedName>
    <definedName name="INT3M">#REF!</definedName>
    <definedName name="INT3Y" localSheetId="1">#REF!</definedName>
    <definedName name="INT3Y" localSheetId="0">#REF!</definedName>
    <definedName name="INT3Y">#REF!</definedName>
    <definedName name="INT5Y" localSheetId="1">#REF!</definedName>
    <definedName name="INT5Y" localSheetId="0">#REF!</definedName>
    <definedName name="INT5Y">#REF!</definedName>
    <definedName name="INT6M" localSheetId="1">#REF!</definedName>
    <definedName name="INT6M" localSheetId="0">#REF!</definedName>
    <definedName name="INT6M">#REF!</definedName>
    <definedName name="INT7D" localSheetId="1">#REF!</definedName>
    <definedName name="INT7D" localSheetId="0">#REF!</definedName>
    <definedName name="INT7D">#REF!</definedName>
    <definedName name="INT9M" localSheetId="1">#REF!</definedName>
    <definedName name="INT9M" localSheetId="0">#REF!</definedName>
    <definedName name="INT9M">#REF!</definedName>
    <definedName name="INTDUR" localSheetId="1">#REF!</definedName>
    <definedName name="INTDUR" localSheetId="0">#REF!</definedName>
    <definedName name="INTDUR">#REF!</definedName>
    <definedName name="Intereses" localSheetId="1">#REF!</definedName>
    <definedName name="Intereses" localSheetId="0">#REF!</definedName>
    <definedName name="Intereses">#REF!</definedName>
    <definedName name="INTM1Y" localSheetId="1">#REF!</definedName>
    <definedName name="INTM1Y" localSheetId="0">#REF!</definedName>
    <definedName name="INTM1Y">#REF!</definedName>
    <definedName name="INTM3M" localSheetId="1">#REF!</definedName>
    <definedName name="INTM3M" localSheetId="0">#REF!</definedName>
    <definedName name="INTM3M">#REF!</definedName>
    <definedName name="INTMAS10Y" localSheetId="1">#REF!</definedName>
    <definedName name="INTMAS10Y" localSheetId="0">#REF!</definedName>
    <definedName name="INTMAS10Y">#REF!</definedName>
    <definedName name="INTNS" localSheetId="1">#REF!</definedName>
    <definedName name="INTNS" localSheetId="0">#REF!</definedName>
    <definedName name="INTNS">#REF!</definedName>
    <definedName name="INTTOT" localSheetId="1">#REF!</definedName>
    <definedName name="INTTOT" localSheetId="0">#REF!</definedName>
    <definedName name="INTTOT">#REF!</definedName>
    <definedName name="INTVALOR" localSheetId="1">#REF!</definedName>
    <definedName name="INTVALOR" localSheetId="0">#REF!</definedName>
    <definedName name="INTVALOR">#REF!</definedName>
    <definedName name="IPF" localSheetId="1">#REF!</definedName>
    <definedName name="IPF" localSheetId="0">#REF!</definedName>
    <definedName name="IPF">#REF!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"03/14/2016 09:05:37"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issuer_code">[23]Parameters!$C$35:$C$39</definedName>
    <definedName name="IVA" localSheetId="1">#REF!</definedName>
    <definedName name="IVA" localSheetId="0">#REF!</definedName>
    <definedName name="IVA">#REF!</definedName>
    <definedName name="j">'[11]Maintenance expenditure:Int Payable on Pref Shares'!$A$1:$IV$7</definedName>
    <definedName name="JedenRadekPodSestavou" localSheetId="1">#REF!</definedName>
    <definedName name="JedenRadekPodSestavou" localSheetId="0">#REF!</definedName>
    <definedName name="JedenRadekPodSestavou">#REF!</definedName>
    <definedName name="JedenRadekPodSestavou_11" localSheetId="1">#REF!</definedName>
    <definedName name="JedenRadekPodSestavou_11" localSheetId="0">#REF!</definedName>
    <definedName name="JedenRadekPodSestavou_11">#REF!</definedName>
    <definedName name="JedenRadekPodSestavou_2" localSheetId="1">#REF!</definedName>
    <definedName name="JedenRadekPodSestavou_2" localSheetId="0">#REF!</definedName>
    <definedName name="JedenRadekPodSestavou_2">#REF!</definedName>
    <definedName name="JedenRadekPodSestavou_28" localSheetId="1">#REF!</definedName>
    <definedName name="JedenRadekPodSestavou_28" localSheetId="0">#REF!</definedName>
    <definedName name="JedenRadekPodSestavou_28">#REF!</definedName>
    <definedName name="JedenRadekVedleSestavy" localSheetId="1">#REF!</definedName>
    <definedName name="JedenRadekVedleSestavy" localSheetId="0">#REF!</definedName>
    <definedName name="JedenRadekVedleSestavy">#REF!</definedName>
    <definedName name="JedenRadekVedleSestavy_11" localSheetId="1">#REF!</definedName>
    <definedName name="JedenRadekVedleSestavy_11" localSheetId="0">#REF!</definedName>
    <definedName name="JedenRadekVedleSestavy_11">#REF!</definedName>
    <definedName name="JedenRadekVedleSestavy_2" localSheetId="1">#REF!</definedName>
    <definedName name="JedenRadekVedleSestavy_2" localSheetId="0">#REF!</definedName>
    <definedName name="JedenRadekVedleSestavy_2">#REF!</definedName>
    <definedName name="JedenRadekVedleSestavy_28" localSheetId="1">#REF!</definedName>
    <definedName name="JedenRadekVedleSestavy_28" localSheetId="0">#REF!</definedName>
    <definedName name="JedenRadekVedleSestavy_28">#REF!</definedName>
    <definedName name="jg">'[11]Asset Management Commission:Abbey dealing P &amp; L '!$A$1:$IV$7</definedName>
    <definedName name="jkl" localSheetId="0" hidden="1">{"Savings",#N/A,FALSE,"AN Net Receipts"}</definedName>
    <definedName name="jkl" hidden="1">{"Savings",#N/A,FALSE,"AN Net Receipts"}</definedName>
    <definedName name="jkl_1" localSheetId="0" hidden="1">{"Savings",#N/A,FALSE,"AN Net Receipts"}</definedName>
    <definedName name="jkl_1" hidden="1">{"Savings",#N/A,FALSE,"AN Net Receipts"}</definedName>
    <definedName name="JournalSelection" localSheetId="1">#REF!</definedName>
    <definedName name="JournalSelection" localSheetId="0">#REF!</definedName>
    <definedName name="JournalSelection">#REF!</definedName>
    <definedName name="JUL" localSheetId="1">#REF!</definedName>
    <definedName name="JUL" localSheetId="0">#REF!</definedName>
    <definedName name="JUL">#REF!</definedName>
    <definedName name="k">'[11]Commission - Oth Comms:Asset Management Commission'!$A$1:$IV$7</definedName>
    <definedName name="KC" localSheetId="1">#REF!</definedName>
    <definedName name="KC" localSheetId="0">#REF!</definedName>
    <definedName name="KC">#REF!</definedName>
    <definedName name="KF" localSheetId="1">#REF!</definedName>
    <definedName name="KF" localSheetId="0">#REF!</definedName>
    <definedName name="KF">#REF!</definedName>
    <definedName name="KG">[20]KG!$A$2:$H$69</definedName>
    <definedName name="legal1">[35]Sheet4!$A$2:$G$402</definedName>
    <definedName name="legal2">[35]Sheet4!$B$2:$C$402</definedName>
    <definedName name="legal3">[35]Sheet4!$B$405:$G$1110</definedName>
    <definedName name="LiborCrystalIndex">[13]Experience!$AK$18:$AM$689</definedName>
    <definedName name="LINECOLLATERAL" localSheetId="1">#REF!</definedName>
    <definedName name="LINECOLLATERAL" localSheetId="0">#REF!</definedName>
    <definedName name="LINECOLLATERAL">#REF!</definedName>
    <definedName name="LIST_SOC">[14]PARAMETROS!$A$16:$C$396</definedName>
    <definedName name="LnAge" localSheetId="1">#REF!</definedName>
    <definedName name="LnAge" localSheetId="0">#REF!</definedName>
    <definedName name="LnAge">#REF!</definedName>
    <definedName name="LNDATA" localSheetId="1">#REF!</definedName>
    <definedName name="LNDATA" localSheetId="0">#REF!</definedName>
    <definedName name="LNDATA">#REF!</definedName>
    <definedName name="Local_currency_units" localSheetId="1">#REF!</definedName>
    <definedName name="Local_currency_units" localSheetId="0">#REF!</definedName>
    <definedName name="Local_currency_units">#REF!</definedName>
    <definedName name="lstCountries">[23]Parameters!$F$2:$F$43</definedName>
    <definedName name="lstCurrencies">[23]Parameters!$I$2:$I$34</definedName>
    <definedName name="lstProductUSorOther">[23]Parameters!$I$57:$I$67</definedName>
    <definedName name="MADRID_AÑO_REPER" localSheetId="1">#REF!</definedName>
    <definedName name="MADRID_AÑO_REPER" localSheetId="0">#REF!</definedName>
    <definedName name="MADRID_AÑO_REPER">#REF!</definedName>
    <definedName name="MADRID_MES_REPER" localSheetId="1">#REF!</definedName>
    <definedName name="MADRID_MES_REPER" localSheetId="0">#REF!</definedName>
    <definedName name="MADRID_MES_REPER">#REF!</definedName>
    <definedName name="MAIN_CATEGORY" localSheetId="1">#REF!</definedName>
    <definedName name="MAIN_CATEGORY" localSheetId="0">#REF!</definedName>
    <definedName name="MAIN_CATEGORY">#REF!</definedName>
    <definedName name="MANAG_AÑO_CONTAB" localSheetId="1">#REF!</definedName>
    <definedName name="MANAG_AÑO_CONTAB" localSheetId="0">#REF!</definedName>
    <definedName name="MANAG_AÑO_CONTAB">#REF!</definedName>
    <definedName name="MANAG_AÑO_REPER" localSheetId="1">#REF!</definedName>
    <definedName name="MANAG_AÑO_REPER" localSheetId="0">#REF!</definedName>
    <definedName name="MANAG_AÑO_REPER">#REF!</definedName>
    <definedName name="MANAG_MES_CONTAB" localSheetId="1">#REF!</definedName>
    <definedName name="MANAG_MES_CONTAB" localSheetId="0">#REF!</definedName>
    <definedName name="MANAG_MES_CONTAB">#REF!</definedName>
    <definedName name="MANAG_MES_REPER" localSheetId="1">#REF!</definedName>
    <definedName name="MANAG_MES_REPER" localSheetId="0">#REF!</definedName>
    <definedName name="MANAG_MES_REPER">#REF!</definedName>
    <definedName name="MARZO" localSheetId="1">#REF!</definedName>
    <definedName name="MARZO" localSheetId="0">#REF!</definedName>
    <definedName name="MARZO">#REF!</definedName>
    <definedName name="MÁSTER" localSheetId="1">#REF!</definedName>
    <definedName name="MÁSTER" localSheetId="0">#REF!</definedName>
    <definedName name="MÁSTER">#REF!</definedName>
    <definedName name="MAV" localSheetId="1">#REF!</definedName>
    <definedName name="MAV" localSheetId="0">#REF!</definedName>
    <definedName name="MAV">#REF!</definedName>
    <definedName name="MAVAL" localSheetId="1">#REF!</definedName>
    <definedName name="MAVAL" localSheetId="0">#REF!</definedName>
    <definedName name="MAVAL">#REF!</definedName>
    <definedName name="MaxOblastTabulky" localSheetId="1">#REF!</definedName>
    <definedName name="MaxOblastTabulky" localSheetId="0">#REF!</definedName>
    <definedName name="MaxOblastTabulky">#REF!</definedName>
    <definedName name="MaxOblastTabulky_11" localSheetId="1">#REF!</definedName>
    <definedName name="MaxOblastTabulky_11" localSheetId="0">#REF!</definedName>
    <definedName name="MaxOblastTabulky_11">#REF!</definedName>
    <definedName name="MaxOblastTabulky_2" localSheetId="1">#REF!</definedName>
    <definedName name="MaxOblastTabulky_2" localSheetId="0">#REF!</definedName>
    <definedName name="MaxOblastTabulky_2">#REF!</definedName>
    <definedName name="MaxOblastTabulky_28" localSheetId="1">#REF!</definedName>
    <definedName name="MaxOblastTabulky_28" localSheetId="0">#REF!</definedName>
    <definedName name="MaxOblastTabulky_28">#REF!</definedName>
    <definedName name="MENSUALES" localSheetId="1">#REF!</definedName>
    <definedName name="MENSUALES" localSheetId="0">#REF!</definedName>
    <definedName name="MENSUALES">#REF!</definedName>
    <definedName name="MESES">[14]PARAMETROS!$D$2:$E$13</definedName>
    <definedName name="MOEND" localSheetId="1">#REF!</definedName>
    <definedName name="MOEND" localSheetId="0">#REF!</definedName>
    <definedName name="MOEND">#REF!</definedName>
    <definedName name="MOEND_YE" localSheetId="1">#REF!</definedName>
    <definedName name="MOEND_YE" localSheetId="0">#REF!</definedName>
    <definedName name="MOEND_YE">#REF!</definedName>
    <definedName name="MOENDYE" localSheetId="1">#REF!</definedName>
    <definedName name="MOENDYE" localSheetId="0">#REF!</definedName>
    <definedName name="MOENDYE">#REF!</definedName>
    <definedName name="Moneda" localSheetId="1">#REF!</definedName>
    <definedName name="Moneda" localSheetId="0">#REF!</definedName>
    <definedName name="Moneda">#REF!</definedName>
    <definedName name="month" localSheetId="1">#REF!</definedName>
    <definedName name="month" localSheetId="0">#REF!</definedName>
    <definedName name="month">#REF!</definedName>
    <definedName name="month_lookup">[8]Parameters!$G$4:$H$15</definedName>
    <definedName name="monthlong" localSheetId="1">#REF!</definedName>
    <definedName name="monthlong" localSheetId="0">#REF!</definedName>
    <definedName name="monthlong">#REF!</definedName>
    <definedName name="MOSUB" localSheetId="1">#REF!</definedName>
    <definedName name="MOSUB" localSheetId="0">#REF!</definedName>
    <definedName name="MOSUB">#REF!</definedName>
    <definedName name="MOVTX" localSheetId="1">#REF!</definedName>
    <definedName name="MOVTX" localSheetId="0">#REF!</definedName>
    <definedName name="MOVTX">#REF!</definedName>
    <definedName name="MPINS" localSheetId="1">#REF!</definedName>
    <definedName name="MPINS" localSheetId="0">#REF!</definedName>
    <definedName name="MPINS">#REF!</definedName>
    <definedName name="myData" localSheetId="1">OFFSET(#REF!,0,0,MATCH("*",#REF!,-1),6)</definedName>
    <definedName name="myData" localSheetId="0">OFFSET(#REF!,0,0,MATCH("*",#REF!,-1),6)</definedName>
    <definedName name="myData">OFFSET(#REF!,0,0,MATCH("*",#REF!,-1),6)</definedName>
    <definedName name="myFilterSelection" localSheetId="1">#REF!</definedName>
    <definedName name="myFilterSelection" localSheetId="0">#REF!</definedName>
    <definedName name="myFilterSelection">#REF!</definedName>
    <definedName name="myPivotTable" localSheetId="1">#REF!</definedName>
    <definedName name="myPivotTable" localSheetId="0">#REF!</definedName>
    <definedName name="myPivotTable">#REF!</definedName>
    <definedName name="myPivotTableStart" localSheetId="1">#REF!</definedName>
    <definedName name="myPivotTableStart" localSheetId="0">#REF!</definedName>
    <definedName name="myPivotTableStart">#REF!</definedName>
    <definedName name="N12.">'[36]PERFO_SEPT 14'!$P$134</definedName>
    <definedName name="NEGATIVE_FAIR_VALUE" localSheetId="1">#REF!</definedName>
    <definedName name="NEGATIVE_FAIR_VALUE" localSheetId="0">#REF!</definedName>
    <definedName name="NEGATIVE_FAIR_VALUE">#REF!</definedName>
    <definedName name="NIIvarianceactmth" localSheetId="1">#REF!</definedName>
    <definedName name="NIIvarianceactmth" localSheetId="0">#REF!</definedName>
    <definedName name="NIIvarianceactmth">#REF!</definedName>
    <definedName name="NIIVarianceactmthQ3" localSheetId="1">#REF!</definedName>
    <definedName name="NIIVarianceactmthQ3" localSheetId="0">#REF!</definedName>
    <definedName name="NIIVarianceactmthQ3">#REF!</definedName>
    <definedName name="NIIvarianceactYTD" localSheetId="1">#REF!</definedName>
    <definedName name="NIIvarianceactYTD" localSheetId="0">#REF!</definedName>
    <definedName name="NIIvarianceactYTD">#REF!</definedName>
    <definedName name="NIIvarianceactytdQ3" localSheetId="1">#REF!</definedName>
    <definedName name="NIIvarianceactytdQ3" localSheetId="0">#REF!</definedName>
    <definedName name="NIIvarianceactytdQ3">#REF!</definedName>
    <definedName name="NIIvariancefcsmth" localSheetId="1">#REF!</definedName>
    <definedName name="NIIvariancefcsmth" localSheetId="0">#REF!</definedName>
    <definedName name="NIIvariancefcsmth">#REF!</definedName>
    <definedName name="NIIvariancefcsmthQ3" localSheetId="1">#REF!</definedName>
    <definedName name="NIIvariancefcsmthQ3" localSheetId="0">#REF!</definedName>
    <definedName name="NIIvariancefcsmthQ3">#REF!</definedName>
    <definedName name="NIIvariancefcsytd" localSheetId="1">#REF!</definedName>
    <definedName name="NIIvariancefcsytd" localSheetId="0">#REF!</definedName>
    <definedName name="NIIvariancefcsytd">#REF!</definedName>
    <definedName name="NIIVariancefcsytdQ3" localSheetId="1">#REF!</definedName>
    <definedName name="NIIVariancefcsytdQ3" localSheetId="0">#REF!</definedName>
    <definedName name="NIIVariancefcsytdQ3">#REF!</definedName>
    <definedName name="NIVEL_SOC_AJ">[14]PARAMETROS!$AD$8:$AN$1500</definedName>
    <definedName name="nm" localSheetId="1" hidden="1">'[37]Carteira 21'!#REF!</definedName>
    <definedName name="nm" localSheetId="0" hidden="1">'[37]Carteira 21'!#REF!</definedName>
    <definedName name="nm" hidden="1">'[37]Carteira 21'!#REF!</definedName>
    <definedName name="nnn" localSheetId="1">#REF!</definedName>
    <definedName name="nnn" localSheetId="0">#REF!</definedName>
    <definedName name="nnn">#REF!</definedName>
    <definedName name="NODER" localSheetId="1">#REF!</definedName>
    <definedName name="NODER" localSheetId="0">#REF!</definedName>
    <definedName name="NODER">#REF!</definedName>
    <definedName name="NOMINAL" localSheetId="1">#REF!</definedName>
    <definedName name="NOMINAL" localSheetId="0">#REF!</definedName>
    <definedName name="NOMINAL">#REF!</definedName>
    <definedName name="Nominal_Intereses" localSheetId="1">#REF!</definedName>
    <definedName name="Nominal_Intereses" localSheetId="0">#REF!</definedName>
    <definedName name="Nominal_Intereses">#REF!</definedName>
    <definedName name="nominal_neto">[38]empréstitos!$N$1:$N$65536</definedName>
    <definedName name="NOTIONAL" localSheetId="1">#REF!</definedName>
    <definedName name="NOTIONAL" localSheetId="0">#REF!</definedName>
    <definedName name="NOTIONAL">#REF!</definedName>
    <definedName name="NPI">[13]Assumptions!$C$4</definedName>
    <definedName name="OblastDat2" localSheetId="1">#REF!</definedName>
    <definedName name="OblastDat2" localSheetId="0">#REF!</definedName>
    <definedName name="OblastDat2">#REF!</definedName>
    <definedName name="OblastDat2_11" localSheetId="1">#REF!</definedName>
    <definedName name="OblastDat2_11" localSheetId="0">#REF!</definedName>
    <definedName name="OblastDat2_11">#REF!</definedName>
    <definedName name="OblastDat2_2" localSheetId="1">#REF!</definedName>
    <definedName name="OblastDat2_2" localSheetId="0">#REF!</definedName>
    <definedName name="OblastDat2_2">#REF!</definedName>
    <definedName name="OblastDat2_28" localSheetId="1">#REF!</definedName>
    <definedName name="OblastDat2_28" localSheetId="0">#REF!</definedName>
    <definedName name="OblastDat2_28">#REF!</definedName>
    <definedName name="OblastNadpisuRadku" localSheetId="1">#REF!</definedName>
    <definedName name="OblastNadpisuRadku" localSheetId="0">#REF!</definedName>
    <definedName name="OblastNadpisuRadku">#REF!</definedName>
    <definedName name="OblastNadpisuRadku_11" localSheetId="1">#REF!</definedName>
    <definedName name="OblastNadpisuRadku_11" localSheetId="0">#REF!</definedName>
    <definedName name="OblastNadpisuRadku_11">#REF!</definedName>
    <definedName name="OblastNadpisuRadku_2" localSheetId="1">#REF!</definedName>
    <definedName name="OblastNadpisuRadku_2" localSheetId="0">#REF!</definedName>
    <definedName name="OblastNadpisuRadku_2">#REF!</definedName>
    <definedName name="OblastNadpisuRadku_28" localSheetId="1">#REF!</definedName>
    <definedName name="OblastNadpisuRadku_28" localSheetId="0">#REF!</definedName>
    <definedName name="OblastNadpisuRadku_28">#REF!</definedName>
    <definedName name="OblastNadpisuSloupcu" localSheetId="1">#REF!</definedName>
    <definedName name="OblastNadpisuSloupcu" localSheetId="0">#REF!</definedName>
    <definedName name="OblastNadpisuSloupcu">#REF!</definedName>
    <definedName name="OblastNadpisuSloupcu_11" localSheetId="1">#REF!</definedName>
    <definedName name="OblastNadpisuSloupcu_11" localSheetId="0">#REF!</definedName>
    <definedName name="OblastNadpisuSloupcu_11">#REF!</definedName>
    <definedName name="OblastNadpisuSloupcu_2" localSheetId="1">#REF!</definedName>
    <definedName name="OblastNadpisuSloupcu_2" localSheetId="0">#REF!</definedName>
    <definedName name="OblastNadpisuSloupcu_2">#REF!</definedName>
    <definedName name="OblastNadpisuSloupcu_28" localSheetId="1">#REF!</definedName>
    <definedName name="OblastNadpisuSloupcu_28" localSheetId="0">#REF!</definedName>
    <definedName name="OblastNadpisuSloupcu_28">#REF!</definedName>
    <definedName name="OCEA" localSheetId="1">[12]OCEA!#REF!</definedName>
    <definedName name="OCEA" localSheetId="0">[12]OCEA!#REF!</definedName>
    <definedName name="OCEA">[12]OCEA!#REF!</definedName>
    <definedName name="OCI_BRUTO_EFECTO_FISCAL" localSheetId="1">#REF!</definedName>
    <definedName name="OCI_BRUTO_EFECTO_FISCAL" localSheetId="0">#REF!</definedName>
    <definedName name="OCI_BRUTO_EFECTO_FISCAL">#REF!</definedName>
    <definedName name="OldRunDate">[22]Data!$E$4</definedName>
    <definedName name="OnServer">[10]Parameters!$D$5</definedName>
    <definedName name="opfut_banxico">'[19]Opciones Futuros'!$A$1:$U$15</definedName>
    <definedName name="opfut_sensibilidad">'[19]Opciones Futuros'!$A$1:$AP$15</definedName>
    <definedName name="opfut_valuación">'[19]Opciones Futuros'!$A$1:$AH$15</definedName>
    <definedName name="ORIGEN_INMOVILIZADO" localSheetId="1">#REF!</definedName>
    <definedName name="ORIGEN_INMOVILIZADO" localSheetId="0">#REF!</definedName>
    <definedName name="ORIGEN_INMOVILIZADO">#REF!</definedName>
    <definedName name="OTC_VAL">'[19]Opciones OTC'!$A$1:$AL$24</definedName>
    <definedName name="OTROS_AÑO_CONTAB" localSheetId="1">#REF!</definedName>
    <definedName name="OTROS_AÑO_CONTAB" localSheetId="0">#REF!</definedName>
    <definedName name="OTROS_AÑO_CONTAB">#REF!</definedName>
    <definedName name="OTROS_AÑO_REPER" localSheetId="1">#REF!</definedName>
    <definedName name="OTROS_AÑO_REPER" localSheetId="0">#REF!</definedName>
    <definedName name="OTROS_AÑO_REPER">#REF!</definedName>
    <definedName name="OTROS_MES_CONTAB" localSheetId="1">#REF!</definedName>
    <definedName name="OTROS_MES_CONTAB" localSheetId="0">#REF!</definedName>
    <definedName name="OTROS_MES_CONTAB">#REF!</definedName>
    <definedName name="OTROS_MES_REPER" localSheetId="1">#REF!</definedName>
    <definedName name="OTROS_MES_REPER" localSheetId="0">#REF!</definedName>
    <definedName name="OTROS_MES_REPER">#REF!</definedName>
    <definedName name="Output">[39]Sort1!$AI$4:$AX$500</definedName>
    <definedName name="outputCell">'[40]Amounts Due Abbey:Accrued Int Abbey'!$A$8</definedName>
    <definedName name="P_ACDVR" localSheetId="1">#REF!</definedName>
    <definedName name="P_ACDVR" localSheetId="0">#REF!</definedName>
    <definedName name="P_ACDVR">#REF!</definedName>
    <definedName name="P_ACPAL" localSheetId="1">#REF!</definedName>
    <definedName name="P_ACPAL" localSheetId="0">#REF!</definedName>
    <definedName name="P_ACPAL">#REF!</definedName>
    <definedName name="P_ACTAD" localSheetId="1">#REF!</definedName>
    <definedName name="P_ACTAD" localSheetId="0">#REF!</definedName>
    <definedName name="P_ACTAD">#REF!</definedName>
    <definedName name="P_ACTMA" localSheetId="1">#REF!</definedName>
    <definedName name="P_ACTMA" localSheetId="0">#REF!</definedName>
    <definedName name="P_ACTMA">#REF!</definedName>
    <definedName name="P_ALLOW" localSheetId="1">#REF!</definedName>
    <definedName name="P_ALLOW" localSheetId="0">#REF!</definedName>
    <definedName name="P_ALLOW">#REF!</definedName>
    <definedName name="P_AMEE" localSheetId="1">#REF!</definedName>
    <definedName name="P_AMEE" localSheetId="0">#REF!</definedName>
    <definedName name="P_AMEE">#REF!</definedName>
    <definedName name="P_APAL" localSheetId="1">#REF!</definedName>
    <definedName name="P_APAL" localSheetId="0">#REF!</definedName>
    <definedName name="P_APAL">#REF!</definedName>
    <definedName name="P_AVOMA" localSheetId="1">#REF!</definedName>
    <definedName name="P_AVOMA" localSheetId="0">#REF!</definedName>
    <definedName name="P_AVOMA">#REF!</definedName>
    <definedName name="P_BMEXT" localSheetId="1">#REF!</definedName>
    <definedName name="P_BMEXT" localSheetId="0">#REF!</definedName>
    <definedName name="P_BMEXT">#REF!</definedName>
    <definedName name="P_CRFDV" localSheetId="1">#REF!</definedName>
    <definedName name="P_CRFDV" localSheetId="0">#REF!</definedName>
    <definedName name="P_CRFDV">#REF!</definedName>
    <definedName name="P_CRFIC" localSheetId="1">#REF!</definedName>
    <definedName name="P_CRFIC" localSheetId="0">#REF!</definedName>
    <definedName name="P_CRFIC">#REF!</definedName>
    <definedName name="P_DERIV" localSheetId="1">#REF!</definedName>
    <definedName name="P_DERIV" localSheetId="0">#REF!</definedName>
    <definedName name="P_DERIV">#REF!</definedName>
    <definedName name="P_DPCSP" localSheetId="1">#REF!</definedName>
    <definedName name="P_DPCSP" localSheetId="0">#REF!</definedName>
    <definedName name="P_DPCSP">#REF!</definedName>
    <definedName name="P_DPI" localSheetId="1">#REF!</definedName>
    <definedName name="P_DPI" localSheetId="0">#REF!</definedName>
    <definedName name="P_DPI">#REF!</definedName>
    <definedName name="P_FINVE" localSheetId="1">#REF!</definedName>
    <definedName name="P_FINVE" localSheetId="0">#REF!</definedName>
    <definedName name="P_FINVE">#REF!</definedName>
    <definedName name="P_GASPE" localSheetId="1">#REF!</definedName>
    <definedName name="P_GASPE" localSheetId="0">#REF!</definedName>
    <definedName name="P_GASPE">#REF!</definedName>
    <definedName name="P_HIBRI" localSheetId="1">#REF!</definedName>
    <definedName name="P_HIBRI" localSheetId="0">#REF!</definedName>
    <definedName name="P_HIBRI">#REF!</definedName>
    <definedName name="P_ICCDE" localSheetId="1">#REF!</definedName>
    <definedName name="P_ICCDE" localSheetId="0">#REF!</definedName>
    <definedName name="P_ICCDE">#REF!</definedName>
    <definedName name="P_ICDPV" localSheetId="1">#REF!</definedName>
    <definedName name="P_ICDPV" localSheetId="0">#REF!</definedName>
    <definedName name="P_ICDPV">#REF!</definedName>
    <definedName name="P_ICFON" localSheetId="1">#REF!</definedName>
    <definedName name="P_ICFON" localSheetId="0">#REF!</definedName>
    <definedName name="P_ICFON">#REF!</definedName>
    <definedName name="P_IN20F" localSheetId="1">#REF!</definedName>
    <definedName name="P_IN20F" localSheetId="0">#REF!</definedName>
    <definedName name="P_IN20F">#REF!</definedName>
    <definedName name="P_INDEU" localSheetId="1">#REF!</definedName>
    <definedName name="P_INDEU" localSheetId="0">#REF!</definedName>
    <definedName name="P_INDEU">#REF!</definedName>
    <definedName name="P_IPF" localSheetId="1">#REF!</definedName>
    <definedName name="P_IPF" localSheetId="0">#REF!</definedName>
    <definedName name="P_IPF">#REF!</definedName>
    <definedName name="P_MAV" localSheetId="1">#REF!</definedName>
    <definedName name="P_MAV" localSheetId="0">#REF!</definedName>
    <definedName name="P_MAV">#REF!</definedName>
    <definedName name="P_MOEND" localSheetId="1">#REF!</definedName>
    <definedName name="P_MOEND" localSheetId="0">#REF!</definedName>
    <definedName name="P_MOEND">#REF!</definedName>
    <definedName name="P_MOVTX" localSheetId="1">#REF!</definedName>
    <definedName name="P_MOVTX" localSheetId="0">#REF!</definedName>
    <definedName name="P_MOVTX">#REF!</definedName>
    <definedName name="P_MPINS" localSheetId="1">#REF!</definedName>
    <definedName name="P_MPINS" localSheetId="0">#REF!</definedName>
    <definedName name="P_MPINS">#REF!</definedName>
    <definedName name="P_NODER" localSheetId="1">#REF!</definedName>
    <definedName name="P_NODER" localSheetId="0">#REF!</definedName>
    <definedName name="P_NODER">#REF!</definedName>
    <definedName name="P_PAYTX" localSheetId="1">#REF!</definedName>
    <definedName name="P_PAYTX" localSheetId="0">#REF!</definedName>
    <definedName name="P_PAYTX">#REF!</definedName>
    <definedName name="P_PERNO" localSheetId="1">#REF!</definedName>
    <definedName name="P_PERNO" localSheetId="0">#REF!</definedName>
    <definedName name="P_PERNO">#REF!</definedName>
    <definedName name="P_PLASG" localSheetId="1">#REF!</definedName>
    <definedName name="P_PLASG" localSheetId="0">#REF!</definedName>
    <definedName name="P_PLASG">#REF!</definedName>
    <definedName name="P_PLAZO" localSheetId="1">#REF!</definedName>
    <definedName name="P_PLAZO" localSheetId="0">#REF!</definedName>
    <definedName name="P_PLAZO">#REF!</definedName>
    <definedName name="P_PYASE" localSheetId="1">#REF!</definedName>
    <definedName name="P_PYASE" localSheetId="0">#REF!</definedName>
    <definedName name="P_PYASE">#REF!</definedName>
    <definedName name="P_RCFUB" localSheetId="1">#REF!</definedName>
    <definedName name="P_RCFUB" localSheetId="0">#REF!</definedName>
    <definedName name="P_RCFUB">#REF!</definedName>
    <definedName name="P_RECON" localSheetId="1">#REF!</definedName>
    <definedName name="P_RECON" localSheetId="0">#REF!</definedName>
    <definedName name="P_RECON">#REF!</definedName>
    <definedName name="P_REFIN" localSheetId="1">#REF!</definedName>
    <definedName name="P_REFIN" localSheetId="0">#REF!</definedName>
    <definedName name="P_REFIN">#REF!</definedName>
    <definedName name="P_REFN" localSheetId="1">#REF!</definedName>
    <definedName name="P_REFN" localSheetId="0">#REF!</definedName>
    <definedName name="P_REFN">#REF!</definedName>
    <definedName name="P_RICON" localSheetId="1">#REF!</definedName>
    <definedName name="P_RICON" localSheetId="0">#REF!</definedName>
    <definedName name="P_RICON">#REF!</definedName>
    <definedName name="P_RPLOC" localSheetId="1">#REF!</definedName>
    <definedName name="P_RPLOC" localSheetId="0">#REF!</definedName>
    <definedName name="P_RPLOC">#REF!</definedName>
    <definedName name="P_SYCTX" localSheetId="1">#REF!</definedName>
    <definedName name="P_SYCTX" localSheetId="0">#REF!</definedName>
    <definedName name="P_SYCTX">#REF!</definedName>
    <definedName name="P_TAXES" localSheetId="1">#REF!</definedName>
    <definedName name="P_TAXES" localSheetId="0">#REF!</definedName>
    <definedName name="P_TAXES">#REF!</definedName>
    <definedName name="P_TECVA" localSheetId="1">#REF!</definedName>
    <definedName name="P_TECVA" localSheetId="0">#REF!</definedName>
    <definedName name="P_TECVA">#REF!</definedName>
    <definedName name="P_VENAN" localSheetId="1">#REF!</definedName>
    <definedName name="P_VENAN" localSheetId="0">#REF!</definedName>
    <definedName name="P_VENAN">#REF!</definedName>
    <definedName name="Paraanalistas" localSheetId="1">#REF!</definedName>
    <definedName name="Paraanalistas" localSheetId="0">#REF!</definedName>
    <definedName name="Paraanalistas">#REF!</definedName>
    <definedName name="param_account" localSheetId="1">[3]Sheet1!#REF!</definedName>
    <definedName name="param_account" localSheetId="0">[3]Sheet1!#REF!</definedName>
    <definedName name="param_account">[3]Sheet1!#REF!</definedName>
    <definedName name="param_account_level" localSheetId="1">[3]Sheet1!#REF!</definedName>
    <definedName name="param_account_level" localSheetId="0">[3]Sheet1!#REF!</definedName>
    <definedName name="param_account_level">[3]Sheet1!#REF!</definedName>
    <definedName name="param_account_name" localSheetId="1">[3]Sheet1!#REF!</definedName>
    <definedName name="param_account_name" localSheetId="0">[3]Sheet1!#REF!</definedName>
    <definedName name="param_account_name">[3]Sheet1!#REF!</definedName>
    <definedName name="param_account_order" localSheetId="1">[3]Sheet1!#REF!</definedName>
    <definedName name="param_account_order" localSheetId="0">[3]Sheet1!#REF!</definedName>
    <definedName name="param_account_order">[3]Sheet1!#REF!</definedName>
    <definedName name="param_contyp" localSheetId="1">[25]Main!#REF!</definedName>
    <definedName name="param_contyp" localSheetId="0">[25]Main!#REF!</definedName>
    <definedName name="param_contyp">[25]Main!#REF!</definedName>
    <definedName name="param_database" localSheetId="1">[25]Main!#REF!</definedName>
    <definedName name="param_database" localSheetId="0">[25]Main!#REF!</definedName>
    <definedName name="param_database">[25]Main!#REF!</definedName>
    <definedName name="param_entity_level" localSheetId="1">[3]Sheet1!#REF!</definedName>
    <definedName name="param_entity_level" localSheetId="0">[3]Sheet1!#REF!</definedName>
    <definedName name="param_entity_level">[3]Sheet1!#REF!</definedName>
    <definedName name="param_entity_order" localSheetId="1">[3]Sheet1!#REF!</definedName>
    <definedName name="param_entity_order" localSheetId="0">[3]Sheet1!#REF!</definedName>
    <definedName name="param_entity_order">[3]Sheet1!#REF!</definedName>
    <definedName name="param_Epassword" localSheetId="1">[25]Main!#REF!</definedName>
    <definedName name="param_Epassword" localSheetId="0">[25]Main!#REF!</definedName>
    <definedName name="param_Epassword">[25]Main!#REF!</definedName>
    <definedName name="param_Eserver" localSheetId="1">[25]Main!#REF!</definedName>
    <definedName name="param_Eserver" localSheetId="0">[25]Main!#REF!</definedName>
    <definedName name="param_Eserver">[25]Main!#REF!</definedName>
    <definedName name="param_Eusername" localSheetId="1">[25]Main!#REF!</definedName>
    <definedName name="param_Eusername" localSheetId="0">[25]Main!#REF!</definedName>
    <definedName name="param_Eusername">[25]Main!#REF!</definedName>
    <definedName name="param_month_name">[3]Sheet1!$D$3</definedName>
    <definedName name="param_password" localSheetId="1">[25]Main!#REF!</definedName>
    <definedName name="param_password" localSheetId="0">[25]Main!#REF!</definedName>
    <definedName name="param_password">[25]Main!#REF!</definedName>
    <definedName name="param_periodicity">[3]Sheet1!$B$4</definedName>
    <definedName name="param_sqlip" localSheetId="1">[25]Main!#REF!</definedName>
    <definedName name="param_sqlip" localSheetId="0">[25]Main!#REF!</definedName>
    <definedName name="param_sqlip">[25]Main!#REF!</definedName>
    <definedName name="param_username" localSheetId="1">[25]Main!#REF!</definedName>
    <definedName name="param_username" localSheetId="0">[25]Main!#REF!</definedName>
    <definedName name="param_username">[25]Main!#REF!</definedName>
    <definedName name="param_version_name">[3]Sheet1!$D$6</definedName>
    <definedName name="Parameters">[10]Parameters!$A$1:$B$35</definedName>
    <definedName name="PARTOT" localSheetId="1">#REF!</definedName>
    <definedName name="PARTOT" localSheetId="0">#REF!</definedName>
    <definedName name="PARTOT">#REF!</definedName>
    <definedName name="PASUB" localSheetId="1">#REF!</definedName>
    <definedName name="PASUB" localSheetId="0">#REF!</definedName>
    <definedName name="PASUB">#REF!</definedName>
    <definedName name="PASUB2562" localSheetId="1">#REF!</definedName>
    <definedName name="PASUB2562" localSheetId="0">#REF!</definedName>
    <definedName name="PASUB2562">#REF!</definedName>
    <definedName name="PATRED">[14]PARAMETROS!$AS$4:$BO$6</definedName>
    <definedName name="PAYTX" localSheetId="1">#REF!</definedName>
    <definedName name="PAYTX" localSheetId="0">#REF!</definedName>
    <definedName name="PAYTX">#REF!</definedName>
    <definedName name="pCounterparty" localSheetId="1">[25]Parameters!#REF!</definedName>
    <definedName name="pCounterparty" localSheetId="0">[25]Parameters!#REF!</definedName>
    <definedName name="pCounterparty">[25]Parameters!#REF!</definedName>
    <definedName name="pDB">[10]Parameters!$D$3</definedName>
    <definedName name="PERFORMING" localSheetId="1">#REF!</definedName>
    <definedName name="PERFORMING" localSheetId="0">#REF!</definedName>
    <definedName name="PERFORMING">#REF!</definedName>
    <definedName name="Period" localSheetId="1">#REF!</definedName>
    <definedName name="Period" localSheetId="0">#REF!</definedName>
    <definedName name="Period">#REF!</definedName>
    <definedName name="PERIODS" localSheetId="1">#REF!</definedName>
    <definedName name="PERIODS" localSheetId="0">#REF!</definedName>
    <definedName name="PERIODS">#REF!</definedName>
    <definedName name="PERNO" localSheetId="1">#REF!</definedName>
    <definedName name="PERNO" localSheetId="0">#REF!</definedName>
    <definedName name="PERNO">#REF!</definedName>
    <definedName name="pGetDate">[41]sql!$B$1</definedName>
    <definedName name="PLASG" localSheetId="1">#REF!</definedName>
    <definedName name="PLASG" localSheetId="0">#REF!</definedName>
    <definedName name="PLASG">#REF!</definedName>
    <definedName name="PLAZO" localSheetId="1">#REF!</definedName>
    <definedName name="PLAZO" localSheetId="0">#REF!</definedName>
    <definedName name="PLAZO">#REF!</definedName>
    <definedName name="PLROF" localSheetId="1">#REF!</definedName>
    <definedName name="PLROF" localSheetId="0">#REF!</definedName>
    <definedName name="PLROF">#REF!</definedName>
    <definedName name="plus" localSheetId="0" hidden="1">{"Savings",#N/A,FALSE,"AN Net Receipts"}</definedName>
    <definedName name="plus" hidden="1">{"Savings",#N/A,FALSE,"AN Net Receipts"}</definedName>
    <definedName name="plus_1" localSheetId="0" hidden="1">{"Savings",#N/A,FALSE,"AN Net Receipts"}</definedName>
    <definedName name="plus_1" hidden="1">{"Savings",#N/A,FALSE,"AN Net Receipts"}</definedName>
    <definedName name="pMateriality">[42]Parameters!$B$10</definedName>
    <definedName name="POCIS" localSheetId="1">#REF!</definedName>
    <definedName name="POCIS" localSheetId="0">#REF!</definedName>
    <definedName name="POCIS">#REF!</definedName>
    <definedName name="POS_CAMBIARIA">[19]FX_DERIVADOS!$A$9:$I$22</definedName>
    <definedName name="POSITIVE_FAIR_VALUE" localSheetId="1">#REF!</definedName>
    <definedName name="POSITIVE_FAIR_VALUE" localSheetId="0">#REF!</definedName>
    <definedName name="POSITIVE_FAIR_VALUE">#REF!</definedName>
    <definedName name="pPassword">[10]Parameters!$D$2</definedName>
    <definedName name="pPeriod">[42]Parameters!$B$3</definedName>
    <definedName name="PREFERENTES" localSheetId="1">#REF!</definedName>
    <definedName name="PREFERENTES" localSheetId="0">#REF!</definedName>
    <definedName name="PREFERENTES">#REF!</definedName>
    <definedName name="pRelationship">[42]Parameters!$B$9</definedName>
    <definedName name="Prima_Dolares">'[19]PRIMA DOLARES'!$A$1:$AL$69</definedName>
    <definedName name="Prima_Pesos">'[19]PRIMA PESOS'!$A$1:$AL$57</definedName>
    <definedName name="Prima_Pesos_USD">'[19]P.PESOS AMER.'!$A$1:$AL$26</definedName>
    <definedName name="Primas_Descuento" localSheetId="1">#REF!</definedName>
    <definedName name="Primas_Descuento" localSheetId="0">#REF!</definedName>
    <definedName name="Primas_Descuento">#REF!</definedName>
    <definedName name="_xlnm.Print_Area">#N/A</definedName>
    <definedName name="Print_Area_MI" localSheetId="1">#REF!</definedName>
    <definedName name="Print_Area_MI" localSheetId="0">#REF!</definedName>
    <definedName name="Print_Area_MI">#REF!</definedName>
    <definedName name="Print_Area_MI_11" localSheetId="1">#REF!</definedName>
    <definedName name="Print_Area_MI_11" localSheetId="0">#REF!</definedName>
    <definedName name="Print_Area_MI_11">#REF!</definedName>
    <definedName name="Print_Area_MI_2" localSheetId="1">#REF!</definedName>
    <definedName name="Print_Area_MI_2" localSheetId="0">#REF!</definedName>
    <definedName name="Print_Area_MI_2">#REF!</definedName>
    <definedName name="Print_Area_MI_28" localSheetId="1">#REF!</definedName>
    <definedName name="Print_Area_MI_28" localSheetId="0">#REF!</definedName>
    <definedName name="Print_Area_MI_28">#REF!</definedName>
    <definedName name="_xlnm.Print_Titles">#N/A</definedName>
    <definedName name="Print_Titles_MI" localSheetId="1">#REF!</definedName>
    <definedName name="Print_Titles_MI" localSheetId="0">#REF!</definedName>
    <definedName name="Print_Titles_MI">#REF!</definedName>
    <definedName name="Print_Titles_MI_11" localSheetId="1">#REF!</definedName>
    <definedName name="Print_Titles_MI_11" localSheetId="0">#REF!</definedName>
    <definedName name="Print_Titles_MI_11">#REF!</definedName>
    <definedName name="Print_Titles_MI_2" localSheetId="1">#REF!</definedName>
    <definedName name="Print_Titles_MI_2" localSheetId="0">#REF!</definedName>
    <definedName name="Print_Titles_MI_2">#REF!</definedName>
    <definedName name="Print_Titles_MI_28" localSheetId="1">#REF!</definedName>
    <definedName name="Print_Titles_MI_28" localSheetId="0">#REF!</definedName>
    <definedName name="Print_Titles_MI_28">#REF!</definedName>
    <definedName name="Process" localSheetId="1">#REF!</definedName>
    <definedName name="Process" localSheetId="0">#REF!</definedName>
    <definedName name="Process">#REF!</definedName>
    <definedName name="PRODUCTO" localSheetId="1">#REF!</definedName>
    <definedName name="PRODUCTO" localSheetId="0">#REF!</definedName>
    <definedName name="PRODUCTO">#REF!</definedName>
    <definedName name="PRODUCTO_SATELITES" localSheetId="1">#REF!</definedName>
    <definedName name="PRODUCTO_SATELITES" localSheetId="0">#REF!</definedName>
    <definedName name="PRODUCTO_SATELITES">#REF!</definedName>
    <definedName name="ProfitShareIndexNo">[22]Data!$E$18</definedName>
    <definedName name="ProfitShareSummary">'[22]Profit Share'!$A$7:$S$606</definedName>
    <definedName name="PropDOCToRunDate">[13]Data!$E$11</definedName>
    <definedName name="PROPOSITO_INMOVILIZADO_MATERIAL" localSheetId="1">#REF!</definedName>
    <definedName name="PROPOSITO_INMOVILIZADO_MATERIAL" localSheetId="0">#REF!</definedName>
    <definedName name="PROPOSITO_INMOVILIZADO_MATERIAL">#REF!</definedName>
    <definedName name="pServer">[10]Parameters!$D$4</definedName>
    <definedName name="pUsername">[10]Parameters!$D$1</definedName>
    <definedName name="pVersion">[42]Parameters!$B$6</definedName>
    <definedName name="PYASE" localSheetId="1">[12]PYASE!#REF!</definedName>
    <definedName name="PYASE" localSheetId="0">[12]PYASE!#REF!</definedName>
    <definedName name="PYASE">[12]PYASE!#REF!</definedName>
    <definedName name="qaz" localSheetId="1">[25]Main!#REF!</definedName>
    <definedName name="qaz" localSheetId="0">[25]Main!#REF!</definedName>
    <definedName name="qaz">[25]Main!#REF!</definedName>
    <definedName name="qee">'[11]Oth fin instruments FVTPL:Mgmt Fees - Salary Wages'!$A$1:$IV$7</definedName>
    <definedName name="qw">'[11]Mgmt Fees - Other Exp:Mgmt Fees - Marketing &amp; PR'!$A$1:$IV$7</definedName>
    <definedName name="qwer" localSheetId="1">[25]Main!#REF!</definedName>
    <definedName name="qwer" localSheetId="0">[25]Main!#REF!</definedName>
    <definedName name="qwer">[25]Main!#REF!</definedName>
    <definedName name="RangoBORRAR">[14]DATOS!$AI$14:$AQ$450</definedName>
    <definedName name="RANGOCOPIAR">[14]DATOS!$AE$2:$AQ$2</definedName>
    <definedName name="RANGOCOPIAR2">[14]DATOS!$AI$2:$AQ$2</definedName>
    <definedName name="RCFUB_1">[10]RCFUB!$B$3:$F$32</definedName>
    <definedName name="RCFUB_1_valid">[10]Menu!$H$96</definedName>
    <definedName name="RCFUB_result">[10]Menu!$I$12</definedName>
    <definedName name="Rdo_vta_autocartera" localSheetId="1">'[43]Soportes 2009'!#REF!</definedName>
    <definedName name="Rdo_vta_autocartera" localSheetId="0">'[43]Soportes 2009'!#REF!</definedName>
    <definedName name="Rdo_vta_autocartera">'[43]Soportes 2009'!#REF!</definedName>
    <definedName name="Re" localSheetId="1">#REF!</definedName>
    <definedName name="Re" localSheetId="0">#REF!</definedName>
    <definedName name="Re">#REF!</definedName>
    <definedName name="recalc1">#N/A</definedName>
    <definedName name="RECON" localSheetId="1">#REF!</definedName>
    <definedName name="RECON" localSheetId="0">#REF!</definedName>
    <definedName name="RECON">#REF!</definedName>
    <definedName name="REFIN" localSheetId="1">#REF!</definedName>
    <definedName name="REFIN" localSheetId="0">#REF!</definedName>
    <definedName name="REFIN">#REF!</definedName>
    <definedName name="REFN" localSheetId="1">#REF!</definedName>
    <definedName name="REFN" localSheetId="0">#REF!</definedName>
    <definedName name="REFN">#REF!</definedName>
    <definedName name="Reg">'[44]Grupo BSCH Abril 05'!$A$5:$F$365</definedName>
    <definedName name="Report_Input" localSheetId="1">#REF!</definedName>
    <definedName name="Report_Input" localSheetId="0">#REF!</definedName>
    <definedName name="Report_Input">#REF!</definedName>
    <definedName name="Report_Title" localSheetId="1">#REF!</definedName>
    <definedName name="Report_Title" localSheetId="0">#REF!</definedName>
    <definedName name="Report_Title">#REF!</definedName>
    <definedName name="REPORTE_BANXICO">'[19]Opciones OTC'!$A$1:$U$24</definedName>
    <definedName name="Reporting">[8]Parameters!$E$2</definedName>
    <definedName name="RESERVAS_RESTRINGIDAS" localSheetId="1">#REF!</definedName>
    <definedName name="RESERVAS_RESTRINGIDAS" localSheetId="0">#REF!</definedName>
    <definedName name="RESERVAS_RESTRINGIDAS">#REF!</definedName>
    <definedName name="resumar97acu" localSheetId="1">#REF!</definedName>
    <definedName name="resumar97acu" localSheetId="0">#REF!</definedName>
    <definedName name="resumar97acu">#REF!</definedName>
    <definedName name="RESUMEN">[19]RESUMEN!$A$1:$N$84</definedName>
    <definedName name="RESUMEN_FWD" localSheetId="1">#REF!</definedName>
    <definedName name="RESUMEN_FWD" localSheetId="0">#REF!</definedName>
    <definedName name="RESUMEN_FWD">#REF!</definedName>
    <definedName name="RESUMEN_FX">[19]FX_DERIVADOS!$BE$1:$BN$18</definedName>
    <definedName name="ret">'[11]Interest:Insurance Commissions'!$A$1:$IV$7</definedName>
    <definedName name="Retrieve2005" localSheetId="1">#REF!</definedName>
    <definedName name="Retrieve2005" localSheetId="0">#REF!</definedName>
    <definedName name="Retrieve2005">#REF!</definedName>
    <definedName name="Retrieve2006" localSheetId="1">#REF!</definedName>
    <definedName name="Retrieve2006" localSheetId="0">#REF!</definedName>
    <definedName name="Retrieve2006">#REF!</definedName>
    <definedName name="rfgf" localSheetId="1">'[5]Table 39_'!#REF!</definedName>
    <definedName name="rfgf" localSheetId="0">'[5]Table 39_'!#REF!</definedName>
    <definedName name="rfgf">'[5]Table 39_'!#REF!</definedName>
    <definedName name="RFIJ_1">[10]RFIJ!$A$10:$Q$12</definedName>
    <definedName name="RFIJ_1_valid">[10]Menu!$H$38</definedName>
    <definedName name="RFIJ_2">[10]RFIJ!$A$17:$Q$19</definedName>
    <definedName name="RFIJ_2_valid">[10]Menu!$H$39</definedName>
    <definedName name="RFIJ_3" localSheetId="1">#REF!</definedName>
    <definedName name="RFIJ_3" localSheetId="0">#REF!</definedName>
    <definedName name="RFIJ_3">#REF!</definedName>
    <definedName name="RFIJ_3_valid">[10]Menu!$H$40</definedName>
    <definedName name="RFIJ_4" localSheetId="1">#REF!</definedName>
    <definedName name="RFIJ_4" localSheetId="0">#REF!</definedName>
    <definedName name="RFIJ_4">#REF!</definedName>
    <definedName name="RFIJ_4_valid">[10]Menu!$H$41</definedName>
    <definedName name="RFIJ_5" localSheetId="1">#REF!</definedName>
    <definedName name="RFIJ_5" localSheetId="0">#REF!</definedName>
    <definedName name="RFIJ_5">#REF!</definedName>
    <definedName name="RFIJ_5_valid">[10]Menu!$H$42</definedName>
    <definedName name="RFIJ_class_of_securities">[23]Parameters!$C$29:$C$32</definedName>
    <definedName name="RFIJ_result">[10]Menu!$I$5</definedName>
    <definedName name="RICON" localSheetId="1">#REF!</definedName>
    <definedName name="RICON" localSheetId="0">#REF!</definedName>
    <definedName name="RICON">#REF!</definedName>
    <definedName name="RIESGO_OPERATIVO" localSheetId="1">#REF!</definedName>
    <definedName name="RIESGO_OPERATIVO" localSheetId="0">#REF!</definedName>
    <definedName name="RIESGO_OPERATIVO">#REF!</definedName>
    <definedName name="RIESGO_TOMADOR" localSheetId="1">#REF!</definedName>
    <definedName name="RIESGO_TOMADOR" localSheetId="0">#REF!</definedName>
    <definedName name="RIESGO_TOMADOR">#REF!</definedName>
    <definedName name="Rof" localSheetId="1">#REF!</definedName>
    <definedName name="Rof" localSheetId="0">#REF!</definedName>
    <definedName name="Rof">#REF!</definedName>
    <definedName name="Rounding" localSheetId="1">[23]Parameters!#REF!</definedName>
    <definedName name="Rounding" localSheetId="0">[23]Parameters!#REF!</definedName>
    <definedName name="Rounding">[23]Parameters!#REF!</definedName>
    <definedName name="rounding1" localSheetId="1">#REF!</definedName>
    <definedName name="rounding1" localSheetId="0">#REF!</definedName>
    <definedName name="rounding1">#REF!</definedName>
    <definedName name="RPLOC" localSheetId="1">#REF!</definedName>
    <definedName name="RPLOC" localSheetId="0">#REF!</definedName>
    <definedName name="RPLOC">#REF!</definedName>
    <definedName name="RunDateMinusOne">[22]Data!$E$10</definedName>
    <definedName name="RVBL_0" localSheetId="1">#REF!</definedName>
    <definedName name="RVBL_0" localSheetId="0">#REF!</definedName>
    <definedName name="RVBL_0">#REF!</definedName>
    <definedName name="RVBL_1" localSheetId="1">#REF!</definedName>
    <definedName name="RVBL_1" localSheetId="0">#REF!</definedName>
    <definedName name="RVBL_1">#REF!</definedName>
    <definedName name="RVBL_1_valid">[10]Menu!$H$15</definedName>
    <definedName name="RVBL_150_result">[10]Menu!$I$4</definedName>
    <definedName name="RVBL_2" localSheetId="1">#REF!</definedName>
    <definedName name="RVBL_2" localSheetId="0">#REF!</definedName>
    <definedName name="RVBL_2">#REF!</definedName>
    <definedName name="RVBL_2_valid">[10]Menu!$H$16</definedName>
    <definedName name="RVBL_3" localSheetId="1">#REF!</definedName>
    <definedName name="RVBL_3" localSheetId="0">#REF!</definedName>
    <definedName name="RVBL_3">#REF!</definedName>
    <definedName name="RVBL_3_valid">[10]Menu!$H$17</definedName>
    <definedName name="RVBL_4" localSheetId="1">#REF!</definedName>
    <definedName name="RVBL_4" localSheetId="0">#REF!</definedName>
    <definedName name="RVBL_4">#REF!</definedName>
    <definedName name="RVBL_4_valid">[10]Menu!$H$18</definedName>
    <definedName name="RVBL_5" localSheetId="1">#REF!</definedName>
    <definedName name="RVBL_5" localSheetId="0">#REF!</definedName>
    <definedName name="RVBL_5">#REF!</definedName>
    <definedName name="RVBL_5_valid">[10]Menu!$H$19</definedName>
    <definedName name="RVBL_6" localSheetId="1">#REF!</definedName>
    <definedName name="RVBL_6" localSheetId="0">#REF!</definedName>
    <definedName name="RVBL_6">#REF!</definedName>
    <definedName name="RVBL_6_valid">[10]Menu!$H$20</definedName>
    <definedName name="RVBL_7" localSheetId="1">#REF!</definedName>
    <definedName name="RVBL_7" localSheetId="0">#REF!</definedName>
    <definedName name="RVBL_7">#REF!</definedName>
    <definedName name="RVBL_Auto" localSheetId="1">#REF!</definedName>
    <definedName name="RVBL_Auto" localSheetId="0">#REF!</definedName>
    <definedName name="RVBL_Auto">#REF!</definedName>
    <definedName name="RVBL_class_of_securities">[23]Parameters!$C$10:$C$12</definedName>
    <definedName name="RVBL_port_type_1">[23]Parameters!$C$19</definedName>
    <definedName name="RVBL_port_type_2">[23]Parameters!$C$20</definedName>
    <definedName name="RVBL_port_type_3">[23]Parameters!$C$22</definedName>
    <definedName name="RVBL_port_type_4">[23]Parameters!$C$21</definedName>
    <definedName name="RVBL_port_type_5">[23]Parameters!$C$19:$C$26</definedName>
    <definedName name="RVBL_port_type_6">[23]Parameters!$C$19:$C$26</definedName>
    <definedName name="RVBL_result">[10]Menu!$I$3</definedName>
    <definedName name="s">[45]Lists!$A$21:$A$25</definedName>
    <definedName name="SaleEXP">[22]Assumptions!$C$3</definedName>
    <definedName name="SantportD" localSheetId="1">#REF!</definedName>
    <definedName name="SantportD" localSheetId="0">#REF!</definedName>
    <definedName name="SantportD">#REF!</definedName>
    <definedName name="SantportE" localSheetId="1">#REF!</definedName>
    <definedName name="SantportE" localSheetId="0">#REF!</definedName>
    <definedName name="SantportE">#REF!</definedName>
    <definedName name="SCAUT" localSheetId="1">#REF!</definedName>
    <definedName name="SCAUT" localSheetId="0">#REF!</definedName>
    <definedName name="SCAUT">#REF!</definedName>
    <definedName name="Schedule_A1" localSheetId="1">#REF!</definedName>
    <definedName name="Schedule_A1" localSheetId="0">#REF!</definedName>
    <definedName name="Schedule_A1">#REF!</definedName>
    <definedName name="Schedule_A3.1" localSheetId="1">#REF!</definedName>
    <definedName name="Schedule_A3.1" localSheetId="0">#REF!</definedName>
    <definedName name="Schedule_A3.1">#REF!</definedName>
    <definedName name="Schedule_A3.2" localSheetId="1">#REF!</definedName>
    <definedName name="Schedule_A3.2" localSheetId="0">#REF!</definedName>
    <definedName name="Schedule_A3.2">#REF!</definedName>
    <definedName name="Schedule_B1" localSheetId="1">#REF!</definedName>
    <definedName name="Schedule_B1" localSheetId="0">#REF!</definedName>
    <definedName name="Schedule_B1">#REF!</definedName>
    <definedName name="Schedule_B4" localSheetId="1">#REF!</definedName>
    <definedName name="Schedule_B4" localSheetId="0">#REF!</definedName>
    <definedName name="Schedule_B4">#REF!</definedName>
    <definedName name="Schedule_B5" localSheetId="1">#REF!</definedName>
    <definedName name="Schedule_B5" localSheetId="0">#REF!</definedName>
    <definedName name="Schedule_B5">#REF!</definedName>
    <definedName name="Section1_150ValTotal">[8]RVBL!$C$29</definedName>
    <definedName name="SECTOR" localSheetId="1">#REF!</definedName>
    <definedName name="SECTOR" localSheetId="0">#REF!</definedName>
    <definedName name="SECTOR">#REF!</definedName>
    <definedName name="SECTOR2" localSheetId="1">#REF!</definedName>
    <definedName name="SECTOR2" localSheetId="0">#REF!</definedName>
    <definedName name="SECTOR2">#REF!</definedName>
    <definedName name="SecurityMessage" localSheetId="1">#REF!</definedName>
    <definedName name="SecurityMessage" localSheetId="0">#REF!</definedName>
    <definedName name="SecurityMessage">#REF!</definedName>
    <definedName name="SecurityMessage2" localSheetId="1">#REF!</definedName>
    <definedName name="SecurityMessage2" localSheetId="0">#REF!</definedName>
    <definedName name="SecurityMessage2">#REF!</definedName>
    <definedName name="SecurityMessage3" localSheetId="1">#REF!</definedName>
    <definedName name="SecurityMessage3" localSheetId="0">#REF!</definedName>
    <definedName name="SecurityMessage3">#REF!</definedName>
    <definedName name="SecurityMessage4" localSheetId="1">#REF!</definedName>
    <definedName name="SecurityMessage4" localSheetId="0">#REF!</definedName>
    <definedName name="SecurityMessage4">#REF!</definedName>
    <definedName name="selection_requirement">[10]Parameters!$C$46:$C$49</definedName>
    <definedName name="SENS_FUTUROS">[19]Futuros!$A$1:$X$25</definedName>
    <definedName name="SENSIBILIDAD">'[19]Opciones OTC'!$A$1:$AT$24</definedName>
    <definedName name="SettlementDate">[22]Data!$E$5</definedName>
    <definedName name="sg_activity">[46]Settings!$D$60</definedName>
    <definedName name="sg_audit_cif">[46]Settings!$D$73</definedName>
    <definedName name="sg_audit_exer">[46]Settings!$D$76</definedName>
    <definedName name="sg_audit_exists">[46]Settings!$D$75</definedName>
    <definedName name="sg_audit_inscription_data">[46]Settings!$D$74</definedName>
    <definedName name="sg_audit_obligatory">[46]Settings!$D$71</definedName>
    <definedName name="sg_audit_social_denomination">[46]Settings!$D$72</definedName>
    <definedName name="sg_cargabal_code">[46]Settings!$D$56</definedName>
    <definedName name="sg_country">[46]Settings!$D$59</definedName>
    <definedName name="sg_excercise_end">[46]Settings!$D$66</definedName>
    <definedName name="sg_legal_form">[46]Settings!$D$58</definedName>
    <definedName name="sg_local_identification">[46]Settings!$D$65</definedName>
    <definedName name="sg_province_state">[46]Settings!$D$64</definedName>
    <definedName name="sg_registry_name">[46]Settings!$D$57</definedName>
    <definedName name="sg_status_detail">[46]Settings!$D$70</definedName>
    <definedName name="sg_status_form">[46]Settings!$D$69</definedName>
    <definedName name="sg_statutory_address">[46]Settings!$D$62</definedName>
    <definedName name="sg_statutory_purpose">[46]Settings!$D$61</definedName>
    <definedName name="sg_supervision_area_unit">[46]Settings!$D$68</definedName>
    <definedName name="sg_supervision_division">[46]Settings!$D$67</definedName>
    <definedName name="sg_zip_postalcode">[46]Settings!$D$63</definedName>
    <definedName name="SGRAL_1">[10]SGRAL!$A$5:$W$7</definedName>
    <definedName name="SGRAL_1_valid">[10]Menu!$H$69</definedName>
    <definedName name="SGRAL_2">[10]SGRAL!$A$12:$W$14</definedName>
    <definedName name="SGRAL_2_valid">[10]Menu!$H$70</definedName>
    <definedName name="SGRAL_3">[10]SGRAL!$A$19:$W$23</definedName>
    <definedName name="SGRAL_3_valid">[10]Menu!$H$71</definedName>
    <definedName name="SGRAL_4">[10]SGRAL!$A$33:$W$38</definedName>
    <definedName name="SGRAL_4_valid">[10]Menu!$H$72</definedName>
    <definedName name="sgral_capital_type">[10]Parameters!$N$2:$N$17</definedName>
    <definedName name="sgral_end_date">[10]Parameters!$C$63:$C$68</definedName>
    <definedName name="sgral_form">[10]Parameters!$L$2:$L$11</definedName>
    <definedName name="sgral_list">[10]Parameters!$C$52:$C$60</definedName>
    <definedName name="sgral_registry">[10]Parameters!$C$77:$C$78</definedName>
    <definedName name="SGRAL_result">[10]Menu!$I$8</definedName>
    <definedName name="SGRAL_VAL">[8]SGRAL!$L$23</definedName>
    <definedName name="ShortTermLiborIndex">[22]Experience!$V$18:$Y$689</definedName>
    <definedName name="SpainCreditFacilitieswCollaterals" localSheetId="1">#REF!</definedName>
    <definedName name="SpainCreditFacilitieswCollaterals" localSheetId="0">#REF!</definedName>
    <definedName name="SpainCreditFacilitieswCollaterals">#REF!</definedName>
    <definedName name="SPAINLCRRSK" localSheetId="1">#REF!</definedName>
    <definedName name="SPAINLCRRSK" localSheetId="0">#REF!</definedName>
    <definedName name="SPAINLCRRSK">#REF!</definedName>
    <definedName name="SPAINLNRSK" localSheetId="1">#REF!</definedName>
    <definedName name="SPAINLNRSK" localSheetId="0">#REF!</definedName>
    <definedName name="SPAINLNRSK">#REF!</definedName>
    <definedName name="SPAINOVDRSK" localSheetId="1">#REF!</definedName>
    <definedName name="SPAINOVDRSK" localSheetId="0">#REF!</definedName>
    <definedName name="SPAINOVDRSK">#REF!</definedName>
    <definedName name="SpnLnRsk" localSheetId="1">#REF!</definedName>
    <definedName name="SpnLnRsk" localSheetId="0">#REF!</definedName>
    <definedName name="SpnLnRsk">#REF!</definedName>
    <definedName name="ss" localSheetId="1">'[47]Accrued Int Abbey'!#REF!</definedName>
    <definedName name="ss" localSheetId="0">'[47]Accrued Int Abbey'!#REF!</definedName>
    <definedName name="ss">'[47]Accrued Int Abbey'!#REF!</definedName>
    <definedName name="sss" localSheetId="1">#REF!</definedName>
    <definedName name="sss" localSheetId="0">#REF!</definedName>
    <definedName name="sss">#REF!</definedName>
    <definedName name="st..">[19]FX_DERIVADOS!$F$1:$F$65536</definedName>
    <definedName name="start_row_2" localSheetId="1">#REF!</definedName>
    <definedName name="start_row_2" localSheetId="0">#REF!</definedName>
    <definedName name="start_row_2">#REF!</definedName>
    <definedName name="startRow" localSheetId="1">'[48]Accrued Int - Mortgage bond'!#REF!</definedName>
    <definedName name="startRow" localSheetId="0">'[48]Accrued Int - Mortgage bond'!#REF!</definedName>
    <definedName name="startRow">'[48]Accrued Int - Mortgage bond'!#REF!</definedName>
    <definedName name="SUBMAIN_CATEGORY" localSheetId="1">#REF!</definedName>
    <definedName name="SUBMAIN_CATEGORY" localSheetId="0">#REF!</definedName>
    <definedName name="SUBMAIN_CATEGORY">#REF!</definedName>
    <definedName name="SUBMAIN_CATEGORY_2" localSheetId="1">#REF!</definedName>
    <definedName name="SUBMAIN_CATEGORY_2" localSheetId="0">#REF!</definedName>
    <definedName name="SUBMAIN_CATEGORY_2">#REF!</definedName>
    <definedName name="SUBMAIN_CATEGORY_3" localSheetId="1">#REF!</definedName>
    <definedName name="SUBMAIN_CATEGORY_3" localSheetId="0">#REF!</definedName>
    <definedName name="SUBMAIN_CATEGORY_3">#REF!</definedName>
    <definedName name="SUBORDINATED" localSheetId="1">#REF!</definedName>
    <definedName name="SUBORDINATED" localSheetId="0">#REF!</definedName>
    <definedName name="SUBORDINATED">#REF!</definedName>
    <definedName name="SUBPRODUCTO" localSheetId="1">#REF!</definedName>
    <definedName name="SUBPRODUCTO" localSheetId="0">#REF!</definedName>
    <definedName name="SUBPRODUCTO">#REF!</definedName>
    <definedName name="SUCEX" localSheetId="1">#REF!</definedName>
    <definedName name="SUCEX" localSheetId="0">#REF!</definedName>
    <definedName name="SUCEX">#REF!</definedName>
    <definedName name="SYCTX" localSheetId="1">#REF!</definedName>
    <definedName name="SYCTX" localSheetId="0">#REF!</definedName>
    <definedName name="SYCTX">#REF!</definedName>
    <definedName name="TABLA" localSheetId="1">#REF!</definedName>
    <definedName name="TABLA" localSheetId="0">#REF!</definedName>
    <definedName name="TABLA">#REF!</definedName>
    <definedName name="Tasa_actual" localSheetId="1">#REF!</definedName>
    <definedName name="Tasa_actual" localSheetId="0">#REF!</definedName>
    <definedName name="Tasa_actual">#REF!</definedName>
    <definedName name="tasa_mercado" localSheetId="1">#REF!</definedName>
    <definedName name="tasa_mercado" localSheetId="0">#REF!</definedName>
    <definedName name="tasa_mercado">#REF!</definedName>
    <definedName name="tasa182" localSheetId="1">#REF!</definedName>
    <definedName name="tasa182" localSheetId="0">#REF!</definedName>
    <definedName name="tasa182">#REF!</definedName>
    <definedName name="tasa28" localSheetId="1">#REF!</definedName>
    <definedName name="tasa28" localSheetId="0">#REF!</definedName>
    <definedName name="tasa28">#REF!</definedName>
    <definedName name="tasa364" localSheetId="1">#REF!</definedName>
    <definedName name="tasa364" localSheetId="0">#REF!</definedName>
    <definedName name="tasa364">#REF!</definedName>
    <definedName name="tasa91" localSheetId="1">#REF!</definedName>
    <definedName name="tasa91" localSheetId="0">#REF!</definedName>
    <definedName name="tasa91">#REF!</definedName>
    <definedName name="TasasMedias" localSheetId="1">#REF!</definedName>
    <definedName name="TasasMedias" localSheetId="0">#REF!</definedName>
    <definedName name="TasasMedias">#REF!</definedName>
    <definedName name="TAXES" localSheetId="1">#REF!</definedName>
    <definedName name="TAXES" localSheetId="0">#REF!</definedName>
    <definedName name="TAXES">#REF!</definedName>
    <definedName name="TCGRUPO_AÑO_CONTAB" localSheetId="1">#REF!</definedName>
    <definedName name="TCGRUPO_AÑO_CONTAB" localSheetId="0">#REF!</definedName>
    <definedName name="TCGRUPO_AÑO_CONTAB">#REF!</definedName>
    <definedName name="TCGRUPO_AÑO_REPER" localSheetId="1">#REF!</definedName>
    <definedName name="TCGRUPO_AÑO_REPER" localSheetId="0">#REF!</definedName>
    <definedName name="TCGRUPO_AÑO_REPER">#REF!</definedName>
    <definedName name="TCGRUPO_MES_CONTAB" localSheetId="1">#REF!</definedName>
    <definedName name="TCGRUPO_MES_CONTAB" localSheetId="0">#REF!</definedName>
    <definedName name="TCGRUPO_MES_CONTAB">#REF!</definedName>
    <definedName name="TCGRUPO_MES_REPER" localSheetId="1">#REF!</definedName>
    <definedName name="TCGRUPO_MES_REPER" localSheetId="0">#REF!</definedName>
    <definedName name="TCGRUPO_MES_REPER">#REF!</definedName>
    <definedName name="TCORP_AÑO_CONTAB" localSheetId="1">#REF!</definedName>
    <definedName name="TCORP_AÑO_CONTAB" localSheetId="0">#REF!</definedName>
    <definedName name="TCORP_AÑO_CONTAB">#REF!</definedName>
    <definedName name="TCORP_AÑO_REPER" localSheetId="1">#REF!</definedName>
    <definedName name="TCORP_AÑO_REPER" localSheetId="0">#REF!</definedName>
    <definedName name="TCORP_AÑO_REPER">#REF!</definedName>
    <definedName name="TCORP_MES_CONTAB" localSheetId="1">#REF!</definedName>
    <definedName name="TCORP_MES_CONTAB" localSheetId="0">#REF!</definedName>
    <definedName name="TCORP_MES_CONTAB">#REF!</definedName>
    <definedName name="TCORP_MES_REPER" localSheetId="1">#REF!</definedName>
    <definedName name="TCORP_MES_REPER" localSheetId="0">#REF!</definedName>
    <definedName name="TCORP_MES_REPER">#REF!</definedName>
    <definedName name="TECVA" localSheetId="1">#REF!</definedName>
    <definedName name="TECVA" localSheetId="0">#REF!</definedName>
    <definedName name="TECVA">#REF!</definedName>
    <definedName name="Templates" localSheetId="1">#REF!</definedName>
    <definedName name="Templates" localSheetId="0">#REF!</definedName>
    <definedName name="Templates">#REF!</definedName>
    <definedName name="Test" localSheetId="1">#REF!</definedName>
    <definedName name="Test" localSheetId="0">#REF!</definedName>
    <definedName name="Test">#REF!</definedName>
    <definedName name="TextRefCopy1" localSheetId="1">#REF!</definedName>
    <definedName name="TextRefCopy1" localSheetId="0">#REF!</definedName>
    <definedName name="TextRefCopy1">#REF!</definedName>
    <definedName name="TextRefCopy2" localSheetId="1">#REF!</definedName>
    <definedName name="TextRefCopy2" localSheetId="0">#REF!</definedName>
    <definedName name="TextRefCopy2">#REF!</definedName>
    <definedName name="TextRefCopyRangeCount" hidden="1">2</definedName>
    <definedName name="tipo" localSheetId="1">#REF!</definedName>
    <definedName name="tipo" localSheetId="0">#REF!</definedName>
    <definedName name="tipo">#REF!</definedName>
    <definedName name="Tipo_controlo" localSheetId="1">#REF!</definedName>
    <definedName name="Tipo_controlo" localSheetId="0">#REF!</definedName>
    <definedName name="Tipo_controlo">#REF!</definedName>
    <definedName name="TIPO_RESERVA" localSheetId="1">#REF!</definedName>
    <definedName name="TIPO_RESERVA" localSheetId="0">#REF!</definedName>
    <definedName name="TIPO_RESERVA">#REF!</definedName>
    <definedName name="Tipocontrolo" localSheetId="1">#REF!</definedName>
    <definedName name="Tipocontrolo" localSheetId="0">#REF!</definedName>
    <definedName name="Tipocontrolo">#REF!</definedName>
    <definedName name="tipos_senior">[18]Datos!$B$6:$K$46</definedName>
    <definedName name="TITULIZA_AÑO_CONTAB" localSheetId="1">#REF!</definedName>
    <definedName name="TITULIZA_AÑO_CONTAB" localSheetId="0">#REF!</definedName>
    <definedName name="TITULIZA_AÑO_CONTAB">#REF!</definedName>
    <definedName name="TITULIZA_AÑO_REPER" localSheetId="1">#REF!</definedName>
    <definedName name="TITULIZA_AÑO_REPER" localSheetId="0">#REF!</definedName>
    <definedName name="TITULIZA_AÑO_REPER">#REF!</definedName>
    <definedName name="TITULIZA_MES_CONTAB" localSheetId="1">#REF!</definedName>
    <definedName name="TITULIZA_MES_CONTAB" localSheetId="0">#REF!</definedName>
    <definedName name="TITULIZA_MES_CONTAB">#REF!</definedName>
    <definedName name="TITULIZA_MES_REPER" localSheetId="1">#REF!</definedName>
    <definedName name="TITULIZA_MES_REPER" localSheetId="0">#REF!</definedName>
    <definedName name="TITULIZA_MES_REPER">#REF!</definedName>
    <definedName name="TOTAL_AÑO_CONTAB" localSheetId="1">#REF!</definedName>
    <definedName name="TOTAL_AÑO_CONTAB" localSheetId="0">#REF!</definedName>
    <definedName name="TOTAL_AÑO_CONTAB">#REF!</definedName>
    <definedName name="TOTAL_MES_CONTAB" localSheetId="1">#REF!</definedName>
    <definedName name="TOTAL_MES_CONTAB" localSheetId="0">#REF!</definedName>
    <definedName name="TOTAL_MES_CONTAB">#REF!</definedName>
    <definedName name="total_neto" localSheetId="1">#REF!</definedName>
    <definedName name="total_neto" localSheetId="0">#REF!</definedName>
    <definedName name="total_neto">#REF!</definedName>
    <definedName name="tr">'[11]Insurance Commissions:Insurance Comms Pro Share'!$A$1:$IV$7</definedName>
    <definedName name="TRANSFERIDO" localSheetId="1">#REF!</definedName>
    <definedName name="TRANSFERIDO" localSheetId="0">#REF!</definedName>
    <definedName name="TRANSFERIDO">#REF!</definedName>
    <definedName name="TRASPRESAR_AÑO_CONTAB" localSheetId="1">#REF!</definedName>
    <definedName name="TRASPRESAR_AÑO_CONTAB" localSheetId="0">#REF!</definedName>
    <definedName name="TRASPRESAR_AÑO_CONTAB">#REF!</definedName>
    <definedName name="TRASPRESAR_AÑO_REPER" localSheetId="1">#REF!</definedName>
    <definedName name="TRASPRESAR_AÑO_REPER" localSheetId="0">#REF!</definedName>
    <definedName name="TRASPRESAR_AÑO_REPER">#REF!</definedName>
    <definedName name="TRASPRESAR_MES_CONTAB" localSheetId="1">#REF!</definedName>
    <definedName name="TRASPRESAR_MES_CONTAB" localSheetId="0">#REF!</definedName>
    <definedName name="TRASPRESAR_MES_CONTAB">#REF!</definedName>
    <definedName name="TRASPRESAR_MES_REPER" localSheetId="1">#REF!</definedName>
    <definedName name="TRASPRESAR_MES_REPER" localSheetId="0">#REF!</definedName>
    <definedName name="TRASPRESAR_MES_REPER">#REF!</definedName>
    <definedName name="TYPE_OF_MARKET" localSheetId="1">#REF!</definedName>
    <definedName name="TYPE_OF_MARKET" localSheetId="0">#REF!</definedName>
    <definedName name="TYPE_OF_MARKET">#REF!</definedName>
    <definedName name="type_of_portfolio">[10]Parameters!$C$19:$C$26</definedName>
    <definedName name="TYPE_OF_RISK" localSheetId="1">#REF!</definedName>
    <definedName name="TYPE_OF_RISK" localSheetId="0">#REF!</definedName>
    <definedName name="TYPE_OF_RISK">#REF!</definedName>
    <definedName name="TYPE_OF_RISK_PL" localSheetId="1">#REF!</definedName>
    <definedName name="TYPE_OF_RISK_PL" localSheetId="0">#REF!</definedName>
    <definedName name="TYPE_OF_RISK_PL">#REF!</definedName>
    <definedName name="TYPEOFHEDGE" localSheetId="1">#REF!</definedName>
    <definedName name="TYPEOFHEDGE" localSheetId="0">#REF!</definedName>
    <definedName name="TYPEOFHEDGE">#REF!</definedName>
    <definedName name="Username" localSheetId="1">#REF!</definedName>
    <definedName name="Username" localSheetId="0">#REF!</definedName>
    <definedName name="Username">#REF!</definedName>
    <definedName name="USUARIOS" localSheetId="1">#REF!</definedName>
    <definedName name="USUARIOS" localSheetId="0">#REF!</definedName>
    <definedName name="USUARIOS">#REF!</definedName>
    <definedName name="Val_ACPAL1">'[10]Validation Rules'!$A$148</definedName>
    <definedName name="Val_ACPAL2">'[10]Validation Rules'!$A$150:$A$151</definedName>
    <definedName name="Val_ACPAL3">'[10]Validation Rules'!$A$153</definedName>
    <definedName name="Val_DINFO1">'[10]Validation Rules'!$A$70:$A$73</definedName>
    <definedName name="Val_DINFO2">'[10]Validation Rules'!$A$75:$A$75</definedName>
    <definedName name="Val_DINFO3">'[10]Validation Rules'!$A$77:$A$78</definedName>
    <definedName name="Val_DINFO4">'[10]Validation Rules'!$A$80:$A$87</definedName>
    <definedName name="Val_EPES1">'[10]Validation Rules'!$A$5</definedName>
    <definedName name="Val_FINVE1">'[10]Validation Rules'!$A$197</definedName>
    <definedName name="Val_FINVE2">'[10]Validation Rules'!$A$199</definedName>
    <definedName name="Val_FINVE3">'[10]Validation Rules'!$A$201</definedName>
    <definedName name="VAL_MERCADO">'[19]Opciones OTC'!$A$1:$AL$24</definedName>
    <definedName name="Val_RCFUB1">'[10]Validation Rules'!$A$190</definedName>
    <definedName name="Val_RCFUB2">'[10]Validation Rules'!$A$192</definedName>
    <definedName name="Val_RFIJ1">'[10]Validation Rules'!$A$9:$A$10</definedName>
    <definedName name="Val_RFIJ10">'[10]Validation Rules'!$A$46:$A$47</definedName>
    <definedName name="Val_RFIJ11">'[10]Validation Rules'!$A$49</definedName>
    <definedName name="Val_RFIJ12">'[10]Validation Rules'!$A$51:$A$56</definedName>
    <definedName name="Val_RFIJ13">'[10]Validation Rules'!$A$58:$A$59</definedName>
    <definedName name="Val_RFIJ14">'[10]Validation Rules'!$A$61:$A$63</definedName>
    <definedName name="Val_RFIJ15">'[10]Validation Rules'!$A$65</definedName>
    <definedName name="Val_RFIJ2">'[10]Validation Rules'!$A$12</definedName>
    <definedName name="Val_RFIJ3">'[10]Validation Rules'!$A$14:$A$19</definedName>
    <definedName name="Val_RFIJ4">'[10]Validation Rules'!$A$21:$A$23</definedName>
    <definedName name="Val_RFIJ5">'[10]Validation Rules'!$A$25:$A$26</definedName>
    <definedName name="Val_RFIJ6">'[10]Validation Rules'!$A$28:$A$30</definedName>
    <definedName name="Val_RFIJ7">'[10]Validation Rules'!$A$32:$A$37</definedName>
    <definedName name="Val_RFIJ8">'[10]Validation Rules'!$A$39:$A$40</definedName>
    <definedName name="Val_RFIJ9">'[10]Validation Rules'!$A$42:$A$44</definedName>
    <definedName name="Val_RVBL1">'[10]Validation Rules'!$A$116:$A$117</definedName>
    <definedName name="Val_RVBL10">'[10]Validation Rules'!$A$140</definedName>
    <definedName name="Val_RVBL11">'[10]Validation Rules'!$A$142:$A$143</definedName>
    <definedName name="Val_RVBL2">'[10]Validation Rules'!$A$119:$A$120</definedName>
    <definedName name="Val_RVBL3">'[10]Validation Rules'!$A$122</definedName>
    <definedName name="Val_RVBL4">'[10]Validation Rules'!$A$124:$A$126</definedName>
    <definedName name="Val_RVBL5">'[10]Validation Rules'!$A$128</definedName>
    <definedName name="Val_RVBL6">'[10]Validation Rules'!$A$130</definedName>
    <definedName name="Val_RVBL7">'[10]Validation Rules'!$A$132</definedName>
    <definedName name="Val_RVBL8">'[10]Validation Rules'!$A$134:$A$135</definedName>
    <definedName name="Val_RVBL9">'[10]Validation Rules'!$A$137:$A$138</definedName>
    <definedName name="Val_SGRAL1">'[10]Validation Rules'!$A$93:$A$93</definedName>
    <definedName name="Validaciones" localSheetId="1">#REF!</definedName>
    <definedName name="Validaciones" localSheetId="0">#REF!</definedName>
    <definedName name="Validaciones">#REF!</definedName>
    <definedName name="validaciones_old" localSheetId="1">#REF!</definedName>
    <definedName name="validaciones_old" localSheetId="0">#REF!</definedName>
    <definedName name="validaciones_old">#REF!</definedName>
    <definedName name="VALOR_CONTABLE" localSheetId="1">#REF!</definedName>
    <definedName name="VALOR_CONTABLE" localSheetId="0">#REF!</definedName>
    <definedName name="VALOR_CONTABLE">#REF!</definedName>
    <definedName name="VALUACION_MDO">'[19]Opciones OTC'!$A$1:$P$24,'[19]Opciones OTC'!$V$1:$AL$24</definedName>
    <definedName name="VENAN" localSheetId="1">#REF!</definedName>
    <definedName name="VENAN" localSheetId="0">#REF!</definedName>
    <definedName name="VENAN">#REF!</definedName>
    <definedName name="Ver_Rep_Lookup" localSheetId="1">[25]Parameters!#REF!</definedName>
    <definedName name="Ver_Rep_Lookup" localSheetId="0">[25]Parameters!#REF!</definedName>
    <definedName name="Ver_Rep_Lookup">[25]Parameters!#REF!</definedName>
    <definedName name="Version">[10]Menu!$B$8</definedName>
    <definedName name="vlookup" localSheetId="1">[3]Sheet1!#REF!</definedName>
    <definedName name="vlookup" localSheetId="0">[3]Sheet1!#REF!</definedName>
    <definedName name="vlookup">[3]Sheet1!#REF!</definedName>
    <definedName name="volf182" localSheetId="1">#REF!</definedName>
    <definedName name="volf182" localSheetId="0">#REF!</definedName>
    <definedName name="volf182">#REF!</definedName>
    <definedName name="volf28" localSheetId="1">#REF!</definedName>
    <definedName name="volf28" localSheetId="0">#REF!</definedName>
    <definedName name="volf28">#REF!</definedName>
    <definedName name="volf364" localSheetId="1">#REF!</definedName>
    <definedName name="volf364" localSheetId="0">#REF!</definedName>
    <definedName name="volf364">#REF!</definedName>
    <definedName name="volf91" localSheetId="1">#REF!</definedName>
    <definedName name="volf91" localSheetId="0">#REF!</definedName>
    <definedName name="volf91">#REF!</definedName>
    <definedName name="volm182" localSheetId="1">#REF!</definedName>
    <definedName name="volm182" localSheetId="0">#REF!</definedName>
    <definedName name="volm182">#REF!</definedName>
    <definedName name="volm28" localSheetId="1">#REF!</definedName>
    <definedName name="volm28" localSheetId="0">#REF!</definedName>
    <definedName name="volm28">#REF!</definedName>
    <definedName name="volm364" localSheetId="1">#REF!</definedName>
    <definedName name="volm364" localSheetId="0">#REF!</definedName>
    <definedName name="volm364">#REF!</definedName>
    <definedName name="volm91" localSheetId="1">#REF!</definedName>
    <definedName name="volm91" localSheetId="0">#REF!</definedName>
    <definedName name="volm91">#REF!</definedName>
    <definedName name="vt..">[19]FX_DERIVADOS!$D$1:$D$65536</definedName>
    <definedName name="vto." localSheetId="1">#REF!</definedName>
    <definedName name="vto." localSheetId="0">#REF!</definedName>
    <definedName name="vto.">#REF!</definedName>
    <definedName name="vww">'[11]Mgmt Fees - Profit Share:Mgmt Fees - Pension Costs'!$A$1:$IV$7</definedName>
    <definedName name="w" localSheetId="0" hidden="1">{"savings2",#N/A,FALSE,"AN Net Receipts"}</definedName>
    <definedName name="w" hidden="1">{"savings2",#N/A,FALSE,"AN Net Receipts"}</definedName>
    <definedName name="w_1" localSheetId="0" hidden="1">{"savings2",#N/A,FALSE,"AN Net Receipts"}</definedName>
    <definedName name="w_1" hidden="1">{"savings2",#N/A,FALSE,"AN Net Receipts"}</definedName>
    <definedName name="we">'[11]Mgmt Fees - BL&amp;P Fees:Maintenance expenditure'!$A$1:$IV$7</definedName>
    <definedName name="wed" localSheetId="0" hidden="1">{"savings2",#N/A,FALSE,"AN Net Receipts"}</definedName>
    <definedName name="wed" hidden="1">{"savings2",#N/A,FALSE,"AN Net Receipts"}</definedName>
    <definedName name="wed_1" localSheetId="0" hidden="1">{"savings2",#N/A,FALSE,"AN Net Receipts"}</definedName>
    <definedName name="wed_1" hidden="1">{"savings2",#N/A,FALSE,"AN Net Receipts"}</definedName>
    <definedName name="weed" localSheetId="0" hidden="1">{"savings2",#N/A,FALSE,"AN Net Receipts"}</definedName>
    <definedName name="weed" hidden="1">{"savings2",#N/A,FALSE,"AN Net Receipts"}</definedName>
    <definedName name="weed_1" localSheetId="0" hidden="1">{"savings2",#N/A,FALSE,"AN Net Receipts"}</definedName>
    <definedName name="weed_1" hidden="1">{"savings2",#N/A,FALSE,"AN Net Receipts"}</definedName>
    <definedName name="WithEssbase">[10]Menu!$B$6</definedName>
    <definedName name="wrn.Database2." localSheetId="0" hidden="1">{"psls2",#N/A,FALSE,"Savings database";"pslsper2",#N/A,FALSE,"Savings database";"qpsls2",#N/A,FALSE,"Savings database";"qpslsper2",#N/A,FALSE,"Savings database";"stock2",#N/A,FALSE,"Savings database";"stockper2",#N/A,FALSE,"Savings database"}</definedName>
    <definedName name="wrn.Database2." hidden="1">{"psls2",#N/A,FALSE,"Savings database";"pslsper2",#N/A,FALSE,"Savings database";"qpsls2",#N/A,FALSE,"Savings database";"qpslsper2",#N/A,FALSE,"Savings database";"stock2",#N/A,FALSE,"Savings database";"stockper2",#N/A,FALSE,"Savings database"}</definedName>
    <definedName name="wrn.Database2._1" localSheetId="0" hidden="1">{"psls2",#N/A,FALSE,"Savings database";"pslsper2",#N/A,FALSE,"Savings database";"qpsls2",#N/A,FALSE,"Savings database";"qpslsper2",#N/A,FALSE,"Savings database";"stock2",#N/A,FALSE,"Savings database";"stockper2",#N/A,FALSE,"Savings database"}</definedName>
    <definedName name="wrn.Database2._1" hidden="1">{"psls2",#N/A,FALSE,"Savings database";"pslsper2",#N/A,FALSE,"Savings database";"qpsls2",#N/A,FALSE,"Savings database";"qpslsper2",#N/A,FALSE,"Savings database";"stock2",#N/A,FALSE,"Savings database";"stockper2",#N/A,FALSE,"Savings database"}</definedName>
    <definedName name="wrn.Display." localSheetId="0" hidden="1">{"first",#N/A,FALSE,"NR97 (2)";"second",#N/A,FALSE,"NR97 (2)";"third",#N/A,FALSE,"NR97 (2)";"fourth",#N/A,FALSE,"NR97 (2)";"final",#N/A,FALSE,"NR97 (2)"}</definedName>
    <definedName name="wrn.Display." hidden="1">{"first",#N/A,FALSE,"NR97 (2)";"second",#N/A,FALSE,"NR97 (2)";"third",#N/A,FALSE,"NR97 (2)";"fourth",#N/A,FALSE,"NR97 (2)";"final",#N/A,FALSE,"NR97 (2)"}</definedName>
    <definedName name="wrn.Display._1" localSheetId="0" hidden="1">{"first",#N/A,FALSE,"NR97 (2)";"second",#N/A,FALSE,"NR97 (2)";"third",#N/A,FALSE,"NR97 (2)";"fourth",#N/A,FALSE,"NR97 (2)";"final",#N/A,FALSE,"NR97 (2)"}</definedName>
    <definedName name="wrn.Display._1" hidden="1">{"first",#N/A,FALSE,"NR97 (2)";"second",#N/A,FALSE,"NR97 (2)";"third",#N/A,FALSE,"NR97 (2)";"fourth",#N/A,FALSE,"NR97 (2)";"final",#N/A,FALSE,"NR97 (2)"}</definedName>
    <definedName name="wrn.Everything." localSheetId="0" hidden="1">{"Save1",#N/A,FALSE,"Monthly";"Save2",#N/A,FALSE,"Quarter";"Liabilities",#N/A,FALSE,"Total Inflows97";"Market Inflows",#N/A,FALSE,"Market Inflows"}</definedName>
    <definedName name="wrn.Everything." hidden="1">{"Save1",#N/A,FALSE,"Monthly";"Save2",#N/A,FALSE,"Quarter";"Liabilities",#N/A,FALSE,"Total Inflows97";"Market Inflows",#N/A,FALSE,"Market Inflows"}</definedName>
    <definedName name="wrn.Everything._1" localSheetId="0" hidden="1">{"Save1",#N/A,FALSE,"Monthly";"Save2",#N/A,FALSE,"Quarter";"Liabilities",#N/A,FALSE,"Total Inflows97";"Market Inflows",#N/A,FALSE,"Market Inflows"}</definedName>
    <definedName name="wrn.Everything._1" hidden="1">{"Save1",#N/A,FALSE,"Monthly";"Save2",#N/A,FALSE,"Quarter";"Liabilities",#N/A,FALSE,"Total Inflows97";"Market Inflows",#N/A,FALSE,"Market Inflows"}</definedName>
    <definedName name="wrn.Q3." localSheetId="0" hidden="1">{#N/A,#N/A,FALSE,"Header";#N/A,#N/A,FALSE,"Q3";#N/A,#N/A,FALSE,"Q3";#N/A,#N/A,FALSE,"Q3";#N/A,#N/A,FALSE,"Q3"}</definedName>
    <definedName name="wrn.Q3." hidden="1">{#N/A,#N/A,FALSE,"Header";#N/A,#N/A,FALSE,"Q3";#N/A,#N/A,FALSE,"Q3";#N/A,#N/A,FALSE,"Q3";#N/A,#N/A,FALSE,"Q3"}</definedName>
    <definedName name="wrn.Q3._1" localSheetId="0" hidden="1">{#N/A,#N/A,FALSE,"Header";#N/A,#N/A,FALSE,"Q3";#N/A,#N/A,FALSE,"Q3";#N/A,#N/A,FALSE,"Q3";#N/A,#N/A,FALSE,"Q3"}</definedName>
    <definedName name="wrn.Q3._1" hidden="1">{#N/A,#N/A,FALSE,"Header";#N/A,#N/A,FALSE,"Q3";#N/A,#N/A,FALSE,"Q3";#N/A,#N/A,FALSE,"Q3";#N/A,#N/A,FALSE,"Q3"}</definedName>
    <definedName name="wsx" localSheetId="1">[25]Main!#REF!</definedName>
    <definedName name="wsx" localSheetId="0">[25]Main!#REF!</definedName>
    <definedName name="wsx">[25]Main!#REF!</definedName>
    <definedName name="x" localSheetId="1">'[49]Abbey dealing P &amp; L '!#REF!</definedName>
    <definedName name="x" localSheetId="0">'[49]Abbey dealing P &amp; L '!#REF!</definedName>
    <definedName name="x">'[49]Abbey dealing P &amp; L '!#REF!</definedName>
    <definedName name="XBRL">[15]Lists!$A$17:$A$19</definedName>
    <definedName name="xf">[19]FX_DERIVADOS!$C$1:$C$65536</definedName>
    <definedName name="XREF_COLUMN_1" localSheetId="1" hidden="1">'[50]Carteira 20'!#REF!</definedName>
    <definedName name="XREF_COLUMN_1" localSheetId="0" hidden="1">'[50]Carteira 20'!#REF!</definedName>
    <definedName name="XREF_COLUMN_1" hidden="1">'[50]Carteira 20'!#REF!</definedName>
    <definedName name="XREF_COLUMN_2" localSheetId="1" hidden="1">'[37]Carteira 21'!#REF!</definedName>
    <definedName name="XREF_COLUMN_2" localSheetId="0" hidden="1">'[37]Carteira 21'!#REF!</definedName>
    <definedName name="XREF_COLUMN_2" hidden="1">'[37]Carteira 21'!#REF!</definedName>
    <definedName name="XREF_COLUMN_3" localSheetId="1" hidden="1">'[37]Carteira 21'!#REF!</definedName>
    <definedName name="XREF_COLUMN_3" localSheetId="0" hidden="1">'[37]Carteira 21'!#REF!</definedName>
    <definedName name="XREF_COLUMN_3" hidden="1">'[37]Carteira 21'!#REF!</definedName>
    <definedName name="XREF_COLUMN_4" localSheetId="1" hidden="1">'[26]Carteira de Títulos'!#REF!</definedName>
    <definedName name="XREF_COLUMN_4" localSheetId="0" hidden="1">'[26]Carteira de Títulos'!#REF!</definedName>
    <definedName name="XREF_COLUMN_4" hidden="1">'[26]Carteira de Títulos'!#REF!</definedName>
    <definedName name="XREF_COLUMN_5" localSheetId="1" hidden="1">'[26]Carteira de Títulos'!#REF!</definedName>
    <definedName name="XREF_COLUMN_5" localSheetId="0" hidden="1">'[26]Carteira de Títulos'!#REF!</definedName>
    <definedName name="XREF_COLUMN_5" hidden="1">'[26]Carteira de Títulos'!#REF!</definedName>
    <definedName name="XREF_COLUMN_7" localSheetId="1" hidden="1">'[37]Carteira 21'!#REF!</definedName>
    <definedName name="XREF_COLUMN_7" localSheetId="0" hidden="1">'[37]Carteira 21'!#REF!</definedName>
    <definedName name="XREF_COLUMN_7" hidden="1">'[37]Carteira 21'!#REF!</definedName>
    <definedName name="XRefColumnsCount" hidden="1">6</definedName>
    <definedName name="XRefCopy1" localSheetId="1" hidden="1">'[37]Carteira 21'!#REF!</definedName>
    <definedName name="XRefCopy1" localSheetId="0" hidden="1">'[37]Carteira 21'!#REF!</definedName>
    <definedName name="XRefCopy1" hidden="1">'[37]Carteira 21'!#REF!</definedName>
    <definedName name="XRefCopy10" localSheetId="1" hidden="1">'[37]Carteira 21'!#REF!</definedName>
    <definedName name="XRefCopy10" localSheetId="0" hidden="1">'[37]Carteira 21'!#REF!</definedName>
    <definedName name="XRefCopy10" hidden="1">'[37]Carteira 21'!#REF!</definedName>
    <definedName name="XRefCopy11" localSheetId="1" hidden="1">'[37]Carteira 21'!#REF!</definedName>
    <definedName name="XRefCopy11" localSheetId="0" hidden="1">'[37]Carteira 21'!#REF!</definedName>
    <definedName name="XRefCopy11" hidden="1">'[37]Carteira 21'!#REF!</definedName>
    <definedName name="XRefCopy11Row" localSheetId="1" hidden="1">#REF!</definedName>
    <definedName name="XRefCopy11Row" localSheetId="0" hidden="1">#REF!</definedName>
    <definedName name="XRefCopy11Row" hidden="1">#REF!</definedName>
    <definedName name="XRefCopy12" localSheetId="1" hidden="1">'[37]Carteira 21'!#REF!</definedName>
    <definedName name="XRefCopy12" localSheetId="0" hidden="1">'[37]Carteira 21'!#REF!</definedName>
    <definedName name="XRefCopy12" hidden="1">'[37]Carteira 21'!#REF!</definedName>
    <definedName name="XRefCopy12Row" localSheetId="1" hidden="1">#REF!</definedName>
    <definedName name="XRefCopy12Row" localSheetId="0" hidden="1">#REF!</definedName>
    <definedName name="XRefCopy12Row" hidden="1">#REF!</definedName>
    <definedName name="XRefCopy13" localSheetId="1" hidden="1">'[37]Carteira 21'!#REF!</definedName>
    <definedName name="XRefCopy13" localSheetId="0" hidden="1">'[37]Carteira 21'!#REF!</definedName>
    <definedName name="XRefCopy13" hidden="1">'[37]Carteira 21'!#REF!</definedName>
    <definedName name="XRefCopy13Row" localSheetId="1" hidden="1">[51]XREF!#REF!</definedName>
    <definedName name="XRefCopy13Row" localSheetId="0" hidden="1">[51]XREF!#REF!</definedName>
    <definedName name="XRefCopy13Row" hidden="1">[51]XREF!#REF!</definedName>
    <definedName name="XRefCopy14" localSheetId="1" hidden="1">'[50]Carteira 20'!#REF!</definedName>
    <definedName name="XRefCopy14" localSheetId="0" hidden="1">'[50]Carteira 20'!#REF!</definedName>
    <definedName name="XRefCopy14" hidden="1">'[50]Carteira 20'!#REF!</definedName>
    <definedName name="XRefCopy14Row" localSheetId="1" hidden="1">#REF!</definedName>
    <definedName name="XRefCopy14Row" localSheetId="0" hidden="1">#REF!</definedName>
    <definedName name="XRefCopy14Row" hidden="1">#REF!</definedName>
    <definedName name="XRefCopy15" localSheetId="1" hidden="1">'[37]Carteira 21'!#REF!</definedName>
    <definedName name="XRefCopy15" localSheetId="0" hidden="1">'[37]Carteira 21'!#REF!</definedName>
    <definedName name="XRefCopy15" hidden="1">'[37]Carteira 21'!#REF!</definedName>
    <definedName name="XRefCopy15Row" localSheetId="1" hidden="1">#REF!</definedName>
    <definedName name="XRefCopy15Row" localSheetId="0" hidden="1">#REF!</definedName>
    <definedName name="XRefCopy15Row" hidden="1">#REF!</definedName>
    <definedName name="XRefCopy17Row" localSheetId="1" hidden="1">[51]XREF!#REF!</definedName>
    <definedName name="XRefCopy17Row" localSheetId="0" hidden="1">[51]XREF!#REF!</definedName>
    <definedName name="XRefCopy17Row" hidden="1">[51]XREF!#REF!</definedName>
    <definedName name="XRefCopy18Row" localSheetId="1" hidden="1">[51]XREF!#REF!</definedName>
    <definedName name="XRefCopy18Row" localSheetId="0" hidden="1">[51]XREF!#REF!</definedName>
    <definedName name="XRefCopy18Row" hidden="1">[51]XREF!#REF!</definedName>
    <definedName name="XRefCopy19Row" localSheetId="1" hidden="1">[51]XREF!#REF!</definedName>
    <definedName name="XRefCopy19Row" localSheetId="0" hidden="1">[51]XREF!#REF!</definedName>
    <definedName name="XRefCopy19Row" hidden="1">[51]XREF!#REF!</definedName>
    <definedName name="XRefCopy1Row" localSheetId="1" hidden="1">#REF!</definedName>
    <definedName name="XRefCopy1Row" localSheetId="0" hidden="1">#REF!</definedName>
    <definedName name="XRefCopy1Row" hidden="1">#REF!</definedName>
    <definedName name="XRefCopy2" localSheetId="1" hidden="1">'[50]Carteira 20'!#REF!</definedName>
    <definedName name="XRefCopy2" localSheetId="0" hidden="1">'[50]Carteira 20'!#REF!</definedName>
    <definedName name="XRefCopy2" hidden="1">'[50]Carteira 20'!#REF!</definedName>
    <definedName name="XRefCopy20Row" localSheetId="1" hidden="1">[26]XREF!#REF!</definedName>
    <definedName name="XRefCopy20Row" localSheetId="0" hidden="1">[26]XREF!#REF!</definedName>
    <definedName name="XRefCopy20Row" hidden="1">[26]XREF!#REF!</definedName>
    <definedName name="XRefCopy24" localSheetId="1" hidden="1">'[26]Carteira de Títulos'!#REF!</definedName>
    <definedName name="XRefCopy24" localSheetId="0" hidden="1">'[26]Carteira de Títulos'!#REF!</definedName>
    <definedName name="XRefCopy24" hidden="1">'[26]Carteira de Títulos'!#REF!</definedName>
    <definedName name="XRefCopy24Row" localSheetId="1" hidden="1">[26]XREF!#REF!</definedName>
    <definedName name="XRefCopy24Row" localSheetId="0" hidden="1">[26]XREF!#REF!</definedName>
    <definedName name="XRefCopy24Row" hidden="1">[26]XREF!#REF!</definedName>
    <definedName name="XRefCopy25" localSheetId="1" hidden="1">'[26]Carteira de Títulos'!#REF!</definedName>
    <definedName name="XRefCopy25" localSheetId="0" hidden="1">'[26]Carteira de Títulos'!#REF!</definedName>
    <definedName name="XRefCopy25" hidden="1">'[26]Carteira de Títulos'!#REF!</definedName>
    <definedName name="XRefCopy25Row" localSheetId="1" hidden="1">[26]XREF!#REF!</definedName>
    <definedName name="XRefCopy25Row" localSheetId="0" hidden="1">[26]XREF!#REF!</definedName>
    <definedName name="XRefCopy25Row" hidden="1">[26]XREF!#REF!</definedName>
    <definedName name="XRefCopy2Row" localSheetId="1" hidden="1">[52]XREF!#REF!</definedName>
    <definedName name="XRefCopy2Row" localSheetId="0" hidden="1">[52]XREF!#REF!</definedName>
    <definedName name="XRefCopy2Row" hidden="1">[52]XREF!#REF!</definedName>
    <definedName name="XRefCopy3" localSheetId="1" hidden="1">'[37]Carteira 21'!#REF!</definedName>
    <definedName name="XRefCopy3" localSheetId="0" hidden="1">'[37]Carteira 21'!#REF!</definedName>
    <definedName name="XRefCopy3" hidden="1">'[37]Carteira 21'!#REF!</definedName>
    <definedName name="XRefCopy3Row" localSheetId="1" hidden="1">#REF!</definedName>
    <definedName name="XRefCopy3Row" localSheetId="0" hidden="1">#REF!</definedName>
    <definedName name="XRefCopy3Row" hidden="1">#REF!</definedName>
    <definedName name="XRefCopy4" localSheetId="1" hidden="1">'[37]Carteira 21'!#REF!</definedName>
    <definedName name="XRefCopy4" localSheetId="0" hidden="1">'[37]Carteira 21'!#REF!</definedName>
    <definedName name="XRefCopy4" hidden="1">'[37]Carteira 21'!#REF!</definedName>
    <definedName name="XRefCopy4Row" localSheetId="1" hidden="1">[53]XREF!#REF!</definedName>
    <definedName name="XRefCopy4Row" localSheetId="0" hidden="1">[53]XREF!#REF!</definedName>
    <definedName name="XRefCopy4Row" hidden="1">[53]XREF!#REF!</definedName>
    <definedName name="XRefCopy6" hidden="1">[54]Eurodep_20!$C$18</definedName>
    <definedName name="XRefCopy7" localSheetId="1" hidden="1">'[50]Carteira 20'!#REF!</definedName>
    <definedName name="XRefCopy7" localSheetId="0" hidden="1">'[50]Carteira 20'!#REF!</definedName>
    <definedName name="XRefCopy7" hidden="1">'[50]Carteira 20'!#REF!</definedName>
    <definedName name="XRefCopy7Row" localSheetId="1" hidden="1">#REF!</definedName>
    <definedName name="XRefCopy7Row" localSheetId="0" hidden="1">#REF!</definedName>
    <definedName name="XRefCopy7Row" hidden="1">#REF!</definedName>
    <definedName name="XRefCopy8" localSheetId="1" hidden="1">'[50]Carteira 20'!#REF!</definedName>
    <definedName name="XRefCopy8" localSheetId="0" hidden="1">'[50]Carteira 20'!#REF!</definedName>
    <definedName name="XRefCopy8" hidden="1">'[50]Carteira 20'!#REF!</definedName>
    <definedName name="XRefCopy8Row" localSheetId="1" hidden="1">#REF!</definedName>
    <definedName name="XRefCopy8Row" localSheetId="0" hidden="1">#REF!</definedName>
    <definedName name="XRefCopy8Row" hidden="1">#REF!</definedName>
    <definedName name="XRefCopy9" localSheetId="1" hidden="1">'[37]Carteira 21'!#REF!</definedName>
    <definedName name="XRefCopy9" localSheetId="0" hidden="1">'[37]Carteira 21'!#REF!</definedName>
    <definedName name="XRefCopy9" hidden="1">'[37]Carteira 21'!#REF!</definedName>
    <definedName name="XRefCopy99" localSheetId="1" hidden="1">'[37]Carteira 21'!#REF!</definedName>
    <definedName name="XRefCopy99" localSheetId="0" hidden="1">'[37]Carteira 21'!#REF!</definedName>
    <definedName name="XRefCopy99" hidden="1">'[37]Carteira 21'!#REF!</definedName>
    <definedName name="XRefCopy9Row" hidden="1">[53]XREF!$8:$8</definedName>
    <definedName name="XRefCopyRangeCount" hidden="1">10</definedName>
    <definedName name="XRefPaste10" localSheetId="1" hidden="1">'[37]Carteira 21'!#REF!</definedName>
    <definedName name="XRefPaste10" localSheetId="0" hidden="1">'[37]Carteira 21'!#REF!</definedName>
    <definedName name="XRefPaste10" hidden="1">'[37]Carteira 21'!#REF!</definedName>
    <definedName name="XRefPaste10Row" localSheetId="1" hidden="1">#REF!</definedName>
    <definedName name="XRefPaste10Row" localSheetId="0" hidden="1">#REF!</definedName>
    <definedName name="XRefPaste10Row" hidden="1">#REF!</definedName>
    <definedName name="XRefPaste11" localSheetId="1" hidden="1">'[50]Carteira 20'!#REF!</definedName>
    <definedName name="XRefPaste11" localSheetId="0" hidden="1">'[50]Carteira 20'!#REF!</definedName>
    <definedName name="XRefPaste11" hidden="1">'[50]Carteira 20'!#REF!</definedName>
    <definedName name="XRefPaste11Row" localSheetId="1" hidden="1">#REF!</definedName>
    <definedName name="XRefPaste11Row" localSheetId="0" hidden="1">#REF!</definedName>
    <definedName name="XRefPaste11Row" hidden="1">#REF!</definedName>
    <definedName name="XRefPaste12" localSheetId="1" hidden="1">'[50]Carteira 20'!#REF!</definedName>
    <definedName name="XRefPaste12" localSheetId="0" hidden="1">'[50]Carteira 20'!#REF!</definedName>
    <definedName name="XRefPaste12" hidden="1">'[50]Carteira 20'!#REF!</definedName>
    <definedName name="XRefPaste12Row" localSheetId="1" hidden="1">#REF!</definedName>
    <definedName name="XRefPaste12Row" localSheetId="0" hidden="1">#REF!</definedName>
    <definedName name="XRefPaste12Row" hidden="1">#REF!</definedName>
    <definedName name="XRefPaste13" localSheetId="1" hidden="1">'[37]Carteira 21'!#REF!</definedName>
    <definedName name="XRefPaste13" localSheetId="0" hidden="1">'[37]Carteira 21'!#REF!</definedName>
    <definedName name="XRefPaste13" hidden="1">'[37]Carteira 21'!#REF!</definedName>
    <definedName name="XRefPaste13Row" localSheetId="1" hidden="1">#REF!</definedName>
    <definedName name="XRefPaste13Row" localSheetId="0" hidden="1">#REF!</definedName>
    <definedName name="XRefPaste13Row" hidden="1">#REF!</definedName>
    <definedName name="XRefPaste1Row" localSheetId="1" hidden="1">[52]XREF!#REF!</definedName>
    <definedName name="XRefPaste1Row" localSheetId="0" hidden="1">[52]XREF!#REF!</definedName>
    <definedName name="XRefPaste1Row" hidden="1">[52]XREF!#REF!</definedName>
    <definedName name="XRefPaste2" localSheetId="1" hidden="1">'[37]Carteira 21'!#REF!</definedName>
    <definedName name="XRefPaste2" localSheetId="0" hidden="1">'[37]Carteira 21'!#REF!</definedName>
    <definedName name="XRefPaste2" hidden="1">'[37]Carteira 21'!#REF!</definedName>
    <definedName name="XRefPaste2Row" localSheetId="1" hidden="1">#REF!</definedName>
    <definedName name="XRefPaste2Row" localSheetId="0" hidden="1">#REF!</definedName>
    <definedName name="XRefPaste2Row" hidden="1">#REF!</definedName>
    <definedName name="XRefPaste3" localSheetId="1" hidden="1">'[37]Carteira 21'!#REF!</definedName>
    <definedName name="XRefPaste3" localSheetId="0" hidden="1">'[37]Carteira 21'!#REF!</definedName>
    <definedName name="XRefPaste3" hidden="1">'[37]Carteira 21'!#REF!</definedName>
    <definedName name="XRefPaste3Row" localSheetId="1" hidden="1">#REF!</definedName>
    <definedName name="XRefPaste3Row" localSheetId="0" hidden="1">#REF!</definedName>
    <definedName name="XRefPaste3Row" hidden="1">#REF!</definedName>
    <definedName name="XRefPaste4" localSheetId="1" hidden="1">'[50]Carteira 20'!#REF!</definedName>
    <definedName name="XRefPaste4" localSheetId="0" hidden="1">'[50]Carteira 20'!#REF!</definedName>
    <definedName name="XRefPaste4" hidden="1">'[50]Carteira 20'!#REF!</definedName>
    <definedName name="XRefPaste4Row" hidden="1">[53]XREF!$3:$3</definedName>
    <definedName name="XRefPaste5Row" localSheetId="1" hidden="1">#REF!</definedName>
    <definedName name="XRefPaste5Row" localSheetId="0" hidden="1">#REF!</definedName>
    <definedName name="XRefPaste5Row" hidden="1">#REF!</definedName>
    <definedName name="XRefPaste6" hidden="1">[54]Eurodep_20!$W$18</definedName>
    <definedName name="XRefPaste6Row" hidden="1">[53]XREF!$6:$6</definedName>
    <definedName name="XRefPaste7Row" hidden="1">[53]XREF!$11:$11</definedName>
    <definedName name="XRefPaste8Row" localSheetId="1" hidden="1">#REF!</definedName>
    <definedName name="XRefPaste8Row" localSheetId="0" hidden="1">#REF!</definedName>
    <definedName name="XRefPaste8Row" hidden="1">#REF!</definedName>
    <definedName name="XRefPaste9" localSheetId="1" hidden="1">'[50]Carteira 20'!#REF!</definedName>
    <definedName name="XRefPaste9" localSheetId="0" hidden="1">'[50]Carteira 20'!#REF!</definedName>
    <definedName name="XRefPaste9" hidden="1">'[50]Carteira 20'!#REF!</definedName>
    <definedName name="XRefPaste9Row" localSheetId="1" hidden="1">#REF!</definedName>
    <definedName name="XRefPaste9Row" localSheetId="0" hidden="1">#REF!</definedName>
    <definedName name="XRefPaste9Row" hidden="1">#REF!</definedName>
    <definedName name="XRefPasteRangeCount" hidden="1">13</definedName>
    <definedName name="xv">'[11]Mgmt Fees - Prop &amp; Equip:Mgmt Fees - Profit Share'!$A$1:$IV$7</definedName>
    <definedName name="xx" localSheetId="1">#REF!</definedName>
    <definedName name="xx" localSheetId="0">#REF!</definedName>
    <definedName name="xx">#REF!</definedName>
    <definedName name="xxf">[19]FX_DERIVADOS!$E$1:$E$65536</definedName>
    <definedName name="xxxf">[19]FX_DERIVADOS!$D$1:$D$65536</definedName>
    <definedName name="xxxxf">[19]FX_DERIVADOS!$F$1:$F$65536</definedName>
    <definedName name="y" localSheetId="0" hidden="1">{"savings2",#N/A,FALSE,"AN Net Receipts"}</definedName>
    <definedName name="y" hidden="1">{"savings2",#N/A,FALSE,"AN Net Receipts"}</definedName>
    <definedName name="y_1" localSheetId="0" hidden="1">{"savings2",#N/A,FALSE,"AN Net Receipts"}</definedName>
    <definedName name="y_1" hidden="1">{"savings2",#N/A,FALSE,"AN Net Receipts"}</definedName>
    <definedName name="yeh">'[11]Insurance Comms Pro Share:Derivatives'!$A$1:$IV$7</definedName>
    <definedName name="yes_no">[23]Parameters!$C$15:$C$16</definedName>
    <definedName name="yui" localSheetId="0" hidden="1">{"savings2",#N/A,FALSE,"AN Net Receipts"}</definedName>
    <definedName name="yui" hidden="1">{"savings2",#N/A,FALSE,"AN Net Receipts"}</definedName>
    <definedName name="yui_1" localSheetId="0" hidden="1">{"savings2",#N/A,FALSE,"AN Net Receipts"}</definedName>
    <definedName name="yui_1" hidden="1">{"savings2",#N/A,FALSE,"AN Net Receipts"}</definedName>
    <definedName name="zaq" localSheetId="1">[25]Main!#REF!</definedName>
    <definedName name="zaq" localSheetId="0">[25]Main!#REF!</definedName>
    <definedName name="zaq">[25]Main!#REF!</definedName>
    <definedName name="zxqa">'[11]Mgmt Fees - Salary Wages:Mgmt Fees - Prop &amp; Equip'!$A$1:$IV$7</definedName>
  </definedNames>
  <calcPr calcId="162913"/>
  <pivotCaches>
    <pivotCache cacheId="0" r:id="rId66"/>
    <pivotCache cacheId="1" r:id="rId67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15" i="31" l="1"/>
  <c r="A15" i="31" l="1"/>
  <c r="Y19" i="31" l="1"/>
  <c r="Y18" i="31"/>
  <c r="Y17" i="31"/>
  <c r="X17" i="31"/>
  <c r="Z14" i="31"/>
  <c r="Y13" i="31"/>
  <c r="Z13" i="31" s="1"/>
  <c r="Y12" i="31"/>
  <c r="Z12" i="31" s="1"/>
  <c r="G14" i="31"/>
  <c r="G13" i="31"/>
  <c r="G12" i="31"/>
  <c r="M30" i="29"/>
  <c r="A30" i="29"/>
  <c r="X19" i="31" l="1"/>
  <c r="V19" i="31"/>
  <c r="U19" i="31"/>
  <c r="S19" i="31"/>
  <c r="R19" i="31"/>
  <c r="X18" i="31"/>
  <c r="V18" i="31"/>
  <c r="U18" i="31"/>
  <c r="S18" i="31"/>
  <c r="R18" i="31"/>
  <c r="V17" i="31"/>
  <c r="U17" i="31"/>
  <c r="S17" i="31"/>
  <c r="R17" i="31"/>
  <c r="G19" i="31"/>
  <c r="F19" i="31"/>
  <c r="G18" i="31"/>
  <c r="F18" i="31"/>
  <c r="P17" i="31"/>
  <c r="O17" i="31"/>
  <c r="M17" i="31"/>
  <c r="L17" i="31"/>
  <c r="J17" i="31"/>
  <c r="I17" i="31"/>
  <c r="G17" i="31"/>
  <c r="F17" i="31"/>
  <c r="S16" i="31"/>
  <c r="R16" i="31"/>
  <c r="P16" i="31"/>
  <c r="O16" i="31"/>
  <c r="M16" i="31"/>
  <c r="L16" i="31"/>
  <c r="J16" i="31"/>
  <c r="I16" i="31"/>
  <c r="G16" i="31"/>
  <c r="F16" i="31"/>
  <c r="S15" i="31"/>
  <c r="P15" i="31"/>
  <c r="O15" i="31"/>
  <c r="M15" i="31"/>
  <c r="L15" i="31"/>
  <c r="J15" i="31"/>
  <c r="I15" i="31"/>
  <c r="G15" i="31"/>
  <c r="F15" i="31"/>
  <c r="J12" i="31"/>
  <c r="A25" i="31"/>
  <c r="A24" i="31"/>
  <c r="A23" i="31"/>
  <c r="A22" i="31"/>
  <c r="A21" i="31"/>
  <c r="A20" i="31"/>
  <c r="A19" i="31"/>
  <c r="A18" i="31"/>
  <c r="A17" i="31"/>
  <c r="A16" i="31"/>
  <c r="A12" i="31"/>
  <c r="P19" i="31"/>
  <c r="O19" i="31"/>
  <c r="M19" i="31"/>
  <c r="L19" i="31"/>
  <c r="J19" i="31"/>
  <c r="Z15" i="31"/>
  <c r="N40" i="29"/>
  <c r="M40" i="29"/>
  <c r="N44" i="29"/>
  <c r="M44" i="29"/>
  <c r="A40" i="29"/>
  <c r="A44" i="29"/>
  <c r="W18" i="31" l="1"/>
  <c r="Q19" i="31"/>
  <c r="Z18" i="31"/>
  <c r="W15" i="31"/>
  <c r="Z19" i="31"/>
  <c r="W19" i="31"/>
  <c r="T19" i="31"/>
  <c r="Z17" i="31"/>
  <c r="W17" i="31"/>
  <c r="N19" i="31"/>
  <c r="A31" i="29"/>
  <c r="A34" i="29"/>
  <c r="A42" i="29"/>
  <c r="A41" i="29"/>
  <c r="A37" i="29"/>
  <c r="A33" i="29"/>
  <c r="A28" i="29"/>
  <c r="A29" i="29"/>
  <c r="A38" i="29"/>
  <c r="A36" i="29"/>
  <c r="A27" i="29"/>
  <c r="A39" i="29"/>
  <c r="A35" i="29"/>
  <c r="A43" i="29"/>
  <c r="A32" i="29"/>
  <c r="A22" i="29"/>
  <c r="A21" i="29"/>
  <c r="A20" i="29"/>
  <c r="A19" i="29"/>
  <c r="A18" i="29"/>
  <c r="A17" i="29"/>
  <c r="A16" i="29"/>
  <c r="A15" i="29"/>
  <c r="A14" i="29"/>
  <c r="A13" i="29"/>
  <c r="A12" i="29"/>
  <c r="A11" i="29"/>
  <c r="A10" i="29"/>
  <c r="Q35" i="29" l="1"/>
  <c r="Q37" i="29"/>
  <c r="Q40" i="29"/>
  <c r="Q30" i="29"/>
  <c r="O17" i="29"/>
  <c r="O20" i="29"/>
  <c r="V24" i="31"/>
  <c r="O22" i="29"/>
  <c r="S25" i="31"/>
  <c r="M21" i="31"/>
  <c r="Q44" i="29"/>
  <c r="R25" i="31"/>
  <c r="O11" i="29"/>
  <c r="O19" i="29"/>
  <c r="Q27" i="29"/>
  <c r="Q42" i="29"/>
  <c r="Y24" i="31"/>
  <c r="Z22" i="31"/>
  <c r="P23" i="31"/>
  <c r="S22" i="31"/>
  <c r="M23" i="31"/>
  <c r="M13" i="31"/>
  <c r="N13" i="31" s="1"/>
  <c r="Q34" i="29"/>
  <c r="O13" i="29"/>
  <c r="Q38" i="29"/>
  <c r="Q31" i="29"/>
  <c r="M24" i="31"/>
  <c r="P24" i="31"/>
  <c r="J22" i="31"/>
  <c r="S23" i="31"/>
  <c r="Y23" i="31"/>
  <c r="P25" i="31"/>
  <c r="S24" i="31"/>
  <c r="V23" i="31"/>
  <c r="Q39" i="29"/>
  <c r="J24" i="31"/>
  <c r="Q36" i="29"/>
  <c r="P21" i="31"/>
  <c r="Q29" i="29"/>
  <c r="P12" i="31"/>
  <c r="M22" i="31"/>
  <c r="G24" i="31"/>
  <c r="J20" i="31"/>
  <c r="P20" i="31"/>
  <c r="S20" i="31"/>
  <c r="O18" i="29"/>
  <c r="G21" i="31"/>
  <c r="O12" i="29"/>
  <c r="S21" i="31"/>
  <c r="O21" i="29"/>
  <c r="O15" i="29"/>
  <c r="P13" i="31"/>
  <c r="Q13" i="31" s="1"/>
  <c r="Q32" i="29"/>
  <c r="Q28" i="29"/>
  <c r="M12" i="31"/>
  <c r="J25" i="31"/>
  <c r="G25" i="31"/>
  <c r="M20" i="31"/>
  <c r="M25" i="31"/>
  <c r="G22" i="31"/>
  <c r="O10" i="29"/>
  <c r="Q41" i="29"/>
  <c r="J23" i="31"/>
  <c r="O14" i="29"/>
  <c r="O16" i="29"/>
  <c r="Q43" i="29"/>
  <c r="Q33" i="29"/>
  <c r="S12" i="31"/>
  <c r="P22" i="31"/>
  <c r="J21" i="31"/>
  <c r="G20" i="31"/>
  <c r="G23" i="31"/>
  <c r="F21" i="31"/>
  <c r="O25" i="31"/>
  <c r="R22" i="31"/>
  <c r="R24" i="31"/>
  <c r="F23" i="31"/>
  <c r="O22" i="31"/>
  <c r="I21" i="31"/>
  <c r="L24" i="31"/>
  <c r="O24" i="31"/>
  <c r="F24" i="31"/>
  <c r="O21" i="31"/>
  <c r="I25" i="31"/>
  <c r="L21" i="31"/>
  <c r="X24" i="31"/>
  <c r="F22" i="31"/>
  <c r="L18" i="31"/>
  <c r="X23" i="31"/>
  <c r="R23" i="31"/>
  <c r="L22" i="31"/>
  <c r="R20" i="31"/>
  <c r="L20" i="31"/>
  <c r="I22" i="31"/>
  <c r="O23" i="31"/>
  <c r="L23" i="31"/>
  <c r="U23" i="31"/>
  <c r="O20" i="31"/>
  <c r="I23" i="31"/>
  <c r="F20" i="31"/>
  <c r="I24" i="31"/>
  <c r="I20" i="31"/>
  <c r="R21" i="31"/>
  <c r="F25" i="31"/>
  <c r="U24" i="31"/>
  <c r="L25" i="31"/>
  <c r="O12" i="31"/>
  <c r="I12" i="31"/>
  <c r="K12" i="31" s="1"/>
  <c r="F12" i="31"/>
  <c r="H12" i="31" s="1"/>
  <c r="L12" i="31"/>
  <c r="R12" i="31"/>
  <c r="O18" i="31"/>
  <c r="H18" i="31"/>
  <c r="S13" i="31"/>
  <c r="T13" i="31" s="1"/>
  <c r="Q17" i="31"/>
  <c r="Q16" i="31"/>
  <c r="T16" i="31"/>
  <c r="N15" i="31"/>
  <c r="K15" i="31"/>
  <c r="Q15" i="31"/>
  <c r="T18" i="31"/>
  <c r="N16" i="31"/>
  <c r="T17" i="31"/>
  <c r="M18" i="31"/>
  <c r="J18" i="31"/>
  <c r="K16" i="31"/>
  <c r="P18" i="31"/>
  <c r="H17" i="31"/>
  <c r="H16" i="31"/>
  <c r="H15" i="31"/>
  <c r="H19" i="31"/>
  <c r="K17" i="31"/>
  <c r="W16" i="31"/>
  <c r="N17" i="31"/>
  <c r="T15" i="31"/>
  <c r="N31" i="29"/>
  <c r="M31" i="29"/>
  <c r="N34" i="29"/>
  <c r="M34" i="29"/>
  <c r="N42" i="29"/>
  <c r="M42" i="29"/>
  <c r="N41" i="29"/>
  <c r="M41" i="29"/>
  <c r="N37" i="29"/>
  <c r="M37" i="29"/>
  <c r="N33" i="29"/>
  <c r="M33" i="29"/>
  <c r="N28" i="29"/>
  <c r="M28" i="29"/>
  <c r="N29" i="29"/>
  <c r="M29" i="29"/>
  <c r="N38" i="29"/>
  <c r="M38" i="29"/>
  <c r="N36" i="29"/>
  <c r="M36" i="29"/>
  <c r="N27" i="29"/>
  <c r="M27" i="29"/>
  <c r="N39" i="29"/>
  <c r="M39" i="29"/>
  <c r="N35" i="29"/>
  <c r="M35" i="29"/>
  <c r="N43" i="29"/>
  <c r="M43" i="29"/>
  <c r="N32" i="29"/>
  <c r="M32" i="29"/>
  <c r="Z24" i="31" l="1"/>
  <c r="N18" i="31"/>
  <c r="Z21" i="31"/>
  <c r="W12" i="31"/>
  <c r="N23" i="31"/>
  <c r="N25" i="31"/>
  <c r="W22" i="31"/>
  <c r="W24" i="31"/>
  <c r="T22" i="31"/>
  <c r="Q24" i="31"/>
  <c r="T20" i="31"/>
  <c r="W23" i="31"/>
  <c r="G26" i="31"/>
  <c r="N12" i="31"/>
  <c r="Z23" i="31"/>
  <c r="T21" i="31"/>
  <c r="K20" i="31"/>
  <c r="W21" i="31"/>
  <c r="T25" i="31"/>
  <c r="T12" i="31"/>
  <c r="N21" i="31"/>
  <c r="K25" i="31"/>
  <c r="Q23" i="31"/>
  <c r="W25" i="31"/>
  <c r="H25" i="31"/>
  <c r="Q21" i="31"/>
  <c r="Q25" i="31"/>
  <c r="W20" i="31"/>
  <c r="Q20" i="31"/>
  <c r="H21" i="31"/>
  <c r="H24" i="31"/>
  <c r="Z25" i="31"/>
  <c r="H20" i="31"/>
  <c r="N20" i="31"/>
  <c r="H22" i="31"/>
  <c r="T24" i="31"/>
  <c r="K24" i="31"/>
  <c r="Q12" i="31"/>
  <c r="N22" i="31"/>
  <c r="K23" i="31"/>
  <c r="K22" i="31"/>
  <c r="T23" i="31"/>
  <c r="N24" i="31"/>
  <c r="Z20" i="31"/>
  <c r="K21" i="31"/>
  <c r="H23" i="31"/>
  <c r="Q22" i="31"/>
  <c r="Z16" i="31"/>
  <c r="Q18" i="31"/>
  <c r="F26" i="31"/>
  <c r="U13" i="15"/>
  <c r="W13" i="15" s="1"/>
  <c r="U14" i="15"/>
  <c r="W14" i="15" s="1"/>
  <c r="U15" i="15"/>
  <c r="W15" i="15" s="1"/>
  <c r="U16" i="15"/>
  <c r="W16" i="15" s="1"/>
  <c r="U17" i="15"/>
  <c r="W17" i="15" s="1"/>
  <c r="U18" i="15"/>
  <c r="W18" i="15" s="1"/>
  <c r="U19" i="15"/>
  <c r="W19" i="15" s="1"/>
  <c r="U20" i="15"/>
  <c r="W20" i="15" s="1"/>
  <c r="U21" i="15"/>
  <c r="W21" i="15" s="1"/>
  <c r="U22" i="15"/>
  <c r="W22" i="15" s="1"/>
  <c r="U23" i="15"/>
  <c r="W23" i="15" s="1"/>
  <c r="U24" i="15"/>
  <c r="W24" i="15" s="1"/>
  <c r="U25" i="15"/>
  <c r="W25" i="15" s="1"/>
  <c r="U26" i="15"/>
  <c r="W26" i="15" s="1"/>
  <c r="U27" i="15"/>
  <c r="W27" i="15" s="1"/>
  <c r="U28" i="15"/>
  <c r="W28" i="15" s="1"/>
  <c r="U29" i="15"/>
  <c r="W29" i="15" s="1"/>
  <c r="U30" i="15"/>
  <c r="W30" i="15" s="1"/>
  <c r="U31" i="15"/>
  <c r="W31" i="15" s="1"/>
  <c r="U32" i="15"/>
  <c r="W32" i="15" s="1"/>
  <c r="U33" i="15"/>
  <c r="W33" i="15" s="1"/>
  <c r="U34" i="15"/>
  <c r="W34" i="15" s="1"/>
  <c r="U35" i="15"/>
  <c r="W35" i="15" s="1"/>
  <c r="U36" i="15"/>
  <c r="W36" i="15" s="1"/>
  <c r="U37" i="15"/>
  <c r="W37" i="15" s="1"/>
  <c r="U38" i="15"/>
  <c r="W38" i="15" s="1"/>
  <c r="U39" i="15"/>
  <c r="W39" i="15" s="1"/>
  <c r="U40" i="15"/>
  <c r="W40" i="15" s="1"/>
  <c r="U41" i="15"/>
  <c r="W41" i="15" s="1"/>
  <c r="U42" i="15"/>
  <c r="W42" i="15" s="1"/>
  <c r="U43" i="15"/>
  <c r="W43" i="15" s="1"/>
  <c r="U44" i="15"/>
  <c r="W44" i="15" s="1"/>
  <c r="U45" i="15"/>
  <c r="W45" i="15" s="1"/>
  <c r="U46" i="15"/>
  <c r="W46" i="15" s="1"/>
  <c r="U47" i="15"/>
  <c r="W47" i="15" s="1"/>
  <c r="U48" i="15"/>
  <c r="W48" i="15" s="1"/>
  <c r="U49" i="15"/>
  <c r="W49" i="15" s="1"/>
  <c r="U50" i="15"/>
  <c r="W50" i="15" s="1"/>
  <c r="U51" i="15"/>
  <c r="W51" i="15" s="1"/>
  <c r="U52" i="15"/>
  <c r="W52" i="15" s="1"/>
  <c r="U53" i="15"/>
  <c r="W53" i="15" s="1"/>
  <c r="U54" i="15"/>
  <c r="W54" i="15" s="1"/>
  <c r="U55" i="15"/>
  <c r="W55" i="15" s="1"/>
  <c r="U56" i="15"/>
  <c r="W56" i="15" s="1"/>
  <c r="U57" i="15"/>
  <c r="W57" i="15" s="1"/>
  <c r="U58" i="15"/>
  <c r="W58" i="15" s="1"/>
  <c r="U59" i="15"/>
  <c r="W59" i="15" s="1"/>
  <c r="U60" i="15"/>
  <c r="W60" i="15" s="1"/>
  <c r="U61" i="15"/>
  <c r="W61" i="15" s="1"/>
  <c r="U62" i="15"/>
  <c r="W62" i="15" s="1"/>
  <c r="U63" i="15"/>
  <c r="W63" i="15" s="1"/>
  <c r="U64" i="15"/>
  <c r="W64" i="15" s="1"/>
  <c r="U65" i="15"/>
  <c r="W65" i="15" s="1"/>
  <c r="U66" i="15"/>
  <c r="W66" i="15" s="1"/>
  <c r="U67" i="15"/>
  <c r="W67" i="15" s="1"/>
  <c r="U68" i="15"/>
  <c r="W68" i="15" s="1"/>
  <c r="U69" i="15"/>
  <c r="W69" i="15" s="1"/>
  <c r="U70" i="15"/>
  <c r="W70" i="15" s="1"/>
  <c r="U71" i="15"/>
  <c r="W71" i="15" s="1"/>
  <c r="U72" i="15"/>
  <c r="W72" i="15" s="1"/>
  <c r="U73" i="15"/>
  <c r="W73" i="15" s="1"/>
  <c r="U74" i="15"/>
  <c r="W74" i="15" s="1"/>
  <c r="U75" i="15"/>
  <c r="W75" i="15" s="1"/>
  <c r="U76" i="15"/>
  <c r="W76" i="15" s="1"/>
  <c r="U77" i="15"/>
  <c r="W77" i="15" s="1"/>
  <c r="U78" i="15"/>
  <c r="W78" i="15" s="1"/>
  <c r="U79" i="15"/>
  <c r="W79" i="15" s="1"/>
  <c r="U80" i="15"/>
  <c r="W80" i="15" s="1"/>
  <c r="U81" i="15"/>
  <c r="W81" i="15" s="1"/>
  <c r="U82" i="15"/>
  <c r="W82" i="15" s="1"/>
  <c r="U83" i="15"/>
  <c r="W83" i="15" s="1"/>
  <c r="U84" i="15"/>
  <c r="W84" i="15" s="1"/>
  <c r="U85" i="15"/>
  <c r="W85" i="15" s="1"/>
  <c r="U86" i="15"/>
  <c r="W86" i="15" s="1"/>
  <c r="U87" i="15"/>
  <c r="W87" i="15" s="1"/>
  <c r="U88" i="15"/>
  <c r="W88" i="15" s="1"/>
  <c r="U89" i="15"/>
  <c r="W89" i="15" s="1"/>
  <c r="U90" i="15"/>
  <c r="W90" i="15" s="1"/>
  <c r="U91" i="15"/>
  <c r="W91" i="15" s="1"/>
  <c r="U92" i="15"/>
  <c r="W92" i="15" s="1"/>
  <c r="U93" i="15"/>
  <c r="W93" i="15" s="1"/>
  <c r="U94" i="15"/>
  <c r="W94" i="15" s="1"/>
  <c r="U95" i="15"/>
  <c r="W95" i="15" s="1"/>
  <c r="U96" i="15"/>
  <c r="W96" i="15" s="1"/>
  <c r="U97" i="15"/>
  <c r="W97" i="15" s="1"/>
  <c r="U98" i="15"/>
  <c r="W98" i="15" s="1"/>
  <c r="U99" i="15"/>
  <c r="W99" i="15" s="1"/>
  <c r="U100" i="15"/>
  <c r="W100" i="15" s="1"/>
  <c r="U101" i="15"/>
  <c r="W101" i="15" s="1"/>
  <c r="U102" i="15"/>
  <c r="W102" i="15" s="1"/>
  <c r="U103" i="15"/>
  <c r="W103" i="15" s="1"/>
  <c r="U104" i="15"/>
  <c r="W104" i="15" s="1"/>
  <c r="U105" i="15"/>
  <c r="W105" i="15" s="1"/>
  <c r="U106" i="15"/>
  <c r="W106" i="15" s="1"/>
  <c r="U107" i="15"/>
  <c r="W107" i="15" s="1"/>
  <c r="U108" i="15"/>
  <c r="W108" i="15" s="1"/>
  <c r="U109" i="15"/>
  <c r="W109" i="15" s="1"/>
  <c r="U110" i="15"/>
  <c r="W110" i="15" s="1"/>
  <c r="U111" i="15"/>
  <c r="W111" i="15" s="1"/>
  <c r="U112" i="15"/>
  <c r="W112" i="15" s="1"/>
  <c r="U113" i="15"/>
  <c r="W113" i="15" s="1"/>
  <c r="U114" i="15"/>
  <c r="W114" i="15" s="1"/>
  <c r="U115" i="15"/>
  <c r="W115" i="15" s="1"/>
  <c r="U116" i="15"/>
  <c r="W116" i="15" s="1"/>
  <c r="H26" i="31" l="1"/>
  <c r="U117" i="15"/>
  <c r="X117" i="15" l="1"/>
  <c r="W117" i="15"/>
  <c r="N37" i="14"/>
  <c r="E113" i="15" l="1"/>
  <c r="G113" i="15" s="1"/>
  <c r="E112" i="15"/>
  <c r="G112" i="15" s="1"/>
  <c r="E111" i="15"/>
  <c r="G111" i="15" s="1"/>
  <c r="E107" i="15"/>
  <c r="G107" i="15" s="1"/>
  <c r="E102" i="15"/>
  <c r="G102" i="15" s="1"/>
  <c r="E98" i="15"/>
  <c r="G98" i="15" s="1"/>
  <c r="E97" i="15"/>
  <c r="G97" i="15" s="1"/>
  <c r="E96" i="15"/>
  <c r="G96" i="15" s="1"/>
  <c r="E89" i="15"/>
  <c r="G89" i="15" s="1"/>
  <c r="E81" i="15"/>
  <c r="G81" i="15" s="1"/>
  <c r="E80" i="15"/>
  <c r="G80" i="15" s="1"/>
  <c r="E76" i="15"/>
  <c r="G76" i="15" s="1"/>
  <c r="E69" i="15"/>
  <c r="G69" i="15" s="1"/>
  <c r="E66" i="15"/>
  <c r="G66" i="15" s="1"/>
  <c r="E60" i="15"/>
  <c r="G60" i="15" s="1"/>
  <c r="E56" i="15"/>
  <c r="G56" i="15" s="1"/>
  <c r="E52" i="15"/>
  <c r="G52" i="15" s="1"/>
  <c r="E47" i="15"/>
  <c r="G47" i="15" s="1"/>
  <c r="E46" i="15"/>
  <c r="G46" i="15" s="1"/>
  <c r="E21" i="15"/>
  <c r="G21" i="15" s="1"/>
  <c r="E17" i="15"/>
  <c r="G17" i="15" s="1"/>
  <c r="E13" i="15"/>
  <c r="G13" i="15" s="1"/>
  <c r="M14" i="15" l="1"/>
  <c r="O14" i="15" s="1"/>
  <c r="L12" i="8" l="1"/>
  <c r="O12" i="8" s="1"/>
  <c r="E13" i="13" l="1"/>
  <c r="G13" i="13" s="1"/>
  <c r="C39" i="21"/>
  <c r="C38" i="21"/>
  <c r="C37" i="21"/>
  <c r="C36" i="21"/>
  <c r="E15" i="14"/>
  <c r="G15" i="14" s="1"/>
  <c r="O30" i="21"/>
  <c r="N30" i="21"/>
  <c r="M30" i="21"/>
  <c r="O29" i="21"/>
  <c r="N29" i="21"/>
  <c r="M29" i="21"/>
  <c r="O28" i="21"/>
  <c r="N28" i="21"/>
  <c r="M28" i="21"/>
  <c r="O27" i="21"/>
  <c r="N27" i="21"/>
  <c r="M27" i="21"/>
  <c r="O26" i="21"/>
  <c r="N26" i="21"/>
  <c r="M26" i="21"/>
  <c r="O25" i="21"/>
  <c r="N25" i="21"/>
  <c r="M25" i="21"/>
  <c r="O24" i="21"/>
  <c r="N24" i="21"/>
  <c r="M24" i="21"/>
  <c r="O23" i="21"/>
  <c r="N23" i="21"/>
  <c r="M23" i="21"/>
  <c r="O22" i="21"/>
  <c r="N22" i="21"/>
  <c r="M22" i="21"/>
  <c r="O21" i="21"/>
  <c r="N21" i="21"/>
  <c r="M21" i="21"/>
  <c r="O20" i="21"/>
  <c r="N20" i="21"/>
  <c r="M20" i="21"/>
  <c r="O19" i="21"/>
  <c r="N19" i="21"/>
  <c r="M19" i="21"/>
  <c r="O18" i="21"/>
  <c r="N18" i="21"/>
  <c r="M18" i="21"/>
  <c r="O17" i="21"/>
  <c r="N17" i="21"/>
  <c r="M17" i="21"/>
  <c r="O16" i="21"/>
  <c r="N16" i="21"/>
  <c r="M16" i="21"/>
  <c r="O15" i="21"/>
  <c r="N15" i="21"/>
  <c r="M15" i="21"/>
  <c r="O14" i="21"/>
  <c r="N14" i="21"/>
  <c r="M14" i="21"/>
  <c r="O13" i="21"/>
  <c r="N13" i="21"/>
  <c r="M13" i="21"/>
  <c r="O12" i="21"/>
  <c r="N12" i="21"/>
  <c r="M12" i="21"/>
  <c r="O11" i="21"/>
  <c r="N11" i="21"/>
  <c r="M11" i="21"/>
  <c r="O10" i="21"/>
  <c r="N10" i="21"/>
  <c r="M10" i="21"/>
  <c r="O9" i="21"/>
  <c r="N9" i="21"/>
  <c r="M9" i="21"/>
  <c r="O8" i="21"/>
  <c r="N8" i="21"/>
  <c r="M8" i="21"/>
  <c r="M36" i="14" l="1"/>
  <c r="O36" i="14" s="1"/>
  <c r="I36" i="14"/>
  <c r="E36" i="14"/>
  <c r="M35" i="14"/>
  <c r="O35" i="14" s="1"/>
  <c r="I35" i="14"/>
  <c r="E35" i="14"/>
  <c r="M34" i="14"/>
  <c r="O34" i="14" s="1"/>
  <c r="I34" i="14"/>
  <c r="E34" i="14"/>
  <c r="M33" i="14"/>
  <c r="O33" i="14" s="1"/>
  <c r="I33" i="14"/>
  <c r="E33" i="14"/>
  <c r="M32" i="14"/>
  <c r="O32" i="14" s="1"/>
  <c r="I32" i="14"/>
  <c r="E32" i="14"/>
  <c r="M31" i="14"/>
  <c r="O31" i="14" s="1"/>
  <c r="I31" i="14"/>
  <c r="E31" i="14"/>
  <c r="M30" i="14"/>
  <c r="O30" i="14" s="1"/>
  <c r="I30" i="14"/>
  <c r="E30" i="14"/>
  <c r="M29" i="14"/>
  <c r="O29" i="14" s="1"/>
  <c r="I29" i="14"/>
  <c r="E29" i="14"/>
  <c r="M28" i="14"/>
  <c r="O28" i="14" s="1"/>
  <c r="I28" i="14"/>
  <c r="E28" i="14"/>
  <c r="M27" i="14"/>
  <c r="O27" i="14" s="1"/>
  <c r="I27" i="14"/>
  <c r="E27" i="14"/>
  <c r="M26" i="14"/>
  <c r="O26" i="14" s="1"/>
  <c r="I26" i="14"/>
  <c r="E26" i="14"/>
  <c r="M25" i="14"/>
  <c r="O25" i="14" s="1"/>
  <c r="I25" i="14"/>
  <c r="E25" i="14"/>
  <c r="M24" i="14"/>
  <c r="O24" i="14" s="1"/>
  <c r="I24" i="14"/>
  <c r="E24" i="14"/>
  <c r="M23" i="14"/>
  <c r="O23" i="14" s="1"/>
  <c r="I23" i="14"/>
  <c r="E23" i="14"/>
  <c r="M22" i="14"/>
  <c r="O22" i="14" s="1"/>
  <c r="I22" i="14"/>
  <c r="E22" i="14"/>
  <c r="M21" i="14"/>
  <c r="O21" i="14" s="1"/>
  <c r="I21" i="14"/>
  <c r="E21" i="14"/>
  <c r="M20" i="14"/>
  <c r="O20" i="14" s="1"/>
  <c r="I20" i="14"/>
  <c r="E20" i="14"/>
  <c r="M19" i="14"/>
  <c r="O19" i="14" s="1"/>
  <c r="I19" i="14"/>
  <c r="E19" i="14"/>
  <c r="M18" i="14"/>
  <c r="O18" i="14" s="1"/>
  <c r="I18" i="14"/>
  <c r="E18" i="14"/>
  <c r="M17" i="14"/>
  <c r="O17" i="14" s="1"/>
  <c r="I17" i="14"/>
  <c r="K17" i="14" s="1"/>
  <c r="E17" i="14"/>
  <c r="M16" i="14"/>
  <c r="O16" i="14" s="1"/>
  <c r="I16" i="14"/>
  <c r="E16" i="14"/>
  <c r="M15" i="14"/>
  <c r="O15" i="14" s="1"/>
  <c r="I15" i="14"/>
  <c r="H15" i="14"/>
  <c r="M14" i="14"/>
  <c r="O14" i="14" s="1"/>
  <c r="I14" i="14"/>
  <c r="E14" i="14"/>
  <c r="M13" i="14"/>
  <c r="O13" i="14" s="1"/>
  <c r="I13" i="14"/>
  <c r="E13" i="14"/>
  <c r="M12" i="14"/>
  <c r="I12" i="14"/>
  <c r="K12" i="14" s="1"/>
  <c r="E12" i="14"/>
  <c r="L18" i="8"/>
  <c r="O18" i="8" s="1"/>
  <c r="G18" i="8"/>
  <c r="J18" i="8" s="1"/>
  <c r="C18" i="8"/>
  <c r="E18" i="8" s="1"/>
  <c r="L17" i="8"/>
  <c r="G17" i="8"/>
  <c r="J17" i="8" s="1"/>
  <c r="C17" i="8"/>
  <c r="L16" i="8"/>
  <c r="G16" i="8"/>
  <c r="J16" i="8" s="1"/>
  <c r="C16" i="8"/>
  <c r="L15" i="8"/>
  <c r="O15" i="8" s="1"/>
  <c r="G15" i="8"/>
  <c r="J15" i="8" s="1"/>
  <c r="C15" i="8"/>
  <c r="E15" i="8" s="1"/>
  <c r="L14" i="8"/>
  <c r="G14" i="8"/>
  <c r="J14" i="8" s="1"/>
  <c r="C14" i="8"/>
  <c r="E14" i="8" s="1"/>
  <c r="L13" i="8"/>
  <c r="G13" i="8"/>
  <c r="J13" i="8" s="1"/>
  <c r="C13" i="8"/>
  <c r="P12" i="8"/>
  <c r="G12" i="8"/>
  <c r="J12" i="8" s="1"/>
  <c r="C12" i="8"/>
  <c r="E12" i="8" s="1"/>
  <c r="I37" i="13"/>
  <c r="K37" i="13" s="1"/>
  <c r="E37" i="13"/>
  <c r="I36" i="13"/>
  <c r="K36" i="13" s="1"/>
  <c r="E36" i="13"/>
  <c r="I35" i="13"/>
  <c r="K35" i="13" s="1"/>
  <c r="E35" i="13"/>
  <c r="I34" i="13"/>
  <c r="E34" i="13"/>
  <c r="I33" i="13"/>
  <c r="E33" i="13"/>
  <c r="I32" i="13"/>
  <c r="K32" i="13" s="1"/>
  <c r="E32" i="13"/>
  <c r="I31" i="13"/>
  <c r="K31" i="13" s="1"/>
  <c r="E31" i="13"/>
  <c r="I30" i="13"/>
  <c r="E30" i="13"/>
  <c r="I29" i="13"/>
  <c r="E29" i="13"/>
  <c r="I28" i="13"/>
  <c r="K28" i="13" s="1"/>
  <c r="E28" i="13"/>
  <c r="I27" i="13"/>
  <c r="E27" i="13"/>
  <c r="I26" i="13"/>
  <c r="K26" i="13" s="1"/>
  <c r="E26" i="13"/>
  <c r="I25" i="13"/>
  <c r="K25" i="13" s="1"/>
  <c r="E25" i="13"/>
  <c r="I24" i="13"/>
  <c r="E24" i="13"/>
  <c r="I23" i="13"/>
  <c r="K23" i="13" s="1"/>
  <c r="E23" i="13"/>
  <c r="I22" i="13"/>
  <c r="K22" i="13" s="1"/>
  <c r="E22" i="13"/>
  <c r="I21" i="13"/>
  <c r="K21" i="13" s="1"/>
  <c r="E21" i="13"/>
  <c r="I20" i="13"/>
  <c r="E20" i="13"/>
  <c r="I19" i="13"/>
  <c r="K19" i="13" s="1"/>
  <c r="E19" i="13"/>
  <c r="I18" i="13"/>
  <c r="K18" i="13" s="1"/>
  <c r="E18" i="13"/>
  <c r="I17" i="13"/>
  <c r="E17" i="13"/>
  <c r="G17" i="13" s="1"/>
  <c r="I16" i="13"/>
  <c r="K16" i="13" s="1"/>
  <c r="E16" i="13"/>
  <c r="G16" i="13" s="1"/>
  <c r="I15" i="13"/>
  <c r="K15" i="13" s="1"/>
  <c r="E15" i="13"/>
  <c r="I14" i="13"/>
  <c r="E14" i="13"/>
  <c r="I13" i="13"/>
  <c r="H13" i="13"/>
  <c r="R30" i="21"/>
  <c r="Q30" i="21"/>
  <c r="P30" i="21"/>
  <c r="R29" i="21"/>
  <c r="Q29" i="21"/>
  <c r="P29" i="21"/>
  <c r="R28" i="21"/>
  <c r="Q28" i="21"/>
  <c r="P28" i="21"/>
  <c r="R27" i="21"/>
  <c r="Q27" i="21"/>
  <c r="P27" i="21"/>
  <c r="R26" i="21"/>
  <c r="Q26" i="21"/>
  <c r="P26" i="21"/>
  <c r="R25" i="21"/>
  <c r="Q25" i="21"/>
  <c r="P25" i="21"/>
  <c r="R24" i="21"/>
  <c r="Q24" i="21"/>
  <c r="P24" i="21"/>
  <c r="R23" i="21"/>
  <c r="Q23" i="21"/>
  <c r="P23" i="21"/>
  <c r="R22" i="21"/>
  <c r="Q22" i="21"/>
  <c r="P22" i="21"/>
  <c r="R21" i="21"/>
  <c r="Q21" i="21"/>
  <c r="P21" i="21"/>
  <c r="R20" i="21"/>
  <c r="Q20" i="21"/>
  <c r="P20" i="21"/>
  <c r="R19" i="21"/>
  <c r="Q19" i="21"/>
  <c r="P19" i="21"/>
  <c r="R18" i="21"/>
  <c r="Q18" i="21"/>
  <c r="P18" i="21"/>
  <c r="R17" i="21"/>
  <c r="Q17" i="21"/>
  <c r="P17" i="21"/>
  <c r="R16" i="21"/>
  <c r="Q16" i="21"/>
  <c r="P16" i="21"/>
  <c r="R15" i="21"/>
  <c r="Q15" i="21"/>
  <c r="P15" i="21"/>
  <c r="R14" i="21"/>
  <c r="Q14" i="21"/>
  <c r="P14" i="21"/>
  <c r="R13" i="21"/>
  <c r="Q13" i="21"/>
  <c r="P13" i="21"/>
  <c r="R12" i="21"/>
  <c r="Q12" i="21"/>
  <c r="P12" i="21"/>
  <c r="R11" i="21"/>
  <c r="Q11" i="21"/>
  <c r="P11" i="21"/>
  <c r="R10" i="21"/>
  <c r="Q10" i="21"/>
  <c r="P10" i="21"/>
  <c r="R9" i="21"/>
  <c r="Q9" i="21"/>
  <c r="P9" i="21"/>
  <c r="R8" i="21"/>
  <c r="Q8" i="21"/>
  <c r="P8" i="21"/>
  <c r="Y116" i="15"/>
  <c r="AA116" i="15" s="1"/>
  <c r="Q116" i="15"/>
  <c r="S116" i="15" s="1"/>
  <c r="M116" i="15"/>
  <c r="E116" i="15"/>
  <c r="G116" i="15" s="1"/>
  <c r="Y115" i="15"/>
  <c r="AA115" i="15" s="1"/>
  <c r="Q115" i="15"/>
  <c r="M115" i="15"/>
  <c r="E115" i="15"/>
  <c r="G115" i="15" s="1"/>
  <c r="Y114" i="15"/>
  <c r="AA114" i="15" s="1"/>
  <c r="X114" i="15"/>
  <c r="Q114" i="15"/>
  <c r="S114" i="15" s="1"/>
  <c r="M114" i="15"/>
  <c r="E114" i="15"/>
  <c r="G114" i="15" s="1"/>
  <c r="Y113" i="15"/>
  <c r="AA113" i="15" s="1"/>
  <c r="Q113" i="15"/>
  <c r="S113" i="15" s="1"/>
  <c r="M113" i="15"/>
  <c r="H113" i="15"/>
  <c r="Y112" i="15"/>
  <c r="AA112" i="15" s="1"/>
  <c r="Q112" i="15"/>
  <c r="S112" i="15" s="1"/>
  <c r="M112" i="15"/>
  <c r="O112" i="15" s="1"/>
  <c r="A112" i="15"/>
  <c r="Y111" i="15"/>
  <c r="AA111" i="15" s="1"/>
  <c r="Q111" i="15"/>
  <c r="S111" i="15" s="1"/>
  <c r="M111" i="15"/>
  <c r="O111" i="15" s="1"/>
  <c r="A111" i="15"/>
  <c r="Y110" i="15"/>
  <c r="AA110" i="15" s="1"/>
  <c r="Q110" i="15"/>
  <c r="S110" i="15" s="1"/>
  <c r="M110" i="15"/>
  <c r="O110" i="15" s="1"/>
  <c r="E110" i="15"/>
  <c r="G110" i="15" s="1"/>
  <c r="A110" i="15"/>
  <c r="Y109" i="15"/>
  <c r="AA109" i="15" s="1"/>
  <c r="Q109" i="15"/>
  <c r="S109" i="15" s="1"/>
  <c r="M109" i="15"/>
  <c r="O109" i="15" s="1"/>
  <c r="E109" i="15"/>
  <c r="G109" i="15" s="1"/>
  <c r="A109" i="15"/>
  <c r="Y108" i="15"/>
  <c r="AA108" i="15" s="1"/>
  <c r="Q108" i="15"/>
  <c r="S108" i="15" s="1"/>
  <c r="M108" i="15"/>
  <c r="O108" i="15" s="1"/>
  <c r="E108" i="15"/>
  <c r="G108" i="15" s="1"/>
  <c r="A108" i="15"/>
  <c r="Y107" i="15"/>
  <c r="AA107" i="15" s="1"/>
  <c r="Q107" i="15"/>
  <c r="M107" i="15"/>
  <c r="O107" i="15" s="1"/>
  <c r="A107" i="15"/>
  <c r="Y106" i="15"/>
  <c r="AA106" i="15" s="1"/>
  <c r="Q106" i="15"/>
  <c r="S106" i="15" s="1"/>
  <c r="M106" i="15"/>
  <c r="O106" i="15" s="1"/>
  <c r="E106" i="15"/>
  <c r="G106" i="15" s="1"/>
  <c r="A106" i="15"/>
  <c r="Y105" i="15"/>
  <c r="AA105" i="15" s="1"/>
  <c r="Q105" i="15"/>
  <c r="S105" i="15" s="1"/>
  <c r="M105" i="15"/>
  <c r="O105" i="15" s="1"/>
  <c r="E105" i="15"/>
  <c r="G105" i="15" s="1"/>
  <c r="A105" i="15"/>
  <c r="Y104" i="15"/>
  <c r="AA104" i="15" s="1"/>
  <c r="Q104" i="15"/>
  <c r="S104" i="15" s="1"/>
  <c r="M104" i="15"/>
  <c r="O104" i="15" s="1"/>
  <c r="E104" i="15"/>
  <c r="G104" i="15" s="1"/>
  <c r="A104" i="15"/>
  <c r="Y103" i="15"/>
  <c r="AA103" i="15" s="1"/>
  <c r="Q103" i="15"/>
  <c r="S103" i="15" s="1"/>
  <c r="M103" i="15"/>
  <c r="O103" i="15" s="1"/>
  <c r="E103" i="15"/>
  <c r="G103" i="15" s="1"/>
  <c r="A103" i="15"/>
  <c r="Y102" i="15"/>
  <c r="AA102" i="15" s="1"/>
  <c r="Q102" i="15"/>
  <c r="S102" i="15" s="1"/>
  <c r="M102" i="15"/>
  <c r="O102" i="15" s="1"/>
  <c r="A102" i="15"/>
  <c r="Y101" i="15"/>
  <c r="AA101" i="15" s="1"/>
  <c r="Q101" i="15"/>
  <c r="S101" i="15" s="1"/>
  <c r="M101" i="15"/>
  <c r="O101" i="15" s="1"/>
  <c r="E101" i="15"/>
  <c r="A101" i="15"/>
  <c r="Y100" i="15"/>
  <c r="AA100" i="15" s="1"/>
  <c r="Q100" i="15"/>
  <c r="S100" i="15" s="1"/>
  <c r="M100" i="15"/>
  <c r="O100" i="15" s="1"/>
  <c r="E100" i="15"/>
  <c r="G100" i="15" s="1"/>
  <c r="A100" i="15"/>
  <c r="Y99" i="15"/>
  <c r="AA99" i="15" s="1"/>
  <c r="Q99" i="15"/>
  <c r="S99" i="15" s="1"/>
  <c r="M99" i="15"/>
  <c r="O99" i="15" s="1"/>
  <c r="E99" i="15"/>
  <c r="G99" i="15" s="1"/>
  <c r="A99" i="15"/>
  <c r="Y98" i="15"/>
  <c r="AA98" i="15" s="1"/>
  <c r="Q98" i="15"/>
  <c r="S98" i="15" s="1"/>
  <c r="M98" i="15"/>
  <c r="O98" i="15" s="1"/>
  <c r="A98" i="15"/>
  <c r="Y97" i="15"/>
  <c r="AA97" i="15" s="1"/>
  <c r="Q97" i="15"/>
  <c r="S97" i="15" s="1"/>
  <c r="M97" i="15"/>
  <c r="O97" i="15" s="1"/>
  <c r="A97" i="15"/>
  <c r="Y96" i="15"/>
  <c r="AA96" i="15" s="1"/>
  <c r="Q96" i="15"/>
  <c r="S96" i="15" s="1"/>
  <c r="M96" i="15"/>
  <c r="O96" i="15" s="1"/>
  <c r="A96" i="15"/>
  <c r="Y95" i="15"/>
  <c r="AA95" i="15" s="1"/>
  <c r="Q95" i="15"/>
  <c r="S95" i="15" s="1"/>
  <c r="M95" i="15"/>
  <c r="O95" i="15" s="1"/>
  <c r="E95" i="15"/>
  <c r="G95" i="15" s="1"/>
  <c r="A95" i="15"/>
  <c r="Y94" i="15"/>
  <c r="AA94" i="15" s="1"/>
  <c r="Q94" i="15"/>
  <c r="S94" i="15" s="1"/>
  <c r="M94" i="15"/>
  <c r="O94" i="15" s="1"/>
  <c r="E94" i="15"/>
  <c r="G94" i="15" s="1"/>
  <c r="A94" i="15"/>
  <c r="Y93" i="15"/>
  <c r="AA93" i="15" s="1"/>
  <c r="Q93" i="15"/>
  <c r="S93" i="15" s="1"/>
  <c r="M93" i="15"/>
  <c r="O93" i="15" s="1"/>
  <c r="E93" i="15"/>
  <c r="G93" i="15" s="1"/>
  <c r="A93" i="15"/>
  <c r="Y92" i="15"/>
  <c r="AA92" i="15" s="1"/>
  <c r="Q92" i="15"/>
  <c r="S92" i="15" s="1"/>
  <c r="M92" i="15"/>
  <c r="O92" i="15" s="1"/>
  <c r="E92" i="15"/>
  <c r="G92" i="15" s="1"/>
  <c r="A92" i="15"/>
  <c r="Y91" i="15"/>
  <c r="AA91" i="15" s="1"/>
  <c r="Q91" i="15"/>
  <c r="S91" i="15" s="1"/>
  <c r="M91" i="15"/>
  <c r="O91" i="15" s="1"/>
  <c r="E91" i="15"/>
  <c r="G91" i="15" s="1"/>
  <c r="A91" i="15"/>
  <c r="Y90" i="15"/>
  <c r="AA90" i="15" s="1"/>
  <c r="Q90" i="15"/>
  <c r="S90" i="15" s="1"/>
  <c r="M90" i="15"/>
  <c r="O90" i="15" s="1"/>
  <c r="E90" i="15"/>
  <c r="G90" i="15" s="1"/>
  <c r="A90" i="15"/>
  <c r="Y89" i="15"/>
  <c r="AA89" i="15" s="1"/>
  <c r="Q89" i="15"/>
  <c r="S89" i="15" s="1"/>
  <c r="M89" i="15"/>
  <c r="O89" i="15" s="1"/>
  <c r="A89" i="15"/>
  <c r="Y88" i="15"/>
  <c r="AA88" i="15" s="1"/>
  <c r="Q88" i="15"/>
  <c r="S88" i="15" s="1"/>
  <c r="M88" i="15"/>
  <c r="O88" i="15" s="1"/>
  <c r="E88" i="15"/>
  <c r="G88" i="15" s="1"/>
  <c r="A88" i="15"/>
  <c r="Y87" i="15"/>
  <c r="AA87" i="15" s="1"/>
  <c r="Q87" i="15"/>
  <c r="S87" i="15" s="1"/>
  <c r="M87" i="15"/>
  <c r="O87" i="15" s="1"/>
  <c r="E87" i="15"/>
  <c r="G87" i="15" s="1"/>
  <c r="A87" i="15"/>
  <c r="Y86" i="15"/>
  <c r="AA86" i="15" s="1"/>
  <c r="Q86" i="15"/>
  <c r="S86" i="15" s="1"/>
  <c r="M86" i="15"/>
  <c r="O86" i="15" s="1"/>
  <c r="E86" i="15"/>
  <c r="G86" i="15" s="1"/>
  <c r="A86" i="15"/>
  <c r="Y85" i="15"/>
  <c r="AA85" i="15" s="1"/>
  <c r="Q85" i="15"/>
  <c r="S85" i="15" s="1"/>
  <c r="M85" i="15"/>
  <c r="O85" i="15" s="1"/>
  <c r="E85" i="15"/>
  <c r="G85" i="15" s="1"/>
  <c r="A85" i="15"/>
  <c r="Y84" i="15"/>
  <c r="AA84" i="15" s="1"/>
  <c r="Q84" i="15"/>
  <c r="S84" i="15" s="1"/>
  <c r="M84" i="15"/>
  <c r="O84" i="15" s="1"/>
  <c r="E84" i="15"/>
  <c r="G84" i="15" s="1"/>
  <c r="A84" i="15"/>
  <c r="Y83" i="15"/>
  <c r="AA83" i="15" s="1"/>
  <c r="Q83" i="15"/>
  <c r="S83" i="15" s="1"/>
  <c r="M83" i="15"/>
  <c r="O83" i="15" s="1"/>
  <c r="E83" i="15"/>
  <c r="G83" i="15" s="1"/>
  <c r="A83" i="15"/>
  <c r="Y82" i="15"/>
  <c r="AA82" i="15" s="1"/>
  <c r="Q82" i="15"/>
  <c r="S82" i="15" s="1"/>
  <c r="M82" i="15"/>
  <c r="O82" i="15" s="1"/>
  <c r="E82" i="15"/>
  <c r="G82" i="15" s="1"/>
  <c r="A82" i="15"/>
  <c r="Y81" i="15"/>
  <c r="AA81" i="15" s="1"/>
  <c r="Q81" i="15"/>
  <c r="M81" i="15"/>
  <c r="O81" i="15" s="1"/>
  <c r="A81" i="15"/>
  <c r="Y80" i="15"/>
  <c r="AA80" i="15" s="1"/>
  <c r="Q80" i="15"/>
  <c r="S80" i="15" s="1"/>
  <c r="M80" i="15"/>
  <c r="O80" i="15" s="1"/>
  <c r="A80" i="15"/>
  <c r="Y79" i="15"/>
  <c r="AA79" i="15" s="1"/>
  <c r="Q79" i="15"/>
  <c r="S79" i="15" s="1"/>
  <c r="M79" i="15"/>
  <c r="O79" i="15" s="1"/>
  <c r="E79" i="15"/>
  <c r="G79" i="15" s="1"/>
  <c r="A79" i="15"/>
  <c r="Y78" i="15"/>
  <c r="AA78" i="15" s="1"/>
  <c r="Q78" i="15"/>
  <c r="S78" i="15" s="1"/>
  <c r="M78" i="15"/>
  <c r="O78" i="15" s="1"/>
  <c r="E78" i="15"/>
  <c r="G78" i="15" s="1"/>
  <c r="A78" i="15"/>
  <c r="Y77" i="15"/>
  <c r="AA77" i="15" s="1"/>
  <c r="Q77" i="15"/>
  <c r="S77" i="15" s="1"/>
  <c r="M77" i="15"/>
  <c r="O77" i="15" s="1"/>
  <c r="E77" i="15"/>
  <c r="G77" i="15" s="1"/>
  <c r="A77" i="15"/>
  <c r="Y76" i="15"/>
  <c r="AA76" i="15" s="1"/>
  <c r="Q76" i="15"/>
  <c r="S76" i="15" s="1"/>
  <c r="M76" i="15"/>
  <c r="O76" i="15" s="1"/>
  <c r="A76" i="15"/>
  <c r="Y75" i="15"/>
  <c r="AA75" i="15" s="1"/>
  <c r="Q75" i="15"/>
  <c r="S75" i="15" s="1"/>
  <c r="M75" i="15"/>
  <c r="O75" i="15" s="1"/>
  <c r="E75" i="15"/>
  <c r="G75" i="15" s="1"/>
  <c r="A75" i="15"/>
  <c r="Y74" i="15"/>
  <c r="AA74" i="15" s="1"/>
  <c r="Q74" i="15"/>
  <c r="S74" i="15" s="1"/>
  <c r="M74" i="15"/>
  <c r="O74" i="15" s="1"/>
  <c r="E74" i="15"/>
  <c r="G74" i="15" s="1"/>
  <c r="A74" i="15"/>
  <c r="Y73" i="15"/>
  <c r="AA73" i="15" s="1"/>
  <c r="Q73" i="15"/>
  <c r="S73" i="15" s="1"/>
  <c r="M73" i="15"/>
  <c r="O73" i="15" s="1"/>
  <c r="E73" i="15"/>
  <c r="G73" i="15" s="1"/>
  <c r="A73" i="15"/>
  <c r="Y72" i="15"/>
  <c r="AA72" i="15" s="1"/>
  <c r="Q72" i="15"/>
  <c r="S72" i="15" s="1"/>
  <c r="M72" i="15"/>
  <c r="O72" i="15" s="1"/>
  <c r="E72" i="15"/>
  <c r="G72" i="15" s="1"/>
  <c r="A72" i="15"/>
  <c r="Y71" i="15"/>
  <c r="AA71" i="15" s="1"/>
  <c r="Q71" i="15"/>
  <c r="S71" i="15" s="1"/>
  <c r="M71" i="15"/>
  <c r="O71" i="15" s="1"/>
  <c r="E71" i="15"/>
  <c r="G71" i="15" s="1"/>
  <c r="A71" i="15"/>
  <c r="Y70" i="15"/>
  <c r="AA70" i="15" s="1"/>
  <c r="Q70" i="15"/>
  <c r="S70" i="15" s="1"/>
  <c r="M70" i="15"/>
  <c r="O70" i="15" s="1"/>
  <c r="E70" i="15"/>
  <c r="G70" i="15" s="1"/>
  <c r="A70" i="15"/>
  <c r="Y69" i="15"/>
  <c r="AA69" i="15" s="1"/>
  <c r="Q69" i="15"/>
  <c r="S69" i="15" s="1"/>
  <c r="M69" i="15"/>
  <c r="O69" i="15" s="1"/>
  <c r="A69" i="15"/>
  <c r="Y68" i="15"/>
  <c r="AA68" i="15" s="1"/>
  <c r="Q68" i="15"/>
  <c r="S68" i="15" s="1"/>
  <c r="M68" i="15"/>
  <c r="O68" i="15" s="1"/>
  <c r="E68" i="15"/>
  <c r="G68" i="15" s="1"/>
  <c r="A68" i="15"/>
  <c r="Y67" i="15"/>
  <c r="AA67" i="15" s="1"/>
  <c r="Q67" i="15"/>
  <c r="S67" i="15" s="1"/>
  <c r="M67" i="15"/>
  <c r="O67" i="15" s="1"/>
  <c r="E67" i="15"/>
  <c r="G67" i="15" s="1"/>
  <c r="A67" i="15"/>
  <c r="Y66" i="15"/>
  <c r="AA66" i="15" s="1"/>
  <c r="Q66" i="15"/>
  <c r="S66" i="15" s="1"/>
  <c r="M66" i="15"/>
  <c r="O66" i="15" s="1"/>
  <c r="A66" i="15"/>
  <c r="Y65" i="15"/>
  <c r="Q65" i="15"/>
  <c r="S65" i="15" s="1"/>
  <c r="M65" i="15"/>
  <c r="O65" i="15" s="1"/>
  <c r="E65" i="15"/>
  <c r="A65" i="15"/>
  <c r="Y64" i="15"/>
  <c r="AA64" i="15" s="1"/>
  <c r="Q64" i="15"/>
  <c r="S64" i="15" s="1"/>
  <c r="M64" i="15"/>
  <c r="O64" i="15" s="1"/>
  <c r="E64" i="15"/>
  <c r="G64" i="15" s="1"/>
  <c r="A64" i="15"/>
  <c r="Y63" i="15"/>
  <c r="AA63" i="15" s="1"/>
  <c r="Q63" i="15"/>
  <c r="S63" i="15" s="1"/>
  <c r="M63" i="15"/>
  <c r="O63" i="15" s="1"/>
  <c r="E63" i="15"/>
  <c r="G63" i="15" s="1"/>
  <c r="A63" i="15"/>
  <c r="Y62" i="15"/>
  <c r="AA62" i="15" s="1"/>
  <c r="Q62" i="15"/>
  <c r="S62" i="15" s="1"/>
  <c r="M62" i="15"/>
  <c r="O62" i="15" s="1"/>
  <c r="E62" i="15"/>
  <c r="G62" i="15" s="1"/>
  <c r="A62" i="15"/>
  <c r="Y61" i="15"/>
  <c r="AA61" i="15" s="1"/>
  <c r="Q61" i="15"/>
  <c r="S61" i="15" s="1"/>
  <c r="M61" i="15"/>
  <c r="O61" i="15" s="1"/>
  <c r="E61" i="15"/>
  <c r="G61" i="15" s="1"/>
  <c r="A61" i="15"/>
  <c r="Y60" i="15"/>
  <c r="AA60" i="15" s="1"/>
  <c r="Q60" i="15"/>
  <c r="S60" i="15" s="1"/>
  <c r="M60" i="15"/>
  <c r="O60" i="15" s="1"/>
  <c r="A60" i="15"/>
  <c r="Y59" i="15"/>
  <c r="AA59" i="15" s="1"/>
  <c r="Q59" i="15"/>
  <c r="S59" i="15" s="1"/>
  <c r="M59" i="15"/>
  <c r="O59" i="15" s="1"/>
  <c r="E59" i="15"/>
  <c r="G59" i="15" s="1"/>
  <c r="A59" i="15"/>
  <c r="Y58" i="15"/>
  <c r="AA58" i="15" s="1"/>
  <c r="Q58" i="15"/>
  <c r="S58" i="15" s="1"/>
  <c r="M58" i="15"/>
  <c r="O58" i="15" s="1"/>
  <c r="E58" i="15"/>
  <c r="G58" i="15" s="1"/>
  <c r="A58" i="15"/>
  <c r="Y57" i="15"/>
  <c r="AA57" i="15" s="1"/>
  <c r="Q57" i="15"/>
  <c r="S57" i="15" s="1"/>
  <c r="M57" i="15"/>
  <c r="O57" i="15" s="1"/>
  <c r="E57" i="15"/>
  <c r="G57" i="15" s="1"/>
  <c r="A57" i="15"/>
  <c r="Y56" i="15"/>
  <c r="AA56" i="15" s="1"/>
  <c r="Q56" i="15"/>
  <c r="S56" i="15" s="1"/>
  <c r="M56" i="15"/>
  <c r="O56" i="15" s="1"/>
  <c r="A56" i="15"/>
  <c r="Y55" i="15"/>
  <c r="AA55" i="15" s="1"/>
  <c r="Q55" i="15"/>
  <c r="S55" i="15" s="1"/>
  <c r="M55" i="15"/>
  <c r="O55" i="15" s="1"/>
  <c r="E55" i="15"/>
  <c r="G55" i="15" s="1"/>
  <c r="A55" i="15"/>
  <c r="Y54" i="15"/>
  <c r="AA54" i="15" s="1"/>
  <c r="Q54" i="15"/>
  <c r="S54" i="15" s="1"/>
  <c r="M54" i="15"/>
  <c r="O54" i="15" s="1"/>
  <c r="E54" i="15"/>
  <c r="G54" i="15" s="1"/>
  <c r="A54" i="15"/>
  <c r="Y53" i="15"/>
  <c r="AA53" i="15" s="1"/>
  <c r="Q53" i="15"/>
  <c r="S53" i="15" s="1"/>
  <c r="M53" i="15"/>
  <c r="O53" i="15" s="1"/>
  <c r="E53" i="15"/>
  <c r="G53" i="15" s="1"/>
  <c r="A53" i="15"/>
  <c r="Y52" i="15"/>
  <c r="AA52" i="15" s="1"/>
  <c r="Q52" i="15"/>
  <c r="S52" i="15" s="1"/>
  <c r="M52" i="15"/>
  <c r="O52" i="15" s="1"/>
  <c r="A52" i="15"/>
  <c r="Y51" i="15"/>
  <c r="AA51" i="15" s="1"/>
  <c r="Q51" i="15"/>
  <c r="S51" i="15" s="1"/>
  <c r="M51" i="15"/>
  <c r="O51" i="15" s="1"/>
  <c r="E51" i="15"/>
  <c r="G51" i="15" s="1"/>
  <c r="A51" i="15"/>
  <c r="Y50" i="15"/>
  <c r="AA50" i="15" s="1"/>
  <c r="Q50" i="15"/>
  <c r="S50" i="15" s="1"/>
  <c r="M50" i="15"/>
  <c r="O50" i="15" s="1"/>
  <c r="E50" i="15"/>
  <c r="G50" i="15" s="1"/>
  <c r="A50" i="15"/>
  <c r="Y49" i="15"/>
  <c r="AA49" i="15" s="1"/>
  <c r="Q49" i="15"/>
  <c r="S49" i="15" s="1"/>
  <c r="M49" i="15"/>
  <c r="O49" i="15" s="1"/>
  <c r="E49" i="15"/>
  <c r="G49" i="15" s="1"/>
  <c r="A49" i="15"/>
  <c r="Y48" i="15"/>
  <c r="AA48" i="15" s="1"/>
  <c r="Q48" i="15"/>
  <c r="S48" i="15" s="1"/>
  <c r="M48" i="15"/>
  <c r="O48" i="15" s="1"/>
  <c r="E48" i="15"/>
  <c r="G48" i="15" s="1"/>
  <c r="A48" i="15"/>
  <c r="Y47" i="15"/>
  <c r="AA47" i="15" s="1"/>
  <c r="Q47" i="15"/>
  <c r="S47" i="15" s="1"/>
  <c r="M47" i="15"/>
  <c r="O47" i="15" s="1"/>
  <c r="A47" i="15"/>
  <c r="Y46" i="15"/>
  <c r="AA46" i="15" s="1"/>
  <c r="Q46" i="15"/>
  <c r="S46" i="15" s="1"/>
  <c r="M46" i="15"/>
  <c r="O46" i="15" s="1"/>
  <c r="A46" i="15"/>
  <c r="Y45" i="15"/>
  <c r="AA45" i="15" s="1"/>
  <c r="Q45" i="15"/>
  <c r="S45" i="15" s="1"/>
  <c r="M45" i="15"/>
  <c r="O45" i="15" s="1"/>
  <c r="E45" i="15"/>
  <c r="G45" i="15" s="1"/>
  <c r="A45" i="15"/>
  <c r="Y44" i="15"/>
  <c r="AA44" i="15" s="1"/>
  <c r="Q44" i="15"/>
  <c r="S44" i="15" s="1"/>
  <c r="M44" i="15"/>
  <c r="O44" i="15" s="1"/>
  <c r="E44" i="15"/>
  <c r="G44" i="15" s="1"/>
  <c r="A44" i="15"/>
  <c r="Y43" i="15"/>
  <c r="AA43" i="15" s="1"/>
  <c r="Q43" i="15"/>
  <c r="S43" i="15" s="1"/>
  <c r="M43" i="15"/>
  <c r="O43" i="15" s="1"/>
  <c r="E43" i="15"/>
  <c r="G43" i="15" s="1"/>
  <c r="A43" i="15"/>
  <c r="Y42" i="15"/>
  <c r="AA42" i="15" s="1"/>
  <c r="Q42" i="15"/>
  <c r="S42" i="15" s="1"/>
  <c r="M42" i="15"/>
  <c r="O42" i="15" s="1"/>
  <c r="E42" i="15"/>
  <c r="G42" i="15" s="1"/>
  <c r="A42" i="15"/>
  <c r="Y41" i="15"/>
  <c r="AA41" i="15" s="1"/>
  <c r="Q41" i="15"/>
  <c r="S41" i="15" s="1"/>
  <c r="M41" i="15"/>
  <c r="O41" i="15" s="1"/>
  <c r="E41" i="15"/>
  <c r="G41" i="15" s="1"/>
  <c r="A41" i="15"/>
  <c r="Y40" i="15"/>
  <c r="AA40" i="15" s="1"/>
  <c r="Q40" i="15"/>
  <c r="S40" i="15" s="1"/>
  <c r="M40" i="15"/>
  <c r="O40" i="15" s="1"/>
  <c r="E40" i="15"/>
  <c r="G40" i="15" s="1"/>
  <c r="A40" i="15"/>
  <c r="Y39" i="15"/>
  <c r="AA39" i="15" s="1"/>
  <c r="Q39" i="15"/>
  <c r="S39" i="15" s="1"/>
  <c r="M39" i="15"/>
  <c r="O39" i="15" s="1"/>
  <c r="E39" i="15"/>
  <c r="G39" i="15" s="1"/>
  <c r="A39" i="15"/>
  <c r="Y38" i="15"/>
  <c r="AA38" i="15" s="1"/>
  <c r="Q38" i="15"/>
  <c r="S38" i="15" s="1"/>
  <c r="M38" i="15"/>
  <c r="O38" i="15" s="1"/>
  <c r="E38" i="15"/>
  <c r="G38" i="15" s="1"/>
  <c r="A38" i="15"/>
  <c r="Y37" i="15"/>
  <c r="AA37" i="15" s="1"/>
  <c r="Q37" i="15"/>
  <c r="S37" i="15" s="1"/>
  <c r="M37" i="15"/>
  <c r="O37" i="15" s="1"/>
  <c r="E37" i="15"/>
  <c r="G37" i="15" s="1"/>
  <c r="A37" i="15"/>
  <c r="Y36" i="15"/>
  <c r="AA36" i="15" s="1"/>
  <c r="Q36" i="15"/>
  <c r="S36" i="15" s="1"/>
  <c r="M36" i="15"/>
  <c r="O36" i="15" s="1"/>
  <c r="E36" i="15"/>
  <c r="G36" i="15" s="1"/>
  <c r="A36" i="15"/>
  <c r="Y35" i="15"/>
  <c r="AA35" i="15" s="1"/>
  <c r="Q35" i="15"/>
  <c r="S35" i="15" s="1"/>
  <c r="M35" i="15"/>
  <c r="O35" i="15" s="1"/>
  <c r="E35" i="15"/>
  <c r="G35" i="15" s="1"/>
  <c r="A35" i="15"/>
  <c r="Y34" i="15"/>
  <c r="AA34" i="15" s="1"/>
  <c r="Q34" i="15"/>
  <c r="S34" i="15" s="1"/>
  <c r="M34" i="15"/>
  <c r="O34" i="15" s="1"/>
  <c r="E34" i="15"/>
  <c r="G34" i="15" s="1"/>
  <c r="A34" i="15"/>
  <c r="Y33" i="15"/>
  <c r="AA33" i="15" s="1"/>
  <c r="Q33" i="15"/>
  <c r="S33" i="15" s="1"/>
  <c r="M33" i="15"/>
  <c r="O33" i="15" s="1"/>
  <c r="E33" i="15"/>
  <c r="G33" i="15" s="1"/>
  <c r="A33" i="15"/>
  <c r="Y32" i="15"/>
  <c r="AA32" i="15" s="1"/>
  <c r="Q32" i="15"/>
  <c r="S32" i="15" s="1"/>
  <c r="M32" i="15"/>
  <c r="O32" i="15" s="1"/>
  <c r="E32" i="15"/>
  <c r="G32" i="15" s="1"/>
  <c r="A32" i="15"/>
  <c r="Y31" i="15"/>
  <c r="AA31" i="15" s="1"/>
  <c r="Q31" i="15"/>
  <c r="S31" i="15" s="1"/>
  <c r="M31" i="15"/>
  <c r="O31" i="15" s="1"/>
  <c r="E31" i="15"/>
  <c r="G31" i="15" s="1"/>
  <c r="A31" i="15"/>
  <c r="Y30" i="15"/>
  <c r="AA30" i="15" s="1"/>
  <c r="Q30" i="15"/>
  <c r="S30" i="15" s="1"/>
  <c r="M30" i="15"/>
  <c r="O30" i="15" s="1"/>
  <c r="E30" i="15"/>
  <c r="G30" i="15" s="1"/>
  <c r="A30" i="15"/>
  <c r="Y29" i="15"/>
  <c r="AA29" i="15" s="1"/>
  <c r="Q29" i="15"/>
  <c r="S29" i="15" s="1"/>
  <c r="M29" i="15"/>
  <c r="O29" i="15" s="1"/>
  <c r="E29" i="15"/>
  <c r="G29" i="15" s="1"/>
  <c r="A29" i="15"/>
  <c r="Y28" i="15"/>
  <c r="AA28" i="15" s="1"/>
  <c r="Q28" i="15"/>
  <c r="S28" i="15" s="1"/>
  <c r="M28" i="15"/>
  <c r="O28" i="15" s="1"/>
  <c r="E28" i="15"/>
  <c r="G28" i="15" s="1"/>
  <c r="A28" i="15"/>
  <c r="Y27" i="15"/>
  <c r="AA27" i="15" s="1"/>
  <c r="Q27" i="15"/>
  <c r="S27" i="15" s="1"/>
  <c r="M27" i="15"/>
  <c r="O27" i="15" s="1"/>
  <c r="E27" i="15"/>
  <c r="G27" i="15" s="1"/>
  <c r="A27" i="15"/>
  <c r="Y26" i="15"/>
  <c r="AA26" i="15" s="1"/>
  <c r="Q26" i="15"/>
  <c r="S26" i="15" s="1"/>
  <c r="M26" i="15"/>
  <c r="O26" i="15" s="1"/>
  <c r="E26" i="15"/>
  <c r="G26" i="15" s="1"/>
  <c r="A26" i="15"/>
  <c r="Y25" i="15"/>
  <c r="AA25" i="15" s="1"/>
  <c r="Q25" i="15"/>
  <c r="S25" i="15" s="1"/>
  <c r="M25" i="15"/>
  <c r="O25" i="15" s="1"/>
  <c r="E25" i="15"/>
  <c r="G25" i="15" s="1"/>
  <c r="A25" i="15"/>
  <c r="Y24" i="15"/>
  <c r="AA24" i="15" s="1"/>
  <c r="Q24" i="15"/>
  <c r="S24" i="15" s="1"/>
  <c r="M24" i="15"/>
  <c r="O24" i="15" s="1"/>
  <c r="E24" i="15"/>
  <c r="G24" i="15" s="1"/>
  <c r="A24" i="15"/>
  <c r="Y23" i="15"/>
  <c r="AA23" i="15" s="1"/>
  <c r="Q23" i="15"/>
  <c r="S23" i="15" s="1"/>
  <c r="M23" i="15"/>
  <c r="O23" i="15" s="1"/>
  <c r="E23" i="15"/>
  <c r="G23" i="15" s="1"/>
  <c r="A23" i="15"/>
  <c r="Y22" i="15"/>
  <c r="AA22" i="15" s="1"/>
  <c r="Q22" i="15"/>
  <c r="S22" i="15" s="1"/>
  <c r="M22" i="15"/>
  <c r="O22" i="15" s="1"/>
  <c r="E22" i="15"/>
  <c r="G22" i="15" s="1"/>
  <c r="A22" i="15"/>
  <c r="Y21" i="15"/>
  <c r="AA21" i="15" s="1"/>
  <c r="Q21" i="15"/>
  <c r="S21" i="15" s="1"/>
  <c r="M21" i="15"/>
  <c r="O21" i="15" s="1"/>
  <c r="A21" i="15"/>
  <c r="Y20" i="15"/>
  <c r="AA20" i="15" s="1"/>
  <c r="Q20" i="15"/>
  <c r="S20" i="15" s="1"/>
  <c r="M20" i="15"/>
  <c r="O20" i="15" s="1"/>
  <c r="E20" i="15"/>
  <c r="G20" i="15" s="1"/>
  <c r="A20" i="15"/>
  <c r="Y19" i="15"/>
  <c r="AA19" i="15" s="1"/>
  <c r="Q19" i="15"/>
  <c r="S19" i="15" s="1"/>
  <c r="M19" i="15"/>
  <c r="O19" i="15" s="1"/>
  <c r="E19" i="15"/>
  <c r="G19" i="15" s="1"/>
  <c r="A19" i="15"/>
  <c r="Y18" i="15"/>
  <c r="AA18" i="15" s="1"/>
  <c r="Q18" i="15"/>
  <c r="S18" i="15" s="1"/>
  <c r="M18" i="15"/>
  <c r="O18" i="15" s="1"/>
  <c r="E18" i="15"/>
  <c r="G18" i="15" s="1"/>
  <c r="A18" i="15"/>
  <c r="Y17" i="15"/>
  <c r="AA17" i="15" s="1"/>
  <c r="Q17" i="15"/>
  <c r="S17" i="15" s="1"/>
  <c r="M17" i="15"/>
  <c r="O17" i="15" s="1"/>
  <c r="A17" i="15"/>
  <c r="Y16" i="15"/>
  <c r="AA16" i="15" s="1"/>
  <c r="Q16" i="15"/>
  <c r="S16" i="15" s="1"/>
  <c r="M16" i="15"/>
  <c r="O16" i="15" s="1"/>
  <c r="E16" i="15"/>
  <c r="G16" i="15" s="1"/>
  <c r="A16" i="15"/>
  <c r="Y15" i="15"/>
  <c r="AA15" i="15" s="1"/>
  <c r="Q15" i="15"/>
  <c r="S15" i="15" s="1"/>
  <c r="M15" i="15"/>
  <c r="O15" i="15" s="1"/>
  <c r="E15" i="15"/>
  <c r="G15" i="15" s="1"/>
  <c r="A15" i="15"/>
  <c r="Y14" i="15"/>
  <c r="AA14" i="15" s="1"/>
  <c r="Q14" i="15"/>
  <c r="S14" i="15" s="1"/>
  <c r="E14" i="15"/>
  <c r="G14" i="15" s="1"/>
  <c r="A14" i="15"/>
  <c r="Y13" i="15"/>
  <c r="AA13" i="15" s="1"/>
  <c r="Q13" i="15"/>
  <c r="S13" i="15" s="1"/>
  <c r="M13" i="15"/>
  <c r="O13" i="15" s="1"/>
  <c r="A13" i="15"/>
  <c r="L13" i="13" l="1"/>
  <c r="K13" i="13"/>
  <c r="H14" i="13"/>
  <c r="G14" i="13"/>
  <c r="L14" i="13"/>
  <c r="K14" i="13"/>
  <c r="H15" i="13"/>
  <c r="G15" i="13"/>
  <c r="L17" i="13"/>
  <c r="K17" i="13"/>
  <c r="H18" i="13"/>
  <c r="G18" i="13"/>
  <c r="H19" i="13"/>
  <c r="G19" i="13"/>
  <c r="H20" i="13"/>
  <c r="G20" i="13"/>
  <c r="L20" i="13"/>
  <c r="K20" i="13"/>
  <c r="H21" i="13"/>
  <c r="G21" i="13"/>
  <c r="H22" i="13"/>
  <c r="G22" i="13"/>
  <c r="H23" i="13"/>
  <c r="G23" i="13"/>
  <c r="H24" i="13"/>
  <c r="G24" i="13"/>
  <c r="L24" i="13"/>
  <c r="K24" i="13"/>
  <c r="H25" i="13"/>
  <c r="G25" i="13"/>
  <c r="H26" i="13"/>
  <c r="G26" i="13"/>
  <c r="H27" i="13"/>
  <c r="G27" i="13"/>
  <c r="L27" i="13"/>
  <c r="K27" i="13"/>
  <c r="H28" i="13"/>
  <c r="G28" i="13"/>
  <c r="H29" i="13"/>
  <c r="G29" i="13"/>
  <c r="L29" i="13"/>
  <c r="K29" i="13"/>
  <c r="H30" i="13"/>
  <c r="G30" i="13"/>
  <c r="L30" i="13"/>
  <c r="K30" i="13"/>
  <c r="H31" i="13"/>
  <c r="G31" i="13"/>
  <c r="H32" i="13"/>
  <c r="G32" i="13"/>
  <c r="H33" i="13"/>
  <c r="G33" i="13"/>
  <c r="L33" i="13"/>
  <c r="K33" i="13"/>
  <c r="H34" i="13"/>
  <c r="G34" i="13"/>
  <c r="L34" i="13"/>
  <c r="K34" i="13"/>
  <c r="H35" i="13"/>
  <c r="G35" i="13"/>
  <c r="H36" i="13"/>
  <c r="G36" i="13"/>
  <c r="H37" i="13"/>
  <c r="G37" i="13"/>
  <c r="F13" i="8"/>
  <c r="E13" i="8"/>
  <c r="F16" i="8"/>
  <c r="E16" i="8"/>
  <c r="F17" i="8"/>
  <c r="E17" i="8"/>
  <c r="H12" i="14"/>
  <c r="G12" i="14"/>
  <c r="H13" i="14"/>
  <c r="G13" i="14"/>
  <c r="L13" i="14"/>
  <c r="K13" i="14"/>
  <c r="H14" i="14"/>
  <c r="G14" i="14"/>
  <c r="L14" i="14"/>
  <c r="K14" i="14"/>
  <c r="L15" i="14"/>
  <c r="K15" i="14"/>
  <c r="H16" i="14"/>
  <c r="G16" i="14"/>
  <c r="L16" i="14"/>
  <c r="K16" i="14"/>
  <c r="H17" i="14"/>
  <c r="G17" i="14"/>
  <c r="H18" i="14"/>
  <c r="G18" i="14"/>
  <c r="L18" i="14"/>
  <c r="K18" i="14"/>
  <c r="H19" i="14"/>
  <c r="G19" i="14"/>
  <c r="L19" i="14"/>
  <c r="K19" i="14"/>
  <c r="H20" i="14"/>
  <c r="G20" i="14"/>
  <c r="L20" i="14"/>
  <c r="K20" i="14"/>
  <c r="H21" i="14"/>
  <c r="G21" i="14"/>
  <c r="L21" i="14"/>
  <c r="K21" i="14"/>
  <c r="H22" i="14"/>
  <c r="G22" i="14"/>
  <c r="L22" i="14"/>
  <c r="K22" i="14"/>
  <c r="H23" i="14"/>
  <c r="G23" i="14"/>
  <c r="L23" i="14"/>
  <c r="K23" i="14"/>
  <c r="H24" i="14"/>
  <c r="G24" i="14"/>
  <c r="L24" i="14"/>
  <c r="K24" i="14"/>
  <c r="H25" i="14"/>
  <c r="G25" i="14"/>
  <c r="L25" i="14"/>
  <c r="K25" i="14"/>
  <c r="H26" i="14"/>
  <c r="G26" i="14"/>
  <c r="L26" i="14"/>
  <c r="K26" i="14"/>
  <c r="H27" i="14"/>
  <c r="G27" i="14"/>
  <c r="L27" i="14"/>
  <c r="K27" i="14"/>
  <c r="H28" i="14"/>
  <c r="G28" i="14"/>
  <c r="L28" i="14"/>
  <c r="K28" i="14"/>
  <c r="H29" i="14"/>
  <c r="G29" i="14"/>
  <c r="L29" i="14"/>
  <c r="K29" i="14"/>
  <c r="H30" i="14"/>
  <c r="G30" i="14"/>
  <c r="L30" i="14"/>
  <c r="K30" i="14"/>
  <c r="H31" i="14"/>
  <c r="G31" i="14"/>
  <c r="L31" i="14"/>
  <c r="K31" i="14"/>
  <c r="H32" i="14"/>
  <c r="G32" i="14"/>
  <c r="L32" i="14"/>
  <c r="K32" i="14"/>
  <c r="H33" i="14"/>
  <c r="G33" i="14"/>
  <c r="L33" i="14"/>
  <c r="K33" i="14"/>
  <c r="H34" i="14"/>
  <c r="G34" i="14"/>
  <c r="L34" i="14"/>
  <c r="K34" i="14"/>
  <c r="H35" i="14"/>
  <c r="G35" i="14"/>
  <c r="L35" i="14"/>
  <c r="K35" i="14"/>
  <c r="H36" i="14"/>
  <c r="G36" i="14"/>
  <c r="L36" i="14"/>
  <c r="K36" i="14"/>
  <c r="P14" i="8"/>
  <c r="O14" i="8"/>
  <c r="P17" i="8"/>
  <c r="O17" i="8"/>
  <c r="P13" i="8"/>
  <c r="O13" i="8"/>
  <c r="P16" i="8"/>
  <c r="O16" i="8"/>
  <c r="AB65" i="15"/>
  <c r="AA65" i="15"/>
  <c r="T81" i="15"/>
  <c r="S81" i="15"/>
  <c r="T107" i="15"/>
  <c r="S107" i="15"/>
  <c r="T115" i="15"/>
  <c r="S115" i="15"/>
  <c r="P113" i="15"/>
  <c r="O113" i="15"/>
  <c r="P114" i="15"/>
  <c r="O114" i="15"/>
  <c r="P115" i="15"/>
  <c r="O115" i="15"/>
  <c r="P116" i="15"/>
  <c r="O116" i="15"/>
  <c r="H65" i="15"/>
  <c r="G65" i="15"/>
  <c r="H101" i="15"/>
  <c r="G101" i="15"/>
  <c r="H115" i="15"/>
  <c r="H114" i="15"/>
  <c r="H116" i="15"/>
  <c r="L16" i="13"/>
  <c r="L17" i="14"/>
  <c r="X63" i="15"/>
  <c r="X99" i="15"/>
  <c r="AB101" i="15"/>
  <c r="X82" i="15"/>
  <c r="H84" i="15"/>
  <c r="AB84" i="15"/>
  <c r="P86" i="15"/>
  <c r="T88" i="15"/>
  <c r="H91" i="15"/>
  <c r="AB91" i="15"/>
  <c r="P93" i="15"/>
  <c r="T95" i="15"/>
  <c r="H103" i="15"/>
  <c r="AB103" i="15"/>
  <c r="P105" i="15"/>
  <c r="X108" i="15"/>
  <c r="H110" i="15"/>
  <c r="AB110" i="15"/>
  <c r="AB99" i="15"/>
  <c r="F39" i="13"/>
  <c r="T114" i="15"/>
  <c r="T113" i="15"/>
  <c r="X115" i="15"/>
  <c r="AB116" i="15"/>
  <c r="X113" i="15"/>
  <c r="AB115" i="15"/>
  <c r="AB114" i="15"/>
  <c r="AB113" i="15"/>
  <c r="H55" i="15"/>
  <c r="AB55" i="15"/>
  <c r="T58" i="15"/>
  <c r="H61" i="15"/>
  <c r="AB61" i="15"/>
  <c r="P63" i="15"/>
  <c r="T65" i="15"/>
  <c r="H68" i="15"/>
  <c r="AB68" i="15"/>
  <c r="T116" i="15"/>
  <c r="X116" i="15"/>
  <c r="X60" i="15"/>
  <c r="H23" i="15"/>
  <c r="AB23" i="15"/>
  <c r="P25" i="15"/>
  <c r="T27" i="15"/>
  <c r="X29" i="15"/>
  <c r="H31" i="15"/>
  <c r="AB31" i="15"/>
  <c r="P33" i="15"/>
  <c r="AB39" i="15"/>
  <c r="X102" i="15"/>
  <c r="T98" i="15"/>
  <c r="T104" i="15"/>
  <c r="X106" i="15"/>
  <c r="AB88" i="15"/>
  <c r="P77" i="15"/>
  <c r="P97" i="15"/>
  <c r="T77" i="15"/>
  <c r="X79" i="15"/>
  <c r="T97" i="15"/>
  <c r="X98" i="15"/>
  <c r="H99" i="15"/>
  <c r="P101" i="15"/>
  <c r="X104" i="15"/>
  <c r="H106" i="15"/>
  <c r="AB106" i="15"/>
  <c r="P16" i="15"/>
  <c r="T35" i="15"/>
  <c r="X37" i="15"/>
  <c r="H39" i="15"/>
  <c r="P41" i="15"/>
  <c r="T43" i="15"/>
  <c r="X45" i="15"/>
  <c r="AB79" i="15"/>
  <c r="AB98" i="15"/>
  <c r="P99" i="15"/>
  <c r="T101" i="15"/>
  <c r="H104" i="15"/>
  <c r="AB104" i="15"/>
  <c r="P106" i="15"/>
  <c r="X109" i="15"/>
  <c r="H111" i="15"/>
  <c r="AB111" i="15"/>
  <c r="P112" i="15"/>
  <c r="AB28" i="15"/>
  <c r="AB36" i="15"/>
  <c r="AB44" i="15"/>
  <c r="T47" i="15"/>
  <c r="X48" i="15"/>
  <c r="H50" i="15"/>
  <c r="AB50" i="15"/>
  <c r="P52" i="15"/>
  <c r="T53" i="15"/>
  <c r="X55" i="15"/>
  <c r="P58" i="15"/>
  <c r="T60" i="15"/>
  <c r="X61" i="15"/>
  <c r="H63" i="15"/>
  <c r="AB63" i="15"/>
  <c r="P65" i="15"/>
  <c r="X68" i="15"/>
  <c r="P71" i="15"/>
  <c r="T73" i="15"/>
  <c r="X75" i="15"/>
  <c r="P78" i="15"/>
  <c r="T80" i="15"/>
  <c r="X81" i="15"/>
  <c r="H82" i="15"/>
  <c r="AB82" i="15"/>
  <c r="P84" i="15"/>
  <c r="T86" i="15"/>
  <c r="X88" i="15"/>
  <c r="P91" i="15"/>
  <c r="T93" i="15"/>
  <c r="X95" i="15"/>
  <c r="H14" i="15"/>
  <c r="AB14" i="15"/>
  <c r="T71" i="15"/>
  <c r="X73" i="15"/>
  <c r="H75" i="15"/>
  <c r="AB75" i="15"/>
  <c r="AB81" i="15"/>
  <c r="P82" i="15"/>
  <c r="T84" i="15"/>
  <c r="X86" i="15"/>
  <c r="H88" i="15"/>
  <c r="AB95" i="15"/>
  <c r="P14" i="15"/>
  <c r="T48" i="15"/>
  <c r="X50" i="15"/>
  <c r="H52" i="15"/>
  <c r="AB52" i="15"/>
  <c r="P53" i="15"/>
  <c r="T55" i="15"/>
  <c r="H58" i="15"/>
  <c r="AB58" i="15"/>
  <c r="P60" i="15"/>
  <c r="T61" i="15"/>
  <c r="T68" i="15"/>
  <c r="H71" i="15"/>
  <c r="AB71" i="15"/>
  <c r="P73" i="15"/>
  <c r="T75" i="15"/>
  <c r="H78" i="15"/>
  <c r="AB78" i="15"/>
  <c r="P80" i="15"/>
  <c r="T100" i="15"/>
  <c r="X13" i="15"/>
  <c r="X19" i="15"/>
  <c r="H21" i="15"/>
  <c r="AB21" i="15"/>
  <c r="P22" i="15"/>
  <c r="T24" i="15"/>
  <c r="H28" i="15"/>
  <c r="P30" i="15"/>
  <c r="T32" i="15"/>
  <c r="X34" i="15"/>
  <c r="H36" i="15"/>
  <c r="P38" i="15"/>
  <c r="T40" i="15"/>
  <c r="X42" i="15"/>
  <c r="H44" i="15"/>
  <c r="P46" i="15"/>
  <c r="AB43" i="15"/>
  <c r="AB69" i="15"/>
  <c r="P70" i="15"/>
  <c r="T72" i="15"/>
  <c r="X74" i="15"/>
  <c r="H76" i="15"/>
  <c r="AB76" i="15"/>
  <c r="T79" i="15"/>
  <c r="AB96" i="15"/>
  <c r="P109" i="15"/>
  <c r="T16" i="15"/>
  <c r="H19" i="15"/>
  <c r="AB19" i="15"/>
  <c r="P21" i="15"/>
  <c r="T22" i="15"/>
  <c r="H26" i="15"/>
  <c r="AB26" i="15"/>
  <c r="P28" i="15"/>
  <c r="T30" i="15"/>
  <c r="H34" i="15"/>
  <c r="AB34" i="15"/>
  <c r="P36" i="15"/>
  <c r="T38" i="15"/>
  <c r="X40" i="15"/>
  <c r="H42" i="15"/>
  <c r="AB42" i="15"/>
  <c r="P44" i="15"/>
  <c r="T46" i="15"/>
  <c r="X47" i="15"/>
  <c r="H48" i="15"/>
  <c r="AB48" i="15"/>
  <c r="P50" i="15"/>
  <c r="T52" i="15"/>
  <c r="X53" i="15"/>
  <c r="T110" i="15"/>
  <c r="AB53" i="15"/>
  <c r="H15" i="15"/>
  <c r="AB15" i="15"/>
  <c r="H13" i="15"/>
  <c r="AB13" i="15"/>
  <c r="P13" i="15"/>
  <c r="T14" i="15"/>
  <c r="T49" i="15"/>
  <c r="X51" i="15"/>
  <c r="P54" i="15"/>
  <c r="T56" i="15"/>
  <c r="X57" i="15"/>
  <c r="H59" i="15"/>
  <c r="AB59" i="15"/>
  <c r="T62" i="15"/>
  <c r="X64" i="15"/>
  <c r="H66" i="15"/>
  <c r="AB66" i="15"/>
  <c r="P67" i="15"/>
  <c r="T69" i="15"/>
  <c r="X70" i="15"/>
  <c r="H72" i="15"/>
  <c r="AB72" i="15"/>
  <c r="P74" i="15"/>
  <c r="T76" i="15"/>
  <c r="X77" i="15"/>
  <c r="H79" i="15"/>
  <c r="X83" i="15"/>
  <c r="H85" i="15"/>
  <c r="AB85" i="15"/>
  <c r="P87" i="15"/>
  <c r="T89" i="15"/>
  <c r="X90" i="15"/>
  <c r="H92" i="15"/>
  <c r="AB92" i="15"/>
  <c r="P94" i="15"/>
  <c r="T96" i="15"/>
  <c r="X97" i="15"/>
  <c r="H98" i="15"/>
  <c r="H38" i="15"/>
  <c r="AB38" i="15"/>
  <c r="P40" i="15"/>
  <c r="T42" i="15"/>
  <c r="X44" i="15"/>
  <c r="H46" i="15"/>
  <c r="AB46" i="15"/>
  <c r="P47" i="15"/>
  <c r="P17" i="15"/>
  <c r="T18" i="15"/>
  <c r="X20" i="15"/>
  <c r="P23" i="15"/>
  <c r="T25" i="15"/>
  <c r="X27" i="15"/>
  <c r="H29" i="15"/>
  <c r="AB29" i="15"/>
  <c r="P31" i="15"/>
  <c r="T33" i="15"/>
  <c r="X35" i="15"/>
  <c r="H37" i="15"/>
  <c r="AB37" i="15"/>
  <c r="P39" i="15"/>
  <c r="T41" i="15"/>
  <c r="X43" i="15"/>
  <c r="H45" i="15"/>
  <c r="AB45" i="15"/>
  <c r="X49" i="15"/>
  <c r="H51" i="15"/>
  <c r="AB51" i="15"/>
  <c r="T54" i="15"/>
  <c r="X56" i="15"/>
  <c r="H57" i="15"/>
  <c r="AB57" i="15"/>
  <c r="P59" i="15"/>
  <c r="X62" i="15"/>
  <c r="H64" i="15"/>
  <c r="AB64" i="15"/>
  <c r="P66" i="15"/>
  <c r="T67" i="15"/>
  <c r="X69" i="15"/>
  <c r="H70" i="15"/>
  <c r="AB70" i="15"/>
  <c r="P72" i="15"/>
  <c r="T74" i="15"/>
  <c r="X76" i="15"/>
  <c r="H77" i="15"/>
  <c r="AB77" i="15"/>
  <c r="P79" i="15"/>
  <c r="H83" i="15"/>
  <c r="AB83" i="15"/>
  <c r="P85" i="15"/>
  <c r="T87" i="15"/>
  <c r="X89" i="15"/>
  <c r="H90" i="15"/>
  <c r="AB90" i="15"/>
  <c r="P92" i="15"/>
  <c r="T94" i="15"/>
  <c r="X96" i="15"/>
  <c r="H97" i="15"/>
  <c r="AB97" i="15"/>
  <c r="P98" i="15"/>
  <c r="T99" i="15"/>
  <c r="X101" i="15"/>
  <c r="P104" i="15"/>
  <c r="T106" i="15"/>
  <c r="H109" i="15"/>
  <c r="AB109" i="15"/>
  <c r="P111" i="15"/>
  <c r="T112" i="15"/>
  <c r="X100" i="15"/>
  <c r="H102" i="15"/>
  <c r="AB102" i="15"/>
  <c r="P103" i="15"/>
  <c r="T105" i="15"/>
  <c r="X107" i="15"/>
  <c r="H108" i="15"/>
  <c r="AB108" i="15"/>
  <c r="P110" i="15"/>
  <c r="AB35" i="15"/>
  <c r="P37" i="15"/>
  <c r="T39" i="15"/>
  <c r="X41" i="15"/>
  <c r="H43" i="15"/>
  <c r="P45" i="15"/>
  <c r="H49" i="15"/>
  <c r="AB49" i="15"/>
  <c r="P51" i="15"/>
  <c r="X54" i="15"/>
  <c r="H56" i="15"/>
  <c r="AB56" i="15"/>
  <c r="P57" i="15"/>
  <c r="T59" i="15"/>
  <c r="H62" i="15"/>
  <c r="AB62" i="15"/>
  <c r="P64" i="15"/>
  <c r="T66" i="15"/>
  <c r="X67" i="15"/>
  <c r="H69" i="15"/>
  <c r="P83" i="15"/>
  <c r="T85" i="15"/>
  <c r="X87" i="15"/>
  <c r="H89" i="15"/>
  <c r="AB89" i="15"/>
  <c r="P90" i="15"/>
  <c r="T92" i="15"/>
  <c r="X94" i="15"/>
  <c r="H96" i="15"/>
  <c r="T111" i="15"/>
  <c r="X112" i="15"/>
  <c r="T78" i="15"/>
  <c r="X80" i="15"/>
  <c r="H81" i="15"/>
  <c r="T91" i="15"/>
  <c r="X93" i="15"/>
  <c r="H95" i="15"/>
  <c r="H100" i="15"/>
  <c r="AB100" i="15"/>
  <c r="P102" i="15"/>
  <c r="T103" i="15"/>
  <c r="X105" i="15"/>
  <c r="H107" i="15"/>
  <c r="AB107" i="15"/>
  <c r="P108" i="15"/>
  <c r="T15" i="15"/>
  <c r="P27" i="15"/>
  <c r="T29" i="15"/>
  <c r="H33" i="15"/>
  <c r="P35" i="15"/>
  <c r="T37" i="15"/>
  <c r="X39" i="15"/>
  <c r="H41" i="15"/>
  <c r="AB41" i="15"/>
  <c r="P43" i="15"/>
  <c r="T45" i="15"/>
  <c r="P49" i="15"/>
  <c r="T51" i="15"/>
  <c r="H54" i="15"/>
  <c r="AB54" i="15"/>
  <c r="P56" i="15"/>
  <c r="T57" i="15"/>
  <c r="X59" i="15"/>
  <c r="P62" i="15"/>
  <c r="T64" i="15"/>
  <c r="X66" i="15"/>
  <c r="H67" i="15"/>
  <c r="AB67" i="15"/>
  <c r="P69" i="15"/>
  <c r="T70" i="15"/>
  <c r="X72" i="15"/>
  <c r="H74" i="15"/>
  <c r="AB74" i="15"/>
  <c r="P76" i="15"/>
  <c r="T83" i="15"/>
  <c r="X85" i="15"/>
  <c r="H87" i="15"/>
  <c r="AB87" i="15"/>
  <c r="P89" i="15"/>
  <c r="T90" i="15"/>
  <c r="X92" i="15"/>
  <c r="H94" i="15"/>
  <c r="AB94" i="15"/>
  <c r="P96" i="15"/>
  <c r="T109" i="15"/>
  <c r="X111" i="15"/>
  <c r="H112" i="15"/>
  <c r="AB112" i="15"/>
  <c r="X16" i="15"/>
  <c r="P19" i="15"/>
  <c r="T21" i="15"/>
  <c r="X22" i="15"/>
  <c r="H24" i="15"/>
  <c r="AB24" i="15"/>
  <c r="P26" i="15"/>
  <c r="T28" i="15"/>
  <c r="X30" i="15"/>
  <c r="H32" i="15"/>
  <c r="AB32" i="15"/>
  <c r="P34" i="15"/>
  <c r="T36" i="15"/>
  <c r="X38" i="15"/>
  <c r="H40" i="15"/>
  <c r="AB40" i="15"/>
  <c r="P42" i="15"/>
  <c r="T44" i="15"/>
  <c r="X46" i="15"/>
  <c r="H47" i="15"/>
  <c r="AB47" i="15"/>
  <c r="P48" i="15"/>
  <c r="T50" i="15"/>
  <c r="X52" i="15"/>
  <c r="H53" i="15"/>
  <c r="P55" i="15"/>
  <c r="X58" i="15"/>
  <c r="H60" i="15"/>
  <c r="AB60" i="15"/>
  <c r="P61" i="15"/>
  <c r="T63" i="15"/>
  <c r="X65" i="15"/>
  <c r="P68" i="15"/>
  <c r="X71" i="15"/>
  <c r="H73" i="15"/>
  <c r="AB73" i="15"/>
  <c r="P75" i="15"/>
  <c r="X78" i="15"/>
  <c r="H80" i="15"/>
  <c r="AB80" i="15"/>
  <c r="P81" i="15"/>
  <c r="T82" i="15"/>
  <c r="X84" i="15"/>
  <c r="H86" i="15"/>
  <c r="AB86" i="15"/>
  <c r="P88" i="15"/>
  <c r="X91" i="15"/>
  <c r="H93" i="15"/>
  <c r="AB93" i="15"/>
  <c r="P95" i="15"/>
  <c r="P100" i="15"/>
  <c r="T102" i="15"/>
  <c r="X103" i="15"/>
  <c r="H105" i="15"/>
  <c r="AB105" i="15"/>
  <c r="P107" i="15"/>
  <c r="T108" i="15"/>
  <c r="X110" i="15"/>
  <c r="X15" i="15"/>
  <c r="H17" i="15"/>
  <c r="AB17" i="15"/>
  <c r="P18" i="15"/>
  <c r="T20" i="15"/>
  <c r="T13" i="15"/>
  <c r="X14" i="15"/>
  <c r="H16" i="15"/>
  <c r="AB16" i="15"/>
  <c r="T19" i="15"/>
  <c r="X21" i="15"/>
  <c r="H22" i="15"/>
  <c r="AB22" i="15"/>
  <c r="P24" i="15"/>
  <c r="T26" i="15"/>
  <c r="X28" i="15"/>
  <c r="H30" i="15"/>
  <c r="AB30" i="15"/>
  <c r="P32" i="15"/>
  <c r="T34" i="15"/>
  <c r="X36" i="15"/>
  <c r="X26" i="15"/>
  <c r="P15" i="15"/>
  <c r="T17" i="15"/>
  <c r="X18" i="15"/>
  <c r="H20" i="15"/>
  <c r="AB20" i="15"/>
  <c r="T23" i="15"/>
  <c r="X25" i="15"/>
  <c r="H27" i="15"/>
  <c r="AB27" i="15"/>
  <c r="P29" i="15"/>
  <c r="T31" i="15"/>
  <c r="X33" i="15"/>
  <c r="H35" i="15"/>
  <c r="X24" i="15"/>
  <c r="X32" i="15"/>
  <c r="X17" i="15"/>
  <c r="H18" i="15"/>
  <c r="AB18" i="15"/>
  <c r="P20" i="15"/>
  <c r="X23" i="15"/>
  <c r="H25" i="15"/>
  <c r="AB25" i="15"/>
  <c r="X31" i="15"/>
  <c r="AB33" i="15"/>
  <c r="I12" i="8"/>
  <c r="M18" i="13"/>
  <c r="I116" i="15"/>
  <c r="K116" i="15" s="1"/>
  <c r="I113" i="15"/>
  <c r="K113" i="15" s="1"/>
  <c r="I114" i="15"/>
  <c r="K114" i="15" s="1"/>
  <c r="M22" i="13"/>
  <c r="M15" i="13"/>
  <c r="M27" i="13"/>
  <c r="M31" i="13"/>
  <c r="M35" i="13"/>
  <c r="M28" i="13"/>
  <c r="M32" i="13"/>
  <c r="M13" i="13"/>
  <c r="I115" i="15"/>
  <c r="K115" i="15" s="1"/>
  <c r="M21" i="13"/>
  <c r="L31" i="13"/>
  <c r="M25" i="13"/>
  <c r="I37" i="14"/>
  <c r="M19" i="13"/>
  <c r="M23" i="13"/>
  <c r="M26" i="13"/>
  <c r="M20" i="13"/>
  <c r="M37" i="13"/>
  <c r="L37" i="13"/>
  <c r="N18" i="8"/>
  <c r="L15" i="13"/>
  <c r="L19" i="13"/>
  <c r="L23" i="13"/>
  <c r="L26" i="13"/>
  <c r="M34" i="13"/>
  <c r="M16" i="13"/>
  <c r="N15" i="8"/>
  <c r="M17" i="13"/>
  <c r="I38" i="13"/>
  <c r="H17" i="13"/>
  <c r="L35" i="13"/>
  <c r="M37" i="14"/>
  <c r="O37" i="14" s="1"/>
  <c r="L21" i="13"/>
  <c r="M36" i="13"/>
  <c r="L25" i="13"/>
  <c r="M29" i="13"/>
  <c r="M33" i="13"/>
  <c r="H20" i="8"/>
  <c r="M20" i="8"/>
  <c r="J38" i="14"/>
  <c r="F38" i="14"/>
  <c r="K15" i="8"/>
  <c r="K16" i="8"/>
  <c r="K13" i="8"/>
  <c r="K17" i="8"/>
  <c r="I14" i="8"/>
  <c r="I18" i="8"/>
  <c r="L22" i="13"/>
  <c r="L36" i="13"/>
  <c r="L12" i="14"/>
  <c r="M30" i="13"/>
  <c r="E38" i="13"/>
  <c r="G38" i="13" s="1"/>
  <c r="M24" i="13"/>
  <c r="M14" i="13"/>
  <c r="K18" i="8"/>
  <c r="O12" i="14"/>
  <c r="E37" i="14"/>
  <c r="G37" i="14" s="1"/>
  <c r="H16" i="13"/>
  <c r="L18" i="13"/>
  <c r="L32" i="13"/>
  <c r="G19" i="8"/>
  <c r="J19" i="8" s="1"/>
  <c r="P18" i="8"/>
  <c r="L28" i="13"/>
  <c r="K14" i="8"/>
  <c r="P15" i="8"/>
  <c r="I13" i="8"/>
  <c r="N14" i="8"/>
  <c r="I17" i="8"/>
  <c r="I16" i="8"/>
  <c r="N17" i="8"/>
  <c r="C19" i="8"/>
  <c r="E19" i="8" s="1"/>
  <c r="F12" i="8"/>
  <c r="N13" i="8"/>
  <c r="K12" i="8"/>
  <c r="F15" i="8"/>
  <c r="N12" i="8"/>
  <c r="I15" i="8"/>
  <c r="N16" i="8"/>
  <c r="F14" i="8"/>
  <c r="F18" i="8"/>
  <c r="I93" i="15"/>
  <c r="K93" i="15" s="1"/>
  <c r="I82" i="15"/>
  <c r="K82" i="15" s="1"/>
  <c r="I81" i="15"/>
  <c r="K81" i="15" s="1"/>
  <c r="I31" i="15"/>
  <c r="K31" i="15" s="1"/>
  <c r="I75" i="15"/>
  <c r="K75" i="15" s="1"/>
  <c r="I41" i="15"/>
  <c r="K41" i="15" s="1"/>
  <c r="I88" i="15"/>
  <c r="K88" i="15" s="1"/>
  <c r="I108" i="15"/>
  <c r="K108" i="15" s="1"/>
  <c r="I54" i="15"/>
  <c r="K54" i="15" s="1"/>
  <c r="I51" i="15"/>
  <c r="K51" i="15" s="1"/>
  <c r="I15" i="15"/>
  <c r="K15" i="15" s="1"/>
  <c r="I40" i="15"/>
  <c r="K40" i="15" s="1"/>
  <c r="I63" i="15"/>
  <c r="K63" i="15" s="1"/>
  <c r="I98" i="15"/>
  <c r="K98" i="15" s="1"/>
  <c r="I39" i="15"/>
  <c r="K39" i="15" s="1"/>
  <c r="I69" i="15"/>
  <c r="K69" i="15" s="1"/>
  <c r="I104" i="15"/>
  <c r="K104" i="15" s="1"/>
  <c r="I110" i="15"/>
  <c r="K110" i="15" s="1"/>
  <c r="I28" i="15"/>
  <c r="K28" i="15" s="1"/>
  <c r="I37" i="15"/>
  <c r="K37" i="15" s="1"/>
  <c r="I21" i="15"/>
  <c r="I57" i="15"/>
  <c r="K57" i="15" s="1"/>
  <c r="I101" i="15"/>
  <c r="K101" i="15" s="1"/>
  <c r="I107" i="15"/>
  <c r="K107" i="15" s="1"/>
  <c r="I18" i="15"/>
  <c r="K18" i="15" s="1"/>
  <c r="I26" i="15"/>
  <c r="K26" i="15" s="1"/>
  <c r="I34" i="15"/>
  <c r="K34" i="15" s="1"/>
  <c r="I94" i="15"/>
  <c r="K94" i="15" s="1"/>
  <c r="I23" i="15"/>
  <c r="K23" i="15" s="1"/>
  <c r="I99" i="15"/>
  <c r="K99" i="15" s="1"/>
  <c r="I100" i="15"/>
  <c r="K100" i="15" s="1"/>
  <c r="I72" i="15"/>
  <c r="I55" i="15"/>
  <c r="K55" i="15" s="1"/>
  <c r="I13" i="15"/>
  <c r="K13" i="15" s="1"/>
  <c r="I16" i="15"/>
  <c r="K16" i="15" s="1"/>
  <c r="I19" i="15"/>
  <c r="I22" i="15"/>
  <c r="K22" i="15" s="1"/>
  <c r="I25" i="15"/>
  <c r="K25" i="15" s="1"/>
  <c r="I49" i="15"/>
  <c r="K49" i="15" s="1"/>
  <c r="I52" i="15"/>
  <c r="K52" i="15" s="1"/>
  <c r="I42" i="15"/>
  <c r="K42" i="15" s="1"/>
  <c r="I47" i="15"/>
  <c r="K47" i="15" s="1"/>
  <c r="I14" i="15"/>
  <c r="K14" i="15" s="1"/>
  <c r="I17" i="15"/>
  <c r="K17" i="15" s="1"/>
  <c r="I20" i="15"/>
  <c r="K20" i="15" s="1"/>
  <c r="I29" i="15"/>
  <c r="K29" i="15" s="1"/>
  <c r="I32" i="15"/>
  <c r="K32" i="15" s="1"/>
  <c r="I35" i="15"/>
  <c r="K35" i="15" s="1"/>
  <c r="I44" i="15"/>
  <c r="K44" i="15" s="1"/>
  <c r="I45" i="15"/>
  <c r="K45" i="15" s="1"/>
  <c r="I50" i="15"/>
  <c r="K50" i="15" s="1"/>
  <c r="I24" i="15"/>
  <c r="K24" i="15" s="1"/>
  <c r="I27" i="15"/>
  <c r="K27" i="15" s="1"/>
  <c r="I30" i="15"/>
  <c r="K30" i="15" s="1"/>
  <c r="I33" i="15"/>
  <c r="K33" i="15" s="1"/>
  <c r="I36" i="15"/>
  <c r="K36" i="15" s="1"/>
  <c r="I43" i="15"/>
  <c r="K43" i="15" s="1"/>
  <c r="I48" i="15"/>
  <c r="K48" i="15" s="1"/>
  <c r="I38" i="15"/>
  <c r="K38" i="15" s="1"/>
  <c r="I46" i="15"/>
  <c r="K46" i="15" s="1"/>
  <c r="I73" i="15"/>
  <c r="K73" i="15" s="1"/>
  <c r="I80" i="15"/>
  <c r="K80" i="15" s="1"/>
  <c r="I71" i="15"/>
  <c r="K71" i="15" s="1"/>
  <c r="I58" i="15"/>
  <c r="K58" i="15" s="1"/>
  <c r="I70" i="15"/>
  <c r="I79" i="15"/>
  <c r="K79" i="15" s="1"/>
  <c r="I61" i="15"/>
  <c r="K61" i="15" s="1"/>
  <c r="I87" i="15"/>
  <c r="K87" i="15" s="1"/>
  <c r="I64" i="15"/>
  <c r="K64" i="15" s="1"/>
  <c r="I67" i="15"/>
  <c r="K67" i="15" s="1"/>
  <c r="I76" i="15"/>
  <c r="K76" i="15" s="1"/>
  <c r="I83" i="15"/>
  <c r="K83" i="15" s="1"/>
  <c r="I59" i="15"/>
  <c r="K59" i="15" s="1"/>
  <c r="I60" i="15"/>
  <c r="I62" i="15"/>
  <c r="K62" i="15" s="1"/>
  <c r="I53" i="15"/>
  <c r="K53" i="15" s="1"/>
  <c r="I56" i="15"/>
  <c r="K56" i="15" s="1"/>
  <c r="I65" i="15"/>
  <c r="K65" i="15" s="1"/>
  <c r="I66" i="15"/>
  <c r="K66" i="15" s="1"/>
  <c r="I68" i="15"/>
  <c r="K68" i="15" s="1"/>
  <c r="I77" i="15"/>
  <c r="K77" i="15" s="1"/>
  <c r="I74" i="15"/>
  <c r="K74" i="15" s="1"/>
  <c r="I85" i="15"/>
  <c r="K85" i="15" s="1"/>
  <c r="I91" i="15"/>
  <c r="K91" i="15" s="1"/>
  <c r="I109" i="15"/>
  <c r="K109" i="15" s="1"/>
  <c r="Y117" i="15"/>
  <c r="AA117" i="15" s="1"/>
  <c r="I86" i="15"/>
  <c r="K86" i="15" s="1"/>
  <c r="I92" i="15"/>
  <c r="I102" i="15"/>
  <c r="K102" i="15" s="1"/>
  <c r="I112" i="15"/>
  <c r="K112" i="15" s="1"/>
  <c r="I78" i="15"/>
  <c r="K78" i="15" s="1"/>
  <c r="I84" i="15"/>
  <c r="K84" i="15" s="1"/>
  <c r="I90" i="15"/>
  <c r="K90" i="15" s="1"/>
  <c r="I96" i="15"/>
  <c r="K96" i="15" s="1"/>
  <c r="I97" i="15"/>
  <c r="K97" i="15" s="1"/>
  <c r="I89" i="15"/>
  <c r="K89" i="15" s="1"/>
  <c r="I95" i="15"/>
  <c r="K95" i="15" s="1"/>
  <c r="I103" i="15"/>
  <c r="K103" i="15" s="1"/>
  <c r="I105" i="15"/>
  <c r="K105" i="15" s="1"/>
  <c r="Q117" i="15"/>
  <c r="S117" i="15" s="1"/>
  <c r="E117" i="15"/>
  <c r="G117" i="15" s="1"/>
  <c r="I111" i="15"/>
  <c r="K111" i="15" s="1"/>
  <c r="M117" i="15"/>
  <c r="O117" i="15" s="1"/>
  <c r="I106" i="15"/>
  <c r="K106" i="15" s="1"/>
  <c r="L38" i="13" l="1"/>
  <c r="K38" i="13"/>
  <c r="L37" i="14"/>
  <c r="K37" i="14"/>
  <c r="L19" i="8"/>
  <c r="I38" i="14" s="1"/>
  <c r="L92" i="15"/>
  <c r="K92" i="15"/>
  <c r="L60" i="15"/>
  <c r="K60" i="15"/>
  <c r="L70" i="15"/>
  <c r="K70" i="15"/>
  <c r="L19" i="15"/>
  <c r="K19" i="15"/>
  <c r="L72" i="15"/>
  <c r="K72" i="15"/>
  <c r="L21" i="15"/>
  <c r="K21" i="15"/>
  <c r="M38" i="14"/>
  <c r="L35" i="15"/>
  <c r="L48" i="15"/>
  <c r="L52" i="15"/>
  <c r="L87" i="15"/>
  <c r="L13" i="15"/>
  <c r="L105" i="15"/>
  <c r="L91" i="15"/>
  <c r="L56" i="15"/>
  <c r="L55" i="15"/>
  <c r="L34" i="15"/>
  <c r="L111" i="15"/>
  <c r="L86" i="15"/>
  <c r="L53" i="15"/>
  <c r="L95" i="15"/>
  <c r="L97" i="15"/>
  <c r="L27" i="15"/>
  <c r="L103" i="15"/>
  <c r="L85" i="15"/>
  <c r="L32" i="15"/>
  <c r="L51" i="15"/>
  <c r="L99" i="15"/>
  <c r="L107" i="15"/>
  <c r="L106" i="15"/>
  <c r="L22" i="15"/>
  <c r="L89" i="15"/>
  <c r="L90" i="15"/>
  <c r="L68" i="15"/>
  <c r="L61" i="15"/>
  <c r="L112" i="15"/>
  <c r="L84" i="15"/>
  <c r="L102" i="15"/>
  <c r="L74" i="15"/>
  <c r="L62" i="15"/>
  <c r="L67" i="15"/>
  <c r="L71" i="15"/>
  <c r="L18" i="15"/>
  <c r="L78" i="15"/>
  <c r="L49" i="15"/>
  <c r="L16" i="15"/>
  <c r="L113" i="15"/>
  <c r="L65" i="15"/>
  <c r="L64" i="15"/>
  <c r="L73" i="15"/>
  <c r="L17" i="15"/>
  <c r="L57" i="15"/>
  <c r="L110" i="15"/>
  <c r="L30" i="15"/>
  <c r="L45" i="15"/>
  <c r="L75" i="15"/>
  <c r="L96" i="15"/>
  <c r="L63" i="15"/>
  <c r="L29" i="15"/>
  <c r="L15" i="15"/>
  <c r="L109" i="15"/>
  <c r="L66" i="15"/>
  <c r="L79" i="15"/>
  <c r="L43" i="15"/>
  <c r="L50" i="15"/>
  <c r="L20" i="15"/>
  <c r="L116" i="15"/>
  <c r="L47" i="15"/>
  <c r="L54" i="15"/>
  <c r="L82" i="15"/>
  <c r="L115" i="15"/>
  <c r="L33" i="15"/>
  <c r="L14" i="15"/>
  <c r="L100" i="15"/>
  <c r="L94" i="15"/>
  <c r="L37" i="15"/>
  <c r="L104" i="15"/>
  <c r="L40" i="15"/>
  <c r="L41" i="15"/>
  <c r="L31" i="15"/>
  <c r="L83" i="15"/>
  <c r="L46" i="15"/>
  <c r="L44" i="15"/>
  <c r="L25" i="15"/>
  <c r="L101" i="15"/>
  <c r="L28" i="15"/>
  <c r="L69" i="15"/>
  <c r="L98" i="15"/>
  <c r="L77" i="15"/>
  <c r="L76" i="15"/>
  <c r="L58" i="15"/>
  <c r="L80" i="15"/>
  <c r="L38" i="15"/>
  <c r="L24" i="15"/>
  <c r="L42" i="15"/>
  <c r="L39" i="15"/>
  <c r="L81" i="15"/>
  <c r="L93" i="15"/>
  <c r="L26" i="15"/>
  <c r="L88" i="15"/>
  <c r="L114" i="15"/>
  <c r="L23" i="15"/>
  <c r="L59" i="15"/>
  <c r="L36" i="15"/>
  <c r="L108" i="15"/>
  <c r="Q18" i="8"/>
  <c r="Q15" i="8"/>
  <c r="H38" i="13"/>
  <c r="E39" i="13"/>
  <c r="N38" i="14"/>
  <c r="D20" i="8"/>
  <c r="K19" i="8"/>
  <c r="G20" i="8"/>
  <c r="Q13" i="8"/>
  <c r="F19" i="8"/>
  <c r="C20" i="8"/>
  <c r="Q14" i="8"/>
  <c r="H37" i="14"/>
  <c r="E38" i="14"/>
  <c r="Q12" i="8"/>
  <c r="Q17" i="8"/>
  <c r="M38" i="13"/>
  <c r="Q16" i="8"/>
  <c r="I19" i="8"/>
  <c r="I117" i="15"/>
  <c r="K117" i="15" s="1"/>
  <c r="P117" i="15"/>
  <c r="T117" i="15"/>
  <c r="H117" i="15"/>
  <c r="AB117" i="15"/>
  <c r="L20" i="8" l="1"/>
  <c r="O19" i="8"/>
  <c r="P19" i="8"/>
  <c r="N19" i="8"/>
  <c r="Q19" i="8" s="1"/>
  <c r="L117" i="15"/>
</calcChain>
</file>

<file path=xl/sharedStrings.xml><?xml version="1.0" encoding="utf-8"?>
<sst xmlns="http://schemas.openxmlformats.org/spreadsheetml/2006/main" count="132210" uniqueCount="1168">
  <si>
    <t>Tatico</t>
  </si>
  <si>
    <t>informing_soc</t>
  </si>
  <si>
    <t>counterparty_soc</t>
  </si>
  <si>
    <t>adjustment_code</t>
  </si>
  <si>
    <t>comb_code</t>
  </si>
  <si>
    <t>amount</t>
  </si>
  <si>
    <t>eu</t>
  </si>
  <si>
    <t>chro</t>
  </si>
  <si>
    <t>acut</t>
  </si>
  <si>
    <t>geo</t>
  </si>
  <si>
    <t>cnael</t>
  </si>
  <si>
    <t>nace</t>
  </si>
  <si>
    <t>BI00411</t>
  </si>
  <si>
    <t>CONT1;HFS2;B01;MC08;TYVA01;INVS4;MESG4</t>
  </si>
  <si>
    <t>EU1</t>
  </si>
  <si>
    <t>CHRO2</t>
  </si>
  <si>
    <t>ACUT2</t>
  </si>
  <si>
    <t>GEO18</t>
  </si>
  <si>
    <t>GEO3</t>
  </si>
  <si>
    <t>CONT1;HFS2;B01;MC08;TYVA01;MESG4</t>
  </si>
  <si>
    <t>CONT1;HFS2;B01;MC08;TYVA01;INVS5;EXC2;MESG4</t>
  </si>
  <si>
    <t>CNAEL6</t>
  </si>
  <si>
    <t>NACE06010101</t>
  </si>
  <si>
    <t>CONT1;HFS2;B01;MC06;ACPF5;SC0303;TYVA01;EXC2;MESG4</t>
  </si>
  <si>
    <t>CNAEL18</t>
  </si>
  <si>
    <t>NACE19010303</t>
  </si>
  <si>
    <t>CONT1;HFS2;B01;MC06;ACPF3;SC0302;TYVA01;MESG4</t>
  </si>
  <si>
    <t>CNAEL11</t>
  </si>
  <si>
    <t>NACE12010101</t>
  </si>
  <si>
    <t>CONT1;HFS2;B01;MC08;TYVA02;INVS5;EXC2</t>
  </si>
  <si>
    <t>CONT1;HFS2;B01;MC06;ACPF5;SC0302;TYVA01;MESG4</t>
  </si>
  <si>
    <t>EU2</t>
  </si>
  <si>
    <t>GEO2</t>
  </si>
  <si>
    <t>CNAEL3</t>
  </si>
  <si>
    <t>NACE03200302</t>
  </si>
  <si>
    <t>Estrutural</t>
  </si>
  <si>
    <t>reporting_soc</t>
  </si>
  <si>
    <t>IDCOMBS vs dez24</t>
  </si>
  <si>
    <t>Saldos vs Dez 24</t>
  </si>
  <si>
    <t>Casuística Saldo</t>
  </si>
  <si>
    <t>NACE11010403</t>
  </si>
  <si>
    <t>NACE11030301</t>
  </si>
  <si>
    <t>evidencia tabela granular exercicio de dez24 a marcar GEO3 em 'outras instituições financeiras'</t>
  </si>
  <si>
    <t>csatelite</t>
  </si>
  <si>
    <t>idcomb_satelite</t>
  </si>
  <si>
    <t>idcomb_fr012</t>
  </si>
  <si>
    <t>cempresa_fr012</t>
  </si>
  <si>
    <t>cbalcao_fr012</t>
  </si>
  <si>
    <t>cnumecta_fr012</t>
  </si>
  <si>
    <t>zdeposit_fr012</t>
  </si>
  <si>
    <t>cod_ajust</t>
  </si>
  <si>
    <t>sociedade_contraparte</t>
  </si>
  <si>
    <t>saldo_fr012</t>
  </si>
  <si>
    <t>cempresa_ct</t>
  </si>
  <si>
    <t>cbalcao_ct</t>
  </si>
  <si>
    <t>cnumecta_ct</t>
  </si>
  <si>
    <t>zdeposit_ct</t>
  </si>
  <si>
    <t>sociedade_contraparte_ct</t>
  </si>
  <si>
    <t>idcomb_ct</t>
  </si>
  <si>
    <t>pcsb_ct</t>
  </si>
  <si>
    <t>cargabal_ct</t>
  </si>
  <si>
    <t>ifrs_ct</t>
  </si>
  <si>
    <t>cod_ajust_ct</t>
  </si>
  <si>
    <t>saldo_ct</t>
  </si>
  <si>
    <t>ps_date</t>
  </si>
  <si>
    <t>dt_rfrnc</t>
  </si>
  <si>
    <t>id_corrida</t>
  </si>
  <si>
    <t>zcliente</t>
  </si>
  <si>
    <t>28_dt_maturity</t>
  </si>
  <si>
    <t>maturity_esg</t>
  </si>
  <si>
    <t>flag_maturity</t>
  </si>
  <si>
    <t>years_to_maturity</t>
  </si>
  <si>
    <t>european_union</t>
  </si>
  <si>
    <t>performing_esg</t>
  </si>
  <si>
    <t>22_counterparty_nuts</t>
  </si>
  <si>
    <t>23_counterparty_zipcode</t>
  </si>
  <si>
    <t>14_nace</t>
  </si>
  <si>
    <t>nace_esg_orig</t>
  </si>
  <si>
    <t>12_non_performing</t>
  </si>
  <si>
    <t>17_accumulated_impairment</t>
  </si>
  <si>
    <t>30_stage_ifrs9</t>
  </si>
  <si>
    <t>51_client_own_funds</t>
  </si>
  <si>
    <t>75_isin</t>
  </si>
  <si>
    <t>cpais_residencia</t>
  </si>
  <si>
    <t>5_collateral_zip_code</t>
  </si>
  <si>
    <t>4_collateral_nuts</t>
  </si>
  <si>
    <t>16_percent_collateral</t>
  </si>
  <si>
    <t>33_counterparty_type</t>
  </si>
  <si>
    <t>excluded_paris</t>
  </si>
  <si>
    <t>nace_esg</t>
  </si>
  <si>
    <t>investment_sector</t>
  </si>
  <si>
    <t>peso</t>
  </si>
  <si>
    <t>flag_hipotec</t>
  </si>
  <si>
    <t>ckbalbem</t>
  </si>
  <si>
    <t>ckctabem</t>
  </si>
  <si>
    <t>ckrefbem</t>
  </si>
  <si>
    <t>id</t>
  </si>
  <si>
    <t>nace_level4</t>
  </si>
  <si>
    <t>zipcode_collateral</t>
  </si>
  <si>
    <t>zipcode_counterparty</t>
  </si>
  <si>
    <t>nace_esg_aux</t>
  </si>
  <si>
    <t>acute_changes</t>
  </si>
  <si>
    <t>chronic_changes</t>
  </si>
  <si>
    <t>saldo_satelite_agrup</t>
  </si>
  <si>
    <t>chave</t>
  </si>
  <si>
    <t>CONT1;HFS2;B01;MC06;ACPF5;SC0302;TYVA01</t>
  </si>
  <si>
    <t>CONT1;HFS2;B01;MC06;PR18;ACPF5;SC0302;ORIG1;ULINK2;TYVA01</t>
  </si>
  <si>
    <t>PTSIB0AM0008000</t>
  </si>
  <si>
    <t>-140000000.000000</t>
  </si>
  <si>
    <t>-71687210.000000</t>
  </si>
  <si>
    <t>MESG4</t>
  </si>
  <si>
    <t>NULL</t>
  </si>
  <si>
    <t>PT170</t>
  </si>
  <si>
    <t>M70.1.0</t>
  </si>
  <si>
    <t>K66.2.9</t>
  </si>
  <si>
    <t>no_stage</t>
  </si>
  <si>
    <t>0.000000</t>
  </si>
  <si>
    <t>141095835.010000</t>
  </si>
  <si>
    <t>PTSIB0AM0008</t>
  </si>
  <si>
    <t>outras instituicoes financeiras</t>
  </si>
  <si>
    <t>1.000000</t>
  </si>
  <si>
    <t>-71687210.000000000000</t>
  </si>
  <si>
    <t>NACE11030203</t>
  </si>
  <si>
    <t>K6629 - Other activities auxiliary to insurance and pension funding</t>
  </si>
  <si>
    <t>K.66</t>
  </si>
  <si>
    <t>-171653011.480000000000</t>
  </si>
  <si>
    <t>31641600000000000PTSIB0AM0008000</t>
  </si>
  <si>
    <t>-68312790.000000</t>
  </si>
  <si>
    <t>-68312790.000000000000</t>
  </si>
  <si>
    <r>
      <t xml:space="preserve">Deltas comparativos entre o exercício tático reportado (Dez24) e o Satélite gerado via solução estrutural </t>
    </r>
    <r>
      <rPr>
        <b/>
        <i/>
        <sz val="11"/>
        <color theme="1"/>
        <rFont val="Calibri"/>
        <family val="2"/>
        <scheme val="minor"/>
      </rPr>
      <t xml:space="preserve">To Be </t>
    </r>
    <r>
      <rPr>
        <b/>
        <sz val="11"/>
        <color theme="1"/>
        <rFont val="Calibri"/>
        <family val="2"/>
        <scheme val="minor"/>
      </rPr>
      <t>(Dez24)</t>
    </r>
  </si>
  <si>
    <t>Dez24 Tático</t>
  </si>
  <si>
    <t>Dez24 Estrutural</t>
  </si>
  <si>
    <t>∆</t>
  </si>
  <si>
    <t>Total</t>
  </si>
  <si>
    <t>Satélite 79 reportado no exercício tático do Pilar III em ESG - Dezembro 2024</t>
  </si>
  <si>
    <t>CONT1;HFS1;B01;MC1005;ORIG4;TYVA02</t>
  </si>
  <si>
    <t>ACUT1</t>
  </si>
  <si>
    <t>CONT1;HFS2;B01;MC08;TYVA01;;MESG4</t>
  </si>
  <si>
    <t>CONT1;HFS1;B01;MC1005;ORIG4;TYVA01;MESG4</t>
  </si>
  <si>
    <r>
      <t xml:space="preserve">Satélite 79 - Satélite gerado pela solução estrutural </t>
    </r>
    <r>
      <rPr>
        <b/>
        <i/>
        <sz val="11"/>
        <color theme="1"/>
        <rFont val="Calibri"/>
        <family val="2"/>
        <scheme val="minor"/>
      </rPr>
      <t>To Be</t>
    </r>
    <r>
      <rPr>
        <b/>
        <sz val="11"/>
        <color theme="1"/>
        <rFont val="Calibri"/>
        <family val="2"/>
        <scheme val="minor"/>
      </rPr>
      <t xml:space="preserve"> - Dezembro 2024</t>
    </r>
  </si>
  <si>
    <t>GEO19</t>
  </si>
  <si>
    <t>id_comb</t>
  </si>
  <si>
    <t>aveg</t>
  </si>
  <si>
    <t>00411</t>
  </si>
  <si>
    <t>00000</t>
  </si>
  <si>
    <t>CONT1;HFS2;B01;MC02;ACPF6;SC0303;STAG2;DEFA2;COLL1;TYVA02;FVAD3;PERF1;EXC2</t>
  </si>
  <si>
    <t>GEO17</t>
  </si>
  <si>
    <t>CNAEL7</t>
  </si>
  <si>
    <t>NACE07020703</t>
  </si>
  <si>
    <t>CONT1;HFS2;B01;MC04;ACPF6;SC0303;STAG1;DEFA2;COLL1;TYVA01;FVAD3;PERF1;EXC2;MESG1</t>
  </si>
  <si>
    <t>NACE10040401</t>
  </si>
  <si>
    <t>1</t>
  </si>
  <si>
    <t>CONT1;HFS2;B01;MC02;ACPF6;SC0303;STAG1;DEFA2;COLL1;TYVA02;FVAD3;PERF1;EXC2</t>
  </si>
  <si>
    <t>NACE03140401</t>
  </si>
  <si>
    <t>CONT1;HFS2;B01;MC02;ACPF6;SC0303;STAG2;DEFA2;COLL4;TYVA02;FVAD3;PERF1;EXC2</t>
  </si>
  <si>
    <t>CHRO1</t>
  </si>
  <si>
    <t>NACE03240201</t>
  </si>
  <si>
    <t>CONT1;HFS2;B01;MC02;ACPF6;SC0303;STAG1;DEFA2;COLL3;TYVA01;FVAD3;PERF1;EXC2;MESG2</t>
  </si>
  <si>
    <t>NACE07030505</t>
  </si>
  <si>
    <t>6</t>
  </si>
  <si>
    <t>CONT1;HFS2;B01;MC02;ACPF6;SC0303;STAG1;DEFA2;COLL4;TYVA01;FVAD3;PERF1;EXC2;MESG1</t>
  </si>
  <si>
    <t>CNAEL12</t>
  </si>
  <si>
    <t>NACE13030101</t>
  </si>
  <si>
    <t>3</t>
  </si>
  <si>
    <t>CONT1;HFS2;B01;MC02;ACPF6;SC0303;STAG3;DEFA1;COLL4;TYVA02;FVAD3;PERF2;EXC2</t>
  </si>
  <si>
    <t>CNAEL16</t>
  </si>
  <si>
    <t>NACE17010301</t>
  </si>
  <si>
    <t>NACE03140802</t>
  </si>
  <si>
    <t>CNAEL15</t>
  </si>
  <si>
    <t>NACE16010601</t>
  </si>
  <si>
    <t>CONT1;HFS2;B01;MC02;ACPF6;SC0303;STAG3;DEFA1;COLL3;TYVA01;FVAD3;PERF2;EXC2;MESG1</t>
  </si>
  <si>
    <t>NACE07020701</t>
  </si>
  <si>
    <t>0</t>
  </si>
  <si>
    <t>CONT1;HFS2;B01;MC02;ACPF6;SC0303;STAG1;DEFA2;COLL4;TYVA02;FVAD3;PERF1;EXC1</t>
  </si>
  <si>
    <t>NACE13030102</t>
  </si>
  <si>
    <t>CONT1;HFS2;B01;MC02;ACPF6;SC0303;STAG3;DEFA1;COLL3;TYVA02;FVAD3;PERF2;EXC2</t>
  </si>
  <si>
    <t>NACE03040201</t>
  </si>
  <si>
    <t>CONT1;HFS2;B01;MC02;ACPF6;SC0303;STAG2;DEFA2;COLL1;TYVA01;FVAD3;PERF1;EXC2;MESG5</t>
  </si>
  <si>
    <t>NACE06030303</t>
  </si>
  <si>
    <t>NACE03010103</t>
  </si>
  <si>
    <t>NACE13060101</t>
  </si>
  <si>
    <t>CONT1;HFS2;B01;MC02;ACPF6;SC0303;STAG1;DEFA2;COLL4;TYVA02;FVAD3;PERF1;EXC2</t>
  </si>
  <si>
    <t>NACE07030708</t>
  </si>
  <si>
    <t>CONT1;HFS2;B01;MC02;ACPF6;SC0303;STAG2;DEFA2;COLL4;TYVA01;FVAD3;PERF1;EXC2;MESG1</t>
  </si>
  <si>
    <t>CNAEL8</t>
  </si>
  <si>
    <t>NACE08040204</t>
  </si>
  <si>
    <t>5</t>
  </si>
  <si>
    <t>NACE03110401</t>
  </si>
  <si>
    <t>CONT1;HFS2;B01;MC02;ACPF6;SC0303;STAG1;DEFA2;COLL1;TYVA01;FVAD3;PERF1;EXC2;MESG1</t>
  </si>
  <si>
    <t>CNAEL10</t>
  </si>
  <si>
    <t>NACE10050103</t>
  </si>
  <si>
    <t>2</t>
  </si>
  <si>
    <t>NACE10040101</t>
  </si>
  <si>
    <t>NACE03160701</t>
  </si>
  <si>
    <t>NACE03190103</t>
  </si>
  <si>
    <t>NACE03170301</t>
  </si>
  <si>
    <t>NACE07020204</t>
  </si>
  <si>
    <t>CONT1;HFS2;B01;MC02;ACPF6;SC0303;STAG2;DEFA2;COLL1;TYVA01;FVAD3;PERF1;EXC2;MESG1</t>
  </si>
  <si>
    <t>NACE06030302</t>
  </si>
  <si>
    <t>CONT1;HFS2;B01;MC02;ACPF6;SC0303;STAG3;DEFA1;COLL1;TYVA01;FVAD3;PERF2;EXC2;MESG5</t>
  </si>
  <si>
    <t>NACE03010703</t>
  </si>
  <si>
    <t>CONT1;HFS2;B01;MC02;ACPF6;SC0303;STAG2;DEFA2;COLL1;TYVA01;FVAD3;PERF1;EXC2;MESG2</t>
  </si>
  <si>
    <t>NACE10020201</t>
  </si>
  <si>
    <t>7</t>
  </si>
  <si>
    <t>NACE08040202</t>
  </si>
  <si>
    <t>CNAEL9</t>
  </si>
  <si>
    <t>NACE09010201</t>
  </si>
  <si>
    <t>NACE03160803</t>
  </si>
  <si>
    <t>NACE07030203</t>
  </si>
  <si>
    <t>CONT1;HFS2;B01;MC02;ACPF6;SC0303;STAG1;DEFA2;COLL1;TYVA01;FVAD3;PERF1;EXC2;MESG2</t>
  </si>
  <si>
    <t>NACE09020301</t>
  </si>
  <si>
    <t>NACE13040102</t>
  </si>
  <si>
    <t>NACE03070101</t>
  </si>
  <si>
    <t>CONT1;HFS2;B01;MC02;ACPF6;SC0303;STAG3;DEFA1;COLL4;TYVA01;FVAD3;PERF2;EXC2;MESG1</t>
  </si>
  <si>
    <t>CNAEL13</t>
  </si>
  <si>
    <t>NACE14050203</t>
  </si>
  <si>
    <t>NACE07010201</t>
  </si>
  <si>
    <t>NACE07020409</t>
  </si>
  <si>
    <t>NACE03010901</t>
  </si>
  <si>
    <t>CONT1;HFS2;B01;MC02;ACPF6;SC0303;STAG1;DEFA2;COLL1;TYVA01;FVAD3;PERF1;EXC2;MESG5</t>
  </si>
  <si>
    <t>GEO6</t>
  </si>
  <si>
    <t>NACE03010303</t>
  </si>
  <si>
    <t>NACE08030101</t>
  </si>
  <si>
    <t>NACE07030901</t>
  </si>
  <si>
    <t>NACE03070204</t>
  </si>
  <si>
    <t>NACE07030703</t>
  </si>
  <si>
    <t>NACE11010102</t>
  </si>
  <si>
    <t>CONT1;HFS2;B01;MC02;ACPF6;SC0303;STAG3;DEFA1;COLL1;TYVA01;FVAD3;PERF2;EXC2;MESG1</t>
  </si>
  <si>
    <t>NACE03160602</t>
  </si>
  <si>
    <t>CONT1;HFS2;B01;MC02;ACPF6;SC0303;STAG3;DEFA1;COLL1;TYVA02;FVAD3;PERF2;EXC2</t>
  </si>
  <si>
    <t>NACE08040205</t>
  </si>
  <si>
    <t>NACE03160805</t>
  </si>
  <si>
    <t>NACE03140102</t>
  </si>
  <si>
    <t>NACE03220102</t>
  </si>
  <si>
    <t>NACE14010102</t>
  </si>
  <si>
    <t>NACE07020707</t>
  </si>
  <si>
    <t>NACE07020408</t>
  </si>
  <si>
    <t>CONT1;HFS2;B01;MC02;ACPF6;SC0303;STAG1;DEFA2;COLL3;TYVA01;FVAD3;PERF1;EXC2;MESG1</t>
  </si>
  <si>
    <t>NACE06030305</t>
  </si>
  <si>
    <t>NACE03210501</t>
  </si>
  <si>
    <t>CONT1;HFS2;B01;MC02;ACPF6;SC0303;STAG2;DEFA2;COLL3;TYVA02;FVAD3;PERF1;EXC2</t>
  </si>
  <si>
    <t>NACE07030707</t>
  </si>
  <si>
    <t>CONT1;HFS2;B01;MC04;ACPF6;SC0303;STAG1;DEFA2;COLL1;TYVA02;FVAD3;PERF1;EXC2</t>
  </si>
  <si>
    <t>NACE17010202</t>
  </si>
  <si>
    <t>CONT1;HFS2;B01;MC02;ACPF6;SC0303;STAG2;DEFA2;COLL3;TYVA01;FVAD3;PERF1;EXC2;MESG1</t>
  </si>
  <si>
    <t>CNAEL5</t>
  </si>
  <si>
    <t>NACE05030302</t>
  </si>
  <si>
    <t>NACE07030205</t>
  </si>
  <si>
    <t>4</t>
  </si>
  <si>
    <t>NACE06020201</t>
  </si>
  <si>
    <t>NACE03170102</t>
  </si>
  <si>
    <t>CONT1;HFS2;B01;MC02;ACPF6;SC0303;STAG1;DEFA2;COLL1;TYVA01;FVAD3;PERF1;EXC2;MESG3</t>
  </si>
  <si>
    <t>NACE17020101</t>
  </si>
  <si>
    <t>16</t>
  </si>
  <si>
    <t>NACE17010203</t>
  </si>
  <si>
    <t>NACE07020203</t>
  </si>
  <si>
    <t>NACE03070203</t>
  </si>
  <si>
    <t>CNAEL17</t>
  </si>
  <si>
    <t>NACE18010102</t>
  </si>
  <si>
    <t>NACE07020305</t>
  </si>
  <si>
    <t>NACE06020103</t>
  </si>
  <si>
    <t>NACE03240102</t>
  </si>
  <si>
    <t>NACE03140601</t>
  </si>
  <si>
    <t>GEO8</t>
  </si>
  <si>
    <t>NACE21010101</t>
  </si>
  <si>
    <t>NACE13010101</t>
  </si>
  <si>
    <t>NACE03180102</t>
  </si>
  <si>
    <t>CNAEL1</t>
  </si>
  <si>
    <t>NACE01010202</t>
  </si>
  <si>
    <t>CNAEL2</t>
  </si>
  <si>
    <t>NACE02040101</t>
  </si>
  <si>
    <t>NACE03060101</t>
  </si>
  <si>
    <t>NACE06030201</t>
  </si>
  <si>
    <t>NACE07030702</t>
  </si>
  <si>
    <t>NACE06030304</t>
  </si>
  <si>
    <t>NACE07030202</t>
  </si>
  <si>
    <t>NACE07020404</t>
  </si>
  <si>
    <t>NACE03090102</t>
  </si>
  <si>
    <t>NACE07030401</t>
  </si>
  <si>
    <t>NACE03010701</t>
  </si>
  <si>
    <t>CONT1;HFS2;B01;MC02;ACPF6;SC0303;STAG2;DEFA2;COLL4;TYVA01;FVAD3;PERF1;EXC2;MESG2</t>
  </si>
  <si>
    <t>NACE19030102</t>
  </si>
  <si>
    <t>CONT1;HFS2;B01;MC02;ACPF6;SC0303;STAG1;DEFA2;COLL3;TYVA02;FVAD3;PERF1;EXC2</t>
  </si>
  <si>
    <t>NACE10030201</t>
  </si>
  <si>
    <t>NACE03050301</t>
  </si>
  <si>
    <t>NACE03200301</t>
  </si>
  <si>
    <t>NACE03190104</t>
  </si>
  <si>
    <t>NACE05010101</t>
  </si>
  <si>
    <t>NACE16010502</t>
  </si>
  <si>
    <t>NACE03130202</t>
  </si>
  <si>
    <t>NACE03240101</t>
  </si>
  <si>
    <t>NACE06030301</t>
  </si>
  <si>
    <t>CONT1;HFS2;B01;MC02;ACPF6;SC0303;STAG1;DEFA2;COLL3;TYVA01;FVAD3;PERF1;EXC2;MESG3</t>
  </si>
  <si>
    <t>14</t>
  </si>
  <si>
    <t>NACE03230301</t>
  </si>
  <si>
    <t>NACE07030101</t>
  </si>
  <si>
    <t>NACE16010301</t>
  </si>
  <si>
    <t>NACE03010804</t>
  </si>
  <si>
    <t>NACE16010101</t>
  </si>
  <si>
    <t>NACE18010101</t>
  </si>
  <si>
    <t>NACE03130101</t>
  </si>
  <si>
    <t>NACE03120201</t>
  </si>
  <si>
    <t>NACE01010206</t>
  </si>
  <si>
    <t>CNAEL4</t>
  </si>
  <si>
    <t>NACE04010101</t>
  </si>
  <si>
    <t>NACE13050102</t>
  </si>
  <si>
    <t>NACE10040201</t>
  </si>
  <si>
    <t>NACE03160101</t>
  </si>
  <si>
    <t>NACE01010101</t>
  </si>
  <si>
    <t>NACE07020604</t>
  </si>
  <si>
    <t>NACE07010401</t>
  </si>
  <si>
    <t>NACE01010403</t>
  </si>
  <si>
    <t>NACE08040101</t>
  </si>
  <si>
    <t>NACE01010103</t>
  </si>
  <si>
    <t>NACE03180401</t>
  </si>
  <si>
    <t>NACE13050201</t>
  </si>
  <si>
    <t>NACE03220104</t>
  </si>
  <si>
    <t>NACE08010302</t>
  </si>
  <si>
    <t>NACE03180601</t>
  </si>
  <si>
    <t>NACE14030201</t>
  </si>
  <si>
    <t>NACE03080202</t>
  </si>
  <si>
    <t>NACE01010501</t>
  </si>
  <si>
    <t>8</t>
  </si>
  <si>
    <t>NACE03190402</t>
  </si>
  <si>
    <t>NACE10050101</t>
  </si>
  <si>
    <t>NACE06020202</t>
  </si>
  <si>
    <t>NACE03190507</t>
  </si>
  <si>
    <t>NACE07010101</t>
  </si>
  <si>
    <t>CONT1;HFS2;B01;MC02;ACPF6;SC0303;STAG1;DEFA2;COLL4;TYVA01;FVAD3;PERF1;EXC2;MESG2</t>
  </si>
  <si>
    <t>NACE06030103</t>
  </si>
  <si>
    <t>NACE03160201</t>
  </si>
  <si>
    <t>NACE03010702</t>
  </si>
  <si>
    <t>NACE07030704</t>
  </si>
  <si>
    <t>NACE03150504</t>
  </si>
  <si>
    <t>9</t>
  </si>
  <si>
    <t>CONT1;HFS2;B01;MC02;ACPF6;SC0303;STAG2;DEFA2;COLL3;TYVA01;FVAD3;PERF1;EXC2;MESG2</t>
  </si>
  <si>
    <t>NACE08010401</t>
  </si>
  <si>
    <t>10</t>
  </si>
  <si>
    <t>NACE03180502</t>
  </si>
  <si>
    <t>NACE03090103</t>
  </si>
  <si>
    <t>NACE01010201</t>
  </si>
  <si>
    <t>NACE13010201</t>
  </si>
  <si>
    <t>NACE01020101</t>
  </si>
  <si>
    <t>NACE03230401</t>
  </si>
  <si>
    <t>NACE03130102</t>
  </si>
  <si>
    <t>NACE03010902</t>
  </si>
  <si>
    <t>NACE03080205</t>
  </si>
  <si>
    <t>NACE07030705</t>
  </si>
  <si>
    <t>NACE03230501</t>
  </si>
  <si>
    <t>CONT1;HFS2;B01;MC02;ACPF6;SC0303;STAG3;DEFA1;COLL1;TYVA01;FVAD3;PERF2;EXC2;MESG2</t>
  </si>
  <si>
    <t>NACE03010102</t>
  </si>
  <si>
    <t>NACE08010303</t>
  </si>
  <si>
    <t>NACE06030202</t>
  </si>
  <si>
    <t>NACE03020102</t>
  </si>
  <si>
    <t>NACE03190206</t>
  </si>
  <si>
    <t>NACE01010209</t>
  </si>
  <si>
    <t>NACE08020301</t>
  </si>
  <si>
    <t>NACE04010301</t>
  </si>
  <si>
    <t>NACE07020704</t>
  </si>
  <si>
    <t>NACE03220101</t>
  </si>
  <si>
    <t>NACE03230602</t>
  </si>
  <si>
    <t>NACE03040407</t>
  </si>
  <si>
    <t>NACE03040406</t>
  </si>
  <si>
    <t>CONT1;HFS2;B01;MC04;ACPF6;SC0303;STAG3;DEFA1;COLL1;TYVA01;FVAD3;PERF2;EXC2;MESG1</t>
  </si>
  <si>
    <t>NACE03130204</t>
  </si>
  <si>
    <t>NACE07030102</t>
  </si>
  <si>
    <t>NACE03170701</t>
  </si>
  <si>
    <t>NACE03240107</t>
  </si>
  <si>
    <t>CONT1;HFS2;B01;MC04;ACPF6;SC0302;STAG2;DEFA2;COLL1;TYVA02;FVAD3;PERF1</t>
  </si>
  <si>
    <t>NACE07030602</t>
  </si>
  <si>
    <t>NACE07020402</t>
  </si>
  <si>
    <t>GEO1</t>
  </si>
  <si>
    <t>NACE01010107</t>
  </si>
  <si>
    <t>NACE14010306</t>
  </si>
  <si>
    <t>NACE07020308</t>
  </si>
  <si>
    <t>NACE13020202</t>
  </si>
  <si>
    <t>NACE07020301</t>
  </si>
  <si>
    <t>NACE03190101</t>
  </si>
  <si>
    <t>NACE07020801</t>
  </si>
  <si>
    <t>NACE13060201</t>
  </si>
  <si>
    <t>NACE07020406</t>
  </si>
  <si>
    <t>NACE01010401</t>
  </si>
  <si>
    <t>CONT1;HFS2;B01;MC02;ACPF6;SC0302;STAG3;DEFA1;COLL3;TYVA02;FVAD3;PERF2</t>
  </si>
  <si>
    <t>CONT1;HFS2;B01;MC02;ACPF6;SC0303;STAG2;DEFA2;COLL3;TYVA01;FVAD3;PERF1;EXC2;MESG3</t>
  </si>
  <si>
    <t>12</t>
  </si>
  <si>
    <t>NACE03020105</t>
  </si>
  <si>
    <t>NACE06020301</t>
  </si>
  <si>
    <t>NACE03080203</t>
  </si>
  <si>
    <t>NACE07030801</t>
  </si>
  <si>
    <t>NACE07020201</t>
  </si>
  <si>
    <t>NACE07030501</t>
  </si>
  <si>
    <t>NACE13060301</t>
  </si>
  <si>
    <t>NACE03140701</t>
  </si>
  <si>
    <t>GEO4</t>
  </si>
  <si>
    <t>GEO12</t>
  </si>
  <si>
    <t>NACE07020107</t>
  </si>
  <si>
    <t>NACE04010202</t>
  </si>
  <si>
    <t>NACE03010502</t>
  </si>
  <si>
    <t>NACE14040201</t>
  </si>
  <si>
    <t>NACE10020101</t>
  </si>
  <si>
    <t>NACE14010202</t>
  </si>
  <si>
    <t>NACE09010101</t>
  </si>
  <si>
    <t>NACE03080201</t>
  </si>
  <si>
    <t>NACE03010805</t>
  </si>
  <si>
    <t>NACE07030902</t>
  </si>
  <si>
    <t>NACE12010301</t>
  </si>
  <si>
    <t>NACE03210503</t>
  </si>
  <si>
    <t>NACE07020602</t>
  </si>
  <si>
    <t>NACE03150403</t>
  </si>
  <si>
    <t>NACE03200201</t>
  </si>
  <si>
    <t>NACE03010401</t>
  </si>
  <si>
    <t>NACE07030207</t>
  </si>
  <si>
    <t>NACE03230601</t>
  </si>
  <si>
    <t>NACE16010504</t>
  </si>
  <si>
    <t>NACE08020101</t>
  </si>
  <si>
    <t>NACE11020102</t>
  </si>
  <si>
    <t>NACE07020202</t>
  </si>
  <si>
    <t>NACE07030503</t>
  </si>
  <si>
    <t>NACE03160202</t>
  </si>
  <si>
    <t>NACE03150303</t>
  </si>
  <si>
    <t>NACE03060201</t>
  </si>
  <si>
    <t>NACE10050102</t>
  </si>
  <si>
    <t>NACE14060101</t>
  </si>
  <si>
    <t>NACE13020201</t>
  </si>
  <si>
    <t>13</t>
  </si>
  <si>
    <t>CONT1;HFS2;B01;MC02;ACPF6;SC0303;STAG2;DEFA2;COLL4;TYVA01;FVAD3;PERF1;EXC2;MESG5</t>
  </si>
  <si>
    <t>NACE10060102</t>
  </si>
  <si>
    <t>18</t>
  </si>
  <si>
    <t>NACE01020301</t>
  </si>
  <si>
    <t>NACE03050302</t>
  </si>
  <si>
    <t>NACE03190205</t>
  </si>
  <si>
    <t>NACE03110101</t>
  </si>
  <si>
    <t>NACE07030504</t>
  </si>
  <si>
    <t>NACE07030706</t>
  </si>
  <si>
    <t>NACE13020101</t>
  </si>
  <si>
    <t>NACE03010601</t>
  </si>
  <si>
    <t>NACE03040301</t>
  </si>
  <si>
    <t>NACE07020405</t>
  </si>
  <si>
    <t>NACE17030202</t>
  </si>
  <si>
    <t>CONT1;HFS2;B01;MC02;ACPF6;SC0303;STAG1;DEFA2;COLL4;TYVA01;FVAD3;PERF1;EXC2;MESG5</t>
  </si>
  <si>
    <t>NACE07020108</t>
  </si>
  <si>
    <t>NACE14010304</t>
  </si>
  <si>
    <t>NACE03180302</t>
  </si>
  <si>
    <t>NACE03240103</t>
  </si>
  <si>
    <t>NACE07030701</t>
  </si>
  <si>
    <t>NACE03170401</t>
  </si>
  <si>
    <t>NACE03070201</t>
  </si>
  <si>
    <t>NACE03140404</t>
  </si>
  <si>
    <t>NACE19030105</t>
  </si>
  <si>
    <t>NACE18040101</t>
  </si>
  <si>
    <t>NACE14010101</t>
  </si>
  <si>
    <t>NACE03210201</t>
  </si>
  <si>
    <t>NACE01020401</t>
  </si>
  <si>
    <t>NACE03160301</t>
  </si>
  <si>
    <t>NACE07030301</t>
  </si>
  <si>
    <t>NACE03160802</t>
  </si>
  <si>
    <t>NACE03020107</t>
  </si>
  <si>
    <t>NACE06010201</t>
  </si>
  <si>
    <t>NACE03140301</t>
  </si>
  <si>
    <t>CONT1;HFS2;B01;MC02;ACPF6;SC0302;STAG1;DEFA2;COLL3;TYVA02;FVAD3;PERF1</t>
  </si>
  <si>
    <t>NACE09010301</t>
  </si>
  <si>
    <t>NACE02050101</t>
  </si>
  <si>
    <t>NACE03110104</t>
  </si>
  <si>
    <t>NACE03020101</t>
  </si>
  <si>
    <t>NACE08020201</t>
  </si>
  <si>
    <t>NACE03110301</t>
  </si>
  <si>
    <t>NACE07030206</t>
  </si>
  <si>
    <t>NACE07020302</t>
  </si>
  <si>
    <t>NACE01010203</t>
  </si>
  <si>
    <t>NACE12010302</t>
  </si>
  <si>
    <t>NACE19020101</t>
  </si>
  <si>
    <t>NACE05020101</t>
  </si>
  <si>
    <t>NACE17010101</t>
  </si>
  <si>
    <t>NACE03060102</t>
  </si>
  <si>
    <t>NACE03190505</t>
  </si>
  <si>
    <t>NACE07020706</t>
  </si>
  <si>
    <t>NACE07030402</t>
  </si>
  <si>
    <t>NACE07020702</t>
  </si>
  <si>
    <t>NACE01010407</t>
  </si>
  <si>
    <t>NACE14060403</t>
  </si>
  <si>
    <t>NACE03230103</t>
  </si>
  <si>
    <t>NACE03190502</t>
  </si>
  <si>
    <t>NACE03160703</t>
  </si>
  <si>
    <t>NACE19010301</t>
  </si>
  <si>
    <t>NACE01010102</t>
  </si>
  <si>
    <t>NACE03010501</t>
  </si>
  <si>
    <t>NACE10010104</t>
  </si>
  <si>
    <t>NACE03190204</t>
  </si>
  <si>
    <t>NACE10040301</t>
  </si>
  <si>
    <t>NACE07020403</t>
  </si>
  <si>
    <t>NACE03160102</t>
  </si>
  <si>
    <t>NACE03160702</t>
  </si>
  <si>
    <t>NACE03010803</t>
  </si>
  <si>
    <t>NACE14020201</t>
  </si>
  <si>
    <t>NACE06030101</t>
  </si>
  <si>
    <t>NACE04010102</t>
  </si>
  <si>
    <t>NACE03170502</t>
  </si>
  <si>
    <t>NACE03040402</t>
  </si>
  <si>
    <t>NACE07030803</t>
  </si>
  <si>
    <t>NACE03040101</t>
  </si>
  <si>
    <t>NACE10050104</t>
  </si>
  <si>
    <t>CONT1;HFS2;B01;MC02;ACPF6;SC0303;STAG3;DEFA1;COLL3;TYVA01;FVAD3;PERF2;EXC2;MESG5</t>
  </si>
  <si>
    <t>NACE14050101</t>
  </si>
  <si>
    <t>NACE18020103</t>
  </si>
  <si>
    <t>NACE08050101</t>
  </si>
  <si>
    <t>NACE10020102</t>
  </si>
  <si>
    <t>NACE07020309</t>
  </si>
  <si>
    <t>NACE13070101</t>
  </si>
  <si>
    <t>NACE19010101</t>
  </si>
  <si>
    <t>NACE07010102</t>
  </si>
  <si>
    <t>NACE03160601</t>
  </si>
  <si>
    <t>NACE07010302</t>
  </si>
  <si>
    <t>NACE03190301</t>
  </si>
  <si>
    <t>NACE11030202</t>
  </si>
  <si>
    <t>CONT1;HFS2;B01;MC02;ACPF6;SC0302;STAG3;DEFA1;COLL3;TYVA01;FVAD3;PERF2;MESG2</t>
  </si>
  <si>
    <t>NACE06020101</t>
  </si>
  <si>
    <t>NACE03140801</t>
  </si>
  <si>
    <t>NACE07030204</t>
  </si>
  <si>
    <t>CONT1;HFS2;B01;MC02;ACPF6;SC0303;STAG3;DEFA1;COLL3;TYVA01;FVAD3;PERF2;EXC2;MESG3</t>
  </si>
  <si>
    <t>17</t>
  </si>
  <si>
    <t>NACE07030604</t>
  </si>
  <si>
    <t>NACE03050104</t>
  </si>
  <si>
    <t>11</t>
  </si>
  <si>
    <t>NACE07020502</t>
  </si>
  <si>
    <t>NACE10030101</t>
  </si>
  <si>
    <t>NACE03240105</t>
  </si>
  <si>
    <t>NACE03150201</t>
  </si>
  <si>
    <t>NACE07020401</t>
  </si>
  <si>
    <t>NACE03190401</t>
  </si>
  <si>
    <t>NACE07020607</t>
  </si>
  <si>
    <t>NACE07020109</t>
  </si>
  <si>
    <t>NACE03140602</t>
  </si>
  <si>
    <t>NACE03150402</t>
  </si>
  <si>
    <t>NACE07020501</t>
  </si>
  <si>
    <t>NACE13030201</t>
  </si>
  <si>
    <t>NACE17010201</t>
  </si>
  <si>
    <t>NACE03140201</t>
  </si>
  <si>
    <t>NACE03130203</t>
  </si>
  <si>
    <t>NACE03010807</t>
  </si>
  <si>
    <t>NACE08050201</t>
  </si>
  <si>
    <t>NACE09020101</t>
  </si>
  <si>
    <t>NACE03200101</t>
  </si>
  <si>
    <t>NACE03160501</t>
  </si>
  <si>
    <t>NACE03070205</t>
  </si>
  <si>
    <t>NACE03120101</t>
  </si>
  <si>
    <t>NACE03140103</t>
  </si>
  <si>
    <t>NACE16010401</t>
  </si>
  <si>
    <t>NACE06030203</t>
  </si>
  <si>
    <t>NACE03080101</t>
  </si>
  <si>
    <t>NACE17030101</t>
  </si>
  <si>
    <t>NACE07020606</t>
  </si>
  <si>
    <t>NACE03050103</t>
  </si>
  <si>
    <t>NACE03190202</t>
  </si>
  <si>
    <t>NACE07020106</t>
  </si>
  <si>
    <t>NACE18030101</t>
  </si>
  <si>
    <t>CONT1;HFS2;B01;MC02;ACPF6;SC0304;STAG3;DEFA1;COLL3;TYVA01;FVAD3;PERF2;MESG1</t>
  </si>
  <si>
    <t>NACE03010302</t>
  </si>
  <si>
    <t>NACE07020304</t>
  </si>
  <si>
    <t>NACE03190506</t>
  </si>
  <si>
    <t>NACE03190201</t>
  </si>
  <si>
    <t>NACE14040101</t>
  </si>
  <si>
    <t>NACE01010408</t>
  </si>
  <si>
    <t>CONT1;HFS2;B01;MC02;ACPF6;SC0303;STAG3;DEFA1;COLL3;TYVA01;FVAD3;PERF2;EXC2;MESG2</t>
  </si>
  <si>
    <t>NACE17030201</t>
  </si>
  <si>
    <t>NACE05030201</t>
  </si>
  <si>
    <t>NACE01030201</t>
  </si>
  <si>
    <t>NACE14060402</t>
  </si>
  <si>
    <t>NACE05030301</t>
  </si>
  <si>
    <t>NACE03010201</t>
  </si>
  <si>
    <t>CONT1;HFS2;B01;MC02;ACPF6;SC0304;STAG2;DEFA2;COLL2;TYVA01;FVAD3;PERF1;MESG4</t>
  </si>
  <si>
    <t>28</t>
  </si>
  <si>
    <t>NACE07030201</t>
  </si>
  <si>
    <t>NACE12010201</t>
  </si>
  <si>
    <t>NACE08040203</t>
  </si>
  <si>
    <t>NACE07020601</t>
  </si>
  <si>
    <t>NACE03240108</t>
  </si>
  <si>
    <t>NACE01020201</t>
  </si>
  <si>
    <t>NACE03010806</t>
  </si>
  <si>
    <t>CONT1;HFS2;B01;MC02;ACPF6;SC0302;STAG3;DEFA1;COLL3;TYVA01;FVAD3;PERF2;MESG1</t>
  </si>
  <si>
    <t>NACE01030101</t>
  </si>
  <si>
    <t>NACE07020105</t>
  </si>
  <si>
    <t>NACE18040103</t>
  </si>
  <si>
    <t>NACE13040101</t>
  </si>
  <si>
    <t>NACE03140105</t>
  </si>
  <si>
    <t>NACE03050102</t>
  </si>
  <si>
    <t>NACE11030103</t>
  </si>
  <si>
    <t>NACE19030101</t>
  </si>
  <si>
    <t>NACE07030502</t>
  </si>
  <si>
    <t>NACE03170501</t>
  </si>
  <si>
    <t>NACE01010602</t>
  </si>
  <si>
    <t>NACE14050202</t>
  </si>
  <si>
    <t>NACE16010402</t>
  </si>
  <si>
    <t>NACE16010302</t>
  </si>
  <si>
    <t>GEO7</t>
  </si>
  <si>
    <t>CONT1;HFS2;B01;MC02;ACPF6;SC0303;STAG3;DEFA1;COLL1;TYVA01;FVAD3;PERF2;EXC2;MESG3</t>
  </si>
  <si>
    <t>19</t>
  </si>
  <si>
    <t>NACE03050105</t>
  </si>
  <si>
    <t>NACE03230102</t>
  </si>
  <si>
    <t>NACE03110402</t>
  </si>
  <si>
    <t>NACE14030101</t>
  </si>
  <si>
    <t>CONT1;HFS2;B01;MC04;ACPF6;SC0303;STAG1;DEFA2;COLL1;TYVA01;FVAD3;PERF1;EXC2;MESG3</t>
  </si>
  <si>
    <t>15</t>
  </si>
  <si>
    <t>NACE06030401</t>
  </si>
  <si>
    <t>NACE01010601</t>
  </si>
  <si>
    <t>NACE03140104</t>
  </si>
  <si>
    <t>NACE14060201</t>
  </si>
  <si>
    <t>NACE07030605</t>
  </si>
  <si>
    <t>NACE07020705</t>
  </si>
  <si>
    <t>NACE19020203</t>
  </si>
  <si>
    <t>NACE06030102</t>
  </si>
  <si>
    <t>NACE17020301</t>
  </si>
  <si>
    <t>CONT1;HFS2;B01;MC04;ACPF6;SC0302;STAG1;DEFA2;COLL1;TYVA02;FVAD3;PERF1</t>
  </si>
  <si>
    <t>NACE11010201</t>
  </si>
  <si>
    <t>NACE03100201</t>
  </si>
  <si>
    <t>NACE14010302</t>
  </si>
  <si>
    <t>NACE03220103</t>
  </si>
  <si>
    <t>NACE08010501</t>
  </si>
  <si>
    <t>NACE03110106</t>
  </si>
  <si>
    <t>NACE10060101</t>
  </si>
  <si>
    <t>NACE07020104</t>
  </si>
  <si>
    <t>NACE19030104</t>
  </si>
  <si>
    <t>NACE03150401</t>
  </si>
  <si>
    <t>NACE07010301</t>
  </si>
  <si>
    <t>NACE10010103</t>
  </si>
  <si>
    <t>NACE03040401</t>
  </si>
  <si>
    <t>NACE07020603</t>
  </si>
  <si>
    <t>NACE07030709</t>
  </si>
  <si>
    <t>NACE03180101</t>
  </si>
  <si>
    <t>NACE01010406</t>
  </si>
  <si>
    <t>NACE14060301</t>
  </si>
  <si>
    <t>NACE03010802</t>
  </si>
  <si>
    <t>NACE03140302</t>
  </si>
  <si>
    <t>NACE03140606</t>
  </si>
  <si>
    <t>CONT1;HFS2;B01;MC04;ACPF6;SC0302;STAG1;DEFA2;COLL1;TYVA01;FVAD3;PERF1;MESG1</t>
  </si>
  <si>
    <t>NACE18040202</t>
  </si>
  <si>
    <t>NACE08010301</t>
  </si>
  <si>
    <t>NACE03110504</t>
  </si>
  <si>
    <t>CONT1;HFS2;B01;MC02;ACPF6;SC0304;STAG1;DEFA2;COLL3;TYVA01;FVAD3;PERF1;MESG4</t>
  </si>
  <si>
    <t>26</t>
  </si>
  <si>
    <t>NACE08040201</t>
  </si>
  <si>
    <t>NACE14060401</t>
  </si>
  <si>
    <t>NACE01010205</t>
  </si>
  <si>
    <t>NACE14010301</t>
  </si>
  <si>
    <t>NACE13060401</t>
  </si>
  <si>
    <t>NACE10020104</t>
  </si>
  <si>
    <t>NACE06020302</t>
  </si>
  <si>
    <t>CONT1;HFS2;B01;MC02;ACPF6;SC0303;STAG1;DEFA2;COLL3;TYVA01;FVAD3;PERF1;EXC2;MESG5</t>
  </si>
  <si>
    <t>NACE14020101</t>
  </si>
  <si>
    <t>NACE01010204</t>
  </si>
  <si>
    <t>NACE03130201</t>
  </si>
  <si>
    <t>NACE03040404</t>
  </si>
  <si>
    <t>NACE03110501</t>
  </si>
  <si>
    <t>CONT1;HFS2;B01;MC02;ACPF6;SC0304;STAG3;DEFA1;COLL2;TYVA01;FVAD3;PERF2;MESG2</t>
  </si>
  <si>
    <t>NACE03140405</t>
  </si>
  <si>
    <t>CONT1;HFS2;B01;MC02;ACPF6;SC0303;STAG1;DEFA2;COLL4;TYVA01;FVAD3;PERF1;EXC2;MESG3</t>
  </si>
  <si>
    <t>NACE11030201</t>
  </si>
  <si>
    <t>NACE20020201</t>
  </si>
  <si>
    <t>NACE07020307</t>
  </si>
  <si>
    <t>NACE09020202</t>
  </si>
  <si>
    <t>NACE01010402</t>
  </si>
  <si>
    <t>NACE01010405</t>
  </si>
  <si>
    <t>NACE11010402</t>
  </si>
  <si>
    <t>NACE09020201</t>
  </si>
  <si>
    <t>NACE07020306</t>
  </si>
  <si>
    <t>NACE19020201</t>
  </si>
  <si>
    <t>NACE14050201</t>
  </si>
  <si>
    <t>NACE07020102</t>
  </si>
  <si>
    <t>NACE03090201</t>
  </si>
  <si>
    <t>NACE03150101</t>
  </si>
  <si>
    <t>NACE18040201</t>
  </si>
  <si>
    <t>NACE10010201</t>
  </si>
  <si>
    <t>CONT1;HFS2;B01;MC02;ACPF6;SC0303;STAG1;DEFA2;COLL1;TYVA01;FVAD3;PERF1;EXC1;MESG1</t>
  </si>
  <si>
    <t>NACE03190504</t>
  </si>
  <si>
    <t>NACE01010301</t>
  </si>
  <si>
    <t>NACE18040102</t>
  </si>
  <si>
    <t>NACE07020303</t>
  </si>
  <si>
    <t>NACE19030103</t>
  </si>
  <si>
    <t>NACE03140402</t>
  </si>
  <si>
    <t>NACE14020301</t>
  </si>
  <si>
    <t>NACE14010401</t>
  </si>
  <si>
    <t>NACE16010201</t>
  </si>
  <si>
    <t>CONT1;HFS2;B01;MC02;ACPF6;SC0303;STAG3;DEFA1;COLL4;TYVA01;FVAD3;PERF2;EXC2;MESG5</t>
  </si>
  <si>
    <t>NACE03030101</t>
  </si>
  <si>
    <t>CONT1;HFS2;B01;MC04;ACPF6;SC0302;STAG1;DEFA2;COLL4;TYVA01;FVAD3;PERF1;MESG1</t>
  </si>
  <si>
    <t>NACE01010701</t>
  </si>
  <si>
    <t>NACE10010101</t>
  </si>
  <si>
    <t>NACE03210101</t>
  </si>
  <si>
    <t>NACE02040204</t>
  </si>
  <si>
    <t>NACE10010202</t>
  </si>
  <si>
    <t>NACE18010104</t>
  </si>
  <si>
    <t>NACE10010102</t>
  </si>
  <si>
    <t>NACE03010101</t>
  </si>
  <si>
    <t>NACE07030802</t>
  </si>
  <si>
    <t>NACE03010301</t>
  </si>
  <si>
    <t>NACE07020605</t>
  </si>
  <si>
    <t>NACE13040201</t>
  </si>
  <si>
    <t>NACE10060201</t>
  </si>
  <si>
    <t>CONT1;HFS2;B01;MC02;ACPF6;SC0303;STAG2;DEFA2;COLL3;TYVA01;FVAD3;PERF1;EXC2;MESG5</t>
  </si>
  <si>
    <t>NACE08010402</t>
  </si>
  <si>
    <t>NACE14050301</t>
  </si>
  <si>
    <t>NACE03140603</t>
  </si>
  <si>
    <t>NACE05030101</t>
  </si>
  <si>
    <t>NACE01010208</t>
  </si>
  <si>
    <t>NACE07020407</t>
  </si>
  <si>
    <t>NACE10060202</t>
  </si>
  <si>
    <t>CONT1;HFS2;B01;MC02;ACPF6;SC0304;STAG1;DEFA2;COLL3;TYVA01;FVAD3;PERF1;MESG2</t>
  </si>
  <si>
    <t>NACE07020103</t>
  </si>
  <si>
    <t>NACE17020401</t>
  </si>
  <si>
    <t>NACE19020206</t>
  </si>
  <si>
    <t>NACE10020103</t>
  </si>
  <si>
    <t>NACE03240104</t>
  </si>
  <si>
    <t>NACE06030402</t>
  </si>
  <si>
    <t>NACE04010104</t>
  </si>
  <si>
    <t>CONT1;HFS2;B01;MC02;ACPF6;SC0304;STAG2;DEFA2;COLL2;TYVA01;FVAD3;PERF1;MESG5</t>
  </si>
  <si>
    <t>NACE03210502</t>
  </si>
  <si>
    <t>NACE19020204</t>
  </si>
  <si>
    <t>NACE04010203</t>
  </si>
  <si>
    <t>NACE02040102</t>
  </si>
  <si>
    <t>NACE18040104</t>
  </si>
  <si>
    <t>NACE18020102</t>
  </si>
  <si>
    <t>NACE07030403</t>
  </si>
  <si>
    <t>NACE01030202</t>
  </si>
  <si>
    <t>NACE14060102</t>
  </si>
  <si>
    <t>NACE03180303</t>
  </si>
  <si>
    <t>CONT1;HFS2;B01;MC02;ACPF6;SC0304;STAG1;DEFA2;COLL3;TYVA01;FVAD3;PERF1;MESG3</t>
  </si>
  <si>
    <t>CONT1;HFS2;B01;MC02;ACPF6;SC0304;STAG1;DEFA2;COLL2;TYVA02;FVAD3;PERF1</t>
  </si>
  <si>
    <t>NACE14030102</t>
  </si>
  <si>
    <t>NACE03140502</t>
  </si>
  <si>
    <t>CONT1;HFS2;B01;MC02;ACPF6;SC0304;STAG2;DEFA2;COLL3;TYVA01;FVAD3;PERF1;MESG1</t>
  </si>
  <si>
    <t>CONT1;HFS2;B01;MC02;ACPF6;SC0304;STAG3;DEFA1;COLL2;TYVA02;FVAD3;PERF2</t>
  </si>
  <si>
    <t>CONT1;HFS2;B01;MC02;ACPF6;SC0301;STAG1;DEFA2;COLL2;TYVA01;FVAD3;PERF1;MESG1</t>
  </si>
  <si>
    <t>NACE03240106</t>
  </si>
  <si>
    <t>NACE03230201</t>
  </si>
  <si>
    <t>CONT1;HFS2;B01;MC02;ACPF6;SC0304;STAG2;DEFA2;COLL3;TYVA01;FVAD3;PERF1;MESG4</t>
  </si>
  <si>
    <t>27</t>
  </si>
  <si>
    <t>NACE10010105</t>
  </si>
  <si>
    <t>NACE19010302</t>
  </si>
  <si>
    <t>NACE03110601</t>
  </si>
  <si>
    <t>NACE19020205</t>
  </si>
  <si>
    <t>NACE03140501</t>
  </si>
  <si>
    <t>NACE14010203</t>
  </si>
  <si>
    <t>NACE03170201</t>
  </si>
  <si>
    <t>NACE03090104</t>
  </si>
  <si>
    <t>NACE03150502</t>
  </si>
  <si>
    <t>NACE16010501</t>
  </si>
  <si>
    <t>NACE03110103</t>
  </si>
  <si>
    <t>CONT1;HFS2;B01;MC02;ACPF6;SC0303;STAG3;DEFA1;COLL4;TYVA01;FVAD3;PERF2;EXC2;MESG2</t>
  </si>
  <si>
    <t>NACE07030601</t>
  </si>
  <si>
    <t>CONT1;HFS2;B01;MC02;ACPF6;SC0303;STAG2;DEFA2;COLL1;TYVA01;FVAD3;PERF1;EXC2;MESG3</t>
  </si>
  <si>
    <t>CONT1;HFS2;B01;MC02;ACPF6;SC0304;STAG2;DEFA2;COLL2;TYVA02;FVAD3;PERF1</t>
  </si>
  <si>
    <t>CONT1;HFS2;B01;MC04;ACPF6;SC0303;STAG1;DEFA2;COLL1;TYVA01;FVAD3;PERF1;EXC1;MESG1</t>
  </si>
  <si>
    <t>NACE03010402</t>
  </si>
  <si>
    <t>NACE03210102</t>
  </si>
  <si>
    <t>CONT1;HFS2;B01;MC02;ACPF6;SC0304;STAG3;DEFA1;COLL3;TYVA02;FVAD3;PERF2</t>
  </si>
  <si>
    <t>NACE03080102</t>
  </si>
  <si>
    <t>NACE16010503</t>
  </si>
  <si>
    <t>CONT1;HFS2;B01;MC02;ACPF6;SC0303;STAG1;DEFA2;COLL3;TYVA01;FVAD3;PERF1;EXC2;MESG4</t>
  </si>
  <si>
    <t>22</t>
  </si>
  <si>
    <t>NACE06020102</t>
  </si>
  <si>
    <t>CONT1;HFS2;B01;MC02;ACPF6;SC0303;STAG1;DEFA2;COLL1;TYVA01;FVAD3;PERF1;EXC1;MESG5</t>
  </si>
  <si>
    <t>CONT1;HFS2;B01;MC02;ACPF6;SC0304;STAG2;DEFA2;COLL3;TYVA02;FVAD3;PERF1</t>
  </si>
  <si>
    <t>CONT1;HFS2;B01;MC02;ACPF6;SC0304;STAG1;DEFA2;COLL2;TYVA01;FVAD3;PERF1;MESG4</t>
  </si>
  <si>
    <t>31</t>
  </si>
  <si>
    <t>NACE20020101</t>
  </si>
  <si>
    <t>NACE03190503</t>
  </si>
  <si>
    <t>NACE03180301</t>
  </si>
  <si>
    <t>CONT1;HFS2;B01;MC02;ACPF6;SC0304;STAG3;DEFA1;COLL2;TYVA01;FVAD3;PERF2;MESG4</t>
  </si>
  <si>
    <t>29</t>
  </si>
  <si>
    <t>NACE03190105</t>
  </si>
  <si>
    <t>NACE05030202</t>
  </si>
  <si>
    <t>NACE03140604</t>
  </si>
  <si>
    <t>CONT1;HFS2;B01;MC02;ACPF6;SC0302;STAG3;DEFA1;COLL3;TYVA01;FVAD3;PERF2;MESG5</t>
  </si>
  <si>
    <t>NACE11030102</t>
  </si>
  <si>
    <t>NACE07020101</t>
  </si>
  <si>
    <t>03162</t>
  </si>
  <si>
    <t>CONT1;HFS2;B01;MC04;ACPF3;SC0302;PFV1;DEFA2;COLL4;TYVA01;FVAD1;PERF1;MESG2</t>
  </si>
  <si>
    <t>NACE03040403</t>
  </si>
  <si>
    <t>NACE03050101</t>
  </si>
  <si>
    <t>NACE03150301</t>
  </si>
  <si>
    <t>NACE03150503</t>
  </si>
  <si>
    <t>NACE05030102</t>
  </si>
  <si>
    <t>NACE14010201</t>
  </si>
  <si>
    <t>NACE05040101</t>
  </si>
  <si>
    <t>CONT1;HFS2;B01;MC02;ACPF6;SC0304;STAG2;DEFA2;COLL2;TYVA01;FVAD3;PERF1;MESG1</t>
  </si>
  <si>
    <t>NACE03170101</t>
  </si>
  <si>
    <t>CONT1;HFS2;B01;MC04;ACPF6;SC0303;STAG1;DEFA2;COLL3;TYVA01;FVAD3;PERF1;EXC2;MESG1</t>
  </si>
  <si>
    <t>NACE02050201</t>
  </si>
  <si>
    <t>NACE03110502</t>
  </si>
  <si>
    <t>CONT1;HFS2;B01;MC02;ACPF6;SC0304;STAG1;DEFA2;COLL3;TYVA02;FVAD3;PERF1</t>
  </si>
  <si>
    <t>NACE03190501</t>
  </si>
  <si>
    <t>NACE11020101</t>
  </si>
  <si>
    <t>NACE02040203</t>
  </si>
  <si>
    <t>NACE09010401</t>
  </si>
  <si>
    <t>NACE13050101</t>
  </si>
  <si>
    <t>NACE19020102</t>
  </si>
  <si>
    <t>NACE18020101</t>
  </si>
  <si>
    <t>32</t>
  </si>
  <si>
    <t>21</t>
  </si>
  <si>
    <t>NACE19010102</t>
  </si>
  <si>
    <t>NACE19020202</t>
  </si>
  <si>
    <t>NACE03150501</t>
  </si>
  <si>
    <t>CONT1;HFS2;B01;MC02;ACPF6;SC0304;STAG1;DEFA2;COLL3;TYVA01;FVAD3;PERF1;MESG1</t>
  </si>
  <si>
    <t>NACE03210301</t>
  </si>
  <si>
    <t>NACE03070202</t>
  </si>
  <si>
    <t>CONT1;HFS2;B01;MC02;ACPF6;SC0304;STAG2;DEFA2;COLL2;TYVA01;FVAD3;PERF1;MESG3</t>
  </si>
  <si>
    <t>NACE03180501</t>
  </si>
  <si>
    <t>NACE18010103</t>
  </si>
  <si>
    <t>NACE03160804</t>
  </si>
  <si>
    <t>CONT1;HFS2;B01;MC02;ACPF6;SC0304;STAG2;DEFA2;COLL3;TYVA01;FVAD3;PERF1;MESG3</t>
  </si>
  <si>
    <t>NACE03010602</t>
  </si>
  <si>
    <t>NACE14010303</t>
  </si>
  <si>
    <t>30</t>
  </si>
  <si>
    <t>CONT1;HFS2;B01;MC04;ACPF3;SC0302;PFV1;DEFA2;COLL4;TYVA01;FVAD1;PERF1;MESG4</t>
  </si>
  <si>
    <t>47</t>
  </si>
  <si>
    <t>NACE03040405</t>
  </si>
  <si>
    <t>CONT1;HFS2;B01;MC04;ACPF6;SC0302;STAG1;DEFA2;COLL4;TYVA02;FVAD3;PERF1</t>
  </si>
  <si>
    <t>NACE18020104</t>
  </si>
  <si>
    <t>CONT1;HFS2;B01;MC02;ACPF6;SC0303;STAG3;DEFA1;COLL1;TYVA01;FVAD3;PERF2;EXC2;MESG4</t>
  </si>
  <si>
    <t>CONT1;HFS2;B01;MC02;ACPF6;SC0304;STAG3;DEFA1;COLL2;TYVA01;FVAD3;PERF2;MESG3</t>
  </si>
  <si>
    <t>NACE17020201</t>
  </si>
  <si>
    <t>NACE03110503</t>
  </si>
  <si>
    <t>GEO14</t>
  </si>
  <si>
    <t>NACE03010801</t>
  </si>
  <si>
    <t>CONT1;HFS2;B01;MC02;ACPF6;SC0304;STAG1;DEFA2;COLL2;TYVA01;FVAD3;PERF1;MESG3</t>
  </si>
  <si>
    <t>NACE03180201</t>
  </si>
  <si>
    <t>CONT1;HFS2;B01;MC02;ACPF6;SC0304;STAG2;DEFA2;COLL3;TYVA01;FVAD3;PERF1;MESG2</t>
  </si>
  <si>
    <t>NACE03020103</t>
  </si>
  <si>
    <t>NACE07030603</t>
  </si>
  <si>
    <t>CONT1;HFS2;B01;MC02;ACPF6;SC0304;STAG1;DEFA2;COLL2;TYVA01;FVAD3;PERF1;MESG2</t>
  </si>
  <si>
    <t>CONT1;HFS2;B01;MC02;ACPF6;SC0304;STAG1;DEFA2;COLL2;TYVA01;FVAD3;PERF1;MESG1</t>
  </si>
  <si>
    <t>CNAEL14</t>
  </si>
  <si>
    <t>NACE15010205</t>
  </si>
  <si>
    <t>NACE03110105</t>
  </si>
  <si>
    <t>CONT1;HFS2;B01;MC04;ACPF6;SC0303;STAG1;DEFA2;COLL1;TYVA01;FVAD3;PERF1;EXC2;MESG2</t>
  </si>
  <si>
    <t>NACE03110201</t>
  </si>
  <si>
    <t>NACE03150404</t>
  </si>
  <si>
    <t>NACE01010604</t>
  </si>
  <si>
    <t>CONT1;HFS2;B01;MC02;ACPF6;SC0302;STAG1;DEFA2;COLL3;TYVA01;FVAD3;PERF1;MESG1</t>
  </si>
  <si>
    <t>CONT1;HFS2;B01;MC02;ACPF6;SC0304;STAG3;DEFA1;COLL3;TYVA01;FVAD3;PERF2;MESG2</t>
  </si>
  <si>
    <t>CONT1;HFS2;B01;MC02;ACPF6;SC0303;STAG2;DEFA2;COLL3;TYVA01;FVAD3;PERF1;EXC2;MESG4</t>
  </si>
  <si>
    <t>NACE14010305</t>
  </si>
  <si>
    <t>GEO5</t>
  </si>
  <si>
    <t>CONT1;HFS2;B01;MC02;ACPF6;SC0304;STAG2;DEFA2;COLL2;TYVA01;FVAD3;PERF1;MESG2</t>
  </si>
  <si>
    <t>CONT1;HFS2;B01;MC02;ACPF6;SC0304;STAG3;DEFA1;COLL2;TYVA01;FVAD3;PERF2;MESG1</t>
  </si>
  <si>
    <t>NACE03090101</t>
  </si>
  <si>
    <t>CONT1;HFS2;B01;MC04;ACPF6;SC0303;STAG3;DEFA1;COLL1;TYVA02;FVAD3;PERF2;EXC2</t>
  </si>
  <si>
    <t>NACE03150302</t>
  </si>
  <si>
    <t>NACE01010603</t>
  </si>
  <si>
    <t>CONT1;HFS2;B01;MC02;ACPF6;SC0301;STAG1;DEFA2;COLL2;TYVA02;FVAD3;PERF1</t>
  </si>
  <si>
    <t>NACE02030202</t>
  </si>
  <si>
    <t>CONT1;HFS2;B01;MC04;ACPF6;SC0303;STAG1;DEFA2;COLL3;TYVA02;FVAD3;PERF1;EXC2</t>
  </si>
  <si>
    <t>CONT1;HFS2;B01;MC02;ACPF6;SC0302;STAG2;DEFA2;COLL3;TYVA01;FVAD3;PERF1;MESG1</t>
  </si>
  <si>
    <t>CONT1;HFS2;B01;MC02;ACPF6;SC0303;STAG1;DEFA2;COLL1;TYVA02;FVAD3;PERF1;EXC1</t>
  </si>
  <si>
    <t>CONT1;HFS2;B01;MC02;ACPF6;SC0302;STAG2;DEFA2;COLL3;TYVA02;FVAD3;PERF1</t>
  </si>
  <si>
    <t>NACE03150304</t>
  </si>
  <si>
    <t>CONT1;HFS2;B01;MC02;ACPF6;SC0302;STAG1;DEFA2;COLL3;TYVA01;FVAD3;PERF1;MESG3</t>
  </si>
  <si>
    <t>GEO9</t>
  </si>
  <si>
    <t>NACE04010103</t>
  </si>
  <si>
    <t>NACE03190102</t>
  </si>
  <si>
    <t>CONT1;HFS2;B01;MC02;ACPF6;SC0301;STAG1;DEFA2;COLL3;TYVA02;FVAD3;PERF1</t>
  </si>
  <si>
    <t>NACE19010201</t>
  </si>
  <si>
    <t>CONT1;HFS2;B01;MC02;ACPF6;SC0304;STAG3;DEFA1;COLL3;TYVA01;FVAD3;PERF2;MESG3</t>
  </si>
  <si>
    <t>CONT1;HFS2;B01;MC04;ACPF6;SC0302;STAG1;DEFA2;COLL4;TYVA01;FVAD3;PERF1;MESG4</t>
  </si>
  <si>
    <t>48</t>
  </si>
  <si>
    <t>CONT1;HFS2;B01;MC02;ACPF6;SC0304;STAG1;DEFA2;COLL2;TYVA01;FVAD3;PERF1;MESG5</t>
  </si>
  <si>
    <t>CONT1;HFS2;B01;MC02;ACPF6;SC0302;STAG2;DEFA2;COLL3;TYVA01;FVAD3;PERF1;MESG2</t>
  </si>
  <si>
    <t>GEO10</t>
  </si>
  <si>
    <t>CONT1;HFS2;B01;MC02;ACPF6;SC0303;STAG1;DEFA2;COLL1;TYVA01;FVAD3;PERF1;EXC1;MESG2</t>
  </si>
  <si>
    <t>CONT1;HFS2;B01;MC04;ACPF3;SC0302;PFV1;DEFA2;COLL4;TYVA01;FVAD1;PERF1;MESG1</t>
  </si>
  <si>
    <t>NACE03140101</t>
  </si>
  <si>
    <t>20</t>
  </si>
  <si>
    <t>CONT1;HFS2;B01;MC04;ACPF6;SC0303;STAG2;DEFA2;COLL1;TYVA01;FVAD3;PERF1;EXC2;MESG1</t>
  </si>
  <si>
    <t>GEO11</t>
  </si>
  <si>
    <t>CONT1;HFS2;B01;MC02;ACPF6;SC0304;STAG3;DEFA1;COLL2;TYVA01;FVAD3;PERF2;MESG5</t>
  </si>
  <si>
    <t>CONT1;HFS2;B01;MC04;ACPF6;SC0302;STAG3;DEFA1;COLL1;TYVA01;FVAD3;PERF2;MESG1</t>
  </si>
  <si>
    <t>CONT1;HFS2;B01;MC02;ACPF6;SC0303;STAG1;DEFA2;COLL1;TYVA01;FVAD3;PERF1;EXC1;MESG3</t>
  </si>
  <si>
    <t>CONT1;HFS2;B01;MC04;ACPF6;SC0303;STAG2;DEFA2;COLL1;TYVA02;FVAD3;PERF1;EXC2</t>
  </si>
  <si>
    <t>CONT1;HFS2;B01;MC02;ACPF6;SC0304;STAG3;DEFA1;COLL3;TYVA01;FVAD3;PERF2;MESG5</t>
  </si>
  <si>
    <t>CONT1;HFS2;B01;MC02;ACPF6;SC0303;STAG3;DEFA1;COLL3;TYVA01;FVAD3;PERF2;EXC2;MESG4</t>
  </si>
  <si>
    <t>CONT1;HFS2;B01;MC02;ACPF6;SC0304;STAG2;DEFA2;COLL3;TYVA01;FVAD3;PERF1;MESG5</t>
  </si>
  <si>
    <t>CONT1;HFS2;B01;MC02;ACPF6;SC0304;STAG3;DEFA1;COLL3;TYVA01;FVAD3;PERF2;MESG4</t>
  </si>
  <si>
    <t>24</t>
  </si>
  <si>
    <t>CONT1;HFS2;B01;MC02;ACPF6;SC0303;STAG1;DEFA2;COLL4;TYVA01;FVAD3;PERF1;EXC1;MESG1</t>
  </si>
  <si>
    <t>CONT1;HFS2;B01;MC02;ACPF6;SC0302;STAG1;DEFA2;COLL3;TYVA01;FVAD3;PERF1;MESG5</t>
  </si>
  <si>
    <t>CONT1;HFS2;B01;MC04;ACPF6;SC0303;STAG1;DEFA2;COLL1;TYVA02;FVAD3;PERF1;EXC1</t>
  </si>
  <si>
    <t>CONT1;HFS2;B01;MC02;ACPF6;SC0302;STAG1;DEFA2;COLL3;TYVA01;FVAD3;PERF1;MESG2</t>
  </si>
  <si>
    <t>CONT1;HFS2;B01;MC04;ACPF6;SC0302;STAG2;DEFA2;COLL1;TYVA01;FVAD3;PERF1;MESG1</t>
  </si>
  <si>
    <t>NACE15010201</t>
  </si>
  <si>
    <t>CONT1;HFS2;B01;MC02;ACPF6;SC0304;STAG1;DEFA2;COLL3;TYVA01;FVAD3;PERF1;MESG5</t>
  </si>
  <si>
    <t>04234</t>
  </si>
  <si>
    <t>NACE03160401</t>
  </si>
  <si>
    <t>CONT1;HFS2;B01;MC02;ACPF6;SC0301;STAG1;DEFA2;COLL3;TYVA01;FVAD3;PERF1;MESG1</t>
  </si>
  <si>
    <t>NACE11010401</t>
  </si>
  <si>
    <t>00442</t>
  </si>
  <si>
    <t>00421</t>
  </si>
  <si>
    <t>01333</t>
  </si>
  <si>
    <t>00445</t>
  </si>
  <si>
    <t>1. Variables and values for each table</t>
  </si>
  <si>
    <t>Variables</t>
  </si>
  <si>
    <t>Value</t>
  </si>
  <si>
    <t>Comments</t>
  </si>
  <si>
    <t>Main Sector</t>
  </si>
  <si>
    <t>SC0303</t>
  </si>
  <si>
    <t>"Non financial corporations"</t>
  </si>
  <si>
    <t>SC0301</t>
  </si>
  <si>
    <t>"General Government"</t>
  </si>
  <si>
    <t>SC0302</t>
  </si>
  <si>
    <t>"Other financial Corporation"</t>
  </si>
  <si>
    <t>SC0304</t>
  </si>
  <si>
    <t>"HouseHolds"</t>
  </si>
  <si>
    <t>Exposures</t>
  </si>
  <si>
    <t>TYVA01</t>
  </si>
  <si>
    <t>"Gross carrying amount"</t>
  </si>
  <si>
    <t>TYVA02</t>
  </si>
  <si>
    <t>"Imparment"</t>
  </si>
  <si>
    <t>Main Category</t>
  </si>
  <si>
    <t>MC08</t>
  </si>
  <si>
    <t>"Investment sector"</t>
  </si>
  <si>
    <t>MC10</t>
  </si>
  <si>
    <t>"Tangible assets"</t>
  </si>
  <si>
    <t>Sector</t>
  </si>
  <si>
    <t>INVS5</t>
  </si>
  <si>
    <t>"Non Financial Corporations"</t>
  </si>
  <si>
    <t>INVS4</t>
  </si>
  <si>
    <t>"Other Financial Corporations"</t>
  </si>
  <si>
    <t>INVS3</t>
  </si>
  <si>
    <t>"General Governments"</t>
  </si>
  <si>
    <t>Stage</t>
  </si>
  <si>
    <t>STAG2</t>
  </si>
  <si>
    <t>"Stage 2"</t>
  </si>
  <si>
    <t>STAG3</t>
  </si>
  <si>
    <t>"Stage 3"</t>
  </si>
  <si>
    <t>Excluded</t>
  </si>
  <si>
    <t>EXC1</t>
  </si>
  <si>
    <t>"Excluded for Paris Agreement"</t>
  </si>
  <si>
    <t>Maturity</t>
  </si>
  <si>
    <t>MESG1</t>
  </si>
  <si>
    <t>&lt;5y</t>
  </si>
  <si>
    <t>MESG2</t>
  </si>
  <si>
    <t>&gt;5y &amp; &lt;10y</t>
  </si>
  <si>
    <t>MESG3</t>
  </si>
  <si>
    <t>&gt;10y &amp; &lt;20y</t>
  </si>
  <si>
    <t>&gt;20y</t>
  </si>
  <si>
    <t>MESG5</t>
  </si>
  <si>
    <t>"Counterparty having the choice of the repayment date"</t>
  </si>
  <si>
    <t>MESG6</t>
  </si>
  <si>
    <t>"Other contracts with no stated maturity"</t>
  </si>
  <si>
    <t>MESG</t>
  </si>
  <si>
    <t>No maturity (Provisions)</t>
  </si>
  <si>
    <t>Chronic Changes</t>
  </si>
  <si>
    <t>"Yes"</t>
  </si>
  <si>
    <t>"No"</t>
  </si>
  <si>
    <t>Acute Changes</t>
  </si>
  <si>
    <t>2. Formulas for each table</t>
  </si>
  <si>
    <t>1.Credit Quality by sector</t>
  </si>
  <si>
    <t xml:space="preserve">      Total Gross Carrying Amount = ( NACE | SC030(1-4) | TYVA01) + ( NACE | INVS(3-5) | TYVA01 | MC05)</t>
  </si>
  <si>
    <t xml:space="preserve">      Of which STAGE2 = ( NACE | SC030(1-4) | TYVA01 | STAG2) + ( NACE | INVS(3-5) | TYVA01 | MC05 | STAG2)</t>
  </si>
  <si>
    <t xml:space="preserve">      Of which STAGE32 = ( NACE | SC030(1-4) | TYVA01 | STAG3) + ( NACE | INVS(3-5) | TYVA01 | MC05 | STAG3)</t>
  </si>
  <si>
    <t xml:space="preserve">      Acumulated Impairment = ( NACE | SC030(1-4) | TYVA02) + ( NACE | INVS(3-5) | TYVA02 | MC05)</t>
  </si>
  <si>
    <t xml:space="preserve">      Net Carrying Amount = ( NACE | SC030(1-4)) + ( NACE | INVS(3-5) | MC05)</t>
  </si>
  <si>
    <t>2.Exposures of Corp excl_P</t>
  </si>
  <si>
    <t xml:space="preserve">      Total GCA = ( NACE | SC030(1-4)) + ( NACE | INVS(3-5) | MC05)</t>
  </si>
  <si>
    <t xml:space="preserve">      Of which excluded from Paris agreement = ( NACE | SC030(1-4) | EXC1) + ( NACE | INVS(3-5) | MC05 | EXC1)</t>
  </si>
  <si>
    <t>3.Net Carrying Amt by Maturity</t>
  </si>
  <si>
    <t xml:space="preserve">      Total net carrying amount = MESG(1-6)</t>
  </si>
  <si>
    <t xml:space="preserve">      Prone to the impact of chronic climate change events = (MESG(1-6) | CHRO1)</t>
  </si>
  <si>
    <t xml:space="preserve">      Prone to the impact of acute climate change events = (MESG(1-6) | ACUT1)</t>
  </si>
  <si>
    <t xml:space="preserve">      Prone to physical risk = % Acute + % CHRONIC</t>
  </si>
  <si>
    <t>4.Net Carrying Amt by Maturity</t>
  </si>
  <si>
    <t xml:space="preserve">      Prone to the impact of chronic climate change events = ( NACE | SC030(1-4) | CHRON1) + ( NACE | INVS(3-5) | CHRON1 | MC05)</t>
  </si>
  <si>
    <t xml:space="preserve">      Prone to the impact of acute climate change events = ( NACE | SC030(1-4) | ACUT1) + ( NACE | INVS(3-5) | ACUT1 | MC05)</t>
  </si>
  <si>
    <t>Credit quality of exposures by sector</t>
  </si>
  <si>
    <t>Gross Carrying Amount and Accumulated impairment by NACE</t>
  </si>
  <si>
    <t>ID</t>
  </si>
  <si>
    <t>Activity Sector Description</t>
  </si>
  <si>
    <t>Total Gross Carrying Amount</t>
  </si>
  <si>
    <t>Of which STAGE1</t>
  </si>
  <si>
    <t>Of which STAGE2</t>
  </si>
  <si>
    <t>Of which STAGE3</t>
  </si>
  <si>
    <t>Accumulated impairment</t>
  </si>
  <si>
    <t>Net Carrying Amount</t>
  </si>
  <si>
    <t>at</t>
  </si>
  <si>
    <t>NFC</t>
  </si>
  <si>
    <t>Satélite Dez24 pós ajustes corp.</t>
  </si>
  <si>
    <t>Satélite Jun24 pós ajustes corp.</t>
  </si>
  <si>
    <t xml:space="preserve">∆ </t>
  </si>
  <si>
    <t>∆ (%)</t>
  </si>
  <si>
    <t>Non Financial Corporations</t>
  </si>
  <si>
    <t>NACE01</t>
  </si>
  <si>
    <t>Agriculture, forestry and fishing</t>
  </si>
  <si>
    <t>NACE0101</t>
  </si>
  <si>
    <t>NACE0102</t>
  </si>
  <si>
    <t>NACE0103</t>
  </si>
  <si>
    <t>NACE02</t>
  </si>
  <si>
    <t>Mining and quarrying</t>
  </si>
  <si>
    <t>NACE0203</t>
  </si>
  <si>
    <t>NACE0204</t>
  </si>
  <si>
    <t>NACE0205</t>
  </si>
  <si>
    <t>NACE03</t>
  </si>
  <si>
    <t>Manufacturing</t>
  </si>
  <si>
    <t>NACE0301</t>
  </si>
  <si>
    <t>NACE0302</t>
  </si>
  <si>
    <t>NACE0303</t>
  </si>
  <si>
    <t>NACE0304</t>
  </si>
  <si>
    <t>NACE0305</t>
  </si>
  <si>
    <t>NACE0306</t>
  </si>
  <si>
    <t>NACE0307</t>
  </si>
  <si>
    <t>NACE0308</t>
  </si>
  <si>
    <t>NACE0309</t>
  </si>
  <si>
    <t>NACE0310</t>
  </si>
  <si>
    <t>NACE0311</t>
  </si>
  <si>
    <t>NACE0312</t>
  </si>
  <si>
    <t>NACE0313</t>
  </si>
  <si>
    <t>NACE0314</t>
  </si>
  <si>
    <t>NACE0315</t>
  </si>
  <si>
    <t>NACE0316</t>
  </si>
  <si>
    <t>NACE0317</t>
  </si>
  <si>
    <t>NACE0318</t>
  </si>
  <si>
    <t>NACE0319</t>
  </si>
  <si>
    <t>NACE0320</t>
  </si>
  <si>
    <t>NACE0321</t>
  </si>
  <si>
    <t>NACE0322</t>
  </si>
  <si>
    <t>NACE0323</t>
  </si>
  <si>
    <t>NACE0324</t>
  </si>
  <si>
    <t>NACE04</t>
  </si>
  <si>
    <t>Electricity, gas, steam and air conditioning supply</t>
  </si>
  <si>
    <t>NACE05</t>
  </si>
  <si>
    <t>Water supply; sewerage; waste managment and remediation activities</t>
  </si>
  <si>
    <t>NACE0501</t>
  </si>
  <si>
    <t>NACE0502</t>
  </si>
  <si>
    <t>NACE0503</t>
  </si>
  <si>
    <t>NACE0504</t>
  </si>
  <si>
    <t>NACE06</t>
  </si>
  <si>
    <t>Construction</t>
  </si>
  <si>
    <t>NACE0601</t>
  </si>
  <si>
    <t>NACE0602</t>
  </si>
  <si>
    <t>NACE0603</t>
  </si>
  <si>
    <t>NACE07</t>
  </si>
  <si>
    <t>Wholesale and retail trade; repair of motor vehicles and motorcycles</t>
  </si>
  <si>
    <t>NACE0701</t>
  </si>
  <si>
    <t>NACE0702</t>
  </si>
  <si>
    <t>NACE0703</t>
  </si>
  <si>
    <t>NACE08</t>
  </si>
  <si>
    <t>Transporting and storage</t>
  </si>
  <si>
    <t>NACE0801</t>
  </si>
  <si>
    <t>NACE0802</t>
  </si>
  <si>
    <t>NACE0803</t>
  </si>
  <si>
    <t>NACE0804</t>
  </si>
  <si>
    <t>NACE0805</t>
  </si>
  <si>
    <t>NACE09</t>
  </si>
  <si>
    <t>Accommodation and food service activities</t>
  </si>
  <si>
    <t>NACE0901</t>
  </si>
  <si>
    <t>NACE0902</t>
  </si>
  <si>
    <t>NACE10</t>
  </si>
  <si>
    <t>Information and communication</t>
  </si>
  <si>
    <t>NACE1001</t>
  </si>
  <si>
    <t>NACE1002</t>
  </si>
  <si>
    <t>NACE1003</t>
  </si>
  <si>
    <t>NACE1004</t>
  </si>
  <si>
    <t>NACE1005</t>
  </si>
  <si>
    <t>NACE1006</t>
  </si>
  <si>
    <t>NACE11</t>
  </si>
  <si>
    <t>Financial and insurance activities</t>
  </si>
  <si>
    <t>NACE1101</t>
  </si>
  <si>
    <t>NACE1102</t>
  </si>
  <si>
    <t>NACE1103</t>
  </si>
  <si>
    <t>NACE12</t>
  </si>
  <si>
    <t>Real estate activities</t>
  </si>
  <si>
    <t>NACE13</t>
  </si>
  <si>
    <t>Professional, scientific and technical activities</t>
  </si>
  <si>
    <t>NACE1301</t>
  </si>
  <si>
    <t>NACE1302</t>
  </si>
  <si>
    <t>NACE1303</t>
  </si>
  <si>
    <t>NACE1304</t>
  </si>
  <si>
    <t>NACE1305</t>
  </si>
  <si>
    <t>NACE1306</t>
  </si>
  <si>
    <t>NACE1307</t>
  </si>
  <si>
    <t>NACE14</t>
  </si>
  <si>
    <t>Administrative and support service activities</t>
  </si>
  <si>
    <t>NACE1401</t>
  </si>
  <si>
    <t>NACE1402</t>
  </si>
  <si>
    <t>NACE1403</t>
  </si>
  <si>
    <t>NACE1404</t>
  </si>
  <si>
    <t>NACE1405</t>
  </si>
  <si>
    <t>NACE1406</t>
  </si>
  <si>
    <t>NACE15</t>
  </si>
  <si>
    <t>Public administration and defence; compulsory social security</t>
  </si>
  <si>
    <t>NACE16</t>
  </si>
  <si>
    <t>Education</t>
  </si>
  <si>
    <t>NACE17</t>
  </si>
  <si>
    <t>Human health and social work activities</t>
  </si>
  <si>
    <t>NACE1701</t>
  </si>
  <si>
    <t>NACE1702</t>
  </si>
  <si>
    <t>NACE1703</t>
  </si>
  <si>
    <t>NACE18</t>
  </si>
  <si>
    <t>Arts, entertainment and recreation</t>
  </si>
  <si>
    <t>NACE1801</t>
  </si>
  <si>
    <t>NACE1802</t>
  </si>
  <si>
    <t>NACE1803</t>
  </si>
  <si>
    <t>NACE1804</t>
  </si>
  <si>
    <t>NACE19</t>
  </si>
  <si>
    <t>Other services activities</t>
  </si>
  <si>
    <t>NACE1901</t>
  </si>
  <si>
    <t>NACE1902</t>
  </si>
  <si>
    <t>NACE1903</t>
  </si>
  <si>
    <t>NACE20</t>
  </si>
  <si>
    <t>Activities of households as employers; undifferentiated goods - and services - producing activities of households for own use</t>
  </si>
  <si>
    <t>NACE21</t>
  </si>
  <si>
    <t>Activities of extraterritorial organisations and bodies</t>
  </si>
  <si>
    <t>General Government</t>
  </si>
  <si>
    <t>Other Financial Corporation</t>
  </si>
  <si>
    <t>Households</t>
  </si>
  <si>
    <t>Tangible assets</t>
  </si>
  <si>
    <t>Exposures of corporations that are excluded from EU Paris-aligned benchmark by sector</t>
  </si>
  <si>
    <t>Net Carrying Amount by NACE</t>
  </si>
  <si>
    <t>Total Net Carrying Amount</t>
  </si>
  <si>
    <t>Of which excluded from Paris agreement</t>
  </si>
  <si>
    <t>%</t>
  </si>
  <si>
    <t>Cross check tabela 1</t>
  </si>
  <si>
    <t>Net Carrying Amount by Maturity Bucket</t>
  </si>
  <si>
    <t>Maturity Bucket</t>
  </si>
  <si>
    <t>Prone to the impact of chronic climate change events</t>
  </si>
  <si>
    <t>Prone to the impact of acute climate change events</t>
  </si>
  <si>
    <t>Prone to Physical Risk</t>
  </si>
  <si>
    <t>&lt;= 5 years</t>
  </si>
  <si>
    <t>&gt; 5 years &lt;= 10 years</t>
  </si>
  <si>
    <t>&gt; 10 years &lt;= 20 years</t>
  </si>
  <si>
    <t>&gt; 20 years</t>
  </si>
  <si>
    <t>Counterparty having the choice of the repayment date</t>
  </si>
  <si>
    <t>Other contracts with no stated maturity</t>
  </si>
  <si>
    <t>-</t>
  </si>
  <si>
    <t>Cross-check tabelas</t>
  </si>
  <si>
    <t>Net Carrying Amount by NACE and Sector</t>
  </si>
  <si>
    <t>Prone to the impact of 
chronic climate change events</t>
  </si>
  <si>
    <t>Prone to the impact of
 acute climate change events</t>
  </si>
  <si>
    <t>Pilot jun/23</t>
  </si>
  <si>
    <t>Cross check tabelas</t>
  </si>
  <si>
    <t>Dezembro-2023</t>
  </si>
  <si>
    <t>id_portfolio_ifrs9</t>
  </si>
  <si>
    <t>(Multiple Items)</t>
  </si>
  <si>
    <t>Sum of SUM_of_ead_final</t>
  </si>
  <si>
    <t>Column Labels</t>
  </si>
  <si>
    <t>Sum of SUM_OF_PROV_OL</t>
  </si>
  <si>
    <t>Row Labels</t>
  </si>
  <si>
    <t>Grand Total</t>
  </si>
  <si>
    <t>Peso S1</t>
  </si>
  <si>
    <t>Peso S2</t>
  </si>
  <si>
    <t>Peso S3</t>
  </si>
  <si>
    <t>Cobertura S1</t>
  </si>
  <si>
    <t>Cobertura S2</t>
  </si>
  <si>
    <t>Cobertura S3</t>
  </si>
  <si>
    <t>if id_portfolio_ifrs9 = 1 THEN portfolio = 'Hipotecas';</t>
  </si>
  <si>
    <t>if id_portfolio_ifrs9 = 2 THEN portfolio = 'Encarteiradas';</t>
  </si>
  <si>
    <t>if id_portfolio_ifrs9 = 3 THEN portfolio = 'Negócios';</t>
  </si>
  <si>
    <t>if id_portfolio_ifrs9 = 4 THEN portfolio = 'GCB bancos';</t>
  </si>
  <si>
    <t>if id_portfolio_ifrs9 = 5 THEN portfolio = 'GCB corporate';</t>
  </si>
  <si>
    <t>if id_portfolio_ifrs9 = 6 THEN portfolio = 'GCB soberano';</t>
  </si>
  <si>
    <t>if id_portfolio_ifrs9 = 7 THEN portfolio = 'GCB corporate finance';</t>
  </si>
  <si>
    <t>if id_portfolio_ifrs9 = 8 THEN portfolio = 'GCB outras EEFF';</t>
  </si>
  <si>
    <t>if id_portfolio_ifrs9 = 9 THEN portfolio = 'Promotores';</t>
  </si>
  <si>
    <t>if id_portfolio_ifrs9 = 10 THEN portfolio = 'Consumo';</t>
  </si>
  <si>
    <t>if id_portfolio_ifrs9 = 11 THEN portfolio = 'Resto Retail';</t>
  </si>
  <si>
    <t>if id_portfolio_ifrs9 = 12 THEN portfolio = 'Cartões';</t>
  </si>
  <si>
    <t>if id_portfolio_ifrs9 = 13 THEN portfolio = 'Câmaras';</t>
  </si>
  <si>
    <t>#N/A</t>
  </si>
  <si>
    <t>CONT1;HFS1;B01;MC1005;ORIG4;TYVA01;MESG1</t>
  </si>
  <si>
    <t>CONT1;HFS1;B01;MC1005;ORIG4;TYVA02;MESG1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</si>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</sst>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#,##0\ &quot;€&quot;"/>
    <numFmt numFmtId="165" formatCode="0.0%"/>
    <numFmt numFmtId="166" formatCode="_-* #,##0\ &quot;€&quot;_-;\-* #,##0\ &quot;€&quot;_-;_-* &quot;-&quot;??\ &quot;€&quot;_-;_-@_-"/>
    <numFmt numFmtId="167" formatCode="_-* #,##0_-;\-* #,##0_-;_-* &quot;-&quot;??_-;_-@_-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Trebuchet MS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0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0"/>
      <name val="Arial"/>
      <family val="2"/>
    </font>
    <font>
      <b/>
      <i/>
      <sz val="11"/>
      <color theme="1"/>
      <name val="Calibri"/>
      <family val="2"/>
      <scheme val="minor"/>
    </font>
    <font>
      <i/>
      <sz val="10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0"/>
      <color theme="0"/>
      <name val="Calibri"/>
      <family val="2"/>
    </font>
    <font>
      <b/>
      <i/>
      <sz val="10"/>
      <color theme="1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sz val="8"/>
      <color theme="1"/>
      <name val="Arial"/>
      <family val="2"/>
    </font>
    <font>
      <sz val="8"/>
      <color rgb="FFFF0000"/>
      <name val="Calibri"/>
      <family val="2"/>
      <scheme val="minor"/>
    </font>
    <font>
      <sz val="8"/>
      <name val="Arial"/>
      <family val="2"/>
    </font>
    <font>
      <b/>
      <u/>
      <sz val="8"/>
      <name val="Arial"/>
      <family val="2"/>
    </font>
    <font>
      <sz val="11"/>
      <color theme="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BEBE6"/>
        <bgColor indexed="64"/>
      </patternFill>
    </fill>
    <fill>
      <patternFill patternType="solid">
        <fgColor rgb="FFF4E9E9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EFEF"/>
        <bgColor indexed="64"/>
      </patternFill>
    </fill>
    <fill>
      <patternFill patternType="solid">
        <fgColor rgb="FFFF7575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49">
    <border>
      <left/>
      <right/>
      <top/>
      <bottom/>
      <diagonal/>
    </border>
    <border>
      <left style="hair">
        <color theme="0" tint="-0.249977111117893"/>
      </left>
      <right style="hair">
        <color theme="0" tint="-0.249977111117893"/>
      </right>
      <top style="hair">
        <color theme="0" tint="-0.249977111117893"/>
      </top>
      <bottom style="hair">
        <color theme="0" tint="-0.249977111117893"/>
      </bottom>
      <diagonal/>
    </border>
    <border>
      <left style="hair">
        <color theme="0" tint="-0.34998626667073579"/>
      </left>
      <right style="hair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theme="0" tint="-0.34998626667073579"/>
      </left>
      <right/>
      <top style="hair">
        <color theme="0" tint="-0.34998626667073579"/>
      </top>
      <bottom style="hair">
        <color theme="0" tint="-0.34998626667073579"/>
      </bottom>
      <diagonal/>
    </border>
    <border>
      <left/>
      <right/>
      <top style="hair">
        <color theme="0" tint="-0.34998626667073579"/>
      </top>
      <bottom style="hair">
        <color theme="0" tint="-0.34998626667073579"/>
      </bottom>
      <diagonal/>
    </border>
    <border>
      <left/>
      <right style="hair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theme="0" tint="-0.34998626667073579"/>
      </left>
      <right style="hair">
        <color theme="0" tint="-0.34998626667073579"/>
      </right>
      <top style="hair">
        <color theme="0" tint="-0.34998626667073579"/>
      </top>
      <bottom/>
      <diagonal/>
    </border>
    <border>
      <left style="hair">
        <color theme="0" tint="-0.34998626667073579"/>
      </left>
      <right style="hair">
        <color theme="0" tint="-0.34998626667073579"/>
      </right>
      <top/>
      <bottom/>
      <diagonal/>
    </border>
    <border>
      <left style="hair">
        <color theme="0" tint="-0.34998626667073579"/>
      </left>
      <right style="hair">
        <color theme="0" tint="-0.34998626667073579"/>
      </right>
      <top/>
      <bottom style="hair">
        <color theme="0" tint="-0.34998626667073579"/>
      </bottom>
      <diagonal/>
    </border>
    <border>
      <left/>
      <right/>
      <top/>
      <bottom style="thin">
        <color indexed="64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 style="thick">
        <color theme="0"/>
      </right>
      <top/>
      <bottom/>
      <diagonal/>
    </border>
    <border>
      <left style="thick">
        <color theme="0"/>
      </left>
      <right/>
      <top/>
      <bottom/>
      <diagonal/>
    </border>
    <border>
      <left style="thin">
        <color theme="0" tint="-0.34998626667073579"/>
      </left>
      <right style="hair">
        <color theme="0" tint="-0.34998626667073579"/>
      </right>
      <top style="thin">
        <color theme="0" tint="-0.34998626667073579"/>
      </top>
      <bottom style="hair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hair">
        <color theme="0" tint="-0.34998626667073579"/>
      </bottom>
      <diagonal/>
    </border>
    <border>
      <left style="thin">
        <color theme="0" tint="-0.34998626667073579"/>
      </left>
      <right style="hair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/>
      <right style="thin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 style="thin">
        <color theme="0" tint="-0.34998626667073579"/>
      </left>
      <right style="hair">
        <color theme="0" tint="-0.34998626667073579"/>
      </right>
      <top style="hair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hair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hair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hair">
        <color theme="0" tint="-0.34998626667073579"/>
      </top>
      <bottom/>
      <diagonal/>
    </border>
    <border>
      <left style="hair">
        <color theme="0" tint="-0.34998626667073579"/>
      </left>
      <right/>
      <top/>
      <bottom style="hair">
        <color theme="0" tint="-0.34998626667073579"/>
      </bottom>
      <diagonal/>
    </border>
    <border>
      <left/>
      <right/>
      <top/>
      <bottom style="hair">
        <color theme="0" tint="-0.34998626667073579"/>
      </bottom>
      <diagonal/>
    </border>
    <border>
      <left style="hair">
        <color theme="0" tint="-0.34998626667073579"/>
      </left>
      <right/>
      <top/>
      <bottom/>
      <diagonal/>
    </border>
    <border>
      <left style="hair">
        <color theme="0" tint="-0.34998626667073579"/>
      </left>
      <right/>
      <top style="hair">
        <color theme="0" tint="-0.34998626667073579"/>
      </top>
      <bottom/>
      <diagonal/>
    </border>
    <border>
      <left/>
      <right/>
      <top style="hair">
        <color theme="0" tint="-0.34998626667073579"/>
      </top>
      <bottom/>
      <diagonal/>
    </border>
    <border>
      <left/>
      <right style="hair">
        <color theme="0" tint="-0.34998626667073579"/>
      </right>
      <top style="hair">
        <color theme="0" tint="-0.34998626667073579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/>
      <diagonal/>
    </border>
    <border>
      <left style="hair">
        <color theme="0" tint="-0.499984740745262"/>
      </left>
      <right style="hair">
        <color theme="0" tint="-0.499984740745262"/>
      </right>
      <top/>
      <bottom/>
      <diagonal/>
    </border>
    <border>
      <left style="hair">
        <color theme="0" tint="-0.499984740745262"/>
      </left>
      <right style="hair">
        <color theme="0" tint="-0.499984740745262"/>
      </right>
      <top/>
      <bottom style="hair">
        <color theme="0" tint="-0.499984740745262"/>
      </bottom>
      <diagonal/>
    </border>
    <border>
      <left style="dotted">
        <color theme="0" tint="-0.499984740745262"/>
      </left>
      <right style="dotted">
        <color theme="0" tint="-0.499984740745262"/>
      </right>
      <top style="dotted">
        <color theme="0" tint="-0.499984740745262"/>
      </top>
      <bottom style="dotted">
        <color theme="0" tint="-0.499984740745262"/>
      </bottom>
      <diagonal/>
    </border>
    <border>
      <left style="dotted">
        <color theme="0" tint="-0.499984740745262"/>
      </left>
      <right style="dotted">
        <color theme="0" tint="-0.499984740745262"/>
      </right>
      <top/>
      <bottom/>
      <diagonal/>
    </border>
    <border>
      <left style="dotted">
        <color theme="0" tint="-0.499984740745262"/>
      </left>
      <right style="dotted">
        <color theme="0" tint="-0.499984740745262"/>
      </right>
      <top/>
      <bottom style="dotted">
        <color theme="0" tint="-0.499984740745262"/>
      </bottom>
      <diagonal/>
    </border>
    <border>
      <left/>
      <right style="hair">
        <color theme="0" tint="-0.499984740745262"/>
      </right>
      <top style="hair">
        <color theme="0" tint="-0.499984740745262"/>
      </top>
      <bottom/>
      <diagonal/>
    </border>
    <border>
      <left style="hair">
        <color theme="0" tint="-0.499984740745262"/>
      </left>
      <right/>
      <top style="hair">
        <color theme="0" tint="-0.499984740745262"/>
      </top>
      <bottom/>
      <diagonal/>
    </border>
    <border>
      <left style="hair">
        <color theme="0" tint="-0.499984740745262"/>
      </left>
      <right/>
      <top/>
      <bottom style="hair">
        <color theme="0" tint="-0.499984740745262"/>
      </bottom>
      <diagonal/>
    </border>
    <border>
      <left/>
      <right style="hair">
        <color theme="0" tint="-0.499984740745262"/>
      </right>
      <top/>
      <bottom/>
      <diagonal/>
    </border>
    <border>
      <left/>
      <right style="hair">
        <color theme="0" tint="-0.499984740745262"/>
      </right>
      <top/>
      <bottom style="hair">
        <color theme="0" tint="-0.499984740745262"/>
      </bottom>
      <diagonal/>
    </border>
  </borders>
  <cellStyleXfs count="1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9" fillId="0" borderId="0"/>
    <xf numFmtId="0" fontId="9" fillId="0" borderId="0"/>
    <xf numFmtId="0" fontId="14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1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29">
    <xf numFmtId="0" fontId="0" fillId="0" borderId="0" xfId="0"/>
    <xf numFmtId="44" fontId="2" fillId="0" borderId="0" xfId="1" applyFont="1" applyBorder="1" applyAlignment="1">
      <alignment vertical="center"/>
    </xf>
    <xf numFmtId="0" fontId="0" fillId="0" borderId="0" xfId="0" applyAlignment="1">
      <alignment wrapText="1"/>
    </xf>
    <xf numFmtId="166" fontId="0" fillId="0" borderId="0" xfId="0" applyNumberFormat="1"/>
    <xf numFmtId="3" fontId="0" fillId="0" borderId="0" xfId="0" applyNumberFormat="1" applyAlignment="1">
      <alignment wrapText="1"/>
    </xf>
    <xf numFmtId="0" fontId="7" fillId="0" borderId="0" xfId="0" applyFont="1"/>
    <xf numFmtId="0" fontId="4" fillId="4" borderId="2" xfId="0" applyFont="1" applyFill="1" applyBorder="1"/>
    <xf numFmtId="164" fontId="4" fillId="0" borderId="2" xfId="0" applyNumberFormat="1" applyFont="1" applyBorder="1"/>
    <xf numFmtId="165" fontId="4" fillId="0" borderId="2" xfId="0" applyNumberFormat="1" applyFont="1" applyBorder="1"/>
    <xf numFmtId="0" fontId="5" fillId="3" borderId="2" xfId="0" applyFont="1" applyFill="1" applyBorder="1"/>
    <xf numFmtId="164" fontId="5" fillId="3" borderId="2" xfId="0" applyNumberFormat="1" applyFont="1" applyFill="1" applyBorder="1"/>
    <xf numFmtId="165" fontId="5" fillId="3" borderId="2" xfId="0" applyNumberFormat="1" applyFont="1" applyFill="1" applyBorder="1"/>
    <xf numFmtId="0" fontId="3" fillId="2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166" fontId="4" fillId="0" borderId="2" xfId="1" applyNumberFormat="1" applyFont="1" applyBorder="1" applyAlignment="1">
      <alignment vertical="center"/>
    </xf>
    <xf numFmtId="166" fontId="5" fillId="3" borderId="2" xfId="1" applyNumberFormat="1" applyFont="1" applyFill="1" applyBorder="1" applyAlignment="1">
      <alignment vertical="center"/>
    </xf>
    <xf numFmtId="0" fontId="4" fillId="4" borderId="2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left"/>
    </xf>
    <xf numFmtId="0" fontId="4" fillId="4" borderId="2" xfId="0" applyFont="1" applyFill="1" applyBorder="1" applyAlignment="1">
      <alignment horizontal="left" vertical="center"/>
    </xf>
    <xf numFmtId="166" fontId="5" fillId="0" borderId="2" xfId="1" applyNumberFormat="1" applyFont="1" applyBorder="1" applyAlignment="1">
      <alignment vertical="center"/>
    </xf>
    <xf numFmtId="166" fontId="8" fillId="0" borderId="2" xfId="1" applyNumberFormat="1" applyFont="1" applyFill="1" applyBorder="1"/>
    <xf numFmtId="166" fontId="4" fillId="0" borderId="2" xfId="1" applyNumberFormat="1" applyFont="1" applyFill="1" applyBorder="1" applyAlignment="1">
      <alignment vertical="center"/>
    </xf>
    <xf numFmtId="166" fontId="5" fillId="0" borderId="2" xfId="1" applyNumberFormat="1" applyFont="1" applyFill="1" applyBorder="1" applyAlignment="1">
      <alignment vertical="center"/>
    </xf>
    <xf numFmtId="0" fontId="5" fillId="0" borderId="0" xfId="0" applyFont="1"/>
    <xf numFmtId="0" fontId="10" fillId="5" borderId="0" xfId="3" applyFont="1" applyFill="1" applyAlignment="1">
      <alignment vertical="center"/>
    </xf>
    <xf numFmtId="0" fontId="11" fillId="5" borderId="0" xfId="3" applyFont="1" applyFill="1" applyAlignment="1">
      <alignment horizontal="centerContinuous" vertical="center"/>
    </xf>
    <xf numFmtId="0" fontId="10" fillId="5" borderId="0" xfId="3" applyFont="1" applyFill="1" applyAlignment="1">
      <alignment horizontal="centerContinuous" vertical="center"/>
    </xf>
    <xf numFmtId="0" fontId="10" fillId="2" borderId="0" xfId="3" applyFont="1" applyFill="1" applyAlignment="1">
      <alignment vertical="center"/>
    </xf>
    <xf numFmtId="0" fontId="0" fillId="6" borderId="0" xfId="0" applyFill="1" applyAlignment="1">
      <alignment vertical="center"/>
    </xf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0" fillId="0" borderId="9" xfId="0" applyBorder="1" applyAlignment="1">
      <alignment vertical="center"/>
    </xf>
    <xf numFmtId="0" fontId="4" fillId="4" borderId="10" xfId="4" applyFont="1" applyFill="1" applyBorder="1" applyAlignment="1">
      <alignment horizontal="left"/>
    </xf>
    <xf numFmtId="0" fontId="4" fillId="4" borderId="11" xfId="4" applyFont="1" applyFill="1" applyBorder="1" applyAlignment="1">
      <alignment horizontal="left"/>
    </xf>
    <xf numFmtId="0" fontId="4" fillId="4" borderId="12" xfId="4" applyFont="1" applyFill="1" applyBorder="1" applyAlignment="1">
      <alignment horizontal="left"/>
    </xf>
    <xf numFmtId="0" fontId="4" fillId="4" borderId="0" xfId="4" applyFont="1" applyFill="1" applyAlignment="1">
      <alignment vertical="center" wrapText="1"/>
    </xf>
    <xf numFmtId="0" fontId="13" fillId="4" borderId="14" xfId="4" applyFont="1" applyFill="1" applyBorder="1" applyAlignment="1">
      <alignment horizontal="left" vertical="center" wrapText="1"/>
    </xf>
    <xf numFmtId="0" fontId="4" fillId="4" borderId="15" xfId="4" applyFont="1" applyFill="1" applyBorder="1" applyAlignment="1">
      <alignment horizontal="left"/>
    </xf>
    <xf numFmtId="0" fontId="4" fillId="4" borderId="16" xfId="4" applyFont="1" applyFill="1" applyBorder="1" applyAlignment="1">
      <alignment horizontal="left"/>
    </xf>
    <xf numFmtId="0" fontId="4" fillId="4" borderId="17" xfId="4" applyFont="1" applyFill="1" applyBorder="1" applyAlignment="1">
      <alignment horizontal="left"/>
    </xf>
    <xf numFmtId="0" fontId="4" fillId="0" borderId="0" xfId="4" applyFont="1" applyAlignment="1">
      <alignment horizontal="left"/>
    </xf>
    <xf numFmtId="0" fontId="4" fillId="0" borderId="0" xfId="4" applyFont="1" applyAlignment="1">
      <alignment horizontal="left" vertical="center" wrapText="1"/>
    </xf>
    <xf numFmtId="0" fontId="13" fillId="0" borderId="0" xfId="4" applyFont="1" applyAlignment="1">
      <alignment vertical="center" wrapText="1"/>
    </xf>
    <xf numFmtId="0" fontId="12" fillId="2" borderId="18" xfId="4" applyFont="1" applyFill="1" applyBorder="1" applyAlignment="1">
      <alignment horizontal="center" vertical="center"/>
    </xf>
    <xf numFmtId="0" fontId="12" fillId="2" borderId="19" xfId="4" applyFont="1" applyFill="1" applyBorder="1" applyAlignment="1">
      <alignment horizontal="center" vertical="center"/>
    </xf>
    <xf numFmtId="0" fontId="15" fillId="0" borderId="0" xfId="4" applyFont="1" applyAlignment="1">
      <alignment horizontal="left" vertical="center"/>
    </xf>
    <xf numFmtId="0" fontId="8" fillId="0" borderId="20" xfId="5" applyFont="1" applyBorder="1" applyAlignment="1">
      <alignment horizontal="center" vertical="center" wrapText="1"/>
    </xf>
    <xf numFmtId="0" fontId="8" fillId="0" borderId="22" xfId="5" applyFont="1" applyBorder="1" applyAlignment="1">
      <alignment horizontal="center" vertical="center" wrapText="1"/>
    </xf>
    <xf numFmtId="0" fontId="16" fillId="0" borderId="23" xfId="5" applyFont="1" applyBorder="1" applyAlignment="1">
      <alignment vertical="center" wrapText="1"/>
    </xf>
    <xf numFmtId="0" fontId="16" fillId="0" borderId="21" xfId="5" applyFont="1" applyBorder="1" applyAlignment="1">
      <alignment vertical="center" wrapText="1"/>
    </xf>
    <xf numFmtId="0" fontId="8" fillId="0" borderId="24" xfId="5" applyFont="1" applyBorder="1" applyAlignment="1">
      <alignment horizontal="center" vertical="center" wrapText="1"/>
    </xf>
    <xf numFmtId="167" fontId="0" fillId="0" borderId="0" xfId="6" applyNumberFormat="1" applyFont="1"/>
    <xf numFmtId="0" fontId="16" fillId="0" borderId="25" xfId="5" applyFont="1" applyBorder="1" applyAlignment="1">
      <alignment vertical="center" wrapText="1"/>
    </xf>
    <xf numFmtId="0" fontId="17" fillId="0" borderId="9" xfId="0" applyFont="1" applyBorder="1" applyAlignment="1" applyProtection="1">
      <alignment vertical="center"/>
      <protection hidden="1"/>
    </xf>
    <xf numFmtId="0" fontId="18" fillId="4" borderId="13" xfId="4" applyFont="1" applyFill="1" applyBorder="1" applyAlignment="1">
      <alignment horizontal="left"/>
    </xf>
    <xf numFmtId="17" fontId="3" fillId="2" borderId="2" xfId="0" applyNumberFormat="1" applyFont="1" applyFill="1" applyBorder="1" applyAlignment="1">
      <alignment horizontal="center"/>
    </xf>
    <xf numFmtId="165" fontId="5" fillId="3" borderId="2" xfId="2" applyNumberFormat="1" applyFont="1" applyFill="1" applyBorder="1" applyAlignment="1">
      <alignment vertical="center"/>
    </xf>
    <xf numFmtId="165" fontId="16" fillId="7" borderId="2" xfId="2" applyNumberFormat="1" applyFont="1" applyFill="1" applyBorder="1" applyAlignment="1">
      <alignment horizontal="right"/>
    </xf>
    <xf numFmtId="9" fontId="16" fillId="7" borderId="2" xfId="2" applyFont="1" applyFill="1" applyBorder="1" applyAlignment="1">
      <alignment horizontal="right"/>
    </xf>
    <xf numFmtId="165" fontId="20" fillId="3" borderId="2" xfId="2" applyNumberFormat="1" applyFont="1" applyFill="1" applyBorder="1" applyAlignment="1">
      <alignment vertical="center"/>
    </xf>
    <xf numFmtId="0" fontId="19" fillId="9" borderId="2" xfId="0" applyFont="1" applyFill="1" applyBorder="1" applyAlignment="1">
      <alignment horizontal="center"/>
    </xf>
    <xf numFmtId="166" fontId="8" fillId="10" borderId="2" xfId="1" applyNumberFormat="1" applyFont="1" applyFill="1" applyBorder="1"/>
    <xf numFmtId="166" fontId="5" fillId="10" borderId="2" xfId="1" applyNumberFormat="1" applyFont="1" applyFill="1" applyBorder="1" applyAlignment="1">
      <alignment vertical="center"/>
    </xf>
    <xf numFmtId="17" fontId="3" fillId="11" borderId="2" xfId="0" applyNumberFormat="1" applyFont="1" applyFill="1" applyBorder="1" applyAlignment="1">
      <alignment horizontal="center"/>
    </xf>
    <xf numFmtId="165" fontId="8" fillId="0" borderId="2" xfId="2" applyNumberFormat="1" applyFont="1" applyFill="1" applyBorder="1"/>
    <xf numFmtId="165" fontId="8" fillId="10" borderId="2" xfId="2" applyNumberFormat="1" applyFont="1" applyFill="1" applyBorder="1"/>
    <xf numFmtId="165" fontId="5" fillId="0" borderId="2" xfId="2" applyNumberFormat="1" applyFont="1" applyFill="1" applyBorder="1" applyAlignment="1">
      <alignment vertical="center"/>
    </xf>
    <xf numFmtId="165" fontId="5" fillId="10" borderId="2" xfId="2" applyNumberFormat="1" applyFont="1" applyFill="1" applyBorder="1" applyAlignment="1">
      <alignment vertical="center"/>
    </xf>
    <xf numFmtId="165" fontId="5" fillId="0" borderId="2" xfId="2" applyNumberFormat="1" applyFont="1" applyBorder="1" applyAlignment="1">
      <alignment vertical="center"/>
    </xf>
    <xf numFmtId="166" fontId="4" fillId="10" borderId="2" xfId="1" applyNumberFormat="1" applyFont="1" applyFill="1" applyBorder="1" applyAlignment="1">
      <alignment vertical="center"/>
    </xf>
    <xf numFmtId="0" fontId="4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/>
    <xf numFmtId="4" fontId="4" fillId="0" borderId="1" xfId="0" applyNumberFormat="1" applyFont="1" applyBorder="1"/>
    <xf numFmtId="0" fontId="11" fillId="5" borderId="0" xfId="3" applyFont="1" applyFill="1" applyAlignment="1">
      <alignment horizontal="center" vertical="center"/>
    </xf>
    <xf numFmtId="0" fontId="10" fillId="5" borderId="0" xfId="3" applyFont="1" applyFill="1" applyAlignment="1">
      <alignment horizontal="center" vertical="center"/>
    </xf>
    <xf numFmtId="0" fontId="3" fillId="2" borderId="6" xfId="0" applyFont="1" applyFill="1" applyBorder="1" applyAlignment="1">
      <alignment vertical="center"/>
    </xf>
    <xf numFmtId="166" fontId="4" fillId="3" borderId="2" xfId="1" applyNumberFormat="1" applyFont="1" applyFill="1" applyBorder="1" applyAlignment="1">
      <alignment vertical="center"/>
    </xf>
    <xf numFmtId="165" fontId="18" fillId="3" borderId="2" xfId="2" applyNumberFormat="1" applyFont="1" applyFill="1" applyBorder="1" applyAlignment="1">
      <alignment vertical="center"/>
    </xf>
    <xf numFmtId="0" fontId="4" fillId="4" borderId="6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left" vertical="center"/>
    </xf>
    <xf numFmtId="166" fontId="8" fillId="0" borderId="6" xfId="1" applyNumberFormat="1" applyFont="1" applyFill="1" applyBorder="1"/>
    <xf numFmtId="166" fontId="8" fillId="10" borderId="6" xfId="1" applyNumberFormat="1" applyFont="1" applyFill="1" applyBorder="1"/>
    <xf numFmtId="0" fontId="4" fillId="4" borderId="6" xfId="0" applyFont="1" applyFill="1" applyBorder="1" applyAlignment="1">
      <alignment horizontal="center"/>
    </xf>
    <xf numFmtId="0" fontId="4" fillId="4" borderId="6" xfId="0" applyFont="1" applyFill="1" applyBorder="1" applyAlignment="1">
      <alignment horizontal="left"/>
    </xf>
    <xf numFmtId="0" fontId="4" fillId="4" borderId="8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left" vertical="center"/>
    </xf>
    <xf numFmtId="166" fontId="8" fillId="0" borderId="8" xfId="1" applyNumberFormat="1" applyFont="1" applyFill="1" applyBorder="1"/>
    <xf numFmtId="166" fontId="8" fillId="10" borderId="8" xfId="1" applyNumberFormat="1" applyFont="1" applyFill="1" applyBorder="1"/>
    <xf numFmtId="165" fontId="16" fillId="7" borderId="8" xfId="2" applyNumberFormat="1" applyFont="1" applyFill="1" applyBorder="1" applyAlignment="1">
      <alignment horizontal="right"/>
    </xf>
    <xf numFmtId="0" fontId="4" fillId="4" borderId="8" xfId="0" applyFont="1" applyFill="1" applyBorder="1" applyAlignment="1">
      <alignment horizontal="center"/>
    </xf>
    <xf numFmtId="0" fontId="4" fillId="4" borderId="8" xfId="0" applyFont="1" applyFill="1" applyBorder="1" applyAlignment="1">
      <alignment horizontal="left"/>
    </xf>
    <xf numFmtId="3" fontId="0" fillId="0" borderId="0" xfId="6" applyNumberFormat="1" applyFont="1"/>
    <xf numFmtId="44" fontId="2" fillId="0" borderId="0" xfId="1" applyFont="1" applyFill="1" applyBorder="1" applyAlignment="1">
      <alignment vertical="center"/>
    </xf>
    <xf numFmtId="0" fontId="3" fillId="8" borderId="3" xfId="0" applyFont="1" applyFill="1" applyBorder="1" applyAlignment="1">
      <alignment vertical="center"/>
    </xf>
    <xf numFmtId="0" fontId="3" fillId="8" borderId="4" xfId="0" applyFont="1" applyFill="1" applyBorder="1" applyAlignment="1">
      <alignment vertical="center"/>
    </xf>
    <xf numFmtId="0" fontId="3" fillId="8" borderId="5" xfId="0" applyFont="1" applyFill="1" applyBorder="1" applyAlignment="1">
      <alignment vertical="center"/>
    </xf>
    <xf numFmtId="0" fontId="3" fillId="8" borderId="3" xfId="0" applyFont="1" applyFill="1" applyBorder="1" applyAlignment="1">
      <alignment vertical="center" wrapText="1"/>
    </xf>
    <xf numFmtId="0" fontId="3" fillId="8" borderId="4" xfId="0" applyFont="1" applyFill="1" applyBorder="1" applyAlignment="1">
      <alignment vertical="center" wrapText="1"/>
    </xf>
    <xf numFmtId="0" fontId="3" fillId="8" borderId="5" xfId="0" applyFont="1" applyFill="1" applyBorder="1" applyAlignment="1">
      <alignment vertical="center" wrapText="1"/>
    </xf>
    <xf numFmtId="0" fontId="5" fillId="3" borderId="3" xfId="0" applyFont="1" applyFill="1" applyBorder="1" applyAlignment="1">
      <alignment vertical="center"/>
    </xf>
    <xf numFmtId="0" fontId="5" fillId="3" borderId="4" xfId="0" applyFont="1" applyFill="1" applyBorder="1" applyAlignment="1">
      <alignment vertical="center"/>
    </xf>
    <xf numFmtId="0" fontId="5" fillId="3" borderId="5" xfId="0" applyFont="1" applyFill="1" applyBorder="1" applyAlignment="1">
      <alignment vertical="center"/>
    </xf>
    <xf numFmtId="0" fontId="3" fillId="2" borderId="32" xfId="0" applyFont="1" applyFill="1" applyBorder="1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3" fillId="2" borderId="3" xfId="0" applyFont="1" applyFill="1" applyBorder="1" applyAlignment="1">
      <alignment vertical="center" wrapText="1"/>
    </xf>
    <xf numFmtId="0" fontId="3" fillId="2" borderId="4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vertical="center" wrapText="1"/>
    </xf>
    <xf numFmtId="0" fontId="3" fillId="8" borderId="31" xfId="0" applyFont="1" applyFill="1" applyBorder="1" applyAlignment="1">
      <alignment vertical="center" wrapText="1"/>
    </xf>
    <xf numFmtId="0" fontId="22" fillId="0" borderId="0" xfId="0" applyFont="1"/>
    <xf numFmtId="4" fontId="24" fillId="0" borderId="0" xfId="0" applyNumberFormat="1" applyFont="1"/>
    <xf numFmtId="166" fontId="24" fillId="0" borderId="0" xfId="0" applyNumberFormat="1" applyFont="1"/>
    <xf numFmtId="167" fontId="22" fillId="0" borderId="0" xfId="6" applyNumberFormat="1" applyFont="1"/>
    <xf numFmtId="164" fontId="22" fillId="0" borderId="0" xfId="0" applyNumberFormat="1" applyFont="1"/>
    <xf numFmtId="166" fontId="22" fillId="0" borderId="0" xfId="0" applyNumberFormat="1" applyFont="1"/>
    <xf numFmtId="0" fontId="23" fillId="0" borderId="0" xfId="0" pivotButton="1" applyFont="1"/>
    <xf numFmtId="0" fontId="23" fillId="0" borderId="0" xfId="0" applyFont="1"/>
    <xf numFmtId="0" fontId="25" fillId="0" borderId="0" xfId="9" applyFont="1"/>
    <xf numFmtId="0" fontId="23" fillId="0" borderId="0" xfId="0" applyFont="1" applyAlignment="1">
      <alignment horizontal="left"/>
    </xf>
    <xf numFmtId="3" fontId="23" fillId="0" borderId="0" xfId="0" applyNumberFormat="1" applyFont="1"/>
    <xf numFmtId="10" fontId="25" fillId="0" borderId="0" xfId="9" applyNumberFormat="1" applyFont="1"/>
    <xf numFmtId="4" fontId="23" fillId="0" borderId="0" xfId="0" applyNumberFormat="1" applyFont="1"/>
    <xf numFmtId="10" fontId="22" fillId="0" borderId="0" xfId="0" applyNumberFormat="1" applyFont="1"/>
    <xf numFmtId="17" fontId="26" fillId="0" borderId="0" xfId="9" quotePrefix="1" applyNumberFormat="1" applyFont="1"/>
    <xf numFmtId="0" fontId="3" fillId="8" borderId="33" xfId="0" applyFont="1" applyFill="1" applyBorder="1"/>
    <xf numFmtId="0" fontId="3" fillId="8" borderId="34" xfId="0" applyFont="1" applyFill="1" applyBorder="1"/>
    <xf numFmtId="0" fontId="3" fillId="8" borderId="35" xfId="0" applyFont="1" applyFill="1" applyBorder="1"/>
    <xf numFmtId="0" fontId="3" fillId="12" borderId="33" xfId="0" applyFont="1" applyFill="1" applyBorder="1"/>
    <xf numFmtId="0" fontId="3" fillId="12" borderId="34" xfId="0" applyFont="1" applyFill="1" applyBorder="1"/>
    <xf numFmtId="0" fontId="3" fillId="12" borderId="35" xfId="0" applyFont="1" applyFill="1" applyBorder="1"/>
    <xf numFmtId="0" fontId="3" fillId="2" borderId="30" xfId="0" applyFont="1" applyFill="1" applyBorder="1" applyAlignment="1">
      <alignment horizontal="center" vertical="center"/>
    </xf>
    <xf numFmtId="4" fontId="0" fillId="0" borderId="0" xfId="0" applyNumberFormat="1"/>
    <xf numFmtId="0" fontId="27" fillId="0" borderId="0" xfId="0" applyFont="1"/>
    <xf numFmtId="165" fontId="16" fillId="4" borderId="8" xfId="2" applyNumberFormat="1" applyFont="1" applyFill="1" applyBorder="1" applyAlignment="1">
      <alignment horizontal="right"/>
    </xf>
    <xf numFmtId="165" fontId="16" fillId="4" borderId="2" xfId="2" applyNumberFormat="1" applyFont="1" applyFill="1" applyBorder="1" applyAlignment="1">
      <alignment horizontal="right"/>
    </xf>
    <xf numFmtId="165" fontId="5" fillId="3" borderId="2" xfId="2" applyNumberFormat="1" applyFont="1" applyFill="1" applyBorder="1"/>
    <xf numFmtId="166" fontId="8" fillId="4" borderId="8" xfId="1" applyNumberFormat="1" applyFont="1" applyFill="1" applyBorder="1"/>
    <xf numFmtId="166" fontId="8" fillId="4" borderId="2" xfId="1" applyNumberFormat="1" applyFont="1" applyFill="1" applyBorder="1"/>
    <xf numFmtId="164" fontId="4" fillId="4" borderId="2" xfId="0" applyNumberFormat="1" applyFont="1" applyFill="1" applyBorder="1"/>
    <xf numFmtId="14" fontId="0" fillId="0" borderId="0" xfId="0" applyNumberFormat="1"/>
    <xf numFmtId="0" fontId="28" fillId="0" borderId="0" xfId="0" applyFont="1"/>
    <xf numFmtId="0" fontId="12" fillId="2" borderId="36" xfId="0" applyFont="1" applyFill="1" applyBorder="1"/>
    <xf numFmtId="0" fontId="0" fillId="0" borderId="36" xfId="0" applyBorder="1"/>
    <xf numFmtId="4" fontId="0" fillId="0" borderId="36" xfId="0" applyNumberFormat="1" applyBorder="1"/>
    <xf numFmtId="0" fontId="12" fillId="13" borderId="36" xfId="0" applyFont="1" applyFill="1" applyBorder="1"/>
    <xf numFmtId="0" fontId="3" fillId="13" borderId="36" xfId="0" applyFont="1" applyFill="1" applyBorder="1" applyAlignment="1">
      <alignment horizontal="center" vertical="center"/>
    </xf>
    <xf numFmtId="0" fontId="4" fillId="0" borderId="36" xfId="0" applyFont="1" applyBorder="1"/>
    <xf numFmtId="0" fontId="0" fillId="14" borderId="36" xfId="0" applyFill="1" applyBorder="1"/>
    <xf numFmtId="4" fontId="0" fillId="14" borderId="36" xfId="0" applyNumberFormat="1" applyFill="1" applyBorder="1"/>
    <xf numFmtId="0" fontId="4" fillId="14" borderId="36" xfId="0" applyFont="1" applyFill="1" applyBorder="1"/>
    <xf numFmtId="0" fontId="2" fillId="0" borderId="0" xfId="0" applyFont="1"/>
    <xf numFmtId="4" fontId="0" fillId="0" borderId="37" xfId="0" applyNumberFormat="1" applyBorder="1"/>
    <xf numFmtId="0" fontId="0" fillId="0" borderId="37" xfId="0" applyBorder="1"/>
    <xf numFmtId="4" fontId="0" fillId="0" borderId="37" xfId="0" applyNumberFormat="1" applyBorder="1" applyAlignment="1">
      <alignment horizontal="right"/>
    </xf>
    <xf numFmtId="4" fontId="0" fillId="0" borderId="37" xfId="0" applyNumberFormat="1" applyBorder="1" applyAlignment="1">
      <alignment horizontal="center"/>
    </xf>
    <xf numFmtId="0" fontId="0" fillId="15" borderId="36" xfId="0" applyFill="1" applyBorder="1"/>
    <xf numFmtId="4" fontId="0" fillId="15" borderId="36" xfId="0" applyNumberFormat="1" applyFill="1" applyBorder="1"/>
    <xf numFmtId="0" fontId="0" fillId="16" borderId="36" xfId="0" applyFill="1" applyBorder="1"/>
    <xf numFmtId="4" fontId="0" fillId="16" borderId="36" xfId="0" applyNumberFormat="1" applyFill="1" applyBorder="1"/>
    <xf numFmtId="4" fontId="0" fillId="0" borderId="38" xfId="0" applyNumberFormat="1" applyBorder="1"/>
    <xf numFmtId="4" fontId="2" fillId="4" borderId="41" xfId="0" applyNumberFormat="1" applyFont="1" applyFill="1" applyBorder="1"/>
    <xf numFmtId="0" fontId="2" fillId="0" borderId="9" xfId="0" applyFont="1" applyBorder="1"/>
    <xf numFmtId="0" fontId="12" fillId="2" borderId="37" xfId="0" applyFont="1" applyFill="1" applyBorder="1" applyAlignment="1">
      <alignment horizontal="centerContinuous"/>
    </xf>
    <xf numFmtId="3" fontId="0" fillId="0" borderId="37" xfId="0" applyNumberFormat="1" applyBorder="1"/>
    <xf numFmtId="17" fontId="2" fillId="17" borderId="37" xfId="0" applyNumberFormat="1" applyFont="1" applyFill="1" applyBorder="1" applyAlignment="1">
      <alignment horizontal="left" vertical="center"/>
    </xf>
    <xf numFmtId="17" fontId="29" fillId="17" borderId="37" xfId="0" applyNumberFormat="1" applyFont="1" applyFill="1" applyBorder="1" applyAlignment="1">
      <alignment horizontal="center" vertical="center"/>
    </xf>
    <xf numFmtId="0" fontId="0" fillId="0" borderId="37" xfId="0" applyBorder="1" applyAlignment="1">
      <alignment horizontal="right"/>
    </xf>
    <xf numFmtId="0" fontId="0" fillId="0" borderId="37" xfId="0" applyBorder="1" applyAlignment="1">
      <alignment horizontal="left"/>
    </xf>
    <xf numFmtId="0" fontId="0" fillId="0" borderId="37" xfId="0" applyBorder="1" applyAlignment="1">
      <alignment horizontal="center"/>
    </xf>
    <xf numFmtId="0" fontId="0" fillId="0" borderId="42" xfId="0" applyBorder="1" applyAlignment="1">
      <alignment vertical="center"/>
    </xf>
    <xf numFmtId="0" fontId="0" fillId="0" borderId="43" xfId="0" applyBorder="1" applyAlignment="1">
      <alignment vertical="center"/>
    </xf>
    <xf numFmtId="0" fontId="0" fillId="0" borderId="38" xfId="0" applyBorder="1" applyAlignment="1">
      <alignment vertical="center"/>
    </xf>
    <xf numFmtId="4" fontId="0" fillId="0" borderId="38" xfId="0" applyNumberFormat="1" applyBorder="1" applyAlignment="1">
      <alignment vertical="center"/>
    </xf>
    <xf numFmtId="49" fontId="0" fillId="0" borderId="36" xfId="0" applyNumberFormat="1" applyBorder="1"/>
    <xf numFmtId="49" fontId="0" fillId="14" borderId="36" xfId="0" applyNumberFormat="1" applyFill="1" applyBorder="1"/>
    <xf numFmtId="49" fontId="0" fillId="16" borderId="36" xfId="0" applyNumberFormat="1" applyFill="1" applyBorder="1"/>
    <xf numFmtId="49" fontId="0" fillId="0" borderId="37" xfId="0" applyNumberFormat="1" applyBorder="1" applyAlignment="1">
      <alignment horizontal="center"/>
    </xf>
    <xf numFmtId="4" fontId="0" fillId="0" borderId="40" xfId="0" applyNumberFormat="1" applyBorder="1" applyAlignment="1">
      <alignment horizontal="center" vertical="center"/>
    </xf>
    <xf numFmtId="0" fontId="0" fillId="0" borderId="0" xfId="0" quotePrefix="1"/>
    <xf numFmtId="0" fontId="27" fillId="0" borderId="47" xfId="0" applyFont="1" applyBorder="1" applyAlignment="1">
      <alignment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4" fontId="0" fillId="0" borderId="38" xfId="0" applyNumberFormat="1" applyBorder="1" applyAlignment="1">
      <alignment horizontal="center" vertical="center"/>
    </xf>
    <xf numFmtId="4" fontId="0" fillId="0" borderId="39" xfId="0" applyNumberFormat="1" applyBorder="1" applyAlignment="1">
      <alignment horizontal="center" vertical="center"/>
    </xf>
    <xf numFmtId="4" fontId="0" fillId="0" borderId="40" xfId="0" applyNumberFormat="1" applyBorder="1" applyAlignment="1">
      <alignment horizontal="center" vertical="center"/>
    </xf>
    <xf numFmtId="0" fontId="2" fillId="4" borderId="41" xfId="0" applyFont="1" applyFill="1" applyBorder="1" applyAlignment="1">
      <alignment horizontal="right"/>
    </xf>
    <xf numFmtId="0" fontId="12" fillId="2" borderId="38" xfId="0" applyFont="1" applyFill="1" applyBorder="1" applyAlignment="1">
      <alignment horizontal="center" vertical="center"/>
    </xf>
    <xf numFmtId="0" fontId="12" fillId="2" borderId="40" xfId="0" applyFont="1" applyFill="1" applyBorder="1" applyAlignment="1">
      <alignment horizontal="center" vertical="center"/>
    </xf>
    <xf numFmtId="0" fontId="12" fillId="2" borderId="45" xfId="0" applyFont="1" applyFill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44" xfId="0" applyBorder="1" applyAlignment="1">
      <alignment horizontal="left" vertical="center"/>
    </xf>
    <xf numFmtId="0" fontId="0" fillId="0" borderId="47" xfId="0" applyBorder="1" applyAlignment="1">
      <alignment horizontal="left" vertical="center"/>
    </xf>
    <xf numFmtId="0" fontId="0" fillId="0" borderId="48" xfId="0" applyBorder="1" applyAlignment="1">
      <alignment horizontal="left" vertical="center"/>
    </xf>
    <xf numFmtId="0" fontId="0" fillId="0" borderId="44" xfId="0" applyBorder="1" applyAlignment="1">
      <alignment vertical="center"/>
    </xf>
    <xf numFmtId="0" fontId="0" fillId="0" borderId="47" xfId="0" applyBorder="1" applyAlignment="1">
      <alignment vertical="center"/>
    </xf>
    <xf numFmtId="0" fontId="0" fillId="0" borderId="48" xfId="0" applyBorder="1" applyAlignment="1">
      <alignment vertical="center"/>
    </xf>
    <xf numFmtId="0" fontId="0" fillId="0" borderId="44" xfId="0" applyBorder="1" applyAlignment="1">
      <alignment horizontal="right" vertical="center"/>
    </xf>
    <xf numFmtId="0" fontId="0" fillId="0" borderId="47" xfId="0" applyBorder="1" applyAlignment="1">
      <alignment horizontal="right" vertical="center"/>
    </xf>
    <xf numFmtId="0" fontId="0" fillId="0" borderId="48" xfId="0" applyBorder="1" applyAlignment="1">
      <alignment horizontal="right" vertical="center"/>
    </xf>
    <xf numFmtId="0" fontId="27" fillId="0" borderId="47" xfId="0" applyFont="1" applyBorder="1" applyAlignment="1">
      <alignment horizontal="left" vertical="center"/>
    </xf>
    <xf numFmtId="0" fontId="0" fillId="0" borderId="39" xfId="0" applyBorder="1" applyAlignment="1">
      <alignment horizontal="left" vertical="center"/>
    </xf>
    <xf numFmtId="0" fontId="0" fillId="0" borderId="40" xfId="0" applyBorder="1" applyAlignment="1">
      <alignment horizontal="left" vertical="center"/>
    </xf>
    <xf numFmtId="0" fontId="0" fillId="0" borderId="39" xfId="0" applyBorder="1" applyAlignment="1">
      <alignment horizontal="right" vertical="center"/>
    </xf>
    <xf numFmtId="0" fontId="0" fillId="0" borderId="40" xfId="0" applyBorder="1" applyAlignment="1">
      <alignment horizontal="right" vertical="center"/>
    </xf>
    <xf numFmtId="0" fontId="0" fillId="0" borderId="38" xfId="0" applyBorder="1" applyAlignment="1">
      <alignment horizontal="right" vertical="center"/>
    </xf>
    <xf numFmtId="0" fontId="0" fillId="0" borderId="38" xfId="0" applyBorder="1" applyAlignment="1">
      <alignment vertical="center"/>
    </xf>
    <xf numFmtId="0" fontId="0" fillId="0" borderId="39" xfId="0" applyBorder="1" applyAlignment="1">
      <alignment vertical="center"/>
    </xf>
    <xf numFmtId="0" fontId="0" fillId="0" borderId="40" xfId="0" applyBorder="1" applyAlignment="1">
      <alignment vertical="center"/>
    </xf>
    <xf numFmtId="0" fontId="0" fillId="0" borderId="38" xfId="0" applyBorder="1" applyAlignment="1">
      <alignment horizontal="left" vertical="center"/>
    </xf>
    <xf numFmtId="0" fontId="8" fillId="0" borderId="29" xfId="5" applyFont="1" applyBorder="1" applyAlignment="1">
      <alignment horizontal="center" vertical="center" wrapText="1"/>
    </xf>
    <xf numFmtId="0" fontId="8" fillId="0" borderId="28" xfId="5" applyFont="1" applyBorder="1" applyAlignment="1">
      <alignment horizontal="center" vertical="center" wrapText="1"/>
    </xf>
    <xf numFmtId="0" fontId="8" fillId="0" borderId="26" xfId="5" applyFont="1" applyBorder="1" applyAlignment="1">
      <alignment horizontal="center" vertical="center" wrapText="1"/>
    </xf>
    <xf numFmtId="0" fontId="8" fillId="0" borderId="27" xfId="5" applyFont="1" applyBorder="1" applyAlignment="1">
      <alignment horizontal="center" vertical="center" wrapText="1"/>
    </xf>
    <xf numFmtId="0" fontId="5" fillId="3" borderId="3" xfId="0" applyFont="1" applyFill="1" applyBorder="1" applyAlignment="1">
      <alignment horizontal="left" vertical="center"/>
    </xf>
    <xf numFmtId="0" fontId="5" fillId="3" borderId="4" xfId="0" applyFont="1" applyFill="1" applyBorder="1" applyAlignment="1">
      <alignment horizontal="left" vertical="center"/>
    </xf>
    <xf numFmtId="0" fontId="5" fillId="3" borderId="5" xfId="0" applyFont="1" applyFill="1" applyBorder="1" applyAlignment="1">
      <alignment horizontal="left" vertical="center"/>
    </xf>
    <xf numFmtId="0" fontId="5" fillId="4" borderId="6" xfId="0" applyFont="1" applyFill="1" applyBorder="1" applyAlignment="1">
      <alignment horizontal="center" vertical="center" textRotation="90"/>
    </xf>
    <xf numFmtId="0" fontId="5" fillId="4" borderId="7" xfId="0" applyFont="1" applyFill="1" applyBorder="1" applyAlignment="1">
      <alignment horizontal="center" vertical="center" textRotation="90"/>
    </xf>
    <xf numFmtId="0" fontId="5" fillId="4" borderId="8" xfId="0" applyFont="1" applyFill="1" applyBorder="1" applyAlignment="1">
      <alignment horizontal="center" vertical="center" textRotation="90"/>
    </xf>
    <xf numFmtId="0" fontId="3" fillId="2" borderId="6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5" fillId="4" borderId="4" xfId="0" applyFont="1" applyFill="1" applyBorder="1" applyAlignment="1">
      <alignment horizontal="left" vertical="center"/>
    </xf>
    <xf numFmtId="0" fontId="5" fillId="4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9" fontId="3" fillId="2" borderId="6" xfId="2" applyFont="1" applyFill="1" applyBorder="1" applyAlignment="1">
      <alignment horizontal="center" vertical="center" wrapText="1"/>
    </xf>
    <xf numFmtId="9" fontId="3" fillId="2" borderId="8" xfId="2" applyFont="1" applyFill="1" applyBorder="1" applyAlignment="1">
      <alignment horizontal="center" vertical="center" wrapText="1"/>
    </xf>
  </cellXfs>
  <cellStyles count="14">
    <cellStyle name="Comma" xfId="6" builtinId="3"/>
    <cellStyle name="Comma 2" xfId="8"/>
    <cellStyle name="Comma 2 2" xfId="13"/>
    <cellStyle name="Comma 3" xfId="11"/>
    <cellStyle name="Currency" xfId="1" builtinId="4"/>
    <cellStyle name="Currency 2" xfId="7"/>
    <cellStyle name="Currency 2 2" xfId="12"/>
    <cellStyle name="Currency 3" xfId="10"/>
    <cellStyle name="Normal" xfId="0" builtinId="0"/>
    <cellStyle name="Normal 2" xfId="9"/>
    <cellStyle name="Normal 2 10" xfId="5"/>
    <cellStyle name="Normal 3 2 7" xfId="4"/>
    <cellStyle name="Normal 3 5 4" xfId="3"/>
    <cellStyle name="Percent" xfId="2" builtinId="5"/>
  </cellStyles>
  <dxfs count="113"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numFmt numFmtId="3" formatCode="#,##0"/>
    </dxf>
    <dxf>
      <numFmt numFmtId="4" formatCode="#,##0.00"/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numFmt numFmtId="4" formatCode="#,##0.00"/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numFmt numFmtId="3" formatCode="#,##0"/>
    </dxf>
    <dxf>
      <numFmt numFmtId="4" formatCode="#,##0.00"/>
    </dxf>
    <dxf>
      <font>
        <color rgb="FFFF0000"/>
      </font>
    </dxf>
    <dxf>
      <font>
        <color rgb="FF92D050"/>
      </font>
    </dxf>
    <dxf>
      <font>
        <color rgb="FFFF0000"/>
      </font>
    </dxf>
    <dxf>
      <font>
        <color rgb="FF92D050"/>
      </font>
    </dxf>
    <dxf>
      <font>
        <color rgb="FFFF0000"/>
      </font>
    </dxf>
    <dxf>
      <font>
        <color rgb="FF92D050"/>
      </font>
    </dxf>
    <dxf>
      <font>
        <color rgb="FFFF0000"/>
      </font>
    </dxf>
    <dxf>
      <font>
        <color rgb="FF92D050"/>
      </font>
    </dxf>
    <dxf>
      <font>
        <color rgb="FFFF0000"/>
      </font>
    </dxf>
    <dxf>
      <font>
        <color rgb="FF92D050"/>
      </font>
    </dxf>
    <dxf>
      <font>
        <color rgb="FFFF0000"/>
      </font>
    </dxf>
    <dxf>
      <font>
        <color rgb="FF92D050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DFF27E"/>
      <color rgb="FFFFEFEF"/>
      <color rgb="FFFFE1E1"/>
      <color rgb="FF00B0F0"/>
      <color rgb="FFFF7575"/>
      <color rgb="FFFF8B8B"/>
      <color rgb="FFFF9393"/>
      <color rgb="FFF3F3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15.xml"/><Relationship Id="rId21" Type="http://schemas.openxmlformats.org/officeDocument/2006/relationships/externalLink" Target="externalLinks/externalLink10.xml"/><Relationship Id="rId42" Type="http://schemas.openxmlformats.org/officeDocument/2006/relationships/externalLink" Target="externalLinks/externalLink31.xml"/><Relationship Id="rId47" Type="http://schemas.openxmlformats.org/officeDocument/2006/relationships/externalLink" Target="externalLinks/externalLink36.xml"/><Relationship Id="rId63" Type="http://schemas.openxmlformats.org/officeDocument/2006/relationships/externalLink" Target="externalLinks/externalLink52.xml"/><Relationship Id="rId68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5.xml"/><Relationship Id="rId29" Type="http://schemas.openxmlformats.org/officeDocument/2006/relationships/externalLink" Target="externalLinks/externalLink18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3.xml"/><Relationship Id="rId32" Type="http://schemas.openxmlformats.org/officeDocument/2006/relationships/externalLink" Target="externalLinks/externalLink21.xml"/><Relationship Id="rId37" Type="http://schemas.openxmlformats.org/officeDocument/2006/relationships/externalLink" Target="externalLinks/externalLink26.xml"/><Relationship Id="rId40" Type="http://schemas.openxmlformats.org/officeDocument/2006/relationships/externalLink" Target="externalLinks/externalLink29.xml"/><Relationship Id="rId45" Type="http://schemas.openxmlformats.org/officeDocument/2006/relationships/externalLink" Target="externalLinks/externalLink34.xml"/><Relationship Id="rId53" Type="http://schemas.openxmlformats.org/officeDocument/2006/relationships/externalLink" Target="externalLinks/externalLink42.xml"/><Relationship Id="rId58" Type="http://schemas.openxmlformats.org/officeDocument/2006/relationships/externalLink" Target="externalLinks/externalLink47.xml"/><Relationship Id="rId66" Type="http://schemas.openxmlformats.org/officeDocument/2006/relationships/pivotCacheDefinition" Target="pivotCache/pivotCacheDefinition1.xml"/><Relationship Id="rId7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50.xml"/><Relationship Id="rId1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3.xml"/><Relationship Id="rId22" Type="http://schemas.openxmlformats.org/officeDocument/2006/relationships/externalLink" Target="externalLinks/externalLink11.xml"/><Relationship Id="rId27" Type="http://schemas.openxmlformats.org/officeDocument/2006/relationships/externalLink" Target="externalLinks/externalLink16.xml"/><Relationship Id="rId30" Type="http://schemas.openxmlformats.org/officeDocument/2006/relationships/externalLink" Target="externalLinks/externalLink19.xml"/><Relationship Id="rId35" Type="http://schemas.openxmlformats.org/officeDocument/2006/relationships/externalLink" Target="externalLinks/externalLink24.xml"/><Relationship Id="rId43" Type="http://schemas.openxmlformats.org/officeDocument/2006/relationships/externalLink" Target="externalLinks/externalLink32.xml"/><Relationship Id="rId48" Type="http://schemas.openxmlformats.org/officeDocument/2006/relationships/externalLink" Target="externalLinks/externalLink37.xml"/><Relationship Id="rId56" Type="http://schemas.openxmlformats.org/officeDocument/2006/relationships/externalLink" Target="externalLinks/externalLink45.xml"/><Relationship Id="rId64" Type="http://schemas.openxmlformats.org/officeDocument/2006/relationships/externalLink" Target="externalLinks/externalLink53.xml"/><Relationship Id="rId69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40.xml"/><Relationship Id="rId72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1.xml"/><Relationship Id="rId17" Type="http://schemas.openxmlformats.org/officeDocument/2006/relationships/externalLink" Target="externalLinks/externalLink6.xml"/><Relationship Id="rId25" Type="http://schemas.openxmlformats.org/officeDocument/2006/relationships/externalLink" Target="externalLinks/externalLink14.xml"/><Relationship Id="rId33" Type="http://schemas.openxmlformats.org/officeDocument/2006/relationships/externalLink" Target="externalLinks/externalLink22.xml"/><Relationship Id="rId38" Type="http://schemas.openxmlformats.org/officeDocument/2006/relationships/externalLink" Target="externalLinks/externalLink27.xml"/><Relationship Id="rId46" Type="http://schemas.openxmlformats.org/officeDocument/2006/relationships/externalLink" Target="externalLinks/externalLink35.xml"/><Relationship Id="rId59" Type="http://schemas.openxmlformats.org/officeDocument/2006/relationships/externalLink" Target="externalLinks/externalLink48.xml"/><Relationship Id="rId67" Type="http://schemas.openxmlformats.org/officeDocument/2006/relationships/pivotCacheDefinition" Target="pivotCache/pivotCacheDefinition2.xml"/><Relationship Id="rId20" Type="http://schemas.openxmlformats.org/officeDocument/2006/relationships/externalLink" Target="externalLinks/externalLink9.xml"/><Relationship Id="rId41" Type="http://schemas.openxmlformats.org/officeDocument/2006/relationships/externalLink" Target="externalLinks/externalLink30.xml"/><Relationship Id="rId54" Type="http://schemas.openxmlformats.org/officeDocument/2006/relationships/externalLink" Target="externalLinks/externalLink43.xml"/><Relationship Id="rId62" Type="http://schemas.openxmlformats.org/officeDocument/2006/relationships/externalLink" Target="externalLinks/externalLink51.xml"/><Relationship Id="rId7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4.xml"/><Relationship Id="rId23" Type="http://schemas.openxmlformats.org/officeDocument/2006/relationships/externalLink" Target="externalLinks/externalLink12.xml"/><Relationship Id="rId28" Type="http://schemas.openxmlformats.org/officeDocument/2006/relationships/externalLink" Target="externalLinks/externalLink17.xml"/><Relationship Id="rId36" Type="http://schemas.openxmlformats.org/officeDocument/2006/relationships/externalLink" Target="externalLinks/externalLink25.xml"/><Relationship Id="rId49" Type="http://schemas.openxmlformats.org/officeDocument/2006/relationships/externalLink" Target="externalLinks/externalLink38.xml"/><Relationship Id="rId57" Type="http://schemas.openxmlformats.org/officeDocument/2006/relationships/externalLink" Target="externalLinks/externalLink46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20.xml"/><Relationship Id="rId44" Type="http://schemas.openxmlformats.org/officeDocument/2006/relationships/externalLink" Target="externalLinks/externalLink33.xml"/><Relationship Id="rId52" Type="http://schemas.openxmlformats.org/officeDocument/2006/relationships/externalLink" Target="externalLinks/externalLink41.xml"/><Relationship Id="rId60" Type="http://schemas.openxmlformats.org/officeDocument/2006/relationships/externalLink" Target="externalLinks/externalLink49.xml"/><Relationship Id="rId65" Type="http://schemas.openxmlformats.org/officeDocument/2006/relationships/externalLink" Target="externalLinks/externalLink54.xml"/><Relationship Id="rId73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externalLink" Target="externalLinks/externalLink2.xml"/><Relationship Id="rId18" Type="http://schemas.openxmlformats.org/officeDocument/2006/relationships/externalLink" Target="externalLinks/externalLink7.xml"/><Relationship Id="rId39" Type="http://schemas.openxmlformats.org/officeDocument/2006/relationships/externalLink" Target="externalLinks/externalLink28.xml"/><Relationship Id="rId34" Type="http://schemas.openxmlformats.org/officeDocument/2006/relationships/externalLink" Target="externalLinks/externalLink23.xml"/><Relationship Id="rId50" Type="http://schemas.openxmlformats.org/officeDocument/2006/relationships/externalLink" Target="externalLinks/externalLink39.xml"/><Relationship Id="rId55" Type="http://schemas.openxmlformats.org/officeDocument/2006/relationships/externalLink" Target="externalLinks/externalLink44.xml"/><Relationship Id="rId7" Type="http://schemas.openxmlformats.org/officeDocument/2006/relationships/worksheet" Target="worksheets/sheet7.xml"/><Relationship Id="rId71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sv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svg"/><Relationship Id="rId1" Type="http://schemas.openxmlformats.org/officeDocument/2006/relationships/image" Target="../media/image3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sv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sv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sv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sv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4</xdr:col>
      <xdr:colOff>16063</xdr:colOff>
      <xdr:row>4</xdr:row>
      <xdr:rowOff>59132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41A688DD-0A60-4758-B776-5F5AB0FBBF09}"/>
            </a:ext>
          </a:extLst>
        </xdr:cNvPr>
        <xdr:cNvGrpSpPr/>
      </xdr:nvGrpSpPr>
      <xdr:grpSpPr>
        <a:xfrm>
          <a:off x="285750" y="95250"/>
          <a:ext cx="1857563" cy="344882"/>
          <a:chOff x="247650" y="95250"/>
          <a:chExt cx="2062033" cy="344882"/>
        </a:xfrm>
      </xdr:grpSpPr>
      <xdr:pic>
        <xdr:nvPicPr>
          <xdr:cNvPr id="3" name="Picture 2" descr="Becas Santander Language | Online English Courses 2023 – British Council">
            <a:extLst>
              <a:ext uri="{FF2B5EF4-FFF2-40B4-BE49-F238E27FC236}">
                <a16:creationId xmlns:a16="http://schemas.microsoft.com/office/drawing/2014/main" id="{FC08403B-2B24-6822-1169-AEDCEE0E1A14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7650" y="190500"/>
            <a:ext cx="1097991" cy="16528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4" name="Graphic 17">
            <a:extLst>
              <a:ext uri="{FF2B5EF4-FFF2-40B4-BE49-F238E27FC236}">
                <a16:creationId xmlns:a16="http://schemas.microsoft.com/office/drawing/2014/main" id="{BDD05275-5B94-1D0B-4856-BA9C65A3462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96DAC541-7B7A-43D3-8B79-37D633B846F1}">
                <asvg:svgBlip xmlns:asvg="http://schemas.microsoft.com/office/drawing/2016/SVG/main" xmlns="" r:embed="rId3"/>
              </a:ext>
            </a:extLst>
          </a:blip>
          <a:stretch>
            <a:fillRect/>
          </a:stretch>
        </xdr:blipFill>
        <xdr:spPr>
          <a:xfrm>
            <a:off x="1476375" y="95250"/>
            <a:ext cx="833308" cy="344882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</xdr:col>
      <xdr:colOff>945703</xdr:colOff>
      <xdr:row>4</xdr:row>
      <xdr:rowOff>59132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41A688DD-0A60-4758-B776-5F5AB0FBBF09}"/>
            </a:ext>
          </a:extLst>
        </xdr:cNvPr>
        <xdr:cNvGrpSpPr/>
      </xdr:nvGrpSpPr>
      <xdr:grpSpPr>
        <a:xfrm>
          <a:off x="246529" y="100853"/>
          <a:ext cx="1864586" cy="361691"/>
          <a:chOff x="247650" y="95250"/>
          <a:chExt cx="2062033" cy="344882"/>
        </a:xfrm>
      </xdr:grpSpPr>
      <xdr:pic>
        <xdr:nvPicPr>
          <xdr:cNvPr id="3" name="Picture 2" descr="Becas Santander Language | Online English Courses 2023 – British Council">
            <a:extLst>
              <a:ext uri="{FF2B5EF4-FFF2-40B4-BE49-F238E27FC236}">
                <a16:creationId xmlns:a16="http://schemas.microsoft.com/office/drawing/2014/main" id="{FC08403B-2B24-6822-1169-AEDCEE0E1A14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7650" y="190500"/>
            <a:ext cx="1097991" cy="16528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4" name="Graphic 17">
            <a:extLst>
              <a:ext uri="{FF2B5EF4-FFF2-40B4-BE49-F238E27FC236}">
                <a16:creationId xmlns:a16="http://schemas.microsoft.com/office/drawing/2014/main" id="{BDD05275-5B94-1D0B-4856-BA9C65A3462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96DAC541-7B7A-43D3-8B79-37D633B846F1}">
                <asvg:svgBlip xmlns:asvg="http://schemas.microsoft.com/office/drawing/2016/SVG/main" xmlns="" r:embed="rId3"/>
              </a:ext>
            </a:extLst>
          </a:blip>
          <a:stretch>
            <a:fillRect/>
          </a:stretch>
        </xdr:blipFill>
        <xdr:spPr>
          <a:xfrm>
            <a:off x="1476375" y="95250"/>
            <a:ext cx="833308" cy="344882"/>
          </a:xfrm>
          <a:prstGeom prst="rect">
            <a:avLst/>
          </a:prstGeom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</xdr:col>
      <xdr:colOff>945703</xdr:colOff>
      <xdr:row>4</xdr:row>
      <xdr:rowOff>59132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41A688DD-0A60-4758-B776-5F5AB0FBBF09}"/>
            </a:ext>
          </a:extLst>
        </xdr:cNvPr>
        <xdr:cNvGrpSpPr/>
      </xdr:nvGrpSpPr>
      <xdr:grpSpPr>
        <a:xfrm>
          <a:off x="247650" y="95250"/>
          <a:ext cx="1822003" cy="344882"/>
          <a:chOff x="247650" y="95250"/>
          <a:chExt cx="2062033" cy="344882"/>
        </a:xfrm>
      </xdr:grpSpPr>
      <xdr:pic>
        <xdr:nvPicPr>
          <xdr:cNvPr id="6" name="Picture 5" descr="Becas Santander Language | Online English Courses 2023 – British Council">
            <a:extLst>
              <a:ext uri="{FF2B5EF4-FFF2-40B4-BE49-F238E27FC236}">
                <a16:creationId xmlns:a16="http://schemas.microsoft.com/office/drawing/2014/main" id="{FC08403B-2B24-6822-1169-AEDCEE0E1A14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7650" y="190500"/>
            <a:ext cx="1097991" cy="16528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7" name="Graphic 17">
            <a:extLst>
              <a:ext uri="{FF2B5EF4-FFF2-40B4-BE49-F238E27FC236}">
                <a16:creationId xmlns:a16="http://schemas.microsoft.com/office/drawing/2014/main" id="{BDD05275-5B94-1D0B-4856-BA9C65A3462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96DAC541-7B7A-43D3-8B79-37D633B846F1}">
                <asvg:svgBlip xmlns:asvg="http://schemas.microsoft.com/office/drawing/2016/SVG/main" xmlns="" r:embed="rId3"/>
              </a:ext>
            </a:extLst>
          </a:blip>
          <a:stretch>
            <a:fillRect/>
          </a:stretch>
        </xdr:blipFill>
        <xdr:spPr>
          <a:xfrm>
            <a:off x="1476375" y="95250"/>
            <a:ext cx="833308" cy="344882"/>
          </a:xfrm>
          <a:prstGeom prst="rect">
            <a:avLst/>
          </a:prstGeom>
        </xdr:spPr>
      </xdr:pic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</xdr:col>
      <xdr:colOff>983803</xdr:colOff>
      <xdr:row>4</xdr:row>
      <xdr:rowOff>59132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41A688DD-0A60-4758-B776-5F5AB0FBBF09}"/>
            </a:ext>
          </a:extLst>
        </xdr:cNvPr>
        <xdr:cNvGrpSpPr/>
      </xdr:nvGrpSpPr>
      <xdr:grpSpPr>
        <a:xfrm>
          <a:off x="247650" y="95250"/>
          <a:ext cx="1822003" cy="344882"/>
          <a:chOff x="247650" y="95250"/>
          <a:chExt cx="2062033" cy="344882"/>
        </a:xfrm>
      </xdr:grpSpPr>
      <xdr:pic>
        <xdr:nvPicPr>
          <xdr:cNvPr id="6" name="Picture 5" descr="Becas Santander Language | Online English Courses 2023 – British Council">
            <a:extLst>
              <a:ext uri="{FF2B5EF4-FFF2-40B4-BE49-F238E27FC236}">
                <a16:creationId xmlns:a16="http://schemas.microsoft.com/office/drawing/2014/main" id="{FC08403B-2B24-6822-1169-AEDCEE0E1A14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7650" y="190500"/>
            <a:ext cx="1097991" cy="16528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7" name="Graphic 17">
            <a:extLst>
              <a:ext uri="{FF2B5EF4-FFF2-40B4-BE49-F238E27FC236}">
                <a16:creationId xmlns:a16="http://schemas.microsoft.com/office/drawing/2014/main" id="{BDD05275-5B94-1D0B-4856-BA9C65A3462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96DAC541-7B7A-43D3-8B79-37D633B846F1}">
                <asvg:svgBlip xmlns:asvg="http://schemas.microsoft.com/office/drawing/2016/SVG/main" xmlns="" r:embed="rId3"/>
              </a:ext>
            </a:extLst>
          </a:blip>
          <a:stretch>
            <a:fillRect/>
          </a:stretch>
        </xdr:blipFill>
        <xdr:spPr>
          <a:xfrm>
            <a:off x="1476375" y="95250"/>
            <a:ext cx="833308" cy="344882"/>
          </a:xfrm>
          <a:prstGeom prst="rect">
            <a:avLst/>
          </a:prstGeom>
        </xdr:spPr>
      </xdr:pic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3</xdr:col>
      <xdr:colOff>52258</xdr:colOff>
      <xdr:row>3</xdr:row>
      <xdr:rowOff>87707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41A688DD-0A60-4758-B776-5F5AB0FBBF09}"/>
            </a:ext>
          </a:extLst>
        </xdr:cNvPr>
        <xdr:cNvGrpSpPr/>
      </xdr:nvGrpSpPr>
      <xdr:grpSpPr>
        <a:xfrm>
          <a:off x="247650" y="95250"/>
          <a:ext cx="1757233" cy="344882"/>
          <a:chOff x="247650" y="95250"/>
          <a:chExt cx="2062033" cy="344882"/>
        </a:xfrm>
      </xdr:grpSpPr>
      <xdr:pic>
        <xdr:nvPicPr>
          <xdr:cNvPr id="3" name="Picture 2" descr="Becas Santander Language | Online English Courses 2023 – British Council">
            <a:extLst>
              <a:ext uri="{FF2B5EF4-FFF2-40B4-BE49-F238E27FC236}">
                <a16:creationId xmlns:a16="http://schemas.microsoft.com/office/drawing/2014/main" id="{FC08403B-2B24-6822-1169-AEDCEE0E1A14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7650" y="190500"/>
            <a:ext cx="1097991" cy="16528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4" name="Graphic 17">
            <a:extLst>
              <a:ext uri="{FF2B5EF4-FFF2-40B4-BE49-F238E27FC236}">
                <a16:creationId xmlns:a16="http://schemas.microsoft.com/office/drawing/2014/main" id="{BDD05275-5B94-1D0B-4856-BA9C65A3462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96DAC541-7B7A-43D3-8B79-37D633B846F1}">
                <asvg:svgBlip xmlns:asvg="http://schemas.microsoft.com/office/drawing/2016/SVG/main" xmlns="" r:embed="rId3"/>
              </a:ext>
            </a:extLst>
          </a:blip>
          <a:stretch>
            <a:fillRect/>
          </a:stretch>
        </xdr:blipFill>
        <xdr:spPr>
          <a:xfrm>
            <a:off x="1476375" y="95250"/>
            <a:ext cx="833308" cy="344882"/>
          </a:xfrm>
          <a:prstGeom prst="rect">
            <a:avLst/>
          </a:prstGeom>
        </xdr:spPr>
      </xdr:pic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225636</xdr:colOff>
      <xdr:row>0</xdr:row>
      <xdr:rowOff>116840</xdr:rowOff>
    </xdr:from>
    <xdr:to>
      <xdr:col>2</xdr:col>
      <xdr:colOff>873681</xdr:colOff>
      <xdr:row>1</xdr:row>
      <xdr:rowOff>150086</xdr:rowOff>
    </xdr:to>
    <xdr:pic>
      <xdr:nvPicPr>
        <xdr:cNvPr id="2" name="Gráfico 10">
          <a:extLst>
            <a:ext uri="{FF2B5EF4-FFF2-40B4-BE49-F238E27FC236}">
              <a16:creationId xmlns:a16="http://schemas.microsoft.com/office/drawing/2014/main" id="{57D16149-097C-4496-9F4C-A3FC4629A9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xmlns="" r:embed="rId2"/>
            </a:ext>
          </a:extLst>
        </a:blip>
        <a:stretch>
          <a:fillRect/>
        </a:stretch>
      </xdr:blipFill>
      <xdr:spPr>
        <a:xfrm>
          <a:off x="225636" y="116840"/>
          <a:ext cx="1162395" cy="204696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</xdr:col>
      <xdr:colOff>1416238</xdr:colOff>
      <xdr:row>3</xdr:row>
      <xdr:rowOff>87707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41A688DD-0A60-4758-B776-5F5AB0FBBF09}"/>
            </a:ext>
          </a:extLst>
        </xdr:cNvPr>
        <xdr:cNvGrpSpPr/>
      </xdr:nvGrpSpPr>
      <xdr:grpSpPr>
        <a:xfrm>
          <a:off x="247650" y="95250"/>
          <a:ext cx="1844863" cy="344882"/>
          <a:chOff x="247650" y="95250"/>
          <a:chExt cx="2062033" cy="344882"/>
        </a:xfrm>
      </xdr:grpSpPr>
      <xdr:pic>
        <xdr:nvPicPr>
          <xdr:cNvPr id="9" name="Picture 8" descr="Becas Santander Language | Online English Courses 2023 – British Council">
            <a:extLst>
              <a:ext uri="{FF2B5EF4-FFF2-40B4-BE49-F238E27FC236}">
                <a16:creationId xmlns:a16="http://schemas.microsoft.com/office/drawing/2014/main" id="{FC08403B-2B24-6822-1169-AEDCEE0E1A14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7650" y="190500"/>
            <a:ext cx="1097991" cy="16528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10" name="Graphic 17">
            <a:extLst>
              <a:ext uri="{FF2B5EF4-FFF2-40B4-BE49-F238E27FC236}">
                <a16:creationId xmlns:a16="http://schemas.microsoft.com/office/drawing/2014/main" id="{BDD05275-5B94-1D0B-4856-BA9C65A3462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96DAC541-7B7A-43D3-8B79-37D633B846F1}">
                <asvg:svgBlip xmlns:asvg="http://schemas.microsoft.com/office/drawing/2016/SVG/main" xmlns="" r:embed="rId3"/>
              </a:ext>
            </a:extLst>
          </a:blip>
          <a:stretch>
            <a:fillRect/>
          </a:stretch>
        </xdr:blipFill>
        <xdr:spPr>
          <a:xfrm>
            <a:off x="1476375" y="95250"/>
            <a:ext cx="833308" cy="344882"/>
          </a:xfrm>
          <a:prstGeom prst="rect">
            <a:avLst/>
          </a:prstGeom>
        </xdr:spPr>
      </xdr:pic>
    </xdr:grp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3</xdr:col>
      <xdr:colOff>1073338</xdr:colOff>
      <xdr:row>3</xdr:row>
      <xdr:rowOff>91517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ABE0823E-F1B9-4FF3-B8BE-E23DB8551B8D}"/>
            </a:ext>
          </a:extLst>
        </xdr:cNvPr>
        <xdr:cNvGrpSpPr/>
      </xdr:nvGrpSpPr>
      <xdr:grpSpPr>
        <a:xfrm>
          <a:off x="247650" y="95250"/>
          <a:ext cx="2073463" cy="348692"/>
          <a:chOff x="247650" y="95250"/>
          <a:chExt cx="2062033" cy="344882"/>
        </a:xfrm>
      </xdr:grpSpPr>
      <xdr:pic>
        <xdr:nvPicPr>
          <xdr:cNvPr id="3" name="Picture 2" descr="Becas Santander Language | Online English Courses 2023 – British Council">
            <a:extLst>
              <a:ext uri="{FF2B5EF4-FFF2-40B4-BE49-F238E27FC236}">
                <a16:creationId xmlns:a16="http://schemas.microsoft.com/office/drawing/2014/main" id="{712E6C3E-3D06-8E94-17F8-B0D677E50F61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7650" y="190500"/>
            <a:ext cx="1097991" cy="16528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4" name="Graphic 17">
            <a:extLst>
              <a:ext uri="{FF2B5EF4-FFF2-40B4-BE49-F238E27FC236}">
                <a16:creationId xmlns:a16="http://schemas.microsoft.com/office/drawing/2014/main" id="{CA6B0D51-6079-71B6-FA1B-BC8B693D1FD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96DAC541-7B7A-43D3-8B79-37D633B846F1}">
                <asvg:svgBlip xmlns:asvg="http://schemas.microsoft.com/office/drawing/2016/SVG/main" xmlns="" r:embed="rId3"/>
              </a:ext>
            </a:extLst>
          </a:blip>
          <a:stretch>
            <a:fillRect/>
          </a:stretch>
        </xdr:blipFill>
        <xdr:spPr>
          <a:xfrm>
            <a:off x="1476375" y="95250"/>
            <a:ext cx="833308" cy="344882"/>
          </a:xfrm>
          <a:prstGeom prst="rect">
            <a:avLst/>
          </a:prstGeom>
        </xdr:spPr>
      </xdr:pic>
    </xdr:grp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</xdr:col>
      <xdr:colOff>2058306</xdr:colOff>
      <xdr:row>3</xdr:row>
      <xdr:rowOff>71969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3C41FFDE-5EC3-41CB-BD1F-1C8F9FF9CCAB}"/>
            </a:ext>
          </a:extLst>
        </xdr:cNvPr>
        <xdr:cNvGrpSpPr/>
      </xdr:nvGrpSpPr>
      <xdr:grpSpPr>
        <a:xfrm>
          <a:off x="247650" y="95250"/>
          <a:ext cx="2058306" cy="329144"/>
          <a:chOff x="247650" y="95250"/>
          <a:chExt cx="2062033" cy="344882"/>
        </a:xfrm>
      </xdr:grpSpPr>
      <xdr:pic>
        <xdr:nvPicPr>
          <xdr:cNvPr id="3" name="Picture 2" descr="Becas Santander Language | Online English Courses 2023 – British Council">
            <a:extLst>
              <a:ext uri="{FF2B5EF4-FFF2-40B4-BE49-F238E27FC236}">
                <a16:creationId xmlns:a16="http://schemas.microsoft.com/office/drawing/2014/main" id="{443E3339-4460-12C6-1DAE-52EF588DFEF9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7650" y="190500"/>
            <a:ext cx="1097991" cy="16528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4" name="Graphic 17">
            <a:extLst>
              <a:ext uri="{FF2B5EF4-FFF2-40B4-BE49-F238E27FC236}">
                <a16:creationId xmlns:a16="http://schemas.microsoft.com/office/drawing/2014/main" id="{6A43BB68-46E4-879F-BF6B-5894DC4834D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96DAC541-7B7A-43D3-8B79-37D633B846F1}">
                <asvg:svgBlip xmlns:asvg="http://schemas.microsoft.com/office/drawing/2016/SVG/main" xmlns="" r:embed="rId3"/>
              </a:ext>
            </a:extLst>
          </a:blip>
          <a:stretch>
            <a:fillRect/>
          </a:stretch>
        </xdr:blipFill>
        <xdr:spPr>
          <a:xfrm>
            <a:off x="1476375" y="95250"/>
            <a:ext cx="833308" cy="344882"/>
          </a:xfrm>
          <a:prstGeom prst="rect">
            <a:avLst/>
          </a:prstGeom>
        </xdr:spPr>
      </xdr:pic>
    </xdr:grp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3</xdr:col>
      <xdr:colOff>923561</xdr:colOff>
      <xdr:row>3</xdr:row>
      <xdr:rowOff>73239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54999639-606F-4DEF-8923-D6380A4A5B53}"/>
            </a:ext>
          </a:extLst>
        </xdr:cNvPr>
        <xdr:cNvGrpSpPr/>
      </xdr:nvGrpSpPr>
      <xdr:grpSpPr>
        <a:xfrm>
          <a:off x="247650" y="95250"/>
          <a:ext cx="1923686" cy="330414"/>
          <a:chOff x="247650" y="95250"/>
          <a:chExt cx="2062033" cy="344882"/>
        </a:xfrm>
      </xdr:grpSpPr>
      <xdr:pic>
        <xdr:nvPicPr>
          <xdr:cNvPr id="3" name="Picture 2" descr="Becas Santander Language | Online English Courses 2023 – British Council">
            <a:extLst>
              <a:ext uri="{FF2B5EF4-FFF2-40B4-BE49-F238E27FC236}">
                <a16:creationId xmlns:a16="http://schemas.microsoft.com/office/drawing/2014/main" id="{5388371F-CF14-D531-3A6A-417DE6E7F147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7650" y="190500"/>
            <a:ext cx="1097991" cy="16528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4" name="Graphic 17">
            <a:extLst>
              <a:ext uri="{FF2B5EF4-FFF2-40B4-BE49-F238E27FC236}">
                <a16:creationId xmlns:a16="http://schemas.microsoft.com/office/drawing/2014/main" id="{237C630C-6E1C-FA2F-8FD7-D19061BB250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96DAC541-7B7A-43D3-8B79-37D633B846F1}">
                <asvg:svgBlip xmlns:asvg="http://schemas.microsoft.com/office/drawing/2016/SVG/main" xmlns="" r:embed="rId3"/>
              </a:ext>
            </a:extLst>
          </a:blip>
          <a:stretch>
            <a:fillRect/>
          </a:stretch>
        </xdr:blipFill>
        <xdr:spPr>
          <a:xfrm>
            <a:off x="1476375" y="95250"/>
            <a:ext cx="833308" cy="344882"/>
          </a:xfrm>
          <a:prstGeom prst="rect">
            <a:avLst/>
          </a:prstGeom>
        </xdr:spPr>
      </xdr:pic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sanasfp05.sccs.aacc.corp\PerfilesDinamicos\HorizonHomes\n93872\My%20Documents\PC_NW\n93872\TempLocalXLClient\CONSOLIDACION_SAN\ANXGEST\eEXCEL\TEMPLATES\DISTRIBUCION_OFFLINE_ISBAN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5D3E3076\movimento%20impostos_350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Documents%20and%20Settings/MCLIF2/Desktop/Book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operations.aacc.gs.corp/EXCEL/ACTG/Age0930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ntdat07\begrp\CP06revAnnex1_workinprogres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95F5E7\CP06revAnnex1_workinprogres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Expert%20Groups/Accounting%20and%20Auditing/Other%20folders/EGFI%20Workstream%20Reporting/Circulated%20papers/2009/CP06revAnnex1_workinprogress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FINREP/Cargabal.xls/Cargabal%20FINREP/Cargabal%20Incl%20FINREP%20Kevin.xlsm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grp_rep/Consolidation/Statutory%20Reporting/Year_end/Ye_2005/Spanish%20Year%20End%20Annexes/YE%20ANNEXES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2009%20Monthly%20Reporting/Monthly%20Reporting%20Files/12%20Dec09/R%20Annexes/R%20Annex%20C-2535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hess.nt.anplc.co.uk/chess/IC/P&amp;L%20Chess%20IC.xls?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Documents%20and%20Settings/BBALD1/Desktop/ye%20annex%20file/Cargabal%20year%20end%20annex%20fILE%20template%20back%20up%20v2%20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TEMP/Monthly%20Sheets/AN0110V2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09\ROE\TRIM\FICH\CalculoROE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066C459\EGFI%202006%2010%20Rev5%20-%20Annex%202%20(Disclosure%20%20of%20FINREP%20Implementation)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operations.aacc.gs.corp/OPS/CREADM/MIAHART/EXCEL/ANA/OCTJAN99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operations.aacc.gs.corp/Documents%20and%20Settings/N31606/Configuraci&#243;n%20local/Archivos%20temporales%20de%20Internet/OLK8/MA1885~1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GESTION/AUDITORIA/Junio%202008/Soportes/Nota%208.b/0-INVENTARIO%20BONOS%20DIC%202006%20V1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operations.aacc.gs.corp/TEMP/DERI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Documents%20and%20Settings/tfaiz5/Local%20Settings/Temporary%20Internet%20Files/OLK1E11/Gilts%2031%20Dec%202009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\Matthew\ANPI\2010\12%20December\Accounting%20Summary%20NPI%20Tran%20-%20December%201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TEMP/Monthly%20Sheets/Beginning%20of%20Month%20Sheets/AN010300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statreport/2009%20Monthly%20Reporting/Monthly%20Reporting%20Files/12%20Dec09/RFIJ/filled%20template/AFMPLC%20final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operations.aacc.gs.corp/WINDOWS/TEMP/Marzo%2001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hess.nt.anplc.co.uk/APPS/Inet/Chess/reports/AN/IC_ENTITY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215%20Carteira%20de%20T&#237;tulo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Startup" Target="Shared_CMETS01/PURVEYOR/CMK%20Reporting/2008/12%20DEC%202008/E145/Trends/Trends%20Dec%2008%20C-E145%20Co%200015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statreport/APPS/Inet/Chess/reports/AN/grp_rep/2006%20Month%20Reporting%20File/02%20Febuary%202006/z%20-%20Testing/February%20Submission%20File%204_cob%2014%20Feb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#sirius/2010 Monthly Reporting/Monthly Reporting/10 Oct 10/RVBL/C-2536/c-2536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Transfer\Robert%20Hartman\Age1031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Startup" Target="grp_rep/Consolidation/Statutory%20Reporting/Year_end/Ye_2005/Financial%20Statements/IFRS%20Notes%20to%20the%20fin%20stmts/Note%2032%20Operating%20lease%20assets/Note%2032%20OLA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Users/n30982/Interven/anexos/a&#241;o14/a1409/Euros_SS0612/K00001.xlsb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APPS/Inet/Chess/reports/AN/CIMVIEW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Startup" Target="grp_rep/2007%20Monthly%20Reporting%20File/10%20October%202007/Reports%20to%20Distribute/Cater%20Allen%20Goodwill%20Impairment/UK%20Impairment%20model%20-%20Cater%20Allen%20Oct%202007%20V2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Frontier/Frontier_Yr2005/December/Consolidation/prin%20consol0601pm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Users/n95844/AppData/Local/Microsoft/Windows/Temporary%20Internet%20Files/Content.Outlook/DIJ4ASNU/ANEXOS%20FINREP%20IG%20SAN%20JUNIO%202015/PERFO%200985%20SEP%2014.xlsx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yoffice.accenture.com/01.%20BST/02.%20RDA/02.%20Otimiza&#231;&#227;o%20de%20Envios/Ficheiros%20realizados%2011set/Documents%20and%20Settings/ztorres/Local%20Settings/Temporary%20Internet%20Files/OLK19E/5221%20Carteira%20de%20Titulos%20_%2031.12.2004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GESTION/AUDITORIA/Junio%202008/Soportes/Nota%208.b/0-INVENTARIO%20BONOS%20JUN%202007%20V1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SEG_ACCT/Interco/TDA/98_04/98_03/TDA_SORT_MAR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Documents%20and%20Settings/E1090655/Local%20Settings/Temporary%20Internet%20Files/Content.IE5/JAWNJTCP/BS%20Chess%20IC(1)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Investment%20subsidiaries/AN%20Property%20Investments/2012/02%20Draft%20Statutory%20Workings/Sensitivity%20analysis/ANPI%20for%20Matthew%202013%2001%2008.xlsx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hess.nt.anplc.co.uk/reports/AN/IC_ENTITY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Gestion/Memo2011/Memgrupo/ETCPN%20%20%202011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operations.aacc.gs.corp/Seguimiento%20Filiales/Memoria%20Grupo/MEMORIA%202005/Marzo%2005/C5%20Marzo05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My%20Documents\work\egfi%20november%202006\EGFI%202006%2010%20Rev5%20-%20Annex%202%20(Disclosure%20%20of%20FINREP%20Implementation)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Fiona\Legal%20Report%20Annexe%20-%20In%20Liquidation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Documents%20and%20Settings/melee5/Local%20Settings/Temporary%20Internet%20Files/OLK1A7/Copy%20of%20BS%20Chess%20IC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hess.nt.anplc.co.uk/chess/IC/BS%20Chess%20IC.xls?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Documents%20and%20Settings/melee5/Local%20Settings/Temporary%20Internet%20Files/OLK1A7/PL%20Chess%20IC1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yoffice.accenture.com/01.%20BST/02.%20RDA/02.%20Otimiza&#231;&#227;o%20de%20Envios/Ficheiros%20realizados%2011set/Documents%20and%20Settings/ztorres/Local%20Settings/Temporary%20Internet%20Files/OLK19E/Nota%2010%20_2004_MMM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EE86040\5520%20An&#225;lise%20da%20Carteira%20Pr&#243;pria%20de%20T&#237;tulos%20a%2031-12-2004_BSP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550%20Participa&#231;&#245;es%20financeiras%20BSP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469CB56E\Worksheet%20in%205550%20Detalhe%20das%20participa&#231;&#245;es%20financeira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469CB56E\Worksheet%20in%205250%20Teste%20aos%20juros%20dos%20DP's_30.11.2004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PMFormattingSheet"/>
      <sheetName val="GENMASIVA"/>
      <sheetName val="PRINCIPAL"/>
      <sheetName val="GESTANX"/>
      <sheetName val="ANX1"/>
      <sheetName val="ANX2"/>
      <sheetName val="ANX3"/>
      <sheetName val="ANX4"/>
      <sheetName val="ANX5"/>
      <sheetName val="ANX6"/>
      <sheetName val="ANX7"/>
      <sheetName val="ANX8"/>
      <sheetName val="MapeosValidO"/>
      <sheetName val="ValidO"/>
      <sheetName val="BALANCE"/>
      <sheetName val="textos"/>
      <sheetName val="valcont"/>
      <sheetName val="dat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mpostos correntes_2006"/>
      <sheetName val="NJ-CA-MA-CT_jun06"/>
      <sheetName val="NJ-CA-MA-CT_dez05"/>
      <sheetName val="Impostos correntes_2006_EUR"/>
      <sheetName val="Impostos correntes_2006_US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ctgOvdAgeing"/>
      <sheetName val="ActgLCRS"/>
      <sheetName val="ACTLCRSUM"/>
      <sheetName val="ACTGLNSAGE"/>
      <sheetName val="ACCTGLNSSUM"/>
      <sheetName val="SEP01"/>
      <sheetName val="Listas_Lists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39_"/>
      <sheetName val="Streamlining"/>
      <sheetName val="Table 1_1"/>
      <sheetName val="Table 1_2"/>
      <sheetName val="Table 1_3"/>
      <sheetName val="Table 2_"/>
      <sheetName val="Information___"/>
      <sheetName val="Table 3_"/>
      <sheetName val="Table 4_"/>
      <sheetName val="Table 5_"/>
      <sheetName val="Table 6_"/>
      <sheetName val="Table 7_"/>
      <sheetName val="Table 8_"/>
      <sheetName val="Table 9_new"/>
      <sheetName val="Table 9_"/>
      <sheetName val="Table 10_"/>
      <sheetName val="Table 11_"/>
      <sheetName val="Table 12_"/>
      <sheetName val="Table 13_"/>
      <sheetName val="Table 14_"/>
      <sheetName val="Table 15_"/>
      <sheetName val="Table 16_"/>
      <sheetName val="Table 17_"/>
      <sheetName val="Table 18_"/>
      <sheetName val="Table 19_"/>
      <sheetName val="Table 20_"/>
      <sheetName val="Table 21_"/>
      <sheetName val="Table 22_"/>
      <sheetName val="Table 23_"/>
      <sheetName val="Table 24_"/>
      <sheetName val="Table 25_"/>
      <sheetName val="Table 26_"/>
      <sheetName val="Table 27_"/>
      <sheetName val="Table 28_"/>
      <sheetName val="Table 29_"/>
      <sheetName val="Table 30_"/>
      <sheetName val="Table 31_"/>
      <sheetName val="Table 32_"/>
      <sheetName val="Table 33_"/>
      <sheetName val="Table 34_"/>
      <sheetName val="Table 34_LUX1"/>
      <sheetName val="Table 34_LUX2"/>
      <sheetName val="Table 35_"/>
      <sheetName val="Table 36_"/>
      <sheetName val="Table 37_"/>
      <sheetName val="Table 37_BE_ES"/>
      <sheetName val="Table 38A_"/>
      <sheetName val="Table 38B _ 38C_"/>
      <sheetName val="Table 38_BE_ES"/>
      <sheetName val="Table 38_clean"/>
      <sheetName val="Valores"/>
      <sheetName val="Lista"/>
      <sheetName val="2 Balance shee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39_"/>
      <sheetName val="Streamlining"/>
      <sheetName val="Table 1_1"/>
      <sheetName val="Table 1_2"/>
      <sheetName val="Table 1_3"/>
      <sheetName val="Table 2_"/>
      <sheetName val="Information___"/>
      <sheetName val="Table 3_"/>
      <sheetName val="Table 4_"/>
      <sheetName val="Table 5_"/>
      <sheetName val="Table 6_"/>
      <sheetName val="Table 7_"/>
      <sheetName val="Table 8_"/>
      <sheetName val="Table 9_new"/>
      <sheetName val="Table 9_"/>
      <sheetName val="Table 10_"/>
      <sheetName val="Table 11_"/>
      <sheetName val="Table 12_"/>
      <sheetName val="Table 13_"/>
      <sheetName val="Table 14_"/>
      <sheetName val="Table 15_"/>
      <sheetName val="Table 16_"/>
      <sheetName val="Table 17_"/>
      <sheetName val="Table 18_"/>
      <sheetName val="Table 19_"/>
      <sheetName val="Table 20_"/>
      <sheetName val="Table 21_"/>
      <sheetName val="Table 22_"/>
      <sheetName val="Table 23_"/>
      <sheetName val="Table 24_"/>
      <sheetName val="Table 25_"/>
      <sheetName val="Table 26_"/>
      <sheetName val="Table 27_"/>
      <sheetName val="Table 28_"/>
      <sheetName val="Table 29_"/>
      <sheetName val="Table 30_"/>
      <sheetName val="Table 31_"/>
      <sheetName val="Table 32_"/>
      <sheetName val="Table 33_"/>
      <sheetName val="Table 34_"/>
      <sheetName val="Table 34_LUX1"/>
      <sheetName val="Table 34_LUX2"/>
      <sheetName val="Table 35_"/>
      <sheetName val="Table 36_"/>
      <sheetName val="Table 37_"/>
      <sheetName val="Table 37_BE_ES"/>
      <sheetName val="Table 38A_"/>
      <sheetName val="Table 38B _ 38C_"/>
      <sheetName val="Table 38_BE_ES"/>
      <sheetName val="Table 38_clean"/>
      <sheetName val="Validation"/>
      <sheetName val="Lists"/>
      <sheetName val="Reference"/>
      <sheetName val="cart0700ORIGINAL"/>
      <sheetName val="original con Eux mal"/>
      <sheetName val="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reamlining"/>
      <sheetName val="Table 1_1"/>
      <sheetName val="Table 1_2"/>
      <sheetName val="Table 1_3"/>
      <sheetName val="Table 2_"/>
      <sheetName val="Information___"/>
      <sheetName val="Table 3_"/>
      <sheetName val="Table 4_"/>
      <sheetName val="Table 5_"/>
      <sheetName val="Table 6_"/>
      <sheetName val="Table 7_"/>
      <sheetName val="Table 8_"/>
      <sheetName val="Table 9_new"/>
      <sheetName val="Table 9_"/>
      <sheetName val="Table 10_"/>
      <sheetName val="Table 11_"/>
      <sheetName val="Table 12_"/>
      <sheetName val="Table 13_"/>
      <sheetName val="Table 14_"/>
      <sheetName val="Table 15_"/>
      <sheetName val="Table 16_"/>
      <sheetName val="Table 17_"/>
      <sheetName val="Table 18_"/>
      <sheetName val="Table 19_"/>
      <sheetName val="Table 20_"/>
      <sheetName val="Table 21_"/>
      <sheetName val="Table 22_"/>
      <sheetName val="Table 23_"/>
      <sheetName val="Table 24_"/>
      <sheetName val="Table 25_"/>
      <sheetName val="Table 26_"/>
      <sheetName val="Table 27_"/>
      <sheetName val="Table 28_"/>
      <sheetName val="Table 29_"/>
      <sheetName val="Table 30_"/>
      <sheetName val="Table 31_"/>
      <sheetName val="Table 32_"/>
      <sheetName val="Table 33_"/>
      <sheetName val="Table 34_"/>
      <sheetName val="Table 34_LUX1"/>
      <sheetName val="Table 34_LUX2"/>
      <sheetName val="Table 35_"/>
      <sheetName val="Table 36_"/>
      <sheetName val="Table 37_"/>
      <sheetName val="Table 37_BE_ES"/>
      <sheetName val="Table 38A_"/>
      <sheetName val="Table 38B _ 38C_"/>
      <sheetName val="Table 38_BE_ES"/>
      <sheetName val="Table 38_clean"/>
      <sheetName val="Table 39_"/>
      <sheetName val="Lists"/>
      <sheetName val="Reference"/>
      <sheetName val="Validation"/>
      <sheetName val="CP06revAnnex1_workinprogress"/>
      <sheetName val="Cover (2)"/>
      <sheetName val="Cover"/>
      <sheetName val="cart0700ORIGINAL"/>
      <sheetName val="original con Eux mal"/>
      <sheetName val="div.atv.cta"/>
      <sheetName val="Tasas"/>
      <sheetName val="Minoritarios"/>
      <sheetName val="Aportación RWA"/>
      <sheetName val="Fondo de Comercio"/>
      <sheetName val="Parameters"/>
      <sheetName val="STePvsCOREP"/>
      <sheetName val="Table_39_"/>
      <sheetName val="Table_1_1"/>
      <sheetName val="Table_1_2"/>
      <sheetName val="Table_1_3"/>
      <sheetName val="Table_2_"/>
      <sheetName val="Table_3_"/>
      <sheetName val="Table_4_"/>
      <sheetName val="Table_5_"/>
      <sheetName val="Table_6_"/>
      <sheetName val="Table_7_"/>
      <sheetName val="Table_8_"/>
      <sheetName val="Table_9_new"/>
      <sheetName val="Table_9_"/>
      <sheetName val="Table_10_"/>
      <sheetName val="Table_11_"/>
      <sheetName val="Table_12_"/>
      <sheetName val="Table_13_"/>
      <sheetName val="Table_14_"/>
      <sheetName val="Table_15_"/>
      <sheetName val="Table_16_"/>
      <sheetName val="Table_17_"/>
      <sheetName val="Table_18_"/>
      <sheetName val="Table_19_"/>
      <sheetName val="Table_20_"/>
      <sheetName val="Table_21_"/>
      <sheetName val="Table_22_"/>
      <sheetName val="Table_23_"/>
      <sheetName val="Table_24_"/>
      <sheetName val="Table_25_"/>
      <sheetName val="Table_26_"/>
      <sheetName val="Table_27_"/>
      <sheetName val="Table_28_"/>
      <sheetName val="Table_29_"/>
      <sheetName val="Table_30_"/>
      <sheetName val="Table_31_"/>
      <sheetName val="Table_32_"/>
      <sheetName val="Table_33_"/>
      <sheetName val="Table_34_"/>
      <sheetName val="Table_34_LUX1"/>
      <sheetName val="Table_34_LUX2"/>
      <sheetName val="Table_35_"/>
      <sheetName val="Table_36_"/>
      <sheetName val="Table_37_"/>
      <sheetName val="Table_37_BE_ES"/>
      <sheetName val="Table_38A_"/>
      <sheetName val="Table_38B___38C_"/>
      <sheetName val="Table_38_BE_ES"/>
      <sheetName val="Table_38_clean"/>
      <sheetName val="Data"/>
      <sheetName val="List_details"/>
      <sheetName val="Sheet2"/>
      <sheetName val="Type of counterparty"/>
      <sheetName val="Sector"/>
      <sheetName val="Sector of the counterparty"/>
      <sheetName val="Jurisdiction of incorpora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ers"/>
      <sheetName val="INDEX"/>
      <sheetName val="Validations"/>
      <sheetName val="ESS_Annex_Total"/>
      <sheetName val="ESS_Annex_Base"/>
      <sheetName val="ADJUD"/>
      <sheetName val="CAPI"/>
      <sheetName val="CCBI"/>
      <sheetName val="CCBI LINK"/>
      <sheetName val="CONTG"/>
      <sheetName val="CVAIC"/>
      <sheetName val="CVAIC LINK"/>
      <sheetName val="CVDA"/>
      <sheetName val="CVDA LINK"/>
      <sheetName val="DINFO"/>
      <sheetName val="DIVE"/>
      <sheetName val="DUDOS"/>
      <sheetName val="DUDOS LINK"/>
      <sheetName val="EPES"/>
      <sheetName val="FINREP Full Chart"/>
      <sheetName val="EVOMO"/>
      <sheetName val="EVOMO LINK"/>
      <sheetName val="FESP"/>
      <sheetName val="FESP LINK"/>
      <sheetName val="FONCE"/>
      <sheetName val="FONCE LINK"/>
      <sheetName val="FONCE (new)"/>
      <sheetName val="FONCE LINK (new)"/>
      <sheetName val="GAMOR"/>
      <sheetName val="GAMOR LINK"/>
      <sheetName val="INSOL"/>
      <sheetName val="INSOL LINK"/>
      <sheetName val="MORO"/>
      <sheetName val="MOVCO"/>
      <sheetName val="MOVCO LINK"/>
      <sheetName val="MOVDI"/>
      <sheetName val="MOVDI LINK"/>
      <sheetName val="PESPC"/>
      <sheetName val="REPRO"/>
      <sheetName val="REST"/>
      <sheetName val="RFBME"/>
      <sheetName val="RSVAS"/>
      <sheetName val="RSVAS LINK"/>
      <sheetName val="RFIJ"/>
      <sheetName val="RFIJ_MST"/>
      <sheetName val="RVBL"/>
      <sheetName val="RVBL10"/>
      <sheetName val="SGRAL"/>
      <sheetName val="VENT"/>
      <sheetName val="ESS_Entities"/>
      <sheetName val="ESS_Retrieve"/>
      <sheetName val="IC_List"/>
      <sheetName val="Mapping"/>
      <sheetName val="Cargabal B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CDVR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ers"/>
      <sheetName val="ESS_150"/>
      <sheetName val="Error"/>
      <sheetName val="ESS_Balances"/>
      <sheetName val="Menu"/>
      <sheetName val="RFIJ"/>
      <sheetName val="RVBL"/>
      <sheetName val="EPES"/>
      <sheetName val="DINFO"/>
      <sheetName val="SGRAL"/>
      <sheetName val="CAPI"/>
      <sheetName val="ACPAL"/>
      <sheetName val="FINVE"/>
      <sheetName val="RCFUB"/>
      <sheetName val="Validation Rul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bordinated debt Interest"/>
      <sheetName val="Software capitalised"/>
      <sheetName val="Credit Card Commission"/>
      <sheetName val="Pension Funds Management"/>
      <sheetName val="Outsourced service costs"/>
      <sheetName val="Oth fin instruments FVTPL"/>
      <sheetName val="Mgmt Fees - Salary Wages"/>
      <sheetName val="Mgmt Fees - Prop &amp; Equip"/>
      <sheetName val="Mgmt Fees - Profit Share"/>
      <sheetName val="Mgmt Fees - Pension Costs"/>
      <sheetName val="Mgmt Fees - Other Exp"/>
      <sheetName val="Mgmt Fees - Marketing &amp; PR"/>
      <sheetName val="Mgmt Fees - Computer Exp"/>
      <sheetName val="Mgmt Fees - BL&amp;P Fees"/>
      <sheetName val="Maintenance expenditure"/>
      <sheetName val="Int Payable on Pref Shares"/>
      <sheetName val="Interest on debentures"/>
      <sheetName val="Interest debt securities"/>
      <sheetName val="Interest"/>
      <sheetName val="Insurance Commissions"/>
      <sheetName val="Insurance Comms Pro Share"/>
      <sheetName val="Derivatives"/>
      <sheetName val="Debt securities - Abbey Cos"/>
      <sheetName val="Commission - Oth Comms"/>
      <sheetName val="Asset Management Commission"/>
      <sheetName val="Abbey dealing P &amp; L "/>
      <sheetName val="Derivatives (hedge)"/>
      <sheetName val="Overview"/>
      <sheetName val="Hedg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CTIN"/>
      <sheetName val="OCEA"/>
      <sheetName val="PYASE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umptions"/>
      <sheetName val="Experience"/>
      <sheetName val="Data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NU"/>
      <sheetName val="PARAMETROS"/>
      <sheetName val="ROEGrupo"/>
      <sheetName val="ROELatam"/>
      <sheetName val="ROEPortugal"/>
      <sheetName val="PATRIM"/>
      <sheetName val="PATRIMMensual"/>
      <sheetName val="DATOS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REP Implementation"/>
      <sheetName val="Table 21"/>
      <sheetName val="Lists"/>
    </sheetNames>
    <sheetDataSet>
      <sheetData sheetId="0" refreshError="1"/>
      <sheetData sheetId="1" refreshError="1"/>
      <sheetData sheetId="2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PAIN (2)"/>
      <sheetName val="SPAIN"/>
      <sheetName val="FACILITY"/>
      <sheetName val="SPAIN_(2)"/>
      <sheetName val="SPAIN_(2)1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EQUEO"/>
      <sheetName val="RESUMEN"/>
      <sheetName val="gap local"/>
      <sheetName val="mon_local"/>
      <sheetName val="De Miami"/>
      <sheetName val="M_Print"/>
      <sheetName val="gap_local"/>
      <sheetName val="De_Miami"/>
      <sheetName val="gap_local1"/>
      <sheetName val="De_Miami1"/>
    </sheetNames>
    <sheetDataSet>
      <sheetData sheetId="0" refreshError="1"/>
      <sheetData sheetId="1" refreshError="1"/>
      <sheetData sheetId="2"/>
      <sheetData sheetId="3"/>
      <sheetData sheetId="4" refreshError="1"/>
      <sheetData sheetId="5" refreshError="1"/>
      <sheetData sheetId="6"/>
      <sheetData sheetId="7"/>
      <sheetData sheetId="8"/>
      <sheetData sheetId="9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os"/>
      <sheetName val="empréstitos"/>
      <sheetName val="pagarés"/>
      <sheetName val="Titulizaciones"/>
    </sheetNames>
    <sheetDataSet>
      <sheetData sheetId="0"/>
      <sheetData sheetId="1"/>
      <sheetData sheetId="2"/>
      <sheetData sheetId="3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MEN"/>
      <sheetName val="POSICIÓN DERIVADOS"/>
      <sheetName val="Opciones OTC"/>
      <sheetName val="PRIMA PESOS"/>
      <sheetName val="P.PESOS AMER."/>
      <sheetName val="PRIMA DOLARES"/>
      <sheetName val="Opciones Futuros"/>
      <sheetName val="OPCIONES_BANXICO"/>
      <sheetName val="CANTOR y CONF."/>
      <sheetName val="PAGARE USD"/>
      <sheetName val="CD Tipo de Cambio"/>
      <sheetName val="CD Six"/>
      <sheetName val="Futuros"/>
      <sheetName val="FUTUROS CAMBIOS"/>
      <sheetName val="FORW_VENC"/>
      <sheetName val="FORWARDS"/>
      <sheetName val="FX_DERIVADOS"/>
      <sheetName val="FLUJO_DER"/>
      <sheetName val="FX"/>
      <sheetName val="Módulo3"/>
      <sheetName val="Módulo2"/>
      <sheetName val="Módulo1"/>
      <sheetName val="Opciones OTC RISK"/>
      <sheetName val="PAGARE USD Bca Comercial"/>
      <sheetName val="CD Condor"/>
      <sheetName val="POSICIÓN_DERIVADOS"/>
      <sheetName val="Opciones_OTC"/>
      <sheetName val="PRIMA_PESOS"/>
      <sheetName val="P_PESOS_AMER_"/>
      <sheetName val="PRIMA_DOLARES"/>
      <sheetName val="Opciones_Futuros"/>
      <sheetName val="CANTOR_y_CONF_"/>
      <sheetName val="PAGARE_USD"/>
      <sheetName val="CD_Tipo_de_Cambio"/>
      <sheetName val="CD_Six"/>
      <sheetName val="FUTUROS_CAMBIOS"/>
      <sheetName val="Opciones_OTC_RISK"/>
      <sheetName val="PAGARE_USD_Bca_Comercial"/>
      <sheetName val="CD_Condor"/>
      <sheetName val="POSICIÓN_DERIVADOS1"/>
      <sheetName val="Opciones_OTC1"/>
      <sheetName val="PRIMA_PESOS1"/>
      <sheetName val="P_PESOS_AMER_1"/>
      <sheetName val="PRIMA_DOLARES1"/>
      <sheetName val="Opciones_Futuros1"/>
      <sheetName val="CANTOR_y_CONF_1"/>
      <sheetName val="PAGARE_USD1"/>
      <sheetName val="CD_Tipo_de_Cambio1"/>
      <sheetName val="CD_Six1"/>
      <sheetName val="FUTUROS_CAMBIOS1"/>
      <sheetName val="Opciones_OTC_RISK1"/>
      <sheetName val="PAGARE_USD_Bca_Comercial1"/>
      <sheetName val="CD_Condor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KC"/>
      <sheetName val="KC Murex"/>
      <sheetName val="KG"/>
      <sheetName val="KG Murex"/>
      <sheetName val="K7"/>
      <sheetName val="K7 Murex"/>
      <sheetName val="K6"/>
      <sheetName val="K6 Murex"/>
      <sheetName val="K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UC Tab"/>
      <sheetName val="Change Control"/>
      <sheetName val="Testing"/>
      <sheetName val="ANPI Investment Property"/>
      <sheetName val="ANPI Property Sales"/>
      <sheetName val="Cash and Notional Analysis"/>
      <sheetName val="NPI Sales Cost Allocation"/>
      <sheetName val="Consolidated Loan Control"/>
      <sheetName val="HPI"/>
      <sheetName val="Consol Summary Fixed PnL"/>
      <sheetName val="Consol Loan Accounting - New"/>
      <sheetName val="Consol Hedging Costs - New"/>
      <sheetName val="Consol Swap Cashflows - New"/>
      <sheetName val="Sold Properties_SHPP"/>
      <sheetName val="New SHPP Compare"/>
      <sheetName val="Purchases"/>
      <sheetName val="Portfolio"/>
      <sheetName val="DNU Consol Summary Fixed P&amp;L"/>
      <sheetName val="DNU Consol Loan Accounting"/>
      <sheetName val="DNU Consol HPI Accounting"/>
      <sheetName val="DNU Consol Swap Accounting"/>
      <sheetName val="DNU ANPI Accounting Summary"/>
      <sheetName val="DNU -ANPI Acing for NPI Loan"/>
      <sheetName val="DNU - SHPP Compare"/>
      <sheetName val="DNU Consolidated Representation"/>
      <sheetName val="DNU ANPI Accounting Summary NE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umptions"/>
      <sheetName val="Experience"/>
      <sheetName val="Data"/>
      <sheetName val="Profit Share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ers"/>
      <sheetName val="ESS_150"/>
      <sheetName val="Error"/>
      <sheetName val="ESS_Balances"/>
      <sheetName val="Menu"/>
      <sheetName val="RFIJ"/>
      <sheetName val="RVBL"/>
      <sheetName val="EPES"/>
      <sheetName val="DINFO"/>
      <sheetName val="SGRAL"/>
      <sheetName val="CAPI"/>
      <sheetName val="ACPAL"/>
      <sheetName val="FINVE"/>
      <sheetName val="RCFUB"/>
      <sheetName val="Validation Rul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zo 01"/>
      <sheetName val="Especificaciones"/>
      <sheetName val="C5"/>
      <sheetName val="Cargabal"/>
      <sheetName val="FX"/>
      <sheetName val="4.-Cargabal"/>
      <sheetName val="2.-DETALLE MINORITAR"/>
      <sheetName val="5.- Detalle Aportación RWA"/>
      <sheetName val="SUMMARY"/>
      <sheetName val="Grupo Santander entities"/>
      <sheetName val="Supervisors"/>
      <sheetName val="Hoja2"/>
      <sheetName val="Resumen"/>
      <sheetName val="Listas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ers"/>
      <sheetName val="Main"/>
      <sheetName val="Base Retrieve"/>
      <sheetName val="Retrieve"/>
      <sheetName val="Data"/>
      <sheetName val="Combination"/>
      <sheetName val="A232900"/>
      <sheetName val="13102131"/>
      <sheetName val="1313210012"/>
      <sheetName val="A13102190"/>
      <sheetName val="131421001"/>
      <sheetName val="A131302194"/>
      <sheetName val="A1121910"/>
      <sheetName val="A12221914"/>
      <sheetName val="A1120910"/>
      <sheetName val="A12221915"/>
      <sheetName val="A22321900"/>
      <sheetName val="A22321901"/>
      <sheetName val="A2131900"/>
      <sheetName val="A2131901"/>
      <sheetName val="A12021090"/>
      <sheetName val="A110140"/>
      <sheetName val="A112140"/>
      <sheetName val="A12221090"/>
      <sheetName val="A12221091"/>
      <sheetName val="A1221090"/>
      <sheetName val="A112142"/>
      <sheetName val="A12121090"/>
      <sheetName val="A2101800"/>
      <sheetName val="A2131800"/>
      <sheetName val="A22321090"/>
      <sheetName val="A2131801"/>
      <sheetName val="A22021090"/>
      <sheetName val="A22321091"/>
      <sheetName val="A112144"/>
      <sheetName val="A2131803"/>
      <sheetName val="A22321093"/>
      <sheetName val="A12221093"/>
      <sheetName val="A131121195"/>
      <sheetName val="A271022"/>
      <sheetName val="A271024"/>
      <sheetName val="A17500000"/>
      <sheetName val="A17500001"/>
      <sheetName val="A24300201"/>
      <sheetName val="A17501010"/>
      <sheetName val="A17500500"/>
      <sheetName val="A17500501"/>
      <sheetName val="A24300200"/>
      <sheetName val="A24300000"/>
      <sheetName val="A24300001"/>
      <sheetName val="A24301000"/>
      <sheetName val="A1750200"/>
      <sheetName val="A2430200"/>
      <sheetName val="A17501011"/>
      <sheetName val="A1750051"/>
      <sheetName val="A1750001"/>
      <sheetName val="A2430001"/>
      <sheetName val="A2430021"/>
      <sheetName val="A24301001"/>
      <sheetName val="A1750022"/>
      <sheetName val="A1750052"/>
      <sheetName val="A2430002"/>
      <sheetName val="A1750002"/>
      <sheetName val="A17501012"/>
      <sheetName val="A24301002"/>
      <sheetName val="A2430022"/>
      <sheetName val="A23202"/>
      <sheetName val="A23203"/>
      <sheetName val="131421000"/>
      <sheetName val="13102130"/>
      <sheetName val="1313210001"/>
      <sheetName val="1313210002"/>
      <sheetName val="1313210031"/>
      <sheetName val="A131302193"/>
      <sheetName val="A131402190"/>
      <sheetName val="A131121192"/>
      <sheetName val="A291103"/>
      <sheetName val="A1120310"/>
      <sheetName val="A2130310"/>
      <sheetName val="A1121914"/>
      <sheetName val="A12221916"/>
      <sheetName val="A21319022"/>
      <sheetName val="A22321905"/>
      <sheetName val="A1101310"/>
      <sheetName val="A1121310"/>
      <sheetName val="A120211310"/>
      <sheetName val="A122211310"/>
      <sheetName val="A2101310"/>
      <sheetName val="A2131310"/>
      <sheetName val="A22021410"/>
      <sheetName val="A22321410"/>
      <sheetName val="A131102100"/>
      <sheetName val="A131121100"/>
      <sheetName val="A131121102"/>
      <sheetName val="A131121194"/>
      <sheetName val="A271020"/>
      <sheetName val="A27110"/>
      <sheetName val="A271023"/>
      <sheetName val="Subord Liabs"/>
      <sheetName val="Repos Amounts Due"/>
      <sheetName val="Repos Accrued Int"/>
      <sheetName val="Repo"/>
      <sheetName val="Preference Shares"/>
      <sheetName val="Mortgage bonds"/>
      <sheetName val="Gross FV equity deriv"/>
      <sheetName val="Gross FV currency deriv"/>
      <sheetName val="Gross deriv"/>
      <sheetName val="Debentures"/>
      <sheetName val="Corporation tax"/>
      <sheetName val="Amounts Due Abbey"/>
      <sheetName val="Accrued Int Abbey"/>
      <sheetName val="Accrued Int - Mortgage bond"/>
      <sheetName val="A42001"/>
      <sheetName val="A42002"/>
      <sheetName val="A53002"/>
      <sheetName val="A53001"/>
      <sheetName val="A179730"/>
      <sheetName val="A249720"/>
      <sheetName val="A111140"/>
      <sheetName val="A2111800"/>
      <sheetName val="A22121090"/>
      <sheetName val="A48000"/>
      <sheetName val="A48001"/>
      <sheetName val="A41990"/>
      <sheetName val="A5290"/>
      <sheetName val="A5298"/>
      <sheetName val="A17102"/>
      <sheetName val="A24502"/>
      <sheetName val="A131421195"/>
      <sheetName val="A27022"/>
      <sheetName val="A53020"/>
      <sheetName val="A53022"/>
      <sheetName val="A42020"/>
      <sheetName val="A42024"/>
      <sheetName val="A5340"/>
      <sheetName val="A4240"/>
      <sheetName val="A175000"/>
      <sheetName val="A1751010"/>
      <sheetName val="A175050"/>
      <sheetName val="A243000"/>
      <sheetName val="A2431000"/>
      <sheetName val="A243020"/>
      <sheetName val="A175200"/>
      <sheetName val="A243200"/>
      <sheetName val="A175001"/>
      <sheetName val="A1751011"/>
      <sheetName val="A175051"/>
      <sheetName val="A243001"/>
      <sheetName val="A243021"/>
      <sheetName val="A2431001"/>
      <sheetName val="A175002"/>
      <sheetName val="A175052"/>
      <sheetName val="A1751012"/>
      <sheetName val="A243002"/>
      <sheetName val="A2431002"/>
      <sheetName val="A243022"/>
      <sheetName val="A48020"/>
      <sheetName val="A58009"/>
      <sheetName val="A401190"/>
      <sheetName val="A4022900"/>
      <sheetName val="A4022901"/>
      <sheetName val="A401192"/>
      <sheetName val="A501120"/>
      <sheetName val="A502290"/>
      <sheetName val="A502291"/>
      <sheetName val="A501121"/>
      <sheetName val="A501011"/>
      <sheetName val="A40493"/>
      <sheetName val="A504513"/>
      <sheetName val="A504511"/>
      <sheetName val="A5043111"/>
      <sheetName val="A4070"/>
      <sheetName val="A481001"/>
      <sheetName val="A58101"/>
      <sheetName val="A5596"/>
      <sheetName val="A4311421"/>
      <sheetName val="A4311429"/>
      <sheetName val="A55996"/>
      <sheetName val="A4311051"/>
      <sheetName val="A5594"/>
      <sheetName val="A4311054"/>
      <sheetName val="A55994"/>
      <sheetName val="A43112401"/>
      <sheetName val="A5595"/>
      <sheetName val="A43112404"/>
      <sheetName val="A55995"/>
      <sheetName val="A4311991"/>
      <sheetName val="A5597"/>
      <sheetName val="A43119991"/>
      <sheetName val="A55997"/>
      <sheetName val="A430491"/>
      <sheetName val="A5592"/>
      <sheetName val="A55992"/>
      <sheetName val="A430499"/>
      <sheetName val="A430011"/>
      <sheetName val="A5591"/>
      <sheetName val="A430016"/>
      <sheetName val="A55991"/>
      <sheetName val="A431001"/>
      <sheetName val="A5593"/>
      <sheetName val="A431007"/>
      <sheetName val="A55993"/>
      <sheetName val="A430001"/>
      <sheetName val="A430008"/>
      <sheetName val="A5590"/>
      <sheetName val="A55990"/>
      <sheetName val="A131421192"/>
      <sheetName val="A295"/>
      <sheetName val="A48013"/>
      <sheetName val="A580211"/>
      <sheetName val="A58005"/>
      <sheetName val="A48041"/>
      <sheetName val="A131402100"/>
      <sheetName val="A131421100"/>
      <sheetName val="A131421102"/>
      <sheetName val="A27020"/>
      <sheetName val="A2710"/>
      <sheetName val="A27023"/>
      <sheetName val="A40490"/>
      <sheetName val="A40495"/>
      <sheetName val="A5043110"/>
      <sheetName val="A504510"/>
      <sheetName val="Subordinated debt Interest"/>
      <sheetName val="Reinsurance premiums"/>
      <sheetName val="Reassurance"/>
      <sheetName val="Mgmt Fees - Salary Wages"/>
      <sheetName val="Mgmt Fees - Prop &amp; Equip"/>
      <sheetName val="Mgmt Fees - Profit Share"/>
      <sheetName val="Mgmt Fees - Pension Costs"/>
      <sheetName val="Mgmt Fees - Other Exp"/>
      <sheetName val="Mgmt Fees - Marketing &amp; PR"/>
      <sheetName val="Mgmt Fees - Computer Exp"/>
      <sheetName val="Mgmt Fees - BL&amp;P Fees"/>
      <sheetName val="Maintenance expenditure"/>
      <sheetName val="Int Payable on Pref Shares"/>
      <sheetName val="Interest on debentures"/>
      <sheetName val="Interest"/>
      <sheetName val="Insurance income"/>
      <sheetName val="Derivatives (hedge)"/>
      <sheetName val="Derivatives"/>
      <sheetName val="Commission - Oth Comms"/>
      <sheetName val="Change Actuarial reins"/>
      <sheetName val="Actuarial reinsurance"/>
      <sheetName val="Abbey dealing P &amp; L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rteira de Títulos"/>
      <sheetName val="XREF"/>
      <sheetName val="Tickmarks"/>
      <sheetName val="PBC"/>
      <sheetName val="Carteira 21"/>
      <sheetName val="Carteira 20"/>
      <sheetName val="Bffr"/>
      <sheetName val="Listas_Lis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view control sheet"/>
      <sheetName val="opn balances check"/>
      <sheetName val="Trends"/>
      <sheetName val="W to C Rec"/>
      <sheetName val="CHESS Download"/>
      <sheetName val="Essbase Download"/>
      <sheetName val="Mgt Fees Rec"/>
      <sheetName val="IC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FR Profit &amp; Los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ers"/>
      <sheetName val="ESS_150"/>
      <sheetName val="Error"/>
      <sheetName val="ESS_Balances"/>
      <sheetName val="Menu"/>
      <sheetName val="RFIJ - Validations"/>
      <sheetName val="RFIJ"/>
      <sheetName val="RVBL"/>
      <sheetName val="EPES"/>
      <sheetName val="DINFO"/>
      <sheetName val="SGRAL"/>
      <sheetName val="CAPI"/>
      <sheetName val="ACPAL"/>
      <sheetName val="FINVE"/>
      <sheetName val="RCFUB"/>
      <sheetName val="Validation Rul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ctgOvdAgeing"/>
      <sheetName val="ActgLCRS"/>
      <sheetName val="ACTLCRSUM"/>
      <sheetName val="ACTGLNSAGE"/>
      <sheetName val="ACCTGLNSSUM"/>
      <sheetName val="OCT01"/>
      <sheetName val="ActgSpainRisk"/>
      <sheetName val="Especificaciones"/>
      <sheetName val="Other Oper"/>
      <sheetName val="Other_Oper"/>
      <sheetName val="Other_Oper1"/>
      <sheetName val="Other_Oper2"/>
      <sheetName val="Other_Oper3"/>
      <sheetName val="Other_Oper4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/>
      <sheetData sheetId="13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Note 32 Operating lease assets"/>
      <sheetName val="Analysis"/>
      <sheetName val="PY Comparative"/>
      <sheetName val="Dep'n Check"/>
      <sheetName val="AFM OLA"/>
      <sheetName val="Detail"/>
      <sheetName val="2005 Retrieve"/>
      <sheetName val="Points Forwar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PER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ers"/>
      <sheetName val="Formatting"/>
      <sheetName val="Report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ESS"/>
      <sheetName val="Input - Banking"/>
      <sheetName val="Input CC"/>
      <sheetName val="07 Recap"/>
      <sheetName val="Revised Forecast"/>
      <sheetName val="Banking DCF"/>
      <sheetName val="BETA"/>
      <sheetName val="WACC"/>
      <sheetName val="Resul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Sheet1"/>
      <sheetName val="kc332"/>
      <sheetName val="kc333"/>
      <sheetName val="kc586"/>
      <sheetName val="fallback v cdr"/>
      <sheetName val="BANK NON BANK"/>
      <sheetName val="1 day"/>
      <sheetName val="Sheet3"/>
      <sheetName val="IDF"/>
      <sheetName val="Sheet2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FO_SEPT 14"/>
      <sheetName val="CUADRES PERFO"/>
      <sheetName val="PERFO"/>
      <sheetName val="PERFO (ENV)"/>
      <sheetName val="PERFO_SEPT_14"/>
      <sheetName val="CUADRES_PERFO"/>
      <sheetName val="PERFO_(ENV)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rteira 20"/>
      <sheetName val="Carteira 21"/>
      <sheetName val="Resumo_valias Potenciais"/>
      <sheetName val="Resumo País Emitente"/>
      <sheetName val="Nota 47"/>
      <sheetName val="XREF"/>
      <sheetName val="Tickmarks"/>
      <sheetName val="Pivot"/>
      <sheetName val="Tratado"/>
      <sheetName val="Sheet1"/>
      <sheetName val="No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os"/>
      <sheetName val="empréstitos"/>
      <sheetName val="pagarés"/>
      <sheetName val="Titulizaciones"/>
    </sheetNames>
    <sheetDataSet>
      <sheetData sheetId="0"/>
      <sheetData sheetId="1"/>
      <sheetData sheetId="2"/>
      <sheetData sheetId="3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ort1"/>
      <sheetName val="Instructions"/>
      <sheetName val="DLOAD_STAT1"/>
      <sheetName val="Parameters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bord Liabs"/>
      <sheetName val="Repos Amounts Due"/>
      <sheetName val="Repos Accrued Int"/>
      <sheetName val="Repo"/>
      <sheetName val="Preference Shares"/>
      <sheetName val="Mortgage bonds"/>
      <sheetName val="Gross FV equity deriv"/>
      <sheetName val="Gross FV currency deriv"/>
      <sheetName val="Gross deriv"/>
      <sheetName val="Debentures"/>
      <sheetName val="Corporation tax"/>
      <sheetName val="Amounts Due Abbey"/>
      <sheetName val="Accrued Int Abbey"/>
      <sheetName val="Accrued Int - Mortgage bon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ary 8 jan 2013"/>
      <sheetName val="csar"/>
      <sheetName val="soph"/>
      <sheetName val="rho"/>
      <sheetName val="sql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ers"/>
      <sheetName val="Base Retrieve"/>
      <sheetName val="Retrieve"/>
      <sheetName val="Data"/>
      <sheetName val="Combination"/>
      <sheetName val="Overview"/>
      <sheetName val="Subordinated debt Interest"/>
      <sheetName val="Software capitalised"/>
      <sheetName val="Credit Card Commission"/>
      <sheetName val="Pension Funds Management"/>
      <sheetName val="Oth fin instruments FVTPL"/>
      <sheetName val="Mgmt Fees - Salary Wages"/>
      <sheetName val="Mgmt Fees - Prop &amp; Equip"/>
      <sheetName val="Mgmt Fees - Profit Share"/>
      <sheetName val="Mgmt Fees - Pension Costs"/>
      <sheetName val="Mgmt Fees - Other Exp"/>
      <sheetName val="Mgmt Fees - Marketing &amp; PR"/>
      <sheetName val="Mgmt Fees - Computer Exp"/>
      <sheetName val="Mgmt Fees - BL&amp;P Fees"/>
      <sheetName val="Maintenance expenditure"/>
      <sheetName val="Int Payable on Pref Shares"/>
      <sheetName val="Interest on debentures"/>
      <sheetName val="Interest debt securities"/>
      <sheetName val="Interest"/>
      <sheetName val="Insurance Commissions"/>
      <sheetName val="Insurance Comms Pro Share"/>
      <sheetName val="Derivatives"/>
      <sheetName val="Debt securities - Abbey Cos"/>
      <sheetName val="Commission - Oth Comms"/>
      <sheetName val="Asset Management Commission"/>
      <sheetName val="Main"/>
      <sheetName val="Abbey dealing P &amp; L "/>
      <sheetName val="EntityRetrieve"/>
      <sheetName val="Subord Liabs"/>
      <sheetName val="Repos Amounts Due"/>
      <sheetName val="Repos Accrued Int"/>
      <sheetName val="Repo"/>
      <sheetName val="Preference Shares"/>
      <sheetName val="Mortgage bonds"/>
      <sheetName val="Gross FV equity deriv"/>
      <sheetName val="Gross FV currency deriv"/>
      <sheetName val="Gross deriv"/>
      <sheetName val="Debentures"/>
      <sheetName val="Corporation tax"/>
      <sheetName val="Amounts Due Abbey"/>
      <sheetName val="Accrued Int Abbey"/>
      <sheetName val="Accrued Int - Mortgage bond"/>
      <sheetName val="Stock Borrowing Lending"/>
      <sheetName val="Repurchase Collateral"/>
      <sheetName val="Interest Rate Swaps"/>
      <sheetName val="Interest Rate Options"/>
      <sheetName val="Forward Rate Agreement"/>
      <sheetName val="Financial FX"/>
      <sheetName val="Equity Swap"/>
      <sheetName val="Equity Options"/>
      <sheetName val="Equity Futures"/>
      <sheetName val="Currency Swaps"/>
      <sheetName val="Credit Derivates"/>
      <sheetName val="Outsourced service costs"/>
      <sheetName val="Other assets and liab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1 2011"/>
      <sheetName val="is1 2010"/>
      <sheetName val="En miles"/>
      <sheetName val="Dic-11 MM€ "/>
      <sheetName val="Dic-10 MM€"/>
      <sheetName val="Dic-09 MM€"/>
      <sheetName val="Soportes 2011"/>
      <sheetName val="Dividendos serie"/>
      <sheetName val="Rvas equity"/>
      <sheetName val="Hoja1"/>
      <sheetName val="Dic-10"/>
      <sheetName val="Soportes 2010"/>
      <sheetName val="Convertibles"/>
      <sheetName val="Compra"/>
      <sheetName val="Mov Planes"/>
      <sheetName val="Planes opciones 2010"/>
      <sheetName val="Divid 2010"/>
      <sheetName val="Dic-09"/>
      <sheetName val="Soportes 2009"/>
      <sheetName val="Dividendos"/>
      <sheetName val="Minoritarios 1209"/>
      <sheetName val="IPO Brasil 0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upo BSCH Abril 05"/>
      <sheetName val="TASAS NOM.Y EFECT. Marzo 05"/>
      <sheetName val="Grupo Banesto"/>
      <sheetName val="Registrodic04"/>
      <sheetName val="C5-FIM(5) selección"/>
      <sheetName val="Perdidas 3006"/>
      <sheetName val="C5 Original"/>
      <sheetName val="C5-FIM"/>
      <sheetName val="C5-FIM (2)"/>
      <sheetName val="C5-FIM (3)"/>
      <sheetName val="C5-FIM (4)"/>
      <sheetName val="registro_perimetro"/>
      <sheetName val="C5"/>
      <sheetName val="DIMENSIONES"/>
      <sheetName val="div.atv.cta"/>
      <sheetName val="List details"/>
      <sheetName val="Especificaciones"/>
      <sheetName val="Grupo_BSCH_Abril_05"/>
      <sheetName val="TASAS_NOM_Y_EFECT__Marzo_05"/>
      <sheetName val="Grupo_Banesto"/>
      <sheetName val="C5-FIM(5)_selección"/>
      <sheetName val="Perdidas_3006"/>
      <sheetName val="C5_Original"/>
      <sheetName val="C5-FIM_(2)"/>
      <sheetName val="C5-FIM_(3)"/>
      <sheetName val="C5-FIM_(4)"/>
      <sheetName val="div_atv_cta"/>
      <sheetName val="List_details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REP Implementation"/>
      <sheetName val="Table 21"/>
      <sheetName val="Lists"/>
      <sheetName val="Pegado"/>
      <sheetName val="Conciliación"/>
      <sheetName val="Ancev"/>
      <sheetName val="Ajuste Altas"/>
      <sheetName val="CUENTAS FGD VS KNI"/>
      <sheetName val="CALCULOS 1007"/>
      <sheetName val="COPIAR 1007_CONTROL _D"/>
      <sheetName val="CALCULOS 1010"/>
      <sheetName val="COPIAR 1010_CONTROL_D"/>
      <sheetName val="CALCULOS KNIM1SEC"/>
      <sheetName val="COPIAR KNIM1SEC_CONTROL_D"/>
      <sheetName val="Hoja1"/>
      <sheetName val="base datos"/>
      <sheetName val="FINREP_Implementation"/>
      <sheetName val="Table_21"/>
      <sheetName val="Ajuste_Altas"/>
      <sheetName val="CUENTAS_FGD_VS_KNI"/>
      <sheetName val="CALCULOS_1007"/>
      <sheetName val="COPIAR_1007_CONTROL__D"/>
      <sheetName val="CALCULOS_1010"/>
      <sheetName val="COPIAR_1010_CONTROL_D"/>
      <sheetName val="CALCULOS_KNIM1SEC"/>
      <sheetName val="COPIAR_KNIM1SEC_CONTROL_D"/>
      <sheetName val="base_datos"/>
      <sheetName val="ES-PCR - PLACO"/>
      <sheetName val="FINREP_Implementation1"/>
      <sheetName val="Table_211"/>
      <sheetName val="base_datos1"/>
      <sheetName val="FINREP_Implementation2"/>
      <sheetName val="Table_212"/>
      <sheetName val="Ajuste_Altas1"/>
      <sheetName val="CUENTAS_FGD_VS_KNI1"/>
      <sheetName val="CALCULOS_10071"/>
      <sheetName val="COPIAR_1007_CONTROL__D1"/>
      <sheetName val="CALCULOS_10101"/>
      <sheetName val="COPIAR_1010_CONTROL_D1"/>
      <sheetName val="CALCULOS_KNIM1SEC1"/>
      <sheetName val="COPIAR_KNIM1SEC_CONTROL_D1"/>
      <sheetName val="base_datos2"/>
      <sheetName val="ES-PCR_-_PLACO"/>
      <sheetName val="FINREP_Implementation9"/>
      <sheetName val="Table_219"/>
      <sheetName val="base_datos9"/>
      <sheetName val="Ajuste_Altas7"/>
      <sheetName val="CUENTAS_FGD_VS_KNI7"/>
      <sheetName val="CALCULOS_10077"/>
      <sheetName val="COPIAR_1007_CONTROL__D7"/>
      <sheetName val="CALCULOS_10107"/>
      <sheetName val="COPIAR_1010_CONTROL_D7"/>
      <sheetName val="CALCULOS_KNIM1SEC7"/>
      <sheetName val="COPIAR_KNIM1SEC_CONTROL_D7"/>
      <sheetName val="FINREP_Implementation3"/>
      <sheetName val="Table_213"/>
      <sheetName val="base_datos3"/>
      <sheetName val="FINREP_Implementation4"/>
      <sheetName val="Table_214"/>
      <sheetName val="base_datos4"/>
      <sheetName val="Ajuste_Altas2"/>
      <sheetName val="CUENTAS_FGD_VS_KNI2"/>
      <sheetName val="CALCULOS_10072"/>
      <sheetName val="COPIAR_1007_CONTROL__D2"/>
      <sheetName val="CALCULOS_10102"/>
      <sheetName val="COPIAR_1010_CONTROL_D2"/>
      <sheetName val="CALCULOS_KNIM1SEC2"/>
      <sheetName val="COPIAR_KNIM1SEC_CONTROL_D2"/>
      <sheetName val="FINREP_Implementation7"/>
      <sheetName val="Table_217"/>
      <sheetName val="base_datos7"/>
      <sheetName val="Ajuste_Altas5"/>
      <sheetName val="CUENTAS_FGD_VS_KNI5"/>
      <sheetName val="CALCULOS_10075"/>
      <sheetName val="COPIAR_1007_CONTROL__D5"/>
      <sheetName val="CALCULOS_10105"/>
      <sheetName val="COPIAR_1010_CONTROL_D5"/>
      <sheetName val="CALCULOS_KNIM1SEC5"/>
      <sheetName val="COPIAR_KNIM1SEC_CONTROL_D5"/>
      <sheetName val="FINREP_Implementation5"/>
      <sheetName val="Table_215"/>
      <sheetName val="base_datos5"/>
      <sheetName val="Ajuste_Altas3"/>
      <sheetName val="CUENTAS_FGD_VS_KNI3"/>
      <sheetName val="CALCULOS_10073"/>
      <sheetName val="COPIAR_1007_CONTROL__D3"/>
      <sheetName val="CALCULOS_10103"/>
      <sheetName val="COPIAR_1010_CONTROL_D3"/>
      <sheetName val="CALCULOS_KNIM1SEC3"/>
      <sheetName val="COPIAR_KNIM1SEC_CONTROL_D3"/>
      <sheetName val="FINREP_Implementation6"/>
      <sheetName val="Table_216"/>
      <sheetName val="base_datos6"/>
      <sheetName val="Ajuste_Altas4"/>
      <sheetName val="CUENTAS_FGD_VS_KNI4"/>
      <sheetName val="CALCULOS_10074"/>
      <sheetName val="COPIAR_1007_CONTROL__D4"/>
      <sheetName val="CALCULOS_10104"/>
      <sheetName val="COPIAR_1010_CONTROL_D4"/>
      <sheetName val="CALCULOS_KNIM1SEC4"/>
      <sheetName val="COPIAR_KNIM1SEC_CONTROL_D4"/>
      <sheetName val="FINREP_Implementation8"/>
      <sheetName val="Table_218"/>
      <sheetName val="base_datos8"/>
      <sheetName val="Ajuste_Altas6"/>
      <sheetName val="CUENTAS_FGD_VS_KNI6"/>
      <sheetName val="CALCULOS_10076"/>
      <sheetName val="COPIAR_1007_CONTROL__D6"/>
      <sheetName val="CALCULOS_10106"/>
      <sheetName val="COPIAR_1010_CONTROL_D6"/>
      <sheetName val="CALCULOS_KNIM1SEC6"/>
      <sheetName val="COPIAR_KNIM1SEC_CONTROL_D6"/>
      <sheetName val="FINREP_Implementation10"/>
      <sheetName val="Table_2110"/>
      <sheetName val="base_datos10"/>
      <sheetName val="Ajuste_Altas8"/>
      <sheetName val="CUENTAS_FGD_VS_KNI8"/>
      <sheetName val="CALCULOS_10078"/>
      <sheetName val="COPIAR_1007_CONTROL__D8"/>
      <sheetName val="CALCULOS_10108"/>
      <sheetName val="COPIAR_1010_CONTROL_D8"/>
      <sheetName val="CALCULOS_KNIM1SEC8"/>
      <sheetName val="COPIAR_KNIM1SEC_CONTROL_D8"/>
      <sheetName val="FINREP_Implementation11"/>
      <sheetName val="Table_2111"/>
      <sheetName val="base_datos11"/>
      <sheetName val="Ajuste_Altas9"/>
      <sheetName val="CUENTAS_FGD_VS_KNI9"/>
      <sheetName val="CALCULOS_10079"/>
      <sheetName val="COPIAR_1007_CONTROL__D9"/>
      <sheetName val="CALCULOS_10109"/>
      <sheetName val="COPIAR_1010_CONTROL_D9"/>
      <sheetName val="CALCULOS_KNIM1SEC9"/>
      <sheetName val="COPIAR_KNIM1SEC_CONTROL_D9"/>
      <sheetName val="FINREP_Implementation12"/>
      <sheetName val="Table_2112"/>
      <sheetName val="base_datos12"/>
      <sheetName val="Ajuste_Altas10"/>
      <sheetName val="CUENTAS_FGD_VS_KNI10"/>
      <sheetName val="CALCULOS_100710"/>
      <sheetName val="COPIAR_1007_CONTROL__D10"/>
      <sheetName val="CALCULOS_101010"/>
      <sheetName val="COPIAR_1010_CONTROL_D10"/>
      <sheetName val="CALCULOS_KNIM1SEC10"/>
      <sheetName val="COPIAR_KNIM1SEC_CONTROL_D10"/>
      <sheetName val="FINREP_Implementation13"/>
      <sheetName val="Table_2113"/>
      <sheetName val="base_datos13"/>
      <sheetName val="Ajuste_Altas11"/>
      <sheetName val="CUENTAS_FGD_VS_KNI11"/>
      <sheetName val="CALCULOS_100711"/>
      <sheetName val="COPIAR_1007_CONTROL__D11"/>
      <sheetName val="CALCULOS_101011"/>
      <sheetName val="COPIAR_1010_CONTROL_D11"/>
      <sheetName val="CALCULOS_KNIM1SEC11"/>
      <sheetName val="COPIAR_KNIM1SEC_CONTROL_D11"/>
      <sheetName val="FINREP_Implementation14"/>
      <sheetName val="Table_2114"/>
      <sheetName val="base_datos14"/>
      <sheetName val="Ajuste_Altas12"/>
      <sheetName val="CUENTAS_FGD_VS_KNI12"/>
      <sheetName val="CALCULOS_100712"/>
      <sheetName val="COPIAR_1007_CONTROL__D12"/>
      <sheetName val="CALCULOS_101012"/>
      <sheetName val="COPIAR_1010_CONTROL_D12"/>
      <sheetName val="CALCULOS_KNIM1SEC12"/>
      <sheetName val="COPIAR_KNIM1SEC_CONTROL_D12"/>
      <sheetName val="FINREP_Implementation15"/>
      <sheetName val="Table_2115"/>
      <sheetName val="base_datos15"/>
      <sheetName val="Ajuste_Altas13"/>
      <sheetName val="CUENTAS_FGD_VS_KNI13"/>
      <sheetName val="CALCULOS_100713"/>
      <sheetName val="COPIAR_1007_CONTROL__D13"/>
      <sheetName val="CALCULOS_101013"/>
      <sheetName val="COPIAR_1010_CONTROL_D13"/>
      <sheetName val="CALCULOS_KNIM1SEC13"/>
      <sheetName val="COPIAR_KNIM1SEC_CONTROL_D13"/>
      <sheetName val="FINREP_Implementation18"/>
      <sheetName val="Table_2118"/>
      <sheetName val="base_datos18"/>
      <sheetName val="Ajuste_Altas16"/>
      <sheetName val="CUENTAS_FGD_VS_KNI16"/>
      <sheetName val="CALCULOS_100716"/>
      <sheetName val="COPIAR_1007_CONTROL__D16"/>
      <sheetName val="CALCULOS_101016"/>
      <sheetName val="COPIAR_1010_CONTROL_D16"/>
      <sheetName val="CALCULOS_KNIM1SEC16"/>
      <sheetName val="COPIAR_KNIM1SEC_CONTROL_D16"/>
      <sheetName val="FINREP_Implementation16"/>
      <sheetName val="Table_2116"/>
      <sheetName val="base_datos16"/>
      <sheetName val="Ajuste_Altas14"/>
      <sheetName val="CUENTAS_FGD_VS_KNI14"/>
      <sheetName val="CALCULOS_100714"/>
      <sheetName val="COPIAR_1007_CONTROL__D14"/>
      <sheetName val="CALCULOS_101014"/>
      <sheetName val="COPIAR_1010_CONTROL_D14"/>
      <sheetName val="CALCULOS_KNIM1SEC14"/>
      <sheetName val="COPIAR_KNIM1SEC_CONTROL_D14"/>
      <sheetName val="FINREP_Implementation17"/>
      <sheetName val="Table_2117"/>
      <sheetName val="base_datos17"/>
      <sheetName val="Ajuste_Altas15"/>
      <sheetName val="CUENTAS_FGD_VS_KNI15"/>
      <sheetName val="CALCULOS_100715"/>
      <sheetName val="COPIAR_1007_CONTROL__D15"/>
      <sheetName val="CALCULOS_101015"/>
      <sheetName val="COPIAR_1010_CONTROL_D15"/>
      <sheetName val="CALCULOS_KNIM1SEC15"/>
      <sheetName val="COPIAR_KNIM1SEC_CONTROL_D15"/>
      <sheetName val="FINREP_Implementation19"/>
      <sheetName val="Table_2119"/>
      <sheetName val="base_datos19"/>
      <sheetName val="Ajuste_Altas17"/>
      <sheetName val="CUENTAS_FGD_VS_KNI17"/>
      <sheetName val="CALCULOS_100717"/>
      <sheetName val="COPIAR_1007_CONTROL__D17"/>
      <sheetName val="CALCULOS_101017"/>
      <sheetName val="COPIAR_1010_CONTROL_D17"/>
      <sheetName val="CALCULOS_KNIM1SEC17"/>
      <sheetName val="COPIAR_KNIM1SEC_CONTROL_D17"/>
      <sheetName val="FINREP_Implementation20"/>
      <sheetName val="Table_2120"/>
      <sheetName val="base_datos20"/>
      <sheetName val="Ajuste_Altas18"/>
      <sheetName val="CUENTAS_FGD_VS_KNI18"/>
      <sheetName val="CALCULOS_100718"/>
      <sheetName val="COPIAR_1007_CONTROL__D18"/>
      <sheetName val="CALCULOS_101018"/>
      <sheetName val="COPIAR_1010_CONTROL_D18"/>
      <sheetName val="CALCULOS_KNIM1SEC18"/>
      <sheetName val="COPIAR_KNIM1SEC_CONTROL_D18"/>
      <sheetName val="PtoBV"/>
      <sheetName val="Plantilla"/>
      <sheetName val="Resumen"/>
      <sheetName val="Cons pl"/>
      <sheetName val="DLL Dep 1999"/>
      <sheetName val="1.1"/>
      <sheetName val="Traspasos Mensuales"/>
      <sheetName val="Sobrantes"/>
      <sheetName val="Plantill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ttings"/>
    </sheetNames>
    <sheetDataSet>
      <sheetData sheetId="0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bord Liabs"/>
      <sheetName val="Repo"/>
      <sheetName val="Preference Shares"/>
      <sheetName val="Interest rate Derivatives"/>
      <sheetName val="Gross FV equity deriv"/>
      <sheetName val="Gross FV currency deriv"/>
      <sheetName val="Gross deriv"/>
      <sheetName val="Debentures"/>
      <sheetName val="Corporation tax"/>
      <sheetName val="Amounts Due Abbey"/>
      <sheetName val="Actuarial reinsurance"/>
      <sheetName val="Accrued Int Abbe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view"/>
      <sheetName val="Subord Liabs"/>
      <sheetName val="Repos Amounts Due"/>
      <sheetName val="Repos Accrued Int"/>
      <sheetName val="Preference Shares"/>
      <sheetName val="Other assets and liab"/>
      <sheetName val="Mortgage bonds"/>
      <sheetName val="Maintenance expenditure"/>
      <sheetName val="Gross FV equity deriv"/>
      <sheetName val="Gross FV currency deriv"/>
      <sheetName val="Gross deriv"/>
      <sheetName val="Debentures"/>
      <sheetName val="Corporation tax"/>
      <sheetName val="Amounts Due Abbey"/>
      <sheetName val="Accrued Int Abbey"/>
      <sheetName val="Accrued Int - Mortgage bond"/>
      <sheetName val="Repo"/>
      <sheetName val="Sheet1"/>
      <sheetName val="Currency Swaps"/>
      <sheetName val="Credit Derivat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bordinated debt Interest"/>
      <sheetName val="Software capitalised"/>
      <sheetName val="Credit Card Commission"/>
      <sheetName val="Reinsurance premiums"/>
      <sheetName val="Reassurance"/>
      <sheetName val="Mgmt Fees - Salary Wages"/>
      <sheetName val="Mgmt Fees - Prop &amp; Equip"/>
      <sheetName val="Mgmt Fees - Profit Share"/>
      <sheetName val="Mgmt Fees - Pension Costs"/>
      <sheetName val="Mgmt Fees - Other Exp"/>
      <sheetName val="Mgmt Fees - Marketing &amp; PR"/>
      <sheetName val="Mgmt Fees - Computer Exp"/>
      <sheetName val="Mgmt Fees - BL&amp;P Fees"/>
      <sheetName val="Maintenance expenditure"/>
      <sheetName val="Insurance Commissions"/>
      <sheetName val="Int Payable on Pref Shares"/>
      <sheetName val="Interest on debentures"/>
      <sheetName val="Interest"/>
      <sheetName val="Insurance income"/>
      <sheetName val="Insurance Comms Pro Share"/>
      <sheetName val="Derivatives (hedge)"/>
      <sheetName val="Derivatives"/>
      <sheetName val="Commission - Oth Comms"/>
      <sheetName val="Change Actuarial reins"/>
      <sheetName val="Asset Management Commission"/>
      <sheetName val="Abbey dealing P &amp; L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a 10 - 2004  - Paste Values"/>
      <sheetName val="nota10 - 2004"/>
      <sheetName val="Suporte - Balanço"/>
      <sheetName val="2004_work_MSA"/>
      <sheetName val="Carteira 2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entário"/>
      <sheetName val="Euribor"/>
      <sheetName val="PBC"/>
      <sheetName val="PBC Mensualizações #25"/>
      <sheetName val="PBC Mensualizações #26"/>
      <sheetName val="XREF"/>
      <sheetName val="Tickmark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v Dez 2004"/>
      <sheetName val="notas"/>
      <sheetName val="PBC Dez 2004"/>
      <sheetName val="Movimento Setembro"/>
      <sheetName val="PBC Set 04"/>
      <sheetName val="Movimento Jun"/>
      <sheetName val="PBC Junho 04"/>
      <sheetName val="PBC Maio 04"/>
      <sheetName val="XREF"/>
      <sheetName val="Tickmark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v Dez 2004"/>
      <sheetName val="PBC Dez 04"/>
      <sheetName val="Notas"/>
      <sheetName val="movimento setembro"/>
      <sheetName val="PBC set 2004"/>
      <sheetName val="resumo cpp jun"/>
      <sheetName val="junho 04"/>
      <sheetName val="dez02"/>
      <sheetName val="+-VALIAS set03"/>
      <sheetName val="Set 2003"/>
      <sheetName val="maio 04"/>
      <sheetName val="XREF"/>
      <sheetName val="Tickmarks"/>
      <sheetName val="Carteira 21"/>
      <sheetName val="COL"/>
      <sheetName val="Aux Calc | PensionFundRisk"/>
      <sheetName val="Eurodep_2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urodep_20"/>
      <sheetName val="Eurodep_21"/>
      <sheetName val="Teste DP 31.12.2003"/>
      <sheetName val="XREF"/>
      <sheetName val="Tickmarks"/>
      <sheetName val="Carteira 20"/>
      <sheetName val="Carteira de Títul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antandernet.sharepoint.com/Users/s614208/Desktop/PIVOT_RESUMO_2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antandernet.sharepoint.com/Users/s614208/Desktop/PIVOT_RESUMO_2.xlsx" TargetMode="External"/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Bruno Alexandre da Silva Churro" refreshedDate="45308.952181018518" createdVersion="8" refreshedVersion="8" minRefreshableVersion="3" recordCount="1124">
  <cacheSource type="worksheet">
    <worksheetSource ref="A1:J1125" sheet="PIVOT_RESUMO_2" r:id="rId2"/>
  </cacheSource>
  <cacheFields count="10">
    <cacheField name="id_portfolio_ifrs9" numFmtId="0">
      <sharedItems containsSemiMixedTypes="0" containsString="0" containsNumber="1" containsInteger="1" minValue="1" maxValue="13" count="13">
        <n v="1"/>
        <n v="2"/>
        <n v="3"/>
        <n v="4"/>
        <n v="5"/>
        <n v="6"/>
        <n v="7"/>
        <n v="8"/>
        <n v="9"/>
        <n v="10"/>
        <n v="11"/>
        <n v="12"/>
        <n v="13"/>
      </sharedItems>
    </cacheField>
    <cacheField name="stage" numFmtId="0">
      <sharedItems containsMixedTypes="1" containsNumber="1" containsInteger="1" minValue="1" maxValue="3"/>
    </cacheField>
    <cacheField name="STAGE_COM_OL" numFmtId="0">
      <sharedItems containsMixedTypes="1" containsNumber="1" containsInteger="1" minValue="1" maxValue="3" count="4">
        <s v=""/>
        <n v="1"/>
        <n v="2"/>
        <n v="3"/>
      </sharedItems>
    </cacheField>
    <cacheField name="SUM_OF_PROV_OL" numFmtId="0">
      <sharedItems containsSemiMixedTypes="0" containsString="0" containsNumber="1" minValue="0" maxValue="60192447.627672903"/>
    </cacheField>
    <cacheField name="NACE2" numFmtId="0">
      <sharedItems/>
    </cacheField>
    <cacheField name="SUM_of_ead_final" numFmtId="0">
      <sharedItems containsSemiMixedTypes="0" containsString="0" containsNumber="1" minValue="0" maxValue="19643111313.393101"/>
    </cacheField>
    <cacheField name="SUM_of_drawn_balance" numFmtId="0">
      <sharedItems containsSemiMixedTypes="0" containsString="0" containsNumber="1" minValue="-976.44" maxValue="19318649891.843201"/>
    </cacheField>
    <cacheField name="SUM_of_undrawn_balance" numFmtId="0">
      <sharedItems containsSemiMixedTypes="0" containsString="0" containsNumber="1" minValue="0" maxValue="654108561.19971001"/>
    </cacheField>
    <cacheField name="SUM_OF_PROVISION" numFmtId="0">
      <sharedItems containsSemiMixedTypes="0" containsString="0" containsNumber="1" minValue="0" maxValue="60192447.627672903"/>
    </cacheField>
    <cacheField name="NACE_SAT" numFmtId="0">
      <sharedItems count="22">
        <e v="#N/A"/>
        <s v="NACE01"/>
        <s v="NACE02"/>
        <s v="NACE03"/>
        <s v="NACE04"/>
        <s v="NACE05"/>
        <s v="NACE06"/>
        <s v="NACE07"/>
        <s v="NACE08"/>
        <s v="NACE09"/>
        <s v="NACE10"/>
        <s v="NACE11"/>
        <s v="NACE12"/>
        <s v="NACE13"/>
        <s v="NACE14"/>
        <s v="NACE15"/>
        <s v="NACE16"/>
        <s v="NACE17"/>
        <s v="NACE18"/>
        <s v="NACE19"/>
        <s v="NACE20"/>
        <s v="NACE2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Bruno Alexandre da Silva Churro" refreshedDate="45308.989109259259" createdVersion="8" refreshedVersion="8" minRefreshableVersion="3" recordCount="509">
  <cacheSource type="worksheet">
    <worksheetSource ref="A1:J510" sheet="PIVOT_RESUMO_3" r:id="rId2"/>
  </cacheSource>
  <cacheFields count="10">
    <cacheField name="id_portfolio_ifrs9" numFmtId="0">
      <sharedItems containsSemiMixedTypes="0" containsString="0" containsNumber="1" containsInteger="1" minValue="1" maxValue="13" count="13">
        <n v="1"/>
        <n v="2"/>
        <n v="3"/>
        <n v="4"/>
        <n v="5"/>
        <n v="6"/>
        <n v="7"/>
        <n v="8"/>
        <n v="9"/>
        <n v="10"/>
        <n v="11"/>
        <n v="12"/>
        <n v="13"/>
      </sharedItems>
    </cacheField>
    <cacheField name="MATURITY" numFmtId="0">
      <sharedItems containsSemiMixedTypes="0" containsString="0" containsNumber="1" containsInteger="1" minValue="1984" maxValue="9999"/>
    </cacheField>
    <cacheField name="SUM_OF_PROV_OL" numFmtId="0">
      <sharedItems containsSemiMixedTypes="0" containsString="0" containsNumber="1" minValue="0" maxValue="26576994.8391915"/>
    </cacheField>
    <cacheField name="SUM_of_ead_final" numFmtId="0">
      <sharedItems containsSemiMixedTypes="0" containsString="0" containsNumber="1" minValue="0" maxValue="5130766248.1499996" count="481">
        <n v="0"/>
        <n v="133.68"/>
        <n v="112874.62"/>
        <n v="11.65"/>
        <n v="7000.14"/>
        <n v="61970.53"/>
        <n v="53860.14"/>
        <n v="63882.97"/>
        <n v="5957.79"/>
        <n v="2337067.44"/>
        <n v="54567.88"/>
        <n v="431083.4"/>
        <n v="9548497.9516020101"/>
        <n v="20278533.579999998"/>
        <n v="29222774.063248001"/>
        <n v="46627365.540923104"/>
        <n v="67712691.560000002"/>
        <n v="119710638.596573"/>
        <n v="157264038.57901299"/>
        <n v="194521550.860001"/>
        <n v="260677985.25999901"/>
        <n v="241946146.421323"/>
        <n v="224475624.25"/>
        <n v="219331852.53000101"/>
        <n v="226485742.59999999"/>
        <n v="247662610.140001"/>
        <n v="270924437.75000101"/>
        <n v="305802043.16000003"/>
        <n v="359407314.59000099"/>
        <n v="368748160.95999902"/>
        <n v="408186047.40999901"/>
        <n v="477515748.55000198"/>
        <n v="608062255.67999804"/>
        <n v="731092521.53999901"/>
        <n v="811784336.94999695"/>
        <n v="768573018.52000403"/>
        <n v="753795112.030002"/>
        <n v="742733997.57000101"/>
        <n v="831209768.45000196"/>
        <n v="847269485.80000198"/>
        <n v="882857043.77000201"/>
        <n v="1128712396.3099999"/>
        <n v="799352624.13"/>
        <n v="796856688.91999805"/>
        <n v="802872411.50000405"/>
        <n v="1087992483.74"/>
        <n v="1073200676.75"/>
        <n v="1208738400.4100001"/>
        <n v="1421387652.77"/>
        <n v="1225469088.1600001"/>
        <n v="1004003243.91"/>
        <n v="370092018.46000099"/>
        <n v="103151982.14"/>
        <n v="52427855.049999997"/>
        <n v="37912373.829999998"/>
        <n v="32818051.079999998"/>
        <n v="20264311.010000002"/>
        <n v="5342104.09"/>
        <n v="1085703.08"/>
        <n v="228049.12"/>
        <n v="250198.72"/>
        <n v="173021"/>
        <n v="112068.13"/>
        <n v="20914.57"/>
        <n v="217394.31"/>
        <n v="143557.84"/>
        <n v="24.2"/>
        <n v="38.56"/>
        <n v="108.8"/>
        <n v="131.30000000000001"/>
        <n v="98.54"/>
        <n v="2474.2199999999998"/>
        <n v="237408.38800000001"/>
        <n v="384300.06"/>
        <n v="198801.38200000001"/>
        <n v="1526146.1340000001"/>
        <n v="1624955.2819020001"/>
        <n v="391461.81943600002"/>
        <n v="3131262.0853860001"/>
        <n v="577621.85199999996"/>
        <n v="8923329.5542179998"/>
        <n v="3318414.8500839998"/>
        <n v="315756.92143599998"/>
        <n v="1242498.1140000001"/>
        <n v="49703887.133042403"/>
        <n v="2533245691.0734901"/>
        <n v="478662024.10896701"/>
        <n v="618564817.66492999"/>
        <n v="726172237.26153696"/>
        <n v="361611443.70862597"/>
        <n v="296670828.17699897"/>
        <n v="316892541.05105698"/>
        <n v="187602748.91600001"/>
        <n v="231243013.12954599"/>
        <n v="178371053.94999999"/>
        <n v="155379164.99000001"/>
        <n v="124595291.044"/>
        <n v="190956774.38"/>
        <n v="112584327.55"/>
        <n v="176217755.86000001"/>
        <n v="29854335.780000001"/>
        <n v="18502014.260000002"/>
        <n v="33662782.125"/>
        <n v="19374648.82"/>
        <n v="16310778.0275"/>
        <n v="7941709.5599999996"/>
        <n v="508319.11"/>
        <n v="228554.65"/>
        <n v="233367.12"/>
        <n v="6330314"/>
        <n v="57887029.380000003"/>
        <n v="119955096.029044"/>
        <n v="17060.382000000001"/>
        <n v="1338.422"/>
        <n v="133.1"/>
        <n v="1421.18"/>
        <n v="58649.697999999997"/>
        <n v="35283.758000000002"/>
        <n v="2312.7440000000001"/>
        <n v="1550.55"/>
        <n v="322.12"/>
        <n v="2678.04"/>
        <n v="408241.69799999997"/>
        <n v="138714.38200000001"/>
        <n v="64321.243999999999"/>
        <n v="38423.902999999998"/>
        <n v="57056.975378000003"/>
        <n v="76844.466463000004"/>
        <n v="87514.323701999994"/>
        <n v="566240.11653400003"/>
        <n v="480247.952024"/>
        <n v="963431.14960999996"/>
        <n v="833448.09264499997"/>
        <n v="705534.46716500004"/>
        <n v="1045616.251355"/>
        <n v="771288.672288"/>
        <n v="488888.71125499997"/>
        <n v="4764780.3405879997"/>
        <n v="1490359.649773"/>
        <n v="7246969.879408"/>
        <n v="1704565.1961340001"/>
        <n v="3809834.9514569999"/>
        <n v="9433041.0896789804"/>
        <n v="120083397.00896201"/>
        <n v="1123183574.12325"/>
        <n v="199770566.31322399"/>
        <n v="510643311.70684999"/>
        <n v="313240491.92012602"/>
        <n v="234109038.70907"/>
        <n v="70872221.841000006"/>
        <n v="101809839.26899999"/>
        <n v="42725431.046999998"/>
        <n v="43412974.147"/>
        <n v="45623105.708999999"/>
        <n v="29131749.829999998"/>
        <n v="35526258.619999997"/>
        <n v="31182450.969999999"/>
        <n v="26805823.399999999"/>
        <n v="17489993.18"/>
        <n v="3141079.28"/>
        <n v="4912685.88"/>
        <n v="2648599.2000000002"/>
        <n v="3078012.65"/>
        <n v="3541887.44"/>
        <n v="3171245.39"/>
        <n v="3395018.57"/>
        <n v="1560724.05"/>
        <n v="1376731.66"/>
        <n v="154740.68"/>
        <n v="135601.07"/>
        <n v="223686.26"/>
        <n v="272196.84000000003"/>
        <n v="190593.5"/>
        <n v="34128.36"/>
        <n v="43244.18"/>
        <n v="17204.490000000002"/>
        <n v="20120.47"/>
        <n v="25343.48"/>
        <n v="40658.79"/>
        <n v="52298.82"/>
        <n v="5105"/>
        <n v="3000"/>
        <n v="21024483.8621094"/>
        <n v="137009.42800000001"/>
        <n v="2314.2159999999999"/>
        <n v="9"/>
        <n v="6979.1679999999997"/>
        <n v="32865.122000000003"/>
        <n v="9843"/>
        <n v="142503.90400000001"/>
        <n v="3767300.0060000001"/>
        <n v="360810.56199999998"/>
        <n v="7090.0720000000001"/>
        <n v="19.52"/>
        <n v="861017.5"/>
        <n v="2387.2800000000002"/>
        <n v="114161.402"/>
        <n v="3289040.9369999999"/>
        <n v="7000"/>
        <n v="10494.15"/>
        <n v="3762455.6740000001"/>
        <n v="338169.13"/>
        <n v="36443690.764660001"/>
        <n v="18978117.873831999"/>
        <n v="2903196.9159949999"/>
        <n v="1959810.5619999999"/>
        <n v="4275827.0190000003"/>
        <n v="654617.97199999995"/>
        <n v="1091319.44"/>
        <n v="23095.16"/>
        <n v="25899"/>
        <n v="815527.14"/>
        <n v="110769000.90000001"/>
        <n v="239236.74"/>
        <n v="5795.7380000000003"/>
        <n v="14963.94"/>
        <n v="25937.486000000001"/>
        <n v="40"/>
        <n v="17700.725999999999"/>
        <n v="131531.774"/>
        <n v="512474.408"/>
        <n v="582018.56599999999"/>
        <n v="4727818.7379999999"/>
        <n v="88824.400534"/>
        <n v="38651.85"/>
        <n v="1896365.9580000001"/>
        <n v="837.98400000000004"/>
        <n v="82757.725999999995"/>
        <n v="52648.978000000003"/>
        <n v="75211.64"/>
        <n v="3310055.05"/>
        <n v="13117517.606000001"/>
        <n v="2682603.6460000002"/>
        <n v="20610674.375999998"/>
        <n v="1207239.4680000001"/>
        <n v="62340.175999999999"/>
        <n v="88240.898000000001"/>
        <n v="70068073.335258201"/>
        <n v="2239196176.8294201"/>
        <n v="120124554.339"/>
        <n v="177081202.84400001"/>
        <n v="62691095.619999997"/>
        <n v="140132650.39034799"/>
        <n v="115917.06"/>
        <n v="10247367.475"/>
        <n v="10465013.044"/>
        <n v="135688556.25"/>
        <n v="40198216.549999997"/>
        <n v="39399806.25"/>
        <n v="195286907.49000001"/>
        <n v="183449462.22999999"/>
        <n v="28423275.289999999"/>
        <n v="479767362.47000003"/>
        <n v="110506221.42646299"/>
        <n v="5130766248.1499996"/>
        <n v="46021296.740000002"/>
        <n v="1044475835.62"/>
        <n v="107316143.73"/>
        <n v="218358708.43000001"/>
        <n v="2181225658.9699998"/>
        <n v="1287760451.1800001"/>
        <n v="2507991562.4499998"/>
        <n v="157207.41"/>
        <n v="333315.20000000001"/>
        <n v="516.76"/>
        <n v="548463.31999999995"/>
        <n v="13535738.562000001"/>
        <n v="121153741.112"/>
        <n v="281353196.05000001"/>
        <n v="200206983.12200001"/>
        <n v="33345597.32"/>
        <n v="5082703.9400000004"/>
        <n v="11998880.84"/>
        <n v="45534377.917999998"/>
        <n v="102666275.302"/>
        <n v="91873391.362000003"/>
        <n v="367985.52399999998"/>
        <n v="110414734.92"/>
        <n v="138978756.08000001"/>
        <n v="9154161.9000000004"/>
        <n v="23330841.829999998"/>
        <n v="56013878.469999999"/>
        <n v="2075.1799999999998"/>
        <n v="32"/>
        <n v="85.25"/>
        <n v="32.520000000000003"/>
        <n v="99.88"/>
        <n v="39852.353999999999"/>
        <n v="32.54"/>
        <n v="154.52000000000001"/>
        <n v="31839.11"/>
        <n v="200035.64167499999"/>
        <n v="18158112.511999998"/>
        <n v="33764968.575999998"/>
        <n v="16196357.196"/>
        <n v="80743.524999999994"/>
        <n v="233773510.93000001"/>
        <n v="13340298.966"/>
        <n v="21807.444"/>
        <n v="22602781.960000001"/>
        <n v="127021.454"/>
        <n v="20000"/>
        <n v="15004.626"/>
        <n v="5706618.3200000003"/>
        <n v="267599.52167400002"/>
        <n v="155433223.77163401"/>
        <n v="146048250.61332199"/>
        <n v="322780277.06862599"/>
        <n v="64883056.218000002"/>
        <n v="10871784.774"/>
        <n v="5668859.2599999998"/>
        <n v="3563726.93"/>
        <n v="3197344.25"/>
        <n v="5037929.57"/>
        <n v="17509685.68"/>
        <n v="3214978.27"/>
        <n v="2428842.6800000002"/>
        <n v="2147571"/>
        <n v="16688494.16"/>
        <n v="620680.36"/>
        <n v="6703051.9800000004"/>
        <n v="159098.35999999999"/>
        <n v="2864381.47"/>
        <n v="2886416.2"/>
        <n v="532885.71"/>
        <n v="94910.99"/>
        <n v="33807.184079999999"/>
        <n v="544.92999999999995"/>
        <n v="309.68"/>
        <n v="10751.6"/>
        <n v="284.08"/>
        <n v="16733.57"/>
        <n v="52960"/>
        <n v="44164.27"/>
        <n v="23011.35"/>
        <n v="93482.35"/>
        <n v="92746.42"/>
        <n v="178557.66"/>
        <n v="1745572.82"/>
        <n v="49355176.922714703"/>
        <n v="92288978.5399988"/>
        <n v="118714888.200001"/>
        <n v="193608983.390001"/>
        <n v="233471571.21999899"/>
        <n v="275946996.82999802"/>
        <n v="318416369.35000598"/>
        <n v="74742791.360000595"/>
        <n v="905416.35"/>
        <n v="100029.83"/>
        <n v="157227.69"/>
        <n v="128536.84"/>
        <n v="166416.89000000001"/>
        <n v="6323.86"/>
        <n v="58427.22"/>
        <n v="71609.08"/>
        <n v="242627"/>
        <n v="127892.11"/>
        <n v="45417.08"/>
        <n v="265809.93"/>
        <n v="78024.17"/>
        <n v="8772.2900000000009"/>
        <n v="92641.19"/>
        <n v="70652.289999999994"/>
        <n v="5796.52"/>
        <n v="332.66"/>
        <n v="1085.42"/>
        <n v="7611.8919999999998"/>
        <n v="900.36"/>
        <n v="242.22"/>
        <n v="1180.1400000000001"/>
        <n v="677.7"/>
        <n v="1372.5540000000001"/>
        <n v="3842.3339999999998"/>
        <n v="1334.61"/>
        <n v="1244.51"/>
        <n v="7524.8119999999999"/>
        <n v="19419.984"/>
        <n v="14363.64"/>
        <n v="4458.8760000000002"/>
        <n v="7225.15"/>
        <n v="48324.805999999997"/>
        <n v="1131307.4099999999"/>
        <n v="34030.737999999998"/>
        <n v="85382.944000000003"/>
        <n v="184045.16"/>
        <n v="230471.874434"/>
        <n v="333363.01"/>
        <n v="64494.046000000002"/>
        <n v="160536.51798999999"/>
        <n v="78874.796765000006"/>
        <n v="116200.57799999999"/>
        <n v="220132.27"/>
        <n v="865963.06943599996"/>
        <n v="15685461.042485001"/>
        <n v="9682491.9560000096"/>
        <n v="21306317.096035998"/>
        <n v="12252555.994999001"/>
        <n v="15576900.782477999"/>
        <n v="10807948.609999999"/>
        <n v="6505717.1500000004"/>
        <n v="3648941.96"/>
        <n v="3918275.9160000002"/>
        <n v="4809797.3899999997"/>
        <n v="2591806.89"/>
        <n v="4462045.96"/>
        <n v="3128986.82"/>
        <n v="2136068.2400000002"/>
        <n v="3181579.31"/>
        <n v="681798.82"/>
        <n v="5405979.5199999996"/>
        <n v="2228076.96"/>
        <n v="2817866.3025000002"/>
        <n v="1017115"/>
        <n v="1854723.1"/>
        <n v="1247346.3999999999"/>
        <n v="1633763.74"/>
        <n v="1165757.76"/>
        <n v="161934.87"/>
        <n v="163789.07"/>
        <n v="226931.15"/>
        <n v="217495.35"/>
        <n v="5350.8"/>
        <n v="101680.47"/>
        <n v="52867.19"/>
        <n v="38653.24"/>
        <n v="10566.33"/>
        <n v="53825.65"/>
        <n v="46709.440000000002"/>
        <n v="263624560.46872199"/>
        <n v="1254.04"/>
        <n v="93224.74"/>
        <n v="2769.111202"/>
        <n v="1914.6559689999999"/>
        <n v="2063.5925160000002"/>
        <n v="6573.1962919999996"/>
        <n v="8875.7224449999994"/>
        <n v="2536.5854770000001"/>
        <n v="147291.57967000001"/>
        <n v="111123.45720600001"/>
        <n v="9996.0347820000006"/>
        <n v="33846.206020999998"/>
        <n v="80397.307495000001"/>
        <n v="63174.642469999999"/>
        <n v="48412.046477999997"/>
        <n v="97979.627957000004"/>
        <n v="115726.571964"/>
        <n v="196556.15910399999"/>
        <n v="904207.23368300102"/>
        <n v="982760.24989399896"/>
        <n v="1333970.575097"/>
        <n v="4871532.9482970098"/>
        <n v="29752830.729823001"/>
        <n v="232764623.48292899"/>
        <n v="455664516.04585499"/>
        <n v="272925714.45413202"/>
        <n v="52542965.2258697"/>
        <n v="90"/>
        <n v="76.5"/>
        <n v="399.23"/>
        <n v="31.83"/>
        <n v="67139.371564000001"/>
        <n v="50034269.178492002"/>
        <n v="48708720.764930002"/>
        <n v="68404718.872973993"/>
        <n v="6600274.584574"/>
        <n v="149227777.87"/>
        <n v="97165666.230000004"/>
        <n v="19059718.359999999"/>
        <n v="74018101.299999997"/>
        <n v="3353892.74"/>
        <n v="5873557.8600000003"/>
        <n v="5964116.5199999996"/>
        <n v="67055082.509999998"/>
        <n v="62581714.619999997"/>
        <n v="4537296.7"/>
        <n v="68943884.549999997"/>
        <n v="2680638.7599999998"/>
        <n v="793361.36"/>
        <n v="1084077.56"/>
        <n v="628839.56999999995"/>
        <n v="790.47"/>
      </sharedItems>
    </cacheField>
    <cacheField name="SUM_of_drawn_balance" numFmtId="0">
      <sharedItems containsSemiMixedTypes="0" containsString="0" containsNumber="1" minValue="0" maxValue="5130766248.1499996"/>
    </cacheField>
    <cacheField name="SUM_of_undrawn_balance" numFmtId="0">
      <sharedItems containsSemiMixedTypes="0" containsString="0" containsNumber="1" minValue="0" maxValue="1347438356.6400001"/>
    </cacheField>
    <cacheField name="SUM_OF_PROVISION" numFmtId="0">
      <sharedItems containsSemiMixedTypes="0" containsString="0" containsNumber="1" minValue="0" maxValue="28421257.5023789"/>
    </cacheField>
    <cacheField name="2023" numFmtId="0">
      <sharedItems containsSemiMixedTypes="0" containsString="0" containsNumber="1" containsInteger="1" minValue="-39" maxValue="7976"/>
    </cacheField>
    <cacheField name="Maturity_aux" numFmtId="0">
      <sharedItems containsSemiMixedTypes="0" containsString="0" containsNumber="1" containsInteger="1" minValue="1" maxValue="4"/>
    </cacheField>
    <cacheField name="Maturity_bucket" numFmtId="0">
      <sharedItems count="4">
        <s v="&lt;= 5 years"/>
        <s v="&gt; 5 years &lt;= 10 years"/>
        <s v="&gt; 10 years &lt;= 20 years"/>
        <s v="&gt; 20 year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24">
  <r>
    <x v="0"/>
    <s v=""/>
    <x v="0"/>
    <n v="0"/>
    <s v=""/>
    <n v="0"/>
    <n v="0"/>
    <n v="0"/>
    <n v="0"/>
    <x v="0"/>
  </r>
  <r>
    <x v="0"/>
    <n v="1"/>
    <x v="1"/>
    <n v="8793941.9872778803"/>
    <s v=""/>
    <n v="19643111313.393101"/>
    <n v="19318649891.843201"/>
    <n v="324461421.55000001"/>
    <n v="8793941.9872778803"/>
    <x v="0"/>
  </r>
  <r>
    <x v="0"/>
    <n v="1"/>
    <x v="2"/>
    <n v="377066.89056200202"/>
    <s v=""/>
    <n v="556456592.61000204"/>
    <n v="555559128.150002"/>
    <n v="897464.46"/>
    <n v="31443762.284611698"/>
    <x v="0"/>
  </r>
  <r>
    <x v="0"/>
    <n v="2"/>
    <x v="2"/>
    <n v="53772537.699953899"/>
    <s v=""/>
    <n v="1444949921.28"/>
    <n v="1438028923.9000001"/>
    <n v="6920997.3799999999"/>
    <n v="55317219.2185582"/>
    <x v="0"/>
  </r>
  <r>
    <x v="0"/>
    <n v="3"/>
    <x v="3"/>
    <n v="60192447.627672903"/>
    <s v=""/>
    <n v="195703674.43000001"/>
    <n v="195624525.53999999"/>
    <n v="79148.89"/>
    <n v="60192447.627672903"/>
    <x v="0"/>
  </r>
  <r>
    <x v="0"/>
    <s v=""/>
    <x v="0"/>
    <n v="0"/>
    <s v="01"/>
    <n v="0"/>
    <n v="0"/>
    <n v="0"/>
    <n v="0"/>
    <x v="1"/>
  </r>
  <r>
    <x v="0"/>
    <n v="1"/>
    <x v="1"/>
    <n v="30683.344087000001"/>
    <s v="01"/>
    <n v="27016429.309999999"/>
    <n v="26888229.309999999"/>
    <n v="128200"/>
    <n v="30683.344087000001"/>
    <x v="1"/>
  </r>
  <r>
    <x v="0"/>
    <n v="1"/>
    <x v="2"/>
    <n v="1332.9384709999999"/>
    <s v="01"/>
    <n v="1685841.05"/>
    <n v="1685841.05"/>
    <n v="0"/>
    <n v="95093.298242760007"/>
    <x v="1"/>
  </r>
  <r>
    <x v="0"/>
    <n v="2"/>
    <x v="2"/>
    <n v="214714.63222500001"/>
    <s v="01"/>
    <n v="6937191.0300000003"/>
    <n v="6853191.0300000003"/>
    <n v="84000"/>
    <n v="214714.63222500001"/>
    <x v="1"/>
  </r>
  <r>
    <x v="0"/>
    <n v="3"/>
    <x v="3"/>
    <n v="649773.35880199994"/>
    <s v="01"/>
    <n v="1758762.8"/>
    <n v="1758762.8"/>
    <n v="0"/>
    <n v="649773.35880199994"/>
    <x v="1"/>
  </r>
  <r>
    <x v="0"/>
    <s v=""/>
    <x v="0"/>
    <n v="0"/>
    <s v="02"/>
    <n v="0"/>
    <n v="0"/>
    <n v="0"/>
    <n v="0"/>
    <x v="1"/>
  </r>
  <r>
    <x v="0"/>
    <n v="1"/>
    <x v="1"/>
    <n v="3108.5686470000001"/>
    <s v="02"/>
    <n v="2203199.14"/>
    <n v="2203199.14"/>
    <n v="0"/>
    <n v="3108.5686470000001"/>
    <x v="1"/>
  </r>
  <r>
    <x v="0"/>
    <n v="1"/>
    <x v="2"/>
    <n v="267.24091099999998"/>
    <s v="02"/>
    <n v="79148.63"/>
    <n v="79148.63"/>
    <n v="0"/>
    <n v="4045.9479578990399"/>
    <x v="1"/>
  </r>
  <r>
    <x v="0"/>
    <n v="2"/>
    <x v="2"/>
    <n v="7206.185802"/>
    <s v="02"/>
    <n v="194346.61"/>
    <n v="194346.61"/>
    <n v="0"/>
    <n v="7206.185802"/>
    <x v="1"/>
  </r>
  <r>
    <x v="0"/>
    <n v="3"/>
    <x v="3"/>
    <n v="4893.0158170000004"/>
    <s v="02"/>
    <n v="30597.42"/>
    <n v="30597.42"/>
    <n v="0"/>
    <n v="4893.0158170000004"/>
    <x v="1"/>
  </r>
  <r>
    <x v="0"/>
    <n v="1"/>
    <x v="1"/>
    <n v="3269.5517770000001"/>
    <s v="03"/>
    <n v="3651734.25"/>
    <n v="3501734.25"/>
    <n v="150000"/>
    <n v="3269.5517770000001"/>
    <x v="1"/>
  </r>
  <r>
    <x v="0"/>
    <n v="1"/>
    <x v="2"/>
    <n v="81.281002000000001"/>
    <s v="03"/>
    <n v="47970.85"/>
    <n v="47970.85"/>
    <n v="0"/>
    <n v="2371.5011730975498"/>
    <x v="1"/>
  </r>
  <r>
    <x v="0"/>
    <n v="2"/>
    <x v="2"/>
    <n v="12360.195814000001"/>
    <s v="03"/>
    <n v="955565.35"/>
    <n v="955565.35"/>
    <n v="0"/>
    <n v="12360.195814000001"/>
    <x v="1"/>
  </r>
  <r>
    <x v="0"/>
    <n v="3"/>
    <x v="3"/>
    <n v="15447.160592"/>
    <s v="03"/>
    <n v="96595.49"/>
    <n v="96595.49"/>
    <n v="0"/>
    <n v="15447.160592"/>
    <x v="1"/>
  </r>
  <r>
    <x v="0"/>
    <n v="1"/>
    <x v="1"/>
    <n v="89.045546000000002"/>
    <s v="08"/>
    <n v="200638.64"/>
    <n v="200638.64"/>
    <n v="0"/>
    <n v="89.045546000000002"/>
    <x v="2"/>
  </r>
  <r>
    <x v="0"/>
    <n v="2"/>
    <x v="2"/>
    <n v="13.322952000000001"/>
    <s v="08"/>
    <n v="16468.2"/>
    <n v="16468.2"/>
    <n v="0"/>
    <n v="13.322952000000001"/>
    <x v="2"/>
  </r>
  <r>
    <x v="0"/>
    <n v="1"/>
    <x v="1"/>
    <n v="6.3803799999999997"/>
    <s v="09"/>
    <n v="16723.54"/>
    <n v="16723.54"/>
    <n v="0"/>
    <n v="6.3803799999999997"/>
    <x v="2"/>
  </r>
  <r>
    <x v="0"/>
    <n v="1"/>
    <x v="1"/>
    <n v="2135.2368799999999"/>
    <s v="10"/>
    <n v="3175108.19"/>
    <n v="3175108.19"/>
    <n v="0"/>
    <n v="2135.2368799999999"/>
    <x v="3"/>
  </r>
  <r>
    <x v="0"/>
    <n v="1"/>
    <x v="2"/>
    <n v="104.029804"/>
    <s v="10"/>
    <n v="238279.06"/>
    <n v="238279.06"/>
    <n v="0"/>
    <n v="11479.928074765799"/>
    <x v="3"/>
  </r>
  <r>
    <x v="0"/>
    <n v="2"/>
    <x v="2"/>
    <n v="30888.728805999999"/>
    <s v="10"/>
    <n v="843501.04"/>
    <n v="843501.04"/>
    <n v="0"/>
    <n v="30888.728805999999"/>
    <x v="3"/>
  </r>
  <r>
    <x v="0"/>
    <n v="3"/>
    <x v="3"/>
    <n v="95619.941403999997"/>
    <s v="10"/>
    <n v="278692.23"/>
    <n v="278692.23"/>
    <n v="0"/>
    <n v="95619.941403999997"/>
    <x v="3"/>
  </r>
  <r>
    <x v="0"/>
    <n v="1"/>
    <x v="1"/>
    <n v="322.588097"/>
    <s v="11"/>
    <n v="516553.09"/>
    <n v="516553.09"/>
    <n v="0"/>
    <n v="322.588097"/>
    <x v="3"/>
  </r>
  <r>
    <x v="0"/>
    <n v="2"/>
    <x v="2"/>
    <n v="1498.6235200000001"/>
    <s v="11"/>
    <n v="32003.96"/>
    <n v="32003.96"/>
    <n v="0"/>
    <n v="1498.6235200000001"/>
    <x v="3"/>
  </r>
  <r>
    <x v="0"/>
    <n v="1"/>
    <x v="1"/>
    <n v="1449.6455840000001"/>
    <s v="13"/>
    <n v="1577608.7"/>
    <n v="1577608.7"/>
    <n v="0"/>
    <n v="1449.6455840000001"/>
    <x v="3"/>
  </r>
  <r>
    <x v="0"/>
    <n v="1"/>
    <x v="2"/>
    <n v="499.97032400000001"/>
    <s v="13"/>
    <n v="211972"/>
    <n v="211972"/>
    <n v="0"/>
    <n v="18441.4373432557"/>
    <x v="3"/>
  </r>
  <r>
    <x v="0"/>
    <n v="2"/>
    <x v="2"/>
    <n v="17795.824047999999"/>
    <s v="13"/>
    <n v="473791.46"/>
    <n v="473791.46"/>
    <n v="0"/>
    <n v="17795.824047999999"/>
    <x v="3"/>
  </r>
  <r>
    <x v="0"/>
    <n v="3"/>
    <x v="3"/>
    <n v="87635.669158000004"/>
    <s v="13"/>
    <n v="204703.95"/>
    <n v="204703.95"/>
    <n v="0"/>
    <n v="87635.669158000004"/>
    <x v="3"/>
  </r>
  <r>
    <x v="0"/>
    <n v="1"/>
    <x v="1"/>
    <n v="2808.238863"/>
    <s v="14"/>
    <n v="2695219.19"/>
    <n v="2695219.19"/>
    <n v="0"/>
    <n v="2808.238863"/>
    <x v="3"/>
  </r>
  <r>
    <x v="0"/>
    <n v="1"/>
    <x v="2"/>
    <n v="484.191869"/>
    <s v="14"/>
    <n v="393691.06"/>
    <n v="393691.06"/>
    <n v="0"/>
    <n v="19279.756400226299"/>
    <x v="3"/>
  </r>
  <r>
    <x v="0"/>
    <n v="2"/>
    <x v="2"/>
    <n v="12783.531644000001"/>
    <s v="14"/>
    <n v="773434.38"/>
    <n v="773434.38"/>
    <n v="0"/>
    <n v="12783.531644000001"/>
    <x v="3"/>
  </r>
  <r>
    <x v="0"/>
    <n v="3"/>
    <x v="3"/>
    <n v="5153.4296059999997"/>
    <s v="14"/>
    <n v="35020.269999999997"/>
    <n v="35020.269999999997"/>
    <n v="0"/>
    <n v="5153.4296059999997"/>
    <x v="3"/>
  </r>
  <r>
    <x v="0"/>
    <n v="1"/>
    <x v="1"/>
    <n v="909.97951399999999"/>
    <s v="15"/>
    <n v="827683.42"/>
    <n v="827683.42"/>
    <n v="0"/>
    <n v="909.97951399999999"/>
    <x v="3"/>
  </r>
  <r>
    <x v="0"/>
    <n v="1"/>
    <x v="2"/>
    <n v="314.076705"/>
    <s v="15"/>
    <n v="73660.479999999996"/>
    <n v="73660.479999999996"/>
    <n v="0"/>
    <n v="3830.7689693381899"/>
    <x v="3"/>
  </r>
  <r>
    <x v="0"/>
    <n v="2"/>
    <x v="2"/>
    <n v="685.25242600000001"/>
    <s v="15"/>
    <n v="6477.71"/>
    <n v="6477.71"/>
    <n v="0"/>
    <n v="685.25242600000001"/>
    <x v="3"/>
  </r>
  <r>
    <x v="0"/>
    <n v="3"/>
    <x v="3"/>
    <n v="103822.64079799999"/>
    <s v="15"/>
    <n v="189788.62"/>
    <n v="189788.62"/>
    <n v="0"/>
    <n v="103822.64079799999"/>
    <x v="3"/>
  </r>
  <r>
    <x v="0"/>
    <n v="1"/>
    <x v="1"/>
    <n v="2066.240875"/>
    <s v="16"/>
    <n v="2578676.14"/>
    <n v="2565476.14"/>
    <n v="13200"/>
    <n v="2066.240875"/>
    <x v="3"/>
  </r>
  <r>
    <x v="0"/>
    <n v="1"/>
    <x v="2"/>
    <n v="19.184902999999998"/>
    <s v="16"/>
    <n v="50629.38"/>
    <n v="50629.38"/>
    <n v="0"/>
    <n v="2436.3283833878399"/>
    <x v="3"/>
  </r>
  <r>
    <x v="0"/>
    <n v="2"/>
    <x v="2"/>
    <n v="36742.981513999999"/>
    <s v="16"/>
    <n v="834011.69"/>
    <n v="834011.69"/>
    <n v="0"/>
    <n v="36742.981513999999"/>
    <x v="3"/>
  </r>
  <r>
    <x v="0"/>
    <n v="3"/>
    <x v="3"/>
    <n v="40053.803275999999"/>
    <s v="16"/>
    <n v="82917.77"/>
    <n v="82917.77"/>
    <n v="0"/>
    <n v="40053.803275999999"/>
    <x v="3"/>
  </r>
  <r>
    <x v="0"/>
    <n v="1"/>
    <x v="1"/>
    <n v="84.573572999999996"/>
    <s v="17"/>
    <n v="221962.51"/>
    <n v="221962.51"/>
    <n v="0"/>
    <n v="84.573572999999996"/>
    <x v="3"/>
  </r>
  <r>
    <x v="0"/>
    <n v="1"/>
    <x v="1"/>
    <n v="353.14009600000003"/>
    <s v="18"/>
    <n v="413880.36"/>
    <n v="413880.36"/>
    <n v="0"/>
    <n v="353.14009600000003"/>
    <x v="3"/>
  </r>
  <r>
    <x v="0"/>
    <n v="2"/>
    <x v="2"/>
    <n v="8276.6598819999999"/>
    <s v="18"/>
    <n v="170252.49"/>
    <n v="170252.49"/>
    <n v="0"/>
    <n v="8276.6598819999999"/>
    <x v="3"/>
  </r>
  <r>
    <x v="0"/>
    <n v="1"/>
    <x v="1"/>
    <n v="101.307821"/>
    <s v="20"/>
    <n v="228518.39"/>
    <n v="228518.39"/>
    <n v="0"/>
    <n v="101.307821"/>
    <x v="3"/>
  </r>
  <r>
    <x v="0"/>
    <n v="2"/>
    <x v="2"/>
    <n v="4492.4081159999996"/>
    <s v="20"/>
    <n v="103305.28"/>
    <n v="103305.28"/>
    <n v="0"/>
    <n v="4492.4081159999996"/>
    <x v="3"/>
  </r>
  <r>
    <x v="0"/>
    <n v="1"/>
    <x v="1"/>
    <n v="40.672688999999998"/>
    <s v="21"/>
    <n v="106402.64"/>
    <n v="106402.64"/>
    <n v="0"/>
    <n v="40.672688999999998"/>
    <x v="3"/>
  </r>
  <r>
    <x v="0"/>
    <n v="1"/>
    <x v="1"/>
    <n v="76.773234000000002"/>
    <s v="22"/>
    <n v="169898.84"/>
    <n v="169898.84"/>
    <n v="0"/>
    <n v="76.773234000000002"/>
    <x v="3"/>
  </r>
  <r>
    <x v="0"/>
    <n v="2"/>
    <x v="2"/>
    <n v="10118.457132"/>
    <s v="22"/>
    <n v="170437.33"/>
    <n v="170437.33"/>
    <n v="0"/>
    <n v="10118.457132"/>
    <x v="3"/>
  </r>
  <r>
    <x v="0"/>
    <n v="3"/>
    <x v="3"/>
    <n v="17318.037724000002"/>
    <s v="22"/>
    <n v="51802.62"/>
    <n v="51802.62"/>
    <n v="0"/>
    <n v="17318.037724000002"/>
    <x v="3"/>
  </r>
  <r>
    <x v="0"/>
    <n v="1"/>
    <x v="1"/>
    <n v="1579.6010429999999"/>
    <s v="23"/>
    <n v="1604175.22"/>
    <n v="1604175.22"/>
    <n v="0"/>
    <n v="1579.6010429999999"/>
    <x v="3"/>
  </r>
  <r>
    <x v="0"/>
    <n v="2"/>
    <x v="2"/>
    <n v="19280.318960000001"/>
    <s v="23"/>
    <n v="391492.1"/>
    <n v="391492.1"/>
    <n v="0"/>
    <n v="19280.318960000001"/>
    <x v="3"/>
  </r>
  <r>
    <x v="0"/>
    <n v="3"/>
    <x v="3"/>
    <n v="14948.811062000001"/>
    <s v="23"/>
    <n v="28705.16"/>
    <n v="28705.16"/>
    <n v="0"/>
    <n v="14948.811062000001"/>
    <x v="3"/>
  </r>
  <r>
    <x v="0"/>
    <n v="1"/>
    <x v="1"/>
    <n v="63.072190999999997"/>
    <s v="24"/>
    <n v="136183.09"/>
    <n v="136183.09"/>
    <n v="0"/>
    <n v="63.072190999999997"/>
    <x v="3"/>
  </r>
  <r>
    <x v="0"/>
    <n v="2"/>
    <x v="2"/>
    <n v="10338.185299999999"/>
    <s v="24"/>
    <n v="358498.52"/>
    <n v="358498.52"/>
    <n v="0"/>
    <n v="10338.185299999999"/>
    <x v="3"/>
  </r>
  <r>
    <x v="0"/>
    <n v="1"/>
    <x v="1"/>
    <n v="5536.2055710000004"/>
    <s v="25"/>
    <n v="6456024.4299999997"/>
    <n v="6404649.4299999997"/>
    <n v="51375"/>
    <n v="5536.2055710000004"/>
    <x v="3"/>
  </r>
  <r>
    <x v="0"/>
    <n v="1"/>
    <x v="2"/>
    <n v="357.46405700000003"/>
    <s v="25"/>
    <n v="133327.81"/>
    <n v="133327.81"/>
    <n v="0"/>
    <n v="6722.7888288200102"/>
    <x v="3"/>
  </r>
  <r>
    <x v="0"/>
    <n v="2"/>
    <x v="2"/>
    <n v="54440.923413999997"/>
    <s v="25"/>
    <n v="1089442.8400000001"/>
    <n v="1089442.8400000001"/>
    <n v="0"/>
    <n v="54440.923413999997"/>
    <x v="3"/>
  </r>
  <r>
    <x v="0"/>
    <n v="1"/>
    <x v="1"/>
    <n v="210.042967"/>
    <s v="26"/>
    <n v="439665.47"/>
    <n v="439665.47"/>
    <n v="0"/>
    <n v="210.042967"/>
    <x v="3"/>
  </r>
  <r>
    <x v="0"/>
    <n v="1"/>
    <x v="1"/>
    <n v="77.838874000000004"/>
    <s v="27"/>
    <n v="151107.06"/>
    <n v="151107.06"/>
    <n v="0"/>
    <n v="77.838874000000004"/>
    <x v="3"/>
  </r>
  <r>
    <x v="0"/>
    <n v="1"/>
    <x v="1"/>
    <n v="213.19451599999999"/>
    <s v="28"/>
    <n v="305299.63"/>
    <n v="305299.63"/>
    <n v="0"/>
    <n v="213.19451599999999"/>
    <x v="3"/>
  </r>
  <r>
    <x v="0"/>
    <n v="1"/>
    <x v="2"/>
    <n v="24.063319"/>
    <s v="28"/>
    <n v="63307.27"/>
    <n v="63307.27"/>
    <n v="0"/>
    <n v="3046.4735270975998"/>
    <x v="3"/>
  </r>
  <r>
    <x v="0"/>
    <n v="2"/>
    <x v="2"/>
    <n v="271.23171600000001"/>
    <s v="28"/>
    <n v="106173.19"/>
    <n v="106173.19"/>
    <n v="0"/>
    <n v="271.23171600000001"/>
    <x v="3"/>
  </r>
  <r>
    <x v="0"/>
    <n v="3"/>
    <x v="3"/>
    <n v="19840.974382"/>
    <s v="28"/>
    <n v="65495.31"/>
    <n v="65495.31"/>
    <n v="0"/>
    <n v="19840.974382"/>
    <x v="3"/>
  </r>
  <r>
    <x v="0"/>
    <n v="1"/>
    <x v="1"/>
    <n v="214.23822999999999"/>
    <s v="29"/>
    <n v="380208.39"/>
    <n v="380208.39"/>
    <n v="0"/>
    <n v="214.23822999999999"/>
    <x v="3"/>
  </r>
  <r>
    <x v="0"/>
    <n v="2"/>
    <x v="2"/>
    <n v="2147.5776040000001"/>
    <s v="29"/>
    <n v="192259.18"/>
    <n v="192259.18"/>
    <n v="0"/>
    <n v="2147.5776040000001"/>
    <x v="3"/>
  </r>
  <r>
    <x v="0"/>
    <n v="1"/>
    <x v="1"/>
    <n v="128.10630499999999"/>
    <s v="30"/>
    <n v="280629.58"/>
    <n v="280629.58"/>
    <n v="0"/>
    <n v="128.10630499999999"/>
    <x v="3"/>
  </r>
  <r>
    <x v="0"/>
    <n v="1"/>
    <x v="1"/>
    <n v="2523.1383770000002"/>
    <s v="31"/>
    <n v="3300622.33"/>
    <n v="3285022.33"/>
    <n v="15600"/>
    <n v="2523.1383770000002"/>
    <x v="3"/>
  </r>
  <r>
    <x v="0"/>
    <n v="1"/>
    <x v="2"/>
    <n v="39.70438"/>
    <s v="31"/>
    <n v="79739.600000000006"/>
    <n v="79739.600000000006"/>
    <n v="0"/>
    <n v="3846.6254655186099"/>
    <x v="3"/>
  </r>
  <r>
    <x v="0"/>
    <n v="2"/>
    <x v="2"/>
    <n v="14105.530142"/>
    <s v="31"/>
    <n v="513923.55"/>
    <n v="513923.55"/>
    <n v="0"/>
    <n v="14105.530142"/>
    <x v="3"/>
  </r>
  <r>
    <x v="0"/>
    <n v="3"/>
    <x v="3"/>
    <n v="36728.357679000001"/>
    <s v="31"/>
    <n v="115270.63"/>
    <n v="115270.63"/>
    <n v="0"/>
    <n v="36728.357679000001"/>
    <x v="3"/>
  </r>
  <r>
    <x v="0"/>
    <n v="1"/>
    <x v="1"/>
    <n v="1668.8145340000001"/>
    <s v="32"/>
    <n v="2379984.1800000002"/>
    <n v="2379984.1800000002"/>
    <n v="0"/>
    <n v="1668.8145340000001"/>
    <x v="3"/>
  </r>
  <r>
    <x v="0"/>
    <n v="1"/>
    <x v="2"/>
    <n v="158.73175000000001"/>
    <s v="32"/>
    <n v="338323.77"/>
    <n v="338323.77"/>
    <n v="0"/>
    <n v="16310.9559114599"/>
    <x v="3"/>
  </r>
  <r>
    <x v="0"/>
    <n v="2"/>
    <x v="2"/>
    <n v="14387.384088999999"/>
    <s v="32"/>
    <n v="636597.71"/>
    <n v="636597.71"/>
    <n v="0"/>
    <n v="32538.883209498599"/>
    <x v="3"/>
  </r>
  <r>
    <x v="0"/>
    <n v="3"/>
    <x v="3"/>
    <n v="15390.442660000001"/>
    <s v="32"/>
    <n v="126529.78"/>
    <n v="126529.78"/>
    <n v="0"/>
    <n v="15390.442660000001"/>
    <x v="3"/>
  </r>
  <r>
    <x v="0"/>
    <n v="1"/>
    <x v="1"/>
    <n v="1807.4098180000001"/>
    <s v="33"/>
    <n v="2423726.13"/>
    <n v="2423726.13"/>
    <n v="0"/>
    <n v="1807.4098180000001"/>
    <x v="3"/>
  </r>
  <r>
    <x v="0"/>
    <n v="2"/>
    <x v="2"/>
    <n v="44062.133028999997"/>
    <s v="33"/>
    <n v="829212.58"/>
    <n v="829212.58"/>
    <n v="0"/>
    <n v="44062.133028999997"/>
    <x v="3"/>
  </r>
  <r>
    <x v="0"/>
    <n v="3"/>
    <x v="3"/>
    <n v="8230.4048199999997"/>
    <s v="33"/>
    <n v="33528.839999999997"/>
    <n v="33528.839999999997"/>
    <n v="0"/>
    <n v="8230.4048199999997"/>
    <x v="3"/>
  </r>
  <r>
    <x v="0"/>
    <n v="1"/>
    <x v="1"/>
    <n v="324.67544299999997"/>
    <s v="35"/>
    <n v="603093.81000000006"/>
    <n v="603093.81000000006"/>
    <n v="0"/>
    <n v="324.67544299999997"/>
    <x v="4"/>
  </r>
  <r>
    <x v="0"/>
    <n v="2"/>
    <x v="2"/>
    <n v="196.95914099999999"/>
    <s v="35"/>
    <n v="31753.99"/>
    <n v="31753.99"/>
    <n v="0"/>
    <n v="196.95914099999999"/>
    <x v="4"/>
  </r>
  <r>
    <x v="0"/>
    <n v="1"/>
    <x v="1"/>
    <n v="80.901683000000006"/>
    <s v="36"/>
    <n v="212595.71"/>
    <n v="212595.71"/>
    <n v="0"/>
    <n v="80.901683000000006"/>
    <x v="5"/>
  </r>
  <r>
    <x v="0"/>
    <n v="2"/>
    <x v="2"/>
    <n v="10017.374519999999"/>
    <s v="36"/>
    <n v="92015.72"/>
    <n v="92015.72"/>
    <n v="0"/>
    <n v="10017.374519999999"/>
    <x v="5"/>
  </r>
  <r>
    <x v="0"/>
    <n v="1"/>
    <x v="1"/>
    <n v="228.43112400000001"/>
    <s v="38"/>
    <n v="413232.8"/>
    <n v="363232.8"/>
    <n v="50000"/>
    <n v="228.43112400000001"/>
    <x v="5"/>
  </r>
  <r>
    <x v="0"/>
    <n v="2"/>
    <x v="2"/>
    <n v="201.08310700000001"/>
    <s v="38"/>
    <n v="137151.13"/>
    <n v="137151.13"/>
    <n v="0"/>
    <n v="201.08310700000001"/>
    <x v="5"/>
  </r>
  <r>
    <x v="0"/>
    <s v=""/>
    <x v="0"/>
    <n v="0"/>
    <s v="41"/>
    <n v="0"/>
    <n v="0"/>
    <n v="0"/>
    <n v="0"/>
    <x v="6"/>
  </r>
  <r>
    <x v="0"/>
    <n v="1"/>
    <x v="1"/>
    <n v="14292.14661"/>
    <s v="41"/>
    <n v="14443178.050000001"/>
    <n v="14343428.050000001"/>
    <n v="99750"/>
    <n v="14292.14661"/>
    <x v="6"/>
  </r>
  <r>
    <x v="0"/>
    <n v="1"/>
    <x v="2"/>
    <n v="327.73773699999998"/>
    <s v="41"/>
    <n v="783780.04"/>
    <n v="783780.04"/>
    <n v="0"/>
    <n v="43841.102379241798"/>
    <x v="6"/>
  </r>
  <r>
    <x v="0"/>
    <n v="2"/>
    <x v="2"/>
    <n v="132383.16083099999"/>
    <s v="41"/>
    <n v="4010100.58"/>
    <n v="4010100.58"/>
    <n v="0"/>
    <n v="132383.16083099999"/>
    <x v="6"/>
  </r>
  <r>
    <x v="0"/>
    <n v="3"/>
    <x v="3"/>
    <n v="157825.74368399999"/>
    <s v="41"/>
    <n v="365156.15"/>
    <n v="365156.15"/>
    <n v="0"/>
    <n v="157825.74368399999"/>
    <x v="6"/>
  </r>
  <r>
    <x v="0"/>
    <n v="1"/>
    <x v="1"/>
    <n v="1099.9447110000001"/>
    <s v="42"/>
    <n v="1968307.34"/>
    <n v="1968307.34"/>
    <n v="0"/>
    <n v="1099.9447110000001"/>
    <x v="6"/>
  </r>
  <r>
    <x v="0"/>
    <n v="1"/>
    <x v="2"/>
    <n v="105.682856"/>
    <s v="42"/>
    <n v="235644.42"/>
    <n v="235644.42"/>
    <n v="0"/>
    <n v="11355.7983717889"/>
    <x v="6"/>
  </r>
  <r>
    <x v="0"/>
    <n v="2"/>
    <x v="2"/>
    <n v="20796.284524999999"/>
    <s v="42"/>
    <n v="323674.77"/>
    <n v="323674.77"/>
    <n v="0"/>
    <n v="20796.284524999999"/>
    <x v="6"/>
  </r>
  <r>
    <x v="0"/>
    <n v="3"/>
    <x v="3"/>
    <n v="14361.891315999999"/>
    <s v="42"/>
    <n v="46246.98"/>
    <n v="46246.98"/>
    <n v="0"/>
    <n v="14361.891315999999"/>
    <x v="6"/>
  </r>
  <r>
    <x v="0"/>
    <s v=""/>
    <x v="0"/>
    <n v="0"/>
    <s v="43"/>
    <n v="0"/>
    <n v="0"/>
    <n v="0"/>
    <n v="0"/>
    <x v="6"/>
  </r>
  <r>
    <x v="0"/>
    <n v="1"/>
    <x v="1"/>
    <n v="37018.260197000003"/>
    <s v="43"/>
    <n v="35735363.350000001"/>
    <n v="35240413.350000001"/>
    <n v="494950"/>
    <n v="37018.260197000003"/>
    <x v="6"/>
  </r>
  <r>
    <x v="0"/>
    <n v="1"/>
    <x v="2"/>
    <n v="957.08271200000001"/>
    <s v="43"/>
    <n v="1262384.94"/>
    <n v="1262384.94"/>
    <n v="0"/>
    <n v="66035.617905920604"/>
    <x v="6"/>
  </r>
  <r>
    <x v="0"/>
    <n v="2"/>
    <x v="2"/>
    <n v="146995.331427"/>
    <s v="43"/>
    <n v="4989786.84"/>
    <n v="4989786.84"/>
    <n v="0"/>
    <n v="146995.331427"/>
    <x v="6"/>
  </r>
  <r>
    <x v="0"/>
    <n v="3"/>
    <x v="3"/>
    <n v="177809.903265"/>
    <s v="43"/>
    <n v="744274.13"/>
    <n v="744274.13"/>
    <n v="0"/>
    <n v="177809.903265"/>
    <x v="6"/>
  </r>
  <r>
    <x v="0"/>
    <s v=""/>
    <x v="0"/>
    <n v="0"/>
    <s v="45"/>
    <n v="0"/>
    <n v="0"/>
    <n v="0"/>
    <n v="0"/>
    <x v="7"/>
  </r>
  <r>
    <x v="0"/>
    <n v="1"/>
    <x v="1"/>
    <n v="22924.824717"/>
    <s v="45"/>
    <n v="25343163.780000001"/>
    <n v="25252063.780000001"/>
    <n v="91100"/>
    <n v="22924.824717"/>
    <x v="7"/>
  </r>
  <r>
    <x v="0"/>
    <n v="1"/>
    <x v="2"/>
    <n v="1080.583584"/>
    <s v="45"/>
    <n v="1335966.77"/>
    <n v="1335966.77"/>
    <n v="0"/>
    <n v="75344.640932108799"/>
    <x v="7"/>
  </r>
  <r>
    <x v="0"/>
    <n v="2"/>
    <x v="2"/>
    <n v="119702.030178"/>
    <s v="45"/>
    <n v="4034377.59"/>
    <n v="4034377.59"/>
    <n v="0"/>
    <n v="119702.030178"/>
    <x v="7"/>
  </r>
  <r>
    <x v="0"/>
    <n v="3"/>
    <x v="3"/>
    <n v="113573.87944600001"/>
    <s v="45"/>
    <n v="339957.22"/>
    <n v="339957.22"/>
    <n v="0"/>
    <n v="113573.87944600001"/>
    <x v="7"/>
  </r>
  <r>
    <x v="0"/>
    <n v="1"/>
    <x v="1"/>
    <n v="10837.380466000001"/>
    <s v="46"/>
    <n v="14030402.470000001"/>
    <n v="13946802.470000001"/>
    <n v="83600"/>
    <n v="10837.380466000001"/>
    <x v="7"/>
  </r>
  <r>
    <x v="0"/>
    <n v="1"/>
    <x v="2"/>
    <n v="443.92505799999998"/>
    <s v="46"/>
    <n v="936409.13"/>
    <n v="936409.13"/>
    <n v="0"/>
    <n v="59780.180184388897"/>
    <x v="7"/>
  </r>
  <r>
    <x v="0"/>
    <n v="2"/>
    <x v="2"/>
    <n v="213561.09871699999"/>
    <s v="46"/>
    <n v="4225042.53"/>
    <n v="4224542.53"/>
    <n v="500"/>
    <n v="220184.59461497099"/>
    <x v="7"/>
  </r>
  <r>
    <x v="0"/>
    <n v="3"/>
    <x v="3"/>
    <n v="493167.50376200001"/>
    <s v="46"/>
    <n v="847655.93"/>
    <n v="847655.93"/>
    <n v="0"/>
    <n v="493167.50376200001"/>
    <x v="7"/>
  </r>
  <r>
    <x v="0"/>
    <s v=""/>
    <x v="0"/>
    <n v="0"/>
    <s v="47"/>
    <n v="0"/>
    <n v="0"/>
    <n v="0"/>
    <n v="0"/>
    <x v="7"/>
  </r>
  <r>
    <x v="0"/>
    <n v="1"/>
    <x v="1"/>
    <n v="59890.518887999999"/>
    <s v="47"/>
    <n v="68153151.670000002"/>
    <n v="67688006.670000002"/>
    <n v="465145"/>
    <n v="59890.518887999999"/>
    <x v="7"/>
  </r>
  <r>
    <x v="0"/>
    <n v="1"/>
    <x v="2"/>
    <n v="2207.3390100000001"/>
    <s v="47"/>
    <n v="2755105.4"/>
    <n v="2755105.4"/>
    <n v="0"/>
    <n v="159064.243837955"/>
    <x v="7"/>
  </r>
  <r>
    <x v="0"/>
    <n v="2"/>
    <x v="2"/>
    <n v="383912.61425599997"/>
    <s v="47"/>
    <n v="13313532.289999999"/>
    <n v="13313532.289999999"/>
    <n v="0"/>
    <n v="409069.10973876301"/>
    <x v="7"/>
  </r>
  <r>
    <x v="0"/>
    <n v="3"/>
    <x v="3"/>
    <n v="861048.19648200006"/>
    <s v="47"/>
    <n v="2579370.7799999998"/>
    <n v="2579370.7799999998"/>
    <n v="0"/>
    <n v="861048.19648200006"/>
    <x v="7"/>
  </r>
  <r>
    <x v="0"/>
    <n v="1"/>
    <x v="1"/>
    <n v="5073.0561809999999"/>
    <s v="49"/>
    <n v="4240905.62"/>
    <n v="4240905.62"/>
    <n v="0"/>
    <n v="5073.0561809999999"/>
    <x v="8"/>
  </r>
  <r>
    <x v="0"/>
    <n v="1"/>
    <x v="2"/>
    <n v="102.623532"/>
    <s v="49"/>
    <n v="205892.85"/>
    <n v="205892.85"/>
    <n v="0"/>
    <n v="9932.3421664365906"/>
    <x v="8"/>
  </r>
  <r>
    <x v="0"/>
    <n v="2"/>
    <x v="2"/>
    <n v="49524.785571"/>
    <s v="49"/>
    <n v="835380.03"/>
    <n v="835380.03"/>
    <n v="0"/>
    <n v="53139.1536523986"/>
    <x v="8"/>
  </r>
  <r>
    <x v="0"/>
    <n v="3"/>
    <x v="3"/>
    <n v="42222.423831"/>
    <s v="49"/>
    <n v="124071.47"/>
    <n v="124071.47"/>
    <n v="0"/>
    <n v="42222.423831"/>
    <x v="8"/>
  </r>
  <r>
    <x v="0"/>
    <n v="1"/>
    <x v="1"/>
    <n v="215.64130299999999"/>
    <s v="50"/>
    <n v="226106.44"/>
    <n v="226106.44"/>
    <n v="0"/>
    <n v="215.64130299999999"/>
    <x v="8"/>
  </r>
  <r>
    <x v="0"/>
    <n v="2"/>
    <x v="2"/>
    <n v="209.29784000000001"/>
    <s v="50"/>
    <n v="44686.73"/>
    <n v="44686.73"/>
    <n v="0"/>
    <n v="209.29784000000001"/>
    <x v="8"/>
  </r>
  <r>
    <x v="0"/>
    <n v="3"/>
    <x v="3"/>
    <n v="14415.237036"/>
    <s v="50"/>
    <n v="38556.79"/>
    <n v="38556.79"/>
    <n v="0"/>
    <n v="14415.237036"/>
    <x v="8"/>
  </r>
  <r>
    <x v="0"/>
    <n v="1"/>
    <x v="1"/>
    <n v="1079.5520429999999"/>
    <s v="51"/>
    <n v="465046.35"/>
    <n v="465046.35"/>
    <n v="0"/>
    <n v="1079.5520429999999"/>
    <x v="8"/>
  </r>
  <r>
    <x v="0"/>
    <n v="2"/>
    <x v="2"/>
    <n v="6067.6810750000004"/>
    <s v="51"/>
    <n v="154612.22"/>
    <n v="154612.22"/>
    <n v="0"/>
    <n v="6067.6810750000004"/>
    <x v="8"/>
  </r>
  <r>
    <x v="0"/>
    <n v="3"/>
    <x v="3"/>
    <n v="33969.878146000003"/>
    <s v="51"/>
    <n v="151114.94"/>
    <n v="151114.94"/>
    <n v="0"/>
    <n v="33969.878146000003"/>
    <x v="8"/>
  </r>
  <r>
    <x v="0"/>
    <n v="1"/>
    <x v="1"/>
    <n v="753.44710299999997"/>
    <s v="52"/>
    <n v="1127874.78"/>
    <n v="1127874.78"/>
    <n v="0"/>
    <n v="753.44710299999997"/>
    <x v="8"/>
  </r>
  <r>
    <x v="0"/>
    <n v="2"/>
    <x v="2"/>
    <n v="21457.669704"/>
    <s v="52"/>
    <n v="647238.42000000004"/>
    <n v="647238.42000000004"/>
    <n v="0"/>
    <n v="21457.669704"/>
    <x v="8"/>
  </r>
  <r>
    <x v="0"/>
    <n v="3"/>
    <x v="3"/>
    <n v="8231.4916890000004"/>
    <s v="52"/>
    <n v="18828.09"/>
    <n v="18828.09"/>
    <n v="0"/>
    <n v="8231.4916890000004"/>
    <x v="8"/>
  </r>
  <r>
    <x v="0"/>
    <n v="1"/>
    <x v="1"/>
    <n v="1095.3856069999999"/>
    <s v="53"/>
    <n v="985935.07"/>
    <n v="985935.07"/>
    <n v="0"/>
    <n v="1095.3856069999999"/>
    <x v="8"/>
  </r>
  <r>
    <x v="0"/>
    <n v="2"/>
    <x v="2"/>
    <n v="3531.5711580000002"/>
    <s v="53"/>
    <n v="62680.25"/>
    <n v="62680.25"/>
    <n v="0"/>
    <n v="3531.5711580000002"/>
    <x v="8"/>
  </r>
  <r>
    <x v="0"/>
    <n v="1"/>
    <x v="1"/>
    <n v="9030.5565139999999"/>
    <s v="55"/>
    <n v="11996362.140000001"/>
    <n v="11951722.140000001"/>
    <n v="44640"/>
    <n v="9030.5565139999999"/>
    <x v="9"/>
  </r>
  <r>
    <x v="0"/>
    <n v="1"/>
    <x v="2"/>
    <n v="838.92478800000004"/>
    <s v="55"/>
    <n v="1286796.8400000001"/>
    <n v="1286796.8400000001"/>
    <n v="0"/>
    <n v="99274.357953840299"/>
    <x v="9"/>
  </r>
  <r>
    <x v="0"/>
    <n v="2"/>
    <x v="2"/>
    <n v="54261.390873999997"/>
    <s v="55"/>
    <n v="2009359.79"/>
    <n v="2009359.79"/>
    <n v="0"/>
    <n v="54261.390873999997"/>
    <x v="9"/>
  </r>
  <r>
    <x v="0"/>
    <n v="3"/>
    <x v="3"/>
    <n v="64398.877674000003"/>
    <s v="55"/>
    <n v="194747.76"/>
    <n v="194747.76"/>
    <n v="0"/>
    <n v="64398.877674000003"/>
    <x v="9"/>
  </r>
  <r>
    <x v="0"/>
    <s v=""/>
    <x v="0"/>
    <n v="0"/>
    <s v="56"/>
    <n v="0"/>
    <n v="0"/>
    <n v="0"/>
    <n v="0"/>
    <x v="9"/>
  </r>
  <r>
    <x v="0"/>
    <n v="1"/>
    <x v="1"/>
    <n v="43929.071615000001"/>
    <s v="56"/>
    <n v="44630551.700000003"/>
    <n v="44601571.700000003"/>
    <n v="28980"/>
    <n v="43929.071615000001"/>
    <x v="9"/>
  </r>
  <r>
    <x v="0"/>
    <n v="1"/>
    <x v="2"/>
    <n v="4537.1743159999996"/>
    <s v="56"/>
    <n v="3357182.71"/>
    <n v="3350082.71"/>
    <n v="7100"/>
    <n v="221804.97229639799"/>
    <x v="9"/>
  </r>
  <r>
    <x v="0"/>
    <n v="2"/>
    <x v="2"/>
    <n v="380583.49088100001"/>
    <s v="56"/>
    <n v="10445012.33"/>
    <n v="10435812.33"/>
    <n v="9200"/>
    <n v="381835.76203985099"/>
    <x v="9"/>
  </r>
  <r>
    <x v="0"/>
    <n v="3"/>
    <x v="3"/>
    <n v="665892.02483400004"/>
    <s v="56"/>
    <n v="1947465.29"/>
    <n v="1947465.29"/>
    <n v="0"/>
    <n v="665892.02483400004"/>
    <x v="9"/>
  </r>
  <r>
    <x v="0"/>
    <n v="1"/>
    <x v="1"/>
    <n v="392.97058700000002"/>
    <s v="58"/>
    <n v="299446.90999999997"/>
    <n v="299446.90999999997"/>
    <n v="0"/>
    <n v="392.97058700000002"/>
    <x v="10"/>
  </r>
  <r>
    <x v="0"/>
    <n v="2"/>
    <x v="2"/>
    <n v="352.54223200000001"/>
    <s v="58"/>
    <n v="197141.51"/>
    <n v="197141.51"/>
    <n v="0"/>
    <n v="352.54223200000001"/>
    <x v="10"/>
  </r>
  <r>
    <x v="0"/>
    <n v="1"/>
    <x v="1"/>
    <n v="1001.342122"/>
    <s v="59"/>
    <n v="1339574.42"/>
    <n v="1335074.42"/>
    <n v="4500"/>
    <n v="1001.342122"/>
    <x v="10"/>
  </r>
  <r>
    <x v="0"/>
    <n v="2"/>
    <x v="2"/>
    <n v="1049.1986690000001"/>
    <s v="59"/>
    <n v="134935.26999999999"/>
    <n v="134935.26999999999"/>
    <n v="0"/>
    <n v="1049.1986690000001"/>
    <x v="10"/>
  </r>
  <r>
    <x v="0"/>
    <n v="1"/>
    <x v="1"/>
    <n v="43.260216999999997"/>
    <s v="60"/>
    <n v="113528.64"/>
    <n v="113528.64"/>
    <n v="0"/>
    <n v="43.260216999999997"/>
    <x v="10"/>
  </r>
  <r>
    <x v="0"/>
    <n v="1"/>
    <x v="1"/>
    <n v="623.44744800000001"/>
    <s v="61"/>
    <n v="869014.96"/>
    <n v="869014.96"/>
    <n v="0"/>
    <n v="623.44744800000001"/>
    <x v="10"/>
  </r>
  <r>
    <x v="0"/>
    <n v="2"/>
    <x v="2"/>
    <n v="3097.3774979999998"/>
    <s v="61"/>
    <n v="117645.79"/>
    <n v="117645.79"/>
    <n v="0"/>
    <n v="3097.3774979999998"/>
    <x v="10"/>
  </r>
  <r>
    <x v="0"/>
    <s v=""/>
    <x v="0"/>
    <n v="0"/>
    <s v="62"/>
    <n v="0"/>
    <n v="0"/>
    <n v="0"/>
    <n v="0"/>
    <x v="10"/>
  </r>
  <r>
    <x v="0"/>
    <n v="1"/>
    <x v="1"/>
    <n v="2838.2027870000002"/>
    <s v="62"/>
    <n v="4320830.26"/>
    <n v="4320830.26"/>
    <n v="0"/>
    <n v="2838.2027870000002"/>
    <x v="10"/>
  </r>
  <r>
    <x v="0"/>
    <n v="1"/>
    <x v="2"/>
    <n v="88.414185000000003"/>
    <s v="62"/>
    <n v="195623.45"/>
    <n v="195623.45"/>
    <n v="0"/>
    <n v="9427.8520129662193"/>
    <x v="10"/>
  </r>
  <r>
    <x v="0"/>
    <n v="2"/>
    <x v="2"/>
    <n v="21290.835497"/>
    <s v="62"/>
    <n v="777886.13"/>
    <n v="777886.13"/>
    <n v="0"/>
    <n v="21290.835497"/>
    <x v="10"/>
  </r>
  <r>
    <x v="0"/>
    <n v="1"/>
    <x v="1"/>
    <n v="493.25583499999999"/>
    <s v="63"/>
    <n v="637120.06000000006"/>
    <n v="637120.06000000006"/>
    <n v="0"/>
    <n v="493.25583499999999"/>
    <x v="10"/>
  </r>
  <r>
    <x v="0"/>
    <n v="2"/>
    <x v="2"/>
    <n v="14503.460937"/>
    <s v="63"/>
    <n v="125216.96000000001"/>
    <n v="125216.96000000001"/>
    <n v="0"/>
    <n v="14503.460937"/>
    <x v="10"/>
  </r>
  <r>
    <x v="0"/>
    <n v="3"/>
    <x v="3"/>
    <n v="9595.1458679999996"/>
    <s v="63"/>
    <n v="30076.19"/>
    <n v="30076.19"/>
    <n v="0"/>
    <n v="9595.1458679999996"/>
    <x v="10"/>
  </r>
  <r>
    <x v="0"/>
    <n v="1"/>
    <x v="1"/>
    <n v="2197.992933"/>
    <s v="64"/>
    <n v="2428099.64"/>
    <n v="2428099.64"/>
    <n v="0"/>
    <n v="2197.992933"/>
    <x v="11"/>
  </r>
  <r>
    <x v="0"/>
    <n v="1"/>
    <x v="2"/>
    <n v="121.197064"/>
    <s v="64"/>
    <n v="243418.98"/>
    <n v="243418.98"/>
    <n v="0"/>
    <n v="11742.4849507894"/>
    <x v="11"/>
  </r>
  <r>
    <x v="0"/>
    <n v="2"/>
    <x v="2"/>
    <n v="380.99315799999999"/>
    <s v="64"/>
    <n v="206525.17"/>
    <n v="206525.17"/>
    <n v="0"/>
    <n v="380.99315799999999"/>
    <x v="11"/>
  </r>
  <r>
    <x v="0"/>
    <n v="1"/>
    <x v="1"/>
    <n v="732.04695600000002"/>
    <s v="65"/>
    <n v="715372.11"/>
    <n v="715372.11"/>
    <n v="0"/>
    <n v="732.04695600000002"/>
    <x v="11"/>
  </r>
  <r>
    <x v="0"/>
    <n v="1"/>
    <x v="1"/>
    <n v="5607.8762770000003"/>
    <s v="66"/>
    <n v="7313731.4699999997"/>
    <n v="7313731.4699999997"/>
    <n v="0"/>
    <n v="5607.8762770000003"/>
    <x v="11"/>
  </r>
  <r>
    <x v="0"/>
    <n v="1"/>
    <x v="2"/>
    <n v="784.99438599999996"/>
    <s v="66"/>
    <n v="669847.42000000004"/>
    <n v="669847.42000000004"/>
    <n v="0"/>
    <n v="44267.180471327702"/>
    <x v="11"/>
  </r>
  <r>
    <x v="0"/>
    <n v="2"/>
    <x v="2"/>
    <n v="77628.455407000001"/>
    <s v="66"/>
    <n v="1220380.78"/>
    <n v="1220380.78"/>
    <n v="0"/>
    <n v="77628.455407000001"/>
    <x v="11"/>
  </r>
  <r>
    <x v="0"/>
    <n v="3"/>
    <x v="3"/>
    <n v="6835.7688939999998"/>
    <s v="66"/>
    <n v="23921.61"/>
    <n v="23921.61"/>
    <n v="0"/>
    <n v="6835.7688939999998"/>
    <x v="11"/>
  </r>
  <r>
    <x v="0"/>
    <n v="1"/>
    <x v="1"/>
    <n v="10339.10607"/>
    <s v="68"/>
    <n v="12339780.25"/>
    <n v="12324500.25"/>
    <n v="15280"/>
    <n v="10339.10607"/>
    <x v="12"/>
  </r>
  <r>
    <x v="0"/>
    <n v="1"/>
    <x v="2"/>
    <n v="1249.243849"/>
    <s v="68"/>
    <n v="734828.08"/>
    <n v="734828.08"/>
    <n v="0"/>
    <n v="36331.342479832798"/>
    <x v="12"/>
  </r>
  <r>
    <x v="0"/>
    <n v="2"/>
    <x v="2"/>
    <n v="77836.332450000002"/>
    <s v="68"/>
    <n v="2413072.02"/>
    <n v="2408072.02"/>
    <n v="5000"/>
    <n v="77836.332450000002"/>
    <x v="12"/>
  </r>
  <r>
    <x v="0"/>
    <n v="3"/>
    <x v="3"/>
    <n v="104751.92490699999"/>
    <s v="68"/>
    <n v="154598.57"/>
    <n v="154598.57"/>
    <n v="0"/>
    <n v="104751.92490699999"/>
    <x v="12"/>
  </r>
  <r>
    <x v="0"/>
    <s v=""/>
    <x v="0"/>
    <n v="0"/>
    <s v="69"/>
    <n v="0"/>
    <n v="0"/>
    <n v="0"/>
    <n v="0"/>
    <x v="13"/>
  </r>
  <r>
    <x v="0"/>
    <n v="1"/>
    <x v="1"/>
    <n v="14884.696666"/>
    <s v="69"/>
    <n v="14907542.66"/>
    <n v="14419812.66"/>
    <n v="487730"/>
    <n v="14884.696666"/>
    <x v="13"/>
  </r>
  <r>
    <x v="0"/>
    <n v="1"/>
    <x v="2"/>
    <n v="958.75672299999997"/>
    <s v="69"/>
    <n v="924366.66"/>
    <n v="924366.66"/>
    <n v="0"/>
    <n v="71015.128212829703"/>
    <x v="13"/>
  </r>
  <r>
    <x v="0"/>
    <n v="2"/>
    <x v="2"/>
    <n v="60602.770057000002"/>
    <s v="69"/>
    <n v="1344645.23"/>
    <n v="1344645.23"/>
    <n v="0"/>
    <n v="60602.770057000002"/>
    <x v="13"/>
  </r>
  <r>
    <x v="0"/>
    <n v="3"/>
    <x v="3"/>
    <n v="107242.82439199999"/>
    <s v="69"/>
    <n v="353014.4"/>
    <n v="353014.4"/>
    <n v="0"/>
    <n v="107242.82439199999"/>
    <x v="13"/>
  </r>
  <r>
    <x v="0"/>
    <n v="1"/>
    <x v="1"/>
    <n v="4979.0420249999997"/>
    <s v="70"/>
    <n v="4771995.78"/>
    <n v="4771995.78"/>
    <n v="0"/>
    <n v="4979.0420249999997"/>
    <x v="13"/>
  </r>
  <r>
    <x v="0"/>
    <n v="1"/>
    <x v="2"/>
    <n v="251.351055"/>
    <s v="70"/>
    <n v="75279.62"/>
    <n v="75279.62"/>
    <n v="0"/>
    <n v="3845.3441611583999"/>
    <x v="13"/>
  </r>
  <r>
    <x v="0"/>
    <n v="2"/>
    <x v="2"/>
    <n v="2582.6325900000002"/>
    <s v="70"/>
    <n v="115551.86"/>
    <n v="115551.86"/>
    <n v="0"/>
    <n v="2582.6325900000002"/>
    <x v="13"/>
  </r>
  <r>
    <x v="0"/>
    <n v="3"/>
    <x v="3"/>
    <n v="230898.08786299999"/>
    <s v="70"/>
    <n v="369601.67"/>
    <n v="369601.67"/>
    <n v="0"/>
    <n v="230898.08786299999"/>
    <x v="13"/>
  </r>
  <r>
    <x v="0"/>
    <n v="1"/>
    <x v="1"/>
    <n v="3974.2358749999999"/>
    <s v="71"/>
    <n v="4410092.45"/>
    <n v="4410092.45"/>
    <n v="0"/>
    <n v="3974.2358749999999"/>
    <x v="13"/>
  </r>
  <r>
    <x v="0"/>
    <n v="1"/>
    <x v="2"/>
    <n v="122.62093299999999"/>
    <s v="71"/>
    <n v="276965.48"/>
    <n v="276965.48"/>
    <n v="0"/>
    <n v="13345.482920930501"/>
    <x v="13"/>
  </r>
  <r>
    <x v="0"/>
    <n v="2"/>
    <x v="2"/>
    <n v="1818.4771539999999"/>
    <s v="71"/>
    <n v="392073.57"/>
    <n v="392073.57"/>
    <n v="0"/>
    <n v="1818.4771539999999"/>
    <x v="13"/>
  </r>
  <r>
    <x v="0"/>
    <n v="3"/>
    <x v="3"/>
    <n v="19272.609436999999"/>
    <s v="71"/>
    <n v="120517.11"/>
    <n v="120517.11"/>
    <n v="0"/>
    <n v="19272.609436999999"/>
    <x v="13"/>
  </r>
  <r>
    <x v="0"/>
    <n v="1"/>
    <x v="1"/>
    <n v="59.474449"/>
    <s v="72"/>
    <n v="137816.62"/>
    <n v="137816.62"/>
    <n v="0"/>
    <n v="59.474449"/>
    <x v="13"/>
  </r>
  <r>
    <x v="0"/>
    <n v="2"/>
    <x v="2"/>
    <n v="59.264327999999999"/>
    <s v="72"/>
    <n v="76431.73"/>
    <n v="76431.73"/>
    <n v="0"/>
    <n v="59.264327999999999"/>
    <x v="13"/>
  </r>
  <r>
    <x v="0"/>
    <n v="1"/>
    <x v="1"/>
    <n v="1461.112723"/>
    <s v="73"/>
    <n v="2077472.2"/>
    <n v="2077472.2"/>
    <n v="0"/>
    <n v="1461.112723"/>
    <x v="13"/>
  </r>
  <r>
    <x v="0"/>
    <n v="1"/>
    <x v="2"/>
    <n v="66.580877999999998"/>
    <s v="73"/>
    <n v="133494.56"/>
    <n v="133494.56"/>
    <n v="0"/>
    <n v="6439.8666138956996"/>
    <x v="13"/>
  </r>
  <r>
    <x v="0"/>
    <n v="2"/>
    <x v="2"/>
    <n v="3073.8355280000001"/>
    <s v="73"/>
    <n v="366139.97"/>
    <n v="366139.97"/>
    <n v="0"/>
    <n v="3073.8355280000001"/>
    <x v="13"/>
  </r>
  <r>
    <x v="0"/>
    <n v="3"/>
    <x v="3"/>
    <n v="110897.37061899999"/>
    <s v="73"/>
    <n v="328434.87"/>
    <n v="328434.87"/>
    <n v="0"/>
    <n v="110897.37061899999"/>
    <x v="13"/>
  </r>
  <r>
    <x v="0"/>
    <n v="1"/>
    <x v="1"/>
    <n v="7125.5054840000003"/>
    <s v="74"/>
    <n v="7443155.1900000004"/>
    <n v="7268567.1900000004"/>
    <n v="174588"/>
    <n v="7125.5054840000003"/>
    <x v="13"/>
  </r>
  <r>
    <x v="0"/>
    <n v="1"/>
    <x v="2"/>
    <n v="202.01350299999999"/>
    <s v="74"/>
    <n v="257532.46"/>
    <n v="257532.46"/>
    <n v="0"/>
    <n v="16531.700390611299"/>
    <x v="13"/>
  </r>
  <r>
    <x v="0"/>
    <n v="2"/>
    <x v="2"/>
    <n v="31392.706226999999"/>
    <s v="74"/>
    <n v="1081912.48"/>
    <n v="1081912.48"/>
    <n v="0"/>
    <n v="31392.706226999999"/>
    <x v="13"/>
  </r>
  <r>
    <x v="0"/>
    <n v="3"/>
    <x v="3"/>
    <n v="22852.408151"/>
    <s v="74"/>
    <n v="101860"/>
    <n v="101860"/>
    <n v="0"/>
    <n v="22852.408151"/>
    <x v="13"/>
  </r>
  <r>
    <x v="0"/>
    <n v="1"/>
    <x v="1"/>
    <n v="916.79877799999997"/>
    <s v="75"/>
    <n v="868879.71"/>
    <n v="868879.71"/>
    <n v="0"/>
    <n v="916.79877799999997"/>
    <x v="13"/>
  </r>
  <r>
    <x v="0"/>
    <n v="1"/>
    <x v="1"/>
    <n v="874.68843000000004"/>
    <s v="77"/>
    <n v="774556.39"/>
    <n v="774556.39"/>
    <n v="0"/>
    <n v="874.68843000000004"/>
    <x v="14"/>
  </r>
  <r>
    <x v="0"/>
    <n v="1"/>
    <x v="2"/>
    <n v="52.073723999999999"/>
    <s v="77"/>
    <n v="104003.83"/>
    <n v="104003.83"/>
    <n v="0"/>
    <n v="5017.4155792600304"/>
    <x v="14"/>
  </r>
  <r>
    <x v="0"/>
    <n v="2"/>
    <x v="2"/>
    <n v="14259.328896999999"/>
    <s v="77"/>
    <n v="469476.85"/>
    <n v="469476.85"/>
    <n v="0"/>
    <n v="14259.328896999999"/>
    <x v="14"/>
  </r>
  <r>
    <x v="0"/>
    <n v="1"/>
    <x v="1"/>
    <n v="378.36953099999999"/>
    <s v="78"/>
    <n v="148143.54999999999"/>
    <n v="148143.54999999999"/>
    <n v="0"/>
    <n v="378.36953099999999"/>
    <x v="14"/>
  </r>
  <r>
    <x v="0"/>
    <n v="2"/>
    <x v="2"/>
    <n v="18.233575999999999"/>
    <s v="78"/>
    <n v="19976.349999999999"/>
    <n v="19976.349999999999"/>
    <n v="0"/>
    <n v="18.233575999999999"/>
    <x v="14"/>
  </r>
  <r>
    <x v="0"/>
    <n v="1"/>
    <x v="1"/>
    <n v="319.64272299999999"/>
    <s v="79"/>
    <n v="734329.21"/>
    <n v="655579.21"/>
    <n v="78750"/>
    <n v="319.64272299999999"/>
    <x v="14"/>
  </r>
  <r>
    <x v="0"/>
    <n v="1"/>
    <x v="2"/>
    <n v="20.232885"/>
    <s v="79"/>
    <n v="52883.12"/>
    <n v="52883.12"/>
    <n v="0"/>
    <n v="5512.3274645619604"/>
    <x v="14"/>
  </r>
  <r>
    <x v="0"/>
    <n v="2"/>
    <x v="2"/>
    <n v="9078.4171249999999"/>
    <s v="79"/>
    <n v="129738.29"/>
    <n v="129738.29"/>
    <n v="0"/>
    <n v="9078.4171249999999"/>
    <x v="14"/>
  </r>
  <r>
    <x v="0"/>
    <n v="1"/>
    <x v="1"/>
    <n v="231.80188999999999"/>
    <s v="80"/>
    <n v="482177.28000000003"/>
    <n v="482177.28000000003"/>
    <n v="0"/>
    <n v="231.80188999999999"/>
    <x v="14"/>
  </r>
  <r>
    <x v="0"/>
    <n v="2"/>
    <x v="2"/>
    <n v="43.162847999999997"/>
    <s v="80"/>
    <n v="10157.14"/>
    <n v="10157.14"/>
    <n v="0"/>
    <n v="43.162847999999997"/>
    <x v="14"/>
  </r>
  <r>
    <x v="0"/>
    <n v="1"/>
    <x v="1"/>
    <n v="6335.6183979999996"/>
    <s v="81"/>
    <n v="6571350.7699999996"/>
    <n v="6568350.7699999996"/>
    <n v="3000"/>
    <n v="6335.6183979999996"/>
    <x v="14"/>
  </r>
  <r>
    <x v="0"/>
    <n v="1"/>
    <x v="2"/>
    <n v="29.069371"/>
    <s v="81"/>
    <n v="76169.100000000006"/>
    <n v="76169.100000000006"/>
    <n v="0"/>
    <n v="3665.5279543760798"/>
    <x v="14"/>
  </r>
  <r>
    <x v="0"/>
    <n v="2"/>
    <x v="2"/>
    <n v="53804.614619"/>
    <s v="81"/>
    <n v="1093173.47"/>
    <n v="1093173.47"/>
    <n v="0"/>
    <n v="53804.614619"/>
    <x v="14"/>
  </r>
  <r>
    <x v="0"/>
    <n v="3"/>
    <x v="3"/>
    <n v="9667.8844119999994"/>
    <s v="81"/>
    <n v="31913.81"/>
    <n v="31913.81"/>
    <n v="0"/>
    <n v="9667.8844119999994"/>
    <x v="14"/>
  </r>
  <r>
    <x v="0"/>
    <n v="1"/>
    <x v="1"/>
    <n v="4679.6430419999997"/>
    <s v="82"/>
    <n v="6582943.3300000001"/>
    <n v="6582943.3300000001"/>
    <n v="0"/>
    <n v="4679.6430419999997"/>
    <x v="14"/>
  </r>
  <r>
    <x v="0"/>
    <n v="1"/>
    <x v="2"/>
    <n v="623.06225800000004"/>
    <s v="82"/>
    <n v="854264.01"/>
    <n v="854264.01"/>
    <n v="0"/>
    <n v="45605.527181637503"/>
    <x v="14"/>
  </r>
  <r>
    <x v="0"/>
    <n v="2"/>
    <x v="2"/>
    <n v="38660.026846000001"/>
    <s v="82"/>
    <n v="1344983.6"/>
    <n v="1344983.6"/>
    <n v="0"/>
    <n v="38660.026846000001"/>
    <x v="14"/>
  </r>
  <r>
    <x v="0"/>
    <n v="3"/>
    <x v="3"/>
    <n v="20745.845831999999"/>
    <s v="82"/>
    <n v="154364.39000000001"/>
    <n v="154364.39000000001"/>
    <n v="0"/>
    <n v="20745.845831999999"/>
    <x v="14"/>
  </r>
  <r>
    <x v="0"/>
    <n v="1"/>
    <x v="1"/>
    <n v="610.63279299999999"/>
    <s v="84"/>
    <n v="1049628.6000000001"/>
    <n v="993876.6"/>
    <n v="55752"/>
    <n v="610.63279299999999"/>
    <x v="15"/>
  </r>
  <r>
    <x v="0"/>
    <n v="1"/>
    <x v="2"/>
    <n v="212.27755199999999"/>
    <s v="84"/>
    <n v="473405.78"/>
    <n v="473405.78"/>
    <n v="0"/>
    <n v="22813.575349937099"/>
    <x v="15"/>
  </r>
  <r>
    <x v="0"/>
    <n v="2"/>
    <x v="2"/>
    <n v="3693.3095389999999"/>
    <s v="84"/>
    <n v="120923.24"/>
    <n v="120923.24"/>
    <n v="0"/>
    <n v="3693.3095389999999"/>
    <x v="15"/>
  </r>
  <r>
    <x v="0"/>
    <n v="3"/>
    <x v="3"/>
    <n v="3931.2180010000002"/>
    <s v="84"/>
    <n v="8991.9699999999993"/>
    <n v="8991.9699999999993"/>
    <n v="0"/>
    <n v="3931.2180010000002"/>
    <x v="15"/>
  </r>
  <r>
    <x v="0"/>
    <n v="1"/>
    <x v="1"/>
    <n v="5500.670067"/>
    <s v="85"/>
    <n v="7168761.1500000004"/>
    <n v="7168761.1500000004"/>
    <n v="0"/>
    <n v="5500.670067"/>
    <x v="16"/>
  </r>
  <r>
    <x v="0"/>
    <n v="1"/>
    <x v="2"/>
    <n v="237.17421200000001"/>
    <s v="85"/>
    <n v="508701.03"/>
    <n v="508701.03"/>
    <n v="0"/>
    <n v="30790.793028408501"/>
    <x v="16"/>
  </r>
  <r>
    <x v="0"/>
    <n v="2"/>
    <x v="2"/>
    <n v="67246.602828000003"/>
    <s v="85"/>
    <n v="1161143.48"/>
    <n v="1161143.48"/>
    <n v="0"/>
    <n v="67246.602828000003"/>
    <x v="16"/>
  </r>
  <r>
    <x v="0"/>
    <n v="3"/>
    <x v="3"/>
    <n v="118219.061961"/>
    <s v="85"/>
    <n v="182792.59"/>
    <n v="182792.59"/>
    <n v="0"/>
    <n v="118219.061961"/>
    <x v="16"/>
  </r>
  <r>
    <x v="0"/>
    <n v="1"/>
    <x v="1"/>
    <n v="6103.5880960000004"/>
    <s v="86"/>
    <n v="8750243.6699999999"/>
    <n v="8750243.6699999999"/>
    <n v="0"/>
    <n v="6103.5880960000004"/>
    <x v="17"/>
  </r>
  <r>
    <x v="0"/>
    <n v="1"/>
    <x v="2"/>
    <n v="925.73072300000001"/>
    <s v="86"/>
    <n v="535289.56999999995"/>
    <n v="396839.57"/>
    <n v="138450"/>
    <n v="26481.479070009402"/>
    <x v="17"/>
  </r>
  <r>
    <x v="0"/>
    <n v="2"/>
    <x v="2"/>
    <n v="25483.918344000002"/>
    <s v="86"/>
    <n v="1389903.24"/>
    <n v="1389903.24"/>
    <n v="0"/>
    <n v="25483.918344000002"/>
    <x v="17"/>
  </r>
  <r>
    <x v="0"/>
    <n v="3"/>
    <x v="3"/>
    <n v="39980.671096999999"/>
    <s v="86"/>
    <n v="128749.91"/>
    <n v="128749.91"/>
    <n v="0"/>
    <n v="39980.671096999999"/>
    <x v="17"/>
  </r>
  <r>
    <x v="0"/>
    <n v="1"/>
    <x v="1"/>
    <n v="1452.3615589999999"/>
    <s v="87"/>
    <n v="585838.13"/>
    <n v="585838.13"/>
    <n v="0"/>
    <n v="1452.3615589999999"/>
    <x v="17"/>
  </r>
  <r>
    <x v="0"/>
    <n v="1"/>
    <x v="2"/>
    <n v="46.737977999999998"/>
    <s v="87"/>
    <n v="93488.3"/>
    <n v="93488.3"/>
    <n v="0"/>
    <n v="4510.0483096205398"/>
    <x v="17"/>
  </r>
  <r>
    <x v="0"/>
    <n v="2"/>
    <x v="2"/>
    <n v="10033.39099"/>
    <s v="87"/>
    <n v="390412.18"/>
    <n v="390412.18"/>
    <n v="0"/>
    <n v="10033.39099"/>
    <x v="17"/>
  </r>
  <r>
    <x v="0"/>
    <n v="1"/>
    <x v="1"/>
    <n v="81.113511000000003"/>
    <s v="88"/>
    <n v="212622.91"/>
    <n v="212622.91"/>
    <n v="0"/>
    <n v="81.113511000000003"/>
    <x v="17"/>
  </r>
  <r>
    <x v="0"/>
    <n v="2"/>
    <x v="2"/>
    <n v="148.87817799999999"/>
    <s v="88"/>
    <n v="108987.88"/>
    <n v="108987.88"/>
    <n v="0"/>
    <n v="148.87817799999999"/>
    <x v="17"/>
  </r>
  <r>
    <x v="0"/>
    <n v="1"/>
    <x v="1"/>
    <n v="2661.8239800000001"/>
    <s v="90"/>
    <n v="2521961.5099999998"/>
    <n v="2521961.5099999998"/>
    <n v="0"/>
    <n v="2661.8239800000001"/>
    <x v="18"/>
  </r>
  <r>
    <x v="0"/>
    <n v="1"/>
    <x v="2"/>
    <n v="51.573880000000003"/>
    <s v="90"/>
    <n v="103413.91"/>
    <n v="103413.91"/>
    <n v="0"/>
    <n v="10791.4654477121"/>
    <x v="18"/>
  </r>
  <r>
    <x v="0"/>
    <n v="2"/>
    <x v="2"/>
    <n v="43067.490705999997"/>
    <s v="90"/>
    <n v="601401.9"/>
    <n v="601401.9"/>
    <n v="0"/>
    <n v="43067.490705999997"/>
    <x v="18"/>
  </r>
  <r>
    <x v="0"/>
    <n v="1"/>
    <x v="1"/>
    <n v="277.86432100000002"/>
    <s v="91"/>
    <n v="551961.88"/>
    <n v="551961.88"/>
    <n v="0"/>
    <n v="277.86432100000002"/>
    <x v="18"/>
  </r>
  <r>
    <x v="0"/>
    <n v="2"/>
    <x v="2"/>
    <n v="252.75278700000001"/>
    <s v="91"/>
    <n v="41116.22"/>
    <n v="41116.22"/>
    <n v="0"/>
    <n v="252.75278700000001"/>
    <x v="18"/>
  </r>
  <r>
    <x v="0"/>
    <n v="1"/>
    <x v="1"/>
    <n v="58.082886999999999"/>
    <s v="92"/>
    <n v="103195.59"/>
    <n v="103195.59"/>
    <n v="0"/>
    <n v="58.082886999999999"/>
    <x v="18"/>
  </r>
  <r>
    <x v="0"/>
    <n v="2"/>
    <x v="2"/>
    <n v="444.93097499999999"/>
    <s v="92"/>
    <n v="41413.279999999999"/>
    <n v="41413.279999999999"/>
    <n v="0"/>
    <n v="444.93097499999999"/>
    <x v="18"/>
  </r>
  <r>
    <x v="0"/>
    <n v="1"/>
    <x v="1"/>
    <n v="5512.0251520000002"/>
    <s v="93"/>
    <n v="5441036.7199999997"/>
    <n v="5441036.7199999997"/>
    <n v="0"/>
    <n v="5512.0251520000002"/>
    <x v="18"/>
  </r>
  <r>
    <x v="0"/>
    <n v="1"/>
    <x v="2"/>
    <n v="565.07070799999997"/>
    <s v="93"/>
    <n v="535234.72"/>
    <n v="535234.72"/>
    <n v="0"/>
    <n v="37867.962805285002"/>
    <x v="18"/>
  </r>
  <r>
    <x v="0"/>
    <n v="2"/>
    <x v="2"/>
    <n v="12523.782404"/>
    <s v="93"/>
    <n v="422417.67"/>
    <n v="422417.67"/>
    <n v="0"/>
    <n v="12523.782404"/>
    <x v="18"/>
  </r>
  <r>
    <x v="0"/>
    <n v="3"/>
    <x v="3"/>
    <n v="44695.913675000003"/>
    <s v="93"/>
    <n v="182472.52"/>
    <n v="182472.52"/>
    <n v="0"/>
    <n v="44695.913675000003"/>
    <x v="18"/>
  </r>
  <r>
    <x v="0"/>
    <n v="1"/>
    <x v="1"/>
    <n v="211.40289100000001"/>
    <s v="94"/>
    <n v="319629.75"/>
    <n v="319629.75"/>
    <n v="0"/>
    <n v="211.40289100000001"/>
    <x v="19"/>
  </r>
  <r>
    <x v="0"/>
    <n v="1"/>
    <x v="2"/>
    <n v="382.13853999999998"/>
    <s v="94"/>
    <n v="114604.57"/>
    <n v="114604.57"/>
    <n v="0"/>
    <n v="5853.5800073486398"/>
    <x v="19"/>
  </r>
  <r>
    <x v="0"/>
    <n v="2"/>
    <x v="2"/>
    <n v="288.89719000000002"/>
    <s v="94"/>
    <n v="26735.81"/>
    <n v="26735.81"/>
    <n v="0"/>
    <n v="288.89719000000002"/>
    <x v="19"/>
  </r>
  <r>
    <x v="0"/>
    <n v="1"/>
    <x v="1"/>
    <n v="2358.4304240000001"/>
    <s v="95"/>
    <n v="4024453.28"/>
    <n v="3942753.28"/>
    <n v="81700"/>
    <n v="2358.4304240000001"/>
    <x v="19"/>
  </r>
  <r>
    <x v="0"/>
    <n v="1"/>
    <x v="2"/>
    <n v="64.778373000000002"/>
    <s v="95"/>
    <n v="134079.28"/>
    <n v="134079.28"/>
    <n v="0"/>
    <n v="6465.9797605559097"/>
    <x v="19"/>
  </r>
  <r>
    <x v="0"/>
    <n v="2"/>
    <x v="2"/>
    <n v="16638.570729999999"/>
    <s v="95"/>
    <n v="376830.62"/>
    <n v="376830.62"/>
    <n v="0"/>
    <n v="16638.570729999999"/>
    <x v="19"/>
  </r>
  <r>
    <x v="0"/>
    <n v="3"/>
    <x v="3"/>
    <n v="5719.9405939999997"/>
    <s v="95"/>
    <n v="36875.120000000003"/>
    <n v="36875.120000000003"/>
    <n v="0"/>
    <n v="5719.9405939999997"/>
    <x v="19"/>
  </r>
  <r>
    <x v="0"/>
    <n v="1"/>
    <x v="1"/>
    <n v="40856.887827999999"/>
    <s v="96"/>
    <n v="46951381.799999997"/>
    <n v="46595635.049999997"/>
    <n v="355746.75"/>
    <n v="40856.887827999999"/>
    <x v="19"/>
  </r>
  <r>
    <x v="0"/>
    <n v="1"/>
    <x v="2"/>
    <n v="3395.1259230000001"/>
    <s v="96"/>
    <n v="2317140.14"/>
    <n v="2317140.14"/>
    <n v="0"/>
    <n v="122800.92114340801"/>
    <x v="19"/>
  </r>
  <r>
    <x v="0"/>
    <n v="2"/>
    <x v="2"/>
    <n v="269205.746338"/>
    <s v="96"/>
    <n v="7040926.1099999901"/>
    <n v="6918726.1100000003"/>
    <n v="122200"/>
    <n v="269205.746338"/>
    <x v="19"/>
  </r>
  <r>
    <x v="0"/>
    <n v="3"/>
    <x v="3"/>
    <n v="221416.07102"/>
    <s v="96"/>
    <n v="652428.32999999996"/>
    <n v="652428.32999999996"/>
    <n v="0"/>
    <n v="221416.07102"/>
    <x v="19"/>
  </r>
  <r>
    <x v="0"/>
    <n v="1"/>
    <x v="1"/>
    <n v="18.996048999999999"/>
    <s v="98"/>
    <n v="77176.78"/>
    <n v="77176.78"/>
    <n v="0"/>
    <n v="18.996048999999999"/>
    <x v="20"/>
  </r>
  <r>
    <x v="0"/>
    <n v="2"/>
    <x v="2"/>
    <n v="5880.1172710000001"/>
    <s v="98"/>
    <n v="52651.06"/>
    <n v="52651.06"/>
    <n v="0"/>
    <n v="5880.1172710000001"/>
    <x v="20"/>
  </r>
  <r>
    <x v="0"/>
    <n v="1"/>
    <x v="1"/>
    <n v="565.13461099999995"/>
    <s v="99"/>
    <n v="359267.77"/>
    <n v="359267.77"/>
    <n v="0"/>
    <n v="565.13461099999995"/>
    <x v="21"/>
  </r>
  <r>
    <x v="1"/>
    <n v="1"/>
    <x v="1"/>
    <n v="1896.29997"/>
    <s v=""/>
    <n v="3292518.4838629998"/>
    <n v="3331525.45"/>
    <n v="278136.39"/>
    <n v="1896.29997"/>
    <x v="0"/>
  </r>
  <r>
    <x v="1"/>
    <n v="1"/>
    <x v="1"/>
    <n v="313924.42227600003"/>
    <s v="01"/>
    <n v="213438168.83063"/>
    <n v="203201113.84"/>
    <n v="68981626.026335105"/>
    <n v="313924.42227600003"/>
    <x v="1"/>
  </r>
  <r>
    <x v="1"/>
    <n v="2"/>
    <x v="2"/>
    <n v="3005903.625025"/>
    <s v="01"/>
    <n v="26233041.612321999"/>
    <n v="25776591.199999999"/>
    <n v="1913418.42"/>
    <n v="3005903.625025"/>
    <x v="1"/>
  </r>
  <r>
    <x v="1"/>
    <n v="3"/>
    <x v="3"/>
    <n v="1120449.03207"/>
    <s v="01"/>
    <n v="2702416.7"/>
    <n v="2702416.7"/>
    <n v="207009.86"/>
    <n v="1226781.00639791"/>
    <x v="1"/>
  </r>
  <r>
    <x v="1"/>
    <n v="1"/>
    <x v="1"/>
    <n v="117513.707979"/>
    <s v="02"/>
    <n v="18497490.897982001"/>
    <n v="17100804.780000001"/>
    <n v="6684020.2800000003"/>
    <n v="117513.707979"/>
    <x v="1"/>
  </r>
  <r>
    <x v="1"/>
    <n v="2"/>
    <x v="2"/>
    <n v="217465.12229900001"/>
    <s v="02"/>
    <n v="1875864.492384"/>
    <n v="1867166.52"/>
    <n v="531094.06999999995"/>
    <n v="217465.12229900001"/>
    <x v="1"/>
  </r>
  <r>
    <x v="1"/>
    <n v="1"/>
    <x v="1"/>
    <n v="10053.596906999999"/>
    <s v="03"/>
    <n v="2024758.2217699999"/>
    <n v="1866480.07"/>
    <n v="698624.26"/>
    <n v="10053.596906999999"/>
    <x v="1"/>
  </r>
  <r>
    <x v="1"/>
    <n v="2"/>
    <x v="2"/>
    <n v="2147.4761079999998"/>
    <s v="03"/>
    <n v="220544.346162"/>
    <n v="209020.53"/>
    <n v="36170.17"/>
    <n v="2147.4761079999998"/>
    <x v="1"/>
  </r>
  <r>
    <x v="1"/>
    <n v="1"/>
    <x v="1"/>
    <n v="1213.494269"/>
    <s v="07"/>
    <n v="1997698.55"/>
    <n v="223298.55"/>
    <n v="6938679.5599999996"/>
    <n v="1213.494269"/>
    <x v="2"/>
  </r>
  <r>
    <x v="1"/>
    <n v="1"/>
    <x v="1"/>
    <n v="17400.829729000001"/>
    <s v="08"/>
    <n v="8411524.8806800004"/>
    <n v="7012897.5300000003"/>
    <n v="6755107.6100000003"/>
    <n v="17400.829729000001"/>
    <x v="2"/>
  </r>
  <r>
    <x v="1"/>
    <n v="2"/>
    <x v="2"/>
    <n v="27432.430517000001"/>
    <s v="08"/>
    <n v="1306277.3966560001"/>
    <n v="1263031.3500000001"/>
    <n v="203825.29"/>
    <n v="27432.430517000001"/>
    <x v="2"/>
  </r>
  <r>
    <x v="1"/>
    <n v="3"/>
    <x v="3"/>
    <n v="174195.42493000001"/>
    <s v="08"/>
    <n v="936031.3"/>
    <n v="888970.58"/>
    <n v="92647.360000000001"/>
    <n v="223786.844855726"/>
    <x v="2"/>
  </r>
  <r>
    <x v="1"/>
    <n v="1"/>
    <x v="1"/>
    <n v="509575.315919001"/>
    <s v="10"/>
    <n v="236141486.56027001"/>
    <n v="216509827.121254"/>
    <n v="228132988.39534199"/>
    <n v="509575.315919001"/>
    <x v="3"/>
  </r>
  <r>
    <x v="1"/>
    <n v="2"/>
    <x v="2"/>
    <n v="1449171.949918"/>
    <s v="10"/>
    <n v="18890376.117564"/>
    <n v="18650373.77"/>
    <n v="1457684.17"/>
    <n v="1449171.949918"/>
    <x v="3"/>
  </r>
  <r>
    <x v="1"/>
    <n v="3"/>
    <x v="3"/>
    <n v="2759448.5210040002"/>
    <s v="10"/>
    <n v="3780141.24"/>
    <n v="3780141.24"/>
    <n v="0"/>
    <n v="2900472.6221898501"/>
    <x v="3"/>
  </r>
  <r>
    <x v="1"/>
    <n v="1"/>
    <x v="1"/>
    <n v="190347.34520400001"/>
    <s v="11"/>
    <n v="146890613.71022099"/>
    <n v="134626991.29305699"/>
    <n v="109487302.48"/>
    <n v="190347.34520400001"/>
    <x v="3"/>
  </r>
  <r>
    <x v="1"/>
    <n v="2"/>
    <x v="2"/>
    <n v="594337.71984000003"/>
    <s v="11"/>
    <n v="3088023.3038920001"/>
    <n v="3104940.91"/>
    <n v="366235.19"/>
    <n v="594337.71984000003"/>
    <x v="3"/>
  </r>
  <r>
    <x v="1"/>
    <n v="3"/>
    <x v="3"/>
    <n v="55243.312682999996"/>
    <s v="11"/>
    <n v="78673.42"/>
    <n v="78673.42"/>
    <n v="0"/>
    <n v="59374.478592411702"/>
    <x v="3"/>
  </r>
  <r>
    <x v="1"/>
    <n v="1"/>
    <x v="1"/>
    <n v="2044.405182"/>
    <s v="12"/>
    <n v="3687739.3663559998"/>
    <n v="3169212.99"/>
    <n v="2033613.86"/>
    <n v="2044.405182"/>
    <x v="3"/>
  </r>
  <r>
    <x v="1"/>
    <n v="1"/>
    <x v="1"/>
    <n v="468983.16301200102"/>
    <s v="13"/>
    <n v="82281166.225038901"/>
    <n v="76299760.981715903"/>
    <n v="30790062.918230999"/>
    <n v="468983.16301200102"/>
    <x v="3"/>
  </r>
  <r>
    <x v="1"/>
    <n v="2"/>
    <x v="2"/>
    <n v="694393.91277599998"/>
    <s v="13"/>
    <n v="12358496.273592999"/>
    <n v="12033319.140000001"/>
    <n v="2670534.0042079999"/>
    <n v="694393.91277599998"/>
    <x v="3"/>
  </r>
  <r>
    <x v="1"/>
    <n v="3"/>
    <x v="3"/>
    <n v="2264014.8018399999"/>
    <s v="13"/>
    <n v="2994918.4"/>
    <n v="2994918.4"/>
    <n v="95000"/>
    <n v="2353532.8313029599"/>
    <x v="3"/>
  </r>
  <r>
    <x v="1"/>
    <n v="1"/>
    <x v="1"/>
    <n v="146791.20692900001"/>
    <s v="14"/>
    <n v="46091424.596415997"/>
    <n v="42715713.399999902"/>
    <n v="14648668.069186"/>
    <n v="146791.20692900001"/>
    <x v="3"/>
  </r>
  <r>
    <x v="1"/>
    <n v="2"/>
    <x v="2"/>
    <n v="1284718.3915319999"/>
    <s v="14"/>
    <n v="10680601.383763"/>
    <n v="10414206.550000001"/>
    <n v="10369122.569095001"/>
    <n v="1284718.3915319999"/>
    <x v="3"/>
  </r>
  <r>
    <x v="1"/>
    <n v="3"/>
    <x v="3"/>
    <n v="2431923.4744870001"/>
    <s v="14"/>
    <n v="2839159.39"/>
    <n v="2839159.39"/>
    <n v="405917"/>
    <n v="2582343.59990968"/>
    <x v="3"/>
  </r>
  <r>
    <x v="1"/>
    <n v="1"/>
    <x v="1"/>
    <n v="163600.32793599999"/>
    <s v="15"/>
    <n v="26012744.620503999"/>
    <n v="23052459.620000001"/>
    <n v="12329846.9"/>
    <n v="163600.32793599999"/>
    <x v="3"/>
  </r>
  <r>
    <x v="1"/>
    <n v="2"/>
    <x v="2"/>
    <n v="70687.267288000003"/>
    <s v="15"/>
    <n v="2827491.4956279998"/>
    <n v="2707825.89"/>
    <n v="499223.75"/>
    <n v="70687.267288000003"/>
    <x v="3"/>
  </r>
  <r>
    <x v="1"/>
    <n v="1"/>
    <x v="1"/>
    <n v="130940.08228800001"/>
    <s v="16"/>
    <n v="59463476.739428997"/>
    <n v="54138718.880000003"/>
    <n v="37459461.748190001"/>
    <n v="130940.08228800001"/>
    <x v="3"/>
  </r>
  <r>
    <x v="1"/>
    <n v="2"/>
    <x v="2"/>
    <n v="176497.78487"/>
    <s v="16"/>
    <n v="4779579.5503080003"/>
    <n v="4771482.72"/>
    <n v="175413.78"/>
    <n v="176497.78487"/>
    <x v="3"/>
  </r>
  <r>
    <x v="1"/>
    <n v="3"/>
    <x v="3"/>
    <n v="121102.634857"/>
    <s v="16"/>
    <n v="206238.77"/>
    <n v="206238.77"/>
    <n v="0"/>
    <n v="132029.271015465"/>
    <x v="3"/>
  </r>
  <r>
    <x v="1"/>
    <n v="1"/>
    <x v="1"/>
    <n v="64255.002478000097"/>
    <s v="17"/>
    <n v="96456036.658987895"/>
    <n v="108719519.34999999"/>
    <n v="17946676.949999999"/>
    <n v="64255.002478000097"/>
    <x v="3"/>
  </r>
  <r>
    <x v="1"/>
    <n v="2"/>
    <x v="2"/>
    <n v="8406.4294269999991"/>
    <s v="17"/>
    <n v="307621.36584799999"/>
    <n v="307369.07"/>
    <n v="0"/>
    <n v="8406.4294269999991"/>
    <x v="3"/>
  </r>
  <r>
    <x v="1"/>
    <n v="3"/>
    <x v="3"/>
    <n v="2951198.0680089998"/>
    <s v="17"/>
    <n v="3646652.81"/>
    <n v="3645519.61"/>
    <n v="1133.2"/>
    <n v="3144399.6103335302"/>
    <x v="3"/>
  </r>
  <r>
    <x v="1"/>
    <n v="1"/>
    <x v="1"/>
    <n v="36911.895354"/>
    <s v="18"/>
    <n v="14029082.613492001"/>
    <n v="13069427.939999999"/>
    <n v="3415735.9"/>
    <n v="36911.895354"/>
    <x v="3"/>
  </r>
  <r>
    <x v="1"/>
    <n v="2"/>
    <x v="2"/>
    <n v="202861.87242900001"/>
    <s v="18"/>
    <n v="2666312.7072979999"/>
    <n v="2646100.71"/>
    <n v="56878.12"/>
    <n v="202861.87242900001"/>
    <x v="3"/>
  </r>
  <r>
    <x v="1"/>
    <n v="3"/>
    <x v="3"/>
    <n v="1156213.67"/>
    <s v="18"/>
    <n v="1156213.67"/>
    <n v="1156213.67"/>
    <n v="0"/>
    <n v="1156213.67"/>
    <x v="3"/>
  </r>
  <r>
    <x v="1"/>
    <n v="1"/>
    <x v="1"/>
    <n v="955.30610000000001"/>
    <s v="19"/>
    <n v="1812029.317092"/>
    <n v="217437.84"/>
    <n v="5004995.22"/>
    <n v="955.30610000000001"/>
    <x v="3"/>
  </r>
  <r>
    <x v="1"/>
    <n v="2"/>
    <x v="2"/>
    <n v="26400.707235000002"/>
    <s v="19"/>
    <n v="226001.18"/>
    <n v="226001.18"/>
    <n v="0"/>
    <n v="26400.707235000002"/>
    <x v="3"/>
  </r>
  <r>
    <x v="1"/>
    <n v="1"/>
    <x v="1"/>
    <n v="194459.40822499999"/>
    <s v="20"/>
    <n v="81562934.376715004"/>
    <n v="74063854.513711005"/>
    <n v="58514732.558551997"/>
    <n v="194459.40822499999"/>
    <x v="3"/>
  </r>
  <r>
    <x v="1"/>
    <n v="2"/>
    <x v="2"/>
    <n v="562247.33325999998"/>
    <s v="20"/>
    <n v="6893230.3327890001"/>
    <n v="6764177.0899999999"/>
    <n v="4112841.0332579999"/>
    <n v="562247.33325999998"/>
    <x v="3"/>
  </r>
  <r>
    <x v="1"/>
    <n v="1"/>
    <x v="1"/>
    <n v="48680.868192000002"/>
    <s v="21"/>
    <n v="72354484.185167"/>
    <n v="74566407.807602003"/>
    <n v="45629945.673693001"/>
    <n v="48680.868192000002"/>
    <x v="3"/>
  </r>
  <r>
    <x v="1"/>
    <n v="2"/>
    <x v="2"/>
    <n v="578131.80911100004"/>
    <s v="21"/>
    <n v="3632435.7691580001"/>
    <n v="3816616.69"/>
    <n v="3476408.745656"/>
    <n v="578131.80911100004"/>
    <x v="3"/>
  </r>
  <r>
    <x v="1"/>
    <n v="1"/>
    <x v="1"/>
    <n v="129438.629994"/>
    <s v="22"/>
    <n v="84597779.959105"/>
    <n v="72176919.469999999"/>
    <n v="108284042.92262501"/>
    <n v="129438.629994"/>
    <x v="3"/>
  </r>
  <r>
    <x v="1"/>
    <n v="2"/>
    <x v="2"/>
    <n v="336099.48433499999"/>
    <s v="22"/>
    <n v="3850761.2226"/>
    <n v="3765245.91"/>
    <n v="1162050.58"/>
    <n v="336099.48433499999"/>
    <x v="3"/>
  </r>
  <r>
    <x v="1"/>
    <n v="3"/>
    <x v="3"/>
    <n v="269123.287419"/>
    <s v="22"/>
    <n v="350094.97"/>
    <n v="350094.97"/>
    <n v="0"/>
    <n v="287671.49907725799"/>
    <x v="3"/>
  </r>
  <r>
    <x v="1"/>
    <s v=""/>
    <x v="0"/>
    <n v="0"/>
    <s v="23"/>
    <n v="0"/>
    <n v="0"/>
    <n v="0"/>
    <n v="0"/>
    <x v="3"/>
  </r>
  <r>
    <x v="1"/>
    <n v="1"/>
    <x v="1"/>
    <n v="117041.25558"/>
    <s v="23"/>
    <n v="60508842.918166101"/>
    <n v="53664882.729999997"/>
    <n v="44984865.438506998"/>
    <n v="117041.25558"/>
    <x v="3"/>
  </r>
  <r>
    <x v="1"/>
    <n v="2"/>
    <x v="2"/>
    <n v="462536.47176099999"/>
    <s v="23"/>
    <n v="10333455.410535"/>
    <n v="10329926.949999999"/>
    <n v="227135.52"/>
    <n v="462536.47176099999"/>
    <x v="3"/>
  </r>
  <r>
    <x v="1"/>
    <n v="3"/>
    <x v="3"/>
    <n v="9301336.0356339999"/>
    <s v="23"/>
    <n v="9705408.1319999993"/>
    <n v="9565730.2100000009"/>
    <n v="732426.96"/>
    <n v="9344798.5184281096"/>
    <x v="3"/>
  </r>
  <r>
    <x v="1"/>
    <n v="1"/>
    <x v="1"/>
    <n v="24562.330132999999"/>
    <s v="24"/>
    <n v="27155498.22806"/>
    <n v="18289338.780000001"/>
    <n v="35428338.670000002"/>
    <n v="24562.330132999999"/>
    <x v="3"/>
  </r>
  <r>
    <x v="1"/>
    <n v="2"/>
    <x v="2"/>
    <n v="3599.9247110000001"/>
    <s v="24"/>
    <n v="452748.04797199997"/>
    <n v="521410.4"/>
    <n v="500000"/>
    <n v="3599.9247110000001"/>
    <x v="3"/>
  </r>
  <r>
    <x v="1"/>
    <n v="3"/>
    <x v="3"/>
    <n v="4887447.4359560004"/>
    <s v="24"/>
    <n v="4889511.96"/>
    <n v="4884523.9800000004"/>
    <n v="9975.9599999999991"/>
    <n v="4889511.96"/>
    <x v="3"/>
  </r>
  <r>
    <x v="1"/>
    <n v="1"/>
    <x v="1"/>
    <n v="335772.133575999"/>
    <s v="25"/>
    <n v="174759641.44657299"/>
    <n v="154487192.56511301"/>
    <n v="145763398.584977"/>
    <n v="335772.133575999"/>
    <x v="3"/>
  </r>
  <r>
    <x v="1"/>
    <n v="2"/>
    <x v="2"/>
    <n v="2507122.9400889999"/>
    <s v="25"/>
    <n v="25196254.543556999"/>
    <n v="24080441.489999998"/>
    <n v="4596087.0599999996"/>
    <n v="2507122.9400889999"/>
    <x v="3"/>
  </r>
  <r>
    <x v="1"/>
    <n v="3"/>
    <x v="3"/>
    <n v="2987994.6865039999"/>
    <s v="25"/>
    <n v="4371125.6134580001"/>
    <n v="4365694.5114580002"/>
    <n v="27155.51"/>
    <n v="3125270.3324874402"/>
    <x v="3"/>
  </r>
  <r>
    <x v="1"/>
    <n v="1"/>
    <x v="1"/>
    <n v="6515.1804830000001"/>
    <s v="26"/>
    <n v="4012339.4031540002"/>
    <n v="2792000.48"/>
    <n v="5354046.6100000003"/>
    <n v="6515.1804830000001"/>
    <x v="3"/>
  </r>
  <r>
    <x v="1"/>
    <n v="2"/>
    <x v="2"/>
    <n v="268716.37939299998"/>
    <s v="26"/>
    <n v="780497.77"/>
    <n v="780497.77"/>
    <n v="0"/>
    <n v="268716.37939299998"/>
    <x v="3"/>
  </r>
  <r>
    <x v="1"/>
    <n v="3"/>
    <x v="3"/>
    <n v="434879.61337099998"/>
    <s v="26"/>
    <n v="565269.34"/>
    <n v="565269.34"/>
    <n v="0"/>
    <n v="464756.92517639702"/>
    <x v="3"/>
  </r>
  <r>
    <x v="1"/>
    <n v="1"/>
    <x v="1"/>
    <n v="35680.427517999902"/>
    <s v="27"/>
    <n v="17192942.497467"/>
    <n v="11268190.189999999"/>
    <n v="21418960.633032002"/>
    <n v="35680.427517999902"/>
    <x v="3"/>
  </r>
  <r>
    <x v="1"/>
    <n v="2"/>
    <x v="2"/>
    <n v="82407.507865000007"/>
    <s v="27"/>
    <n v="874138.10424200003"/>
    <n v="871020.26"/>
    <n v="1816.73"/>
    <n v="82407.507865000007"/>
    <x v="3"/>
  </r>
  <r>
    <x v="1"/>
    <n v="3"/>
    <x v="3"/>
    <n v="729631.02679899998"/>
    <s v="27"/>
    <n v="949156.18"/>
    <n v="949156.18"/>
    <n v="0"/>
    <n v="779917.809620769"/>
    <x v="3"/>
  </r>
  <r>
    <x v="1"/>
    <n v="1"/>
    <x v="1"/>
    <n v="59995.005023999998"/>
    <s v="28"/>
    <n v="27743231.384358998"/>
    <n v="23497907.783379"/>
    <n v="21285957.623870999"/>
    <n v="59995.005023999998"/>
    <x v="3"/>
  </r>
  <r>
    <x v="1"/>
    <n v="2"/>
    <x v="2"/>
    <n v="212781.292908"/>
    <s v="28"/>
    <n v="4175209.7387760002"/>
    <n v="3928906.91"/>
    <n v="1180365.02"/>
    <n v="212781.292908"/>
    <x v="3"/>
  </r>
  <r>
    <x v="1"/>
    <n v="3"/>
    <x v="3"/>
    <n v="476944.73499999999"/>
    <s v="28"/>
    <n v="798587.74"/>
    <n v="798587.74"/>
    <n v="0"/>
    <n v="503090.849404532"/>
    <x v="3"/>
  </r>
  <r>
    <x v="1"/>
    <n v="1"/>
    <x v="1"/>
    <n v="74349.239155000003"/>
    <s v="29"/>
    <n v="24822864.463876002"/>
    <n v="21927429.280000001"/>
    <n v="41944188.93"/>
    <n v="74349.239155000003"/>
    <x v="3"/>
  </r>
  <r>
    <x v="1"/>
    <n v="2"/>
    <x v="2"/>
    <n v="114121.918691"/>
    <s v="29"/>
    <n v="1803520.4163599999"/>
    <n v="1787898.63"/>
    <n v="416427.02"/>
    <n v="114121.918691"/>
    <x v="3"/>
  </r>
  <r>
    <x v="1"/>
    <n v="3"/>
    <x v="3"/>
    <n v="1240976.480183"/>
    <s v="29"/>
    <n v="2051965.85"/>
    <n v="2051965.85"/>
    <n v="0"/>
    <n v="1349690.6867919001"/>
    <x v="3"/>
  </r>
  <r>
    <x v="1"/>
    <n v="1"/>
    <x v="1"/>
    <n v="11573.760969000001"/>
    <s v="30"/>
    <n v="2582419.54746"/>
    <n v="2019734.71"/>
    <n v="5042146.8948630001"/>
    <n v="11573.760969000001"/>
    <x v="3"/>
  </r>
  <r>
    <x v="1"/>
    <n v="2"/>
    <x v="2"/>
    <n v="15836.183955"/>
    <s v="30"/>
    <n v="1213036.0584480001"/>
    <n v="1010346.92"/>
    <n v="522313.68"/>
    <n v="15836.183955"/>
    <x v="3"/>
  </r>
  <r>
    <x v="1"/>
    <n v="3"/>
    <x v="3"/>
    <n v="403857.230706"/>
    <s v="30"/>
    <n v="830205.25"/>
    <n v="830205.25"/>
    <n v="1000"/>
    <n v="447841.93204803002"/>
    <x v="3"/>
  </r>
  <r>
    <x v="1"/>
    <s v=""/>
    <x v="0"/>
    <n v="0"/>
    <s v="31"/>
    <n v="0"/>
    <n v="0"/>
    <n v="0"/>
    <n v="0"/>
    <x v="3"/>
  </r>
  <r>
    <x v="1"/>
    <n v="1"/>
    <x v="1"/>
    <n v="58373.028653000001"/>
    <s v="31"/>
    <n v="29371498.799490001"/>
    <n v="28478424.84"/>
    <n v="16104523.517782999"/>
    <n v="58373.028653000001"/>
    <x v="3"/>
  </r>
  <r>
    <x v="1"/>
    <n v="2"/>
    <x v="2"/>
    <n v="843530.46658100002"/>
    <s v="31"/>
    <n v="7859142.01437"/>
    <n v="7844663.8700000001"/>
    <n v="31166.75"/>
    <n v="843530.46658100002"/>
    <x v="3"/>
  </r>
  <r>
    <x v="1"/>
    <n v="3"/>
    <x v="3"/>
    <n v="807763.17904800002"/>
    <s v="31"/>
    <n v="1245229.68"/>
    <n v="1245229.68"/>
    <n v="0"/>
    <n v="873736.08824970899"/>
    <x v="3"/>
  </r>
  <r>
    <x v="1"/>
    <n v="1"/>
    <x v="1"/>
    <n v="17655.163823999999"/>
    <s v="32"/>
    <n v="10519103.852471"/>
    <n v="9502840.3399999905"/>
    <n v="4301969.53"/>
    <n v="17655.163823999999"/>
    <x v="3"/>
  </r>
  <r>
    <x v="1"/>
    <n v="2"/>
    <x v="2"/>
    <n v="96389.672233000005"/>
    <s v="32"/>
    <n v="1967120.7954919999"/>
    <n v="1964655.08"/>
    <n v="7739.22"/>
    <n v="96389.672233000005"/>
    <x v="3"/>
  </r>
  <r>
    <x v="1"/>
    <n v="3"/>
    <x v="3"/>
    <n v="127782.56"/>
    <s v="32"/>
    <n v="978772.19"/>
    <n v="978772.19"/>
    <n v="23255"/>
    <n v="172868.428489407"/>
    <x v="3"/>
  </r>
  <r>
    <x v="1"/>
    <n v="1"/>
    <x v="1"/>
    <n v="60823.135356999897"/>
    <s v="33"/>
    <n v="19875309.229809001"/>
    <n v="17260319.66"/>
    <n v="30016358.780000001"/>
    <n v="60823.135356999897"/>
    <x v="3"/>
  </r>
  <r>
    <x v="1"/>
    <n v="2"/>
    <x v="2"/>
    <n v="16906.795091"/>
    <s v="33"/>
    <n v="283893.04268200003"/>
    <n v="279481.69"/>
    <n v="168499.95"/>
    <n v="16906.795091"/>
    <x v="3"/>
  </r>
  <r>
    <x v="1"/>
    <n v="1"/>
    <x v="1"/>
    <n v="70558.766034999993"/>
    <s v="35"/>
    <n v="68635233.923424006"/>
    <n v="52058681.130000003"/>
    <n v="71372937.609999999"/>
    <n v="70558.766034999993"/>
    <x v="4"/>
  </r>
  <r>
    <x v="1"/>
    <n v="2"/>
    <x v="2"/>
    <n v="34913.332517000003"/>
    <s v="35"/>
    <n v="454573.05461599998"/>
    <n v="325789.26"/>
    <n v="250000"/>
    <n v="34913.332517000003"/>
    <x v="4"/>
  </r>
  <r>
    <x v="1"/>
    <n v="1"/>
    <x v="1"/>
    <n v="26269.832125000001"/>
    <s v="36"/>
    <n v="19943054.886877999"/>
    <n v="17632486.59"/>
    <n v="8242110.5999999996"/>
    <n v="26269.832125000001"/>
    <x v="5"/>
  </r>
  <r>
    <x v="1"/>
    <n v="2"/>
    <x v="2"/>
    <n v="81636.345289999997"/>
    <s v="36"/>
    <n v="599315.63"/>
    <n v="599315.63"/>
    <n v="0"/>
    <n v="81636.345289999997"/>
    <x v="5"/>
  </r>
  <r>
    <x v="1"/>
    <n v="1"/>
    <x v="1"/>
    <n v="5858.287112"/>
    <s v="37"/>
    <n v="2468412.5380000002"/>
    <n v="261145.21"/>
    <n v="11007965.82"/>
    <n v="5858.287112"/>
    <x v="5"/>
  </r>
  <r>
    <x v="1"/>
    <n v="1"/>
    <x v="1"/>
    <n v="33569.510553"/>
    <s v="38"/>
    <n v="18404380.477786999"/>
    <n v="13603791.050000001"/>
    <n v="26222399.27"/>
    <n v="33569.510553"/>
    <x v="5"/>
  </r>
  <r>
    <x v="1"/>
    <n v="2"/>
    <x v="2"/>
    <n v="20016.940927"/>
    <s v="38"/>
    <n v="207519.95037599999"/>
    <n v="195219.9"/>
    <n v="39779.160000000003"/>
    <n v="20016.940927"/>
    <x v="5"/>
  </r>
  <r>
    <x v="1"/>
    <n v="3"/>
    <x v="3"/>
    <n v="981191.959332"/>
    <s v="38"/>
    <n v="1399604.35"/>
    <n v="1398604.35"/>
    <n v="5000"/>
    <n v="1026585.78500941"/>
    <x v="5"/>
  </r>
  <r>
    <x v="1"/>
    <s v=""/>
    <x v="0"/>
    <n v="0"/>
    <s v="41"/>
    <n v="0"/>
    <n v="0"/>
    <n v="0"/>
    <n v="0"/>
    <x v="6"/>
  </r>
  <r>
    <x v="1"/>
    <n v="1"/>
    <x v="1"/>
    <n v="279457.09490999999"/>
    <s v="41"/>
    <n v="198376132.99504799"/>
    <n v="141696786.66"/>
    <n v="278421706.69999999"/>
    <n v="279457.09490999999"/>
    <x v="6"/>
  </r>
  <r>
    <x v="1"/>
    <n v="2"/>
    <x v="2"/>
    <n v="4985154.5322510004"/>
    <s v="41"/>
    <n v="19940832.536561999"/>
    <n v="8010624.4000000004"/>
    <n v="18819968.059999999"/>
    <n v="4985154.5322510004"/>
    <x v="6"/>
  </r>
  <r>
    <x v="1"/>
    <n v="3"/>
    <x v="3"/>
    <n v="31013822.992607001"/>
    <s v="41"/>
    <n v="35082170.875376001"/>
    <n v="29118665.960000001"/>
    <n v="27863017.166878"/>
    <n v="31652392.149831001"/>
    <x v="6"/>
  </r>
  <r>
    <x v="1"/>
    <s v=""/>
    <x v="0"/>
    <n v="0"/>
    <s v="42"/>
    <n v="0"/>
    <n v="0"/>
    <n v="0"/>
    <n v="0"/>
    <x v="6"/>
  </r>
  <r>
    <x v="1"/>
    <n v="1"/>
    <x v="1"/>
    <n v="183970.056698"/>
    <s v="42"/>
    <n v="90913699.6338211"/>
    <n v="60216506.190542199"/>
    <n v="195696481.61203599"/>
    <n v="183970.056698"/>
    <x v="6"/>
  </r>
  <r>
    <x v="1"/>
    <n v="2"/>
    <x v="2"/>
    <n v="329482.64647400001"/>
    <s v="42"/>
    <n v="6593304.1025660001"/>
    <n v="4079368.89"/>
    <n v="13879340.220000001"/>
    <n v="329482.64647400001"/>
    <x v="6"/>
  </r>
  <r>
    <x v="1"/>
    <n v="3"/>
    <x v="3"/>
    <n v="4763902.074612"/>
    <s v="42"/>
    <n v="5423349.216"/>
    <n v="1996808.5"/>
    <n v="15837637.77"/>
    <n v="4879243.0927778296"/>
    <x v="6"/>
  </r>
  <r>
    <x v="1"/>
    <n v="1"/>
    <x v="1"/>
    <n v="184039.221690001"/>
    <s v="43"/>
    <n v="72159928.293290094"/>
    <n v="58415233.289999999"/>
    <n v="75846699.155986995"/>
    <n v="184039.221690001"/>
    <x v="6"/>
  </r>
  <r>
    <x v="1"/>
    <n v="2"/>
    <x v="2"/>
    <n v="388086.16268900002"/>
    <s v="43"/>
    <n v="3295497.2178639998"/>
    <n v="3171947.83"/>
    <n v="654488.44999999995"/>
    <n v="388086.16268900002"/>
    <x v="6"/>
  </r>
  <r>
    <x v="1"/>
    <n v="3"/>
    <x v="3"/>
    <n v="763161.636894"/>
    <s v="43"/>
    <n v="1044973.94"/>
    <n v="650919.04"/>
    <n v="1970274.5"/>
    <n v="796598.52080976404"/>
    <x v="6"/>
  </r>
  <r>
    <x v="1"/>
    <s v=""/>
    <x v="0"/>
    <n v="0"/>
    <s v="45"/>
    <n v="0"/>
    <n v="0"/>
    <n v="0"/>
    <n v="0"/>
    <x v="7"/>
  </r>
  <r>
    <x v="1"/>
    <n v="1"/>
    <x v="1"/>
    <n v="342711.376728"/>
    <s v="45"/>
    <n v="159705676.893498"/>
    <n v="102001618.79000001"/>
    <n v="146785520.79443401"/>
    <n v="342711.376728"/>
    <x v="7"/>
  </r>
  <r>
    <x v="1"/>
    <n v="2"/>
    <x v="2"/>
    <n v="584238.46993799997"/>
    <s v="45"/>
    <n v="8810414.5465120003"/>
    <n v="7924776.1500000004"/>
    <n v="2189253.56"/>
    <n v="584238.46993799997"/>
    <x v="7"/>
  </r>
  <r>
    <x v="1"/>
    <n v="3"/>
    <x v="3"/>
    <n v="387830.52288800001"/>
    <s v="45"/>
    <n v="406667.2"/>
    <n v="406667.2"/>
    <n v="0"/>
    <n v="390491.54340489698"/>
    <x v="7"/>
  </r>
  <r>
    <x v="1"/>
    <s v=""/>
    <x v="0"/>
    <n v="0"/>
    <s v="46"/>
    <n v="0"/>
    <n v="0"/>
    <n v="0"/>
    <n v="0"/>
    <x v="7"/>
  </r>
  <r>
    <x v="1"/>
    <n v="1"/>
    <x v="1"/>
    <n v="1506166.5428849999"/>
    <s v="46"/>
    <n v="438633853.44743198"/>
    <n v="374143273.05974102"/>
    <n v="344837222.70568401"/>
    <n v="1506166.5428849999"/>
    <x v="7"/>
  </r>
  <r>
    <x v="1"/>
    <n v="2"/>
    <x v="2"/>
    <n v="1735485.3575790001"/>
    <s v="46"/>
    <n v="30002963.314720001"/>
    <n v="29450572.303892002"/>
    <n v="13354977.980317"/>
    <n v="1735485.3575790001"/>
    <x v="7"/>
  </r>
  <r>
    <x v="1"/>
    <n v="3"/>
    <x v="3"/>
    <n v="11393591.282723"/>
    <s v="46"/>
    <n v="13464625.5499999"/>
    <n v="13364625.5499999"/>
    <n v="725179.69"/>
    <n v="11787927.583967499"/>
    <x v="7"/>
  </r>
  <r>
    <x v="1"/>
    <s v=""/>
    <x v="0"/>
    <n v="0"/>
    <s v="47"/>
    <n v="0"/>
    <n v="0"/>
    <n v="0"/>
    <n v="0"/>
    <x v="7"/>
  </r>
  <r>
    <x v="1"/>
    <n v="1"/>
    <x v="1"/>
    <n v="632823.93421200104"/>
    <s v="47"/>
    <n v="231770260.404358"/>
    <n v="199334013.40108699"/>
    <n v="116660553.31854799"/>
    <n v="632823.93421200104"/>
    <x v="7"/>
  </r>
  <r>
    <x v="1"/>
    <n v="2"/>
    <x v="2"/>
    <n v="1650362.3250879999"/>
    <s v="47"/>
    <n v="18456222.848067001"/>
    <n v="17914562.109999999"/>
    <n v="1987125.327058"/>
    <n v="1650362.3250879999"/>
    <x v="7"/>
  </r>
  <r>
    <x v="1"/>
    <n v="3"/>
    <x v="3"/>
    <n v="7167089.6589599997"/>
    <s v="47"/>
    <n v="21052539.179000001"/>
    <n v="20959760.82"/>
    <n v="194696.44"/>
    <n v="8279483.50468536"/>
    <x v="7"/>
  </r>
  <r>
    <x v="1"/>
    <n v="1"/>
    <x v="1"/>
    <n v="344938.025644999"/>
    <s v="49"/>
    <n v="153413976.00706699"/>
    <n v="143704208.94999999"/>
    <n v="79263016.599999994"/>
    <n v="344938.025644999"/>
    <x v="8"/>
  </r>
  <r>
    <x v="1"/>
    <n v="2"/>
    <x v="2"/>
    <n v="902050.63301300094"/>
    <s v="49"/>
    <n v="16696940.395576"/>
    <n v="14344332.109999999"/>
    <n v="10632068.51"/>
    <n v="902050.63301300094"/>
    <x v="8"/>
  </r>
  <r>
    <x v="1"/>
    <n v="3"/>
    <x v="3"/>
    <n v="6808.5915560000003"/>
    <s v="49"/>
    <n v="13307.15"/>
    <n v="13307.15"/>
    <n v="0"/>
    <n v="7513.6112104331696"/>
    <x v="8"/>
  </r>
  <r>
    <x v="1"/>
    <n v="1"/>
    <x v="1"/>
    <n v="1502.1271710000001"/>
    <s v="50"/>
    <n v="3165908.348892"/>
    <n v="2983295.38"/>
    <n v="5546848.8700000001"/>
    <n v="1502.1271710000001"/>
    <x v="8"/>
  </r>
  <r>
    <x v="1"/>
    <n v="2"/>
    <x v="2"/>
    <n v="3065.4047030000002"/>
    <s v="50"/>
    <n v="33553.120000000003"/>
    <n v="33553.120000000003"/>
    <n v="0"/>
    <n v="3065.4047030000002"/>
    <x v="8"/>
  </r>
  <r>
    <x v="1"/>
    <n v="1"/>
    <x v="1"/>
    <n v="719.66672700000004"/>
    <s v="51"/>
    <n v="113122.17194499999"/>
    <n v="0"/>
    <n v="226244.343891"/>
    <n v="719.66672700000004"/>
    <x v="8"/>
  </r>
  <r>
    <x v="1"/>
    <n v="2"/>
    <x v="2"/>
    <n v="251840.216139"/>
    <s v="51"/>
    <n v="4902281.28"/>
    <n v="4891949.28"/>
    <n v="39800"/>
    <n v="251840.216139"/>
    <x v="8"/>
  </r>
  <r>
    <x v="1"/>
    <n v="3"/>
    <x v="3"/>
    <n v="9939876.3466289993"/>
    <s v="51"/>
    <n v="16343385.045378"/>
    <n v="16256581.98"/>
    <n v="540580.23688800004"/>
    <n v="10805757.2961156"/>
    <x v="8"/>
  </r>
  <r>
    <x v="1"/>
    <n v="1"/>
    <x v="1"/>
    <n v="161070.34220499999"/>
    <s v="52"/>
    <n v="86927502.853475705"/>
    <n v="76246198.320000798"/>
    <n v="86488481.849999994"/>
    <n v="161070.34220499999"/>
    <x v="8"/>
  </r>
  <r>
    <x v="1"/>
    <n v="2"/>
    <x v="2"/>
    <n v="780186.591197"/>
    <s v="52"/>
    <n v="4705918.32969"/>
    <n v="4028953.17"/>
    <n v="790227.82"/>
    <n v="780186.591197"/>
    <x v="8"/>
  </r>
  <r>
    <x v="1"/>
    <n v="1"/>
    <x v="1"/>
    <n v="3763.8978900000002"/>
    <s v="53"/>
    <n v="5464230.8852359997"/>
    <n v="564320"/>
    <n v="15333376.08"/>
    <n v="3763.8978900000002"/>
    <x v="8"/>
  </r>
  <r>
    <x v="1"/>
    <n v="1"/>
    <x v="1"/>
    <n v="1666837.490649"/>
    <s v="55"/>
    <n v="645534813.99249601"/>
    <n v="614770175.21000099"/>
    <n v="72006444.049999893"/>
    <n v="1666837.490649"/>
    <x v="9"/>
  </r>
  <r>
    <x v="1"/>
    <n v="2"/>
    <x v="2"/>
    <n v="6082867.2701350003"/>
    <s v="55"/>
    <n v="59829168.672140002"/>
    <n v="57450485.979999997"/>
    <n v="2458401.52"/>
    <n v="6082867.2701350003"/>
    <x v="9"/>
  </r>
  <r>
    <x v="1"/>
    <n v="3"/>
    <x v="3"/>
    <n v="38216228.376631998"/>
    <s v="55"/>
    <n v="121174074.81"/>
    <n v="117629526.13"/>
    <n v="4707564.28"/>
    <n v="49402830.379484698"/>
    <x v="9"/>
  </r>
  <r>
    <x v="1"/>
    <n v="1"/>
    <x v="1"/>
    <n v="177542.53174000001"/>
    <s v="56"/>
    <n v="99500317.214018002"/>
    <n v="92206678.690000102"/>
    <n v="57798804.43"/>
    <n v="177542.53174000001"/>
    <x v="9"/>
  </r>
  <r>
    <x v="1"/>
    <n v="2"/>
    <x v="2"/>
    <n v="901338.63866399997"/>
    <s v="56"/>
    <n v="11502984.1504"/>
    <n v="10831993.199999999"/>
    <n v="1054061.47"/>
    <n v="901338.63866399997"/>
    <x v="9"/>
  </r>
  <r>
    <x v="1"/>
    <n v="3"/>
    <x v="3"/>
    <n v="645832.82999999996"/>
    <s v="56"/>
    <n v="645832.82999999996"/>
    <n v="645832.82999999996"/>
    <n v="0"/>
    <n v="645832.82999999996"/>
    <x v="9"/>
  </r>
  <r>
    <x v="1"/>
    <n v="1"/>
    <x v="1"/>
    <n v="11430.623403"/>
    <s v="58"/>
    <n v="1074875.7739329999"/>
    <n v="879483.82"/>
    <n v="673691.89"/>
    <n v="11430.623403"/>
    <x v="10"/>
  </r>
  <r>
    <x v="1"/>
    <n v="2"/>
    <x v="2"/>
    <n v="8134.552412"/>
    <s v="58"/>
    <n v="427117.36"/>
    <n v="427117.36"/>
    <n v="0"/>
    <n v="8134.552412"/>
    <x v="10"/>
  </r>
  <r>
    <x v="1"/>
    <n v="1"/>
    <x v="1"/>
    <n v="3750.7751010000002"/>
    <s v="59"/>
    <n v="2982055.2976480001"/>
    <n v="2422725.7000000002"/>
    <n v="3255585.68"/>
    <n v="3750.7751010000002"/>
    <x v="10"/>
  </r>
  <r>
    <x v="1"/>
    <n v="2"/>
    <x v="2"/>
    <n v="51024.612077999998"/>
    <s v="59"/>
    <n v="152474.313452"/>
    <n v="151176.82999999999"/>
    <n v="138.96"/>
    <n v="51024.612077999998"/>
    <x v="10"/>
  </r>
  <r>
    <x v="1"/>
    <n v="1"/>
    <x v="1"/>
    <n v="9516.8714180000006"/>
    <s v="60"/>
    <n v="4518867.04562"/>
    <n v="2106318.98"/>
    <n v="9023649.6899999995"/>
    <n v="9516.8714180000006"/>
    <x v="10"/>
  </r>
  <r>
    <x v="1"/>
    <n v="1"/>
    <x v="1"/>
    <n v="3942.7568820000001"/>
    <s v="61"/>
    <n v="2105584.8322220002"/>
    <n v="2047695.33"/>
    <n v="180345.08"/>
    <n v="3942.7568820000001"/>
    <x v="10"/>
  </r>
  <r>
    <x v="1"/>
    <n v="1"/>
    <x v="1"/>
    <n v="51504.128099000001"/>
    <s v="62"/>
    <n v="26062642.560890999"/>
    <n v="23883965.940000001"/>
    <n v="17227165.252822001"/>
    <n v="51504.128099000001"/>
    <x v="10"/>
  </r>
  <r>
    <x v="1"/>
    <n v="2"/>
    <x v="2"/>
    <n v="9720.0502699999997"/>
    <s v="62"/>
    <n v="209183.16633199999"/>
    <n v="122317.12"/>
    <n v="458770.91"/>
    <n v="9720.0502699999997"/>
    <x v="10"/>
  </r>
  <r>
    <x v="1"/>
    <n v="1"/>
    <x v="1"/>
    <n v="4905.9648090000001"/>
    <s v="63"/>
    <n v="1499621.6347950001"/>
    <n v="1505461.93"/>
    <n v="1271363.98"/>
    <n v="4905.9648090000001"/>
    <x v="10"/>
  </r>
  <r>
    <x v="1"/>
    <n v="2"/>
    <x v="2"/>
    <n v="23304.396993999999"/>
    <s v="63"/>
    <n v="177964.39"/>
    <n v="177964.39"/>
    <n v="0"/>
    <n v="23304.396993999999"/>
    <x v="10"/>
  </r>
  <r>
    <x v="1"/>
    <n v="1"/>
    <x v="1"/>
    <n v="484196.79567899997"/>
    <s v="64"/>
    <n v="528029920.61719799"/>
    <n v="523026979.22271502"/>
    <n v="218503448.447705"/>
    <n v="484196.79567899997"/>
    <x v="11"/>
  </r>
  <r>
    <x v="1"/>
    <n v="2"/>
    <x v="2"/>
    <n v="1153850.841025"/>
    <s v="64"/>
    <n v="5925552.4000000004"/>
    <n v="5841760.5999999996"/>
    <n v="263000"/>
    <n v="1153850.841025"/>
    <x v="11"/>
  </r>
  <r>
    <x v="1"/>
    <n v="3"/>
    <x v="3"/>
    <n v="3093106.9651640002"/>
    <s v="64"/>
    <n v="9514843.3000000007"/>
    <n v="9514843.3000000007"/>
    <n v="58535.55"/>
    <n v="3492879.7234592899"/>
    <x v="11"/>
  </r>
  <r>
    <x v="1"/>
    <n v="1"/>
    <x v="1"/>
    <n v="15412.336565"/>
    <s v="66"/>
    <n v="6091587.8140099999"/>
    <n v="5772145.5300000003"/>
    <n v="2208598.81"/>
    <n v="15412.336565"/>
    <x v="11"/>
  </r>
  <r>
    <x v="1"/>
    <n v="2"/>
    <x v="2"/>
    <n v="25388.486881000001"/>
    <s v="66"/>
    <n v="223323.921026"/>
    <n v="203900.66"/>
    <n v="60964.41"/>
    <n v="25388.486881000001"/>
    <x v="11"/>
  </r>
  <r>
    <x v="1"/>
    <s v=""/>
    <x v="0"/>
    <n v="0"/>
    <s v="68"/>
    <n v="0"/>
    <n v="0"/>
    <n v="0"/>
    <n v="0"/>
    <x v="12"/>
  </r>
  <r>
    <x v="1"/>
    <n v="1"/>
    <x v="1"/>
    <n v="752444.29180500098"/>
    <s v="68"/>
    <n v="615923423.81016302"/>
    <n v="587582776.58999896"/>
    <n v="102295625.343077"/>
    <n v="752444.29180500098"/>
    <x v="12"/>
  </r>
  <r>
    <x v="1"/>
    <n v="2"/>
    <x v="2"/>
    <n v="2722718.6833210001"/>
    <s v="68"/>
    <n v="37305202.122979999"/>
    <n v="37052775.899999999"/>
    <n v="2233329.91"/>
    <n v="2722718.6833210001"/>
    <x v="12"/>
  </r>
  <r>
    <x v="1"/>
    <n v="3"/>
    <x v="3"/>
    <n v="19423057.876008"/>
    <s v="68"/>
    <n v="35814751.325999998"/>
    <n v="30589921.59"/>
    <n v="6438402.7599999998"/>
    <n v="21008597.759902898"/>
    <x v="12"/>
  </r>
  <r>
    <x v="1"/>
    <n v="1"/>
    <x v="1"/>
    <n v="27539.065450999999"/>
    <s v="69"/>
    <n v="33760973.364708997"/>
    <n v="28733917.829999998"/>
    <n v="17082991.760000002"/>
    <n v="27539.065450999999"/>
    <x v="13"/>
  </r>
  <r>
    <x v="1"/>
    <n v="2"/>
    <x v="2"/>
    <n v="400.758712"/>
    <s v="69"/>
    <n v="14346.982204"/>
    <n v="4688.26"/>
    <n v="30316.14"/>
    <n v="400.758712"/>
    <x v="13"/>
  </r>
  <r>
    <x v="1"/>
    <n v="1"/>
    <x v="1"/>
    <n v="436283.91800300003"/>
    <s v="70"/>
    <n v="334180452.32474399"/>
    <n v="312435588.88999999"/>
    <n v="135293598.42645401"/>
    <n v="436283.91800300003"/>
    <x v="13"/>
  </r>
  <r>
    <x v="1"/>
    <n v="2"/>
    <x v="2"/>
    <n v="344217.67433299997"/>
    <s v="70"/>
    <n v="10448524.711026"/>
    <n v="9611150.6099999994"/>
    <n v="3133072.97"/>
    <n v="344217.67433299997"/>
    <x v="13"/>
  </r>
  <r>
    <x v="1"/>
    <n v="3"/>
    <x v="3"/>
    <n v="14356070.805706"/>
    <s v="70"/>
    <n v="23754168.809999999"/>
    <n v="23754168.809999999"/>
    <n v="0"/>
    <n v="15378310.3484019"/>
    <x v="13"/>
  </r>
  <r>
    <x v="1"/>
    <n v="1"/>
    <x v="1"/>
    <n v="82113.577884000697"/>
    <s v="71"/>
    <n v="54651596.7414051"/>
    <n v="51679902.590000004"/>
    <n v="31058532.293347999"/>
    <n v="82113.577884000697"/>
    <x v="13"/>
  </r>
  <r>
    <x v="1"/>
    <n v="2"/>
    <x v="2"/>
    <n v="475195.232166"/>
    <s v="71"/>
    <n v="5400634.818008"/>
    <n v="4599479.1500000004"/>
    <n v="4117815.931448"/>
    <n v="475195.232166"/>
    <x v="13"/>
  </r>
  <r>
    <x v="1"/>
    <n v="3"/>
    <x v="3"/>
    <n v="86.477535000000003"/>
    <s v="71"/>
    <n v="121.457883"/>
    <n v="121.457883"/>
    <n v="0"/>
    <n v="92.912436139676302"/>
    <x v="13"/>
  </r>
  <r>
    <x v="1"/>
    <n v="1"/>
    <x v="1"/>
    <n v="34370.851127000002"/>
    <s v="72"/>
    <n v="105616922.426127"/>
    <n v="104776905.31999999"/>
    <n v="20005648.710000001"/>
    <n v="34370.851127000002"/>
    <x v="13"/>
  </r>
  <r>
    <x v="1"/>
    <n v="1"/>
    <x v="1"/>
    <n v="18878.611066000001"/>
    <s v="73"/>
    <n v="5441741.8459130004"/>
    <n v="3440835.51"/>
    <n v="9383907.4800000004"/>
    <n v="18878.611066000001"/>
    <x v="13"/>
  </r>
  <r>
    <x v="1"/>
    <n v="2"/>
    <x v="2"/>
    <n v="78167.727622999999"/>
    <s v="73"/>
    <n v="665997.23"/>
    <n v="665997.23"/>
    <n v="0"/>
    <n v="78167.727622999999"/>
    <x v="13"/>
  </r>
  <r>
    <x v="1"/>
    <n v="1"/>
    <x v="1"/>
    <n v="7819.6194610000002"/>
    <s v="74"/>
    <n v="9591452.8276359998"/>
    <n v="9905162.3300000001"/>
    <n v="1159359.1200000001"/>
    <n v="7819.6194610000002"/>
    <x v="13"/>
  </r>
  <r>
    <x v="1"/>
    <n v="2"/>
    <x v="2"/>
    <n v="106754.83322499999"/>
    <s v="74"/>
    <n v="795124.30771800003"/>
    <n v="788753.7"/>
    <n v="19995.63"/>
    <n v="106754.83322499999"/>
    <x v="13"/>
  </r>
  <r>
    <x v="1"/>
    <n v="1"/>
    <x v="1"/>
    <n v="827.68778599999996"/>
    <s v="75"/>
    <n v="540536.72"/>
    <n v="530660.12"/>
    <n v="31100"/>
    <n v="827.68778599999996"/>
    <x v="13"/>
  </r>
  <r>
    <x v="1"/>
    <n v="1"/>
    <x v="1"/>
    <n v="80143.057891999895"/>
    <s v="77"/>
    <n v="83879655.9798619"/>
    <n v="79512033.989999905"/>
    <n v="16741569.933122"/>
    <n v="80143.057891999895"/>
    <x v="14"/>
  </r>
  <r>
    <x v="1"/>
    <n v="2"/>
    <x v="2"/>
    <n v="31243.552014000001"/>
    <s v="77"/>
    <n v="726370.63771799998"/>
    <n v="725416.23"/>
    <n v="2995.63"/>
    <n v="31243.552014000001"/>
    <x v="14"/>
  </r>
  <r>
    <x v="1"/>
    <n v="3"/>
    <x v="3"/>
    <n v="658405.93525400001"/>
    <s v="77"/>
    <n v="1165411.02"/>
    <n v="1165411.02"/>
    <n v="4923.24"/>
    <n v="720150.01077678299"/>
    <x v="14"/>
  </r>
  <r>
    <x v="1"/>
    <n v="1"/>
    <x v="1"/>
    <n v="3350.1109839999999"/>
    <s v="78"/>
    <n v="1534555.9161469999"/>
    <n v="1285042.3500000001"/>
    <n v="2717410.2"/>
    <n v="3350.1109839999999"/>
    <x v="14"/>
  </r>
  <r>
    <x v="1"/>
    <n v="2"/>
    <x v="2"/>
    <n v="16215.91798"/>
    <s v="78"/>
    <n v="283733.81196399999"/>
    <n v="259900.86"/>
    <n v="112927.74"/>
    <n v="16215.91798"/>
    <x v="14"/>
  </r>
  <r>
    <x v="1"/>
    <n v="1"/>
    <x v="1"/>
    <n v="73608.695603999993"/>
    <s v="79"/>
    <n v="6926968.85776"/>
    <n v="6268183.4500000002"/>
    <n v="2622725.7128499998"/>
    <n v="73608.695603999993"/>
    <x v="14"/>
  </r>
  <r>
    <x v="1"/>
    <n v="2"/>
    <x v="2"/>
    <n v="1569759.3870989999"/>
    <s v="79"/>
    <n v="9204099.3866659999"/>
    <n v="8675192.5399999991"/>
    <n v="1047495.634389"/>
    <n v="1569759.3870989999"/>
    <x v="14"/>
  </r>
  <r>
    <x v="1"/>
    <n v="3"/>
    <x v="3"/>
    <n v="754861.47"/>
    <s v="79"/>
    <n v="1715594.25"/>
    <n v="1715594.25"/>
    <n v="0"/>
    <n v="845754.53615485097"/>
    <x v="14"/>
  </r>
  <r>
    <x v="1"/>
    <n v="1"/>
    <x v="1"/>
    <n v="4020.268763"/>
    <s v="80"/>
    <n v="2823478.7087400001"/>
    <n v="1550233.25"/>
    <n v="8954241.1099999994"/>
    <n v="4020.268763"/>
    <x v="14"/>
  </r>
  <r>
    <x v="1"/>
    <n v="2"/>
    <x v="2"/>
    <n v="1313.316444"/>
    <s v="80"/>
    <n v="55470.652000000002"/>
    <n v="35492.68"/>
    <n v="135831.07"/>
    <n v="1313.316444"/>
    <x v="14"/>
  </r>
  <r>
    <x v="1"/>
    <n v="1"/>
    <x v="1"/>
    <n v="12116.065538999999"/>
    <s v="81"/>
    <n v="4024738.3532560002"/>
    <n v="3118383.43"/>
    <n v="10471535.890000001"/>
    <n v="12116.065538999999"/>
    <x v="14"/>
  </r>
  <r>
    <x v="1"/>
    <n v="2"/>
    <x v="2"/>
    <n v="20980.261801000001"/>
    <s v="81"/>
    <n v="517961.34620199999"/>
    <n v="500056.14"/>
    <n v="51976.14"/>
    <n v="20980.261801000001"/>
    <x v="14"/>
  </r>
  <r>
    <x v="1"/>
    <n v="1"/>
    <x v="1"/>
    <n v="57251.964906000001"/>
    <s v="82"/>
    <n v="53481955.248355098"/>
    <n v="48069678.109999999"/>
    <n v="18787947.490045"/>
    <n v="57251.964906000001"/>
    <x v="14"/>
  </r>
  <r>
    <x v="1"/>
    <n v="2"/>
    <x v="2"/>
    <n v="491892.83925000002"/>
    <s v="82"/>
    <n v="2772630.8092080001"/>
    <n v="3045340.39"/>
    <n v="8491.26"/>
    <n v="491892.83925000002"/>
    <x v="14"/>
  </r>
  <r>
    <x v="1"/>
    <n v="3"/>
    <x v="3"/>
    <n v="19220163.573419001"/>
    <s v="82"/>
    <n v="34680417.564000003"/>
    <n v="34678796.579999998"/>
    <n v="26810.68"/>
    <n v="28793282.223351199"/>
    <x v="14"/>
  </r>
  <r>
    <x v="1"/>
    <n v="1"/>
    <x v="1"/>
    <n v="24282.124015000001"/>
    <s v="84"/>
    <n v="54014985.039999999"/>
    <n v="54014985.039999999"/>
    <n v="58360014.960000001"/>
    <n v="24282.124015000001"/>
    <x v="15"/>
  </r>
  <r>
    <x v="1"/>
    <n v="1"/>
    <x v="1"/>
    <n v="78816.312688000005"/>
    <s v="85"/>
    <n v="59987335.858506002"/>
    <n v="51753193.57"/>
    <n v="19188296.579999998"/>
    <n v="78816.312688000005"/>
    <x v="16"/>
  </r>
  <r>
    <x v="1"/>
    <n v="2"/>
    <x v="2"/>
    <n v="1162988.971561"/>
    <s v="85"/>
    <n v="9171678.5237399992"/>
    <n v="8824919.5600000005"/>
    <n v="1429232.45"/>
    <n v="1162988.971561"/>
    <x v="16"/>
  </r>
  <r>
    <x v="1"/>
    <n v="1"/>
    <x v="1"/>
    <n v="230618.91902300599"/>
    <s v="86"/>
    <n v="198733161.096084"/>
    <n v="191798439.079999"/>
    <n v="212125894.88"/>
    <n v="230618.91902300599"/>
    <x v="17"/>
  </r>
  <r>
    <x v="1"/>
    <n v="2"/>
    <x v="2"/>
    <n v="5294191.9974809801"/>
    <s v="86"/>
    <n v="28547340.244098"/>
    <n v="28136398.100000001"/>
    <n v="19294096.370000001"/>
    <n v="5294191.9974809801"/>
    <x v="17"/>
  </r>
  <r>
    <x v="1"/>
    <n v="3"/>
    <x v="3"/>
    <n v="374223.76470100001"/>
    <s v="86"/>
    <n v="533758.63"/>
    <n v="533758.63"/>
    <n v="0"/>
    <n v="402352.698147455"/>
    <x v="17"/>
  </r>
  <r>
    <x v="1"/>
    <n v="1"/>
    <x v="1"/>
    <n v="33615.544266999997"/>
    <s v="87"/>
    <n v="29490999.830959"/>
    <n v="29594305.75"/>
    <n v="4700706.7"/>
    <n v="33615.544266999997"/>
    <x v="17"/>
  </r>
  <r>
    <x v="1"/>
    <n v="2"/>
    <x v="2"/>
    <n v="741610.00832999998"/>
    <s v="87"/>
    <n v="10613091.13154"/>
    <n v="10653614.74"/>
    <n v="426855.98"/>
    <n v="741610.00832999998"/>
    <x v="17"/>
  </r>
  <r>
    <x v="1"/>
    <n v="1"/>
    <x v="1"/>
    <n v="16860.104405999999"/>
    <s v="88"/>
    <n v="18771336.809020001"/>
    <n v="15661956.789999999"/>
    <n v="16049415.1"/>
    <n v="16860.104405999999"/>
    <x v="17"/>
  </r>
  <r>
    <x v="1"/>
    <n v="2"/>
    <x v="2"/>
    <n v="625695.26410399994"/>
    <s v="88"/>
    <n v="2931252.7450000001"/>
    <n v="2928878.86"/>
    <n v="4747.7700000000004"/>
    <n v="625695.26410399994"/>
    <x v="17"/>
  </r>
  <r>
    <x v="1"/>
    <n v="1"/>
    <x v="1"/>
    <n v="6614.0460599999997"/>
    <s v="90"/>
    <n v="1625821.5150580001"/>
    <n v="1576579.28"/>
    <n v="154417.53"/>
    <n v="6614.0460599999997"/>
    <x v="18"/>
  </r>
  <r>
    <x v="1"/>
    <n v="1"/>
    <x v="1"/>
    <n v="34635.982397"/>
    <s v="91"/>
    <n v="16249695.526022"/>
    <n v="14087608.32"/>
    <n v="7699200.2699999996"/>
    <n v="34635.982397"/>
    <x v="18"/>
  </r>
  <r>
    <x v="1"/>
    <n v="2"/>
    <x v="2"/>
    <n v="8826.9138270000003"/>
    <s v="91"/>
    <n v="195582.36565600001"/>
    <n v="181544.8"/>
    <n v="456925.52"/>
    <n v="8826.9138270000003"/>
    <x v="18"/>
  </r>
  <r>
    <x v="1"/>
    <n v="1"/>
    <x v="1"/>
    <n v="839.19286199999999"/>
    <s v="92"/>
    <n v="1517999.4212740001"/>
    <n v="179131.97"/>
    <n v="7444526.5499999998"/>
    <n v="839.19286199999999"/>
    <x v="18"/>
  </r>
  <r>
    <x v="1"/>
    <n v="3"/>
    <x v="3"/>
    <n v="5159138.5449449997"/>
    <s v="92"/>
    <n v="7777986.6500000004"/>
    <n v="7777986.6500000004"/>
    <n v="0"/>
    <n v="5571220.2799648"/>
    <x v="18"/>
  </r>
  <r>
    <x v="1"/>
    <n v="1"/>
    <x v="1"/>
    <n v="25257.876597999999"/>
    <s v="93"/>
    <n v="13015793.366488"/>
    <n v="11364383.689999999"/>
    <n v="4260680"/>
    <n v="25257.876597999999"/>
    <x v="18"/>
  </r>
  <r>
    <x v="1"/>
    <n v="2"/>
    <x v="2"/>
    <n v="128058.239116"/>
    <s v="93"/>
    <n v="1200082.5329239999"/>
    <n v="1188672.8600000001"/>
    <n v="32640.22"/>
    <n v="128058.239116"/>
    <x v="18"/>
  </r>
  <r>
    <x v="1"/>
    <n v="3"/>
    <x v="3"/>
    <n v="1797221.5190280001"/>
    <s v="93"/>
    <n v="4975321.74"/>
    <n v="4975321.74"/>
    <n v="0"/>
    <n v="2060816.6249544099"/>
    <x v="18"/>
  </r>
  <r>
    <x v="1"/>
    <n v="1"/>
    <x v="1"/>
    <n v="45224.844725999901"/>
    <s v="94"/>
    <n v="36387401.441781998"/>
    <n v="31353394.510000002"/>
    <n v="13355894.050000001"/>
    <n v="45224.844725999901"/>
    <x v="19"/>
  </r>
  <r>
    <x v="1"/>
    <n v="2"/>
    <x v="2"/>
    <n v="1053834.2181470001"/>
    <s v="94"/>
    <n v="5525505.3601719998"/>
    <n v="5521560.1299999999"/>
    <n v="12383.02"/>
    <n v="1053834.2181470001"/>
    <x v="19"/>
  </r>
  <r>
    <x v="1"/>
    <n v="3"/>
    <x v="3"/>
    <n v="5863022.2036800003"/>
    <s v="94"/>
    <n v="7185076.2300000004"/>
    <n v="7185076.2300000004"/>
    <n v="0"/>
    <n v="6243691.2395554902"/>
    <x v="19"/>
  </r>
  <r>
    <x v="1"/>
    <n v="1"/>
    <x v="1"/>
    <n v="64.612290000000002"/>
    <s v="95"/>
    <n v="38572.637717999998"/>
    <n v="7510.53"/>
    <n v="97495.63"/>
    <n v="64.612290000000002"/>
    <x v="19"/>
  </r>
  <r>
    <x v="1"/>
    <n v="1"/>
    <x v="1"/>
    <n v="2045.533901"/>
    <s v="96"/>
    <n v="1233281.796624"/>
    <n v="1170970.2"/>
    <n v="202605.14"/>
    <n v="2045.533901"/>
    <x v="19"/>
  </r>
  <r>
    <x v="1"/>
    <n v="2"/>
    <x v="2"/>
    <n v="5574.0107399999997"/>
    <s v="96"/>
    <n v="68869.710000000006"/>
    <n v="68869.710000000006"/>
    <n v="0"/>
    <n v="5574.0107399999997"/>
    <x v="19"/>
  </r>
  <r>
    <x v="2"/>
    <s v=""/>
    <x v="0"/>
    <n v="0"/>
    <s v=""/>
    <n v="0"/>
    <n v="0"/>
    <n v="0"/>
    <n v="0"/>
    <x v="0"/>
  </r>
  <r>
    <x v="2"/>
    <n v="1"/>
    <x v="1"/>
    <n v="45526.977939000099"/>
    <s v=""/>
    <n v="10947892.406081"/>
    <n v="7058974.6964710103"/>
    <n v="5112097.32999996"/>
    <n v="45526.977939000099"/>
    <x v="0"/>
  </r>
  <r>
    <x v="2"/>
    <n v="2"/>
    <x v="2"/>
    <n v="251661.72655299999"/>
    <s v=""/>
    <n v="3647152.9036010001"/>
    <n v="3072138.26327301"/>
    <n v="685199.05"/>
    <n v="256834.45930437301"/>
    <x v="0"/>
  </r>
  <r>
    <x v="2"/>
    <n v="3"/>
    <x v="3"/>
    <n v="1264117.4800789999"/>
    <s v=""/>
    <n v="1672784.053689"/>
    <n v="1656969.0752040001"/>
    <n v="76781.919999999998"/>
    <n v="1264117.4800789999"/>
    <x v="0"/>
  </r>
  <r>
    <x v="2"/>
    <s v=""/>
    <x v="0"/>
    <n v="0"/>
    <s v="01"/>
    <n v="0"/>
    <n v="0"/>
    <n v="0"/>
    <n v="0"/>
    <x v="1"/>
  </r>
  <r>
    <x v="2"/>
    <n v="1"/>
    <x v="1"/>
    <n v="306454.19903699902"/>
    <s v="01"/>
    <n v="56210471.506080203"/>
    <n v="42074632.529999197"/>
    <n v="16991060.000000201"/>
    <n v="306454.19903699902"/>
    <x v="1"/>
  </r>
  <r>
    <x v="2"/>
    <n v="1"/>
    <x v="2"/>
    <n v="110.61853000000001"/>
    <s v="01"/>
    <n v="25698.82"/>
    <n v="25698.82"/>
    <n v="0"/>
    <n v="2779.5297066313801"/>
    <x v="1"/>
  </r>
  <r>
    <x v="2"/>
    <n v="2"/>
    <x v="2"/>
    <n v="1636173.300332"/>
    <s v="01"/>
    <n v="22664062.081103001"/>
    <n v="20292489.52"/>
    <n v="3473841.1999999899"/>
    <n v="1636173.300332"/>
    <x v="1"/>
  </r>
  <r>
    <x v="2"/>
    <n v="3"/>
    <x v="3"/>
    <n v="2062279.2974119999"/>
    <s v="01"/>
    <n v="3172265.367753"/>
    <n v="3162458.26"/>
    <n v="74481.320000000007"/>
    <n v="2062279.2974119999"/>
    <x v="1"/>
  </r>
  <r>
    <x v="2"/>
    <s v=""/>
    <x v="0"/>
    <n v="0"/>
    <s v="02"/>
    <n v="0"/>
    <n v="0"/>
    <n v="0"/>
    <n v="0"/>
    <x v="1"/>
  </r>
  <r>
    <x v="2"/>
    <n v="1"/>
    <x v="1"/>
    <n v="62299.930273999998"/>
    <s v="02"/>
    <n v="10992384.106566999"/>
    <n v="8233341.7700000098"/>
    <n v="3716266.61"/>
    <n v="62299.930273999998"/>
    <x v="1"/>
  </r>
  <r>
    <x v="2"/>
    <n v="2"/>
    <x v="2"/>
    <n v="461382.84573399997"/>
    <s v="02"/>
    <n v="6066531.6283719996"/>
    <n v="5408229.2100000102"/>
    <n v="759536.61"/>
    <n v="461382.84573399997"/>
    <x v="1"/>
  </r>
  <r>
    <x v="2"/>
    <n v="3"/>
    <x v="3"/>
    <n v="541724.80558499997"/>
    <s v="02"/>
    <n v="770238.81153599999"/>
    <n v="769027.11"/>
    <n v="5656.25"/>
    <n v="541724.80558499997"/>
    <x v="1"/>
  </r>
  <r>
    <x v="2"/>
    <s v=""/>
    <x v="0"/>
    <n v="0"/>
    <s v="03"/>
    <n v="0"/>
    <n v="0"/>
    <n v="0"/>
    <n v="0"/>
    <x v="1"/>
  </r>
  <r>
    <x v="2"/>
    <n v="1"/>
    <x v="1"/>
    <n v="13587.996066"/>
    <s v="03"/>
    <n v="2728585.7721569999"/>
    <n v="2219360.0499999998"/>
    <n v="597567.09"/>
    <n v="13587.996066"/>
    <x v="1"/>
  </r>
  <r>
    <x v="2"/>
    <n v="2"/>
    <x v="2"/>
    <n v="90402.536609999996"/>
    <s v="03"/>
    <n v="1394498.5919530001"/>
    <n v="1330864.8"/>
    <n v="70686.95"/>
    <n v="90402.536609999996"/>
    <x v="1"/>
  </r>
  <r>
    <x v="2"/>
    <n v="3"/>
    <x v="3"/>
    <n v="42375.061384000001"/>
    <s v="03"/>
    <n v="69712.183141000001"/>
    <n v="69007.03"/>
    <n v="2476.64"/>
    <n v="42375.061384000001"/>
    <x v="1"/>
  </r>
  <r>
    <x v="2"/>
    <n v="1"/>
    <x v="1"/>
    <n v="3.795318"/>
    <s v="05"/>
    <n v="913.07206399999995"/>
    <n v="3.12"/>
    <n v="996.88"/>
    <n v="3.795318"/>
    <x v="2"/>
  </r>
  <r>
    <x v="2"/>
    <n v="1"/>
    <x v="1"/>
    <n v="27.565187000000002"/>
    <s v="07"/>
    <n v="3990.384"/>
    <n v="0"/>
    <n v="19951.919999999998"/>
    <n v="27.565187000000002"/>
    <x v="2"/>
  </r>
  <r>
    <x v="2"/>
    <s v=""/>
    <x v="0"/>
    <n v="0"/>
    <s v="08"/>
    <n v="0"/>
    <n v="0"/>
    <n v="0"/>
    <n v="0"/>
    <x v="2"/>
  </r>
  <r>
    <x v="2"/>
    <n v="1"/>
    <x v="1"/>
    <n v="12963.345923999999"/>
    <s v="08"/>
    <n v="3694148.8048140001"/>
    <n v="2975753.1300000101"/>
    <n v="1564119.96"/>
    <n v="12963.345923999999"/>
    <x v="2"/>
  </r>
  <r>
    <x v="2"/>
    <n v="2"/>
    <x v="2"/>
    <n v="104167.209697"/>
    <s v="08"/>
    <n v="1227518.5603529999"/>
    <n v="1177612.71"/>
    <n v="584796.54"/>
    <n v="104167.209697"/>
    <x v="2"/>
  </r>
  <r>
    <x v="2"/>
    <n v="3"/>
    <x v="3"/>
    <n v="756570.04876000003"/>
    <s v="08"/>
    <n v="1070151.7208440001"/>
    <n v="932227.23"/>
    <n v="325524.34999999998"/>
    <n v="756570.04876000003"/>
    <x v="2"/>
  </r>
  <r>
    <x v="2"/>
    <n v="1"/>
    <x v="1"/>
    <n v="598.28327100000001"/>
    <s v="09"/>
    <n v="91542.286504000003"/>
    <n v="77941.179999999993"/>
    <n v="15424.23"/>
    <n v="598.28327100000001"/>
    <x v="2"/>
  </r>
  <r>
    <x v="2"/>
    <n v="2"/>
    <x v="2"/>
    <n v="3900.6096259999999"/>
    <s v="09"/>
    <n v="141098.596987"/>
    <n v="134595.04"/>
    <n v="84495.63"/>
    <n v="3900.6096259999999"/>
    <x v="2"/>
  </r>
  <r>
    <x v="2"/>
    <n v="3"/>
    <x v="3"/>
    <n v="235.53724600000001"/>
    <s v="09"/>
    <n v="288.22549099999998"/>
    <n v="280.73"/>
    <n v="0"/>
    <n v="235.53724600000001"/>
    <x v="2"/>
  </r>
  <r>
    <x v="2"/>
    <s v=""/>
    <x v="0"/>
    <n v="0"/>
    <s v="10"/>
    <n v="0"/>
    <n v="0"/>
    <n v="0"/>
    <n v="0"/>
    <x v="3"/>
  </r>
  <r>
    <x v="2"/>
    <n v="1"/>
    <x v="1"/>
    <n v="232351.003554"/>
    <s v="10"/>
    <n v="44383114.749636002"/>
    <n v="36240840.2200002"/>
    <n v="22208709.7999999"/>
    <n v="232351.003554"/>
    <x v="3"/>
  </r>
  <r>
    <x v="2"/>
    <n v="1"/>
    <x v="2"/>
    <n v="68.078835999999995"/>
    <s v="10"/>
    <n v="15854.84"/>
    <n v="15854.84"/>
    <n v="0"/>
    <n v="1714.6587054143299"/>
    <x v="3"/>
  </r>
  <r>
    <x v="2"/>
    <n v="2"/>
    <x v="2"/>
    <n v="1012989.795776"/>
    <s v="10"/>
    <n v="13222933.874233"/>
    <n v="12562088.9599999"/>
    <n v="10533951.09"/>
    <n v="1012989.795776"/>
    <x v="3"/>
  </r>
  <r>
    <x v="2"/>
    <n v="3"/>
    <x v="3"/>
    <n v="2628341.054554"/>
    <s v="10"/>
    <n v="3382445.967011"/>
    <n v="3348776.81"/>
    <n v="99013.78"/>
    <n v="2628341.054554"/>
    <x v="3"/>
  </r>
  <r>
    <x v="2"/>
    <s v=""/>
    <x v="0"/>
    <n v="0"/>
    <s v="11"/>
    <n v="0"/>
    <n v="0"/>
    <n v="0"/>
    <n v="0"/>
    <x v="3"/>
  </r>
  <r>
    <x v="2"/>
    <n v="1"/>
    <x v="1"/>
    <n v="35283.120255000002"/>
    <s v="11"/>
    <n v="8582702.4628260098"/>
    <n v="6548560.1799999997"/>
    <n v="2517020.48"/>
    <n v="35283.120255000002"/>
    <x v="3"/>
  </r>
  <r>
    <x v="2"/>
    <n v="2"/>
    <x v="2"/>
    <n v="145395.858045"/>
    <s v="11"/>
    <n v="3217456.7590620001"/>
    <n v="2703977.89"/>
    <n v="1105100.57"/>
    <n v="145395.858045"/>
    <x v="3"/>
  </r>
  <r>
    <x v="2"/>
    <n v="3"/>
    <x v="3"/>
    <n v="974293.81117100001"/>
    <s v="11"/>
    <n v="1228089.170376"/>
    <n v="1191994.5900000001"/>
    <n v="35994.14"/>
    <n v="974293.81117100001"/>
    <x v="3"/>
  </r>
  <r>
    <x v="2"/>
    <n v="1"/>
    <x v="1"/>
    <n v="5.6270210000000001"/>
    <s v="12"/>
    <n v="6049.6297160000004"/>
    <n v="0.56000000000000005"/>
    <n v="8499.44"/>
    <n v="5.6270210000000001"/>
    <x v="3"/>
  </r>
  <r>
    <x v="2"/>
    <s v=""/>
    <x v="0"/>
    <n v="0"/>
    <s v="13"/>
    <n v="0"/>
    <n v="0"/>
    <n v="0"/>
    <n v="0"/>
    <x v="3"/>
  </r>
  <r>
    <x v="2"/>
    <n v="1"/>
    <x v="1"/>
    <n v="118514.777111"/>
    <s v="13"/>
    <n v="22906351.720598999"/>
    <n v="19874684.446561001"/>
    <n v="4000713.64465999"/>
    <n v="118514.777111"/>
    <x v="3"/>
  </r>
  <r>
    <x v="2"/>
    <n v="2"/>
    <x v="2"/>
    <n v="465761.00556600001"/>
    <s v="13"/>
    <n v="6042729.4141650004"/>
    <n v="5262261.82"/>
    <n v="918854.69"/>
    <n v="465761.00556600001"/>
    <x v="3"/>
  </r>
  <r>
    <x v="2"/>
    <n v="3"/>
    <x v="3"/>
    <n v="1541640.3753470001"/>
    <s v="13"/>
    <n v="1913253.5788"/>
    <n v="1524639.28"/>
    <n v="609082.70823500003"/>
    <n v="1541640.3753470001"/>
    <x v="3"/>
  </r>
  <r>
    <x v="2"/>
    <s v=""/>
    <x v="0"/>
    <n v="0"/>
    <s v="14"/>
    <n v="0"/>
    <n v="0"/>
    <n v="0"/>
    <n v="0"/>
    <x v="3"/>
  </r>
  <r>
    <x v="2"/>
    <n v="1"/>
    <x v="1"/>
    <n v="143266.69933999999"/>
    <s v="14"/>
    <n v="34059368.127296999"/>
    <n v="28816840.3400001"/>
    <n v="6782122.8599999798"/>
    <n v="143266.69933999999"/>
    <x v="3"/>
  </r>
  <r>
    <x v="2"/>
    <n v="2"/>
    <x v="2"/>
    <n v="675521.14754799998"/>
    <s v="14"/>
    <n v="10242251.379005"/>
    <n v="9584309.3699999992"/>
    <n v="1333098.9099999999"/>
    <n v="675521.14754799998"/>
    <x v="3"/>
  </r>
  <r>
    <x v="2"/>
    <n v="3"/>
    <x v="3"/>
    <n v="3928786.5708730002"/>
    <s v="14"/>
    <n v="5393093.9399499903"/>
    <n v="5314274.13"/>
    <n v="366807.19"/>
    <n v="3928786.5708730002"/>
    <x v="3"/>
  </r>
  <r>
    <x v="2"/>
    <s v=""/>
    <x v="0"/>
    <n v="0"/>
    <s v="15"/>
    <n v="0"/>
    <n v="0"/>
    <n v="0"/>
    <n v="0"/>
    <x v="3"/>
  </r>
  <r>
    <x v="2"/>
    <n v="1"/>
    <x v="1"/>
    <n v="101937.33922700099"/>
    <s v="15"/>
    <n v="22278183.953260001"/>
    <n v="19001216.609999899"/>
    <n v="4523832.91"/>
    <n v="101937.33922700099"/>
    <x v="3"/>
  </r>
  <r>
    <x v="2"/>
    <n v="2"/>
    <x v="2"/>
    <n v="573336.81732499995"/>
    <s v="15"/>
    <n v="8545542.9544200003"/>
    <n v="8014459.6500000004"/>
    <n v="1651399.66"/>
    <n v="573336.81732499995"/>
    <x v="3"/>
  </r>
  <r>
    <x v="2"/>
    <n v="3"/>
    <x v="3"/>
    <n v="5550390.7820220003"/>
    <s v="15"/>
    <n v="6978930.8197910003"/>
    <n v="6968745.9500000104"/>
    <n v="50275.6"/>
    <n v="5550390.7820220003"/>
    <x v="3"/>
  </r>
  <r>
    <x v="2"/>
    <s v=""/>
    <x v="0"/>
    <n v="0"/>
    <s v="16"/>
    <n v="0"/>
    <n v="0"/>
    <n v="0"/>
    <n v="0"/>
    <x v="3"/>
  </r>
  <r>
    <x v="2"/>
    <n v="1"/>
    <x v="1"/>
    <n v="118561.40294"/>
    <s v="16"/>
    <n v="26724607.775084902"/>
    <n v="21066671.9599999"/>
    <n v="8106139.2099999897"/>
    <n v="118561.40294"/>
    <x v="3"/>
  </r>
  <r>
    <x v="2"/>
    <n v="2"/>
    <x v="2"/>
    <n v="521049.33145200001"/>
    <s v="16"/>
    <n v="7567663.2415519999"/>
    <n v="7187890.8600000003"/>
    <n v="884579.03"/>
    <n v="521049.33145200001"/>
    <x v="3"/>
  </r>
  <r>
    <x v="2"/>
    <n v="3"/>
    <x v="3"/>
    <n v="3398685.1767819999"/>
    <s v="16"/>
    <n v="4516077.105951"/>
    <n v="4421625.63"/>
    <n v="275001.03999999998"/>
    <n v="3398685.1767819999"/>
    <x v="3"/>
  </r>
  <r>
    <x v="2"/>
    <s v=""/>
    <x v="0"/>
    <n v="0"/>
    <s v="17"/>
    <n v="0"/>
    <n v="0"/>
    <n v="0"/>
    <n v="0"/>
    <x v="3"/>
  </r>
  <r>
    <x v="2"/>
    <n v="1"/>
    <x v="1"/>
    <n v="29652.843202"/>
    <s v="17"/>
    <n v="5694657.0439139996"/>
    <n v="4780776.71"/>
    <n v="1634320.21"/>
    <n v="29652.843202"/>
    <x v="3"/>
  </r>
  <r>
    <x v="2"/>
    <n v="2"/>
    <x v="2"/>
    <n v="59976.911229999998"/>
    <s v="17"/>
    <n v="1409095.100082"/>
    <n v="1110277.1399999999"/>
    <n v="10385296.23"/>
    <n v="59976.911229999998"/>
    <x v="3"/>
  </r>
  <r>
    <x v="2"/>
    <n v="3"/>
    <x v="3"/>
    <n v="134638.34585899999"/>
    <s v="17"/>
    <n v="164513.53050200001"/>
    <n v="151317.51"/>
    <n v="13367.2"/>
    <n v="134638.34585899999"/>
    <x v="3"/>
  </r>
  <r>
    <x v="2"/>
    <s v=""/>
    <x v="0"/>
    <n v="0"/>
    <s v="18"/>
    <n v="0"/>
    <n v="0"/>
    <n v="0"/>
    <n v="0"/>
    <x v="3"/>
  </r>
  <r>
    <x v="2"/>
    <n v="1"/>
    <x v="1"/>
    <n v="49386.471218999999"/>
    <s v="18"/>
    <n v="14417200.882429"/>
    <n v="12018409.470000001"/>
    <n v="2783088.36"/>
    <n v="49386.471218999999"/>
    <x v="3"/>
  </r>
  <r>
    <x v="2"/>
    <n v="2"/>
    <x v="2"/>
    <n v="256735.29079699999"/>
    <s v="18"/>
    <n v="3450166.0170590002"/>
    <n v="3291784.69"/>
    <n v="252891.74"/>
    <n v="256735.29079699999"/>
    <x v="3"/>
  </r>
  <r>
    <x v="2"/>
    <n v="3"/>
    <x v="3"/>
    <n v="1168299.528319"/>
    <s v="18"/>
    <n v="1585228.857145"/>
    <n v="1556684.36"/>
    <n v="31747.74"/>
    <n v="1168299.528319"/>
    <x v="3"/>
  </r>
  <r>
    <x v="2"/>
    <n v="1"/>
    <x v="1"/>
    <n v="135.15570500000001"/>
    <s v="19"/>
    <n v="29817.740367999999"/>
    <n v="21253.73"/>
    <n v="20069.28"/>
    <n v="135.15570500000001"/>
    <x v="3"/>
  </r>
  <r>
    <x v="2"/>
    <n v="2"/>
    <x v="2"/>
    <n v="3.779293"/>
    <s v="19"/>
    <n v="918.71477600000003"/>
    <n v="67.83"/>
    <n v="932.17"/>
    <n v="3.779293"/>
    <x v="3"/>
  </r>
  <r>
    <x v="2"/>
    <n v="3"/>
    <x v="3"/>
    <n v="3564.0074359999999"/>
    <s v="19"/>
    <n v="3715.593288"/>
    <n v="626.64"/>
    <n v="15361.11"/>
    <n v="3564.0074359999999"/>
    <x v="3"/>
  </r>
  <r>
    <x v="2"/>
    <s v=""/>
    <x v="0"/>
    <n v="0"/>
    <s v="20"/>
    <n v="0"/>
    <n v="0"/>
    <n v="0"/>
    <n v="0"/>
    <x v="3"/>
  </r>
  <r>
    <x v="2"/>
    <n v="1"/>
    <x v="1"/>
    <n v="28071.152899000001"/>
    <s v="20"/>
    <n v="7080482.3718100004"/>
    <n v="5695154.0500000101"/>
    <n v="2920454.161357"/>
    <n v="28071.152899000001"/>
    <x v="3"/>
  </r>
  <r>
    <x v="2"/>
    <n v="2"/>
    <x v="2"/>
    <n v="126260.754793"/>
    <s v="20"/>
    <n v="2184773.776333"/>
    <n v="2072687.72"/>
    <n v="154672.25"/>
    <n v="126260.754793"/>
    <x v="3"/>
  </r>
  <r>
    <x v="2"/>
    <n v="3"/>
    <x v="3"/>
    <n v="247407.340685"/>
    <s v="20"/>
    <n v="454864.646634"/>
    <n v="453317.69"/>
    <n v="10087.969999999999"/>
    <n v="247407.340685"/>
    <x v="3"/>
  </r>
  <r>
    <x v="2"/>
    <s v=""/>
    <x v="0"/>
    <n v="0"/>
    <s v="21"/>
    <n v="0"/>
    <n v="0"/>
    <n v="0"/>
    <n v="0"/>
    <x v="3"/>
  </r>
  <r>
    <x v="2"/>
    <n v="1"/>
    <x v="1"/>
    <n v="6072.9053860000004"/>
    <s v="21"/>
    <n v="1001175.7651890001"/>
    <n v="389013.36"/>
    <n v="790836.74"/>
    <n v="6072.9053860000004"/>
    <x v="3"/>
  </r>
  <r>
    <x v="2"/>
    <n v="2"/>
    <x v="2"/>
    <n v="28473.272982999999"/>
    <s v="21"/>
    <n v="729264.129724"/>
    <n v="457909.32"/>
    <n v="548656.71"/>
    <n v="28473.272982999999"/>
    <x v="3"/>
  </r>
  <r>
    <x v="2"/>
    <n v="3"/>
    <x v="3"/>
    <n v="2.9472999999999999E-2"/>
    <s v="21"/>
    <n v="3.0800999999999999E-2"/>
    <n v="0.03"/>
    <n v="0"/>
    <n v="2.9472999999999999E-2"/>
    <x v="3"/>
  </r>
  <r>
    <x v="2"/>
    <s v=""/>
    <x v="0"/>
    <n v="0"/>
    <s v="22"/>
    <n v="0"/>
    <n v="0"/>
    <n v="0"/>
    <n v="0"/>
    <x v="3"/>
  </r>
  <r>
    <x v="2"/>
    <n v="1"/>
    <x v="1"/>
    <n v="54956.332547999998"/>
    <s v="22"/>
    <n v="13909783.068283999"/>
    <n v="11026189.210000001"/>
    <n v="4603067.59"/>
    <n v="54956.332547999998"/>
    <x v="3"/>
  </r>
  <r>
    <x v="2"/>
    <n v="2"/>
    <x v="2"/>
    <n v="373322.80496600003"/>
    <s v="22"/>
    <n v="4818207.1509309998"/>
    <n v="4502450.67"/>
    <n v="1071150.56"/>
    <n v="373322.80496600003"/>
    <x v="3"/>
  </r>
  <r>
    <x v="2"/>
    <n v="3"/>
    <x v="3"/>
    <n v="978302.14106699999"/>
    <s v="22"/>
    <n v="1303942.596107"/>
    <n v="1293765.3"/>
    <n v="30183.64"/>
    <n v="978302.14106699999"/>
    <x v="3"/>
  </r>
  <r>
    <x v="2"/>
    <s v=""/>
    <x v="0"/>
    <n v="0"/>
    <s v="23"/>
    <n v="0"/>
    <n v="0"/>
    <n v="0"/>
    <n v="0"/>
    <x v="3"/>
  </r>
  <r>
    <x v="2"/>
    <n v="1"/>
    <x v="1"/>
    <n v="63755.403715"/>
    <s v="23"/>
    <n v="18930182.745664001"/>
    <n v="14981764.949999999"/>
    <n v="5573701.5799999796"/>
    <n v="63755.403715"/>
    <x v="3"/>
  </r>
  <r>
    <x v="2"/>
    <n v="2"/>
    <x v="2"/>
    <n v="328151.21800499997"/>
    <s v="23"/>
    <n v="3762538.034455"/>
    <n v="3255115.16"/>
    <n v="934524.45"/>
    <n v="328151.21800499997"/>
    <x v="3"/>
  </r>
  <r>
    <x v="2"/>
    <n v="3"/>
    <x v="3"/>
    <n v="1700329.4317000001"/>
    <s v="23"/>
    <n v="2310545.7337699998"/>
    <n v="2134368.15"/>
    <n v="660266.56000000006"/>
    <n v="1700329.4317000001"/>
    <x v="3"/>
  </r>
  <r>
    <x v="2"/>
    <s v=""/>
    <x v="0"/>
    <n v="0"/>
    <s v="24"/>
    <n v="0"/>
    <n v="0"/>
    <n v="0"/>
    <n v="0"/>
    <x v="3"/>
  </r>
  <r>
    <x v="2"/>
    <n v="1"/>
    <x v="1"/>
    <n v="22962.047137000001"/>
    <s v="24"/>
    <n v="2700011.2277569999"/>
    <n v="2073073.11"/>
    <n v="759357.84"/>
    <n v="22962.047137000001"/>
    <x v="3"/>
  </r>
  <r>
    <x v="2"/>
    <n v="2"/>
    <x v="2"/>
    <n v="36674.877996000003"/>
    <s v="24"/>
    <n v="506536.710043"/>
    <n v="419312.61"/>
    <n v="361660.92"/>
    <n v="36674.877996000003"/>
    <x v="3"/>
  </r>
  <r>
    <x v="2"/>
    <n v="3"/>
    <x v="3"/>
    <n v="282852.99829399999"/>
    <s v="24"/>
    <n v="387348.73792300001"/>
    <n v="381171.18"/>
    <n v="26551.01"/>
    <n v="282852.99829399999"/>
    <x v="3"/>
  </r>
  <r>
    <x v="2"/>
    <s v=""/>
    <x v="0"/>
    <n v="0"/>
    <s v="25"/>
    <n v="0"/>
    <n v="0"/>
    <n v="0"/>
    <n v="0"/>
    <x v="3"/>
  </r>
  <r>
    <x v="2"/>
    <n v="1"/>
    <x v="1"/>
    <n v="250352.062313"/>
    <s v="25"/>
    <n v="61267655.0695723"/>
    <n v="48820763.264614597"/>
    <n v="18090194.909999799"/>
    <n v="250352.062313"/>
    <x v="3"/>
  </r>
  <r>
    <x v="2"/>
    <n v="2"/>
    <x v="2"/>
    <n v="1257208.093597"/>
    <s v="25"/>
    <n v="17124106.562233001"/>
    <n v="15356159.460000001"/>
    <n v="4235148.3938910002"/>
    <n v="1257208.093597"/>
    <x v="3"/>
  </r>
  <r>
    <x v="2"/>
    <n v="3"/>
    <x v="3"/>
    <n v="5055115.1252340004"/>
    <s v="25"/>
    <n v="6608552.9607400103"/>
    <n v="6184522.5700000003"/>
    <n v="1787920.36"/>
    <n v="5055115.1252340004"/>
    <x v="3"/>
  </r>
  <r>
    <x v="2"/>
    <s v=""/>
    <x v="0"/>
    <n v="0"/>
    <s v="26"/>
    <n v="0"/>
    <n v="0"/>
    <n v="0"/>
    <n v="0"/>
    <x v="3"/>
  </r>
  <r>
    <x v="2"/>
    <n v="1"/>
    <x v="1"/>
    <n v="9298.4350300000006"/>
    <s v="26"/>
    <n v="1544179.962851"/>
    <n v="1330778.1000000001"/>
    <n v="560615.5"/>
    <n v="9298.4350300000006"/>
    <x v="3"/>
  </r>
  <r>
    <x v="2"/>
    <n v="2"/>
    <x v="2"/>
    <n v="31721.826744999998"/>
    <s v="26"/>
    <n v="1075085.0615079999"/>
    <n v="975661.14"/>
    <n v="936705.78"/>
    <n v="31721.826744999998"/>
    <x v="3"/>
  </r>
  <r>
    <x v="2"/>
    <n v="3"/>
    <x v="3"/>
    <n v="334.05308000000002"/>
    <s v="26"/>
    <n v="398.83188200000001"/>
    <n v="388.46"/>
    <n v="0"/>
    <n v="334.05308000000002"/>
    <x v="3"/>
  </r>
  <r>
    <x v="2"/>
    <s v=""/>
    <x v="0"/>
    <n v="0"/>
    <s v="27"/>
    <n v="0"/>
    <n v="0"/>
    <n v="0"/>
    <n v="0"/>
    <x v="3"/>
  </r>
  <r>
    <x v="2"/>
    <n v="1"/>
    <x v="1"/>
    <n v="38454.7796330001"/>
    <s v="27"/>
    <n v="6892442.6627829997"/>
    <n v="5507471.8899999997"/>
    <n v="2291388.66"/>
    <n v="38454.7796330001"/>
    <x v="3"/>
  </r>
  <r>
    <x v="2"/>
    <n v="2"/>
    <x v="2"/>
    <n v="169206.67005700001"/>
    <s v="27"/>
    <n v="1672715.7067569999"/>
    <n v="1600616.93"/>
    <n v="515685.02914"/>
    <n v="169206.67005700001"/>
    <x v="3"/>
  </r>
  <r>
    <x v="2"/>
    <n v="3"/>
    <x v="3"/>
    <n v="403140.61684500001"/>
    <s v="27"/>
    <n v="667521.442744"/>
    <n v="661318.1"/>
    <n v="31476.16"/>
    <n v="403140.61684500001"/>
    <x v="3"/>
  </r>
  <r>
    <x v="2"/>
    <s v=""/>
    <x v="0"/>
    <n v="0"/>
    <s v="28"/>
    <n v="0"/>
    <n v="0"/>
    <n v="0"/>
    <n v="0"/>
    <x v="3"/>
  </r>
  <r>
    <x v="2"/>
    <n v="1"/>
    <x v="1"/>
    <n v="44983.903802000001"/>
    <s v="28"/>
    <n v="11899297.963807"/>
    <n v="8806653.75"/>
    <n v="4865036.47"/>
    <n v="44983.903802000001"/>
    <x v="3"/>
  </r>
  <r>
    <x v="2"/>
    <n v="2"/>
    <x v="2"/>
    <n v="263645.32034199999"/>
    <s v="28"/>
    <n v="4125525.035954"/>
    <n v="3732656.63"/>
    <n v="1412967.6"/>
    <n v="263645.32034199999"/>
    <x v="3"/>
  </r>
  <r>
    <x v="2"/>
    <n v="3"/>
    <x v="3"/>
    <n v="446340.60075699998"/>
    <s v="28"/>
    <n v="588867.55259199999"/>
    <n v="554972.29"/>
    <n v="154338.10999999999"/>
    <n v="446340.60075699998"/>
    <x v="3"/>
  </r>
  <r>
    <x v="2"/>
    <n v="1"/>
    <x v="1"/>
    <n v="69943.931244000094"/>
    <s v="29"/>
    <n v="9006276.3482019994"/>
    <n v="8443945.9100000001"/>
    <n v="5115838.46"/>
    <n v="69943.931244000094"/>
    <x v="3"/>
  </r>
  <r>
    <x v="2"/>
    <n v="2"/>
    <x v="2"/>
    <n v="102519.09293699999"/>
    <s v="29"/>
    <n v="4946242.0569449998"/>
    <n v="4846736.91"/>
    <n v="596553.79"/>
    <n v="102519.09293699999"/>
    <x v="3"/>
  </r>
  <r>
    <x v="2"/>
    <n v="3"/>
    <x v="3"/>
    <n v="261595.98621800001"/>
    <s v="29"/>
    <n v="324065.24067799997"/>
    <n v="321583"/>
    <n v="5367.53"/>
    <n v="261595.98621800001"/>
    <x v="3"/>
  </r>
  <r>
    <x v="2"/>
    <s v=""/>
    <x v="0"/>
    <n v="0"/>
    <s v="30"/>
    <n v="0"/>
    <n v="0"/>
    <n v="0"/>
    <n v="0"/>
    <x v="3"/>
  </r>
  <r>
    <x v="2"/>
    <n v="1"/>
    <x v="1"/>
    <n v="4313.5220740000004"/>
    <s v="30"/>
    <n v="1227072.9529510001"/>
    <n v="802704.26"/>
    <n v="1082105.43"/>
    <n v="4313.5220740000004"/>
    <x v="3"/>
  </r>
  <r>
    <x v="2"/>
    <n v="2"/>
    <x v="2"/>
    <n v="27003.341498000002"/>
    <s v="30"/>
    <n v="705962.081642"/>
    <n v="597755.13"/>
    <n v="142076.5"/>
    <n v="27003.341498000002"/>
    <x v="3"/>
  </r>
  <r>
    <x v="2"/>
    <n v="3"/>
    <x v="3"/>
    <n v="1844115.163748"/>
    <s v="30"/>
    <n v="1987967.369653"/>
    <n v="1967221.022082"/>
    <n v="55928.39"/>
    <n v="1844115.163748"/>
    <x v="3"/>
  </r>
  <r>
    <x v="2"/>
    <s v=""/>
    <x v="0"/>
    <n v="0"/>
    <s v="31"/>
    <n v="0"/>
    <n v="0"/>
    <n v="0"/>
    <n v="0"/>
    <x v="3"/>
  </r>
  <r>
    <x v="2"/>
    <n v="1"/>
    <x v="1"/>
    <n v="104651.121929"/>
    <s v="31"/>
    <n v="26430960.249042001"/>
    <n v="22253973.310000099"/>
    <n v="5569610.17909298"/>
    <n v="104651.121929"/>
    <x v="3"/>
  </r>
  <r>
    <x v="2"/>
    <n v="2"/>
    <x v="2"/>
    <n v="484833.142324001"/>
    <s v="31"/>
    <n v="7478066.3217390003"/>
    <n v="6850582.5999999996"/>
    <n v="877628.17"/>
    <n v="484833.142324001"/>
    <x v="3"/>
  </r>
  <r>
    <x v="2"/>
    <n v="3"/>
    <x v="3"/>
    <n v="1564207.0978629999"/>
    <s v="31"/>
    <n v="2235004.5812789998"/>
    <n v="2145714.4"/>
    <n v="161271.35"/>
    <n v="1564207.0978629999"/>
    <x v="3"/>
  </r>
  <r>
    <x v="2"/>
    <s v=""/>
    <x v="0"/>
    <n v="0"/>
    <s v="32"/>
    <n v="0"/>
    <n v="0"/>
    <n v="0"/>
    <n v="0"/>
    <x v="3"/>
  </r>
  <r>
    <x v="2"/>
    <n v="1"/>
    <x v="1"/>
    <n v="50579.466863000001"/>
    <s v="32"/>
    <n v="12531606.6339"/>
    <n v="10636497.104752"/>
    <n v="2225522.8199999998"/>
    <n v="50579.466863000001"/>
    <x v="3"/>
  </r>
  <r>
    <x v="2"/>
    <n v="2"/>
    <x v="2"/>
    <n v="224537.66722900001"/>
    <s v="32"/>
    <n v="2774516.8191229999"/>
    <n v="2603049.0699999998"/>
    <n v="234903.83"/>
    <n v="224537.66722900001"/>
    <x v="3"/>
  </r>
  <r>
    <x v="2"/>
    <n v="3"/>
    <x v="3"/>
    <n v="330101.99617"/>
    <s v="32"/>
    <n v="532445.39906800003"/>
    <n v="526160.48"/>
    <n v="9350.4599999999991"/>
    <n v="330101.99617"/>
    <x v="3"/>
  </r>
  <r>
    <x v="2"/>
    <n v="1"/>
    <x v="1"/>
    <n v="56281.356351000002"/>
    <s v="33"/>
    <n v="13379328.338688999"/>
    <n v="10714734.16"/>
    <n v="4010588.3199999901"/>
    <n v="56281.356351000002"/>
    <x v="3"/>
  </r>
  <r>
    <x v="2"/>
    <n v="2"/>
    <x v="2"/>
    <n v="272515.18657999998"/>
    <s v="33"/>
    <n v="3939594.6487420001"/>
    <n v="3667165.04"/>
    <n v="668383.42000000004"/>
    <n v="272515.18657999998"/>
    <x v="3"/>
  </r>
  <r>
    <x v="2"/>
    <n v="3"/>
    <x v="3"/>
    <n v="654394.19286299997"/>
    <s v="33"/>
    <n v="804057.17907700001"/>
    <n v="779312.08"/>
    <n v="64264.3"/>
    <n v="654394.19286299997"/>
    <x v="3"/>
  </r>
  <r>
    <x v="2"/>
    <n v="1"/>
    <x v="1"/>
    <n v="11391.370473999999"/>
    <s v="35"/>
    <n v="2182268.4701200002"/>
    <n v="1870526.81"/>
    <n v="1530926.29"/>
    <n v="11391.370473999999"/>
    <x v="4"/>
  </r>
  <r>
    <x v="2"/>
    <n v="2"/>
    <x v="2"/>
    <n v="31978.082880000002"/>
    <s v="35"/>
    <n v="538847.27319800004"/>
    <n v="488579.8"/>
    <n v="81773.919999999998"/>
    <n v="31978.082880000002"/>
    <x v="4"/>
  </r>
  <r>
    <x v="2"/>
    <n v="3"/>
    <x v="3"/>
    <n v="107897.56731100001"/>
    <s v="35"/>
    <n v="131333.88270799999"/>
    <n v="93492.41"/>
    <n v="75103.16"/>
    <n v="107897.56731100001"/>
    <x v="4"/>
  </r>
  <r>
    <x v="2"/>
    <n v="1"/>
    <x v="1"/>
    <n v="7643.3246010000003"/>
    <s v="36"/>
    <n v="766579.00407899998"/>
    <n v="429479.19"/>
    <n v="366082.92"/>
    <n v="7643.3246010000003"/>
    <x v="5"/>
  </r>
  <r>
    <x v="2"/>
    <n v="2"/>
    <x v="2"/>
    <n v="25115.981025000001"/>
    <s v="36"/>
    <n v="233596.56313600001"/>
    <n v="229440"/>
    <n v="1543.27"/>
    <n v="25115.981025000001"/>
    <x v="5"/>
  </r>
  <r>
    <x v="2"/>
    <n v="3"/>
    <x v="3"/>
    <n v="10099.019066000001"/>
    <s v="36"/>
    <n v="10526.518029999999"/>
    <n v="680.9"/>
    <n v="49206.45"/>
    <n v="10099.019066000001"/>
    <x v="5"/>
  </r>
  <r>
    <x v="2"/>
    <n v="1"/>
    <x v="1"/>
    <n v="1668.8075309999999"/>
    <s v="37"/>
    <n v="167413.20570600001"/>
    <n v="154263.9"/>
    <n v="372283.91"/>
    <n v="1668.8075309999999"/>
    <x v="5"/>
  </r>
  <r>
    <x v="2"/>
    <n v="2"/>
    <x v="2"/>
    <n v="2689.5553530000002"/>
    <s v="37"/>
    <n v="68603.352832000004"/>
    <n v="39684.82"/>
    <n v="29000"/>
    <n v="2689.5553530000002"/>
    <x v="5"/>
  </r>
  <r>
    <x v="2"/>
    <n v="3"/>
    <x v="3"/>
    <n v="15465.21832"/>
    <s v="37"/>
    <n v="27209.674809"/>
    <n v="27203.58"/>
    <n v="0"/>
    <n v="15465.21832"/>
    <x v="5"/>
  </r>
  <r>
    <x v="2"/>
    <n v="1"/>
    <x v="1"/>
    <n v="34813.4820040001"/>
    <s v="38"/>
    <n v="8426039.6632269993"/>
    <n v="7177670.1500000004"/>
    <n v="1806367"/>
    <n v="34813.4820040001"/>
    <x v="5"/>
  </r>
  <r>
    <x v="2"/>
    <n v="2"/>
    <x v="2"/>
    <n v="174630.326076"/>
    <s v="38"/>
    <n v="2198981.0008069999"/>
    <n v="2099080.29"/>
    <n v="156514.93"/>
    <n v="174630.326076"/>
    <x v="5"/>
  </r>
  <r>
    <x v="2"/>
    <n v="3"/>
    <x v="3"/>
    <n v="370232.55761800002"/>
    <s v="38"/>
    <n v="581055.83515499998"/>
    <n v="563591.38"/>
    <n v="33118.800000000003"/>
    <n v="370232.55761800002"/>
    <x v="5"/>
  </r>
  <r>
    <x v="2"/>
    <n v="1"/>
    <x v="1"/>
    <n v="19.565349999999999"/>
    <s v="39"/>
    <n v="16070.756825"/>
    <n v="-544.25"/>
    <n v="22544.25"/>
    <n v="19.565349999999999"/>
    <x v="5"/>
  </r>
  <r>
    <x v="2"/>
    <n v="2"/>
    <x v="2"/>
    <n v="17.057599"/>
    <s v="39"/>
    <n v="111.53"/>
    <n v="111.53"/>
    <n v="0"/>
    <n v="17.057599"/>
    <x v="5"/>
  </r>
  <r>
    <x v="2"/>
    <n v="3"/>
    <x v="3"/>
    <n v="1432.2765939999999"/>
    <s v="39"/>
    <n v="1474.4286139999999"/>
    <n v="132.41999999999999"/>
    <n v="2951.38"/>
    <n v="1432.2765939999999"/>
    <x v="5"/>
  </r>
  <r>
    <x v="2"/>
    <s v=""/>
    <x v="0"/>
    <n v="0"/>
    <s v="41"/>
    <n v="0"/>
    <n v="0"/>
    <n v="0"/>
    <n v="0"/>
    <x v="6"/>
  </r>
  <r>
    <x v="2"/>
    <n v="1"/>
    <x v="1"/>
    <n v="515818.42517600098"/>
    <s v="41"/>
    <n v="127341033.058235"/>
    <n v="92665402.220002398"/>
    <n v="63931261.410001501"/>
    <n v="515818.42517600098"/>
    <x v="6"/>
  </r>
  <r>
    <x v="2"/>
    <n v="2"/>
    <x v="2"/>
    <n v="2839647.0448480002"/>
    <s v="41"/>
    <n v="36518420.224064"/>
    <n v="32367651.18"/>
    <n v="39294996.990000099"/>
    <n v="2841724.7982879402"/>
    <x v="6"/>
  </r>
  <r>
    <x v="2"/>
    <n v="3"/>
    <x v="3"/>
    <n v="13286516.123288"/>
    <s v="41"/>
    <n v="17504216.820436001"/>
    <n v="11975241.35"/>
    <n v="22417143.34"/>
    <n v="13286516.123288"/>
    <x v="6"/>
  </r>
  <r>
    <x v="2"/>
    <s v=""/>
    <x v="0"/>
    <n v="0"/>
    <s v="42"/>
    <n v="0"/>
    <n v="0"/>
    <n v="0"/>
    <n v="0"/>
    <x v="6"/>
  </r>
  <r>
    <x v="2"/>
    <n v="1"/>
    <x v="1"/>
    <n v="57483.341931000003"/>
    <s v="42"/>
    <n v="12798888.443736"/>
    <n v="8983844.0199999604"/>
    <n v="7009109.9399999902"/>
    <n v="57483.341931000003"/>
    <x v="6"/>
  </r>
  <r>
    <x v="2"/>
    <n v="2"/>
    <x v="2"/>
    <n v="308429.99727300002"/>
    <s v="42"/>
    <n v="4165823.1503309999"/>
    <n v="3531998.93"/>
    <n v="2167825.0299999998"/>
    <n v="308429.99727300002"/>
    <x v="6"/>
  </r>
  <r>
    <x v="2"/>
    <n v="3"/>
    <x v="3"/>
    <n v="3410364.4449490099"/>
    <s v="42"/>
    <n v="3927579.1447800002"/>
    <n v="1602322.33"/>
    <n v="11203322.32"/>
    <n v="3410364.4449490099"/>
    <x v="6"/>
  </r>
  <r>
    <x v="2"/>
    <s v=""/>
    <x v="0"/>
    <n v="0"/>
    <s v="43"/>
    <n v="0"/>
    <n v="0"/>
    <n v="0"/>
    <n v="0"/>
    <x v="6"/>
  </r>
  <r>
    <x v="2"/>
    <n v="1"/>
    <x v="1"/>
    <n v="368867.92710899998"/>
    <s v="43"/>
    <n v="87713324.495743006"/>
    <n v="68565579.840001702"/>
    <n v="29421627.5596825"/>
    <n v="368867.92710899998"/>
    <x v="6"/>
  </r>
  <r>
    <x v="2"/>
    <n v="1"/>
    <x v="2"/>
    <n v="62.995479000000003"/>
    <s v="43"/>
    <n v="14640.06"/>
    <n v="14640.06"/>
    <n v="0"/>
    <n v="1583.4162516484701"/>
    <x v="6"/>
  </r>
  <r>
    <x v="2"/>
    <n v="2"/>
    <x v="2"/>
    <n v="1795860.7256410001"/>
    <s v="43"/>
    <n v="23409731.455772098"/>
    <n v="20253156.329999998"/>
    <n v="5901826.0499999803"/>
    <n v="1795860.7256410001"/>
    <x v="6"/>
  </r>
  <r>
    <x v="2"/>
    <n v="3"/>
    <x v="3"/>
    <n v="5085732.3054199899"/>
    <s v="43"/>
    <n v="6350639.6931819897"/>
    <n v="4391526.95"/>
    <n v="8394791.0400000103"/>
    <n v="5085732.3054199899"/>
    <x v="6"/>
  </r>
  <r>
    <x v="2"/>
    <s v=""/>
    <x v="0"/>
    <n v="0"/>
    <s v="45"/>
    <n v="0"/>
    <n v="0"/>
    <n v="0"/>
    <n v="0"/>
    <x v="7"/>
  </r>
  <r>
    <x v="2"/>
    <n v="1"/>
    <x v="1"/>
    <n v="545535.48506500199"/>
    <s v="45"/>
    <n v="116483350.065735"/>
    <n v="93730594.879997998"/>
    <n v="31495220.889999501"/>
    <n v="545535.48506500199"/>
    <x v="7"/>
  </r>
  <r>
    <x v="2"/>
    <n v="2"/>
    <x v="2"/>
    <n v="2581194.5598460101"/>
    <s v="45"/>
    <n v="31177465.8768581"/>
    <n v="28680075.779502999"/>
    <n v="4774200.8299999796"/>
    <n v="2581194.5598460101"/>
    <x v="7"/>
  </r>
  <r>
    <x v="2"/>
    <n v="3"/>
    <x v="3"/>
    <n v="3455195.006116"/>
    <s v="45"/>
    <n v="4523005.2352719996"/>
    <n v="4099427.54"/>
    <n v="1093750.5900000001"/>
    <n v="3455195.006116"/>
    <x v="7"/>
  </r>
  <r>
    <x v="2"/>
    <s v=""/>
    <x v="0"/>
    <n v="0"/>
    <s v="46"/>
    <n v="0"/>
    <n v="0"/>
    <n v="0"/>
    <n v="0"/>
    <x v="7"/>
  </r>
  <r>
    <x v="2"/>
    <n v="1"/>
    <x v="1"/>
    <n v="1269099.62280499"/>
    <s v="46"/>
    <n v="279705911.31889701"/>
    <n v="217940457.56773999"/>
    <n v="94826978.3137822"/>
    <n v="1269099.62280499"/>
    <x v="7"/>
  </r>
  <r>
    <x v="2"/>
    <n v="1"/>
    <x v="2"/>
    <n v="76.785838999999996"/>
    <s v="46"/>
    <n v="17572.18"/>
    <n v="17572.18"/>
    <n v="0"/>
    <n v="1901.71739616015"/>
    <x v="7"/>
  </r>
  <r>
    <x v="2"/>
    <n v="2"/>
    <x v="2"/>
    <n v="5146861.11420801"/>
    <s v="46"/>
    <n v="80602303.463037893"/>
    <n v="70559017.831504598"/>
    <n v="20698809.1257011"/>
    <n v="5146861.11420801"/>
    <x v="7"/>
  </r>
  <r>
    <x v="2"/>
    <n v="3"/>
    <x v="3"/>
    <n v="13503999.947249999"/>
    <s v="46"/>
    <n v="18337719.869860999"/>
    <n v="17442456.724932"/>
    <n v="2738095.56"/>
    <n v="13503999.947249999"/>
    <x v="7"/>
  </r>
  <r>
    <x v="2"/>
    <s v=""/>
    <x v="0"/>
    <n v="0"/>
    <s v="47"/>
    <n v="0"/>
    <n v="0"/>
    <n v="0"/>
    <n v="0"/>
    <x v="7"/>
  </r>
  <r>
    <x v="2"/>
    <n v="1"/>
    <x v="1"/>
    <n v="1009362.92119598"/>
    <s v="47"/>
    <n v="241700536.964733"/>
    <n v="189435469.79208601"/>
    <n v="78533944.440002099"/>
    <n v="1009362.92119598"/>
    <x v="7"/>
  </r>
  <r>
    <x v="2"/>
    <n v="1"/>
    <x v="2"/>
    <n v="79.383042000000003"/>
    <s v="47"/>
    <n v="18487.47"/>
    <n v="18487.47"/>
    <n v="0"/>
    <n v="1999.3706255013999"/>
    <x v="7"/>
  </r>
  <r>
    <x v="2"/>
    <n v="2"/>
    <x v="2"/>
    <n v="4595790.4424150204"/>
    <s v="47"/>
    <n v="67151984.965105206"/>
    <n v="60584944.999999799"/>
    <n v="11330654.160000199"/>
    <n v="4595790.4424150204"/>
    <x v="7"/>
  </r>
  <r>
    <x v="2"/>
    <n v="3"/>
    <x v="3"/>
    <n v="10388381.347496999"/>
    <s v="47"/>
    <n v="14808216.414318001"/>
    <n v="14318647.449999999"/>
    <n v="1098171.0838909999"/>
    <n v="10388381.347496999"/>
    <x v="7"/>
  </r>
  <r>
    <x v="2"/>
    <s v=""/>
    <x v="0"/>
    <n v="0"/>
    <s v="49"/>
    <n v="0"/>
    <n v="0"/>
    <n v="0"/>
    <n v="0"/>
    <x v="8"/>
  </r>
  <r>
    <x v="2"/>
    <n v="1"/>
    <x v="1"/>
    <n v="357750.48710000003"/>
    <s v="49"/>
    <n v="85611456.803445205"/>
    <n v="71278305.149999097"/>
    <n v="18976673.129999802"/>
    <n v="357750.48710000003"/>
    <x v="8"/>
  </r>
  <r>
    <x v="2"/>
    <n v="2"/>
    <x v="2"/>
    <n v="2100327.7124689999"/>
    <s v="49"/>
    <n v="27239119.210406002"/>
    <n v="25277751.390000001"/>
    <n v="3206176.8199999901"/>
    <n v="2100327.7124689999"/>
    <x v="8"/>
  </r>
  <r>
    <x v="2"/>
    <n v="3"/>
    <x v="3"/>
    <n v="6478806.1882069996"/>
    <s v="49"/>
    <n v="9130804.6285350006"/>
    <n v="8987712.6400000006"/>
    <n v="303540.76"/>
    <n v="6478806.1882069996"/>
    <x v="8"/>
  </r>
  <r>
    <x v="2"/>
    <s v=""/>
    <x v="0"/>
    <n v="0"/>
    <s v="50"/>
    <n v="0"/>
    <n v="0"/>
    <n v="0"/>
    <n v="0"/>
    <x v="8"/>
  </r>
  <r>
    <x v="2"/>
    <n v="1"/>
    <x v="1"/>
    <n v="4402.953184"/>
    <s v="50"/>
    <n v="1227690.938908"/>
    <n v="991844.31"/>
    <n v="260847.47"/>
    <n v="4402.953184"/>
    <x v="8"/>
  </r>
  <r>
    <x v="2"/>
    <n v="2"/>
    <x v="2"/>
    <n v="5656.3889419999996"/>
    <s v="50"/>
    <n v="102861.72655000001"/>
    <n v="93385.24"/>
    <n v="13261.7"/>
    <n v="5656.3889419999996"/>
    <x v="8"/>
  </r>
  <r>
    <x v="2"/>
    <n v="3"/>
    <x v="3"/>
    <n v="14168.511027"/>
    <s v="50"/>
    <n v="20318.722422999999"/>
    <n v="20267.439999999999"/>
    <n v="0"/>
    <n v="14168.511027"/>
    <x v="8"/>
  </r>
  <r>
    <x v="2"/>
    <n v="1"/>
    <x v="1"/>
    <n v="518.05537700000002"/>
    <s v="51"/>
    <n v="378913.84515000001"/>
    <n v="359737.2"/>
    <n v="25375.97"/>
    <n v="518.05537700000002"/>
    <x v="8"/>
  </r>
  <r>
    <x v="2"/>
    <n v="2"/>
    <x v="2"/>
    <n v="616.19792800000005"/>
    <s v="51"/>
    <n v="29048.075112999999"/>
    <n v="26639.439999999999"/>
    <n v="1250.44"/>
    <n v="616.19792800000005"/>
    <x v="8"/>
  </r>
  <r>
    <x v="2"/>
    <n v="3"/>
    <x v="3"/>
    <n v="1703.8329409999999"/>
    <s v="51"/>
    <n v="1731.6453590000001"/>
    <n v="444.77"/>
    <n v="6375"/>
    <n v="1703.8329409999999"/>
    <x v="8"/>
  </r>
  <r>
    <x v="2"/>
    <s v=""/>
    <x v="0"/>
    <n v="0"/>
    <s v="52"/>
    <n v="0"/>
    <n v="0"/>
    <n v="0"/>
    <n v="0"/>
    <x v="8"/>
  </r>
  <r>
    <x v="2"/>
    <n v="1"/>
    <x v="1"/>
    <n v="51825.288619000101"/>
    <s v="52"/>
    <n v="11307701.155394999"/>
    <n v="7857583.5999999996"/>
    <n v="5881685.2221269999"/>
    <n v="51825.288619000101"/>
    <x v="8"/>
  </r>
  <r>
    <x v="2"/>
    <n v="2"/>
    <x v="2"/>
    <n v="161393.16102500001"/>
    <s v="52"/>
    <n v="2393970.3833929999"/>
    <n v="1757394.49"/>
    <n v="1307602.02"/>
    <n v="161393.16102500001"/>
    <x v="8"/>
  </r>
  <r>
    <x v="2"/>
    <n v="3"/>
    <x v="3"/>
    <n v="562253.80983399996"/>
    <s v="52"/>
    <n v="727935.97912200005"/>
    <n v="497836.22"/>
    <n v="325144.2"/>
    <n v="562253.80983399996"/>
    <x v="8"/>
  </r>
  <r>
    <x v="2"/>
    <n v="1"/>
    <x v="1"/>
    <n v="6867.0855229999997"/>
    <s v="53"/>
    <n v="1381906.5805820001"/>
    <n v="1197633.06"/>
    <n v="311860.96999999997"/>
    <n v="6867.0855229999997"/>
    <x v="8"/>
  </r>
  <r>
    <x v="2"/>
    <n v="2"/>
    <x v="2"/>
    <n v="74773.234085999997"/>
    <s v="53"/>
    <n v="724574.24615400005"/>
    <n v="594746.43000000005"/>
    <n v="377557.56"/>
    <n v="74773.234085999997"/>
    <x v="8"/>
  </r>
  <r>
    <x v="2"/>
    <n v="3"/>
    <x v="3"/>
    <n v="244986.66731300001"/>
    <s v="53"/>
    <n v="358027.50998899998"/>
    <n v="354720.18"/>
    <n v="12329.9"/>
    <n v="244986.66731300001"/>
    <x v="8"/>
  </r>
  <r>
    <x v="2"/>
    <s v=""/>
    <x v="0"/>
    <n v="0"/>
    <s v="55"/>
    <n v="0"/>
    <n v="0"/>
    <n v="0"/>
    <n v="0"/>
    <x v="9"/>
  </r>
  <r>
    <x v="2"/>
    <n v="1"/>
    <x v="1"/>
    <n v="148587.28687400001"/>
    <s v="55"/>
    <n v="44717256.321196198"/>
    <n v="37625918.6299996"/>
    <n v="8547607.0199999902"/>
    <n v="148587.28687400001"/>
    <x v="9"/>
  </r>
  <r>
    <x v="2"/>
    <n v="2"/>
    <x v="2"/>
    <n v="668741.17516300001"/>
    <s v="55"/>
    <n v="11034818.940335"/>
    <n v="10251225.76"/>
    <n v="1178192.8500000001"/>
    <n v="668741.17516300001"/>
    <x v="9"/>
  </r>
  <r>
    <x v="2"/>
    <n v="3"/>
    <x v="3"/>
    <n v="880729.80952400004"/>
    <s v="55"/>
    <n v="1283349.4914460001"/>
    <n v="1192265.43"/>
    <n v="449139.6"/>
    <n v="880729.80952400004"/>
    <x v="9"/>
  </r>
  <r>
    <x v="2"/>
    <s v=""/>
    <x v="0"/>
    <n v="0"/>
    <s v="56"/>
    <n v="0"/>
    <n v="0"/>
    <n v="0"/>
    <n v="0"/>
    <x v="9"/>
  </r>
  <r>
    <x v="2"/>
    <n v="1"/>
    <x v="1"/>
    <n v="386186.81173000002"/>
    <s v="56"/>
    <n v="98445398.671444699"/>
    <n v="83690944.600003302"/>
    <n v="17593949.4200003"/>
    <n v="386186.81173000002"/>
    <x v="9"/>
  </r>
  <r>
    <x v="2"/>
    <n v="1"/>
    <x v="2"/>
    <n v="54.519911"/>
    <s v="56"/>
    <n v="12697.11"/>
    <n v="12697.11"/>
    <n v="0"/>
    <n v="1373.1586185327999"/>
    <x v="9"/>
  </r>
  <r>
    <x v="2"/>
    <n v="2"/>
    <x v="2"/>
    <n v="2822881.0801949999"/>
    <s v="56"/>
    <n v="34138915.193470001"/>
    <n v="31902451.590000201"/>
    <n v="2871147.9299999899"/>
    <n v="2825862.3981341198"/>
    <x v="9"/>
  </r>
  <r>
    <x v="2"/>
    <n v="3"/>
    <x v="3"/>
    <n v="4890757.2125529898"/>
    <s v="56"/>
    <n v="6923075.8633939903"/>
    <n v="6623854.5199999902"/>
    <n v="639625.94000000099"/>
    <n v="4890757.2125529898"/>
    <x v="9"/>
  </r>
  <r>
    <x v="2"/>
    <s v=""/>
    <x v="0"/>
    <n v="0"/>
    <s v="58"/>
    <n v="0"/>
    <n v="0"/>
    <n v="0"/>
    <n v="0"/>
    <x v="10"/>
  </r>
  <r>
    <x v="2"/>
    <n v="1"/>
    <x v="1"/>
    <n v="18084.500667"/>
    <s v="58"/>
    <n v="4200746.0089570004"/>
    <n v="3512088.78"/>
    <n v="1209146.1399999999"/>
    <n v="18084.500667"/>
    <x v="10"/>
  </r>
  <r>
    <x v="2"/>
    <n v="2"/>
    <x v="2"/>
    <n v="159959.37374400001"/>
    <s v="58"/>
    <n v="1584433.1721659999"/>
    <n v="1407069.25"/>
    <n v="194438.5"/>
    <n v="159959.37374400001"/>
    <x v="10"/>
  </r>
  <r>
    <x v="2"/>
    <n v="3"/>
    <x v="3"/>
    <n v="480061.65600199997"/>
    <s v="58"/>
    <n v="703582.60496499995"/>
    <n v="697366.82"/>
    <n v="9338.1200000000008"/>
    <n v="480061.65600199997"/>
    <x v="10"/>
  </r>
  <r>
    <x v="2"/>
    <s v=""/>
    <x v="0"/>
    <n v="0"/>
    <s v="59"/>
    <n v="0"/>
    <n v="0"/>
    <n v="0"/>
    <n v="0"/>
    <x v="10"/>
  </r>
  <r>
    <x v="2"/>
    <n v="1"/>
    <x v="1"/>
    <n v="17839.94038"/>
    <s v="59"/>
    <n v="4273025.4865250001"/>
    <n v="3404095.07"/>
    <n v="1205956.75"/>
    <n v="17839.94038"/>
    <x v="10"/>
  </r>
  <r>
    <x v="2"/>
    <n v="2"/>
    <x v="2"/>
    <n v="93157.301798000102"/>
    <s v="59"/>
    <n v="1776815.837661"/>
    <n v="1520569.6"/>
    <n v="323085.59999999998"/>
    <n v="93157.301798000102"/>
    <x v="10"/>
  </r>
  <r>
    <x v="2"/>
    <n v="3"/>
    <x v="3"/>
    <n v="82469.805045000001"/>
    <s v="59"/>
    <n v="107187.34089199999"/>
    <n v="106409.87"/>
    <n v="2812.96"/>
    <n v="82469.805045000001"/>
    <x v="10"/>
  </r>
  <r>
    <x v="2"/>
    <n v="1"/>
    <x v="1"/>
    <n v="2418.1391880000001"/>
    <s v="60"/>
    <n v="813603.09909699997"/>
    <n v="516137.24"/>
    <n v="489948.1"/>
    <n v="2418.1391880000001"/>
    <x v="10"/>
  </r>
  <r>
    <x v="2"/>
    <n v="2"/>
    <x v="2"/>
    <n v="3990.461687"/>
    <s v="60"/>
    <n v="68660.344777999999"/>
    <n v="64986.44"/>
    <n v="3946.97"/>
    <n v="3990.461687"/>
    <x v="10"/>
  </r>
  <r>
    <x v="2"/>
    <n v="3"/>
    <x v="3"/>
    <n v="25898.539487999999"/>
    <s v="60"/>
    <n v="45214.606746999998"/>
    <n v="45183.25"/>
    <n v="0"/>
    <n v="25898.539487999999"/>
    <x v="10"/>
  </r>
  <r>
    <x v="2"/>
    <s v=""/>
    <x v="0"/>
    <n v="0"/>
    <s v="61"/>
    <n v="0"/>
    <n v="0"/>
    <n v="0"/>
    <n v="0"/>
    <x v="10"/>
  </r>
  <r>
    <x v="2"/>
    <n v="1"/>
    <x v="1"/>
    <n v="6234.0779599999996"/>
    <s v="61"/>
    <n v="1398487.818218"/>
    <n v="1096916.44"/>
    <n v="622831.38"/>
    <n v="6234.0779599999996"/>
    <x v="10"/>
  </r>
  <r>
    <x v="2"/>
    <n v="2"/>
    <x v="2"/>
    <n v="47570.463940000001"/>
    <s v="61"/>
    <n v="909720.60612500005"/>
    <n v="753623.34"/>
    <n v="216744.35"/>
    <n v="47570.463940000001"/>
    <x v="10"/>
  </r>
  <r>
    <x v="2"/>
    <n v="3"/>
    <x v="3"/>
    <n v="222765.916937"/>
    <s v="61"/>
    <n v="319727.01811399998"/>
    <n v="318698.87"/>
    <n v="1058.46"/>
    <n v="222765.916937"/>
    <x v="10"/>
  </r>
  <r>
    <x v="2"/>
    <s v=""/>
    <x v="0"/>
    <n v="0"/>
    <s v="62"/>
    <n v="0"/>
    <n v="0"/>
    <n v="0"/>
    <n v="0"/>
    <x v="10"/>
  </r>
  <r>
    <x v="2"/>
    <n v="1"/>
    <x v="1"/>
    <n v="87758.822786000106"/>
    <s v="62"/>
    <n v="22478014.0585091"/>
    <n v="15683876.859999901"/>
    <n v="9528166.8100000601"/>
    <n v="87758.822786000106"/>
    <x v="10"/>
  </r>
  <r>
    <x v="2"/>
    <n v="2"/>
    <x v="2"/>
    <n v="459885.65025100001"/>
    <s v="62"/>
    <n v="6811178.0132419998"/>
    <n v="5917339.0433029998"/>
    <n v="1557952.110226"/>
    <n v="459885.65025100001"/>
    <x v="10"/>
  </r>
  <r>
    <x v="2"/>
    <n v="3"/>
    <x v="3"/>
    <n v="815168.56425399997"/>
    <s v="62"/>
    <n v="1155814.7656080001"/>
    <n v="1152332.6100000001"/>
    <n v="15012.29"/>
    <n v="815168.56425399997"/>
    <x v="10"/>
  </r>
  <r>
    <x v="2"/>
    <n v="1"/>
    <x v="1"/>
    <n v="6949.3084440000002"/>
    <s v="63"/>
    <n v="2013210.6761370001"/>
    <n v="1758361.93"/>
    <n v="498168.98"/>
    <n v="6949.3084440000002"/>
    <x v="10"/>
  </r>
  <r>
    <x v="2"/>
    <n v="2"/>
    <x v="2"/>
    <n v="93663.339494"/>
    <s v="63"/>
    <n v="658538.05307300005"/>
    <n v="634809.92000000004"/>
    <n v="25708.89"/>
    <n v="93663.339494"/>
    <x v="10"/>
  </r>
  <r>
    <x v="2"/>
    <n v="3"/>
    <x v="3"/>
    <n v="37029.505408999998"/>
    <s v="63"/>
    <n v="46202.227773999999"/>
    <n v="41519.5"/>
    <n v="20789.400000000001"/>
    <n v="37029.505408999998"/>
    <x v="10"/>
  </r>
  <r>
    <x v="2"/>
    <s v=""/>
    <x v="0"/>
    <n v="0"/>
    <s v="64"/>
    <n v="0"/>
    <n v="0"/>
    <n v="0"/>
    <n v="0"/>
    <x v="11"/>
  </r>
  <r>
    <x v="2"/>
    <n v="1"/>
    <x v="1"/>
    <n v="113031.558137"/>
    <s v="64"/>
    <n v="10937460.881155999"/>
    <n v="2571682.9000000102"/>
    <n v="8758464.6300000101"/>
    <n v="113031.558137"/>
    <x v="11"/>
  </r>
  <r>
    <x v="2"/>
    <n v="2"/>
    <x v="2"/>
    <n v="48103.616317"/>
    <s v="64"/>
    <n v="1071470.8874900001"/>
    <n v="908585.15230800002"/>
    <n v="504203.01705899998"/>
    <n v="48103.616317"/>
    <x v="11"/>
  </r>
  <r>
    <x v="2"/>
    <n v="3"/>
    <x v="3"/>
    <n v="200462.00388400001"/>
    <s v="64"/>
    <n v="204240.86543899999"/>
    <n v="203288.22583700001"/>
    <n v="0"/>
    <n v="200462.00388400001"/>
    <x v="11"/>
  </r>
  <r>
    <x v="2"/>
    <n v="1"/>
    <x v="1"/>
    <n v="794.28207799999996"/>
    <s v="65"/>
    <n v="173419.82673199999"/>
    <n v="30348.36"/>
    <n v="844722.42"/>
    <n v="794.28207799999996"/>
    <x v="11"/>
  </r>
  <r>
    <x v="2"/>
    <n v="2"/>
    <x v="2"/>
    <n v="697.79194700000005"/>
    <s v="65"/>
    <n v="28752.587806"/>
    <n v="26766.07"/>
    <n v="1485.68"/>
    <n v="697.79194700000005"/>
    <x v="11"/>
  </r>
  <r>
    <x v="2"/>
    <n v="3"/>
    <x v="3"/>
    <n v="280.30440399999998"/>
    <s v="65"/>
    <n v="336.80893500000002"/>
    <n v="328.05"/>
    <n v="0"/>
    <n v="280.30440399999998"/>
    <x v="11"/>
  </r>
  <r>
    <x v="2"/>
    <s v=""/>
    <x v="0"/>
    <n v="0"/>
    <s v="66"/>
    <n v="0"/>
    <n v="0"/>
    <n v="0"/>
    <n v="0"/>
    <x v="11"/>
  </r>
  <r>
    <x v="2"/>
    <n v="1"/>
    <x v="1"/>
    <n v="39621.467193000099"/>
    <s v="66"/>
    <n v="9647879.8909790609"/>
    <n v="7890088.98000002"/>
    <n v="2198501.0399999898"/>
    <n v="39621.467193000099"/>
    <x v="11"/>
  </r>
  <r>
    <x v="2"/>
    <n v="2"/>
    <x v="2"/>
    <n v="216270.77856899999"/>
    <s v="66"/>
    <n v="2916037.6086180001"/>
    <n v="2581605.3199999998"/>
    <n v="662785.05000000005"/>
    <n v="216270.77856899999"/>
    <x v="11"/>
  </r>
  <r>
    <x v="2"/>
    <n v="3"/>
    <x v="3"/>
    <n v="460849.61737499997"/>
    <s v="66"/>
    <n v="535719.51969900005"/>
    <n v="522433.99405099999"/>
    <n v="51259.65"/>
    <n v="460849.61737499997"/>
    <x v="11"/>
  </r>
  <r>
    <x v="2"/>
    <s v=""/>
    <x v="0"/>
    <n v="0"/>
    <s v="68"/>
    <n v="0"/>
    <n v="0"/>
    <n v="0"/>
    <n v="0"/>
    <x v="12"/>
  </r>
  <r>
    <x v="2"/>
    <n v="1"/>
    <x v="1"/>
    <n v="547034.81146399199"/>
    <s v="68"/>
    <n v="151631567.81846601"/>
    <n v="130119907.320002"/>
    <n v="30490963.589999501"/>
    <n v="547034.81146399199"/>
    <x v="12"/>
  </r>
  <r>
    <x v="2"/>
    <n v="2"/>
    <x v="2"/>
    <n v="2664779.3442990002"/>
    <s v="68"/>
    <n v="32023182.920203101"/>
    <n v="27872742.7000001"/>
    <n v="7596835.8099999903"/>
    <n v="2664779.3442990002"/>
    <x v="12"/>
  </r>
  <r>
    <x v="2"/>
    <n v="3"/>
    <x v="3"/>
    <n v="4776568.5682159904"/>
    <s v="68"/>
    <n v="6789356.7586460002"/>
    <n v="5848036.6699999999"/>
    <n v="4518987.26"/>
    <n v="4776568.5682159904"/>
    <x v="12"/>
  </r>
  <r>
    <x v="2"/>
    <s v=""/>
    <x v="0"/>
    <n v="0"/>
    <s v="69"/>
    <n v="0"/>
    <n v="0"/>
    <n v="0"/>
    <n v="0"/>
    <x v="13"/>
  </r>
  <r>
    <x v="2"/>
    <n v="1"/>
    <x v="1"/>
    <n v="111611.434001"/>
    <s v="69"/>
    <n v="29665283.051104899"/>
    <n v="23404882.5499999"/>
    <n v="7186060.4399999799"/>
    <n v="111611.434001"/>
    <x v="13"/>
  </r>
  <r>
    <x v="2"/>
    <n v="2"/>
    <x v="2"/>
    <n v="479126.079669"/>
    <s v="69"/>
    <n v="7049684.1292219898"/>
    <n v="6328757.4800000004"/>
    <n v="834738.02"/>
    <n v="479126.079669"/>
    <x v="13"/>
  </r>
  <r>
    <x v="2"/>
    <n v="3"/>
    <x v="3"/>
    <n v="698842.63470599998"/>
    <s v="69"/>
    <n v="1096011.88946"/>
    <n v="1091258.1200000001"/>
    <n v="7945.02"/>
    <n v="698842.63470599998"/>
    <x v="13"/>
  </r>
  <r>
    <x v="2"/>
    <s v=""/>
    <x v="0"/>
    <n v="0"/>
    <s v="70"/>
    <n v="0"/>
    <n v="0"/>
    <n v="0"/>
    <n v="0"/>
    <x v="13"/>
  </r>
  <r>
    <x v="2"/>
    <n v="1"/>
    <x v="1"/>
    <n v="132913.446375"/>
    <s v="70"/>
    <n v="34900883.189252101"/>
    <n v="28782538.816250201"/>
    <n v="7766849.3899999596"/>
    <n v="132913.446375"/>
    <x v="13"/>
  </r>
  <r>
    <x v="2"/>
    <n v="2"/>
    <x v="2"/>
    <n v="5465925.0592959998"/>
    <s v="70"/>
    <n v="31672758.729031"/>
    <n v="30657026.412207"/>
    <n v="1270502.1299999999"/>
    <n v="5465925.0592959998"/>
    <x v="13"/>
  </r>
  <r>
    <x v="2"/>
    <n v="3"/>
    <x v="3"/>
    <n v="1734668.895457"/>
    <s v="70"/>
    <n v="2234817.8597280001"/>
    <n v="2218245.5499999998"/>
    <n v="30712.63"/>
    <n v="1734668.895457"/>
    <x v="13"/>
  </r>
  <r>
    <x v="2"/>
    <s v=""/>
    <x v="0"/>
    <n v="0"/>
    <s v="71"/>
    <n v="0"/>
    <n v="0"/>
    <n v="0"/>
    <n v="0"/>
    <x v="13"/>
  </r>
  <r>
    <x v="2"/>
    <n v="1"/>
    <x v="1"/>
    <n v="116720.566228"/>
    <s v="71"/>
    <n v="31239687.468726002"/>
    <n v="23726820.000000101"/>
    <n v="10675729.965248"/>
    <n v="116720.566228"/>
    <x v="13"/>
  </r>
  <r>
    <x v="2"/>
    <n v="2"/>
    <x v="2"/>
    <n v="643753.32637899998"/>
    <s v="71"/>
    <n v="8404344.8156319894"/>
    <n v="7685130.8099999996"/>
    <n v="1238875.32"/>
    <n v="643753.32637899998"/>
    <x v="13"/>
  </r>
  <r>
    <x v="2"/>
    <n v="3"/>
    <x v="3"/>
    <n v="880700.30644199997"/>
    <s v="71"/>
    <n v="1234649.7721500001"/>
    <n v="1194955.04"/>
    <n v="122864.69"/>
    <n v="880700.30644199997"/>
    <x v="13"/>
  </r>
  <r>
    <x v="2"/>
    <n v="1"/>
    <x v="1"/>
    <n v="5208.0434180000002"/>
    <s v="72"/>
    <n v="1196546.8176160001"/>
    <n v="811572.88"/>
    <n v="478426.38"/>
    <n v="5208.0434180000002"/>
    <x v="13"/>
  </r>
  <r>
    <x v="2"/>
    <n v="2"/>
    <x v="2"/>
    <n v="163770.28914000001"/>
    <s v="72"/>
    <n v="1790315.5273190001"/>
    <n v="1161156.6000000001"/>
    <n v="796267.01"/>
    <n v="163770.28914000001"/>
    <x v="13"/>
  </r>
  <r>
    <x v="2"/>
    <n v="3"/>
    <x v="3"/>
    <n v="117318.564348"/>
    <s v="72"/>
    <n v="245353.735858"/>
    <n v="245025.76"/>
    <n v="4453.8900000000003"/>
    <n v="117318.564348"/>
    <x v="13"/>
  </r>
  <r>
    <x v="2"/>
    <s v=""/>
    <x v="0"/>
    <n v="0"/>
    <s v="73"/>
    <n v="0"/>
    <n v="0"/>
    <n v="0"/>
    <n v="0"/>
    <x v="13"/>
  </r>
  <r>
    <x v="2"/>
    <n v="1"/>
    <x v="1"/>
    <n v="46252.264619000001"/>
    <s v="73"/>
    <n v="12050421.70506"/>
    <n v="9614235.1800000202"/>
    <n v="3615846.95"/>
    <n v="46252.264619000001"/>
    <x v="13"/>
  </r>
  <r>
    <x v="2"/>
    <n v="2"/>
    <x v="2"/>
    <n v="236813.540313"/>
    <s v="73"/>
    <n v="2798275.2313069999"/>
    <n v="2549379.38"/>
    <n v="541624.84"/>
    <n v="236813.540313"/>
    <x v="13"/>
  </r>
  <r>
    <x v="2"/>
    <n v="3"/>
    <x v="3"/>
    <n v="749600.52142299898"/>
    <s v="73"/>
    <n v="1034809.034176"/>
    <n v="1031397.47"/>
    <n v="15035.13"/>
    <n v="749600.52142299898"/>
    <x v="13"/>
  </r>
  <r>
    <x v="2"/>
    <s v=""/>
    <x v="0"/>
    <n v="0"/>
    <s v="74"/>
    <n v="0"/>
    <n v="0"/>
    <n v="0"/>
    <n v="0"/>
    <x v="13"/>
  </r>
  <r>
    <x v="2"/>
    <n v="1"/>
    <x v="1"/>
    <n v="63483.015419000098"/>
    <s v="74"/>
    <n v="15508359.874797"/>
    <n v="12252600.99"/>
    <n v="4403306.1699999897"/>
    <n v="63483.015419000098"/>
    <x v="13"/>
  </r>
  <r>
    <x v="2"/>
    <n v="1"/>
    <x v="2"/>
    <n v="76.403617999999994"/>
    <s v="74"/>
    <n v="17550.189999999999"/>
    <n v="17550.189999999999"/>
    <n v="0"/>
    <n v="1899.0514377444199"/>
    <x v="13"/>
  </r>
  <r>
    <x v="2"/>
    <n v="2"/>
    <x v="2"/>
    <n v="399412.34474299999"/>
    <s v="74"/>
    <n v="4286142.0411609998"/>
    <n v="3911909.1300000101"/>
    <n v="414926.61"/>
    <n v="399412.34474299999"/>
    <x v="13"/>
  </r>
  <r>
    <x v="2"/>
    <n v="3"/>
    <x v="3"/>
    <n v="1486051.3671269999"/>
    <s v="74"/>
    <n v="1917324.8693220001"/>
    <n v="1877078.87"/>
    <n v="188842.64"/>
    <n v="1486051.3671269999"/>
    <x v="13"/>
  </r>
  <r>
    <x v="2"/>
    <n v="1"/>
    <x v="1"/>
    <n v="10990.819358000001"/>
    <s v="75"/>
    <n v="3364486.5779900001"/>
    <n v="2984369.28"/>
    <n v="434186.67"/>
    <n v="10990.819358000001"/>
    <x v="13"/>
  </r>
  <r>
    <x v="2"/>
    <n v="2"/>
    <x v="2"/>
    <n v="36805.103989000003"/>
    <s v="75"/>
    <n v="332725.20926500001"/>
    <n v="311209.62"/>
    <n v="29148.13"/>
    <n v="36805.103989000003"/>
    <x v="13"/>
  </r>
  <r>
    <x v="2"/>
    <n v="3"/>
    <x v="3"/>
    <n v="89538.229625000007"/>
    <s v="75"/>
    <n v="110942.448695"/>
    <n v="108678.8"/>
    <n v="0"/>
    <n v="89538.229625000007"/>
    <x v="13"/>
  </r>
  <r>
    <x v="2"/>
    <s v=""/>
    <x v="0"/>
    <n v="0"/>
    <s v="77"/>
    <n v="0"/>
    <n v="0"/>
    <n v="0"/>
    <n v="0"/>
    <x v="14"/>
  </r>
  <r>
    <x v="2"/>
    <n v="1"/>
    <x v="1"/>
    <n v="56270.121404999998"/>
    <s v="77"/>
    <n v="13332546.696258999"/>
    <n v="11719917.76"/>
    <n v="2165888.8499999898"/>
    <n v="56270.121404999998"/>
    <x v="14"/>
  </r>
  <r>
    <x v="2"/>
    <n v="2"/>
    <x v="2"/>
    <n v="229422.662144"/>
    <s v="77"/>
    <n v="4316675.2544569904"/>
    <n v="3999962.3"/>
    <n v="528675.64"/>
    <n v="229422.662144"/>
    <x v="14"/>
  </r>
  <r>
    <x v="2"/>
    <n v="3"/>
    <x v="3"/>
    <n v="511297.137001"/>
    <s v="77"/>
    <n v="639505.82831600006"/>
    <n v="567125.73"/>
    <n v="128493.68"/>
    <n v="511297.137001"/>
    <x v="14"/>
  </r>
  <r>
    <x v="2"/>
    <n v="1"/>
    <x v="1"/>
    <n v="25823.268714999998"/>
    <s v="78"/>
    <n v="5514195.4394760001"/>
    <n v="2823006.62"/>
    <n v="4327695.1100000003"/>
    <n v="25823.268714999998"/>
    <x v="14"/>
  </r>
  <r>
    <x v="2"/>
    <n v="2"/>
    <x v="2"/>
    <n v="66220.929934999993"/>
    <s v="78"/>
    <n v="1148370.8479170001"/>
    <n v="1073853.78"/>
    <n v="115241.42"/>
    <n v="66220.929934999993"/>
    <x v="14"/>
  </r>
  <r>
    <x v="2"/>
    <n v="3"/>
    <x v="3"/>
    <n v="271652.91774499998"/>
    <s v="78"/>
    <n v="344261.50013499998"/>
    <n v="278823.02"/>
    <n v="252847.82"/>
    <n v="271652.91774499998"/>
    <x v="14"/>
  </r>
  <r>
    <x v="2"/>
    <s v=""/>
    <x v="0"/>
    <n v="0"/>
    <s v="79"/>
    <n v="0"/>
    <n v="0"/>
    <n v="0"/>
    <n v="0"/>
    <x v="14"/>
  </r>
  <r>
    <x v="2"/>
    <n v="1"/>
    <x v="1"/>
    <n v="55066.144404999999"/>
    <s v="79"/>
    <n v="13291160.546398999"/>
    <n v="9117334.2699999698"/>
    <n v="5440568.3299999898"/>
    <n v="55066.144404999999"/>
    <x v="14"/>
  </r>
  <r>
    <x v="2"/>
    <n v="2"/>
    <x v="2"/>
    <n v="199128.587967"/>
    <s v="79"/>
    <n v="3028396.667171"/>
    <n v="2637224.25"/>
    <n v="575451.11"/>
    <n v="199128.587967"/>
    <x v="14"/>
  </r>
  <r>
    <x v="2"/>
    <n v="3"/>
    <x v="3"/>
    <n v="500986.146251"/>
    <s v="79"/>
    <n v="690304.74141799996"/>
    <n v="570095.73"/>
    <n v="196181.57"/>
    <n v="500986.146251"/>
    <x v="14"/>
  </r>
  <r>
    <x v="2"/>
    <s v=""/>
    <x v="0"/>
    <n v="0"/>
    <s v="80"/>
    <n v="0"/>
    <n v="0"/>
    <n v="0"/>
    <n v="0"/>
    <x v="14"/>
  </r>
  <r>
    <x v="2"/>
    <n v="1"/>
    <x v="1"/>
    <n v="12834.108545999999"/>
    <s v="80"/>
    <n v="3319713.3168350002"/>
    <n v="2846395.28"/>
    <n v="850028.5"/>
    <n v="12834.108545999999"/>
    <x v="14"/>
  </r>
  <r>
    <x v="2"/>
    <n v="2"/>
    <x v="2"/>
    <n v="50032.953146"/>
    <s v="80"/>
    <n v="1182863.6946010001"/>
    <n v="897932.98"/>
    <n v="388444.87"/>
    <n v="50032.953146"/>
    <x v="14"/>
  </r>
  <r>
    <x v="2"/>
    <n v="3"/>
    <x v="3"/>
    <n v="241233.691081"/>
    <s v="80"/>
    <n v="342913.41675999999"/>
    <n v="321136.43"/>
    <n v="75478.27"/>
    <n v="241233.691081"/>
    <x v="14"/>
  </r>
  <r>
    <x v="2"/>
    <s v=""/>
    <x v="0"/>
    <n v="0"/>
    <s v="81"/>
    <n v="0"/>
    <n v="0"/>
    <n v="0"/>
    <n v="0"/>
    <x v="14"/>
  </r>
  <r>
    <x v="2"/>
    <n v="1"/>
    <x v="1"/>
    <n v="51106.257072"/>
    <s v="81"/>
    <n v="12044166.195889"/>
    <n v="9708798.1099999994"/>
    <n v="3064733.7899999898"/>
    <n v="51106.257072"/>
    <x v="14"/>
  </r>
  <r>
    <x v="2"/>
    <n v="2"/>
    <x v="2"/>
    <n v="381731.56648400001"/>
    <s v="81"/>
    <n v="4846572.5751329996"/>
    <n v="4435684.76"/>
    <n v="746416.75"/>
    <n v="381731.56648400001"/>
    <x v="14"/>
  </r>
  <r>
    <x v="2"/>
    <n v="3"/>
    <x v="3"/>
    <n v="570270.84421400004"/>
    <s v="81"/>
    <n v="848143.51025100006"/>
    <n v="830759.11"/>
    <n v="55857.27"/>
    <n v="570270.84421400004"/>
    <x v="14"/>
  </r>
  <r>
    <x v="2"/>
    <s v=""/>
    <x v="0"/>
    <n v="0"/>
    <s v="82"/>
    <n v="0"/>
    <n v="0"/>
    <n v="0"/>
    <n v="0"/>
    <x v="14"/>
  </r>
  <r>
    <x v="2"/>
    <n v="1"/>
    <x v="1"/>
    <n v="98684.067473999894"/>
    <s v="82"/>
    <n v="23574331.658872101"/>
    <n v="18545626.159999799"/>
    <n v="6641930.6099999798"/>
    <n v="98684.067473999894"/>
    <x v="14"/>
  </r>
  <r>
    <x v="2"/>
    <n v="2"/>
    <x v="2"/>
    <n v="491930.10816499998"/>
    <s v="82"/>
    <n v="5873442.949155"/>
    <n v="5172171.49"/>
    <n v="1353741.72"/>
    <n v="491930.10816499998"/>
    <x v="14"/>
  </r>
  <r>
    <x v="2"/>
    <n v="3"/>
    <x v="3"/>
    <n v="1216399.0508590001"/>
    <s v="82"/>
    <n v="1607884.3667919999"/>
    <n v="1571184.13"/>
    <n v="41028.370000000003"/>
    <n v="1216399.0508590001"/>
    <x v="14"/>
  </r>
  <r>
    <x v="2"/>
    <n v="1"/>
    <x v="1"/>
    <n v="4629.2918479999998"/>
    <s v="84"/>
    <n v="1016205.818966"/>
    <n v="919498.68"/>
    <n v="3296071.39"/>
    <n v="4629.2918479999998"/>
    <x v="15"/>
  </r>
  <r>
    <x v="2"/>
    <n v="2"/>
    <x v="2"/>
    <n v="17751.172675000002"/>
    <s v="84"/>
    <n v="156582.45080600001"/>
    <n v="120938.55"/>
    <n v="43624.33"/>
    <n v="17751.172675000002"/>
    <x v="15"/>
  </r>
  <r>
    <x v="2"/>
    <n v="3"/>
    <x v="3"/>
    <n v="31399.209330000002"/>
    <s v="84"/>
    <n v="45166.034817"/>
    <n v="44833.98"/>
    <n v="0"/>
    <n v="31399.209330000002"/>
    <x v="15"/>
  </r>
  <r>
    <x v="2"/>
    <s v=""/>
    <x v="0"/>
    <n v="0"/>
    <s v="85"/>
    <n v="0"/>
    <n v="0"/>
    <n v="0"/>
    <n v="0"/>
    <x v="16"/>
  </r>
  <r>
    <x v="2"/>
    <n v="1"/>
    <x v="1"/>
    <n v="67458.475089"/>
    <s v="85"/>
    <n v="19004386.628486998"/>
    <n v="15516635.259999899"/>
    <n v="4147301.2850229898"/>
    <n v="67458.475089"/>
    <x v="16"/>
  </r>
  <r>
    <x v="2"/>
    <n v="2"/>
    <x v="2"/>
    <n v="462982.023751"/>
    <s v="85"/>
    <n v="6116613.719757"/>
    <n v="5518729.6900000097"/>
    <n v="692558.35"/>
    <n v="462982.023751"/>
    <x v="16"/>
  </r>
  <r>
    <x v="2"/>
    <n v="3"/>
    <x v="3"/>
    <n v="304130.03593299998"/>
    <s v="85"/>
    <n v="436356.70503299998"/>
    <n v="434038.98"/>
    <n v="10961.04"/>
    <n v="304130.03593299998"/>
    <x v="16"/>
  </r>
  <r>
    <x v="2"/>
    <s v=""/>
    <x v="0"/>
    <n v="0"/>
    <s v="86"/>
    <n v="0"/>
    <n v="0"/>
    <n v="0"/>
    <n v="0"/>
    <x v="17"/>
  </r>
  <r>
    <x v="2"/>
    <n v="1"/>
    <x v="1"/>
    <n v="262133.37234300101"/>
    <s v="86"/>
    <n v="83280220.466468602"/>
    <n v="74319541.9600012"/>
    <n v="23489020.959999502"/>
    <n v="262133.37234300101"/>
    <x v="17"/>
  </r>
  <r>
    <x v="2"/>
    <n v="2"/>
    <x v="2"/>
    <n v="1053780.724069"/>
    <s v="86"/>
    <n v="14232725.636474"/>
    <n v="13114538.9599999"/>
    <n v="1921351.42"/>
    <n v="1053780.724069"/>
    <x v="17"/>
  </r>
  <r>
    <x v="2"/>
    <n v="3"/>
    <x v="3"/>
    <n v="1170314.2409699999"/>
    <s v="86"/>
    <n v="1548960.5025269999"/>
    <n v="1545511.64"/>
    <n v="15338.35"/>
    <n v="1170314.2409699999"/>
    <x v="17"/>
  </r>
  <r>
    <x v="2"/>
    <s v=""/>
    <x v="0"/>
    <n v="0"/>
    <s v="87"/>
    <n v="0"/>
    <n v="0"/>
    <n v="0"/>
    <n v="0"/>
    <x v="17"/>
  </r>
  <r>
    <x v="2"/>
    <n v="1"/>
    <x v="1"/>
    <n v="16957.447557"/>
    <s v="87"/>
    <n v="4584368.3702819999"/>
    <n v="4136482.09"/>
    <n v="532821.46"/>
    <n v="16957.447557"/>
    <x v="17"/>
  </r>
  <r>
    <x v="2"/>
    <n v="2"/>
    <x v="2"/>
    <n v="109284.52620399999"/>
    <s v="87"/>
    <n v="2247688.223272"/>
    <n v="2174784.98"/>
    <n v="85881.2"/>
    <n v="109284.52620399999"/>
    <x v="17"/>
  </r>
  <r>
    <x v="2"/>
    <n v="3"/>
    <x v="3"/>
    <n v="118750.37719"/>
    <s v="87"/>
    <n v="190234.08958199999"/>
    <n v="189515.34"/>
    <n v="2911.95"/>
    <n v="118750.37719"/>
    <x v="17"/>
  </r>
  <r>
    <x v="2"/>
    <n v="1"/>
    <x v="1"/>
    <n v="25170.079347999999"/>
    <s v="88"/>
    <n v="5573918.919822"/>
    <n v="5188205.25"/>
    <n v="630209.25"/>
    <n v="25170.079347999999"/>
    <x v="17"/>
  </r>
  <r>
    <x v="2"/>
    <n v="2"/>
    <x v="2"/>
    <n v="33033.699787999998"/>
    <s v="88"/>
    <n v="501833.80011000001"/>
    <n v="426752.5"/>
    <n v="76586.66"/>
    <n v="33033.699787999998"/>
    <x v="17"/>
  </r>
  <r>
    <x v="2"/>
    <n v="3"/>
    <x v="3"/>
    <n v="150616.18139700001"/>
    <s v="88"/>
    <n v="245974.940466"/>
    <n v="245677.77"/>
    <n v="1677.15"/>
    <n v="150616.18139700001"/>
    <x v="17"/>
  </r>
  <r>
    <x v="2"/>
    <n v="1"/>
    <x v="1"/>
    <n v="32209.838159999999"/>
    <s v="90"/>
    <n v="6780937.5445090001"/>
    <n v="5540432.5600000098"/>
    <n v="1505139.93"/>
    <n v="32209.838159999999"/>
    <x v="18"/>
  </r>
  <r>
    <x v="2"/>
    <n v="2"/>
    <x v="2"/>
    <n v="109828.807363"/>
    <s v="90"/>
    <n v="1487101.7338020001"/>
    <n v="1375212.98"/>
    <n v="147954.48000000001"/>
    <n v="111592.996074454"/>
    <x v="18"/>
  </r>
  <r>
    <x v="2"/>
    <n v="3"/>
    <x v="3"/>
    <n v="139990.20311900001"/>
    <s v="90"/>
    <n v="218167.264792"/>
    <n v="217448.08"/>
    <n v="300.39"/>
    <n v="139990.20311900001"/>
    <x v="18"/>
  </r>
  <r>
    <x v="2"/>
    <n v="1"/>
    <x v="1"/>
    <n v="913.00859200000002"/>
    <s v="91"/>
    <n v="222338.18320100001"/>
    <n v="147722.04"/>
    <n v="92587.79"/>
    <n v="913.00859200000002"/>
    <x v="18"/>
  </r>
  <r>
    <x v="2"/>
    <n v="2"/>
    <x v="2"/>
    <n v="281.494057"/>
    <s v="91"/>
    <n v="48876.912756999998"/>
    <n v="46913.98"/>
    <n v="2476.13"/>
    <n v="281.494057"/>
    <x v="18"/>
  </r>
  <r>
    <x v="2"/>
    <n v="3"/>
    <x v="3"/>
    <n v="2449.893431"/>
    <s v="91"/>
    <n v="2811.2874000000002"/>
    <n v="1022"/>
    <n v="8810"/>
    <n v="2449.893431"/>
    <x v="18"/>
  </r>
  <r>
    <x v="2"/>
    <n v="1"/>
    <x v="1"/>
    <n v="2283.6298609999999"/>
    <s v="92"/>
    <n v="531740.99486400001"/>
    <n v="460359.85"/>
    <n v="120436.68"/>
    <n v="2283.6298609999999"/>
    <x v="18"/>
  </r>
  <r>
    <x v="2"/>
    <n v="2"/>
    <x v="2"/>
    <n v="34275.653083999998"/>
    <s v="92"/>
    <n v="365117.44468299998"/>
    <n v="359923.41"/>
    <n v="39692.480000000003"/>
    <n v="34275.653083999998"/>
    <x v="18"/>
  </r>
  <r>
    <x v="2"/>
    <n v="3"/>
    <x v="3"/>
    <n v="29988.722065999998"/>
    <s v="92"/>
    <n v="50417.113185000002"/>
    <n v="7455.55"/>
    <n v="42896"/>
    <n v="29988.722065999998"/>
    <x v="18"/>
  </r>
  <r>
    <x v="2"/>
    <s v=""/>
    <x v="0"/>
    <n v="0"/>
    <s v="93"/>
    <n v="0"/>
    <n v="0"/>
    <n v="0"/>
    <n v="0"/>
    <x v="18"/>
  </r>
  <r>
    <x v="2"/>
    <n v="1"/>
    <x v="1"/>
    <n v="75831.586903000105"/>
    <s v="93"/>
    <n v="20456339.1806559"/>
    <n v="17299779.720000099"/>
    <n v="4196662.0499999803"/>
    <n v="75831.586903000105"/>
    <x v="18"/>
  </r>
  <r>
    <x v="2"/>
    <n v="2"/>
    <x v="2"/>
    <n v="384282.669658"/>
    <s v="93"/>
    <n v="5446881.1092360001"/>
    <n v="4509692.01"/>
    <n v="1032110.1"/>
    <n v="384282.669658"/>
    <x v="18"/>
  </r>
  <r>
    <x v="2"/>
    <n v="3"/>
    <x v="3"/>
    <n v="956888.13714799995"/>
    <s v="93"/>
    <n v="1264663.13295"/>
    <n v="1225587.8400000001"/>
    <n v="185831.23"/>
    <n v="956888.13714799995"/>
    <x v="18"/>
  </r>
  <r>
    <x v="2"/>
    <s v=""/>
    <x v="0"/>
    <n v="0"/>
    <s v="94"/>
    <n v="0"/>
    <n v="0"/>
    <n v="0"/>
    <n v="0"/>
    <x v="19"/>
  </r>
  <r>
    <x v="2"/>
    <n v="1"/>
    <x v="1"/>
    <n v="21854.318474"/>
    <s v="94"/>
    <n v="6306112.0872"/>
    <n v="5116454.53"/>
    <n v="1572009.85"/>
    <n v="21854.318474"/>
    <x v="19"/>
  </r>
  <r>
    <x v="2"/>
    <n v="2"/>
    <x v="2"/>
    <n v="32117.418092"/>
    <s v="94"/>
    <n v="902356.59221300099"/>
    <n v="308330.67"/>
    <n v="657538.04"/>
    <n v="32117.418092"/>
    <x v="19"/>
  </r>
  <r>
    <x v="2"/>
    <n v="3"/>
    <x v="3"/>
    <n v="349568.36212800001"/>
    <s v="94"/>
    <n v="564490.26763999998"/>
    <n v="516555.64"/>
    <n v="239181.18"/>
    <n v="349568.36212800001"/>
    <x v="19"/>
  </r>
  <r>
    <x v="2"/>
    <s v=""/>
    <x v="0"/>
    <n v="0"/>
    <s v="95"/>
    <n v="0"/>
    <n v="0"/>
    <n v="0"/>
    <n v="0"/>
    <x v="19"/>
  </r>
  <r>
    <x v="2"/>
    <n v="1"/>
    <x v="1"/>
    <n v="16202.12119"/>
    <s v="95"/>
    <n v="4096502.1142159998"/>
    <n v="3473828.43"/>
    <n v="792884.88"/>
    <n v="16202.12119"/>
    <x v="19"/>
  </r>
  <r>
    <x v="2"/>
    <n v="1"/>
    <x v="2"/>
    <n v="66.209810000000004"/>
    <s v="95"/>
    <n v="15316.93"/>
    <n v="15316.93"/>
    <n v="0"/>
    <n v="1656.9258688961099"/>
    <x v="19"/>
  </r>
  <r>
    <x v="2"/>
    <n v="2"/>
    <x v="2"/>
    <n v="51633.964052000003"/>
    <s v="95"/>
    <n v="871300.62130600004"/>
    <n v="751680.28"/>
    <n v="143382.79"/>
    <n v="51633.964052000003"/>
    <x v="19"/>
  </r>
  <r>
    <x v="2"/>
    <n v="3"/>
    <x v="3"/>
    <n v="215886.530979"/>
    <s v="95"/>
    <n v="280178.34171200002"/>
    <n v="279306.23"/>
    <n v="2696.91"/>
    <n v="215886.530979"/>
    <x v="19"/>
  </r>
  <r>
    <x v="2"/>
    <s v=""/>
    <x v="0"/>
    <n v="0"/>
    <s v="96"/>
    <n v="0"/>
    <n v="0"/>
    <n v="0"/>
    <n v="0"/>
    <x v="19"/>
  </r>
  <r>
    <x v="2"/>
    <n v="1"/>
    <x v="1"/>
    <n v="93586.000597999693"/>
    <s v="96"/>
    <n v="23273549.556892999"/>
    <n v="18363548.229999799"/>
    <n v="5669045.2899999497"/>
    <n v="93586.000597999693"/>
    <x v="19"/>
  </r>
  <r>
    <x v="2"/>
    <n v="1"/>
    <x v="2"/>
    <n v="52.188184"/>
    <s v="96"/>
    <n v="12128.46"/>
    <n v="12128.46"/>
    <n v="0"/>
    <n v="1311.7706258913699"/>
    <x v="19"/>
  </r>
  <r>
    <x v="2"/>
    <n v="2"/>
    <x v="2"/>
    <n v="541685.29400899902"/>
    <s v="96"/>
    <n v="7042540.3332229899"/>
    <n v="6243817.4999999898"/>
    <n v="807244.32999999903"/>
    <n v="541685.29400899902"/>
    <x v="19"/>
  </r>
  <r>
    <x v="2"/>
    <n v="3"/>
    <x v="3"/>
    <n v="1438802.156767"/>
    <s v="96"/>
    <n v="2091001.970094"/>
    <n v="2078649.79"/>
    <n v="24883.34"/>
    <n v="1438802.156767"/>
    <x v="19"/>
  </r>
  <r>
    <x v="2"/>
    <n v="1"/>
    <x v="1"/>
    <n v="219.49750299999999"/>
    <s v="97"/>
    <n v="43259.173707000002"/>
    <n v="34004.370000000003"/>
    <n v="9615.5"/>
    <n v="219.49750299999999"/>
    <x v="20"/>
  </r>
  <r>
    <x v="2"/>
    <n v="2"/>
    <x v="2"/>
    <n v="283.12160899999998"/>
    <s v="97"/>
    <n v="8663.7961520000008"/>
    <n v="6886.22"/>
    <n v="2139.6799999999998"/>
    <n v="283.12160899999998"/>
    <x v="20"/>
  </r>
  <r>
    <x v="2"/>
    <n v="3"/>
    <x v="3"/>
    <n v="3390.2921019999999"/>
    <s v="97"/>
    <n v="8966.09"/>
    <n v="8966.09"/>
    <n v="0"/>
    <n v="3390.2921019999999"/>
    <x v="20"/>
  </r>
  <r>
    <x v="2"/>
    <n v="1"/>
    <x v="1"/>
    <n v="1318.23839"/>
    <s v="98"/>
    <n v="142097.788573"/>
    <n v="130000.82"/>
    <n v="15616.18"/>
    <n v="1318.23839"/>
    <x v="20"/>
  </r>
  <r>
    <x v="2"/>
    <n v="2"/>
    <x v="2"/>
    <n v="177.82436799999999"/>
    <s v="98"/>
    <n v="5574.8139739999997"/>
    <n v="2841.2"/>
    <n v="3991.26"/>
    <n v="177.82436799999999"/>
    <x v="20"/>
  </r>
  <r>
    <x v="2"/>
    <n v="3"/>
    <x v="3"/>
    <n v="29908.108713000001"/>
    <s v="98"/>
    <n v="111938.973182"/>
    <n v="111879.5"/>
    <n v="0"/>
    <n v="29908.108713000001"/>
    <x v="20"/>
  </r>
  <r>
    <x v="2"/>
    <n v="1"/>
    <x v="1"/>
    <n v="817620.60531200597"/>
    <s v="99"/>
    <n v="80078908.756305501"/>
    <n v="80012154.640000507"/>
    <n v="139496494.09"/>
    <n v="817620.60531200597"/>
    <x v="21"/>
  </r>
  <r>
    <x v="2"/>
    <n v="2"/>
    <x v="2"/>
    <n v="14620.20759"/>
    <s v="99"/>
    <n v="1427153.336808"/>
    <n v="1424587.46"/>
    <n v="3128.27"/>
    <n v="14620.20759"/>
    <x v="21"/>
  </r>
  <r>
    <x v="2"/>
    <n v="3"/>
    <x v="3"/>
    <n v="0.28548299999999999"/>
    <s v="99"/>
    <n v="0.369612"/>
    <n v="0.36"/>
    <n v="0"/>
    <n v="0.28548299999999999"/>
    <x v="21"/>
  </r>
  <r>
    <x v="3"/>
    <n v="1"/>
    <x v="1"/>
    <n v="20.742864000000001"/>
    <s v="47"/>
    <n v="1000000"/>
    <n v="0"/>
    <n v="1000000"/>
    <n v="20.742864000000001"/>
    <x v="7"/>
  </r>
  <r>
    <x v="3"/>
    <n v="1"/>
    <x v="1"/>
    <n v="14968.590474000001"/>
    <s v="64"/>
    <n v="189384004.15448701"/>
    <n v="10308850.869999999"/>
    <n v="404895753.32185501"/>
    <n v="14968.590474000001"/>
    <x v="11"/>
  </r>
  <r>
    <x v="3"/>
    <n v="2"/>
    <x v="2"/>
    <n v="2732.9240289999998"/>
    <s v="64"/>
    <n v="198351.114"/>
    <n v="192365.54"/>
    <n v="29927.87"/>
    <n v="2732.9240289999998"/>
    <x v="11"/>
  </r>
  <r>
    <x v="3"/>
    <n v="3"/>
    <x v="3"/>
    <n v="91066.258979999999"/>
    <s v="64"/>
    <n v="209217.55"/>
    <n v="209217.55"/>
    <n v="0"/>
    <n v="91066.258979999999"/>
    <x v="11"/>
  </r>
  <r>
    <x v="3"/>
    <n v="1"/>
    <x v="1"/>
    <n v="0"/>
    <s v="65"/>
    <n v="0"/>
    <n v="0"/>
    <n v="15000"/>
    <n v="0"/>
    <x v="11"/>
  </r>
  <r>
    <x v="4"/>
    <n v="1"/>
    <x v="1"/>
    <n v="496.56314800000001"/>
    <s v="01"/>
    <n v="2018236.554"/>
    <n v="1502174.91"/>
    <n v="1538233.74"/>
    <n v="496.56314800000001"/>
    <x v="1"/>
  </r>
  <r>
    <x v="4"/>
    <n v="1"/>
    <x v="1"/>
    <n v="23.092631999999998"/>
    <s v="08"/>
    <n v="10387.94"/>
    <n v="0"/>
    <n v="51939.7"/>
    <n v="23.092631999999998"/>
    <x v="2"/>
  </r>
  <r>
    <x v="4"/>
    <n v="1"/>
    <x v="1"/>
    <n v="31928.450215000001"/>
    <s v="10"/>
    <n v="57547900.297677003"/>
    <n v="51636120.619999997"/>
    <n v="25053596.899999999"/>
    <n v="31928.450215000001"/>
    <x v="3"/>
  </r>
  <r>
    <x v="4"/>
    <n v="1"/>
    <x v="1"/>
    <n v="287.26607999999999"/>
    <s v="11"/>
    <n v="915690.35"/>
    <n v="664954.46"/>
    <n v="2233404.89"/>
    <n v="287.26607999999999"/>
    <x v="3"/>
  </r>
  <r>
    <x v="4"/>
    <n v="1"/>
    <x v="1"/>
    <n v="320.24559599999998"/>
    <s v="14"/>
    <n v="989403.59028899996"/>
    <n v="959600.09"/>
    <n v="149017.50144699999"/>
    <n v="320.24559599999998"/>
    <x v="3"/>
  </r>
  <r>
    <x v="4"/>
    <n v="1"/>
    <x v="1"/>
    <n v="4428.6998050000102"/>
    <s v="16"/>
    <n v="30020641.277934"/>
    <n v="26065338.005871002"/>
    <n v="25925184.970199"/>
    <n v="4428.6998050000102"/>
    <x v="3"/>
  </r>
  <r>
    <x v="4"/>
    <n v="1"/>
    <x v="1"/>
    <n v="2631.3898140000001"/>
    <s v="17"/>
    <n v="18303636.43"/>
    <n v="17853224.91"/>
    <n v="11319280.84"/>
    <n v="2631.3898140000001"/>
    <x v="3"/>
  </r>
  <r>
    <x v="4"/>
    <n v="1"/>
    <x v="1"/>
    <n v="0.72083200000000003"/>
    <s v="18"/>
    <n v="4359.7179999999998"/>
    <n v="599.53"/>
    <n v="9400.4699999999993"/>
    <n v="0.72083200000000003"/>
    <x v="3"/>
  </r>
  <r>
    <x v="4"/>
    <n v="1"/>
    <x v="1"/>
    <n v="58020.530061999998"/>
    <s v="19"/>
    <n v="200577248.53999999"/>
    <n v="200577248.53999999"/>
    <n v="9197718.1300000008"/>
    <n v="58020.530061999998"/>
    <x v="3"/>
  </r>
  <r>
    <x v="4"/>
    <n v="1"/>
    <x v="1"/>
    <n v="29031.966499999999"/>
    <s v="20"/>
    <n v="15977739.188031999"/>
    <n v="14334337.039999999"/>
    <n v="26679447.375158999"/>
    <n v="29031.966499999999"/>
    <x v="3"/>
  </r>
  <r>
    <x v="4"/>
    <n v="1"/>
    <x v="1"/>
    <n v="76.058823000000004"/>
    <s v="21"/>
    <n v="225763.66"/>
    <n v="223067.1"/>
    <n v="359932.9"/>
    <n v="76.058823000000004"/>
    <x v="3"/>
  </r>
  <r>
    <x v="4"/>
    <n v="1"/>
    <x v="1"/>
    <n v="203.679787"/>
    <s v="22"/>
    <n v="974309.86800000002"/>
    <n v="242012.56"/>
    <n v="2181543.27"/>
    <n v="203.679787"/>
    <x v="3"/>
  </r>
  <r>
    <x v="4"/>
    <n v="1"/>
    <x v="1"/>
    <n v="1705.891762"/>
    <s v="23"/>
    <n v="15864399.524003999"/>
    <n v="9697309.47000001"/>
    <n v="20527014.199999999"/>
    <n v="1705.891762"/>
    <x v="3"/>
  </r>
  <r>
    <x v="4"/>
    <n v="1"/>
    <x v="1"/>
    <n v="1547.183753"/>
    <s v="24"/>
    <n v="5331378.5839999998"/>
    <n v="0"/>
    <n v="26646916.960000001"/>
    <n v="1547.183753"/>
    <x v="3"/>
  </r>
  <r>
    <x v="4"/>
    <n v="1"/>
    <x v="1"/>
    <n v="110.593835"/>
    <s v="25"/>
    <n v="182246.52"/>
    <n v="544.20000000000005"/>
    <n v="541955.80000000005"/>
    <n v="110.593835"/>
    <x v="3"/>
  </r>
  <r>
    <x v="4"/>
    <n v="1"/>
    <x v="1"/>
    <n v="11.488201"/>
    <s v="26"/>
    <n v="351257.58"/>
    <n v="344660.78"/>
    <n v="55899.91"/>
    <n v="11.488201"/>
    <x v="3"/>
  </r>
  <r>
    <x v="4"/>
    <n v="1"/>
    <x v="1"/>
    <n v="24.461454"/>
    <s v="27"/>
    <n v="83458.5"/>
    <n v="83458.5"/>
    <n v="86541.5"/>
    <n v="24.461454"/>
    <x v="3"/>
  </r>
  <r>
    <x v="4"/>
    <n v="1"/>
    <x v="1"/>
    <n v="121.177104"/>
    <s v="28"/>
    <n v="36256.910000000003"/>
    <n v="7094.85"/>
    <n v="72905.149999999994"/>
    <n v="121.177104"/>
    <x v="3"/>
  </r>
  <r>
    <x v="4"/>
    <n v="2"/>
    <x v="2"/>
    <n v="5.3531219999999999"/>
    <s v="28"/>
    <n v="12987.034"/>
    <n v="3292.94"/>
    <n v="24207.06"/>
    <n v="5.3531219999999999"/>
    <x v="3"/>
  </r>
  <r>
    <x v="4"/>
    <n v="1"/>
    <x v="1"/>
    <n v="21813.614540999999"/>
    <s v="29"/>
    <n v="52898752.966000102"/>
    <n v="45804002.610000104"/>
    <n v="259148175.66"/>
    <n v="21813.614540999999"/>
    <x v="3"/>
  </r>
  <r>
    <x v="4"/>
    <n v="2"/>
    <x v="2"/>
    <n v="29527.848717000001"/>
    <s v="29"/>
    <n v="4785460.26"/>
    <n v="4785460.26"/>
    <n v="28936171.98"/>
    <n v="29527.848717000001"/>
    <x v="3"/>
  </r>
  <r>
    <x v="4"/>
    <n v="1"/>
    <x v="1"/>
    <n v="1166.7596880000001"/>
    <s v="32"/>
    <n v="3009147.338"/>
    <n v="2308365.21"/>
    <n v="2103063.15"/>
    <n v="1166.7596880000001"/>
    <x v="3"/>
  </r>
  <r>
    <x v="4"/>
    <n v="1"/>
    <x v="1"/>
    <n v="10679.908187999999"/>
    <s v="33"/>
    <n v="19928593.828000002"/>
    <n v="17303245.199999999"/>
    <n v="29298066.379999999"/>
    <n v="10679.908187999999"/>
    <x v="3"/>
  </r>
  <r>
    <x v="4"/>
    <n v="2"/>
    <x v="2"/>
    <n v="752.50040899999999"/>
    <s v="33"/>
    <n v="164154.91583700001"/>
    <n v="1.2"/>
    <n v="820768.57918600005"/>
    <n v="752.50040899999999"/>
    <x v="3"/>
  </r>
  <r>
    <x v="4"/>
    <n v="1"/>
    <x v="1"/>
    <n v="38807.014309999999"/>
    <s v="35"/>
    <n v="159910971.456747"/>
    <n v="134363814.88"/>
    <n v="103644966.02"/>
    <n v="38807.014309999999"/>
    <x v="4"/>
  </r>
  <r>
    <x v="4"/>
    <n v="1"/>
    <x v="1"/>
    <n v="265.48724099999998"/>
    <s v="37"/>
    <n v="184136.696"/>
    <n v="63331.47"/>
    <n v="601495.07999999996"/>
    <n v="265.48724099999998"/>
    <x v="5"/>
  </r>
  <r>
    <x v="4"/>
    <n v="1"/>
    <x v="1"/>
    <n v="13625.261606"/>
    <s v="38"/>
    <n v="8758954.7640000004"/>
    <n v="3608443.14"/>
    <n v="16280064.16"/>
    <n v="13625.261606"/>
    <x v="5"/>
  </r>
  <r>
    <x v="4"/>
    <n v="2"/>
    <x v="2"/>
    <n v="2762.3694230000001"/>
    <s v="38"/>
    <n v="2359462.1340000001"/>
    <n v="2011119.41"/>
    <n v="1092513.6200000001"/>
    <n v="2762.3694230000001"/>
    <x v="5"/>
  </r>
  <r>
    <x v="4"/>
    <n v="1"/>
    <x v="1"/>
    <n v="3727.5212550000001"/>
    <s v="41"/>
    <n v="10975426.825298"/>
    <n v="10814696.35"/>
    <n v="710540.21"/>
    <n v="3727.5212550000001"/>
    <x v="6"/>
  </r>
  <r>
    <x v="4"/>
    <n v="1"/>
    <x v="1"/>
    <n v="23750.860711000001"/>
    <s v="42"/>
    <n v="30997492.653000001"/>
    <n v="27383269.719999999"/>
    <n v="43836748.479999997"/>
    <n v="23750.860711000001"/>
    <x v="6"/>
  </r>
  <r>
    <x v="4"/>
    <n v="3"/>
    <x v="3"/>
    <n v="15418.194099"/>
    <s v="42"/>
    <n v="39698.347999999998"/>
    <n v="0"/>
    <n v="179768.94"/>
    <n v="15418.194099"/>
    <x v="6"/>
  </r>
  <r>
    <x v="4"/>
    <n v="1"/>
    <x v="1"/>
    <n v="8106.6789909999898"/>
    <s v="43"/>
    <n v="14471952.290504999"/>
    <n v="9777969.4900000002"/>
    <n v="20741284.725791998"/>
    <n v="8106.6789909999898"/>
    <x v="6"/>
  </r>
  <r>
    <x v="4"/>
    <n v="2"/>
    <x v="2"/>
    <n v="7091.0497169999999"/>
    <s v="43"/>
    <n v="454354.98364699999"/>
    <n v="-36.68"/>
    <n v="1778290.7582350001"/>
    <n v="7091.0497169999999"/>
    <x v="6"/>
  </r>
  <r>
    <x v="4"/>
    <n v="1"/>
    <x v="1"/>
    <n v="891.17022199999997"/>
    <s v="45"/>
    <n v="598575.81799999997"/>
    <n v="12689.8"/>
    <n v="2442614.89"/>
    <n v="891.17022199999997"/>
    <x v="7"/>
  </r>
  <r>
    <x v="4"/>
    <n v="1"/>
    <x v="1"/>
    <n v="17851.741578000001"/>
    <s v="46"/>
    <n v="164349181.919294"/>
    <n v="140053180.32574701"/>
    <n v="115247255.94583701"/>
    <n v="17851.741578000001"/>
    <x v="7"/>
  </r>
  <r>
    <x v="4"/>
    <n v="2"/>
    <x v="2"/>
    <n v="0"/>
    <s v="46"/>
    <n v="0"/>
    <n v="0"/>
    <n v="458059.17"/>
    <n v="0"/>
    <x v="7"/>
  </r>
  <r>
    <x v="4"/>
    <n v="1"/>
    <x v="1"/>
    <n v="156032.51063400201"/>
    <s v="47"/>
    <n v="365166030.11708802"/>
    <n v="349427704.76388901"/>
    <n v="91510494.069999993"/>
    <n v="156032.51063400201"/>
    <x v="7"/>
  </r>
  <r>
    <x v="4"/>
    <n v="2"/>
    <x v="2"/>
    <n v="17531.032285000001"/>
    <s v="47"/>
    <n v="8617112.4100000001"/>
    <n v="8596938.6099999994"/>
    <n v="30233.19"/>
    <n v="17531.032285000001"/>
    <x v="7"/>
  </r>
  <r>
    <x v="4"/>
    <n v="1"/>
    <x v="1"/>
    <n v="5138.664898"/>
    <s v="49"/>
    <n v="3433055.1132979998"/>
    <n v="1158322.1100000001"/>
    <n v="4790931.33"/>
    <n v="5138.664898"/>
    <x v="8"/>
  </r>
  <r>
    <x v="4"/>
    <n v="2"/>
    <x v="2"/>
    <n v="381.21359799999999"/>
    <s v="49"/>
    <n v="89939"/>
    <n v="89939"/>
    <n v="0"/>
    <n v="381.21359799999999"/>
    <x v="8"/>
  </r>
  <r>
    <x v="4"/>
    <n v="1"/>
    <x v="1"/>
    <n v="832.90915399999994"/>
    <s v="51"/>
    <n v="4947600"/>
    <n v="0"/>
    <n v="15000000"/>
    <n v="832.90915399999994"/>
    <x v="8"/>
  </r>
  <r>
    <x v="4"/>
    <n v="2"/>
    <x v="2"/>
    <n v="152.308998"/>
    <s v="51"/>
    <n v="20251.063999999998"/>
    <n v="418.44"/>
    <n v="49581.56"/>
    <n v="152.308998"/>
    <x v="8"/>
  </r>
  <r>
    <x v="4"/>
    <n v="1"/>
    <x v="1"/>
    <n v="19661.869191000002"/>
    <s v="52"/>
    <n v="208737109.29659599"/>
    <n v="203219212.16"/>
    <n v="19733298.199999999"/>
    <n v="19661.869191000002"/>
    <x v="8"/>
  </r>
  <r>
    <x v="4"/>
    <n v="1"/>
    <x v="1"/>
    <n v="99410.737745000006"/>
    <s v="55"/>
    <n v="63659592.066278003"/>
    <n v="59668224.780000001"/>
    <n v="6011847.3600000003"/>
    <n v="99410.737745000006"/>
    <x v="9"/>
  </r>
  <r>
    <x v="4"/>
    <n v="3"/>
    <x v="3"/>
    <n v="38838.377099999998"/>
    <s v="55"/>
    <n v="100000"/>
    <n v="0"/>
    <n v="500000"/>
    <n v="38838.377099999998"/>
    <x v="9"/>
  </r>
  <r>
    <x v="4"/>
    <n v="1"/>
    <x v="1"/>
    <n v="155.87928700000001"/>
    <s v="56"/>
    <n v="546853.51384000096"/>
    <n v="397350.32"/>
    <n v="1050755.3899999999"/>
    <n v="155.87928700000001"/>
    <x v="9"/>
  </r>
  <r>
    <x v="4"/>
    <n v="2"/>
    <x v="2"/>
    <n v="9.2999999999999997E-5"/>
    <s v="56"/>
    <n v="0.32984000000000002"/>
    <n v="0"/>
    <n v="1"/>
    <n v="9.2999999999999997E-5"/>
    <x v="9"/>
  </r>
  <r>
    <x v="4"/>
    <n v="1"/>
    <x v="1"/>
    <n v="491.90858300000002"/>
    <s v="58"/>
    <n v="225485.69899999999"/>
    <n v="5110.3"/>
    <n v="949736.75"/>
    <n v="491.90858300000002"/>
    <x v="10"/>
  </r>
  <r>
    <x v="4"/>
    <n v="1"/>
    <x v="1"/>
    <n v="4.845593"/>
    <s v="59"/>
    <n v="41982.05"/>
    <n v="41982.05"/>
    <n v="0"/>
    <n v="4.845593"/>
    <x v="10"/>
  </r>
  <r>
    <x v="4"/>
    <n v="1"/>
    <x v="1"/>
    <n v="2.6727400000000001"/>
    <s v="60"/>
    <n v="27148.59"/>
    <n v="27148.59"/>
    <n v="0"/>
    <n v="2.6727400000000001"/>
    <x v="10"/>
  </r>
  <r>
    <x v="4"/>
    <n v="1"/>
    <x v="1"/>
    <n v="35117.901293000003"/>
    <s v="61"/>
    <n v="24916499.996011999"/>
    <n v="19591032.952714"/>
    <n v="20893558.34"/>
    <n v="35117.901293000003"/>
    <x v="10"/>
  </r>
  <r>
    <x v="4"/>
    <n v="1"/>
    <x v="1"/>
    <n v="1123.1728519999999"/>
    <s v="62"/>
    <n v="876288.35673300002"/>
    <n v="36272.741176000003"/>
    <n v="2911610.5655660001"/>
    <n v="1123.1728519999999"/>
    <x v="10"/>
  </r>
  <r>
    <x v="4"/>
    <n v="1"/>
    <x v="1"/>
    <n v="0.18456800000000001"/>
    <s v="63"/>
    <n v="1056.1199999999999"/>
    <n v="760.2"/>
    <n v="739.8"/>
    <n v="0.18456800000000001"/>
    <x v="10"/>
  </r>
  <r>
    <x v="4"/>
    <n v="1"/>
    <x v="1"/>
    <n v="159281.54907000001"/>
    <s v="64"/>
    <n v="1188775266.42523"/>
    <n v="1100111139.03562"/>
    <n v="303295849.37045902"/>
    <n v="159281.54907000001"/>
    <x v="11"/>
  </r>
  <r>
    <x v="4"/>
    <n v="2"/>
    <x v="2"/>
    <n v="3035.752661"/>
    <s v="64"/>
    <n v="1508573.04"/>
    <n v="1508573.04"/>
    <n v="0"/>
    <n v="3035.752661"/>
    <x v="11"/>
  </r>
  <r>
    <x v="4"/>
    <n v="1"/>
    <x v="1"/>
    <n v="54446.921704"/>
    <s v="66"/>
    <n v="374093284.32067502"/>
    <n v="372442083.66099501"/>
    <n v="120389617.38"/>
    <n v="54446.921704"/>
    <x v="11"/>
  </r>
  <r>
    <x v="4"/>
    <n v="1"/>
    <x v="1"/>
    <n v="95673.282273999997"/>
    <s v="68"/>
    <n v="27487060.675349001"/>
    <n v="21182588.457455002"/>
    <n v="27194100.829999998"/>
    <n v="95673.282273999997"/>
    <x v="12"/>
  </r>
  <r>
    <x v="4"/>
    <n v="1"/>
    <x v="1"/>
    <n v="59724.920491999997"/>
    <s v="69"/>
    <n v="41684677.009999998"/>
    <n v="41684677.009999998"/>
    <n v="0"/>
    <n v="59724.920491999997"/>
    <x v="13"/>
  </r>
  <r>
    <x v="4"/>
    <n v="1"/>
    <x v="1"/>
    <n v="376715.76912700001"/>
    <s v="70"/>
    <n v="895616835.779333"/>
    <n v="834644968.90999997"/>
    <n v="176375040.61000001"/>
    <n v="376715.76912700001"/>
    <x v="13"/>
  </r>
  <r>
    <x v="4"/>
    <n v="1"/>
    <x v="1"/>
    <n v="1875.3150969999999"/>
    <s v="71"/>
    <n v="3920857.4849999999"/>
    <n v="2638148.98"/>
    <n v="5004134.83"/>
    <n v="1875.3150969999999"/>
    <x v="13"/>
  </r>
  <r>
    <x v="4"/>
    <n v="2"/>
    <x v="2"/>
    <n v="4.1485560000000001"/>
    <s v="71"/>
    <n v="693"/>
    <n v="155"/>
    <n v="1345"/>
    <n v="4.1485560000000001"/>
    <x v="13"/>
  </r>
  <r>
    <x v="4"/>
    <n v="1"/>
    <x v="1"/>
    <n v="374.9975"/>
    <s v="73"/>
    <n v="899781.14599999995"/>
    <n v="5476.45"/>
    <n v="2851499.93"/>
    <n v="374.9975"/>
    <x v="13"/>
  </r>
  <r>
    <x v="4"/>
    <n v="2"/>
    <x v="2"/>
    <n v="315.57786299999998"/>
    <s v="73"/>
    <n v="866155.44"/>
    <n v="5952.4"/>
    <n v="2606547.6"/>
    <n v="315.57786299999998"/>
    <x v="13"/>
  </r>
  <r>
    <x v="4"/>
    <n v="1"/>
    <x v="1"/>
    <n v="5024.2384499999998"/>
    <s v="77"/>
    <n v="5764118.5240000002"/>
    <n v="5304201.8"/>
    <n v="5836906.8099999996"/>
    <n v="5024.2384499999998"/>
    <x v="14"/>
  </r>
  <r>
    <x v="4"/>
    <n v="1"/>
    <x v="1"/>
    <n v="76.237015999999997"/>
    <s v="78"/>
    <n v="115359.45600000001"/>
    <n v="1693.27"/>
    <n v="388543.3"/>
    <n v="76.237015999999997"/>
    <x v="14"/>
  </r>
  <r>
    <x v="4"/>
    <n v="1"/>
    <x v="1"/>
    <n v="402.71570500000001"/>
    <s v="79"/>
    <n v="337352.71129800001"/>
    <n v="0"/>
    <n v="1492003.55"/>
    <n v="402.71570500000001"/>
    <x v="14"/>
  </r>
  <r>
    <x v="4"/>
    <n v="1"/>
    <x v="1"/>
    <n v="3526.4180679999999"/>
    <s v="80"/>
    <n v="4625554.0619999999"/>
    <n v="709769.679999999"/>
    <n v="14778441.59"/>
    <n v="3526.4180679999999"/>
    <x v="14"/>
  </r>
  <r>
    <x v="4"/>
    <n v="1"/>
    <x v="1"/>
    <n v="6.9881710000000004"/>
    <s v="81"/>
    <n v="10908.638000000001"/>
    <n v="0"/>
    <n v="304543.19"/>
    <n v="6.9881710000000004"/>
    <x v="14"/>
  </r>
  <r>
    <x v="4"/>
    <n v="1"/>
    <x v="1"/>
    <n v="198.876071"/>
    <s v="82"/>
    <n v="395260.000298"/>
    <n v="152384.79"/>
    <n v="865450.94"/>
    <n v="198.876071"/>
    <x v="14"/>
  </r>
  <r>
    <x v="4"/>
    <n v="1"/>
    <x v="1"/>
    <n v="0"/>
    <s v="84"/>
    <n v="3.2980000000000002E-3"/>
    <n v="0"/>
    <n v="0.01"/>
    <n v="0"/>
    <x v="15"/>
  </r>
  <r>
    <x v="4"/>
    <n v="1"/>
    <x v="1"/>
    <n v="27086.892973000002"/>
    <s v="86"/>
    <n v="7490004.818"/>
    <n v="7462450.9400000004"/>
    <n v="68499187.859999999"/>
    <n v="27086.892973000002"/>
    <x v="17"/>
  </r>
  <r>
    <x v="4"/>
    <n v="2"/>
    <x v="2"/>
    <n v="66.436712999999997"/>
    <s v="86"/>
    <n v="24530.7"/>
    <n v="22757.78"/>
    <n v="4432.3"/>
    <n v="66.436712999999997"/>
    <x v="17"/>
  </r>
  <r>
    <x v="4"/>
    <n v="1"/>
    <x v="1"/>
    <n v="123.602508"/>
    <s v="92"/>
    <n v="124699.473298"/>
    <n v="0"/>
    <n v="124699.48"/>
    <n v="123.602508"/>
    <x v="18"/>
  </r>
  <r>
    <x v="4"/>
    <n v="1"/>
    <x v="1"/>
    <n v="9.9999999999999995E-7"/>
    <s v="93"/>
    <n v="3.2980000000000002E-3"/>
    <n v="0"/>
    <n v="0.01"/>
    <n v="9.9999999999999995E-7"/>
    <x v="18"/>
  </r>
  <r>
    <x v="4"/>
    <n v="1"/>
    <x v="1"/>
    <n v="2.1804450000000002"/>
    <s v="95"/>
    <n v="2000"/>
    <n v="0"/>
    <n v="5000"/>
    <n v="2.1804450000000002"/>
    <x v="19"/>
  </r>
  <r>
    <x v="4"/>
    <n v="1"/>
    <x v="1"/>
    <n v="3138.88522900001"/>
    <s v="99"/>
    <n v="33950751.070000097"/>
    <n v="33950751.070000097"/>
    <n v="15049248.93"/>
    <n v="3138.88522900001"/>
    <x v="21"/>
  </r>
  <r>
    <x v="5"/>
    <n v="1"/>
    <x v="1"/>
    <n v="0"/>
    <s v="47"/>
    <n v="9844.8700000000008"/>
    <n v="9844.8700000000008"/>
    <n v="150155.13"/>
    <n v="0"/>
    <x v="7"/>
  </r>
  <r>
    <x v="5"/>
    <n v="1"/>
    <x v="1"/>
    <n v="0"/>
    <s v="64"/>
    <n v="5094697666.6700001"/>
    <n v="5094697666.6700001"/>
    <n v="0"/>
    <n v="0"/>
    <x v="11"/>
  </r>
  <r>
    <x v="5"/>
    <n v="1"/>
    <x v="1"/>
    <n v="0"/>
    <s v="66"/>
    <n v="1164911740.5899999"/>
    <n v="1164911740.5899999"/>
    <n v="0"/>
    <n v="0"/>
    <x v="11"/>
  </r>
  <r>
    <x v="5"/>
    <n v="1"/>
    <x v="1"/>
    <n v="0"/>
    <s v="84"/>
    <n v="6257212456.0000095"/>
    <n v="6257212456.0000095"/>
    <n v="112632919.03"/>
    <n v="0"/>
    <x v="15"/>
  </r>
  <r>
    <x v="5"/>
    <n v="1"/>
    <x v="1"/>
    <n v="0"/>
    <s v="86"/>
    <n v="313295.59000000003"/>
    <n v="313295.59000000003"/>
    <n v="20089745.879999999"/>
    <n v="0"/>
    <x v="17"/>
  </r>
  <r>
    <x v="5"/>
    <n v="2"/>
    <x v="2"/>
    <n v="0"/>
    <s v="99"/>
    <n v="7261940.9199999999"/>
    <n v="7261940.9199999999"/>
    <n v="0"/>
    <n v="0"/>
    <x v="21"/>
  </r>
  <r>
    <x v="6"/>
    <n v="1"/>
    <x v="1"/>
    <n v="133685.29477199999"/>
    <s v="35"/>
    <n v="165870641.544"/>
    <n v="159718723.18000001"/>
    <n v="15379795.91"/>
    <n v="133685.29477199999"/>
    <x v="4"/>
  </r>
  <r>
    <x v="6"/>
    <n v="2"/>
    <x v="2"/>
    <n v="39094.011495999999"/>
    <s v="38"/>
    <n v="3842983.22"/>
    <n v="3842983.22"/>
    <n v="0"/>
    <n v="39094.011495999999"/>
    <x v="5"/>
  </r>
  <r>
    <x v="6"/>
    <n v="1"/>
    <x v="1"/>
    <n v="251893.945224"/>
    <s v="41"/>
    <n v="183378132.48800001"/>
    <n v="177142934.30000001"/>
    <n v="11107576.74"/>
    <n v="251893.945224"/>
    <x v="6"/>
  </r>
  <r>
    <x v="6"/>
    <n v="1"/>
    <x v="1"/>
    <n v="28796.921481000001"/>
    <s v="42"/>
    <n v="38853473.204000004"/>
    <n v="35713412.75"/>
    <n v="3692038.74"/>
    <n v="28796.921481000001"/>
    <x v="6"/>
  </r>
  <r>
    <x v="6"/>
    <n v="1"/>
    <x v="1"/>
    <n v="366675.35992399999"/>
    <s v="52"/>
    <n v="123460708.06999999"/>
    <n v="120392880.37"/>
    <n v="9111671.7699999996"/>
    <n v="366675.35992399999"/>
    <x v="8"/>
  </r>
  <r>
    <x v="6"/>
    <n v="2"/>
    <x v="2"/>
    <n v="11729.661865"/>
    <s v="52"/>
    <n v="600000"/>
    <n v="0"/>
    <n v="1500000"/>
    <n v="11729.661865"/>
    <x v="8"/>
  </r>
  <r>
    <x v="6"/>
    <n v="3"/>
    <x v="3"/>
    <n v="15510370.644610999"/>
    <s v="52"/>
    <n v="26109595.93"/>
    <n v="22952190"/>
    <n v="3157405.93"/>
    <n v="15510370.644610999"/>
    <x v="8"/>
  </r>
  <r>
    <x v="6"/>
    <n v="1"/>
    <x v="1"/>
    <n v="39829.279473000002"/>
    <s v="61"/>
    <n v="18493337.48"/>
    <n v="18493337.48"/>
    <n v="0"/>
    <n v="39829.279473000002"/>
    <x v="10"/>
  </r>
  <r>
    <x v="6"/>
    <n v="1"/>
    <x v="1"/>
    <n v="93990.098394999994"/>
    <s v="64"/>
    <n v="67967906.931999996"/>
    <n v="65921543.32"/>
    <n v="5115909.03"/>
    <n v="93990.098394999994"/>
    <x v="11"/>
  </r>
  <r>
    <x v="6"/>
    <n v="1"/>
    <x v="1"/>
    <n v="442256.02600499999"/>
    <s v="68"/>
    <n v="324189687.47000003"/>
    <n v="268034939.44"/>
    <n v="57445868.030000001"/>
    <n v="442256.02600499999"/>
    <x v="12"/>
  </r>
  <r>
    <x v="6"/>
    <n v="1"/>
    <x v="1"/>
    <n v="361916.08526600001"/>
    <s v="70"/>
    <n v="223154832.134"/>
    <n v="223153122.31"/>
    <n v="74126496.359999999"/>
    <n v="361916.08526600001"/>
    <x v="13"/>
  </r>
  <r>
    <x v="6"/>
    <n v="1"/>
    <x v="1"/>
    <n v="29678.179517"/>
    <s v="71"/>
    <n v="21331752.920000002"/>
    <n v="19532543.879999999"/>
    <n v="5746045.2000000002"/>
    <n v="29678.179517"/>
    <x v="13"/>
  </r>
  <r>
    <x v="6"/>
    <n v="1"/>
    <x v="1"/>
    <n v="77653.211259999996"/>
    <s v="77"/>
    <n v="44996562.789999999"/>
    <n v="44996562.789999999"/>
    <n v="0"/>
    <n v="77653.211259999996"/>
    <x v="14"/>
  </r>
  <r>
    <x v="6"/>
    <n v="1"/>
    <x v="1"/>
    <n v="4974.7469549999996"/>
    <s v="82"/>
    <n v="3312168.57"/>
    <n v="3312168.57"/>
    <n v="0"/>
    <n v="4974.7469549999996"/>
    <x v="14"/>
  </r>
  <r>
    <x v="7"/>
    <n v="1"/>
    <x v="1"/>
    <n v="185627.20024000001"/>
    <s v="64"/>
    <n v="294140914.69999999"/>
    <n v="291302575.99000001"/>
    <n v="9552276.1500000004"/>
    <n v="185627.20024000001"/>
    <x v="11"/>
  </r>
  <r>
    <x v="7"/>
    <n v="2"/>
    <x v="2"/>
    <n v="12.556259000000001"/>
    <s v="64"/>
    <n v="73912.89"/>
    <n v="234.69"/>
    <n v="363424.16"/>
    <n v="12.556259000000001"/>
    <x v="11"/>
  </r>
  <r>
    <x v="7"/>
    <n v="1"/>
    <x v="1"/>
    <n v="13319.624834"/>
    <s v="65"/>
    <n v="21343553.806503002"/>
    <n v="17214582.909503002"/>
    <n v="12901594.449999999"/>
    <n v="13319.624834"/>
    <x v="11"/>
  </r>
  <r>
    <x v="7"/>
    <n v="1"/>
    <x v="1"/>
    <n v="15.199039000000001"/>
    <s v="66"/>
    <n v="10528.428172"/>
    <n v="6177.2921720000004"/>
    <n v="10877.84"/>
    <n v="15.199039000000001"/>
    <x v="11"/>
  </r>
  <r>
    <x v="7"/>
    <n v="3"/>
    <x v="3"/>
    <n v="1850.9275009999999"/>
    <s v="66"/>
    <n v="4252.3599999999997"/>
    <n v="4252.3599999999997"/>
    <n v="0"/>
    <n v="1850.9275009999999"/>
    <x v="11"/>
  </r>
  <r>
    <x v="7"/>
    <n v="3"/>
    <x v="3"/>
    <n v="56.293553000000003"/>
    <s v="74"/>
    <n v="129.33000000000001"/>
    <n v="129.33000000000001"/>
    <n v="0"/>
    <n v="56.293553000000003"/>
    <x v="13"/>
  </r>
  <r>
    <x v="7"/>
    <n v="1"/>
    <x v="1"/>
    <n v="50.585075000000003"/>
    <s v="77"/>
    <n v="12864.005999999999"/>
    <n v="0"/>
    <n v="64320.03"/>
    <n v="50.585075000000003"/>
    <x v="14"/>
  </r>
  <r>
    <x v="8"/>
    <n v="1"/>
    <x v="1"/>
    <n v="38951.499924000003"/>
    <s v=""/>
    <n v="17337956.482872002"/>
    <n v="9779033.4800000004"/>
    <n v="10166465.869999999"/>
    <n v="38951.499924000003"/>
    <x v="0"/>
  </r>
  <r>
    <x v="8"/>
    <n v="3"/>
    <x v="3"/>
    <n v="1288.77"/>
    <s v="10"/>
    <n v="1279996.27"/>
    <n v="1279996.27"/>
    <n v="0"/>
    <n v="1288.77"/>
    <x v="3"/>
  </r>
  <r>
    <x v="8"/>
    <n v="1"/>
    <x v="1"/>
    <n v="637552.00896699994"/>
    <s v="41"/>
    <n v="276632155.06797498"/>
    <n v="159233510.40000001"/>
    <n v="167528059.78999999"/>
    <n v="637552.00896699994"/>
    <x v="6"/>
  </r>
  <r>
    <x v="8"/>
    <n v="2"/>
    <x v="2"/>
    <n v="110649.215819"/>
    <s v="41"/>
    <n v="8621994.0899999999"/>
    <n v="6985119.0899999999"/>
    <n v="2182500"/>
    <n v="110649.215819"/>
    <x v="6"/>
  </r>
  <r>
    <x v="8"/>
    <n v="3"/>
    <x v="3"/>
    <n v="4908973.9018759998"/>
    <s v="41"/>
    <n v="14200482.334000001"/>
    <n v="14036648.810000001"/>
    <n v="819167.62"/>
    <n v="4908973.9018759998"/>
    <x v="6"/>
  </r>
  <r>
    <x v="8"/>
    <n v="1"/>
    <x v="1"/>
    <n v="1809.319569"/>
    <s v="42"/>
    <n v="792219.80640799995"/>
    <n v="446903.3"/>
    <n v="484268.08"/>
    <n v="1809.319569"/>
    <x v="6"/>
  </r>
  <r>
    <x v="8"/>
    <n v="1"/>
    <x v="1"/>
    <n v="1852.433031"/>
    <s v="43"/>
    <n v="1143965.7268020001"/>
    <n v="858489.68"/>
    <n v="586311.24"/>
    <n v="1852.433031"/>
    <x v="6"/>
  </r>
  <r>
    <x v="8"/>
    <n v="1"/>
    <x v="1"/>
    <n v="2007.4966999999999"/>
    <s v="46"/>
    <n v="879634.35021800001"/>
    <n v="512375.03"/>
    <n v="490539.38"/>
    <n v="2007.4966999999999"/>
    <x v="7"/>
  </r>
  <r>
    <x v="8"/>
    <n v="1"/>
    <x v="1"/>
    <n v="153.21255400000001"/>
    <s v="47"/>
    <n v="66736.34"/>
    <n v="65143.34"/>
    <n v="5000"/>
    <n v="153.21255400000001"/>
    <x v="7"/>
  </r>
  <r>
    <x v="8"/>
    <n v="1"/>
    <x v="1"/>
    <n v="734.75930900000003"/>
    <s v="49"/>
    <n v="323561.43393"/>
    <n v="30573.84"/>
    <n v="390819.78"/>
    <n v="734.75930900000003"/>
    <x v="8"/>
  </r>
  <r>
    <x v="8"/>
    <n v="1"/>
    <x v="1"/>
    <n v="60676.244665999999"/>
    <s v="55"/>
    <n v="26109975.358387999"/>
    <n v="13487635.58"/>
    <n v="17199150.07"/>
    <n v="60676.244665999999"/>
    <x v="9"/>
  </r>
  <r>
    <x v="8"/>
    <n v="2"/>
    <x v="2"/>
    <n v="16070.227825"/>
    <s v="55"/>
    <n v="162159.25"/>
    <n v="162159.25"/>
    <n v="0"/>
    <n v="16070.227825"/>
    <x v="9"/>
  </r>
  <r>
    <x v="8"/>
    <n v="1"/>
    <x v="1"/>
    <n v="7108.8493909999997"/>
    <s v="64"/>
    <n v="3108928.26"/>
    <n v="1908928.26"/>
    <n v="1600000"/>
    <n v="7108.8493909999997"/>
    <x v="11"/>
  </r>
  <r>
    <x v="8"/>
    <n v="1"/>
    <x v="1"/>
    <n v="1083223.589047"/>
    <s v="68"/>
    <n v="406495101.61904103"/>
    <n v="247081386.53999999"/>
    <n v="227559223.55000001"/>
    <n v="1083223.589047"/>
    <x v="12"/>
  </r>
  <r>
    <x v="8"/>
    <n v="2"/>
    <x v="2"/>
    <n v="357619.28851300001"/>
    <s v="68"/>
    <n v="4697187.9704139996"/>
    <n v="4688181.4000000004"/>
    <n v="27893.79"/>
    <n v="357619.28851300001"/>
    <x v="12"/>
  </r>
  <r>
    <x v="8"/>
    <n v="3"/>
    <x v="3"/>
    <n v="13580336.510020999"/>
    <s v="68"/>
    <n v="24696379.690000001"/>
    <n v="24676379.690000001"/>
    <n v="100000"/>
    <n v="13580336.510020999"/>
    <x v="12"/>
  </r>
  <r>
    <x v="8"/>
    <n v="1"/>
    <x v="1"/>
    <n v="30006.449605999998"/>
    <s v="70"/>
    <n v="13105886.019996"/>
    <n v="5904419.7599999998"/>
    <n v="9610927.1899999995"/>
    <n v="30006.449605999998"/>
    <x v="13"/>
  </r>
  <r>
    <x v="8"/>
    <n v="1"/>
    <x v="1"/>
    <n v="3386.2795970000002"/>
    <s v="71"/>
    <n v="1483084.8002180001"/>
    <n v="771550.01"/>
    <n v="951586.54"/>
    <n v="3386.2795970000002"/>
    <x v="13"/>
  </r>
  <r>
    <x v="8"/>
    <n v="1"/>
    <x v="1"/>
    <n v="1144.6970670000001"/>
    <s v="81"/>
    <n v="502535.085074"/>
    <n v="385176.95"/>
    <n v="157124.09"/>
    <n v="1144.6970670000001"/>
    <x v="14"/>
  </r>
  <r>
    <x v="8"/>
    <n v="3"/>
    <x v="3"/>
    <n v="223873.12651500001"/>
    <s v="82"/>
    <n v="490149.87"/>
    <n v="490149.87"/>
    <n v="4898.28"/>
    <n v="223873.12651500001"/>
    <x v="14"/>
  </r>
  <r>
    <x v="9"/>
    <s v=""/>
    <x v="0"/>
    <n v="0"/>
    <s v=""/>
    <n v="0"/>
    <n v="0"/>
    <n v="0"/>
    <n v="0"/>
    <x v="0"/>
  </r>
  <r>
    <x v="9"/>
    <n v="1"/>
    <x v="1"/>
    <n v="3273431.7494550198"/>
    <s v=""/>
    <n v="772795727.74271798"/>
    <n v="772795719.51271904"/>
    <n v="0"/>
    <n v="3273431.7494550198"/>
    <x v="0"/>
  </r>
  <r>
    <x v="9"/>
    <n v="1"/>
    <x v="2"/>
    <n v="9667.2323460000007"/>
    <s v=""/>
    <n v="2760570.69"/>
    <n v="2760570.69"/>
    <n v="0"/>
    <n v="296362.02877719799"/>
    <x v="0"/>
  </r>
  <r>
    <x v="9"/>
    <n v="2"/>
    <x v="2"/>
    <n v="49836650.689854898"/>
    <s v=""/>
    <n v="526802133.68999898"/>
    <n v="526802130.68999898"/>
    <n v="0"/>
    <n v="50179990.940466203"/>
    <x v="0"/>
  </r>
  <r>
    <x v="9"/>
    <n v="3"/>
    <x v="3"/>
    <n v="38335542.750883996"/>
    <s v=""/>
    <n v="58731849.439999901"/>
    <n v="58731849.439999901"/>
    <n v="0"/>
    <n v="38335542.750883996"/>
    <x v="0"/>
  </r>
  <r>
    <x v="9"/>
    <n v="1"/>
    <x v="1"/>
    <n v="1.2619069999999999"/>
    <s v="01"/>
    <n v="645.86"/>
    <n v="645.86"/>
    <n v="0"/>
    <n v="1.2619069999999999"/>
    <x v="1"/>
  </r>
  <r>
    <x v="9"/>
    <n v="3"/>
    <x v="3"/>
    <n v="2703.577491"/>
    <s v="01"/>
    <n v="7406.24"/>
    <n v="7406.24"/>
    <n v="0"/>
    <n v="2703.577491"/>
    <x v="1"/>
  </r>
  <r>
    <x v="9"/>
    <n v="3"/>
    <x v="3"/>
    <n v="15125.258317"/>
    <s v="10"/>
    <n v="17294.25"/>
    <n v="17294.25"/>
    <n v="0"/>
    <n v="15125.258317"/>
    <x v="3"/>
  </r>
  <r>
    <x v="9"/>
    <s v=""/>
    <x v="0"/>
    <n v="0"/>
    <s v="13"/>
    <n v="0"/>
    <n v="0"/>
    <n v="0"/>
    <n v="0"/>
    <x v="3"/>
  </r>
  <r>
    <x v="9"/>
    <s v=""/>
    <x v="0"/>
    <n v="0"/>
    <s v="31"/>
    <n v="0"/>
    <n v="0"/>
    <n v="0"/>
    <n v="0"/>
    <x v="3"/>
  </r>
  <r>
    <x v="9"/>
    <n v="1"/>
    <x v="1"/>
    <n v="2.6695850000000001"/>
    <s v="41"/>
    <n v="178.24"/>
    <n v="178.24"/>
    <n v="0"/>
    <n v="2.6695850000000001"/>
    <x v="6"/>
  </r>
  <r>
    <x v="9"/>
    <n v="2"/>
    <x v="2"/>
    <n v="23.332553000000001"/>
    <s v="41"/>
    <n v="572.58000000000004"/>
    <n v="572.58000000000004"/>
    <n v="0"/>
    <n v="23.332553000000001"/>
    <x v="6"/>
  </r>
  <r>
    <x v="9"/>
    <n v="3"/>
    <x v="3"/>
    <n v="3484.4684600000001"/>
    <s v="42"/>
    <n v="9545.43"/>
    <n v="9545.43"/>
    <n v="0"/>
    <n v="3484.4684600000001"/>
    <x v="6"/>
  </r>
  <r>
    <x v="9"/>
    <n v="1"/>
    <x v="1"/>
    <n v="67.485446999999994"/>
    <s v="43"/>
    <n v="7342.95"/>
    <n v="7342.95"/>
    <n v="0"/>
    <n v="67.485446999999994"/>
    <x v="6"/>
  </r>
  <r>
    <x v="9"/>
    <n v="2"/>
    <x v="2"/>
    <n v="125.751373"/>
    <s v="43"/>
    <n v="2034.47"/>
    <n v="2034.47"/>
    <n v="0"/>
    <n v="125.751373"/>
    <x v="6"/>
  </r>
  <r>
    <x v="9"/>
    <n v="1"/>
    <x v="1"/>
    <n v="89.949821"/>
    <s v="45"/>
    <n v="12110.53"/>
    <n v="12110.53"/>
    <n v="0"/>
    <n v="89.949821"/>
    <x v="7"/>
  </r>
  <r>
    <x v="9"/>
    <s v=""/>
    <x v="0"/>
    <n v="0"/>
    <s v="46"/>
    <n v="0"/>
    <n v="0"/>
    <n v="0"/>
    <n v="0"/>
    <x v="7"/>
  </r>
  <r>
    <x v="9"/>
    <n v="1"/>
    <x v="1"/>
    <n v="0.21185100000000001"/>
    <s v="46"/>
    <n v="22.13"/>
    <n v="22.13"/>
    <n v="0"/>
    <n v="0.21185100000000001"/>
    <x v="7"/>
  </r>
  <r>
    <x v="9"/>
    <n v="2"/>
    <x v="2"/>
    <n v="320.20721200000003"/>
    <s v="46"/>
    <n v="4416.8100000000004"/>
    <n v="4416.8100000000004"/>
    <n v="0"/>
    <n v="320.20721200000003"/>
    <x v="7"/>
  </r>
  <r>
    <x v="9"/>
    <n v="3"/>
    <x v="3"/>
    <n v="1207.796468"/>
    <s v="46"/>
    <n v="2637.22"/>
    <n v="2637.22"/>
    <n v="0"/>
    <n v="1207.796468"/>
    <x v="7"/>
  </r>
  <r>
    <x v="9"/>
    <n v="1"/>
    <x v="1"/>
    <n v="0.472051"/>
    <s v="47"/>
    <n v="4773.1400000000003"/>
    <n v="4773.1400000000003"/>
    <n v="0"/>
    <n v="0.472051"/>
    <x v="7"/>
  </r>
  <r>
    <x v="9"/>
    <n v="2"/>
    <x v="2"/>
    <n v="0.73599400000000004"/>
    <s v="47"/>
    <n v="671.57"/>
    <n v="671.57"/>
    <n v="0"/>
    <n v="0.73599400000000004"/>
    <x v="7"/>
  </r>
  <r>
    <x v="9"/>
    <n v="3"/>
    <x v="3"/>
    <n v="5118.0030800000004"/>
    <s v="47"/>
    <n v="9023.94"/>
    <n v="9023.94"/>
    <n v="0"/>
    <n v="5118.0030800000004"/>
    <x v="7"/>
  </r>
  <r>
    <x v="9"/>
    <n v="1"/>
    <x v="1"/>
    <n v="8.4857000000000002E-2"/>
    <s v="55"/>
    <n v="885.95"/>
    <n v="885.95"/>
    <n v="0"/>
    <n v="8.4857000000000002E-2"/>
    <x v="9"/>
  </r>
  <r>
    <x v="9"/>
    <n v="2"/>
    <x v="2"/>
    <n v="47.634895"/>
    <s v="55"/>
    <n v="534.97"/>
    <n v="534.97"/>
    <n v="0"/>
    <n v="47.634895"/>
    <x v="9"/>
  </r>
  <r>
    <x v="9"/>
    <n v="3"/>
    <x v="3"/>
    <n v="21614.152316"/>
    <s v="56"/>
    <n v="29143.89"/>
    <n v="29143.89"/>
    <n v="0"/>
    <n v="21614.152316"/>
    <x v="9"/>
  </r>
  <r>
    <x v="9"/>
    <s v=""/>
    <x v="0"/>
    <n v="0"/>
    <s v="61"/>
    <n v="0"/>
    <n v="0"/>
    <n v="0"/>
    <n v="0"/>
    <x v="10"/>
  </r>
  <r>
    <x v="9"/>
    <n v="1"/>
    <x v="1"/>
    <n v="180.68601200000001"/>
    <s v="66"/>
    <n v="60038.51"/>
    <n v="60038.51"/>
    <n v="0"/>
    <n v="180.68601200000001"/>
    <x v="11"/>
  </r>
  <r>
    <x v="9"/>
    <n v="2"/>
    <x v="2"/>
    <n v="3912.6160570000002"/>
    <s v="66"/>
    <n v="35813.629999999997"/>
    <n v="35813.629999999997"/>
    <n v="0"/>
    <n v="3912.6160570000002"/>
    <x v="11"/>
  </r>
  <r>
    <x v="9"/>
    <s v=""/>
    <x v="0"/>
    <n v="0"/>
    <s v="73"/>
    <n v="0"/>
    <n v="0"/>
    <n v="0"/>
    <n v="0"/>
    <x v="13"/>
  </r>
  <r>
    <x v="9"/>
    <n v="1"/>
    <x v="1"/>
    <n v="3.0352000000000001E-2"/>
    <s v="74"/>
    <n v="570.33000000000004"/>
    <n v="570.33000000000004"/>
    <n v="0"/>
    <n v="3.0352000000000001E-2"/>
    <x v="13"/>
  </r>
  <r>
    <x v="9"/>
    <n v="1"/>
    <x v="1"/>
    <n v="64.646572000000006"/>
    <s v="81"/>
    <n v="14363.07"/>
    <n v="14363.07"/>
    <n v="0"/>
    <n v="64.646572000000006"/>
    <x v="14"/>
  </r>
  <r>
    <x v="9"/>
    <n v="3"/>
    <x v="3"/>
    <n v="677.16"/>
    <s v="85"/>
    <n v="677.16"/>
    <n v="677.16"/>
    <n v="0"/>
    <n v="677.16"/>
    <x v="16"/>
  </r>
  <r>
    <x v="9"/>
    <n v="2"/>
    <x v="2"/>
    <n v="1252.62562"/>
    <s v="86"/>
    <n v="11055.15"/>
    <n v="11055.15"/>
    <n v="0"/>
    <n v="1252.62562"/>
    <x v="17"/>
  </r>
  <r>
    <x v="9"/>
    <n v="1"/>
    <x v="1"/>
    <n v="0.60185299999999997"/>
    <s v="96"/>
    <n v="3045.89"/>
    <n v="3045.89"/>
    <n v="0"/>
    <n v="0.60185299999999997"/>
    <x v="19"/>
  </r>
  <r>
    <x v="9"/>
    <n v="3"/>
    <x v="3"/>
    <n v="8706.3752910000003"/>
    <s v="99"/>
    <n v="11409.41"/>
    <n v="11409.41"/>
    <n v="0"/>
    <n v="8706.3752910000003"/>
    <x v="21"/>
  </r>
  <r>
    <x v="10"/>
    <s v=""/>
    <x v="0"/>
    <n v="0"/>
    <s v=""/>
    <n v="0"/>
    <n v="0"/>
    <n v="0"/>
    <n v="0"/>
    <x v="0"/>
  </r>
  <r>
    <x v="10"/>
    <n v="1"/>
    <x v="1"/>
    <n v="1739916.1148478801"/>
    <s v=""/>
    <n v="342406653.69575399"/>
    <n v="116001843.17197999"/>
    <n v="537064738.75493395"/>
    <n v="1739916.1148478801"/>
    <x v="0"/>
  </r>
  <r>
    <x v="10"/>
    <n v="1"/>
    <x v="2"/>
    <n v="343.73256199999997"/>
    <s v=""/>
    <n v="80592.53"/>
    <n v="80592.53"/>
    <n v="0"/>
    <n v="8713.5450308215204"/>
    <x v="0"/>
  </r>
  <r>
    <x v="10"/>
    <n v="2"/>
    <x v="2"/>
    <n v="4719315.2683610199"/>
    <s v=""/>
    <n v="43841318.410417102"/>
    <n v="32931137.2797103"/>
    <n v="27124863.499999899"/>
    <n v="4719315.2683610199"/>
    <x v="0"/>
  </r>
  <r>
    <x v="10"/>
    <n v="3"/>
    <x v="3"/>
    <n v="12458318.065302899"/>
    <s v=""/>
    <n v="18401806.4926068"/>
    <n v="18041910.9306067"/>
    <n v="2150788.16"/>
    <n v="12458318.065302899"/>
    <x v="0"/>
  </r>
  <r>
    <x v="10"/>
    <s v=""/>
    <x v="0"/>
    <n v="0"/>
    <s v="01"/>
    <n v="0"/>
    <n v="0"/>
    <n v="0"/>
    <n v="0"/>
    <x v="1"/>
  </r>
  <r>
    <x v="10"/>
    <n v="1"/>
    <x v="1"/>
    <n v="89.149693999999997"/>
    <s v="01"/>
    <n v="18277.367789"/>
    <n v="17319.05"/>
    <n v="0"/>
    <n v="89.149693999999997"/>
    <x v="1"/>
  </r>
  <r>
    <x v="10"/>
    <n v="2"/>
    <x v="2"/>
    <n v="2010.253694"/>
    <s v="01"/>
    <n v="21865.471545"/>
    <n v="20421.66"/>
    <n v="0"/>
    <n v="2010.253694"/>
    <x v="1"/>
  </r>
  <r>
    <x v="10"/>
    <n v="3"/>
    <x v="3"/>
    <n v="7573.7590680000003"/>
    <s v="01"/>
    <n v="8020.3959999999997"/>
    <n v="7046.18"/>
    <n v="4871.08"/>
    <n v="7573.7590680000003"/>
    <x v="1"/>
  </r>
  <r>
    <x v="10"/>
    <n v="3"/>
    <x v="3"/>
    <n v="1072.18"/>
    <s v="02"/>
    <n v="1072.18"/>
    <n v="1072.18"/>
    <n v="0"/>
    <n v="1072.18"/>
    <x v="1"/>
  </r>
  <r>
    <x v="10"/>
    <n v="2"/>
    <x v="2"/>
    <n v="11.638560999999999"/>
    <s v="03"/>
    <n v="39.06"/>
    <n v="39.06"/>
    <n v="0"/>
    <n v="11.638560999999999"/>
    <x v="1"/>
  </r>
  <r>
    <x v="10"/>
    <n v="3"/>
    <x v="3"/>
    <n v="8.82"/>
    <s v="08"/>
    <n v="8.82"/>
    <n v="8.82"/>
    <n v="0"/>
    <n v="8.82"/>
    <x v="2"/>
  </r>
  <r>
    <x v="10"/>
    <n v="1"/>
    <x v="1"/>
    <n v="89.343963000000002"/>
    <s v="10"/>
    <n v="18404.66"/>
    <n v="17569.66"/>
    <n v="2500"/>
    <n v="89.343963000000002"/>
    <x v="3"/>
  </r>
  <r>
    <x v="10"/>
    <n v="2"/>
    <x v="2"/>
    <n v="64.967894999999999"/>
    <s v="10"/>
    <n v="232.21"/>
    <n v="232.21"/>
    <n v="0"/>
    <n v="64.967894999999999"/>
    <x v="3"/>
  </r>
  <r>
    <x v="10"/>
    <n v="3"/>
    <x v="3"/>
    <n v="8785.3886039999998"/>
    <s v="10"/>
    <n v="16497.61"/>
    <n v="16497.61"/>
    <n v="0"/>
    <n v="8785.3886039999998"/>
    <x v="3"/>
  </r>
  <r>
    <x v="10"/>
    <s v=""/>
    <x v="0"/>
    <n v="0"/>
    <s v="13"/>
    <n v="0"/>
    <n v="0"/>
    <n v="0"/>
    <n v="0"/>
    <x v="3"/>
  </r>
  <r>
    <x v="10"/>
    <n v="2"/>
    <x v="2"/>
    <n v="15.450651000000001"/>
    <s v="13"/>
    <n v="78.53"/>
    <n v="78.53"/>
    <n v="0"/>
    <n v="15.450651000000001"/>
    <x v="3"/>
  </r>
  <r>
    <x v="10"/>
    <n v="3"/>
    <x v="3"/>
    <n v="231.53"/>
    <s v="13"/>
    <n v="231.53"/>
    <n v="231.53"/>
    <n v="0"/>
    <n v="231.53"/>
    <x v="3"/>
  </r>
  <r>
    <x v="10"/>
    <s v=""/>
    <x v="0"/>
    <n v="0"/>
    <s v="14"/>
    <n v="0"/>
    <n v="0"/>
    <n v="0"/>
    <n v="0"/>
    <x v="3"/>
  </r>
  <r>
    <x v="10"/>
    <n v="2"/>
    <x v="2"/>
    <n v="0.12860099999999999"/>
    <s v="14"/>
    <n v="0.32"/>
    <n v="0.32"/>
    <n v="0"/>
    <n v="0.12860099999999999"/>
    <x v="3"/>
  </r>
  <r>
    <x v="10"/>
    <n v="3"/>
    <x v="3"/>
    <n v="1670.21"/>
    <s v="14"/>
    <n v="1670.21"/>
    <n v="1670.21"/>
    <n v="0"/>
    <n v="1670.21"/>
    <x v="3"/>
  </r>
  <r>
    <x v="10"/>
    <s v=""/>
    <x v="0"/>
    <n v="0"/>
    <s v="15"/>
    <n v="0"/>
    <n v="0"/>
    <n v="0"/>
    <n v="0"/>
    <x v="3"/>
  </r>
  <r>
    <x v="10"/>
    <n v="2"/>
    <x v="2"/>
    <n v="43.172832999999997"/>
    <s v="15"/>
    <n v="96.26"/>
    <n v="96.26"/>
    <n v="0"/>
    <n v="43.172832999999997"/>
    <x v="3"/>
  </r>
  <r>
    <x v="10"/>
    <n v="3"/>
    <x v="3"/>
    <n v="672.69"/>
    <s v="15"/>
    <n v="672.69"/>
    <n v="672.69"/>
    <n v="0"/>
    <n v="672.69"/>
    <x v="3"/>
  </r>
  <r>
    <x v="10"/>
    <s v=""/>
    <x v="0"/>
    <n v="0"/>
    <s v="16"/>
    <n v="0"/>
    <n v="0"/>
    <n v="0"/>
    <n v="0"/>
    <x v="3"/>
  </r>
  <r>
    <x v="10"/>
    <n v="3"/>
    <x v="3"/>
    <n v="190.37"/>
    <s v="16"/>
    <n v="190.37"/>
    <n v="190.37"/>
    <n v="0"/>
    <n v="190.37"/>
    <x v="3"/>
  </r>
  <r>
    <x v="10"/>
    <n v="3"/>
    <x v="3"/>
    <n v="822.84"/>
    <s v="18"/>
    <n v="822.84"/>
    <n v="822.84"/>
    <n v="0"/>
    <n v="822.84"/>
    <x v="3"/>
  </r>
  <r>
    <x v="10"/>
    <n v="3"/>
    <x v="3"/>
    <n v="5580.84"/>
    <s v="19"/>
    <n v="5580.84"/>
    <n v="0"/>
    <n v="27904.2"/>
    <n v="5580.84"/>
    <x v="3"/>
  </r>
  <r>
    <x v="10"/>
    <n v="1"/>
    <x v="1"/>
    <n v="9.4899999999999997E-4"/>
    <s v="22"/>
    <n v="0.08"/>
    <n v="0.08"/>
    <n v="0"/>
    <n v="9.4899999999999997E-4"/>
    <x v="3"/>
  </r>
  <r>
    <x v="10"/>
    <n v="3"/>
    <x v="3"/>
    <n v="0.24"/>
    <s v="22"/>
    <n v="0.24"/>
    <n v="0.24"/>
    <n v="0"/>
    <n v="0.24"/>
    <x v="3"/>
  </r>
  <r>
    <x v="10"/>
    <s v=""/>
    <x v="0"/>
    <n v="0"/>
    <s v="24"/>
    <n v="0"/>
    <n v="0"/>
    <n v="0"/>
    <n v="0"/>
    <x v="3"/>
  </r>
  <r>
    <x v="10"/>
    <s v=""/>
    <x v="0"/>
    <n v="0"/>
    <s v="25"/>
    <n v="0"/>
    <n v="0"/>
    <n v="0"/>
    <n v="0"/>
    <x v="3"/>
  </r>
  <r>
    <x v="10"/>
    <n v="2"/>
    <x v="2"/>
    <n v="0.109347"/>
    <s v="25"/>
    <n v="0.34"/>
    <n v="0.34"/>
    <n v="0"/>
    <n v="0.109347"/>
    <x v="3"/>
  </r>
  <r>
    <x v="10"/>
    <n v="3"/>
    <x v="3"/>
    <n v="461.18"/>
    <s v="25"/>
    <n v="461.18"/>
    <n v="461.18"/>
    <n v="0"/>
    <n v="461.18"/>
    <x v="3"/>
  </r>
  <r>
    <x v="10"/>
    <n v="3"/>
    <x v="3"/>
    <n v="1274.284735"/>
    <s v="28"/>
    <n v="1344.87"/>
    <n v="1344.87"/>
    <n v="0"/>
    <n v="1274.284735"/>
    <x v="3"/>
  </r>
  <r>
    <x v="10"/>
    <n v="3"/>
    <x v="3"/>
    <n v="55.05"/>
    <s v="29"/>
    <n v="55.05"/>
    <n v="55.05"/>
    <n v="444.95"/>
    <n v="55.05"/>
    <x v="3"/>
  </r>
  <r>
    <x v="10"/>
    <n v="3"/>
    <x v="3"/>
    <n v="51.65"/>
    <s v="30"/>
    <n v="51.65"/>
    <n v="51.65"/>
    <n v="0"/>
    <n v="51.65"/>
    <x v="3"/>
  </r>
  <r>
    <x v="10"/>
    <s v=""/>
    <x v="0"/>
    <n v="0"/>
    <s v="31"/>
    <n v="0"/>
    <n v="0"/>
    <n v="0"/>
    <n v="0"/>
    <x v="3"/>
  </r>
  <r>
    <x v="10"/>
    <n v="1"/>
    <x v="1"/>
    <n v="2.2550000000000001E-3"/>
    <s v="31"/>
    <n v="0.19"/>
    <n v="0.19"/>
    <n v="0"/>
    <n v="2.2550000000000001E-3"/>
    <x v="3"/>
  </r>
  <r>
    <x v="10"/>
    <n v="2"/>
    <x v="2"/>
    <n v="37.785800999999999"/>
    <s v="31"/>
    <n v="83.59"/>
    <n v="83.59"/>
    <n v="0"/>
    <n v="37.785800999999999"/>
    <x v="3"/>
  </r>
  <r>
    <x v="10"/>
    <n v="3"/>
    <x v="3"/>
    <n v="11120.534151"/>
    <s v="31"/>
    <n v="15551.33"/>
    <n v="15551.33"/>
    <n v="0"/>
    <n v="11120.534151"/>
    <x v="3"/>
  </r>
  <r>
    <x v="10"/>
    <n v="2"/>
    <x v="2"/>
    <n v="0.50171200000000005"/>
    <s v="32"/>
    <n v="1.56"/>
    <n v="1.56"/>
    <n v="0"/>
    <n v="0.50171200000000005"/>
    <x v="3"/>
  </r>
  <r>
    <x v="10"/>
    <n v="3"/>
    <x v="3"/>
    <n v="83.06"/>
    <s v="32"/>
    <n v="83.06"/>
    <n v="83.06"/>
    <n v="0"/>
    <n v="83.06"/>
    <x v="3"/>
  </r>
  <r>
    <x v="10"/>
    <s v=""/>
    <x v="0"/>
    <n v="0"/>
    <s v="41"/>
    <n v="0"/>
    <n v="0"/>
    <n v="0"/>
    <n v="0"/>
    <x v="6"/>
  </r>
  <r>
    <x v="10"/>
    <n v="1"/>
    <x v="1"/>
    <n v="0.27327000000000001"/>
    <s v="41"/>
    <n v="304.80849000000001"/>
    <n v="0"/>
    <n v="321.02"/>
    <n v="0.27327000000000001"/>
    <x v="6"/>
  </r>
  <r>
    <x v="10"/>
    <n v="2"/>
    <x v="2"/>
    <n v="83.735839999999996"/>
    <s v="41"/>
    <n v="228.54"/>
    <n v="228.54"/>
    <n v="0"/>
    <n v="83.735839999999996"/>
    <x v="6"/>
  </r>
  <r>
    <x v="10"/>
    <n v="3"/>
    <x v="3"/>
    <n v="128616.15399999999"/>
    <s v="41"/>
    <n v="128616.15399999999"/>
    <n v="15374.14"/>
    <n v="239032.23"/>
    <n v="128616.15399999999"/>
    <x v="6"/>
  </r>
  <r>
    <x v="10"/>
    <n v="1"/>
    <x v="1"/>
    <n v="0.77729599999999999"/>
    <s v="42"/>
    <n v="915.5"/>
    <n v="0"/>
    <n v="2500"/>
    <n v="0.77729599999999999"/>
    <x v="6"/>
  </r>
  <r>
    <x v="10"/>
    <n v="2"/>
    <x v="2"/>
    <n v="4960.2843659999999"/>
    <s v="42"/>
    <n v="24044.817999999999"/>
    <n v="238.46"/>
    <n v="119031.79"/>
    <n v="4960.2843659999999"/>
    <x v="6"/>
  </r>
  <r>
    <x v="10"/>
    <n v="3"/>
    <x v="3"/>
    <n v="70.83"/>
    <s v="42"/>
    <n v="70.83"/>
    <n v="70.83"/>
    <n v="870.04"/>
    <n v="70.83"/>
    <x v="6"/>
  </r>
  <r>
    <x v="10"/>
    <s v=""/>
    <x v="0"/>
    <n v="0"/>
    <s v="43"/>
    <n v="0"/>
    <n v="0"/>
    <n v="0"/>
    <n v="0"/>
    <x v="6"/>
  </r>
  <r>
    <x v="10"/>
    <n v="1"/>
    <x v="1"/>
    <n v="3.3263000000000001E-2"/>
    <s v="43"/>
    <n v="1.01"/>
    <n v="1.01"/>
    <n v="0"/>
    <n v="3.3263000000000001E-2"/>
    <x v="6"/>
  </r>
  <r>
    <x v="10"/>
    <n v="2"/>
    <x v="2"/>
    <n v="19.862254"/>
    <s v="43"/>
    <n v="67.58"/>
    <n v="67.58"/>
    <n v="0"/>
    <n v="19.862254"/>
    <x v="6"/>
  </r>
  <r>
    <x v="10"/>
    <n v="3"/>
    <x v="3"/>
    <n v="8564.9603509999997"/>
    <s v="43"/>
    <n v="11348.7"/>
    <n v="11348.7"/>
    <n v="0"/>
    <n v="8564.9603509999997"/>
    <x v="6"/>
  </r>
  <r>
    <x v="10"/>
    <s v=""/>
    <x v="0"/>
    <n v="0"/>
    <s v="45"/>
    <n v="0"/>
    <n v="0"/>
    <n v="0"/>
    <n v="0"/>
    <x v="7"/>
  </r>
  <r>
    <x v="10"/>
    <n v="1"/>
    <x v="1"/>
    <n v="1.303893"/>
    <s v="45"/>
    <n v="5282.8634540000003"/>
    <n v="0"/>
    <n v="14426.17"/>
    <n v="1.303893"/>
    <x v="7"/>
  </r>
  <r>
    <x v="10"/>
    <n v="2"/>
    <x v="2"/>
    <n v="37.096634999999999"/>
    <s v="45"/>
    <n v="134.01"/>
    <n v="134.01"/>
    <n v="0"/>
    <n v="37.096634999999999"/>
    <x v="7"/>
  </r>
  <r>
    <x v="10"/>
    <n v="3"/>
    <x v="3"/>
    <n v="6756.4297839999999"/>
    <s v="45"/>
    <n v="6887.84"/>
    <n v="1899.86"/>
    <n v="9975.9599999999991"/>
    <n v="6756.4297839999999"/>
    <x v="7"/>
  </r>
  <r>
    <x v="10"/>
    <s v=""/>
    <x v="0"/>
    <n v="0"/>
    <s v="46"/>
    <n v="0"/>
    <n v="0"/>
    <n v="0"/>
    <n v="0"/>
    <x v="7"/>
  </r>
  <r>
    <x v="10"/>
    <n v="1"/>
    <x v="1"/>
    <n v="9.333005"/>
    <s v="46"/>
    <n v="2707.1767340000001"/>
    <n v="0"/>
    <n v="6156.57"/>
    <n v="9.333005"/>
    <x v="7"/>
  </r>
  <r>
    <x v="10"/>
    <n v="2"/>
    <x v="2"/>
    <n v="37.43806"/>
    <s v="46"/>
    <n v="82.85"/>
    <n v="82.85"/>
    <n v="0"/>
    <n v="37.43806"/>
    <x v="7"/>
  </r>
  <r>
    <x v="10"/>
    <n v="3"/>
    <x v="3"/>
    <n v="265583.56262500002"/>
    <s v="46"/>
    <n v="265866.486286"/>
    <n v="265866.486286"/>
    <n v="24.58"/>
    <n v="265583.56262500002"/>
    <x v="7"/>
  </r>
  <r>
    <x v="10"/>
    <s v=""/>
    <x v="0"/>
    <n v="0"/>
    <s v="47"/>
    <n v="0"/>
    <n v="0"/>
    <n v="0"/>
    <n v="0"/>
    <x v="7"/>
  </r>
  <r>
    <x v="10"/>
    <n v="1"/>
    <x v="1"/>
    <n v="146.52836199999999"/>
    <s v="47"/>
    <n v="235846.104926"/>
    <n v="234735.66"/>
    <n v="1786.33"/>
    <n v="146.52836199999999"/>
    <x v="7"/>
  </r>
  <r>
    <x v="10"/>
    <n v="2"/>
    <x v="2"/>
    <n v="5517.1749019999997"/>
    <s v="47"/>
    <n v="20969.187000000002"/>
    <n v="20896.740000000002"/>
    <n v="30"/>
    <n v="5517.1749019999997"/>
    <x v="7"/>
  </r>
  <r>
    <x v="10"/>
    <n v="3"/>
    <x v="3"/>
    <n v="116503.755456"/>
    <s v="47"/>
    <n v="139607.62"/>
    <n v="139607.62"/>
    <n v="0"/>
    <n v="116503.755456"/>
    <x v="7"/>
  </r>
  <r>
    <x v="10"/>
    <n v="2"/>
    <x v="2"/>
    <n v="9.1546260000000004"/>
    <s v="49"/>
    <n v="46"/>
    <n v="46"/>
    <n v="0"/>
    <n v="9.1546260000000004"/>
    <x v="8"/>
  </r>
  <r>
    <x v="10"/>
    <n v="3"/>
    <x v="3"/>
    <n v="243.25"/>
    <s v="49"/>
    <n v="243.25"/>
    <n v="243.25"/>
    <n v="1.26"/>
    <n v="243.25"/>
    <x v="8"/>
  </r>
  <r>
    <x v="10"/>
    <s v=""/>
    <x v="0"/>
    <n v="0"/>
    <s v="50"/>
    <n v="0"/>
    <n v="0"/>
    <n v="0"/>
    <n v="0"/>
    <x v="8"/>
  </r>
  <r>
    <x v="10"/>
    <n v="3"/>
    <x v="3"/>
    <n v="7.0000000000000007E-2"/>
    <s v="50"/>
    <n v="7.0000000000000007E-2"/>
    <n v="7.0000000000000007E-2"/>
    <n v="0"/>
    <n v="7.0000000000000007E-2"/>
    <x v="8"/>
  </r>
  <r>
    <x v="10"/>
    <n v="2"/>
    <x v="2"/>
    <n v="36948.607743"/>
    <s v="52"/>
    <n v="179137.35"/>
    <n v="32.67"/>
    <n v="179104.68"/>
    <n v="36948.607743"/>
    <x v="8"/>
  </r>
  <r>
    <x v="10"/>
    <n v="2"/>
    <x v="2"/>
    <n v="8.9463980000000003"/>
    <s v="53"/>
    <n v="20.87"/>
    <n v="20.87"/>
    <n v="0"/>
    <n v="8.9463980000000003"/>
    <x v="8"/>
  </r>
  <r>
    <x v="10"/>
    <n v="1"/>
    <x v="1"/>
    <n v="0.72164300000000003"/>
    <s v="55"/>
    <n v="1164.93"/>
    <n v="0.03"/>
    <n v="2749.4"/>
    <n v="0.72164300000000003"/>
    <x v="9"/>
  </r>
  <r>
    <x v="10"/>
    <n v="2"/>
    <x v="2"/>
    <n v="6.9714039999999997"/>
    <s v="55"/>
    <n v="60.95"/>
    <n v="60.95"/>
    <n v="0"/>
    <n v="6.9714039999999997"/>
    <x v="9"/>
  </r>
  <r>
    <x v="10"/>
    <n v="3"/>
    <x v="3"/>
    <n v="267.83999999999997"/>
    <s v="55"/>
    <n v="267.83999999999997"/>
    <n v="267.83999999999997"/>
    <n v="0"/>
    <n v="267.83999999999997"/>
    <x v="9"/>
  </r>
  <r>
    <x v="10"/>
    <s v=""/>
    <x v="0"/>
    <n v="0"/>
    <s v="56"/>
    <n v="0"/>
    <n v="0"/>
    <n v="0"/>
    <n v="0"/>
    <x v="9"/>
  </r>
  <r>
    <x v="10"/>
    <n v="1"/>
    <x v="1"/>
    <n v="81.585975000000005"/>
    <s v="56"/>
    <n v="16521.915495000001"/>
    <n v="15963.21"/>
    <n v="588.01"/>
    <n v="81.585975000000005"/>
    <x v="9"/>
  </r>
  <r>
    <x v="10"/>
    <n v="2"/>
    <x v="2"/>
    <n v="1628.738192"/>
    <s v="56"/>
    <n v="9191.7000000000007"/>
    <n v="9187.26"/>
    <n v="0"/>
    <n v="1628.738192"/>
    <x v="9"/>
  </r>
  <r>
    <x v="10"/>
    <n v="3"/>
    <x v="3"/>
    <n v="27293.589760999999"/>
    <s v="56"/>
    <n v="43206.97"/>
    <n v="43206.97"/>
    <n v="0"/>
    <n v="27293.589760999999"/>
    <x v="9"/>
  </r>
  <r>
    <x v="10"/>
    <n v="2"/>
    <x v="2"/>
    <n v="157.88783000000001"/>
    <s v="58"/>
    <n v="765.69"/>
    <n v="765.69"/>
    <n v="0"/>
    <n v="157.88783000000001"/>
    <x v="10"/>
  </r>
  <r>
    <x v="10"/>
    <n v="2"/>
    <x v="2"/>
    <n v="10.134022"/>
    <s v="59"/>
    <n v="23.72"/>
    <n v="23.72"/>
    <n v="0"/>
    <n v="10.134022"/>
    <x v="10"/>
  </r>
  <r>
    <x v="10"/>
    <n v="3"/>
    <x v="3"/>
    <n v="871.28"/>
    <s v="61"/>
    <n v="871.28"/>
    <n v="871.28"/>
    <n v="0"/>
    <n v="871.28"/>
    <x v="10"/>
  </r>
  <r>
    <x v="10"/>
    <n v="3"/>
    <x v="3"/>
    <n v="27.25"/>
    <s v="62"/>
    <n v="27.25"/>
    <n v="27.25"/>
    <n v="0"/>
    <n v="27.25"/>
    <x v="10"/>
  </r>
  <r>
    <x v="10"/>
    <n v="3"/>
    <x v="3"/>
    <n v="25.5"/>
    <s v="63"/>
    <n v="25.5"/>
    <n v="25.5"/>
    <n v="0"/>
    <n v="25.5"/>
    <x v="10"/>
  </r>
  <r>
    <x v="10"/>
    <n v="1"/>
    <x v="1"/>
    <n v="0.42747499999999999"/>
    <s v="64"/>
    <n v="1731.9612099999999"/>
    <n v="0"/>
    <n v="4729.55"/>
    <n v="0.42747499999999999"/>
    <x v="11"/>
  </r>
  <r>
    <x v="10"/>
    <n v="3"/>
    <x v="3"/>
    <n v="949.99"/>
    <s v="64"/>
    <n v="949.99"/>
    <n v="949.99"/>
    <n v="0"/>
    <n v="949.99"/>
    <x v="11"/>
  </r>
  <r>
    <x v="10"/>
    <n v="1"/>
    <x v="1"/>
    <n v="65.834073000000004"/>
    <s v="65"/>
    <n v="2594.6113799999998"/>
    <n v="3009.99"/>
    <n v="7.69"/>
    <n v="65.834073000000004"/>
    <x v="11"/>
  </r>
  <r>
    <x v="10"/>
    <n v="1"/>
    <x v="1"/>
    <n v="108.3364"/>
    <s v="66"/>
    <n v="60861.254666000001"/>
    <n v="38998.6"/>
    <n v="58900.43"/>
    <n v="108.3364"/>
    <x v="11"/>
  </r>
  <r>
    <x v="10"/>
    <n v="2"/>
    <x v="2"/>
    <n v="56.618163000000003"/>
    <s v="66"/>
    <n v="136.36000000000001"/>
    <n v="136.36000000000001"/>
    <n v="0"/>
    <n v="56.618163000000003"/>
    <x v="11"/>
  </r>
  <r>
    <x v="10"/>
    <n v="3"/>
    <x v="3"/>
    <n v="43.92"/>
    <s v="66"/>
    <n v="43.92"/>
    <n v="43.92"/>
    <n v="0"/>
    <n v="43.92"/>
    <x v="11"/>
  </r>
  <r>
    <x v="10"/>
    <n v="2"/>
    <x v="2"/>
    <n v="20.330573999999999"/>
    <s v="68"/>
    <n v="48.25"/>
    <n v="48.25"/>
    <n v="0"/>
    <n v="20.330573999999999"/>
    <x v="12"/>
  </r>
  <r>
    <x v="10"/>
    <n v="3"/>
    <x v="3"/>
    <n v="255.43"/>
    <s v="68"/>
    <n v="255.43"/>
    <n v="255.43"/>
    <n v="0"/>
    <n v="255.43"/>
    <x v="12"/>
  </r>
  <r>
    <x v="10"/>
    <n v="1"/>
    <x v="1"/>
    <n v="3.5599999999999998E-4"/>
    <s v="69"/>
    <n v="0.03"/>
    <n v="0.03"/>
    <n v="0"/>
    <n v="3.5599999999999998E-4"/>
    <x v="13"/>
  </r>
  <r>
    <x v="10"/>
    <n v="3"/>
    <x v="3"/>
    <n v="159.9"/>
    <s v="69"/>
    <n v="159.9"/>
    <n v="159.9"/>
    <n v="0"/>
    <n v="159.9"/>
    <x v="13"/>
  </r>
  <r>
    <x v="10"/>
    <n v="1"/>
    <x v="1"/>
    <n v="7.9770120000000002"/>
    <s v="70"/>
    <n v="672.7"/>
    <n v="0.1"/>
    <n v="1000"/>
    <n v="7.9770120000000002"/>
    <x v="13"/>
  </r>
  <r>
    <x v="10"/>
    <n v="3"/>
    <x v="3"/>
    <n v="292.31"/>
    <s v="70"/>
    <n v="292.31"/>
    <n v="292.31"/>
    <n v="0"/>
    <n v="292.31"/>
    <x v="13"/>
  </r>
  <r>
    <x v="10"/>
    <n v="3"/>
    <x v="3"/>
    <n v="14.09"/>
    <s v="71"/>
    <n v="14.09"/>
    <n v="14.09"/>
    <n v="0"/>
    <n v="14.09"/>
    <x v="13"/>
  </r>
  <r>
    <x v="10"/>
    <s v=""/>
    <x v="0"/>
    <n v="0"/>
    <s v="73"/>
    <n v="0"/>
    <n v="0"/>
    <n v="0"/>
    <n v="0"/>
    <x v="13"/>
  </r>
  <r>
    <x v="10"/>
    <n v="1"/>
    <x v="1"/>
    <n v="0.71455599999999997"/>
    <s v="73"/>
    <n v="797.02331400000003"/>
    <n v="0"/>
    <n v="2176.4699999999998"/>
    <n v="0.71455599999999997"/>
    <x v="13"/>
  </r>
  <r>
    <x v="10"/>
    <n v="3"/>
    <x v="3"/>
    <n v="191.08"/>
    <s v="73"/>
    <n v="191.08"/>
    <n v="191.08"/>
    <n v="0"/>
    <n v="191.08"/>
    <x v="13"/>
  </r>
  <r>
    <x v="10"/>
    <n v="1"/>
    <x v="1"/>
    <n v="0.12361900000000001"/>
    <s v="74"/>
    <n v="528.87149999999997"/>
    <n v="0"/>
    <n v="557"/>
    <n v="0.12361900000000001"/>
    <x v="13"/>
  </r>
  <r>
    <x v="10"/>
    <n v="2"/>
    <x v="2"/>
    <n v="15.459426000000001"/>
    <s v="74"/>
    <n v="52.88"/>
    <n v="52.88"/>
    <n v="0"/>
    <n v="15.459426000000001"/>
    <x v="13"/>
  </r>
  <r>
    <x v="10"/>
    <n v="3"/>
    <x v="3"/>
    <n v="5214.8900000000003"/>
    <s v="74"/>
    <n v="5214.8900000000003"/>
    <n v="214.89"/>
    <n v="25000"/>
    <n v="5214.8900000000003"/>
    <x v="13"/>
  </r>
  <r>
    <x v="10"/>
    <n v="3"/>
    <x v="3"/>
    <n v="14.02"/>
    <s v="79"/>
    <n v="14.02"/>
    <n v="14.02"/>
    <n v="0"/>
    <n v="14.02"/>
    <x v="14"/>
  </r>
  <r>
    <x v="10"/>
    <n v="3"/>
    <x v="3"/>
    <n v="34.909999999999997"/>
    <s v="80"/>
    <n v="34.909999999999997"/>
    <n v="34.909999999999997"/>
    <n v="0"/>
    <n v="34.909999999999997"/>
    <x v="14"/>
  </r>
  <r>
    <x v="10"/>
    <n v="3"/>
    <x v="3"/>
    <n v="49.24"/>
    <s v="81"/>
    <n v="49.24"/>
    <n v="49.24"/>
    <n v="0"/>
    <n v="49.24"/>
    <x v="14"/>
  </r>
  <r>
    <x v="10"/>
    <s v=""/>
    <x v="0"/>
    <n v="0"/>
    <s v="82"/>
    <n v="0"/>
    <n v="0"/>
    <n v="0"/>
    <n v="0"/>
    <x v="14"/>
  </r>
  <r>
    <x v="10"/>
    <n v="1"/>
    <x v="1"/>
    <n v="2.786718"/>
    <s v="82"/>
    <n v="634.50662"/>
    <n v="0"/>
    <n v="643.55999999999995"/>
    <n v="2.786718"/>
    <x v="14"/>
  </r>
  <r>
    <x v="10"/>
    <n v="2"/>
    <x v="2"/>
    <n v="9.0139530000000008"/>
    <s v="82"/>
    <n v="21.15"/>
    <n v="21.15"/>
    <n v="0"/>
    <n v="9.0139530000000008"/>
    <x v="14"/>
  </r>
  <r>
    <x v="10"/>
    <n v="3"/>
    <x v="3"/>
    <n v="102.24"/>
    <s v="82"/>
    <n v="102.24"/>
    <n v="102.24"/>
    <n v="0"/>
    <n v="102.24"/>
    <x v="14"/>
  </r>
  <r>
    <x v="10"/>
    <n v="3"/>
    <x v="3"/>
    <n v="7.42"/>
    <s v="84"/>
    <n v="7.42"/>
    <n v="7.42"/>
    <n v="1504.29"/>
    <n v="7.42"/>
    <x v="15"/>
  </r>
  <r>
    <x v="10"/>
    <n v="3"/>
    <x v="3"/>
    <n v="0"/>
    <s v="85"/>
    <n v="0"/>
    <n v="0"/>
    <n v="1500"/>
    <n v="0"/>
    <x v="16"/>
  </r>
  <r>
    <x v="10"/>
    <n v="1"/>
    <x v="1"/>
    <n v="10.092552"/>
    <s v="86"/>
    <n v="851.10305600000004"/>
    <n v="0.56000000000000005"/>
    <n v="1264.56"/>
    <n v="10.092552"/>
    <x v="17"/>
  </r>
  <r>
    <x v="10"/>
    <n v="3"/>
    <x v="3"/>
    <n v="15.57"/>
    <s v="86"/>
    <n v="15.57"/>
    <n v="15.57"/>
    <n v="0"/>
    <n v="15.57"/>
    <x v="17"/>
  </r>
  <r>
    <x v="10"/>
    <n v="3"/>
    <x v="3"/>
    <n v="41.57"/>
    <s v="87"/>
    <n v="41.57"/>
    <n v="41.57"/>
    <n v="0"/>
    <n v="41.57"/>
    <x v="17"/>
  </r>
  <r>
    <x v="10"/>
    <n v="1"/>
    <x v="1"/>
    <n v="1.048824"/>
    <s v="88"/>
    <n v="238.19157000000001"/>
    <n v="0"/>
    <n v="250.86"/>
    <n v="1.048824"/>
    <x v="17"/>
  </r>
  <r>
    <x v="10"/>
    <n v="1"/>
    <x v="1"/>
    <n v="3.5599999999999998E-4"/>
    <s v="90"/>
    <n v="0.03"/>
    <n v="0.03"/>
    <n v="0"/>
    <n v="3.5599999999999998E-4"/>
    <x v="18"/>
  </r>
  <r>
    <x v="10"/>
    <n v="3"/>
    <x v="3"/>
    <n v="5206.8357130000004"/>
    <s v="93"/>
    <n v="6756.3"/>
    <n v="6756.3"/>
    <n v="0"/>
    <n v="5206.8357130000004"/>
    <x v="18"/>
  </r>
  <r>
    <x v="10"/>
    <n v="3"/>
    <x v="3"/>
    <n v="544.26"/>
    <s v="95"/>
    <n v="544.26"/>
    <n v="544.26"/>
    <n v="0"/>
    <n v="544.26"/>
    <x v="19"/>
  </r>
  <r>
    <x v="10"/>
    <n v="1"/>
    <x v="1"/>
    <n v="1.66E-3"/>
    <s v="96"/>
    <n v="0.14000000000000001"/>
    <n v="0.14000000000000001"/>
    <n v="0"/>
    <n v="1.66E-3"/>
    <x v="19"/>
  </r>
  <r>
    <x v="10"/>
    <n v="2"/>
    <x v="2"/>
    <n v="4224.1627060000001"/>
    <s v="96"/>
    <n v="56099.24"/>
    <n v="52200.29"/>
    <n v="25500"/>
    <n v="4224.1627060000001"/>
    <x v="19"/>
  </r>
  <r>
    <x v="10"/>
    <n v="3"/>
    <x v="3"/>
    <n v="836.28"/>
    <s v="96"/>
    <n v="836.28"/>
    <n v="836.28"/>
    <n v="0"/>
    <n v="836.28"/>
    <x v="19"/>
  </r>
  <r>
    <x v="10"/>
    <n v="3"/>
    <x v="3"/>
    <n v="13.94"/>
    <s v="98"/>
    <n v="13.94"/>
    <n v="13.94"/>
    <n v="0"/>
    <n v="13.94"/>
    <x v="20"/>
  </r>
  <r>
    <x v="10"/>
    <n v="3"/>
    <x v="3"/>
    <n v="502.17"/>
    <s v="99"/>
    <n v="502.17"/>
    <n v="502.17"/>
    <n v="0"/>
    <n v="502.17"/>
    <x v="21"/>
  </r>
  <r>
    <x v="11"/>
    <s v=""/>
    <x v="0"/>
    <n v="0"/>
    <s v=""/>
    <n v="0"/>
    <n v="0"/>
    <n v="0"/>
    <n v="0"/>
    <x v="0"/>
  </r>
  <r>
    <x v="11"/>
    <n v="1"/>
    <x v="1"/>
    <n v="3207123.2710007802"/>
    <s v=""/>
    <n v="693828717.32159495"/>
    <n v="237635667.800183"/>
    <n v="654108561.19971001"/>
    <n v="3207123.2710007802"/>
    <x v="0"/>
  </r>
  <r>
    <x v="11"/>
    <n v="2"/>
    <x v="2"/>
    <n v="16334582.679702001"/>
    <s v=""/>
    <n v="332985102.74397701"/>
    <n v="165943660.340058"/>
    <n v="227746721.99990201"/>
    <n v="16334582.679702001"/>
    <x v="0"/>
  </r>
  <r>
    <x v="11"/>
    <n v="3"/>
    <x v="3"/>
    <n v="24732646.574311901"/>
    <s v=""/>
    <n v="25723111.509999901"/>
    <n v="25702761.809999902"/>
    <n v="2567232.4199999901"/>
    <n v="24732646.574311901"/>
    <x v="0"/>
  </r>
  <r>
    <x v="11"/>
    <n v="1"/>
    <x v="1"/>
    <n v="9.1153720000000007"/>
    <s v="01"/>
    <n v="2631.7108029999999"/>
    <n v="3.13"/>
    <n v="4996.87"/>
    <n v="9.1153720000000007"/>
    <x v="1"/>
  </r>
  <r>
    <x v="11"/>
    <n v="2"/>
    <x v="2"/>
    <n v="9.1414000000000009"/>
    <s v="01"/>
    <n v="170.875462"/>
    <n v="21.22"/>
    <n v="978.78"/>
    <n v="9.1414000000000009"/>
    <x v="1"/>
  </r>
  <r>
    <x v="11"/>
    <n v="3"/>
    <x v="3"/>
    <n v="0"/>
    <s v="01"/>
    <n v="0"/>
    <n v="-181.4"/>
    <n v="4181.3999999999996"/>
    <n v="0"/>
    <x v="1"/>
  </r>
  <r>
    <x v="11"/>
    <n v="1"/>
    <x v="1"/>
    <n v="1.8210519999999999"/>
    <s v="10"/>
    <n v="233.051827"/>
    <n v="4.37"/>
    <n v="1495.63"/>
    <n v="1.8210519999999999"/>
    <x v="3"/>
  </r>
  <r>
    <x v="11"/>
    <n v="2"/>
    <x v="2"/>
    <n v="19.762077000000001"/>
    <s v="10"/>
    <n v="2574.0849840000001"/>
    <n v="6.24"/>
    <n v="3743.76"/>
    <n v="19.762077000000001"/>
    <x v="3"/>
  </r>
  <r>
    <x v="11"/>
    <n v="3"/>
    <x v="3"/>
    <n v="3586.781399"/>
    <s v="15"/>
    <n v="3753.17"/>
    <n v="3753.17"/>
    <n v="0"/>
    <n v="3586.781399"/>
    <x v="3"/>
  </r>
  <r>
    <x v="11"/>
    <n v="1"/>
    <x v="1"/>
    <n v="0.86203700000000005"/>
    <s v="23"/>
    <n v="206.74999199999999"/>
    <n v="3.12"/>
    <n v="296.88"/>
    <n v="0.86203700000000005"/>
    <x v="3"/>
  </r>
  <r>
    <x v="11"/>
    <n v="3"/>
    <x v="3"/>
    <n v="790.94793400000003"/>
    <s v="25"/>
    <n v="925.55"/>
    <n v="925.55"/>
    <n v="0"/>
    <n v="790.94793400000003"/>
    <x v="3"/>
  </r>
  <r>
    <x v="11"/>
    <s v=""/>
    <x v="0"/>
    <n v="0"/>
    <s v="31"/>
    <n v="0"/>
    <n v="0"/>
    <n v="0"/>
    <n v="0"/>
    <x v="3"/>
  </r>
  <r>
    <x v="11"/>
    <n v="1"/>
    <x v="1"/>
    <n v="2.2499820000000001"/>
    <s v="32"/>
    <n v="515.40499199999999"/>
    <n v="3.12"/>
    <n v="746.88"/>
    <n v="2.2499820000000001"/>
    <x v="3"/>
  </r>
  <r>
    <x v="11"/>
    <s v=""/>
    <x v="0"/>
    <n v="0"/>
    <s v="41"/>
    <n v="0"/>
    <n v="0"/>
    <n v="0"/>
    <n v="0"/>
    <x v="6"/>
  </r>
  <r>
    <x v="11"/>
    <n v="1"/>
    <x v="1"/>
    <n v="12.776103000000001"/>
    <s v="41"/>
    <n v="3211.2100230000001"/>
    <n v="2019.57"/>
    <n v="1480.43"/>
    <n v="12.776103000000001"/>
    <x v="6"/>
  </r>
  <r>
    <x v="11"/>
    <n v="3"/>
    <x v="3"/>
    <n v="2699.45"/>
    <s v="41"/>
    <n v="2699.45"/>
    <n v="2699.45"/>
    <n v="0"/>
    <n v="2699.45"/>
    <x v="6"/>
  </r>
  <r>
    <x v="11"/>
    <n v="2"/>
    <x v="2"/>
    <n v="12.686522"/>
    <s v="42"/>
    <n v="14306.372289999999"/>
    <n v="4056.9"/>
    <n v="14943.1"/>
    <n v="12.686522"/>
    <x v="6"/>
  </r>
  <r>
    <x v="11"/>
    <n v="1"/>
    <x v="1"/>
    <n v="0.72007100000000002"/>
    <s v="43"/>
    <n v="686.87999200000002"/>
    <n v="3.12"/>
    <n v="996.88"/>
    <n v="0.72007100000000002"/>
    <x v="6"/>
  </r>
  <r>
    <x v="11"/>
    <n v="2"/>
    <x v="2"/>
    <n v="14.789173999999999"/>
    <s v="43"/>
    <n v="2145.7108199999998"/>
    <n v="280.2"/>
    <n v="2719.8"/>
    <n v="14.789173999999999"/>
    <x v="6"/>
  </r>
  <r>
    <x v="11"/>
    <n v="3"/>
    <x v="3"/>
    <n v="2751.9639790000001"/>
    <s v="43"/>
    <n v="2898.3"/>
    <n v="2898.3"/>
    <n v="746.88"/>
    <n v="2751.9639790000001"/>
    <x v="6"/>
  </r>
  <r>
    <x v="11"/>
    <n v="1"/>
    <x v="1"/>
    <n v="2.2499820000000001"/>
    <s v="45"/>
    <n v="515.40499199999999"/>
    <n v="3.12"/>
    <n v="746.88"/>
    <n v="2.2499820000000001"/>
    <x v="7"/>
  </r>
  <r>
    <x v="11"/>
    <n v="2"/>
    <x v="2"/>
    <n v="754.87671799999998"/>
    <s v="45"/>
    <n v="3218.6406219999999"/>
    <n v="-192.58"/>
    <n v="4692.58"/>
    <n v="754.87671799999998"/>
    <x v="7"/>
  </r>
  <r>
    <x v="11"/>
    <s v=""/>
    <x v="0"/>
    <n v="0"/>
    <s v="46"/>
    <n v="0"/>
    <n v="0"/>
    <n v="0"/>
    <n v="0"/>
    <x v="7"/>
  </r>
  <r>
    <x v="11"/>
    <n v="1"/>
    <x v="1"/>
    <n v="50.007235000000001"/>
    <s v="46"/>
    <n v="1049.268765"/>
    <n v="858.95"/>
    <n v="141.05000000000001"/>
    <n v="50.007235000000001"/>
    <x v="7"/>
  </r>
  <r>
    <x v="11"/>
    <n v="2"/>
    <x v="2"/>
    <n v="23.778635999999999"/>
    <s v="46"/>
    <n v="3444.1443129999998"/>
    <n v="2273.0500000000002"/>
    <n v="1226.95"/>
    <n v="23.778635999999999"/>
    <x v="7"/>
  </r>
  <r>
    <x v="11"/>
    <n v="3"/>
    <x v="3"/>
    <n v="7968.1024170000001"/>
    <s v="46"/>
    <n v="8065.63"/>
    <n v="7619.85"/>
    <n v="6089.99"/>
    <n v="7968.1024170000001"/>
    <x v="7"/>
  </r>
  <r>
    <x v="11"/>
    <s v=""/>
    <x v="0"/>
    <n v="0"/>
    <s v="47"/>
    <n v="0"/>
    <n v="0"/>
    <n v="0"/>
    <n v="0"/>
    <x v="7"/>
  </r>
  <r>
    <x v="11"/>
    <n v="1"/>
    <x v="1"/>
    <n v="2.445764"/>
    <s v="47"/>
    <n v="1691.49233"/>
    <n v="511.42"/>
    <n v="1488.58"/>
    <n v="2.445764"/>
    <x v="7"/>
  </r>
  <r>
    <x v="11"/>
    <n v="2"/>
    <x v="2"/>
    <n v="1176.7982589999999"/>
    <s v="47"/>
    <n v="7001.4768249999997"/>
    <n v="4503.25"/>
    <n v="2762.64"/>
    <n v="1176.7982589999999"/>
    <x v="7"/>
  </r>
  <r>
    <x v="11"/>
    <n v="3"/>
    <x v="3"/>
    <n v="1590.7299169999999"/>
    <s v="47"/>
    <n v="1649.83"/>
    <n v="1649.83"/>
    <n v="0"/>
    <n v="1590.7299169999999"/>
    <x v="7"/>
  </r>
  <r>
    <x v="11"/>
    <s v=""/>
    <x v="0"/>
    <n v="0"/>
    <s v="49"/>
    <n v="0"/>
    <n v="0"/>
    <n v="0"/>
    <n v="0"/>
    <x v="8"/>
  </r>
  <r>
    <x v="11"/>
    <n v="2"/>
    <x v="2"/>
    <n v="411.34754600000002"/>
    <s v="55"/>
    <n v="3316.1792610000002"/>
    <n v="2960.61"/>
    <n v="39.39"/>
    <n v="411.34754600000002"/>
    <x v="9"/>
  </r>
  <r>
    <x v="11"/>
    <n v="1"/>
    <x v="1"/>
    <n v="12.997496"/>
    <s v="56"/>
    <n v="2183.739032"/>
    <n v="261.32"/>
    <n v="4738.68"/>
    <n v="12.997496"/>
    <x v="9"/>
  </r>
  <r>
    <x v="11"/>
    <n v="2"/>
    <x v="2"/>
    <n v="264.199209"/>
    <s v="56"/>
    <n v="659.91421800000001"/>
    <n v="270.31"/>
    <n v="479.69"/>
    <n v="264.199209"/>
    <x v="9"/>
  </r>
  <r>
    <x v="11"/>
    <n v="3"/>
    <x v="3"/>
    <n v="8806.6185519999999"/>
    <s v="56"/>
    <n v="9293.82"/>
    <n v="9293.82"/>
    <n v="296.41000000000003"/>
    <n v="8806.6185519999999"/>
    <x v="9"/>
  </r>
  <r>
    <x v="11"/>
    <s v=""/>
    <x v="0"/>
    <n v="0"/>
    <s v="61"/>
    <n v="0"/>
    <n v="0"/>
    <n v="0"/>
    <n v="0"/>
    <x v="10"/>
  </r>
  <r>
    <x v="11"/>
    <n v="3"/>
    <x v="3"/>
    <n v="0"/>
    <s v="61"/>
    <n v="0"/>
    <n v="-285.22000000000003"/>
    <n v="985.22"/>
    <n v="0"/>
    <x v="10"/>
  </r>
  <r>
    <x v="11"/>
    <n v="1"/>
    <x v="1"/>
    <n v="2.121791"/>
    <s v="64"/>
    <n v="8910.2529400000003"/>
    <n v="4197.3"/>
    <n v="5802.7"/>
    <n v="2.121791"/>
    <x v="11"/>
  </r>
  <r>
    <x v="11"/>
    <n v="1"/>
    <x v="1"/>
    <n v="532.25282100000004"/>
    <s v="66"/>
    <n v="94091.717850999994"/>
    <n v="47277.16"/>
    <n v="64635.519999999997"/>
    <n v="532.25282100000004"/>
    <x v="11"/>
  </r>
  <r>
    <x v="11"/>
    <n v="2"/>
    <x v="2"/>
    <n v="577.44326799999999"/>
    <s v="66"/>
    <n v="22223.268859"/>
    <n v="7991.48"/>
    <n v="19546.150000000001"/>
    <n v="577.44326799999999"/>
    <x v="11"/>
  </r>
  <r>
    <x v="11"/>
    <n v="1"/>
    <x v="1"/>
    <n v="1.7955140000000001"/>
    <s v="68"/>
    <n v="874.49506399999996"/>
    <n v="-24.96"/>
    <n v="1274.96"/>
    <n v="1.7955140000000001"/>
    <x v="12"/>
  </r>
  <r>
    <x v="11"/>
    <n v="3"/>
    <x v="3"/>
    <n v="0"/>
    <s v="68"/>
    <n v="0"/>
    <n v="-123.45"/>
    <n v="5123.45"/>
    <n v="0"/>
    <x v="12"/>
  </r>
  <r>
    <x v="11"/>
    <n v="1"/>
    <x v="1"/>
    <n v="0.42954100000000001"/>
    <s v="69"/>
    <n v="1908.6052520000001"/>
    <n v="1513.34"/>
    <n v="486.66"/>
    <n v="0.42954100000000001"/>
    <x v="13"/>
  </r>
  <r>
    <x v="11"/>
    <n v="2"/>
    <x v="2"/>
    <n v="16.520098999999998"/>
    <s v="70"/>
    <n v="2404.9713219999999"/>
    <n v="1993.99"/>
    <n v="506.01"/>
    <n v="16.520098999999998"/>
    <x v="13"/>
  </r>
  <r>
    <x v="11"/>
    <n v="1"/>
    <x v="1"/>
    <n v="50.966295000000002"/>
    <s v="74"/>
    <n v="685.9"/>
    <n v="0"/>
    <n v="1000"/>
    <n v="50.966295000000002"/>
    <x v="13"/>
  </r>
  <r>
    <x v="11"/>
    <n v="1"/>
    <x v="1"/>
    <n v="13.834334999999999"/>
    <s v="82"/>
    <n v="2384.6618109999999"/>
    <n v="2097.36"/>
    <n v="152.63999999999999"/>
    <n v="13.834334999999999"/>
    <x v="14"/>
  </r>
  <r>
    <x v="11"/>
    <n v="1"/>
    <x v="1"/>
    <n v="0.38389699999999999"/>
    <s v="85"/>
    <n v="1660.537049"/>
    <n v="1482.49"/>
    <n v="17.510000000000002"/>
    <n v="0.38389699999999999"/>
    <x v="16"/>
  </r>
  <r>
    <x v="11"/>
    <n v="3"/>
    <x v="3"/>
    <n v="679.11026400000003"/>
    <s v="85"/>
    <n v="794.68"/>
    <n v="794.68"/>
    <n v="205.32"/>
    <n v="679.11026400000003"/>
    <x v="16"/>
  </r>
  <r>
    <x v="11"/>
    <n v="1"/>
    <x v="1"/>
    <n v="7.9732310000000002"/>
    <s v="86"/>
    <n v="1614.510745"/>
    <n v="138.85"/>
    <n v="3111.15"/>
    <n v="7.9732310000000002"/>
    <x v="17"/>
  </r>
  <r>
    <x v="11"/>
    <n v="2"/>
    <x v="2"/>
    <n v="692.61369300000001"/>
    <s v="86"/>
    <n v="6635.3949389999998"/>
    <n v="5993.57"/>
    <n v="50.9"/>
    <n v="692.61369300000001"/>
    <x v="17"/>
  </r>
  <r>
    <x v="11"/>
    <n v="3"/>
    <x v="3"/>
    <n v="0"/>
    <s v="86"/>
    <n v="0"/>
    <n v="-108.88"/>
    <n v="1858.88"/>
    <n v="0"/>
    <x v="17"/>
  </r>
  <r>
    <x v="11"/>
    <n v="2"/>
    <x v="2"/>
    <n v="2.778127"/>
    <s v="88"/>
    <n v="706.47171600000001"/>
    <n v="518.22"/>
    <n v="231.78"/>
    <n v="2.778127"/>
    <x v="17"/>
  </r>
  <r>
    <x v="11"/>
    <n v="3"/>
    <x v="3"/>
    <n v="75.430000000000007"/>
    <s v="93"/>
    <n v="75.430000000000007"/>
    <n v="-976.44"/>
    <n v="2676.44"/>
    <n v="75.430000000000007"/>
    <x v="18"/>
  </r>
  <r>
    <x v="11"/>
    <n v="1"/>
    <x v="1"/>
    <n v="5.4743209999999998"/>
    <s v="95"/>
    <n v="686.87999200000002"/>
    <n v="3.12"/>
    <n v="996.88"/>
    <n v="5.4743209999999998"/>
    <x v="19"/>
  </r>
  <r>
    <x v="11"/>
    <n v="2"/>
    <x v="2"/>
    <n v="214.10423900000001"/>
    <s v="96"/>
    <n v="958.98801400000002"/>
    <n v="500.34"/>
    <n v="2999.66"/>
    <n v="214.10423900000001"/>
    <x v="19"/>
  </r>
  <r>
    <x v="11"/>
    <n v="3"/>
    <x v="3"/>
    <n v="4214.4882209999996"/>
    <s v="99"/>
    <n v="4239.82"/>
    <n v="4239.82"/>
    <n v="0"/>
    <n v="4214.4882209999996"/>
    <x v="21"/>
  </r>
  <r>
    <x v="12"/>
    <n v="1"/>
    <x v="1"/>
    <n v="3.362336"/>
    <s v="36"/>
    <n v="17875"/>
    <n v="0"/>
    <n v="839375"/>
    <n v="3.362336"/>
    <x v="5"/>
  </r>
  <r>
    <x v="12"/>
    <n v="1"/>
    <x v="1"/>
    <n v="250454.588751"/>
    <s v="84"/>
    <n v="734003302.654526"/>
    <n v="700295608.54999995"/>
    <n v="135790668.58000001"/>
    <n v="250454.588751"/>
    <x v="15"/>
  </r>
  <r>
    <x v="12"/>
    <n v="2"/>
    <x v="2"/>
    <n v="10122.972576"/>
    <s v="84"/>
    <n v="2762312.1580079999"/>
    <n v="2758488.39"/>
    <n v="162000"/>
    <n v="10122.972576"/>
    <x v="15"/>
  </r>
  <r>
    <x v="12"/>
    <n v="3"/>
    <x v="3"/>
    <n v="28.385162000000001"/>
    <s v="84"/>
    <n v="747.5"/>
    <n v="747.5"/>
    <n v="0"/>
    <n v="28.385162000000001"/>
    <x v="1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9">
  <r>
    <x v="0"/>
    <n v="2007"/>
    <n v="0"/>
    <x v="0"/>
    <n v="0"/>
    <n v="0"/>
    <n v="0"/>
    <n v="-16"/>
    <n v="1"/>
    <x v="0"/>
  </r>
  <r>
    <x v="0"/>
    <n v="2009"/>
    <n v="14.303489000000001"/>
    <x v="1"/>
    <n v="133.68"/>
    <n v="0"/>
    <n v="14.303489000000001"/>
    <n v="-14"/>
    <n v="1"/>
    <x v="0"/>
  </r>
  <r>
    <x v="0"/>
    <n v="2010"/>
    <n v="42831.269096000004"/>
    <x v="2"/>
    <n v="112874.62"/>
    <n v="0"/>
    <n v="42831.269096000004"/>
    <n v="-13"/>
    <n v="1"/>
    <x v="0"/>
  </r>
  <r>
    <x v="0"/>
    <n v="2011"/>
    <n v="0"/>
    <x v="0"/>
    <n v="0"/>
    <n v="0"/>
    <n v="0"/>
    <n v="-12"/>
    <n v="1"/>
    <x v="0"/>
  </r>
  <r>
    <x v="0"/>
    <n v="2012"/>
    <n v="3.1510999999999997E-2"/>
    <x v="3"/>
    <n v="11.65"/>
    <n v="0"/>
    <n v="3.1510999999999997E-2"/>
    <n v="-11"/>
    <n v="1"/>
    <x v="0"/>
  </r>
  <r>
    <x v="0"/>
    <n v="2013"/>
    <n v="7000.14"/>
    <x v="4"/>
    <n v="7000.14"/>
    <n v="0"/>
    <n v="7000.14"/>
    <n v="-10"/>
    <n v="1"/>
    <x v="0"/>
  </r>
  <r>
    <x v="0"/>
    <n v="2014"/>
    <n v="0"/>
    <x v="0"/>
    <n v="0"/>
    <n v="0"/>
    <n v="0"/>
    <n v="-9"/>
    <n v="1"/>
    <x v="0"/>
  </r>
  <r>
    <x v="0"/>
    <n v="2017"/>
    <n v="30395.884126000001"/>
    <x v="5"/>
    <n v="61970.53"/>
    <n v="0"/>
    <n v="30395.884126000001"/>
    <n v="-6"/>
    <n v="1"/>
    <x v="0"/>
  </r>
  <r>
    <x v="0"/>
    <n v="2018"/>
    <n v="7238.5487409999996"/>
    <x v="6"/>
    <n v="53860.14"/>
    <n v="0"/>
    <n v="7238.5487409999996"/>
    <n v="-5"/>
    <n v="1"/>
    <x v="0"/>
  </r>
  <r>
    <x v="0"/>
    <n v="2019"/>
    <n v="63882.97"/>
    <x v="7"/>
    <n v="63882.97"/>
    <n v="0"/>
    <n v="63882.97"/>
    <n v="-4"/>
    <n v="1"/>
    <x v="0"/>
  </r>
  <r>
    <x v="0"/>
    <n v="2020"/>
    <n v="2067.787515"/>
    <x v="8"/>
    <n v="5957.79"/>
    <n v="0"/>
    <n v="2067.787515"/>
    <n v="-3"/>
    <n v="1"/>
    <x v="0"/>
  </r>
  <r>
    <x v="0"/>
    <n v="2021"/>
    <n v="1249151.9110580001"/>
    <x v="9"/>
    <n v="2337067.44"/>
    <n v="0"/>
    <n v="1249151.9110580001"/>
    <n v="-2"/>
    <n v="1"/>
    <x v="0"/>
  </r>
  <r>
    <x v="0"/>
    <n v="2022"/>
    <n v="35094.670037000004"/>
    <x v="10"/>
    <n v="54567.88"/>
    <n v="0"/>
    <n v="35094.670037000004"/>
    <n v="-1"/>
    <n v="1"/>
    <x v="0"/>
  </r>
  <r>
    <x v="0"/>
    <n v="2023"/>
    <n v="175547.402451"/>
    <x v="11"/>
    <n v="431083.4"/>
    <n v="0"/>
    <n v="175560.62934813401"/>
    <n v="0"/>
    <n v="1"/>
    <x v="0"/>
  </r>
  <r>
    <x v="0"/>
    <n v="2024"/>
    <n v="188544.33740700001"/>
    <x v="12"/>
    <n v="9548497.9516020101"/>
    <n v="0"/>
    <n v="194615.16107021499"/>
    <n v="1"/>
    <n v="1"/>
    <x v="0"/>
  </r>
  <r>
    <x v="0"/>
    <n v="2025"/>
    <n v="366846.908245"/>
    <x v="13"/>
    <n v="20263333.579999998"/>
    <n v="15200"/>
    <n v="377031.72216106701"/>
    <n v="2"/>
    <n v="1"/>
    <x v="0"/>
  </r>
  <r>
    <x v="0"/>
    <n v="2026"/>
    <n v="377387.154943"/>
    <x v="14"/>
    <n v="29222774.063248001"/>
    <n v="0"/>
    <n v="414028.51972643699"/>
    <n v="3"/>
    <n v="1"/>
    <x v="0"/>
  </r>
  <r>
    <x v="0"/>
    <n v="2027"/>
    <n v="225065.17455500201"/>
    <x v="15"/>
    <n v="46627365.540923104"/>
    <n v="0"/>
    <n v="282892.42299493501"/>
    <n v="4"/>
    <n v="1"/>
    <x v="0"/>
  </r>
  <r>
    <x v="0"/>
    <n v="2028"/>
    <n v="887724.99703200196"/>
    <x v="16"/>
    <n v="67712691.560000002"/>
    <n v="0"/>
    <n v="965196.97619342594"/>
    <n v="5"/>
    <n v="1"/>
    <x v="0"/>
  </r>
  <r>
    <x v="0"/>
    <n v="2029"/>
    <n v="727627.63288799801"/>
    <x v="17"/>
    <n v="119704038.596573"/>
    <n v="6600"/>
    <n v="881221.96951072104"/>
    <n v="6"/>
    <n v="2"/>
    <x v="1"/>
  </r>
  <r>
    <x v="0"/>
    <n v="2030"/>
    <n v="1172883.705813"/>
    <x v="18"/>
    <n v="157264038.57901299"/>
    <n v="0"/>
    <n v="1388705.8413934901"/>
    <n v="7"/>
    <n v="2"/>
    <x v="1"/>
  </r>
  <r>
    <x v="0"/>
    <n v="2031"/>
    <n v="1272612.4014079999"/>
    <x v="19"/>
    <n v="194509550.860001"/>
    <n v="12000"/>
    <n v="1480363.29694874"/>
    <n v="8"/>
    <n v="2"/>
    <x v="1"/>
  </r>
  <r>
    <x v="0"/>
    <n v="2032"/>
    <n v="1621187.86001899"/>
    <x v="20"/>
    <n v="260677985.25999901"/>
    <n v="0"/>
    <n v="1939730.28012853"/>
    <n v="9"/>
    <n v="2"/>
    <x v="1"/>
  </r>
  <r>
    <x v="0"/>
    <n v="2033"/>
    <n v="1828015.07020501"/>
    <x v="21"/>
    <n v="241804854.38132301"/>
    <n v="141292.04"/>
    <n v="2116074.8281002599"/>
    <n v="10"/>
    <n v="2"/>
    <x v="1"/>
  </r>
  <r>
    <x v="0"/>
    <n v="2034"/>
    <n v="1622983.913654"/>
    <x v="22"/>
    <n v="223620524.25"/>
    <n v="855100"/>
    <n v="1909073.1226425101"/>
    <n v="11"/>
    <n v="3"/>
    <x v="2"/>
  </r>
  <r>
    <x v="0"/>
    <n v="2035"/>
    <n v="1608039.937586"/>
    <x v="23"/>
    <n v="218618592.53000101"/>
    <n v="713260"/>
    <n v="1923513.05112181"/>
    <n v="12"/>
    <n v="3"/>
    <x v="2"/>
  </r>
  <r>
    <x v="0"/>
    <n v="2036"/>
    <n v="1647655.6448670099"/>
    <x v="24"/>
    <n v="226048172.59999999"/>
    <n v="437570"/>
    <n v="2005650.62723777"/>
    <n v="13"/>
    <n v="3"/>
    <x v="2"/>
  </r>
  <r>
    <x v="0"/>
    <n v="2037"/>
    <n v="1955224.1951020099"/>
    <x v="25"/>
    <n v="246033371.94000101"/>
    <n v="1629238.2"/>
    <n v="2312403.5583075401"/>
    <n v="14"/>
    <n v="3"/>
    <x v="2"/>
  </r>
  <r>
    <x v="0"/>
    <n v="2038"/>
    <n v="2519450.0726040099"/>
    <x v="26"/>
    <n v="269793662.25"/>
    <n v="1130775.5"/>
    <n v="2919548.7490631598"/>
    <n v="15"/>
    <n v="3"/>
    <x v="2"/>
  </r>
  <r>
    <x v="0"/>
    <n v="2039"/>
    <n v="2848362.9835970001"/>
    <x v="27"/>
    <n v="304800371.75999999"/>
    <n v="1001671.4"/>
    <n v="3295256.2832657401"/>
    <n v="16"/>
    <n v="3"/>
    <x v="2"/>
  </r>
  <r>
    <x v="0"/>
    <n v="2040"/>
    <n v="2782756.1020499901"/>
    <x v="28"/>
    <n v="358552565.59000099"/>
    <n v="854749"/>
    <n v="3292912.9299560199"/>
    <n v="17"/>
    <n v="3"/>
    <x v="2"/>
  </r>
  <r>
    <x v="0"/>
    <n v="2041"/>
    <n v="2537317.5219310001"/>
    <x v="29"/>
    <n v="367498505.11999899"/>
    <n v="1249655.8400000001"/>
    <n v="3062994.3123209202"/>
    <n v="18"/>
    <n v="3"/>
    <x v="2"/>
  </r>
  <r>
    <x v="0"/>
    <n v="2042"/>
    <n v="3591922.3973400202"/>
    <x v="30"/>
    <n v="403800969.00999898"/>
    <n v="4385078.4000000004"/>
    <n v="4214944.3787543597"/>
    <n v="19"/>
    <n v="3"/>
    <x v="2"/>
  </r>
  <r>
    <x v="0"/>
    <n v="2043"/>
    <n v="3854113.11222099"/>
    <x v="31"/>
    <n v="475714590.08000201"/>
    <n v="1801158.47"/>
    <n v="4602601.3075912297"/>
    <n v="20"/>
    <n v="3"/>
    <x v="2"/>
  </r>
  <r>
    <x v="0"/>
    <n v="2044"/>
    <n v="4262903.49929999"/>
    <x v="32"/>
    <n v="604527411.01999795"/>
    <n v="3534844.66"/>
    <n v="5083997.7835497903"/>
    <n v="21"/>
    <n v="4"/>
    <x v="3"/>
  </r>
  <r>
    <x v="0"/>
    <n v="2045"/>
    <n v="5340472.36995498"/>
    <x v="33"/>
    <n v="725891481.01999998"/>
    <n v="5201040.5199999996"/>
    <n v="6472466.05048995"/>
    <n v="22"/>
    <n v="4"/>
    <x v="3"/>
  </r>
  <r>
    <x v="0"/>
    <n v="2046"/>
    <n v="5589388.6993420403"/>
    <x v="34"/>
    <n v="804051982.34999597"/>
    <n v="7732354.5999999996"/>
    <n v="6977842.1084239604"/>
    <n v="23"/>
    <n v="4"/>
    <x v="3"/>
  </r>
  <r>
    <x v="0"/>
    <n v="2047"/>
    <n v="5660924.9142220002"/>
    <x v="35"/>
    <n v="764259218.01000404"/>
    <n v="4313800.51"/>
    <n v="7026901.3948764997"/>
    <n v="24"/>
    <n v="4"/>
    <x v="3"/>
  </r>
  <r>
    <x v="0"/>
    <n v="2048"/>
    <n v="4880845.3844219996"/>
    <x v="36"/>
    <n v="746084964.31000197"/>
    <n v="7710147.7199999997"/>
    <n v="5999360.1797330296"/>
    <n v="25"/>
    <n v="4"/>
    <x v="3"/>
  </r>
  <r>
    <x v="0"/>
    <n v="2049"/>
    <n v="4728084.9358909996"/>
    <x v="37"/>
    <n v="736021792.57000101"/>
    <n v="6712205"/>
    <n v="5786431.6940368097"/>
    <n v="26"/>
    <n v="4"/>
    <x v="3"/>
  </r>
  <r>
    <x v="0"/>
    <n v="2050"/>
    <n v="5375305.9744450198"/>
    <x v="38"/>
    <n v="822185112.49000204"/>
    <n v="9024655.9600000009"/>
    <n v="6683756.3817401901"/>
    <n v="27"/>
    <n v="4"/>
    <x v="3"/>
  </r>
  <r>
    <x v="0"/>
    <n v="2051"/>
    <n v="5457681.1822429802"/>
    <x v="39"/>
    <n v="834506446.94000304"/>
    <n v="12763038.859999999"/>
    <n v="6524369.3179802103"/>
    <n v="28"/>
    <n v="4"/>
    <x v="3"/>
  </r>
  <r>
    <x v="0"/>
    <n v="2052"/>
    <n v="5859811.2389610102"/>
    <x v="40"/>
    <n v="870884889.64000201"/>
    <n v="11972154.130000001"/>
    <n v="6943521.9337657299"/>
    <n v="29"/>
    <n v="4"/>
    <x v="3"/>
  </r>
  <r>
    <x v="0"/>
    <n v="2053"/>
    <n v="5816490.8257939704"/>
    <x v="41"/>
    <n v="1099844669.72"/>
    <n v="28867726.59"/>
    <n v="6961491.6163259102"/>
    <n v="30"/>
    <n v="4"/>
    <x v="3"/>
  </r>
  <r>
    <x v="0"/>
    <n v="2054"/>
    <n v="4785868.2786629796"/>
    <x v="42"/>
    <n v="785798871.74000001"/>
    <n v="13553752.390000001"/>
    <n v="5965362.4468302997"/>
    <n v="31"/>
    <n v="4"/>
    <x v="3"/>
  </r>
  <r>
    <x v="0"/>
    <n v="2055"/>
    <n v="4038607.94040801"/>
    <x v="43"/>
    <n v="783132783.41999805"/>
    <n v="13723905.5"/>
    <n v="5156218.5490931496"/>
    <n v="32"/>
    <n v="4"/>
    <x v="3"/>
  </r>
  <r>
    <x v="0"/>
    <n v="2056"/>
    <n v="3644644.6200159998"/>
    <x v="44"/>
    <n v="788097419.55000401"/>
    <n v="14774991.949999999"/>
    <n v="4845993.4259371096"/>
    <n v="33"/>
    <n v="4"/>
    <x v="3"/>
  </r>
  <r>
    <x v="0"/>
    <n v="2057"/>
    <n v="4202048.7755700098"/>
    <x v="45"/>
    <n v="1060473233.3200001"/>
    <n v="27519250.420000002"/>
    <n v="5758038.1210882999"/>
    <n v="34"/>
    <n v="4"/>
    <x v="3"/>
  </r>
  <r>
    <x v="0"/>
    <n v="2058"/>
    <n v="3807570.2349059898"/>
    <x v="46"/>
    <n v="1036674982.49"/>
    <n v="36525694.259999998"/>
    <n v="5164134.8654701002"/>
    <n v="35"/>
    <n v="4"/>
    <x v="3"/>
  </r>
  <r>
    <x v="0"/>
    <n v="2059"/>
    <n v="4330958.51385401"/>
    <x v="47"/>
    <n v="1185721532.77"/>
    <n v="23016867.640000001"/>
    <n v="6250326.2863107398"/>
    <n v="36"/>
    <n v="4"/>
    <x v="3"/>
  </r>
  <r>
    <x v="0"/>
    <n v="2060"/>
    <n v="5339647.5799390096"/>
    <x v="48"/>
    <n v="1390061756.7"/>
    <n v="31325896.07"/>
    <n v="7713154.67366926"/>
    <n v="37"/>
    <n v="4"/>
    <x v="3"/>
  </r>
  <r>
    <x v="0"/>
    <n v="2061"/>
    <n v="5093665.4566320302"/>
    <x v="49"/>
    <n v="1213352861.3"/>
    <n v="12116226.859999999"/>
    <n v="7855672.6229975196"/>
    <n v="38"/>
    <n v="4"/>
    <x v="3"/>
  </r>
  <r>
    <x v="0"/>
    <n v="2062"/>
    <n v="4374582.873559"/>
    <x v="50"/>
    <n v="974948775.68999803"/>
    <n v="29054468.219999999"/>
    <n v="6362288.7728775404"/>
    <n v="39"/>
    <n v="4"/>
    <x v="3"/>
  </r>
  <r>
    <x v="0"/>
    <n v="2063"/>
    <n v="1327640.0411690001"/>
    <x v="51"/>
    <n v="351065905.140001"/>
    <n v="19026113.32"/>
    <n v="1844621.7010361699"/>
    <n v="40"/>
    <n v="4"/>
    <x v="3"/>
  </r>
  <r>
    <x v="0"/>
    <n v="2064"/>
    <n v="442610.35074000101"/>
    <x v="52"/>
    <n v="100200997.14"/>
    <n v="2950985"/>
    <n v="597284.88694813196"/>
    <n v="41"/>
    <n v="4"/>
    <x v="3"/>
  </r>
  <r>
    <x v="0"/>
    <n v="2065"/>
    <n v="536711.33226499998"/>
    <x v="53"/>
    <n v="52427855.049999997"/>
    <n v="0"/>
    <n v="702166.06841661595"/>
    <n v="42"/>
    <n v="4"/>
    <x v="3"/>
  </r>
  <r>
    <x v="0"/>
    <n v="2066"/>
    <n v="438115.16951699997"/>
    <x v="54"/>
    <n v="37912373.829999998"/>
    <n v="0"/>
    <n v="581067.68686735898"/>
    <n v="43"/>
    <n v="4"/>
    <x v="3"/>
  </r>
  <r>
    <x v="0"/>
    <n v="2067"/>
    <n v="403331.64198499999"/>
    <x v="55"/>
    <n v="32818051.079999998"/>
    <n v="0"/>
    <n v="539038.55485702201"/>
    <n v="44"/>
    <n v="4"/>
    <x v="3"/>
  </r>
  <r>
    <x v="0"/>
    <n v="2068"/>
    <n v="158175.69875499999"/>
    <x v="56"/>
    <n v="20264311.010000002"/>
    <n v="0"/>
    <n v="237982.01713202201"/>
    <n v="45"/>
    <n v="4"/>
    <x v="3"/>
  </r>
  <r>
    <x v="0"/>
    <n v="2069"/>
    <n v="138165.98626100001"/>
    <x v="57"/>
    <n v="5296504.09"/>
    <n v="45600"/>
    <n v="173615.860668379"/>
    <n v="46"/>
    <n v="4"/>
    <x v="3"/>
  </r>
  <r>
    <x v="0"/>
    <n v="2070"/>
    <n v="18401.965133999998"/>
    <x v="58"/>
    <n v="1085703.08"/>
    <n v="0"/>
    <n v="18401.965133999998"/>
    <n v="47"/>
    <n v="4"/>
    <x v="3"/>
  </r>
  <r>
    <x v="0"/>
    <n v="2071"/>
    <n v="6488.5382280000003"/>
    <x v="59"/>
    <n v="228049.12"/>
    <n v="0"/>
    <n v="6488.5382280000003"/>
    <n v="48"/>
    <n v="4"/>
    <x v="3"/>
  </r>
  <r>
    <x v="0"/>
    <n v="2072"/>
    <n v="8428.9171339999994"/>
    <x v="60"/>
    <n v="250198.72"/>
    <n v="0"/>
    <n v="8428.9171339999994"/>
    <n v="49"/>
    <n v="4"/>
    <x v="3"/>
  </r>
  <r>
    <x v="0"/>
    <n v="2074"/>
    <n v="6643.6101429999999"/>
    <x v="61"/>
    <n v="173021"/>
    <n v="0"/>
    <n v="6643.6101429999999"/>
    <n v="51"/>
    <n v="4"/>
    <x v="3"/>
  </r>
  <r>
    <x v="0"/>
    <n v="2075"/>
    <n v="441.09874000000002"/>
    <x v="62"/>
    <n v="112068.13"/>
    <n v="0"/>
    <n v="441.09874000000002"/>
    <n v="52"/>
    <n v="4"/>
    <x v="3"/>
  </r>
  <r>
    <x v="0"/>
    <n v="2077"/>
    <n v="16.578859000000001"/>
    <x v="63"/>
    <n v="20914.57"/>
    <n v="0"/>
    <n v="16.578859000000001"/>
    <n v="54"/>
    <n v="4"/>
    <x v="3"/>
  </r>
  <r>
    <x v="0"/>
    <n v="2078"/>
    <n v="8069.995062"/>
    <x v="64"/>
    <n v="217394.31"/>
    <n v="0"/>
    <n v="8069.995062"/>
    <n v="55"/>
    <n v="4"/>
    <x v="3"/>
  </r>
  <r>
    <x v="0"/>
    <n v="2079"/>
    <n v="146.812893"/>
    <x v="65"/>
    <n v="143557.84"/>
    <n v="0"/>
    <n v="146.812893"/>
    <n v="56"/>
    <n v="4"/>
    <x v="3"/>
  </r>
  <r>
    <x v="1"/>
    <n v="2001"/>
    <n v="0"/>
    <x v="0"/>
    <n v="0"/>
    <n v="0"/>
    <n v="0"/>
    <n v="-22"/>
    <n v="1"/>
    <x v="0"/>
  </r>
  <r>
    <x v="1"/>
    <n v="2003"/>
    <n v="9.3545000000000003E-2"/>
    <x v="66"/>
    <n v="24.2"/>
    <n v="0"/>
    <n v="9.3545000000000003E-2"/>
    <n v="-20"/>
    <n v="1"/>
    <x v="0"/>
  </r>
  <r>
    <x v="1"/>
    <n v="2004"/>
    <n v="0"/>
    <x v="0"/>
    <n v="0"/>
    <n v="0"/>
    <n v="0"/>
    <n v="-19"/>
    <n v="1"/>
    <x v="0"/>
  </r>
  <r>
    <x v="1"/>
    <n v="2005"/>
    <n v="1.7361999999999999E-2"/>
    <x v="67"/>
    <n v="38.56"/>
    <n v="0"/>
    <n v="1.7361999999999999E-2"/>
    <n v="-18"/>
    <n v="1"/>
    <x v="0"/>
  </r>
  <r>
    <x v="1"/>
    <n v="2007"/>
    <n v="25.704446000000001"/>
    <x v="68"/>
    <n v="108.8"/>
    <n v="0"/>
    <n v="25.704446000000001"/>
    <n v="-16"/>
    <n v="1"/>
    <x v="0"/>
  </r>
  <r>
    <x v="1"/>
    <n v="2008"/>
    <n v="7.5785530000000003"/>
    <x v="69"/>
    <n v="131.30000000000001"/>
    <n v="0"/>
    <n v="7.5785530000000003"/>
    <n v="-15"/>
    <n v="1"/>
    <x v="0"/>
  </r>
  <r>
    <x v="1"/>
    <n v="2009"/>
    <n v="50.06955"/>
    <x v="70"/>
    <n v="48.66"/>
    <n v="249.4"/>
    <n v="50.06955"/>
    <n v="-14"/>
    <n v="1"/>
    <x v="0"/>
  </r>
  <r>
    <x v="1"/>
    <n v="2010"/>
    <n v="2474.2199999999998"/>
    <x v="71"/>
    <n v="0"/>
    <n v="12371.1"/>
    <n v="2474.2199999999998"/>
    <n v="-13"/>
    <n v="1"/>
    <x v="0"/>
  </r>
  <r>
    <x v="1"/>
    <n v="2011"/>
    <n v="207734.20055899999"/>
    <x v="72"/>
    <n v="269.55"/>
    <n v="1185694.19"/>
    <n v="214627.010113886"/>
    <n v="-12"/>
    <n v="1"/>
    <x v="0"/>
  </r>
  <r>
    <x v="1"/>
    <n v="2012"/>
    <n v="331528.01469899999"/>
    <x v="73"/>
    <n v="0"/>
    <n v="1871620.5"/>
    <n v="338975.47429398901"/>
    <n v="-11"/>
    <n v="1"/>
    <x v="0"/>
  </r>
  <r>
    <x v="1"/>
    <n v="2013"/>
    <n v="177316.78440800001"/>
    <x v="74"/>
    <n v="0"/>
    <n v="994006.91"/>
    <n v="181680.62303414801"/>
    <n v="-10"/>
    <n v="1"/>
    <x v="0"/>
  </r>
  <r>
    <x v="1"/>
    <n v="2014"/>
    <n v="838514.63237999997"/>
    <x v="75"/>
    <n v="780215.68"/>
    <n v="3729652.27"/>
    <n v="883382.75858372601"/>
    <n v="-9"/>
    <n v="1"/>
    <x v="0"/>
  </r>
  <r>
    <x v="1"/>
    <n v="2015"/>
    <n v="1535158.916769"/>
    <x v="76"/>
    <n v="58485.65"/>
    <n v="7828279.0468779998"/>
    <n v="1539394.25197169"/>
    <n v="-8"/>
    <n v="1"/>
    <x v="0"/>
  </r>
  <r>
    <x v="1"/>
    <n v="2016"/>
    <n v="372541.071452"/>
    <x v="77"/>
    <n v="8.74"/>
    <n v="2206381.08"/>
    <n v="376922.76610097301"/>
    <n v="-7"/>
    <n v="1"/>
    <x v="0"/>
  </r>
  <r>
    <x v="1"/>
    <n v="2017"/>
    <n v="2897401.748375"/>
    <x v="78"/>
    <n v="51242.720000000001"/>
    <n v="14688249.25"/>
    <n v="2935257.3699232298"/>
    <n v="-6"/>
    <n v="1"/>
    <x v="0"/>
  </r>
  <r>
    <x v="1"/>
    <n v="2018"/>
    <n v="499036.46513099998"/>
    <x v="79"/>
    <n v="137318.87"/>
    <n v="2185578.19"/>
    <n v="508467.74202217098"/>
    <n v="-5"/>
    <n v="1"/>
    <x v="0"/>
  </r>
  <r>
    <x v="1"/>
    <n v="2019"/>
    <n v="8408396.5810090005"/>
    <x v="80"/>
    <n v="2065417.9"/>
    <n v="11725679.470000001"/>
    <n v="8500239.0218944605"/>
    <n v="-4"/>
    <n v="1"/>
    <x v="0"/>
  </r>
  <r>
    <x v="1"/>
    <n v="2020"/>
    <n v="2974736.0850120001"/>
    <x v="81"/>
    <n v="2936529.26"/>
    <n v="1825286.05"/>
    <n v="3008485.20715327"/>
    <n v="-3"/>
    <n v="1"/>
    <x v="0"/>
  </r>
  <r>
    <x v="1"/>
    <n v="2021"/>
    <n v="290647.485697"/>
    <x v="82"/>
    <n v="111739.8"/>
    <n v="1472017.75"/>
    <n v="294414.88662901102"/>
    <n v="-2"/>
    <n v="1"/>
    <x v="0"/>
  </r>
  <r>
    <x v="1"/>
    <n v="2022"/>
    <n v="423749.718092"/>
    <x v="83"/>
    <n v="958145.04"/>
    <n v="3552441.21"/>
    <n v="480198.93953203998"/>
    <n v="-1"/>
    <n v="1"/>
    <x v="0"/>
  </r>
  <r>
    <x v="1"/>
    <n v="2023"/>
    <n v="7984744.16404696"/>
    <x v="84"/>
    <n v="35326363.453729004"/>
    <n v="202332406.96439201"/>
    <n v="8389326.6462984402"/>
    <n v="0"/>
    <n v="1"/>
    <x v="0"/>
  </r>
  <r>
    <x v="1"/>
    <n v="2024"/>
    <n v="23105097.753070999"/>
    <x v="85"/>
    <n v="2279371925.8263998"/>
    <n v="1333237541.5057499"/>
    <n v="23797014.894702699"/>
    <n v="1"/>
    <n v="1"/>
    <x v="0"/>
  </r>
  <r>
    <x v="1"/>
    <n v="2025"/>
    <n v="18185562.3969687"/>
    <x v="86"/>
    <n v="415116273.57000202"/>
    <n v="225145170.076038"/>
    <n v="19539877.901532698"/>
    <n v="2"/>
    <n v="1"/>
    <x v="0"/>
  </r>
  <r>
    <x v="1"/>
    <n v="2026"/>
    <n v="12880983.568392999"/>
    <x v="87"/>
    <n v="549548078.02999997"/>
    <n v="251318433.26389101"/>
    <n v="13191442.747315999"/>
    <n v="3"/>
    <n v="1"/>
    <x v="0"/>
  </r>
  <r>
    <x v="1"/>
    <n v="2027"/>
    <n v="19275605.255252101"/>
    <x v="88"/>
    <n v="659739037.80999899"/>
    <n v="249707456.60399601"/>
    <n v="23351415.306747802"/>
    <n v="4"/>
    <n v="1"/>
    <x v="0"/>
  </r>
  <r>
    <x v="1"/>
    <n v="2028"/>
    <n v="12457219.127776001"/>
    <x v="89"/>
    <n v="337007999.18000102"/>
    <n v="90761894.793439001"/>
    <n v="13082314.972917501"/>
    <n v="5"/>
    <n v="1"/>
    <x v="0"/>
  </r>
  <r>
    <x v="1"/>
    <n v="2029"/>
    <n v="20212376.674697001"/>
    <x v="90"/>
    <n v="283632116.64999998"/>
    <n v="49263607.719999999"/>
    <n v="22916798.076347001"/>
    <n v="6"/>
    <n v="2"/>
    <x v="1"/>
  </r>
  <r>
    <x v="1"/>
    <n v="2030"/>
    <n v="7034741.7748440001"/>
    <x v="91"/>
    <n v="310583280.89305699"/>
    <n v="22558843.52"/>
    <n v="8985729.9698013291"/>
    <n v="7"/>
    <n v="2"/>
    <x v="1"/>
  </r>
  <r>
    <x v="1"/>
    <n v="2031"/>
    <n v="16997691.581328001"/>
    <x v="92"/>
    <n v="187035296.99000001"/>
    <n v="3477852.1"/>
    <n v="17987949.399104699"/>
    <n v="8"/>
    <n v="2"/>
    <x v="1"/>
  </r>
  <r>
    <x v="1"/>
    <n v="2032"/>
    <n v="16223459.075631"/>
    <x v="93"/>
    <n v="228901104.00999999"/>
    <n v="8833497.0299999993"/>
    <n v="17143114.297178499"/>
    <n v="9"/>
    <n v="2"/>
    <x v="1"/>
  </r>
  <r>
    <x v="1"/>
    <n v="2033"/>
    <n v="4377425.8905469999"/>
    <x v="94"/>
    <n v="177804570.96000001"/>
    <n v="3757641.86"/>
    <n v="4659397.8829224901"/>
    <n v="10"/>
    <n v="2"/>
    <x v="1"/>
  </r>
  <r>
    <x v="1"/>
    <n v="2034"/>
    <n v="18209314.181391001"/>
    <x v="95"/>
    <n v="155347164.78999999"/>
    <n v="620101"/>
    <n v="18315073.694459099"/>
    <n v="11"/>
    <n v="3"/>
    <x v="2"/>
  </r>
  <r>
    <x v="1"/>
    <n v="2035"/>
    <n v="9415861.5547859892"/>
    <x v="96"/>
    <n v="124513939.17"/>
    <n v="5393445.8499999996"/>
    <n v="9619256.0193678699"/>
    <n v="12"/>
    <n v="3"/>
    <x v="2"/>
  </r>
  <r>
    <x v="1"/>
    <n v="2036"/>
    <n v="11489457.026312999"/>
    <x v="97"/>
    <n v="190956774.38"/>
    <n v="0"/>
    <n v="20324770.003081601"/>
    <n v="13"/>
    <n v="3"/>
    <x v="2"/>
  </r>
  <r>
    <x v="1"/>
    <n v="2037"/>
    <n v="1481137.7176999999"/>
    <x v="98"/>
    <n v="91299537.290000007"/>
    <n v="29018975.84"/>
    <n v="1638769.748383"/>
    <n v="14"/>
    <n v="3"/>
    <x v="2"/>
  </r>
  <r>
    <x v="1"/>
    <n v="2038"/>
    <n v="26177248.624138001"/>
    <x v="99"/>
    <n v="172226360.66999999"/>
    <n v="7321979.6799999997"/>
    <n v="28421257.5023789"/>
    <n v="15"/>
    <n v="3"/>
    <x v="2"/>
  </r>
  <r>
    <x v="1"/>
    <n v="2039"/>
    <n v="841118.72072099999"/>
    <x v="100"/>
    <n v="29854335.780000001"/>
    <n v="0"/>
    <n v="841118.72072099999"/>
    <n v="16"/>
    <n v="3"/>
    <x v="2"/>
  </r>
  <r>
    <x v="1"/>
    <n v="2040"/>
    <n v="16537.515893"/>
    <x v="101"/>
    <n v="18502014.260000002"/>
    <n v="0"/>
    <n v="35931.4470284243"/>
    <n v="17"/>
    <n v="3"/>
    <x v="2"/>
  </r>
  <r>
    <x v="1"/>
    <n v="2041"/>
    <n v="86827.429988000004"/>
    <x v="102"/>
    <n v="32060558.75"/>
    <n v="2802964.5"/>
    <n v="86827.429988000004"/>
    <n v="18"/>
    <n v="3"/>
    <x v="2"/>
  </r>
  <r>
    <x v="1"/>
    <n v="2042"/>
    <n v="213506.511073"/>
    <x v="103"/>
    <n v="15301496.6"/>
    <n v="4639732.29"/>
    <n v="213506.511073"/>
    <n v="19"/>
    <n v="3"/>
    <x v="2"/>
  </r>
  <r>
    <x v="1"/>
    <n v="2043"/>
    <n v="1808497.687373"/>
    <x v="104"/>
    <n v="15386996.630000001"/>
    <n v="1231708.53"/>
    <n v="1968071.5450414"/>
    <n v="20"/>
    <n v="3"/>
    <x v="2"/>
  </r>
  <r>
    <x v="1"/>
    <n v="2045"/>
    <n v="7457204.5275800005"/>
    <x v="105"/>
    <n v="7941709.5599999996"/>
    <n v="0"/>
    <n v="7650421.5704279998"/>
    <n v="22"/>
    <n v="4"/>
    <x v="3"/>
  </r>
  <r>
    <x v="1"/>
    <n v="2046"/>
    <n v="333.84794599999998"/>
    <x v="106"/>
    <n v="108319.11"/>
    <n v="2000000"/>
    <n v="333.84794599999998"/>
    <n v="23"/>
    <n v="4"/>
    <x v="3"/>
  </r>
  <r>
    <x v="1"/>
    <n v="2048"/>
    <n v="20421.481339000002"/>
    <x v="107"/>
    <n v="228554.65"/>
    <n v="0"/>
    <n v="20421.481339000002"/>
    <n v="25"/>
    <n v="4"/>
    <x v="3"/>
  </r>
  <r>
    <x v="1"/>
    <n v="2051"/>
    <n v="78.945559000000003"/>
    <x v="108"/>
    <n v="233367.12"/>
    <n v="0"/>
    <n v="78.945559000000003"/>
    <n v="28"/>
    <n v="4"/>
    <x v="3"/>
  </r>
  <r>
    <x v="1"/>
    <n v="2052"/>
    <n v="6330314"/>
    <x v="109"/>
    <n v="6330314"/>
    <n v="0"/>
    <n v="6330314"/>
    <n v="29"/>
    <n v="4"/>
    <x v="3"/>
  </r>
  <r>
    <x v="1"/>
    <n v="2054"/>
    <n v="9264431.4412500001"/>
    <x v="110"/>
    <n v="57887029.380000003"/>
    <n v="0"/>
    <n v="12257255.734878199"/>
    <n v="31"/>
    <n v="4"/>
    <x v="3"/>
  </r>
  <r>
    <x v="1"/>
    <n v="9999"/>
    <n v="563771.04356500006"/>
    <x v="111"/>
    <n v="47420222.800000101"/>
    <n v="1347438356.6400001"/>
    <n v="567567.87495876604"/>
    <n v="7976"/>
    <n v="4"/>
    <x v="3"/>
  </r>
  <r>
    <x v="2"/>
    <n v="1984"/>
    <n v="0"/>
    <x v="0"/>
    <n v="0"/>
    <n v="0"/>
    <n v="0"/>
    <n v="-39"/>
    <n v="1"/>
    <x v="0"/>
  </r>
  <r>
    <x v="2"/>
    <n v="1986"/>
    <n v="0"/>
    <x v="0"/>
    <n v="0"/>
    <n v="0"/>
    <n v="0"/>
    <n v="-37"/>
    <n v="1"/>
    <x v="0"/>
  </r>
  <r>
    <x v="2"/>
    <n v="1990"/>
    <n v="0"/>
    <x v="0"/>
    <n v="0"/>
    <n v="0"/>
    <n v="0"/>
    <n v="-33"/>
    <n v="1"/>
    <x v="0"/>
  </r>
  <r>
    <x v="2"/>
    <n v="1991"/>
    <n v="0"/>
    <x v="0"/>
    <n v="0"/>
    <n v="0"/>
    <n v="0"/>
    <n v="-32"/>
    <n v="1"/>
    <x v="0"/>
  </r>
  <r>
    <x v="2"/>
    <n v="1992"/>
    <n v="2570.841214"/>
    <x v="112"/>
    <n v="0"/>
    <n v="85301.91"/>
    <n v="2570.841214"/>
    <n v="-31"/>
    <n v="1"/>
    <x v="0"/>
  </r>
  <r>
    <x v="2"/>
    <n v="1993"/>
    <n v="201.687772"/>
    <x v="113"/>
    <n v="0"/>
    <n v="6692.11"/>
    <n v="201.687772"/>
    <n v="-30"/>
    <n v="1"/>
    <x v="0"/>
  </r>
  <r>
    <x v="2"/>
    <n v="1994"/>
    <n v="18.165707000000001"/>
    <x v="114"/>
    <n v="133.1"/>
    <n v="0"/>
    <n v="18.165707000000001"/>
    <n v="-29"/>
    <n v="1"/>
    <x v="0"/>
  </r>
  <r>
    <x v="2"/>
    <n v="1995"/>
    <n v="157.898886"/>
    <x v="115"/>
    <n v="1421.18"/>
    <n v="0"/>
    <n v="157.898886"/>
    <n v="-28"/>
    <n v="1"/>
    <x v="0"/>
  </r>
  <r>
    <x v="2"/>
    <n v="1996"/>
    <n v="18772.385751000002"/>
    <x v="116"/>
    <n v="0"/>
    <n v="160085.97"/>
    <n v="18772.385751000002"/>
    <n v="-27"/>
    <n v="1"/>
    <x v="0"/>
  </r>
  <r>
    <x v="2"/>
    <n v="1997"/>
    <n v="9413.8445709999996"/>
    <x v="117"/>
    <n v="148.84"/>
    <n v="96597.51"/>
    <n v="9413.8445709999996"/>
    <n v="-26"/>
    <n v="1"/>
    <x v="0"/>
  </r>
  <r>
    <x v="2"/>
    <n v="1998"/>
    <n v="57.840313000000002"/>
    <x v="118"/>
    <n v="2198.04"/>
    <n v="573.52"/>
    <n v="57.840313000000002"/>
    <n v="-25"/>
    <n v="1"/>
    <x v="0"/>
  </r>
  <r>
    <x v="2"/>
    <n v="1999"/>
    <n v="1008.366099"/>
    <x v="119"/>
    <n v="209.78"/>
    <n v="1340.77"/>
    <n v="1008.366099"/>
    <n v="-24"/>
    <n v="1"/>
    <x v="0"/>
  </r>
  <r>
    <x v="2"/>
    <n v="2000"/>
    <n v="22.611688999999998"/>
    <x v="120"/>
    <n v="322.12"/>
    <n v="0"/>
    <n v="22.611688999999998"/>
    <n v="-23"/>
    <n v="1"/>
    <x v="0"/>
  </r>
  <r>
    <x v="2"/>
    <n v="2001"/>
    <n v="264.69945999999999"/>
    <x v="121"/>
    <n v="2678.04"/>
    <n v="0"/>
    <n v="264.69945999999999"/>
    <n v="-22"/>
    <n v="1"/>
    <x v="0"/>
  </r>
  <r>
    <x v="2"/>
    <n v="2002"/>
    <n v="390612.905287"/>
    <x v="122"/>
    <n v="3314.63"/>
    <n v="585316.51"/>
    <n v="390612.905287"/>
    <n v="-21"/>
    <n v="1"/>
    <x v="0"/>
  </r>
  <r>
    <x v="2"/>
    <n v="2003"/>
    <n v="86107.176989"/>
    <x v="123"/>
    <n v="9719.5300000000007"/>
    <n v="485306.38"/>
    <n v="86107.176989"/>
    <n v="-20"/>
    <n v="1"/>
    <x v="0"/>
  </r>
  <r>
    <x v="2"/>
    <n v="2004"/>
    <n v="21477.485167999999"/>
    <x v="124"/>
    <n v="6379.47"/>
    <n v="289708.87"/>
    <n v="21477.485167999999"/>
    <n v="-19"/>
    <n v="1"/>
    <x v="0"/>
  </r>
  <r>
    <x v="2"/>
    <n v="2005"/>
    <n v="24946.103276000002"/>
    <x v="125"/>
    <n v="3141.33"/>
    <n v="55718.36"/>
    <n v="24946.103276000002"/>
    <n v="-18"/>
    <n v="1"/>
    <x v="0"/>
  </r>
  <r>
    <x v="2"/>
    <n v="2006"/>
    <n v="50926.878522999999"/>
    <x v="126"/>
    <n v="4218.5"/>
    <n v="267439.98"/>
    <n v="50926.878522999999"/>
    <n v="-17"/>
    <n v="1"/>
    <x v="0"/>
  </r>
  <r>
    <x v="2"/>
    <n v="2007"/>
    <n v="58432.767298999999"/>
    <x v="127"/>
    <n v="9623.49"/>
    <n v="291657.23"/>
    <n v="58432.767298999999"/>
    <n v="-16"/>
    <n v="1"/>
    <x v="0"/>
  </r>
  <r>
    <x v="2"/>
    <n v="2008"/>
    <n v="48716.152700999999"/>
    <x v="128"/>
    <n v="75930.539999999994"/>
    <n v="13689.19"/>
    <n v="48716.152700999999"/>
    <n v="-15"/>
    <n v="1"/>
    <x v="0"/>
  </r>
  <r>
    <x v="2"/>
    <n v="2009"/>
    <n v="337951.65272999997"/>
    <x v="129"/>
    <n v="66232.710000000006"/>
    <n v="1640710.09"/>
    <n v="337951.65272999997"/>
    <n v="-14"/>
    <n v="1"/>
    <x v="0"/>
  </r>
  <r>
    <x v="2"/>
    <n v="2010"/>
    <n v="413638.55121599999"/>
    <x v="130"/>
    <n v="192454.93"/>
    <n v="1296652.8999999999"/>
    <n v="413638.55121599999"/>
    <n v="-13"/>
    <n v="1"/>
    <x v="0"/>
  </r>
  <r>
    <x v="2"/>
    <n v="2011"/>
    <n v="911428.45311100001"/>
    <x v="131"/>
    <n v="150033.34"/>
    <n v="4128927.55"/>
    <n v="911428.45311100001"/>
    <n v="-12"/>
    <n v="1"/>
    <x v="0"/>
  </r>
  <r>
    <x v="2"/>
    <n v="2012"/>
    <n v="750066.539857"/>
    <x v="132"/>
    <n v="152487.34"/>
    <n v="3463245.79"/>
    <n v="750066.539857"/>
    <n v="-11"/>
    <n v="1"/>
    <x v="0"/>
  </r>
  <r>
    <x v="2"/>
    <n v="2013"/>
    <n v="625443.50801700004"/>
    <x v="133"/>
    <n v="419231"/>
    <n v="1490628.49"/>
    <n v="625443.50801700004"/>
    <n v="-10"/>
    <n v="1"/>
    <x v="0"/>
  </r>
  <r>
    <x v="2"/>
    <n v="2014"/>
    <n v="923828.24045599997"/>
    <x v="134"/>
    <n v="304424.77"/>
    <n v="3742403.95"/>
    <n v="923828.24045599997"/>
    <n v="-9"/>
    <n v="1"/>
    <x v="0"/>
  </r>
  <r>
    <x v="2"/>
    <n v="2015"/>
    <n v="558631.62356199999"/>
    <x v="135"/>
    <n v="248594.8"/>
    <n v="2970601.61"/>
    <n v="558631.62356199999"/>
    <n v="-8"/>
    <n v="1"/>
    <x v="0"/>
  </r>
  <r>
    <x v="2"/>
    <n v="2016"/>
    <n v="359486.513164"/>
    <x v="136"/>
    <n v="149295.92000000001"/>
    <n v="2214260.35"/>
    <n v="359486.513164"/>
    <n v="-7"/>
    <n v="1"/>
    <x v="0"/>
  </r>
  <r>
    <x v="2"/>
    <n v="2017"/>
    <n v="3886277.378817"/>
    <x v="137"/>
    <n v="1057389.4046149999"/>
    <n v="16731188.57"/>
    <n v="3886277.378817"/>
    <n v="-6"/>
    <n v="1"/>
    <x v="0"/>
  </r>
  <r>
    <x v="2"/>
    <n v="2018"/>
    <n v="1304120.88007"/>
    <x v="138"/>
    <n v="1041188.53"/>
    <n v="3015224.25"/>
    <n v="1304120.88007"/>
    <n v="-5"/>
    <n v="1"/>
    <x v="0"/>
  </r>
  <r>
    <x v="2"/>
    <n v="2019"/>
    <n v="6023208.5553440005"/>
    <x v="139"/>
    <n v="1938027.37"/>
    <n v="17499962.559999999"/>
    <n v="6023208.5553440005"/>
    <n v="-4"/>
    <n v="1"/>
    <x v="0"/>
  </r>
  <r>
    <x v="2"/>
    <n v="2020"/>
    <n v="1277202.427987"/>
    <x v="140"/>
    <n v="1256211.53"/>
    <n v="4676272.54"/>
    <n v="1277202.427987"/>
    <n v="-3"/>
    <n v="1"/>
    <x v="0"/>
  </r>
  <r>
    <x v="2"/>
    <n v="2021"/>
    <n v="3126598.9746679999"/>
    <x v="141"/>
    <n v="3320320.83"/>
    <n v="4768983.04"/>
    <n v="3126598.9746679999"/>
    <n v="-2"/>
    <n v="1"/>
    <x v="0"/>
  </r>
  <r>
    <x v="2"/>
    <n v="2022"/>
    <n v="7859247.2136599896"/>
    <x v="142"/>
    <n v="8982132.8020819798"/>
    <n v="10189992.15"/>
    <n v="7859247.2136599896"/>
    <n v="-1"/>
    <n v="1"/>
    <x v="0"/>
  </r>
  <r>
    <x v="2"/>
    <n v="2023"/>
    <n v="26576994.8391915"/>
    <x v="143"/>
    <n v="64077336.599264801"/>
    <n v="117313723.75036301"/>
    <n v="26576994.8391915"/>
    <n v="0"/>
    <n v="1"/>
    <x v="0"/>
  </r>
  <r>
    <x v="2"/>
    <n v="2024"/>
    <n v="25332310.021537501"/>
    <x v="144"/>
    <n v="776437256.96675301"/>
    <n v="383760661.80963898"/>
    <n v="25332310.021537501"/>
    <n v="1"/>
    <n v="1"/>
    <x v="0"/>
  </r>
  <r>
    <x v="2"/>
    <n v="2025"/>
    <n v="11215935.4028621"/>
    <x v="145"/>
    <n v="167383030.60999501"/>
    <n v="49169832.079095103"/>
    <n v="11221231.5997131"/>
    <n v="2"/>
    <n v="1"/>
    <x v="0"/>
  </r>
  <r>
    <x v="2"/>
    <n v="2026"/>
    <n v="20513749.165880699"/>
    <x v="146"/>
    <n v="478362706.250018"/>
    <n v="54760437.520000897"/>
    <n v="20516652.9281388"/>
    <n v="3"/>
    <n v="1"/>
    <x v="0"/>
  </r>
  <r>
    <x v="2"/>
    <n v="2027"/>
    <n v="16594550.620205"/>
    <x v="147"/>
    <n v="304587453.92999798"/>
    <n v="26958913.350000001"/>
    <n v="16597730.190230399"/>
    <n v="4"/>
    <n v="1"/>
    <x v="0"/>
  </r>
  <r>
    <x v="2"/>
    <n v="2028"/>
    <n v="11222089.363577999"/>
    <x v="148"/>
    <n v="225578282.74000001"/>
    <n v="9552316.9499999993"/>
    <n v="11224928.423058201"/>
    <n v="5"/>
    <n v="1"/>
    <x v="0"/>
  </r>
  <r>
    <x v="2"/>
    <n v="2029"/>
    <n v="4739901.1463989997"/>
    <x v="149"/>
    <n v="70323265.109999999"/>
    <n v="1587865.94"/>
    <n v="4753250.9666136503"/>
    <n v="6"/>
    <n v="2"/>
    <x v="1"/>
  </r>
  <r>
    <x v="2"/>
    <n v="2030"/>
    <n v="9895697.1597239897"/>
    <x v="150"/>
    <n v="101536751.78"/>
    <n v="1757259.04"/>
    <n v="9895697.1597239897"/>
    <n v="7"/>
    <n v="2"/>
    <x v="1"/>
  </r>
  <r>
    <x v="2"/>
    <n v="2031"/>
    <n v="4095932.6046569999"/>
    <x v="151"/>
    <n v="42661610"/>
    <n v="239028.3"/>
    <n v="4095932.6046569999"/>
    <n v="8"/>
    <n v="2"/>
    <x v="1"/>
  </r>
  <r>
    <x v="2"/>
    <n v="2032"/>
    <n v="3290082.2513899999"/>
    <x v="152"/>
    <n v="43347243.25"/>
    <n v="601268.17000000004"/>
    <n v="3290082.2513899999"/>
    <n v="9"/>
    <n v="2"/>
    <x v="1"/>
  </r>
  <r>
    <x v="2"/>
    <n v="2033"/>
    <n v="3018001.084204"/>
    <x v="153"/>
    <n v="45523363.609999999"/>
    <n v="2090322.23"/>
    <n v="3018001.084204"/>
    <n v="10"/>
    <n v="2"/>
    <x v="1"/>
  </r>
  <r>
    <x v="2"/>
    <n v="2034"/>
    <n v="1709115.085651"/>
    <x v="154"/>
    <n v="29064938.370000001"/>
    <n v="527755.65"/>
    <n v="1709115.085651"/>
    <n v="11"/>
    <n v="3"/>
    <x v="2"/>
  </r>
  <r>
    <x v="2"/>
    <n v="2035"/>
    <n v="1049088.2861919999"/>
    <x v="155"/>
    <n v="35352240.43"/>
    <n v="1361256"/>
    <n v="1049088.2861919999"/>
    <n v="12"/>
    <n v="3"/>
    <x v="2"/>
  </r>
  <r>
    <x v="2"/>
    <n v="2036"/>
    <n v="994244.708935"/>
    <x v="156"/>
    <n v="31182450.969999999"/>
    <n v="135526.16"/>
    <n v="994244.708935"/>
    <n v="13"/>
    <n v="3"/>
    <x v="2"/>
  </r>
  <r>
    <x v="2"/>
    <n v="2037"/>
    <n v="750072.97057100001"/>
    <x v="157"/>
    <n v="26805823.399999999"/>
    <n v="320221.14"/>
    <n v="750072.97057100001"/>
    <n v="14"/>
    <n v="3"/>
    <x v="2"/>
  </r>
  <r>
    <x v="2"/>
    <n v="2038"/>
    <n v="486200.25143499998"/>
    <x v="158"/>
    <n v="16769993.18"/>
    <n v="1158356.6000000001"/>
    <n v="486200.25143499998"/>
    <n v="15"/>
    <n v="3"/>
    <x v="2"/>
  </r>
  <r>
    <x v="2"/>
    <n v="2039"/>
    <n v="163873.38380800001"/>
    <x v="159"/>
    <n v="3141079.28"/>
    <n v="0"/>
    <n v="163873.38380800001"/>
    <n v="16"/>
    <n v="3"/>
    <x v="2"/>
  </r>
  <r>
    <x v="2"/>
    <n v="2040"/>
    <n v="136756.907015"/>
    <x v="160"/>
    <n v="4912685.88"/>
    <n v="0"/>
    <n v="136756.907015"/>
    <n v="17"/>
    <n v="3"/>
    <x v="2"/>
  </r>
  <r>
    <x v="2"/>
    <n v="2041"/>
    <n v="254386.53788600001"/>
    <x v="161"/>
    <n v="2645229.6"/>
    <n v="16848"/>
    <n v="254386.53788600001"/>
    <n v="18"/>
    <n v="3"/>
    <x v="2"/>
  </r>
  <r>
    <x v="2"/>
    <n v="2042"/>
    <n v="364061.13506399997"/>
    <x v="162"/>
    <n v="3078011.24"/>
    <n v="1.88"/>
    <n v="364061.13506399997"/>
    <n v="19"/>
    <n v="3"/>
    <x v="2"/>
  </r>
  <r>
    <x v="2"/>
    <n v="2043"/>
    <n v="274905.23040900001"/>
    <x v="163"/>
    <n v="3541887.44"/>
    <n v="0"/>
    <n v="274905.23040900001"/>
    <n v="20"/>
    <n v="3"/>
    <x v="2"/>
  </r>
  <r>
    <x v="2"/>
    <n v="2044"/>
    <n v="383546.778834"/>
    <x v="164"/>
    <n v="3171245.39"/>
    <n v="0"/>
    <n v="383546.778834"/>
    <n v="21"/>
    <n v="4"/>
    <x v="3"/>
  </r>
  <r>
    <x v="2"/>
    <n v="2045"/>
    <n v="209216.94340600001"/>
    <x v="165"/>
    <n v="3395018.57"/>
    <n v="0"/>
    <n v="209216.94340600001"/>
    <n v="22"/>
    <n v="4"/>
    <x v="3"/>
  </r>
  <r>
    <x v="2"/>
    <n v="2046"/>
    <n v="117539.76242"/>
    <x v="166"/>
    <n v="1560724.05"/>
    <n v="0"/>
    <n v="117539.76242"/>
    <n v="23"/>
    <n v="4"/>
    <x v="3"/>
  </r>
  <r>
    <x v="2"/>
    <n v="2047"/>
    <n v="40508.774811000003"/>
    <x v="167"/>
    <n v="1376731.66"/>
    <n v="0"/>
    <n v="40508.774811000003"/>
    <n v="24"/>
    <n v="4"/>
    <x v="3"/>
  </r>
  <r>
    <x v="2"/>
    <n v="2048"/>
    <n v="16926.640904"/>
    <x v="168"/>
    <n v="154740.68"/>
    <n v="0"/>
    <n v="16926.640904"/>
    <n v="25"/>
    <n v="4"/>
    <x v="3"/>
  </r>
  <r>
    <x v="2"/>
    <n v="2049"/>
    <n v="22095.531674000002"/>
    <x v="169"/>
    <n v="135601.07"/>
    <n v="0"/>
    <n v="22095.531674000002"/>
    <n v="26"/>
    <n v="4"/>
    <x v="3"/>
  </r>
  <r>
    <x v="2"/>
    <n v="2050"/>
    <n v="17284.538788000002"/>
    <x v="170"/>
    <n v="223686.26"/>
    <n v="0"/>
    <n v="17284.538788000002"/>
    <n v="27"/>
    <n v="4"/>
    <x v="3"/>
  </r>
  <r>
    <x v="2"/>
    <n v="2051"/>
    <n v="3039.9572290000001"/>
    <x v="171"/>
    <n v="272196.84000000003"/>
    <n v="0"/>
    <n v="3039.9572290000001"/>
    <n v="28"/>
    <n v="4"/>
    <x v="3"/>
  </r>
  <r>
    <x v="2"/>
    <n v="2052"/>
    <n v="16104.320061"/>
    <x v="172"/>
    <n v="190593.5"/>
    <n v="0"/>
    <n v="16104.320061"/>
    <n v="29"/>
    <n v="4"/>
    <x v="3"/>
  </r>
  <r>
    <x v="2"/>
    <n v="2053"/>
    <n v="3966.937594"/>
    <x v="173"/>
    <n v="34128.36"/>
    <n v="0"/>
    <n v="3966.937594"/>
    <n v="30"/>
    <n v="4"/>
    <x v="3"/>
  </r>
  <r>
    <x v="2"/>
    <n v="2054"/>
    <n v="14328.805055999999"/>
    <x v="174"/>
    <n v="43244.18"/>
    <n v="0"/>
    <n v="14328.805055999999"/>
    <n v="31"/>
    <n v="4"/>
    <x v="3"/>
  </r>
  <r>
    <x v="2"/>
    <n v="2055"/>
    <n v="40.042448"/>
    <x v="175"/>
    <n v="17204.490000000002"/>
    <n v="0"/>
    <n v="40.042448"/>
    <n v="32"/>
    <n v="4"/>
    <x v="3"/>
  </r>
  <r>
    <x v="2"/>
    <n v="2056"/>
    <n v="1630.4861550000001"/>
    <x v="176"/>
    <n v="20120.47"/>
    <n v="0"/>
    <n v="1630.4861550000001"/>
    <n v="33"/>
    <n v="4"/>
    <x v="3"/>
  </r>
  <r>
    <x v="2"/>
    <n v="2057"/>
    <n v="254.70772700000001"/>
    <x v="177"/>
    <n v="25343.48"/>
    <n v="0"/>
    <n v="254.70772700000001"/>
    <n v="34"/>
    <n v="4"/>
    <x v="3"/>
  </r>
  <r>
    <x v="2"/>
    <n v="2059"/>
    <n v="94.134004000000004"/>
    <x v="178"/>
    <n v="40658.79"/>
    <n v="0"/>
    <n v="94.134004000000004"/>
    <n v="36"/>
    <n v="4"/>
    <x v="3"/>
  </r>
  <r>
    <x v="2"/>
    <n v="2061"/>
    <n v="121.671451"/>
    <x v="179"/>
    <n v="52298.82"/>
    <n v="0"/>
    <n v="121.671451"/>
    <n v="38"/>
    <n v="4"/>
    <x v="3"/>
  </r>
  <r>
    <x v="2"/>
    <n v="2107"/>
    <n v="2.0857199999999998"/>
    <x v="180"/>
    <n v="0"/>
    <n v="5000"/>
    <n v="2.0857199999999998"/>
    <n v="84"/>
    <n v="4"/>
    <x v="3"/>
  </r>
  <r>
    <x v="2"/>
    <n v="2925"/>
    <n v="20.649303"/>
    <x v="181"/>
    <n v="0"/>
    <n v="6000"/>
    <n v="20.649303"/>
    <n v="902"/>
    <n v="4"/>
    <x v="3"/>
  </r>
  <r>
    <x v="2"/>
    <n v="9999"/>
    <n v="7707733.67946296"/>
    <x v="182"/>
    <n v="11868714.8799996"/>
    <n v="291431108.64000201"/>
    <n v="7707733.67946296"/>
    <n v="7976"/>
    <n v="4"/>
    <x v="3"/>
  </r>
  <r>
    <x v="3"/>
    <n v="2002"/>
    <n v="89.138585000000006"/>
    <x v="183"/>
    <n v="0"/>
    <n v="350964.02"/>
    <n v="89.138585000000006"/>
    <n v="-21"/>
    <n v="1"/>
    <x v="0"/>
  </r>
  <r>
    <x v="3"/>
    <n v="2003"/>
    <n v="3.6444999999999998E-2"/>
    <x v="184"/>
    <n v="0"/>
    <n v="5737.36"/>
    <n v="3.6444999999999998E-2"/>
    <n v="-20"/>
    <n v="1"/>
    <x v="0"/>
  </r>
  <r>
    <x v="3"/>
    <n v="2004"/>
    <n v="8.8199999999999997E-4"/>
    <x v="185"/>
    <n v="9"/>
    <n v="0"/>
    <n v="8.8199999999999997E-4"/>
    <n v="-19"/>
    <n v="1"/>
    <x v="0"/>
  </r>
  <r>
    <x v="3"/>
    <n v="2005"/>
    <n v="0.11028300000000001"/>
    <x v="186"/>
    <n v="0"/>
    <n v="34895.839999999997"/>
    <n v="0.11028300000000001"/>
    <n v="-18"/>
    <n v="1"/>
    <x v="0"/>
  </r>
  <r>
    <x v="3"/>
    <n v="2006"/>
    <n v="0.51547399999999999"/>
    <x v="187"/>
    <n v="0"/>
    <n v="164325.60999999999"/>
    <n v="0.51547399999999999"/>
    <n v="-17"/>
    <n v="1"/>
    <x v="0"/>
  </r>
  <r>
    <x v="3"/>
    <n v="2007"/>
    <n v="0.15438299999999999"/>
    <x v="188"/>
    <n v="0"/>
    <n v="19686"/>
    <n v="0.15438299999999999"/>
    <n v="-16"/>
    <n v="1"/>
    <x v="0"/>
  </r>
  <r>
    <x v="3"/>
    <n v="2008"/>
    <n v="7.1664729999999999"/>
    <x v="189"/>
    <n v="0"/>
    <n v="261118.04"/>
    <n v="7.1664729999999999"/>
    <n v="-15"/>
    <n v="1"/>
    <x v="0"/>
  </r>
  <r>
    <x v="3"/>
    <n v="2009"/>
    <n v="195.84102100000001"/>
    <x v="190"/>
    <n v="0"/>
    <n v="7569919.9500000002"/>
    <n v="195.84102100000001"/>
    <n v="-14"/>
    <n v="1"/>
    <x v="0"/>
  </r>
  <r>
    <x v="3"/>
    <n v="2010"/>
    <n v="5.6787489999999998"/>
    <x v="191"/>
    <n v="0"/>
    <n v="1804052.81"/>
    <n v="5.6787489999999998"/>
    <n v="-13"/>
    <n v="1"/>
    <x v="0"/>
  </r>
  <r>
    <x v="3"/>
    <n v="2013"/>
    <n v="0.109597"/>
    <x v="192"/>
    <n v="0"/>
    <n v="35450.36"/>
    <n v="0.109597"/>
    <n v="-10"/>
    <n v="1"/>
    <x v="0"/>
  </r>
  <r>
    <x v="3"/>
    <n v="2015"/>
    <n v="2.1229999999999999E-3"/>
    <x v="193"/>
    <n v="19.52"/>
    <n v="0"/>
    <n v="2.1229999999999999E-3"/>
    <n v="-8"/>
    <n v="1"/>
    <x v="0"/>
  </r>
  <r>
    <x v="3"/>
    <n v="2016"/>
    <n v="13.551437999999999"/>
    <x v="194"/>
    <n v="0"/>
    <n v="1722035"/>
    <n v="13.551437999999999"/>
    <n v="-7"/>
    <n v="1"/>
    <x v="0"/>
  </r>
  <r>
    <x v="3"/>
    <n v="2017"/>
    <n v="5.5723000000000002E-2"/>
    <x v="195"/>
    <n v="0"/>
    <n v="11936.4"/>
    <n v="5.5723000000000002E-2"/>
    <n v="-6"/>
    <n v="1"/>
    <x v="0"/>
  </r>
  <r>
    <x v="3"/>
    <n v="2018"/>
    <n v="1.8014859999999999"/>
    <x v="196"/>
    <n v="0"/>
    <n v="566307.01"/>
    <n v="1.8014859999999999"/>
    <n v="-5"/>
    <n v="1"/>
    <x v="0"/>
  </r>
  <r>
    <x v="3"/>
    <n v="2019"/>
    <n v="50.555698999999997"/>
    <x v="197"/>
    <n v="0"/>
    <n v="7725583.79"/>
    <n v="50.555698999999997"/>
    <n v="-4"/>
    <n v="1"/>
    <x v="0"/>
  </r>
  <r>
    <x v="3"/>
    <n v="2020"/>
    <n v="0.110612"/>
    <x v="198"/>
    <n v="0"/>
    <n v="35000"/>
    <n v="0.110612"/>
    <n v="-3"/>
    <n v="1"/>
    <x v="0"/>
  </r>
  <r>
    <x v="3"/>
    <n v="2021"/>
    <n v="0.16811599999999999"/>
    <x v="199"/>
    <n v="0"/>
    <n v="35546.25"/>
    <n v="0.16811599999999999"/>
    <n v="-2"/>
    <n v="1"/>
    <x v="0"/>
  </r>
  <r>
    <x v="3"/>
    <n v="2022"/>
    <n v="60.141069000000002"/>
    <x v="200"/>
    <n v="0"/>
    <n v="11523407.869999999"/>
    <n v="60.141069000000002"/>
    <n v="-1"/>
    <n v="1"/>
    <x v="0"/>
  </r>
  <r>
    <x v="3"/>
    <n v="2023"/>
    <n v="7.9875239999999996"/>
    <x v="201"/>
    <n v="11344.96"/>
    <n v="1422882.39"/>
    <n v="7.9875239999999996"/>
    <n v="0"/>
    <n v="1"/>
    <x v="0"/>
  </r>
  <r>
    <x v="3"/>
    <n v="2024"/>
    <n v="5340.9068569999999"/>
    <x v="202"/>
    <n v="9580435.1400000006"/>
    <n v="127869959.013303"/>
    <n v="5340.9068569999999"/>
    <n v="1"/>
    <n v="1"/>
    <x v="0"/>
  </r>
  <r>
    <x v="3"/>
    <n v="2025"/>
    <n v="4173.6786169999996"/>
    <x v="203"/>
    <n v="0"/>
    <n v="93434389.223574996"/>
    <n v="4173.6786169999996"/>
    <n v="2"/>
    <n v="1"/>
    <x v="0"/>
  </r>
  <r>
    <x v="3"/>
    <n v="2026"/>
    <n v="12453.76123"/>
    <x v="204"/>
    <n v="27251.94"/>
    <n v="12079653.304977"/>
    <n v="12453.76123"/>
    <n v="3"/>
    <n v="1"/>
    <x v="0"/>
  </r>
  <r>
    <x v="3"/>
    <n v="2027"/>
    <n v="376.97045900000001"/>
    <x v="205"/>
    <n v="0"/>
    <n v="8665536.9199999999"/>
    <n v="376.97045900000001"/>
    <n v="4"/>
    <n v="1"/>
    <x v="0"/>
  </r>
  <r>
    <x v="3"/>
    <n v="2028"/>
    <n v="1662.600201"/>
    <x v="206"/>
    <n v="275845.36"/>
    <n v="8098130.8499999996"/>
    <n v="1662.600201"/>
    <n v="5"/>
    <n v="1"/>
    <x v="0"/>
  </r>
  <r>
    <x v="3"/>
    <n v="2029"/>
    <n v="305.93406800000002"/>
    <x v="207"/>
    <n v="0"/>
    <n v="2458390.96"/>
    <n v="305.93406800000002"/>
    <n v="6"/>
    <n v="2"/>
    <x v="1"/>
  </r>
  <r>
    <x v="3"/>
    <n v="2030"/>
    <n v="238.832424"/>
    <x v="208"/>
    <n v="0"/>
    <n v="5182638.88"/>
    <n v="238.832424"/>
    <n v="7"/>
    <n v="2"/>
    <x v="1"/>
  </r>
  <r>
    <x v="3"/>
    <n v="2032"/>
    <n v="6.6962479999999998"/>
    <x v="209"/>
    <n v="0"/>
    <n v="85475.8"/>
    <n v="6.6962479999999998"/>
    <n v="9"/>
    <n v="2"/>
    <x v="1"/>
  </r>
  <r>
    <x v="3"/>
    <n v="2036"/>
    <n v="4.978421"/>
    <x v="210"/>
    <n v="0"/>
    <n v="129495"/>
    <n v="4.978421"/>
    <n v="13"/>
    <n v="3"/>
    <x v="2"/>
  </r>
  <r>
    <x v="3"/>
    <n v="2037"/>
    <n v="82065.856518999994"/>
    <x v="211"/>
    <n v="815527.14"/>
    <n v="0"/>
    <n v="82065.856518999994"/>
    <n v="14"/>
    <n v="3"/>
    <x v="2"/>
  </r>
  <r>
    <x v="3"/>
    <n v="9999"/>
    <n v="1725.1756210000001"/>
    <x v="212"/>
    <n v="0.9"/>
    <n v="114648162.54000001"/>
    <n v="1725.1756210000001"/>
    <n v="7976"/>
    <n v="4"/>
    <x v="3"/>
  </r>
  <r>
    <x v="4"/>
    <n v="1992"/>
    <n v="4.6448879999999999"/>
    <x v="213"/>
    <n v="0"/>
    <n v="242681.62"/>
    <n v="4.6448879999999999"/>
    <n v="-31"/>
    <n v="1"/>
    <x v="0"/>
  </r>
  <r>
    <x v="4"/>
    <n v="1993"/>
    <n v="0.11162900000000001"/>
    <x v="214"/>
    <n v="0"/>
    <n v="10024.370000000001"/>
    <n v="0.11162900000000001"/>
    <n v="-30"/>
    <n v="1"/>
    <x v="0"/>
  </r>
  <r>
    <x v="4"/>
    <n v="1995"/>
    <n v="0.29162900000000003"/>
    <x v="215"/>
    <n v="0"/>
    <n v="14963.94"/>
    <n v="0.29162900000000003"/>
    <n v="-28"/>
    <n v="1"/>
    <x v="0"/>
  </r>
  <r>
    <x v="4"/>
    <n v="1996"/>
    <n v="0.50520399999999999"/>
    <x v="216"/>
    <n v="0"/>
    <n v="29927.87"/>
    <n v="0.50520399999999999"/>
    <n v="-27"/>
    <n v="1"/>
    <x v="0"/>
  </r>
  <r>
    <x v="4"/>
    <n v="1998"/>
    <n v="7.2800000000000002E-4"/>
    <x v="217"/>
    <n v="40"/>
    <n v="0"/>
    <n v="7.2800000000000002E-4"/>
    <n v="-25"/>
    <n v="1"/>
    <x v="0"/>
  </r>
  <r>
    <x v="4"/>
    <n v="1999"/>
    <n v="0.33990599999999999"/>
    <x v="218"/>
    <n v="0"/>
    <n v="28647.87"/>
    <n v="0.33990599999999999"/>
    <n v="-24"/>
    <n v="1"/>
    <x v="0"/>
  </r>
  <r>
    <x v="4"/>
    <n v="2002"/>
    <n v="2.5911599999999999"/>
    <x v="219"/>
    <n v="0"/>
    <n v="211555.99"/>
    <n v="2.5911599999999999"/>
    <n v="-21"/>
    <n v="1"/>
    <x v="0"/>
  </r>
  <r>
    <x v="4"/>
    <n v="2003"/>
    <n v="10.440049"/>
    <x v="220"/>
    <n v="0"/>
    <n v="1149291.76"/>
    <n v="10.440049"/>
    <n v="-20"/>
    <n v="1"/>
    <x v="0"/>
  </r>
  <r>
    <x v="4"/>
    <n v="2004"/>
    <n v="11.341272999999999"/>
    <x v="221"/>
    <n v="0"/>
    <n v="621580.35"/>
    <n v="11.341272999999999"/>
    <n v="-19"/>
    <n v="1"/>
    <x v="0"/>
  </r>
  <r>
    <x v="4"/>
    <n v="2005"/>
    <n v="92.123232999999999"/>
    <x v="222"/>
    <n v="0"/>
    <n v="6697249.9299999997"/>
    <n v="92.123232999999999"/>
    <n v="-18"/>
    <n v="1"/>
    <x v="0"/>
  </r>
  <r>
    <x v="4"/>
    <n v="2006"/>
    <n v="1.730961"/>
    <x v="223"/>
    <n v="0"/>
    <n v="302632.96266999998"/>
    <n v="1.730961"/>
    <n v="-17"/>
    <n v="1"/>
    <x v="0"/>
  </r>
  <r>
    <x v="4"/>
    <n v="2007"/>
    <n v="0.75242900000000001"/>
    <x v="224"/>
    <n v="0"/>
    <n v="47630.21"/>
    <n v="0.75242900000000001"/>
    <n v="-16"/>
    <n v="1"/>
    <x v="0"/>
  </r>
  <r>
    <x v="4"/>
    <n v="2009"/>
    <n v="36.948576000000003"/>
    <x v="225"/>
    <n v="0"/>
    <n v="2305695.4700000002"/>
    <n v="36.948576000000003"/>
    <n v="-14"/>
    <n v="1"/>
    <x v="0"/>
  </r>
  <r>
    <x v="4"/>
    <n v="2010"/>
    <n v="1.6171000000000001E-2"/>
    <x v="226"/>
    <n v="0"/>
    <n v="3272.12"/>
    <n v="1.6171000000000001E-2"/>
    <n v="-13"/>
    <n v="1"/>
    <x v="0"/>
  </r>
  <r>
    <x v="4"/>
    <n v="2011"/>
    <n v="2.9124509999999999"/>
    <x v="227"/>
    <n v="0"/>
    <n v="225959.23"/>
    <n v="2.9124509999999999"/>
    <n v="-12"/>
    <n v="1"/>
    <x v="0"/>
  </r>
  <r>
    <x v="4"/>
    <n v="2012"/>
    <n v="1.026116"/>
    <x v="228"/>
    <n v="0"/>
    <n v="81147.61"/>
    <n v="1.026116"/>
    <n v="-11"/>
    <n v="1"/>
    <x v="0"/>
  </r>
  <r>
    <x v="4"/>
    <n v="2013"/>
    <n v="1.465857"/>
    <x v="229"/>
    <n v="0"/>
    <n v="75211.64"/>
    <n v="1.465857"/>
    <n v="-10"/>
    <n v="1"/>
    <x v="0"/>
  </r>
  <r>
    <x v="4"/>
    <n v="2016"/>
    <n v="62.218201999999998"/>
    <x v="230"/>
    <n v="0"/>
    <n v="4752909.45"/>
    <n v="62.218201999999998"/>
    <n v="-7"/>
    <n v="1"/>
    <x v="0"/>
  </r>
  <r>
    <x v="4"/>
    <n v="2017"/>
    <n v="250.328114"/>
    <x v="231"/>
    <n v="0"/>
    <n v="43417661.869999997"/>
    <n v="250.328114"/>
    <n v="-6"/>
    <n v="1"/>
    <x v="0"/>
  </r>
  <r>
    <x v="4"/>
    <n v="2018"/>
    <n v="50.463863000000003"/>
    <x v="232"/>
    <n v="0"/>
    <n v="13232035.75"/>
    <n v="50.463863000000003"/>
    <n v="-5"/>
    <n v="1"/>
    <x v="0"/>
  </r>
  <r>
    <x v="4"/>
    <n v="2019"/>
    <n v="895.27729599999998"/>
    <x v="233"/>
    <n v="0"/>
    <n v="82013307.909999996"/>
    <n v="895.27729599999998"/>
    <n v="-4"/>
    <n v="1"/>
    <x v="0"/>
  </r>
  <r>
    <x v="4"/>
    <n v="2020"/>
    <n v="40.955382"/>
    <x v="234"/>
    <n v="0"/>
    <n v="121414148.8"/>
    <n v="40.955382"/>
    <n v="-3"/>
    <n v="1"/>
    <x v="0"/>
  </r>
  <r>
    <x v="4"/>
    <n v="2021"/>
    <n v="31.304182000000001"/>
    <x v="235"/>
    <n v="0"/>
    <n v="543912.48"/>
    <n v="31.304182000000001"/>
    <n v="-2"/>
    <n v="1"/>
    <x v="0"/>
  </r>
  <r>
    <x v="4"/>
    <n v="2022"/>
    <n v="25.139053000000001"/>
    <x v="236"/>
    <n v="0"/>
    <n v="429928.97"/>
    <n v="25.139053000000001"/>
    <n v="-1"/>
    <n v="1"/>
    <x v="0"/>
  </r>
  <r>
    <x v="4"/>
    <n v="2023"/>
    <n v="45300.764481999999"/>
    <x v="237"/>
    <n v="62265944.966791898"/>
    <n v="35583226.049965002"/>
    <n v="45300.764481999999"/>
    <n v="0"/>
    <n v="1"/>
    <x v="0"/>
  </r>
  <r>
    <x v="4"/>
    <n v="2024"/>
    <n v="486262.78517199599"/>
    <x v="238"/>
    <n v="2146646087.3966899"/>
    <n v="289138643.10250401"/>
    <n v="486262.78517199599"/>
    <n v="1"/>
    <n v="1"/>
    <x v="0"/>
  </r>
  <r>
    <x v="4"/>
    <n v="2025"/>
    <n v="77580.200775999998"/>
    <x v="239"/>
    <n v="97706078.260000005"/>
    <n v="86047079.959999993"/>
    <n v="77580.200775999998"/>
    <n v="2"/>
    <n v="1"/>
    <x v="0"/>
  </r>
  <r>
    <x v="4"/>
    <n v="2026"/>
    <n v="162632.18349"/>
    <x v="240"/>
    <n v="160109868.84"/>
    <n v="68821232.969999999"/>
    <n v="162632.18349"/>
    <n v="3"/>
    <n v="1"/>
    <x v="0"/>
  </r>
  <r>
    <x v="4"/>
    <n v="2027"/>
    <n v="59838.002739000003"/>
    <x v="241"/>
    <n v="41791648.289999999"/>
    <n v="72409928.030000001"/>
    <n v="59838.002739000003"/>
    <n v="4"/>
    <n v="1"/>
    <x v="0"/>
  </r>
  <r>
    <x v="4"/>
    <n v="2028"/>
    <n v="128028.38216199999"/>
    <x v="242"/>
    <n v="135578903.75"/>
    <n v="13616826.236741999"/>
    <n v="128028.38216199999"/>
    <n v="5"/>
    <n v="1"/>
    <x v="0"/>
  </r>
  <r>
    <x v="4"/>
    <n v="2029"/>
    <n v="567.95590600000003"/>
    <x v="243"/>
    <n v="0"/>
    <n v="242214.12"/>
    <n v="567.95590600000003"/>
    <n v="6"/>
    <n v="2"/>
    <x v="1"/>
  </r>
  <r>
    <x v="4"/>
    <n v="2030"/>
    <n v="37395.515607000001"/>
    <x v="244"/>
    <n v="10149412.5"/>
    <n v="421726.79"/>
    <n v="37395.515607000001"/>
    <n v="7"/>
    <n v="2"/>
    <x v="1"/>
  </r>
  <r>
    <x v="4"/>
    <n v="2031"/>
    <n v="57554.465386999997"/>
    <x v="245"/>
    <n v="10426142.84"/>
    <n v="194351.02"/>
    <n v="57554.465386999997"/>
    <n v="8"/>
    <n v="2"/>
    <x v="1"/>
  </r>
  <r>
    <x v="4"/>
    <n v="2035"/>
    <n v="236973.52834600001"/>
    <x v="246"/>
    <n v="135388556.25"/>
    <n v="450000"/>
    <n v="236973.52834600001"/>
    <n v="12"/>
    <n v="3"/>
    <x v="2"/>
  </r>
  <r>
    <x v="4"/>
    <n v="2036"/>
    <n v="46874.143185000001"/>
    <x v="247"/>
    <n v="40189216.549999997"/>
    <n v="9000"/>
    <n v="46874.143185000001"/>
    <n v="13"/>
    <n v="3"/>
    <x v="2"/>
  </r>
  <r>
    <x v="4"/>
    <n v="2037"/>
    <n v="64846.549196"/>
    <x v="248"/>
    <n v="39399806.25"/>
    <n v="0"/>
    <n v="64846.549196"/>
    <n v="14"/>
    <n v="3"/>
    <x v="2"/>
  </r>
  <r>
    <x v="4"/>
    <n v="2048"/>
    <n v="16983.184745999999"/>
    <x v="249"/>
    <n v="195286907.49000001"/>
    <n v="0"/>
    <n v="16983.184745999999"/>
    <n v="25"/>
    <n v="4"/>
    <x v="3"/>
  </r>
  <r>
    <x v="4"/>
    <n v="2060"/>
    <n v="15953.737752999999"/>
    <x v="250"/>
    <n v="183449462.22999999"/>
    <n v="0"/>
    <n v="15953.737752999999"/>
    <n v="37"/>
    <n v="4"/>
    <x v="3"/>
  </r>
  <r>
    <x v="4"/>
    <n v="2061"/>
    <n v="2471.8386989999999"/>
    <x v="251"/>
    <n v="28423275.289999999"/>
    <n v="0"/>
    <n v="2471.8386989999999"/>
    <n v="38"/>
    <n v="4"/>
    <x v="3"/>
  </r>
  <r>
    <x v="4"/>
    <n v="2072"/>
    <n v="41723.113223"/>
    <x v="252"/>
    <n v="479767362.47000003"/>
    <n v="0"/>
    <n v="41723.113223"/>
    <n v="49"/>
    <n v="4"/>
    <x v="3"/>
  </r>
  <r>
    <x v="4"/>
    <n v="9999"/>
    <n v="10681.408305999999"/>
    <x v="253"/>
    <n v="19994066.809999999"/>
    <n v="843687763.63999999"/>
    <n v="10681.408305999999"/>
    <n v="7976"/>
    <n v="4"/>
    <x v="3"/>
  </r>
  <r>
    <x v="5"/>
    <n v="2024"/>
    <n v="0"/>
    <x v="254"/>
    <n v="5130766248.1499996"/>
    <n v="0"/>
    <n v="0"/>
    <n v="1"/>
    <n v="1"/>
    <x v="0"/>
  </r>
  <r>
    <x v="5"/>
    <n v="2025"/>
    <n v="0"/>
    <x v="255"/>
    <n v="46021296.740000002"/>
    <n v="0"/>
    <n v="0"/>
    <n v="2"/>
    <n v="1"/>
    <x v="0"/>
  </r>
  <r>
    <x v="5"/>
    <n v="2026"/>
    <n v="0"/>
    <x v="256"/>
    <n v="1044475835.62"/>
    <n v="0"/>
    <n v="0"/>
    <n v="3"/>
    <n v="1"/>
    <x v="0"/>
  </r>
  <r>
    <x v="5"/>
    <n v="2027"/>
    <n v="0"/>
    <x v="257"/>
    <n v="107316143.73"/>
    <n v="0"/>
    <n v="0"/>
    <n v="4"/>
    <n v="1"/>
    <x v="0"/>
  </r>
  <r>
    <x v="5"/>
    <n v="2028"/>
    <n v="0"/>
    <x v="258"/>
    <n v="218358708.43000001"/>
    <n v="0"/>
    <n v="0"/>
    <n v="5"/>
    <n v="1"/>
    <x v="0"/>
  </r>
  <r>
    <x v="5"/>
    <n v="2029"/>
    <n v="0"/>
    <x v="259"/>
    <n v="2181225658.9699998"/>
    <n v="0"/>
    <n v="0"/>
    <n v="6"/>
    <n v="2"/>
    <x v="1"/>
  </r>
  <r>
    <x v="5"/>
    <n v="2030"/>
    <n v="0"/>
    <x v="260"/>
    <n v="1287760451.1800001"/>
    <n v="0"/>
    <n v="0"/>
    <n v="7"/>
    <n v="2"/>
    <x v="1"/>
  </r>
  <r>
    <x v="5"/>
    <n v="2032"/>
    <n v="0"/>
    <x v="261"/>
    <n v="2507991562.4499998"/>
    <n v="0"/>
    <n v="0"/>
    <n v="9"/>
    <n v="2"/>
    <x v="1"/>
  </r>
  <r>
    <x v="5"/>
    <n v="2049"/>
    <n v="0"/>
    <x v="262"/>
    <n v="157207.41"/>
    <n v="0"/>
    <n v="0"/>
    <n v="26"/>
    <n v="4"/>
    <x v="3"/>
  </r>
  <r>
    <x v="5"/>
    <n v="2050"/>
    <n v="0"/>
    <x v="263"/>
    <n v="333315.20000000001"/>
    <n v="0"/>
    <n v="0"/>
    <n v="27"/>
    <n v="4"/>
    <x v="3"/>
  </r>
  <r>
    <x v="5"/>
    <n v="9999"/>
    <n v="0"/>
    <x v="264"/>
    <n v="516.76"/>
    <n v="132872820.04000001"/>
    <n v="0"/>
    <n v="7976"/>
    <n v="4"/>
    <x v="3"/>
  </r>
  <r>
    <x v="6"/>
    <n v="2022"/>
    <n v="26.240583999999998"/>
    <x v="265"/>
    <n v="0"/>
    <n v="548463.31999999995"/>
    <n v="26.240583999999998"/>
    <n v="-1"/>
    <n v="1"/>
    <x v="0"/>
  </r>
  <r>
    <x v="6"/>
    <n v="2024"/>
    <n v="42828.785431999997"/>
    <x v="266"/>
    <n v="12368808.029999999"/>
    <n v="26338248.899999999"/>
    <n v="42828.785431999997"/>
    <n v="1"/>
    <n v="1"/>
    <x v="0"/>
  </r>
  <r>
    <x v="6"/>
    <n v="2025"/>
    <n v="201776.543519"/>
    <x v="267"/>
    <n v="91888036.849999994"/>
    <n v="32491300.41"/>
    <n v="201776.543519"/>
    <n v="2"/>
    <n v="1"/>
    <x v="0"/>
  </r>
  <r>
    <x v="6"/>
    <n v="2026"/>
    <n v="620096.40885799995"/>
    <x v="268"/>
    <n v="244153196.05000001"/>
    <n v="43977700"/>
    <n v="620096.40885799995"/>
    <n v="3"/>
    <n v="1"/>
    <x v="0"/>
  </r>
  <r>
    <x v="6"/>
    <n v="2027"/>
    <n v="332991.80369099998"/>
    <x v="269"/>
    <n v="200169614.62"/>
    <n v="182567.95"/>
    <n v="332991.80369099998"/>
    <n v="4"/>
    <n v="1"/>
    <x v="0"/>
  </r>
  <r>
    <x v="6"/>
    <n v="2028"/>
    <n v="54055.542157999997"/>
    <x v="270"/>
    <n v="33345597.32"/>
    <n v="0"/>
    <n v="54055.542157999997"/>
    <n v="5"/>
    <n v="1"/>
    <x v="0"/>
  </r>
  <r>
    <x v="6"/>
    <n v="2029"/>
    <n v="1644.3076570000001"/>
    <x v="271"/>
    <n v="5082703.9400000004"/>
    <n v="0"/>
    <n v="1644.3076570000001"/>
    <n v="6"/>
    <n v="2"/>
    <x v="1"/>
  </r>
  <r>
    <x v="6"/>
    <n v="2030"/>
    <n v="7784.9888389999996"/>
    <x v="272"/>
    <n v="11998880.84"/>
    <n v="0"/>
    <n v="7784.9888389999996"/>
    <n v="7"/>
    <n v="2"/>
    <x v="1"/>
  </r>
  <r>
    <x v="6"/>
    <n v="2031"/>
    <n v="78291.996664999999"/>
    <x v="273"/>
    <n v="44996562.789999999"/>
    <n v="34792680.719999999"/>
    <n v="78291.996664999999"/>
    <n v="8"/>
    <n v="2"/>
    <x v="1"/>
  </r>
  <r>
    <x v="6"/>
    <n v="2032"/>
    <n v="122811.709355"/>
    <x v="274"/>
    <n v="101590645.05"/>
    <n v="2689075.63"/>
    <n v="122811.709355"/>
    <n v="9"/>
    <n v="2"/>
    <x v="1"/>
  </r>
  <r>
    <x v="6"/>
    <n v="2033"/>
    <n v="177533.632717"/>
    <x v="275"/>
    <n v="89887027.75"/>
    <n v="20140909.030000001"/>
    <n v="177533.632717"/>
    <n v="10"/>
    <n v="2"/>
    <x v="1"/>
  </r>
  <r>
    <x v="6"/>
    <n v="2034"/>
    <n v="280.60884099999998"/>
    <x v="276"/>
    <n v="0"/>
    <n v="919963.81"/>
    <n v="280.60884099999998"/>
    <n v="11"/>
    <n v="3"/>
    <x v="2"/>
  </r>
  <r>
    <x v="6"/>
    <n v="2035"/>
    <n v="12506356.15299"/>
    <x v="277"/>
    <n v="106490144.52"/>
    <n v="9811476"/>
    <n v="12506356.15299"/>
    <n v="12"/>
    <n v="3"/>
    <x v="2"/>
  </r>
  <r>
    <x v="6"/>
    <n v="2036"/>
    <n v="3025447.9310559998"/>
    <x v="278"/>
    <n v="136046998.08000001"/>
    <n v="6234914.3300000001"/>
    <n v="3025447.9310559998"/>
    <n v="13"/>
    <n v="3"/>
    <x v="2"/>
  </r>
  <r>
    <x v="6"/>
    <n v="2037"/>
    <n v="7582.9104269999998"/>
    <x v="279"/>
    <n v="8248242.9000000004"/>
    <n v="4529595"/>
    <n v="7582.9104269999998"/>
    <n v="14"/>
    <n v="3"/>
    <x v="2"/>
  </r>
  <r>
    <x v="6"/>
    <n v="2039"/>
    <n v="29243.827544"/>
    <x v="280"/>
    <n v="22010577.149999999"/>
    <n v="1320264.68"/>
    <n v="29243.827544"/>
    <n v="16"/>
    <n v="3"/>
    <x v="2"/>
  </r>
  <r>
    <x v="6"/>
    <n v="2040"/>
    <n v="183789.939067"/>
    <x v="281"/>
    <n v="54928230.539999999"/>
    <n v="2375647.9300000002"/>
    <n v="183789.939067"/>
    <n v="17"/>
    <n v="3"/>
    <x v="2"/>
  </r>
  <r>
    <x v="6"/>
    <n v="9999"/>
    <n v="0.13684399999999999"/>
    <x v="282"/>
    <n v="2075.1799999999998"/>
    <n v="30000"/>
    <n v="0.13684399999999999"/>
    <n v="7976"/>
    <n v="4"/>
    <x v="3"/>
  </r>
  <r>
    <x v="7"/>
    <n v="2004"/>
    <n v="1.8630000000000001E-3"/>
    <x v="283"/>
    <n v="32"/>
    <n v="0"/>
    <n v="1.8630000000000001E-3"/>
    <n v="-19"/>
    <n v="1"/>
    <x v="0"/>
  </r>
  <r>
    <x v="7"/>
    <n v="2005"/>
    <n v="7.986E-3"/>
    <x v="284"/>
    <n v="85.25"/>
    <n v="0"/>
    <n v="7.986E-3"/>
    <n v="-18"/>
    <n v="1"/>
    <x v="0"/>
  </r>
  <r>
    <x v="7"/>
    <n v="2006"/>
    <n v="3.7039999999999998E-3"/>
    <x v="285"/>
    <n v="32.520000000000003"/>
    <n v="0"/>
    <n v="3.7039999999999998E-3"/>
    <n v="-17"/>
    <n v="1"/>
    <x v="0"/>
  </r>
  <r>
    <x v="7"/>
    <n v="2007"/>
    <n v="1.0387E-2"/>
    <x v="286"/>
    <n v="99.88"/>
    <n v="0"/>
    <n v="1.0387E-2"/>
    <n v="-16"/>
    <n v="1"/>
    <x v="0"/>
  </r>
  <r>
    <x v="7"/>
    <n v="2012"/>
    <n v="6.1495449999999998"/>
    <x v="287"/>
    <n v="0"/>
    <n v="199261.77"/>
    <n v="6.1495449999999998"/>
    <n v="-11"/>
    <n v="1"/>
    <x v="0"/>
  </r>
  <r>
    <x v="7"/>
    <n v="2015"/>
    <n v="4.2999999999999999E-4"/>
    <x v="288"/>
    <n v="32.54"/>
    <n v="0"/>
    <n v="4.2999999999999999E-4"/>
    <n v="-8"/>
    <n v="1"/>
    <x v="0"/>
  </r>
  <r>
    <x v="7"/>
    <n v="2016"/>
    <n v="9.0030000000000006E-3"/>
    <x v="289"/>
    <n v="154.52000000000001"/>
    <n v="0"/>
    <n v="9.0030000000000006E-3"/>
    <n v="-7"/>
    <n v="1"/>
    <x v="0"/>
  </r>
  <r>
    <x v="7"/>
    <n v="2020"/>
    <n v="4.985106"/>
    <x v="290"/>
    <n v="0"/>
    <n v="159195.54999999999"/>
    <n v="4.985106"/>
    <n v="-3"/>
    <n v="1"/>
    <x v="0"/>
  </r>
  <r>
    <x v="7"/>
    <n v="2023"/>
    <n v="27.086794000000001"/>
    <x v="291"/>
    <n v="48293.381674999997"/>
    <n v="379355.65"/>
    <n v="27.086794000000001"/>
    <n v="0"/>
    <n v="1"/>
    <x v="0"/>
  </r>
  <r>
    <x v="7"/>
    <n v="2024"/>
    <n v="13347.079255000001"/>
    <x v="292"/>
    <n v="17163375.870000001"/>
    <n v="2595864.0699999998"/>
    <n v="13347.079255000001"/>
    <n v="1"/>
    <n v="1"/>
    <x v="0"/>
  </r>
  <r>
    <x v="7"/>
    <n v="2025"/>
    <n v="39507.086779999998"/>
    <x v="293"/>
    <n v="33645257.079999998"/>
    <n v="598557.48"/>
    <n v="39507.086779999998"/>
    <n v="2"/>
    <n v="1"/>
    <x v="0"/>
  </r>
  <r>
    <x v="7"/>
    <n v="2026"/>
    <n v="19831.735664"/>
    <x v="294"/>
    <n v="15188167.199999999"/>
    <n v="4898868.57"/>
    <n v="19831.735664"/>
    <n v="3"/>
    <n v="1"/>
    <x v="0"/>
  </r>
  <r>
    <x v="7"/>
    <n v="2027"/>
    <n v="113.945154"/>
    <x v="295"/>
    <n v="0"/>
    <n v="169125.56"/>
    <n v="113.945154"/>
    <n v="4"/>
    <n v="1"/>
    <x v="0"/>
  </r>
  <r>
    <x v="7"/>
    <n v="2046"/>
    <n v="125084.81007599999"/>
    <x v="296"/>
    <n v="233773510.93000001"/>
    <n v="0"/>
    <n v="125084.81007599999"/>
    <n v="23"/>
    <n v="4"/>
    <x v="3"/>
  </r>
  <r>
    <x v="7"/>
    <n v="9999"/>
    <n v="3009.4747539999998"/>
    <x v="297"/>
    <n v="8708911.4000000004"/>
    <n v="13892263.98"/>
    <n v="3009.4747539999998"/>
    <n v="7976"/>
    <n v="4"/>
    <x v="3"/>
  </r>
  <r>
    <x v="8"/>
    <n v="2015"/>
    <n v="13939.325056"/>
    <x v="298"/>
    <n v="0"/>
    <n v="109037.22"/>
    <n v="13939.325056"/>
    <n v="-8"/>
    <n v="1"/>
    <x v="0"/>
  </r>
  <r>
    <x v="8"/>
    <n v="2016"/>
    <n v="11356133.249840001"/>
    <x v="299"/>
    <n v="22602781.960000001"/>
    <n v="0"/>
    <n v="11356133.249840001"/>
    <n v="-7"/>
    <n v="1"/>
    <x v="0"/>
  </r>
  <r>
    <x v="8"/>
    <n v="2017"/>
    <n v="81192.153302000006"/>
    <x v="300"/>
    <n v="0"/>
    <n v="635107.27"/>
    <n v="81192.153302000006"/>
    <n v="-6"/>
    <n v="1"/>
    <x v="0"/>
  </r>
  <r>
    <x v="8"/>
    <n v="2019"/>
    <n v="20000"/>
    <x v="301"/>
    <n v="0"/>
    <n v="100000"/>
    <n v="20000"/>
    <n v="-4"/>
    <n v="1"/>
    <x v="0"/>
  </r>
  <r>
    <x v="8"/>
    <n v="2021"/>
    <n v="15004.626"/>
    <x v="302"/>
    <n v="0"/>
    <n v="75023.13"/>
    <n v="15004.626"/>
    <n v="-2"/>
    <n v="1"/>
    <x v="0"/>
  </r>
  <r>
    <x v="8"/>
    <n v="2022"/>
    <n v="2933040.5537149999"/>
    <x v="303"/>
    <n v="5706618.3200000003"/>
    <n v="0"/>
    <n v="2933040.5537149999"/>
    <n v="-1"/>
    <n v="1"/>
    <x v="0"/>
  </r>
  <r>
    <x v="8"/>
    <n v="2023"/>
    <n v="651.84231"/>
    <x v="304"/>
    <n v="127014.76"/>
    <n v="973073.83"/>
    <n v="651.84231"/>
    <n v="0"/>
    <n v="1"/>
    <x v="0"/>
  </r>
  <r>
    <x v="8"/>
    <n v="2024"/>
    <n v="3246943.2087610001"/>
    <x v="305"/>
    <n v="144764750.18000001"/>
    <n v="29036040.48"/>
    <n v="3246943.2087610001"/>
    <n v="1"/>
    <n v="1"/>
    <x v="0"/>
  </r>
  <r>
    <x v="8"/>
    <n v="2025"/>
    <n v="936564.89060000004"/>
    <x v="306"/>
    <n v="97931079.879999995"/>
    <n v="65580434.409999996"/>
    <n v="936564.89060000004"/>
    <n v="2"/>
    <n v="1"/>
    <x v="0"/>
  </r>
  <r>
    <x v="8"/>
    <n v="2026"/>
    <n v="769142.68642000004"/>
    <x v="307"/>
    <n v="114248673.97"/>
    <n v="282931699.56999999"/>
    <n v="769142.68642000004"/>
    <n v="3"/>
    <n v="1"/>
    <x v="0"/>
  </r>
  <r>
    <x v="8"/>
    <n v="2027"/>
    <n v="148399.61590999999"/>
    <x v="308"/>
    <n v="23522770.329999998"/>
    <n v="58738848.670000002"/>
    <n v="148399.61590999999"/>
    <n v="4"/>
    <n v="1"/>
    <x v="0"/>
  </r>
  <r>
    <x v="8"/>
    <n v="2028"/>
    <n v="895081.78448100004"/>
    <x v="309"/>
    <n v="10545325.77"/>
    <n v="1039295.02"/>
    <n v="895081.78448100004"/>
    <n v="5"/>
    <n v="1"/>
    <x v="0"/>
  </r>
  <r>
    <x v="8"/>
    <n v="2029"/>
    <n v="19181.771543999999"/>
    <x v="310"/>
    <n v="5668859.2599999998"/>
    <n v="0"/>
    <n v="19181.771543999999"/>
    <n v="6"/>
    <n v="2"/>
    <x v="1"/>
  </r>
  <r>
    <x v="8"/>
    <n v="2030"/>
    <n v="8193.4566090000008"/>
    <x v="311"/>
    <n v="3563726.93"/>
    <n v="0"/>
    <n v="8193.4566090000008"/>
    <n v="7"/>
    <n v="2"/>
    <x v="1"/>
  </r>
  <r>
    <x v="8"/>
    <n v="2031"/>
    <n v="7330.6227790000003"/>
    <x v="312"/>
    <n v="3197344.25"/>
    <n v="0"/>
    <n v="7330.6227790000003"/>
    <n v="8"/>
    <n v="2"/>
    <x v="1"/>
  </r>
  <r>
    <x v="8"/>
    <n v="2032"/>
    <n v="213403.97134300001"/>
    <x v="313"/>
    <n v="5037929.57"/>
    <n v="0"/>
    <n v="213403.97134300001"/>
    <n v="9"/>
    <n v="2"/>
    <x v="1"/>
  </r>
  <r>
    <x v="8"/>
    <n v="2033"/>
    <n v="180034.88060100001"/>
    <x v="314"/>
    <n v="17509685.68"/>
    <n v="0"/>
    <n v="180034.88060100001"/>
    <n v="10"/>
    <n v="2"/>
    <x v="1"/>
  </r>
  <r>
    <x v="8"/>
    <n v="2034"/>
    <n v="7492.2308059999996"/>
    <x v="315"/>
    <n v="3198771.37"/>
    <n v="16206.9"/>
    <n v="7492.2308059999996"/>
    <n v="11"/>
    <n v="3"/>
    <x v="2"/>
  </r>
  <r>
    <x v="8"/>
    <n v="2035"/>
    <n v="5531.0495499999997"/>
    <x v="316"/>
    <n v="2428842.6800000002"/>
    <n v="0"/>
    <n v="5531.0495499999997"/>
    <n v="12"/>
    <n v="3"/>
    <x v="2"/>
  </r>
  <r>
    <x v="8"/>
    <n v="2036"/>
    <n v="4911.2863639999996"/>
    <x v="317"/>
    <n v="2147571"/>
    <n v="0"/>
    <n v="4911.2863639999996"/>
    <n v="13"/>
    <n v="3"/>
    <x v="2"/>
  </r>
  <r>
    <x v="8"/>
    <n v="2037"/>
    <n v="72619.423945999995"/>
    <x v="318"/>
    <n v="16688494.16"/>
    <n v="0"/>
    <n v="72619.423945999995"/>
    <n v="14"/>
    <n v="3"/>
    <x v="2"/>
  </r>
  <r>
    <x v="8"/>
    <n v="2038"/>
    <n v="61417.156491000002"/>
    <x v="319"/>
    <n v="620680.36"/>
    <n v="0"/>
    <n v="61417.156491000002"/>
    <n v="15"/>
    <n v="3"/>
    <x v="2"/>
  </r>
  <r>
    <x v="8"/>
    <n v="2039"/>
    <n v="15284.174315"/>
    <x v="320"/>
    <n v="6703051.9800000004"/>
    <n v="0"/>
    <n v="15284.174315"/>
    <n v="16"/>
    <n v="3"/>
    <x v="2"/>
  </r>
  <r>
    <x v="8"/>
    <n v="2040"/>
    <n v="16026.846221"/>
    <x v="321"/>
    <n v="159098.35999999999"/>
    <n v="0"/>
    <n v="16026.846221"/>
    <n v="17"/>
    <n v="3"/>
    <x v="2"/>
  </r>
  <r>
    <x v="8"/>
    <n v="2041"/>
    <n v="6732.9372839999996"/>
    <x v="322"/>
    <n v="2864381.47"/>
    <n v="0"/>
    <n v="6732.9372839999996"/>
    <n v="18"/>
    <n v="3"/>
    <x v="2"/>
  </r>
  <r>
    <x v="8"/>
    <n v="2042"/>
    <n v="9984.9431380000005"/>
    <x v="323"/>
    <n v="2886416.2"/>
    <n v="0"/>
    <n v="9984.9431380000005"/>
    <n v="19"/>
    <n v="3"/>
    <x v="2"/>
  </r>
  <r>
    <x v="8"/>
    <n v="2043"/>
    <n v="1210.5353560000001"/>
    <x v="324"/>
    <n v="532885.71"/>
    <n v="0"/>
    <n v="1210.5353560000001"/>
    <n v="20"/>
    <n v="3"/>
    <x v="2"/>
  </r>
  <r>
    <x v="8"/>
    <n v="2052"/>
    <n v="219.00345200000001"/>
    <x v="325"/>
    <n v="94910.99"/>
    <n v="0"/>
    <n v="219.00345200000001"/>
    <n v="29"/>
    <n v="4"/>
    <x v="3"/>
  </r>
  <r>
    <x v="8"/>
    <n v="9999"/>
    <n v="21749.653803000001"/>
    <x v="326"/>
    <n v="32095.41"/>
    <n v="629168.77"/>
    <n v="21749.653803000001"/>
    <n v="7976"/>
    <n v="4"/>
    <x v="3"/>
  </r>
  <r>
    <x v="9"/>
    <n v="1999"/>
    <n v="0"/>
    <x v="0"/>
    <n v="0"/>
    <n v="0"/>
    <n v="0"/>
    <n v="-24"/>
    <n v="1"/>
    <x v="0"/>
  </r>
  <r>
    <x v="9"/>
    <n v="2001"/>
    <n v="0"/>
    <x v="0"/>
    <n v="0"/>
    <n v="0"/>
    <n v="0"/>
    <n v="-22"/>
    <n v="1"/>
    <x v="0"/>
  </r>
  <r>
    <x v="9"/>
    <n v="2003"/>
    <n v="0"/>
    <x v="0"/>
    <n v="0"/>
    <n v="0"/>
    <n v="0"/>
    <n v="-20"/>
    <n v="1"/>
    <x v="0"/>
  </r>
  <r>
    <x v="9"/>
    <n v="2004"/>
    <n v="0"/>
    <x v="0"/>
    <n v="0"/>
    <n v="0"/>
    <n v="0"/>
    <n v="-19"/>
    <n v="1"/>
    <x v="0"/>
  </r>
  <r>
    <x v="9"/>
    <n v="2005"/>
    <n v="0"/>
    <x v="0"/>
    <n v="0"/>
    <n v="0"/>
    <n v="0"/>
    <n v="-18"/>
    <n v="1"/>
    <x v="0"/>
  </r>
  <r>
    <x v="9"/>
    <n v="2006"/>
    <n v="0"/>
    <x v="0"/>
    <n v="0"/>
    <n v="0"/>
    <n v="0"/>
    <n v="-17"/>
    <n v="1"/>
    <x v="0"/>
  </r>
  <r>
    <x v="9"/>
    <n v="2007"/>
    <n v="0"/>
    <x v="0"/>
    <n v="0"/>
    <n v="0"/>
    <n v="0"/>
    <n v="-16"/>
    <n v="1"/>
    <x v="0"/>
  </r>
  <r>
    <x v="9"/>
    <n v="2008"/>
    <n v="0"/>
    <x v="0"/>
    <n v="0"/>
    <n v="0"/>
    <n v="0"/>
    <n v="-15"/>
    <n v="1"/>
    <x v="0"/>
  </r>
  <r>
    <x v="9"/>
    <n v="2009"/>
    <n v="0"/>
    <x v="0"/>
    <n v="0"/>
    <n v="0"/>
    <n v="0"/>
    <n v="-14"/>
    <n v="1"/>
    <x v="0"/>
  </r>
  <r>
    <x v="9"/>
    <n v="2010"/>
    <n v="0"/>
    <x v="0"/>
    <n v="0"/>
    <n v="0"/>
    <n v="0"/>
    <n v="-13"/>
    <n v="1"/>
    <x v="0"/>
  </r>
  <r>
    <x v="9"/>
    <n v="2011"/>
    <n v="0"/>
    <x v="0"/>
    <n v="0"/>
    <n v="0"/>
    <n v="0"/>
    <n v="-12"/>
    <n v="1"/>
    <x v="0"/>
  </r>
  <r>
    <x v="9"/>
    <n v="2012"/>
    <n v="216.96127300000001"/>
    <x v="327"/>
    <n v="544.92999999999995"/>
    <n v="0"/>
    <n v="216.96127300000001"/>
    <n v="-11"/>
    <n v="1"/>
    <x v="0"/>
  </r>
  <r>
    <x v="9"/>
    <n v="2013"/>
    <n v="305.23345999999998"/>
    <x v="328"/>
    <n v="309.68"/>
    <n v="0"/>
    <n v="305.23345999999998"/>
    <n v="-10"/>
    <n v="1"/>
    <x v="0"/>
  </r>
  <r>
    <x v="9"/>
    <n v="2014"/>
    <n v="9759.2694240000001"/>
    <x v="329"/>
    <n v="10751.6"/>
    <n v="0"/>
    <n v="9759.2694240000001"/>
    <n v="-9"/>
    <n v="1"/>
    <x v="0"/>
  </r>
  <r>
    <x v="9"/>
    <n v="2015"/>
    <n v="47.797817999999999"/>
    <x v="330"/>
    <n v="284.08"/>
    <n v="0"/>
    <n v="47.797817999999999"/>
    <n v="-8"/>
    <n v="1"/>
    <x v="0"/>
  </r>
  <r>
    <x v="9"/>
    <n v="2016"/>
    <n v="16733.157297000002"/>
    <x v="331"/>
    <n v="16733.57"/>
    <n v="0"/>
    <n v="16733.157297000002"/>
    <n v="-7"/>
    <n v="1"/>
    <x v="0"/>
  </r>
  <r>
    <x v="9"/>
    <n v="2017"/>
    <n v="52848.583134"/>
    <x v="332"/>
    <n v="52960"/>
    <n v="0"/>
    <n v="52848.583134"/>
    <n v="-6"/>
    <n v="1"/>
    <x v="0"/>
  </r>
  <r>
    <x v="9"/>
    <n v="2018"/>
    <n v="30670.481398"/>
    <x v="333"/>
    <n v="44164.27"/>
    <n v="0"/>
    <n v="30670.481398"/>
    <n v="-5"/>
    <n v="1"/>
    <x v="0"/>
  </r>
  <r>
    <x v="9"/>
    <n v="2019"/>
    <n v="10791.158842000001"/>
    <x v="334"/>
    <n v="23011.35"/>
    <n v="0"/>
    <n v="10791.158842000001"/>
    <n v="-4"/>
    <n v="1"/>
    <x v="0"/>
  </r>
  <r>
    <x v="9"/>
    <n v="2020"/>
    <n v="83284.667029000004"/>
    <x v="335"/>
    <n v="93482.35"/>
    <n v="0"/>
    <n v="83284.667029000004"/>
    <n v="-3"/>
    <n v="1"/>
    <x v="0"/>
  </r>
  <r>
    <x v="9"/>
    <n v="2021"/>
    <n v="76480.184049999996"/>
    <x v="336"/>
    <n v="92746.42"/>
    <n v="0"/>
    <n v="76480.184049999996"/>
    <n v="-2"/>
    <n v="1"/>
    <x v="0"/>
  </r>
  <r>
    <x v="9"/>
    <n v="2022"/>
    <n v="150233.05828600001"/>
    <x v="337"/>
    <n v="178557.66"/>
    <n v="0"/>
    <n v="150233.05828600001"/>
    <n v="-1"/>
    <n v="1"/>
    <x v="0"/>
  </r>
  <r>
    <x v="9"/>
    <n v="2023"/>
    <n v="1275849.2250389999"/>
    <x v="338"/>
    <n v="1745561.59"/>
    <n v="0"/>
    <n v="1275849.2250389999"/>
    <n v="0"/>
    <n v="1"/>
    <x v="0"/>
  </r>
  <r>
    <x v="9"/>
    <n v="2024"/>
    <n v="3103917.8620199701"/>
    <x v="339"/>
    <n v="49355176.922714703"/>
    <n v="0"/>
    <n v="3103917.8620199701"/>
    <n v="1"/>
    <n v="1"/>
    <x v="0"/>
  </r>
  <r>
    <x v="9"/>
    <n v="2025"/>
    <n v="3923594.1944320002"/>
    <x v="340"/>
    <n v="92288978.5399988"/>
    <n v="0"/>
    <n v="3928360.9567686599"/>
    <n v="2"/>
    <n v="1"/>
    <x v="0"/>
  </r>
  <r>
    <x v="9"/>
    <n v="2026"/>
    <n v="5199003.3880790398"/>
    <x v="341"/>
    <n v="118714888.200001"/>
    <n v="0"/>
    <n v="5241332.0737062199"/>
    <n v="3"/>
    <n v="1"/>
    <x v="0"/>
  </r>
  <r>
    <x v="9"/>
    <n v="2027"/>
    <n v="9788794.2725790199"/>
    <x v="342"/>
    <n v="193608983.390001"/>
    <n v="0"/>
    <n v="9883736.1556679197"/>
    <n v="4"/>
    <n v="1"/>
    <x v="0"/>
  </r>
  <r>
    <x v="9"/>
    <n v="2028"/>
    <n v="17256647.509824"/>
    <x v="343"/>
    <n v="233471571.21999899"/>
    <n v="0"/>
    <n v="17381982.123378899"/>
    <n v="5"/>
    <n v="1"/>
    <x v="0"/>
  </r>
  <r>
    <x v="9"/>
    <n v="2029"/>
    <n v="26127221.3548101"/>
    <x v="344"/>
    <n v="275946996.82999802"/>
    <n v="0"/>
    <n v="26435645.7362011"/>
    <n v="6"/>
    <n v="2"/>
    <x v="1"/>
  </r>
  <r>
    <x v="9"/>
    <n v="2030"/>
    <n v="19150901.999394901"/>
    <x v="345"/>
    <n v="318416369.35000598"/>
    <n v="0"/>
    <n v="19192475.6870405"/>
    <n v="7"/>
    <n v="2"/>
    <x v="1"/>
  </r>
  <r>
    <x v="9"/>
    <n v="2031"/>
    <n v="5076065.3878509998"/>
    <x v="346"/>
    <n v="74742791.360000595"/>
    <n v="0"/>
    <n v="5085026.8804393904"/>
    <n v="8"/>
    <n v="2"/>
    <x v="1"/>
  </r>
  <r>
    <x v="9"/>
    <n v="2032"/>
    <n v="81714.771674999996"/>
    <x v="347"/>
    <n v="905416.35"/>
    <n v="0"/>
    <n v="83164.723726135504"/>
    <n v="9"/>
    <n v="2"/>
    <x v="1"/>
  </r>
  <r>
    <x v="9"/>
    <n v="2033"/>
    <n v="10296.311266999999"/>
    <x v="348"/>
    <n v="100029.83"/>
    <n v="0"/>
    <n v="12549.900025532401"/>
    <n v="10"/>
    <n v="2"/>
    <x v="1"/>
  </r>
  <r>
    <x v="9"/>
    <n v="2034"/>
    <n v="4657.304016"/>
    <x v="349"/>
    <n v="157227.69"/>
    <n v="0"/>
    <n v="4657.304016"/>
    <n v="11"/>
    <n v="3"/>
    <x v="2"/>
  </r>
  <r>
    <x v="9"/>
    <n v="2035"/>
    <n v="26630.539323000001"/>
    <x v="350"/>
    <n v="128536.84"/>
    <n v="0"/>
    <n v="26630.539323000001"/>
    <n v="12"/>
    <n v="3"/>
    <x v="2"/>
  </r>
  <r>
    <x v="9"/>
    <n v="2036"/>
    <n v="4876.2293719999998"/>
    <x v="351"/>
    <n v="166416.89000000001"/>
    <n v="0"/>
    <n v="4876.2293719999998"/>
    <n v="13"/>
    <n v="3"/>
    <x v="2"/>
  </r>
  <r>
    <x v="9"/>
    <n v="2037"/>
    <n v="10.879626"/>
    <x v="352"/>
    <n v="6323.86"/>
    <n v="0"/>
    <n v="10.879626"/>
    <n v="14"/>
    <n v="3"/>
    <x v="2"/>
  </r>
  <r>
    <x v="9"/>
    <n v="2038"/>
    <n v="272.33682800000003"/>
    <x v="353"/>
    <n v="58427.22"/>
    <n v="0"/>
    <n v="272.33682800000003"/>
    <n v="15"/>
    <n v="3"/>
    <x v="2"/>
  </r>
  <r>
    <x v="9"/>
    <n v="2039"/>
    <n v="2179.8484269999999"/>
    <x v="354"/>
    <n v="71609.08"/>
    <n v="0"/>
    <n v="2179.8484269999999"/>
    <n v="16"/>
    <n v="3"/>
    <x v="2"/>
  </r>
  <r>
    <x v="9"/>
    <n v="2040"/>
    <n v="22552.009896"/>
    <x v="355"/>
    <n v="242627"/>
    <n v="0"/>
    <n v="22552.009896"/>
    <n v="17"/>
    <n v="3"/>
    <x v="2"/>
  </r>
  <r>
    <x v="9"/>
    <n v="2041"/>
    <n v="23615.362653"/>
    <x v="356"/>
    <n v="127892.11"/>
    <n v="0"/>
    <n v="23615.362653"/>
    <n v="18"/>
    <n v="3"/>
    <x v="2"/>
  </r>
  <r>
    <x v="9"/>
    <n v="2042"/>
    <n v="615.75481200000002"/>
    <x v="357"/>
    <n v="45417.08"/>
    <n v="0"/>
    <n v="615.75481200000002"/>
    <n v="19"/>
    <n v="3"/>
    <x v="2"/>
  </r>
  <r>
    <x v="9"/>
    <n v="2043"/>
    <n v="4743.9204689999997"/>
    <x v="358"/>
    <n v="265809.93"/>
    <n v="0"/>
    <n v="4743.9204689999997"/>
    <n v="20"/>
    <n v="3"/>
    <x v="2"/>
  </r>
  <r>
    <x v="9"/>
    <n v="2045"/>
    <n v="675.10789499999998"/>
    <x v="359"/>
    <n v="78024.17"/>
    <n v="0"/>
    <n v="675.10789499999998"/>
    <n v="22"/>
    <n v="4"/>
    <x v="3"/>
  </r>
  <r>
    <x v="9"/>
    <n v="2046"/>
    <n v="19.308841999999999"/>
    <x v="360"/>
    <n v="8772.2900000000009"/>
    <n v="0"/>
    <n v="19.308841999999999"/>
    <n v="23"/>
    <n v="4"/>
    <x v="3"/>
  </r>
  <r>
    <x v="9"/>
    <n v="2047"/>
    <n v="3083.8063550000002"/>
    <x v="361"/>
    <n v="92641.19"/>
    <n v="0"/>
    <n v="3083.8063550000002"/>
    <n v="24"/>
    <n v="4"/>
    <x v="3"/>
  </r>
  <r>
    <x v="9"/>
    <n v="2048"/>
    <n v="155.27260899999999"/>
    <x v="362"/>
    <n v="70652.289999999994"/>
    <n v="0"/>
    <n v="155.27260899999999"/>
    <n v="25"/>
    <n v="4"/>
    <x v="3"/>
  </r>
  <r>
    <x v="9"/>
    <n v="2056"/>
    <n v="555.70786999999996"/>
    <x v="363"/>
    <n v="5796.52"/>
    <n v="0"/>
    <n v="555.70786999999996"/>
    <n v="33"/>
    <n v="4"/>
    <x v="3"/>
  </r>
  <r>
    <x v="9"/>
    <n v="2083"/>
    <n v="0"/>
    <x v="0"/>
    <n v="0"/>
    <n v="0"/>
    <n v="0"/>
    <n v="60"/>
    <n v="4"/>
    <x v="3"/>
  </r>
  <r>
    <x v="10"/>
    <n v="1990"/>
    <n v="0"/>
    <x v="0"/>
    <n v="0"/>
    <n v="0"/>
    <n v="0"/>
    <n v="-33"/>
    <n v="1"/>
    <x v="0"/>
  </r>
  <r>
    <x v="10"/>
    <n v="1991"/>
    <n v="0"/>
    <x v="0"/>
    <n v="0"/>
    <n v="0"/>
    <n v="0"/>
    <n v="-32"/>
    <n v="1"/>
    <x v="0"/>
  </r>
  <r>
    <x v="10"/>
    <n v="1992"/>
    <n v="0"/>
    <x v="0"/>
    <n v="0"/>
    <n v="0"/>
    <n v="0"/>
    <n v="-31"/>
    <n v="1"/>
    <x v="0"/>
  </r>
  <r>
    <x v="10"/>
    <n v="1993"/>
    <n v="0"/>
    <x v="0"/>
    <n v="0"/>
    <n v="0"/>
    <n v="0"/>
    <n v="-30"/>
    <n v="1"/>
    <x v="0"/>
  </r>
  <r>
    <x v="10"/>
    <n v="1994"/>
    <n v="0"/>
    <x v="0"/>
    <n v="0"/>
    <n v="0"/>
    <n v="0"/>
    <n v="-29"/>
    <n v="1"/>
    <x v="0"/>
  </r>
  <r>
    <x v="10"/>
    <n v="1995"/>
    <n v="25.498946"/>
    <x v="364"/>
    <n v="332.66"/>
    <n v="0"/>
    <n v="25.498946"/>
    <n v="-28"/>
    <n v="1"/>
    <x v="0"/>
  </r>
  <r>
    <x v="10"/>
    <n v="1996"/>
    <n v="872.95582999999999"/>
    <x v="365"/>
    <n v="1085.42"/>
    <n v="0"/>
    <n v="872.95582999999999"/>
    <n v="-27"/>
    <n v="1"/>
    <x v="0"/>
  </r>
  <r>
    <x v="10"/>
    <n v="1997"/>
    <n v="1513.5292830000001"/>
    <x v="366"/>
    <n v="142.52000000000001"/>
    <n v="37346.86"/>
    <n v="1513.5292830000001"/>
    <n v="-26"/>
    <n v="1"/>
    <x v="0"/>
  </r>
  <r>
    <x v="10"/>
    <n v="1998"/>
    <n v="168.648079"/>
    <x v="367"/>
    <n v="900.36"/>
    <n v="0"/>
    <n v="168.648079"/>
    <n v="-25"/>
    <n v="1"/>
    <x v="0"/>
  </r>
  <r>
    <x v="10"/>
    <n v="1999"/>
    <n v="23.946524"/>
    <x v="368"/>
    <n v="242.22"/>
    <n v="0"/>
    <n v="23.946524"/>
    <n v="-24"/>
    <n v="1"/>
    <x v="0"/>
  </r>
  <r>
    <x v="10"/>
    <n v="2000"/>
    <n v="907.46493699999996"/>
    <x v="369"/>
    <n v="1180.1400000000001"/>
    <n v="0"/>
    <n v="907.46493699999996"/>
    <n v="-23"/>
    <n v="1"/>
    <x v="0"/>
  </r>
  <r>
    <x v="10"/>
    <n v="2001"/>
    <n v="216.50501700000001"/>
    <x v="370"/>
    <n v="677.7"/>
    <n v="0"/>
    <n v="216.50501700000001"/>
    <n v="-22"/>
    <n v="1"/>
    <x v="0"/>
  </r>
  <r>
    <x v="10"/>
    <n v="2002"/>
    <n v="791.63979600000005"/>
    <x v="371"/>
    <n v="979"/>
    <n v="1351.25"/>
    <n v="791.63979600000005"/>
    <n v="-21"/>
    <n v="1"/>
    <x v="0"/>
  </r>
  <r>
    <x v="10"/>
    <n v="2003"/>
    <n v="1723.9763600000001"/>
    <x v="372"/>
    <n v="3316.18"/>
    <n v="2612.81"/>
    <n v="1723.9763600000001"/>
    <n v="-20"/>
    <n v="1"/>
    <x v="0"/>
  </r>
  <r>
    <x v="10"/>
    <n v="2004"/>
    <n v="281.83883900000001"/>
    <x v="373"/>
    <n v="1334.61"/>
    <n v="0"/>
    <n v="281.83883900000001"/>
    <n v="-19"/>
    <n v="1"/>
    <x v="0"/>
  </r>
  <r>
    <x v="10"/>
    <n v="2005"/>
    <n v="73.016445000000004"/>
    <x v="374"/>
    <n v="1244.51"/>
    <n v="0"/>
    <n v="73.016445000000004"/>
    <n v="-18"/>
    <n v="1"/>
    <x v="0"/>
  </r>
  <r>
    <x v="10"/>
    <n v="2006"/>
    <n v="1975.086976"/>
    <x v="375"/>
    <n v="2626.99"/>
    <n v="5442.75"/>
    <n v="1975.086976"/>
    <n v="-17"/>
    <n v="1"/>
    <x v="0"/>
  </r>
  <r>
    <x v="10"/>
    <n v="2007"/>
    <n v="17058.479164"/>
    <x v="376"/>
    <n v="2590.48"/>
    <n v="83728.52"/>
    <n v="17058.479164"/>
    <n v="-16"/>
    <n v="1"/>
    <x v="0"/>
  </r>
  <r>
    <x v="10"/>
    <n v="2008"/>
    <n v="1102.108095"/>
    <x v="377"/>
    <n v="14363.64"/>
    <n v="0"/>
    <n v="1102.108095"/>
    <n v="-15"/>
    <n v="1"/>
    <x v="0"/>
  </r>
  <r>
    <x v="10"/>
    <n v="2009"/>
    <n v="1612.5747120000001"/>
    <x v="378"/>
    <n v="3731.13"/>
    <n v="3638.73"/>
    <n v="1612.5747120000001"/>
    <n v="-14"/>
    <n v="1"/>
    <x v="0"/>
  </r>
  <r>
    <x v="10"/>
    <n v="2010"/>
    <n v="2682.1540260000002"/>
    <x v="379"/>
    <n v="4983.05"/>
    <n v="2242.1"/>
    <n v="2682.1540260000002"/>
    <n v="-13"/>
    <n v="1"/>
    <x v="0"/>
  </r>
  <r>
    <x v="10"/>
    <n v="2011"/>
    <n v="43304.498981999997"/>
    <x v="380"/>
    <n v="5693.16"/>
    <n v="89256.83"/>
    <n v="43304.498981999997"/>
    <n v="-12"/>
    <n v="1"/>
    <x v="0"/>
  </r>
  <r>
    <x v="10"/>
    <n v="2012"/>
    <n v="788469.14619200001"/>
    <x v="381"/>
    <n v="1131307.4099999999"/>
    <n v="0"/>
    <n v="788469.14619200001"/>
    <n v="-11"/>
    <n v="1"/>
    <x v="0"/>
  </r>
  <r>
    <x v="10"/>
    <n v="2013"/>
    <n v="23727.103190000002"/>
    <x v="382"/>
    <n v="33807.199999999997"/>
    <n v="1117.69"/>
    <n v="23727.103190000002"/>
    <n v="-10"/>
    <n v="1"/>
    <x v="0"/>
  </r>
  <r>
    <x v="10"/>
    <n v="2014"/>
    <n v="47065.089466999998"/>
    <x v="383"/>
    <n v="62813.9"/>
    <n v="112845.22"/>
    <n v="47065.089466999998"/>
    <n v="-9"/>
    <n v="1"/>
    <x v="0"/>
  </r>
  <r>
    <x v="10"/>
    <n v="2015"/>
    <n v="75272.947706999999"/>
    <x v="384"/>
    <n v="176058.36"/>
    <n v="13426.8"/>
    <n v="75272.947706999999"/>
    <n v="-8"/>
    <n v="1"/>
    <x v="0"/>
  </r>
  <r>
    <x v="10"/>
    <n v="2016"/>
    <n v="211835.19008500001"/>
    <x v="385"/>
    <n v="225120.16877799999"/>
    <n v="20419.75"/>
    <n v="211835.19008500001"/>
    <n v="-7"/>
    <n v="1"/>
    <x v="0"/>
  </r>
  <r>
    <x v="10"/>
    <n v="2017"/>
    <n v="311353.08345600002"/>
    <x v="386"/>
    <n v="93741.83"/>
    <n v="1160878.3400000001"/>
    <n v="311353.08345600002"/>
    <n v="-6"/>
    <n v="1"/>
    <x v="0"/>
  </r>
  <r>
    <x v="10"/>
    <n v="2018"/>
    <n v="47490.210613000003"/>
    <x v="387"/>
    <n v="52925.95"/>
    <n v="57840.480000000003"/>
    <n v="47490.210613000003"/>
    <n v="-5"/>
    <n v="1"/>
    <x v="0"/>
  </r>
  <r>
    <x v="10"/>
    <n v="2019"/>
    <n v="135860.506662"/>
    <x v="388"/>
    <n v="49694.74"/>
    <n v="500168.01"/>
    <n v="135860.506662"/>
    <n v="-4"/>
    <n v="1"/>
    <x v="0"/>
  </r>
  <r>
    <x v="10"/>
    <n v="2020"/>
    <n v="42240.505705000003"/>
    <x v="389"/>
    <n v="73747.789999999994"/>
    <n v="16235.27"/>
    <n v="42240.505705000003"/>
    <n v="-3"/>
    <n v="1"/>
    <x v="0"/>
  </r>
  <r>
    <x v="10"/>
    <n v="2021"/>
    <n v="87689.460076999996"/>
    <x v="390"/>
    <n v="112118.51"/>
    <n v="6044.98"/>
    <n v="87689.460076999996"/>
    <n v="-2"/>
    <n v="1"/>
    <x v="0"/>
  </r>
  <r>
    <x v="10"/>
    <n v="2022"/>
    <n v="118213.749568"/>
    <x v="391"/>
    <n v="213337.38"/>
    <n v="86349.45"/>
    <n v="118213.749568"/>
    <n v="-1"/>
    <n v="1"/>
    <x v="0"/>
  </r>
  <r>
    <x v="10"/>
    <n v="2023"/>
    <n v="335813.33460100001"/>
    <x v="392"/>
    <n v="638441.44843400002"/>
    <n v="790976.49473899999"/>
    <n v="335813.33460100001"/>
    <n v="0"/>
    <n v="1"/>
    <x v="0"/>
  </r>
  <r>
    <x v="10"/>
    <n v="2024"/>
    <n v="499416.58424599998"/>
    <x v="393"/>
    <n v="12132023.697891001"/>
    <n v="10847197.48"/>
    <n v="499416.58424599998"/>
    <n v="1"/>
    <n v="1"/>
    <x v="0"/>
  </r>
  <r>
    <x v="10"/>
    <n v="2025"/>
    <n v="293119.55516699998"/>
    <x v="394"/>
    <n v="8562953.1600000001"/>
    <n v="1694334.34"/>
    <n v="294589.13240501302"/>
    <n v="2"/>
    <n v="1"/>
    <x v="0"/>
  </r>
  <r>
    <x v="10"/>
    <n v="2026"/>
    <n v="974099.90781999903"/>
    <x v="395"/>
    <n v="14263391.380000001"/>
    <n v="32887775.820181001"/>
    <n v="974099.90781999903"/>
    <n v="3"/>
    <n v="1"/>
    <x v="0"/>
  </r>
  <r>
    <x v="10"/>
    <n v="2027"/>
    <n v="763042.426237999"/>
    <x v="396"/>
    <n v="12028532.630999001"/>
    <n v="1120116.82"/>
    <n v="763042.426237999"/>
    <n v="4"/>
    <n v="1"/>
    <x v="0"/>
  </r>
  <r>
    <x v="10"/>
    <n v="2028"/>
    <n v="1631380.222139"/>
    <x v="397"/>
    <n v="15290658.582478"/>
    <n v="338550.5"/>
    <n v="1631380.222139"/>
    <n v="5"/>
    <n v="1"/>
    <x v="0"/>
  </r>
  <r>
    <x v="10"/>
    <n v="2029"/>
    <n v="1121133.0233140001"/>
    <x v="398"/>
    <n v="10807948.609999999"/>
    <n v="0"/>
    <n v="1121133.0233140001"/>
    <n v="6"/>
    <n v="2"/>
    <x v="1"/>
  </r>
  <r>
    <x v="10"/>
    <n v="2030"/>
    <n v="270470.49212399998"/>
    <x v="399"/>
    <n v="6505717.1500000004"/>
    <n v="0"/>
    <n v="270470.49212399998"/>
    <n v="7"/>
    <n v="2"/>
    <x v="1"/>
  </r>
  <r>
    <x v="10"/>
    <n v="2031"/>
    <n v="435773.05792200001"/>
    <x v="400"/>
    <n v="3398941.96"/>
    <n v="250000"/>
    <n v="435773.05792200001"/>
    <n v="8"/>
    <n v="2"/>
    <x v="1"/>
  </r>
  <r>
    <x v="10"/>
    <n v="2032"/>
    <n v="531922.27614600002"/>
    <x v="401"/>
    <n v="3910212.1"/>
    <n v="70318.58"/>
    <n v="531922.27614600002"/>
    <n v="9"/>
    <n v="2"/>
    <x v="1"/>
  </r>
  <r>
    <x v="10"/>
    <n v="2033"/>
    <n v="145220.60712100001"/>
    <x v="402"/>
    <n v="4809797.3899999997"/>
    <n v="0"/>
    <n v="145220.60712100001"/>
    <n v="10"/>
    <n v="2"/>
    <x v="1"/>
  </r>
  <r>
    <x v="10"/>
    <n v="2034"/>
    <n v="274929.594048"/>
    <x v="403"/>
    <n v="2591806.89"/>
    <n v="0"/>
    <n v="274929.594048"/>
    <n v="11"/>
    <n v="3"/>
    <x v="2"/>
  </r>
  <r>
    <x v="10"/>
    <n v="2035"/>
    <n v="116182.841518"/>
    <x v="404"/>
    <n v="4447082.0199999996"/>
    <n v="14963.94"/>
    <n v="116182.841518"/>
    <n v="12"/>
    <n v="3"/>
    <x v="2"/>
  </r>
  <r>
    <x v="10"/>
    <n v="2036"/>
    <n v="81484.901607000007"/>
    <x v="405"/>
    <n v="3128986.82"/>
    <n v="0"/>
    <n v="81484.901607000007"/>
    <n v="13"/>
    <n v="3"/>
    <x v="2"/>
  </r>
  <r>
    <x v="10"/>
    <n v="2037"/>
    <n v="75916.005363000004"/>
    <x v="406"/>
    <n v="2136068.2400000002"/>
    <n v="0"/>
    <n v="75916.005363000004"/>
    <n v="14"/>
    <n v="3"/>
    <x v="2"/>
  </r>
  <r>
    <x v="10"/>
    <n v="2038"/>
    <n v="56101.749965000003"/>
    <x v="407"/>
    <n v="3181579.31"/>
    <n v="0"/>
    <n v="56101.749965000003"/>
    <n v="15"/>
    <n v="3"/>
    <x v="2"/>
  </r>
  <r>
    <x v="10"/>
    <n v="2039"/>
    <n v="81840.979458999995"/>
    <x v="408"/>
    <n v="681798.82"/>
    <n v="0"/>
    <n v="81840.979458999995"/>
    <n v="16"/>
    <n v="3"/>
    <x v="2"/>
  </r>
  <r>
    <x v="10"/>
    <n v="2040"/>
    <n v="327440.659911"/>
    <x v="409"/>
    <n v="5405979.5199999996"/>
    <n v="0"/>
    <n v="327440.659911"/>
    <n v="17"/>
    <n v="3"/>
    <x v="2"/>
  </r>
  <r>
    <x v="10"/>
    <n v="2041"/>
    <n v="44432.016372999999"/>
    <x v="410"/>
    <n v="2228076.96"/>
    <n v="0"/>
    <n v="44432.016372999999"/>
    <n v="18"/>
    <n v="3"/>
    <x v="2"/>
  </r>
  <r>
    <x v="10"/>
    <n v="2042"/>
    <n v="32517.945094999999"/>
    <x v="411"/>
    <n v="2734421.04"/>
    <n v="111260.35"/>
    <n v="32517.945094999999"/>
    <n v="19"/>
    <n v="3"/>
    <x v="2"/>
  </r>
  <r>
    <x v="10"/>
    <n v="2043"/>
    <n v="122485.117631"/>
    <x v="412"/>
    <n v="1017115"/>
    <n v="0"/>
    <n v="122485.117631"/>
    <n v="20"/>
    <n v="3"/>
    <x v="2"/>
  </r>
  <r>
    <x v="10"/>
    <n v="2044"/>
    <n v="48487.821825999999"/>
    <x v="413"/>
    <n v="1854723.1"/>
    <n v="0"/>
    <n v="48487.821825999999"/>
    <n v="21"/>
    <n v="4"/>
    <x v="3"/>
  </r>
  <r>
    <x v="10"/>
    <n v="2045"/>
    <n v="137106.60535500001"/>
    <x v="414"/>
    <n v="1247346.3999999999"/>
    <n v="0"/>
    <n v="137106.60535500001"/>
    <n v="22"/>
    <n v="4"/>
    <x v="3"/>
  </r>
  <r>
    <x v="10"/>
    <n v="2046"/>
    <n v="108339.36200199999"/>
    <x v="415"/>
    <n v="1633763.74"/>
    <n v="0"/>
    <n v="108339.36200199999"/>
    <n v="23"/>
    <n v="4"/>
    <x v="3"/>
  </r>
  <r>
    <x v="10"/>
    <n v="2047"/>
    <n v="437640.29144300002"/>
    <x v="416"/>
    <n v="1165757.76"/>
    <n v="0"/>
    <n v="437640.29144300002"/>
    <n v="24"/>
    <n v="4"/>
    <x v="3"/>
  </r>
  <r>
    <x v="10"/>
    <n v="2048"/>
    <n v="10541.041644999999"/>
    <x v="417"/>
    <n v="161934.87"/>
    <n v="0"/>
    <n v="10541.041644999999"/>
    <n v="25"/>
    <n v="4"/>
    <x v="3"/>
  </r>
  <r>
    <x v="10"/>
    <n v="2049"/>
    <n v="808.44784300000003"/>
    <x v="418"/>
    <n v="163789.07"/>
    <n v="0"/>
    <n v="808.44784300000003"/>
    <n v="26"/>
    <n v="4"/>
    <x v="3"/>
  </r>
  <r>
    <x v="10"/>
    <n v="2050"/>
    <n v="1122.4762860000001"/>
    <x v="419"/>
    <n v="226931.15"/>
    <n v="0"/>
    <n v="8022.7115168078499"/>
    <n v="27"/>
    <n v="4"/>
    <x v="3"/>
  </r>
  <r>
    <x v="10"/>
    <n v="2051"/>
    <n v="13584.662769"/>
    <x v="420"/>
    <n v="217495.35"/>
    <n v="0"/>
    <n v="13584.662769"/>
    <n v="28"/>
    <n v="4"/>
    <x v="3"/>
  </r>
  <r>
    <x v="10"/>
    <n v="2052"/>
    <n v="26.431442000000001"/>
    <x v="421"/>
    <n v="5350.8"/>
    <n v="0"/>
    <n v="26.431442000000001"/>
    <n v="29"/>
    <n v="4"/>
    <x v="3"/>
  </r>
  <r>
    <x v="10"/>
    <n v="2053"/>
    <n v="501.30726099999998"/>
    <x v="422"/>
    <n v="101680.47"/>
    <n v="0"/>
    <n v="501.30726099999998"/>
    <n v="30"/>
    <n v="4"/>
    <x v="3"/>
  </r>
  <r>
    <x v="10"/>
    <n v="2055"/>
    <n v="10380.559293"/>
    <x v="423"/>
    <n v="52867.19"/>
    <n v="0"/>
    <n v="10380.559293"/>
    <n v="32"/>
    <n v="4"/>
    <x v="3"/>
  </r>
  <r>
    <x v="10"/>
    <n v="2056"/>
    <n v="2000.301815"/>
    <x v="424"/>
    <n v="38653.24"/>
    <n v="0"/>
    <n v="2000.301815"/>
    <n v="33"/>
    <n v="4"/>
    <x v="3"/>
  </r>
  <r>
    <x v="10"/>
    <n v="2057"/>
    <n v="52.172046999999999"/>
    <x v="425"/>
    <n v="10566.33"/>
    <n v="0"/>
    <n v="52.172046999999999"/>
    <n v="34"/>
    <n v="4"/>
    <x v="3"/>
  </r>
  <r>
    <x v="10"/>
    <n v="2058"/>
    <n v="49942.252269999997"/>
    <x v="426"/>
    <n v="53825.65"/>
    <n v="0"/>
    <n v="49942.252269999997"/>
    <n v="35"/>
    <n v="4"/>
    <x v="3"/>
  </r>
  <r>
    <x v="10"/>
    <n v="2063"/>
    <n v="226.496634"/>
    <x v="427"/>
    <n v="46709.440000000002"/>
    <n v="0"/>
    <n v="226.496634"/>
    <n v="40"/>
    <n v="4"/>
    <x v="3"/>
  </r>
  <r>
    <x v="10"/>
    <n v="9999"/>
    <n v="8584379.9262087401"/>
    <x v="428"/>
    <n v="38870864.889999203"/>
    <n v="516749302.93000698"/>
    <n v="8584379.9262087401"/>
    <n v="7976"/>
    <n v="4"/>
    <x v="3"/>
  </r>
  <r>
    <x v="11"/>
    <n v="2000"/>
    <n v="1198.4448729999999"/>
    <x v="429"/>
    <n v="1254.04"/>
    <n v="0"/>
    <n v="1198.4448729999999"/>
    <n v="-23"/>
    <n v="1"/>
    <x v="0"/>
  </r>
  <r>
    <x v="11"/>
    <n v="2002"/>
    <n v="89152.299968000007"/>
    <x v="430"/>
    <n v="93224.74"/>
    <n v="0"/>
    <n v="89152.299968000007"/>
    <n v="-21"/>
    <n v="1"/>
    <x v="0"/>
  </r>
  <r>
    <x v="11"/>
    <n v="2003"/>
    <n v="242.068072"/>
    <x v="431"/>
    <n v="81.22"/>
    <n v="3918.78"/>
    <n v="242.068072"/>
    <n v="-20"/>
    <n v="1"/>
    <x v="0"/>
  </r>
  <r>
    <x v="11"/>
    <n v="2004"/>
    <n v="942.42111"/>
    <x v="432"/>
    <n v="1426.29"/>
    <n v="572.71"/>
    <n v="942.42111"/>
    <n v="-19"/>
    <n v="1"/>
    <x v="0"/>
  </r>
  <r>
    <x v="11"/>
    <n v="2005"/>
    <n v="15.759857999999999"/>
    <x v="433"/>
    <n v="18.760000000000002"/>
    <n v="2981.24"/>
    <n v="15.759857999999999"/>
    <n v="-18"/>
    <n v="1"/>
    <x v="0"/>
  </r>
  <r>
    <x v="11"/>
    <n v="2006"/>
    <n v="4919.8862589999999"/>
    <x v="434"/>
    <n v="6254.81"/>
    <n v="290.85000000000002"/>
    <n v="4919.8862589999999"/>
    <n v="-17"/>
    <n v="1"/>
    <x v="0"/>
  </r>
  <r>
    <x v="11"/>
    <n v="2007"/>
    <n v="4532.1852070000004"/>
    <x v="435"/>
    <n v="3384.19"/>
    <n v="8953.7999999999993"/>
    <n v="4532.1852070000004"/>
    <n v="-16"/>
    <n v="1"/>
    <x v="0"/>
  </r>
  <r>
    <x v="11"/>
    <n v="2008"/>
    <n v="1537.741755"/>
    <x v="436"/>
    <n v="2280.6799999999998"/>
    <n v="350.09"/>
    <n v="1537.741755"/>
    <n v="-15"/>
    <n v="1"/>
    <x v="0"/>
  </r>
  <r>
    <x v="11"/>
    <n v="2009"/>
    <n v="136380.84642399999"/>
    <x v="437"/>
    <n v="139083.34"/>
    <n v="12186.18"/>
    <n v="136380.84642399999"/>
    <n v="-14"/>
    <n v="1"/>
    <x v="0"/>
  </r>
  <r>
    <x v="11"/>
    <n v="2010"/>
    <n v="86858.946521999998"/>
    <x v="438"/>
    <n v="97083.31"/>
    <n v="21785.73"/>
    <n v="86858.946521999998"/>
    <n v="-13"/>
    <n v="1"/>
    <x v="0"/>
  </r>
  <r>
    <x v="11"/>
    <n v="2011"/>
    <n v="6670.8208100000002"/>
    <x v="439"/>
    <n v="8435.89"/>
    <n v="1454.6"/>
    <n v="6670.8208100000002"/>
    <n v="-12"/>
    <n v="1"/>
    <x v="0"/>
  </r>
  <r>
    <x v="11"/>
    <n v="2012"/>
    <n v="28926.278492000001"/>
    <x v="440"/>
    <n v="28663.53"/>
    <n v="11680.39"/>
    <n v="28926.278492000001"/>
    <n v="-11"/>
    <n v="1"/>
    <x v="0"/>
  </r>
  <r>
    <x v="11"/>
    <n v="2013"/>
    <n v="59060.473725000003"/>
    <x v="441"/>
    <n v="59924.28"/>
    <n v="32305.46"/>
    <n v="59060.473725000003"/>
    <n v="-10"/>
    <n v="1"/>
    <x v="0"/>
  </r>
  <r>
    <x v="11"/>
    <n v="2014"/>
    <n v="56975.618588999998"/>
    <x v="442"/>
    <n v="60145.69"/>
    <n v="5260.99"/>
    <n v="56975.618588999998"/>
    <n v="-9"/>
    <n v="1"/>
    <x v="0"/>
  </r>
  <r>
    <x v="11"/>
    <n v="2015"/>
    <n v="37170.981302"/>
    <x v="443"/>
    <n v="42674.080000000002"/>
    <n v="13819.94"/>
    <n v="37170.981302"/>
    <n v="-8"/>
    <n v="1"/>
    <x v="0"/>
  </r>
  <r>
    <x v="11"/>
    <n v="2016"/>
    <n v="73622.629996000003"/>
    <x v="444"/>
    <n v="80246.960000000006"/>
    <n v="38666.639999999999"/>
    <n v="73622.629996000003"/>
    <n v="-7"/>
    <n v="1"/>
    <x v="0"/>
  </r>
  <r>
    <x v="11"/>
    <n v="2017"/>
    <n v="93035.137849999999"/>
    <x v="445"/>
    <n v="99126.73"/>
    <n v="32288.15"/>
    <n v="93035.137849999999"/>
    <n v="-6"/>
    <n v="1"/>
    <x v="0"/>
  </r>
  <r>
    <x v="11"/>
    <n v="2018"/>
    <n v="160139.58059"/>
    <x v="446"/>
    <n v="167524.47"/>
    <n v="75581.84"/>
    <n v="160139.58059"/>
    <n v="-5"/>
    <n v="1"/>
    <x v="0"/>
  </r>
  <r>
    <x v="11"/>
    <n v="2019"/>
    <n v="827958.40744500002"/>
    <x v="447"/>
    <n v="852186.08000000101"/>
    <n v="137404.85"/>
    <n v="827958.40744500002"/>
    <n v="-4"/>
    <n v="1"/>
    <x v="0"/>
  </r>
  <r>
    <x v="11"/>
    <n v="2020"/>
    <n v="919465.61921999999"/>
    <x v="448"/>
    <n v="946378.89999999898"/>
    <n v="97104.16"/>
    <n v="919465.61921999999"/>
    <n v="-3"/>
    <n v="1"/>
    <x v="0"/>
  </r>
  <r>
    <x v="11"/>
    <n v="2021"/>
    <n v="1248811.470736"/>
    <x v="449"/>
    <n v="1293346.8999999999"/>
    <n v="111077.75999999999"/>
    <n v="1248811.470736"/>
    <n v="-2"/>
    <n v="1"/>
    <x v="0"/>
  </r>
  <r>
    <x v="11"/>
    <n v="2022"/>
    <n v="4648583.2513339901"/>
    <x v="450"/>
    <n v="4799664.53"/>
    <n v="187685.36"/>
    <n v="4648583.2513339901"/>
    <n v="-1"/>
    <n v="1"/>
    <x v="0"/>
  </r>
  <r>
    <x v="11"/>
    <n v="2023"/>
    <n v="9977861.9494800791"/>
    <x v="451"/>
    <n v="16743372.6599999"/>
    <n v="19616610.020000201"/>
    <n v="9977861.9494800791"/>
    <n v="0"/>
    <n v="1"/>
    <x v="0"/>
  </r>
  <r>
    <x v="11"/>
    <n v="2024"/>
    <n v="7388689.3566402104"/>
    <x v="452"/>
    <n v="95556881.210000604"/>
    <n v="195048102.50994399"/>
    <n v="7388689.3566402104"/>
    <n v="1"/>
    <n v="1"/>
    <x v="0"/>
  </r>
  <r>
    <x v="11"/>
    <n v="2025"/>
    <n v="9620265.5629087109"/>
    <x v="453"/>
    <n v="173404018.970094"/>
    <n v="399617004.329831"/>
    <n v="9620265.5629087109"/>
    <n v="2"/>
    <n v="1"/>
    <x v="0"/>
  </r>
  <r>
    <x v="11"/>
    <n v="2026"/>
    <n v="7571566.6501688398"/>
    <x v="454"/>
    <n v="113882471.030039"/>
    <n v="225346642.11990499"/>
    <n v="7571566.6501688398"/>
    <n v="3"/>
    <n v="1"/>
    <x v="0"/>
  </r>
  <r>
    <x v="11"/>
    <n v="2027"/>
    <n v="1267833.07417006"/>
    <x v="455"/>
    <n v="21036668.4399997"/>
    <n v="44170479.080000304"/>
    <n v="1267833.07417006"/>
    <n v="4"/>
    <n v="1"/>
    <x v="0"/>
  </r>
  <r>
    <x v="12"/>
    <n v="2008"/>
    <n v="8.1790000000000002E-2"/>
    <x v="456"/>
    <n v="90"/>
    <n v="0"/>
    <n v="8.1790000000000002E-2"/>
    <n v="-15"/>
    <n v="1"/>
    <x v="0"/>
  </r>
  <r>
    <x v="12"/>
    <n v="2011"/>
    <n v="0.98404899999999995"/>
    <x v="457"/>
    <n v="76.5"/>
    <n v="250000"/>
    <n v="0.98404899999999995"/>
    <n v="-12"/>
    <n v="1"/>
    <x v="0"/>
  </r>
  <r>
    <x v="12"/>
    <n v="2012"/>
    <n v="0"/>
    <x v="0"/>
    <n v="0"/>
    <n v="350000"/>
    <n v="0"/>
    <n v="-11"/>
    <n v="1"/>
    <x v="0"/>
  </r>
  <r>
    <x v="12"/>
    <n v="2015"/>
    <n v="5.0967700000000002"/>
    <x v="458"/>
    <n v="399.23"/>
    <n v="0"/>
    <n v="5.0967700000000002"/>
    <n v="-8"/>
    <n v="1"/>
    <x v="0"/>
  </r>
  <r>
    <x v="12"/>
    <n v="2016"/>
    <n v="0"/>
    <x v="0"/>
    <n v="0"/>
    <n v="140000"/>
    <n v="0"/>
    <n v="-7"/>
    <n v="1"/>
    <x v="0"/>
  </r>
  <r>
    <x v="12"/>
    <n v="2018"/>
    <n v="0.39904899999999999"/>
    <x v="459"/>
    <n v="31.83"/>
    <n v="0"/>
    <n v="0.39904899999999999"/>
    <n v="-5"/>
    <n v="1"/>
    <x v="0"/>
  </r>
  <r>
    <x v="12"/>
    <n v="2021"/>
    <n v="0"/>
    <x v="0"/>
    <n v="0"/>
    <n v="150000"/>
    <n v="0"/>
    <n v="-2"/>
    <n v="1"/>
    <x v="0"/>
  </r>
  <r>
    <x v="12"/>
    <n v="2023"/>
    <n v="33.227980000000002"/>
    <x v="460"/>
    <n v="61389.52"/>
    <n v="18045.46"/>
    <n v="33.227980000000002"/>
    <n v="0"/>
    <n v="1"/>
    <x v="0"/>
  </r>
  <r>
    <x v="12"/>
    <n v="2024"/>
    <n v="22057.456564"/>
    <x v="461"/>
    <n v="16482963.310000001"/>
    <n v="103029001.69"/>
    <n v="22057.456564"/>
    <n v="1"/>
    <n v="1"/>
    <x v="0"/>
  </r>
  <r>
    <x v="12"/>
    <n v="2025"/>
    <n v="21226.926162"/>
    <x v="462"/>
    <n v="48653630.740000002"/>
    <n v="203717.6"/>
    <n v="21226.926162"/>
    <n v="2"/>
    <n v="1"/>
    <x v="0"/>
  </r>
  <r>
    <x v="12"/>
    <n v="2026"/>
    <n v="28944.03314"/>
    <x v="463"/>
    <n v="68362528.459999993"/>
    <n v="984398.43"/>
    <n v="28944.03314"/>
    <n v="3"/>
    <n v="1"/>
    <x v="0"/>
  </r>
  <r>
    <x v="12"/>
    <n v="2027"/>
    <n v="2260.7883409999999"/>
    <x v="464"/>
    <n v="6525217.8700000001"/>
    <n v="369561.15"/>
    <n v="2260.7883409999999"/>
    <n v="4"/>
    <n v="1"/>
    <x v="0"/>
  </r>
  <r>
    <x v="12"/>
    <n v="2028"/>
    <n v="44097.928277999999"/>
    <x v="465"/>
    <n v="149227777.87"/>
    <n v="1235805.9099999999"/>
    <n v="44097.928277999999"/>
    <n v="5"/>
    <n v="1"/>
    <x v="0"/>
  </r>
  <r>
    <x v="12"/>
    <n v="2029"/>
    <n v="29819.084677999999"/>
    <x v="466"/>
    <n v="97165666.230000004"/>
    <n v="0"/>
    <n v="29819.084677999999"/>
    <n v="6"/>
    <n v="2"/>
    <x v="1"/>
  </r>
  <r>
    <x v="12"/>
    <n v="2030"/>
    <n v="8076.0982110000004"/>
    <x v="467"/>
    <n v="19059718.359999999"/>
    <n v="0"/>
    <n v="8076.0982110000004"/>
    <n v="7"/>
    <n v="2"/>
    <x v="1"/>
  </r>
  <r>
    <x v="12"/>
    <n v="2031"/>
    <n v="21805.496522000001"/>
    <x v="468"/>
    <n v="74018101.299999997"/>
    <n v="0"/>
    <n v="21805.496522000001"/>
    <n v="8"/>
    <n v="2"/>
    <x v="1"/>
  </r>
  <r>
    <x v="12"/>
    <n v="2032"/>
    <n v="1997.912916"/>
    <x v="469"/>
    <n v="3353892.74"/>
    <n v="0"/>
    <n v="1997.912916"/>
    <n v="9"/>
    <n v="2"/>
    <x v="1"/>
  </r>
  <r>
    <x v="12"/>
    <n v="2033"/>
    <n v="4492.5426289999996"/>
    <x v="470"/>
    <n v="5873557.8600000003"/>
    <n v="0"/>
    <n v="4492.5426289999996"/>
    <n v="10"/>
    <n v="2"/>
    <x v="1"/>
  </r>
  <r>
    <x v="12"/>
    <n v="2034"/>
    <n v="1915.6815959999999"/>
    <x v="471"/>
    <n v="5964116.5199999996"/>
    <n v="0"/>
    <n v="1915.6815959999999"/>
    <n v="11"/>
    <n v="3"/>
    <x v="2"/>
  </r>
  <r>
    <x v="12"/>
    <n v="2035"/>
    <n v="20378.394681000002"/>
    <x v="472"/>
    <n v="67055082.509999998"/>
    <n v="0"/>
    <n v="20378.394681000002"/>
    <n v="12"/>
    <n v="3"/>
    <x v="2"/>
  </r>
  <r>
    <x v="12"/>
    <n v="2036"/>
    <n v="18697.018273999998"/>
    <x v="473"/>
    <n v="62581714.619999997"/>
    <n v="0"/>
    <n v="18697.018273999998"/>
    <n v="13"/>
    <n v="3"/>
    <x v="2"/>
  </r>
  <r>
    <x v="12"/>
    <n v="2037"/>
    <n v="2770.821297"/>
    <x v="474"/>
    <n v="4537296.7"/>
    <n v="0"/>
    <n v="2770.821297"/>
    <n v="14"/>
    <n v="3"/>
    <x v="2"/>
  </r>
  <r>
    <x v="12"/>
    <n v="2038"/>
    <n v="20295.495296000001"/>
    <x v="475"/>
    <n v="68943884.549999997"/>
    <n v="0"/>
    <n v="20295.495296000001"/>
    <n v="15"/>
    <n v="3"/>
    <x v="2"/>
  </r>
  <r>
    <x v="12"/>
    <n v="2039"/>
    <n v="2406.3519339999998"/>
    <x v="476"/>
    <n v="2680638.7599999998"/>
    <n v="0"/>
    <n v="2406.3519339999998"/>
    <n v="16"/>
    <n v="3"/>
    <x v="2"/>
  </r>
  <r>
    <x v="12"/>
    <n v="2040"/>
    <n v="355.53785699999997"/>
    <x v="477"/>
    <n v="793361.36"/>
    <n v="0"/>
    <n v="355.53785699999997"/>
    <n v="17"/>
    <n v="3"/>
    <x v="2"/>
  </r>
  <r>
    <x v="12"/>
    <n v="2041"/>
    <n v="8506.1614850000005"/>
    <x v="478"/>
    <n v="1084077.56"/>
    <n v="0"/>
    <n v="8506.1614850000005"/>
    <n v="18"/>
    <n v="3"/>
    <x v="2"/>
  </r>
  <r>
    <x v="12"/>
    <n v="2042"/>
    <n v="437.37336199999999"/>
    <x v="479"/>
    <n v="628839.56999999995"/>
    <n v="0"/>
    <n v="437.37336199999999"/>
    <n v="19"/>
    <n v="3"/>
    <x v="2"/>
  </r>
  <r>
    <x v="12"/>
    <n v="9999"/>
    <n v="28.415963999999999"/>
    <x v="480"/>
    <n v="790.47"/>
    <n v="30061513.34"/>
    <n v="28.415963999999999"/>
    <n v="7976"/>
    <n v="4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6:K30" firstHeaderRow="1" firstDataRow="2" firstDataCol="1" rowPageCount="1" colPageCount="1"/>
  <pivotFields count="10">
    <pivotField axis="axisPage" multipleItemSelectionAllowed="1" showAll="0">
      <items count="14">
        <item h="1" x="0"/>
        <item x="1"/>
        <item x="2"/>
        <item h="1" x="3"/>
        <item h="1" x="4"/>
        <item h="1" x="5"/>
        <item h="1" x="6"/>
        <item h="1" x="7"/>
        <item x="8"/>
        <item h="1" x="9"/>
        <item h="1" x="10"/>
        <item h="1" x="11"/>
        <item h="1" x="12"/>
        <item t="default"/>
      </items>
    </pivotField>
    <pivotField showAll="0"/>
    <pivotField axis="axisCol" showAll="0">
      <items count="5">
        <item x="1"/>
        <item x="2"/>
        <item x="3"/>
        <item h="1" x="0"/>
        <item t="default"/>
      </items>
    </pivotField>
    <pivotField dataField="1" showAll="0"/>
    <pivotField showAll="0"/>
    <pivotField showAll="0"/>
    <pivotField showAll="0"/>
    <pivotField showAll="0"/>
    <pivotField showAll="0"/>
    <pivotField axis="axisRow" showAll="0">
      <items count="23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0"/>
        <item t="default"/>
      </items>
    </pivotField>
  </pivotFields>
  <rowFields count="1">
    <field x="9"/>
  </rowFields>
  <rowItems count="2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pageFields count="1">
    <pageField fld="0" hier="-1"/>
  </pageFields>
  <dataFields count="1">
    <dataField name="Sum of SUM_OF_PROV_OL" fld="3" baseField="0" baseItem="0"/>
  </dataFields>
  <formats count="22">
    <format dxfId="21">
      <pivotArea outline="0" collapsedLevelsAreSubtotals="1" fieldPosition="0">
        <references count="1">
          <reference field="2" count="0" selected="0"/>
        </references>
      </pivotArea>
    </format>
    <format dxfId="20">
      <pivotArea outline="0" collapsedLevelsAreSubtotals="1" fieldPosition="0"/>
    </format>
    <format dxfId="19">
      <pivotArea type="all" dataOnly="0" outline="0" fieldPosition="0"/>
    </format>
    <format dxfId="18">
      <pivotArea outline="0" collapsedLevelsAreSubtotals="1" fieldPosition="0"/>
    </format>
    <format dxfId="17">
      <pivotArea type="origin" dataOnly="0" labelOnly="1" outline="0" fieldPosition="0"/>
    </format>
    <format dxfId="16">
      <pivotArea field="2" type="button" dataOnly="0" labelOnly="1" outline="0" axis="axisCol" fieldPosition="0"/>
    </format>
    <format dxfId="15">
      <pivotArea type="topRight" dataOnly="0" labelOnly="1" outline="0" fieldPosition="0"/>
    </format>
    <format dxfId="14">
      <pivotArea field="9" type="button" dataOnly="0" labelOnly="1" outline="0" axis="axisRow" fieldPosition="0"/>
    </format>
    <format dxfId="13">
      <pivotArea dataOnly="0" labelOnly="1" fieldPosition="0">
        <references count="1">
          <reference field="9" count="0"/>
        </references>
      </pivotArea>
    </format>
    <format dxfId="12">
      <pivotArea dataOnly="0" labelOnly="1" grandRow="1" outline="0" fieldPosition="0"/>
    </format>
    <format dxfId="11">
      <pivotArea dataOnly="0" labelOnly="1" fieldPosition="0">
        <references count="1">
          <reference field="2" count="0"/>
        </references>
      </pivotArea>
    </format>
    <format dxfId="10">
      <pivotArea dataOnly="0" labelOnly="1" grandCol="1" outline="0" fieldPosition="0"/>
    </format>
    <format dxfId="9">
      <pivotArea type="all" dataOnly="0" outline="0" fieldPosition="0"/>
    </format>
    <format dxfId="8">
      <pivotArea outline="0" collapsedLevelsAreSubtotals="1" fieldPosition="0"/>
    </format>
    <format dxfId="7">
      <pivotArea type="origin" dataOnly="0" labelOnly="1" outline="0" fieldPosition="0"/>
    </format>
    <format dxfId="6">
      <pivotArea field="2" type="button" dataOnly="0" labelOnly="1" outline="0" axis="axisCol" fieldPosition="0"/>
    </format>
    <format dxfId="5">
      <pivotArea type="topRight" dataOnly="0" labelOnly="1" outline="0" fieldPosition="0"/>
    </format>
    <format dxfId="4">
      <pivotArea field="9" type="button" dataOnly="0" labelOnly="1" outline="0" axis="axisRow" fieldPosition="0"/>
    </format>
    <format dxfId="3">
      <pivotArea dataOnly="0" labelOnly="1" fieldPosition="0">
        <references count="1">
          <reference field="9" count="0"/>
        </references>
      </pivotArea>
    </format>
    <format dxfId="2">
      <pivotArea dataOnly="0" labelOnly="1" grandRow="1" outline="0" fieldPosition="0"/>
    </format>
    <format dxfId="1">
      <pivotArea dataOnly="0" labelOnly="1" fieldPosition="0">
        <references count="1">
          <reference field="2" count="0"/>
        </references>
      </pivotArea>
    </format>
    <format dxfId="0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5:B40" firstHeaderRow="1" firstDataRow="1" firstDataCol="1" rowPageCount="1" colPageCount="1"/>
  <pivotFields count="10">
    <pivotField axis="axisPage" multipleItemSelectionAllowed="1" showAll="0">
      <items count="14">
        <item x="0"/>
        <item x="1"/>
        <item x="2"/>
        <item h="1" x="3"/>
        <item h="1" x="4"/>
        <item h="1" x="5"/>
        <item h="1" x="6"/>
        <item h="1" x="7"/>
        <item x="8"/>
        <item h="1" x="9"/>
        <item h="1" x="10"/>
        <item h="1" x="11"/>
        <item h="1" x="12"/>
        <item t="default"/>
      </items>
    </pivotField>
    <pivotField showAll="0"/>
    <pivotField showAll="0"/>
    <pivotField dataField="1" showAll="0">
      <items count="482">
        <item x="0"/>
        <item x="185"/>
        <item x="3"/>
        <item x="193"/>
        <item x="66"/>
        <item x="459"/>
        <item x="283"/>
        <item x="285"/>
        <item x="288"/>
        <item x="67"/>
        <item x="217"/>
        <item x="457"/>
        <item x="284"/>
        <item x="456"/>
        <item x="70"/>
        <item x="286"/>
        <item x="68"/>
        <item x="69"/>
        <item x="114"/>
        <item x="1"/>
        <item x="289"/>
        <item x="368"/>
        <item x="330"/>
        <item x="328"/>
        <item x="120"/>
        <item x="364"/>
        <item x="458"/>
        <item x="264"/>
        <item x="327"/>
        <item x="370"/>
        <item x="480"/>
        <item x="226"/>
        <item x="367"/>
        <item x="365"/>
        <item x="369"/>
        <item x="374"/>
        <item x="429"/>
        <item x="373"/>
        <item x="113"/>
        <item x="371"/>
        <item x="115"/>
        <item x="119"/>
        <item x="432"/>
        <item x="433"/>
        <item x="282"/>
        <item x="118"/>
        <item x="184"/>
        <item x="195"/>
        <item x="71"/>
        <item x="436"/>
        <item x="121"/>
        <item x="431"/>
        <item x="181"/>
        <item x="372"/>
        <item x="378"/>
        <item x="180"/>
        <item x="421"/>
        <item x="214"/>
        <item x="363"/>
        <item x="8"/>
        <item x="352"/>
        <item x="434"/>
        <item x="186"/>
        <item x="198"/>
        <item x="4"/>
        <item x="192"/>
        <item x="379"/>
        <item x="375"/>
        <item x="366"/>
        <item x="360"/>
        <item x="435"/>
        <item x="188"/>
        <item x="439"/>
        <item x="199"/>
        <item x="425"/>
        <item x="329"/>
        <item x="377"/>
        <item x="215"/>
        <item x="302"/>
        <item x="331"/>
        <item x="112"/>
        <item x="175"/>
        <item x="218"/>
        <item x="376"/>
        <item x="301"/>
        <item x="176"/>
        <item x="63"/>
        <item x="298"/>
        <item x="334"/>
        <item x="209"/>
        <item x="177"/>
        <item x="210"/>
        <item x="216"/>
        <item x="290"/>
        <item x="187"/>
        <item x="326"/>
        <item x="440"/>
        <item x="382"/>
        <item x="173"/>
        <item x="117"/>
        <item x="125"/>
        <item x="224"/>
        <item x="424"/>
        <item x="287"/>
        <item x="178"/>
        <item x="174"/>
        <item x="333"/>
        <item x="357"/>
        <item x="427"/>
        <item x="380"/>
        <item x="443"/>
        <item x="179"/>
        <item x="228"/>
        <item x="423"/>
        <item x="332"/>
        <item x="426"/>
        <item x="6"/>
        <item x="10"/>
        <item x="126"/>
        <item x="353"/>
        <item x="116"/>
        <item x="5"/>
        <item x="235"/>
        <item x="442"/>
        <item x="7"/>
        <item x="124"/>
        <item x="387"/>
        <item x="460"/>
        <item x="362"/>
        <item x="354"/>
        <item x="229"/>
        <item x="127"/>
        <item x="359"/>
        <item x="389"/>
        <item x="441"/>
        <item x="295"/>
        <item x="227"/>
        <item x="383"/>
        <item x="128"/>
        <item x="236"/>
        <item x="223"/>
        <item x="361"/>
        <item x="336"/>
        <item x="430"/>
        <item x="335"/>
        <item x="325"/>
        <item x="444"/>
        <item x="348"/>
        <item x="422"/>
        <item x="438"/>
        <item x="62"/>
        <item x="2"/>
        <item x="196"/>
        <item x="445"/>
        <item x="243"/>
        <item x="390"/>
        <item x="300"/>
        <item x="356"/>
        <item x="350"/>
        <item x="219"/>
        <item x="169"/>
        <item x="183"/>
        <item x="123"/>
        <item x="189"/>
        <item x="65"/>
        <item x="437"/>
        <item x="168"/>
        <item x="262"/>
        <item x="349"/>
        <item x="321"/>
        <item x="388"/>
        <item x="417"/>
        <item x="418"/>
        <item x="351"/>
        <item x="61"/>
        <item x="337"/>
        <item x="384"/>
        <item x="172"/>
        <item x="446"/>
        <item x="74"/>
        <item x="291"/>
        <item x="64"/>
        <item x="420"/>
        <item x="391"/>
        <item x="170"/>
        <item x="419"/>
        <item x="59"/>
        <item x="107"/>
        <item x="385"/>
        <item x="108"/>
        <item x="72"/>
        <item x="213"/>
        <item x="355"/>
        <item x="60"/>
        <item x="358"/>
        <item x="304"/>
        <item x="171"/>
        <item x="82"/>
        <item x="263"/>
        <item x="386"/>
        <item x="201"/>
        <item x="191"/>
        <item x="276"/>
        <item x="73"/>
        <item x="77"/>
        <item x="122"/>
        <item x="11"/>
        <item x="130"/>
        <item x="136"/>
        <item x="106"/>
        <item x="220"/>
        <item x="324"/>
        <item x="265"/>
        <item x="129"/>
        <item x="79"/>
        <item x="221"/>
        <item x="319"/>
        <item x="479"/>
        <item x="207"/>
        <item x="408"/>
        <item x="133"/>
        <item x="135"/>
        <item x="477"/>
        <item x="211"/>
        <item x="132"/>
        <item x="194"/>
        <item x="392"/>
        <item x="447"/>
        <item x="347"/>
        <item x="131"/>
        <item x="448"/>
        <item x="412"/>
        <item x="134"/>
        <item x="478"/>
        <item x="58"/>
        <item x="208"/>
        <item x="381"/>
        <item x="416"/>
        <item x="234"/>
        <item x="83"/>
        <item x="414"/>
        <item x="449"/>
        <item x="167"/>
        <item x="138"/>
        <item x="75"/>
        <item x="166"/>
        <item x="76"/>
        <item x="415"/>
        <item x="140"/>
        <item x="338"/>
        <item x="413"/>
        <item x="225"/>
        <item x="205"/>
        <item x="406"/>
        <item x="317"/>
        <item x="410"/>
        <item x="9"/>
        <item x="316"/>
        <item x="403"/>
        <item x="161"/>
        <item x="476"/>
        <item x="232"/>
        <item x="411"/>
        <item x="322"/>
        <item x="323"/>
        <item x="204"/>
        <item x="162"/>
        <item x="405"/>
        <item x="78"/>
        <item x="159"/>
        <item x="164"/>
        <item x="407"/>
        <item x="312"/>
        <item x="315"/>
        <item x="197"/>
        <item x="230"/>
        <item x="81"/>
        <item x="469"/>
        <item x="165"/>
        <item x="163"/>
        <item x="311"/>
        <item x="400"/>
        <item x="200"/>
        <item x="190"/>
        <item x="141"/>
        <item x="401"/>
        <item x="206"/>
        <item x="404"/>
        <item x="474"/>
        <item x="222"/>
        <item x="137"/>
        <item x="402"/>
        <item x="450"/>
        <item x="160"/>
        <item x="313"/>
        <item x="271"/>
        <item x="57"/>
        <item x="409"/>
        <item x="310"/>
        <item x="303"/>
        <item x="470"/>
        <item x="471"/>
        <item x="109"/>
        <item x="399"/>
        <item x="464"/>
        <item x="320"/>
        <item x="139"/>
        <item x="105"/>
        <item x="80"/>
        <item x="279"/>
        <item x="142"/>
        <item x="12"/>
        <item x="394"/>
        <item x="244"/>
        <item x="245"/>
        <item x="398"/>
        <item x="309"/>
        <item x="272"/>
        <item x="396"/>
        <item x="231"/>
        <item x="297"/>
        <item x="266"/>
        <item x="397"/>
        <item x="393"/>
        <item x="294"/>
        <item x="104"/>
        <item x="318"/>
        <item x="158"/>
        <item x="314"/>
        <item x="292"/>
        <item x="101"/>
        <item x="203"/>
        <item x="467"/>
        <item x="103"/>
        <item x="56"/>
        <item x="13"/>
        <item x="233"/>
        <item x="182"/>
        <item x="395"/>
        <item x="299"/>
        <item x="280"/>
        <item x="157"/>
        <item x="251"/>
        <item x="154"/>
        <item x="14"/>
        <item x="451"/>
        <item x="100"/>
        <item x="156"/>
        <item x="55"/>
        <item x="270"/>
        <item x="102"/>
        <item x="293"/>
        <item x="155"/>
        <item x="202"/>
        <item x="54"/>
        <item x="248"/>
        <item x="247"/>
        <item x="151"/>
        <item x="152"/>
        <item x="273"/>
        <item x="153"/>
        <item x="255"/>
        <item x="15"/>
        <item x="462"/>
        <item x="339"/>
        <item x="84"/>
        <item x="461"/>
        <item x="53"/>
        <item x="455"/>
        <item x="281"/>
        <item x="110"/>
        <item x="473"/>
        <item x="241"/>
        <item x="308"/>
        <item x="472"/>
        <item x="16"/>
        <item x="463"/>
        <item x="475"/>
        <item x="237"/>
        <item x="149"/>
        <item x="468"/>
        <item x="346"/>
        <item x="275"/>
        <item x="340"/>
        <item x="466"/>
        <item x="150"/>
        <item x="274"/>
        <item x="52"/>
        <item x="257"/>
        <item x="277"/>
        <item x="253"/>
        <item x="212"/>
        <item x="98"/>
        <item x="341"/>
        <item x="17"/>
        <item x="111"/>
        <item x="143"/>
        <item x="239"/>
        <item x="267"/>
        <item x="96"/>
        <item x="246"/>
        <item x="278"/>
        <item x="242"/>
        <item x="306"/>
        <item x="465"/>
        <item x="95"/>
        <item x="305"/>
        <item x="18"/>
        <item x="99"/>
        <item x="240"/>
        <item x="94"/>
        <item x="250"/>
        <item x="92"/>
        <item x="97"/>
        <item x="342"/>
        <item x="19"/>
        <item x="249"/>
        <item x="145"/>
        <item x="269"/>
        <item x="258"/>
        <item x="23"/>
        <item x="22"/>
        <item x="24"/>
        <item x="93"/>
        <item x="452"/>
        <item x="343"/>
        <item x="296"/>
        <item x="148"/>
        <item x="21"/>
        <item x="25"/>
        <item x="20"/>
        <item x="428"/>
        <item x="26"/>
        <item x="454"/>
        <item x="344"/>
        <item x="268"/>
        <item x="90"/>
        <item x="27"/>
        <item x="147"/>
        <item x="91"/>
        <item x="345"/>
        <item x="307"/>
        <item x="28"/>
        <item x="89"/>
        <item x="29"/>
        <item x="51"/>
        <item x="30"/>
        <item x="453"/>
        <item x="31"/>
        <item x="86"/>
        <item x="252"/>
        <item x="146"/>
        <item x="32"/>
        <item x="87"/>
        <item x="88"/>
        <item x="33"/>
        <item x="37"/>
        <item x="36"/>
        <item x="35"/>
        <item x="43"/>
        <item x="42"/>
        <item x="44"/>
        <item x="34"/>
        <item x="38"/>
        <item x="39"/>
        <item x="40"/>
        <item x="50"/>
        <item x="256"/>
        <item x="46"/>
        <item x="45"/>
        <item x="144"/>
        <item x="41"/>
        <item x="47"/>
        <item x="49"/>
        <item x="260"/>
        <item x="48"/>
        <item x="259"/>
        <item x="238"/>
        <item x="261"/>
        <item x="85"/>
        <item x="254"/>
        <item t="default"/>
      </items>
    </pivotField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0" hier="-1"/>
  </pageFields>
  <dataFields count="1">
    <dataField name="Sum of SUM_of_ead_final" fld="3" baseField="0" baseItem="0" numFmtId="4"/>
  </dataFields>
  <formats count="13">
    <format dxfId="34">
      <pivotArea outline="0" collapsedLevelsAreSubtotals="1" fieldPosition="0"/>
    </format>
    <format dxfId="33">
      <pivotArea type="all" dataOnly="0" outline="0" fieldPosition="0"/>
    </format>
    <format dxfId="32">
      <pivotArea outline="0" collapsedLevelsAreSubtotals="1" fieldPosition="0"/>
    </format>
    <format dxfId="31">
      <pivotArea field="9" type="button" dataOnly="0" labelOnly="1" outline="0" axis="axisRow" fieldPosition="0"/>
    </format>
    <format dxfId="30">
      <pivotArea dataOnly="0" labelOnly="1" fieldPosition="0">
        <references count="1">
          <reference field="9" count="0"/>
        </references>
      </pivotArea>
    </format>
    <format dxfId="29">
      <pivotArea dataOnly="0" labelOnly="1" grandRow="1" outline="0" fieldPosition="0"/>
    </format>
    <format dxfId="28">
      <pivotArea dataOnly="0" labelOnly="1" outline="0" axis="axisValues" fieldPosition="0"/>
    </format>
    <format dxfId="27">
      <pivotArea type="all" dataOnly="0" outline="0" fieldPosition="0"/>
    </format>
    <format dxfId="26">
      <pivotArea outline="0" collapsedLevelsAreSubtotals="1" fieldPosition="0"/>
    </format>
    <format dxfId="25">
      <pivotArea field="9" type="button" dataOnly="0" labelOnly="1" outline="0" axis="axisRow" fieldPosition="0"/>
    </format>
    <format dxfId="24">
      <pivotArea dataOnly="0" labelOnly="1" fieldPosition="0">
        <references count="1">
          <reference field="9" count="0"/>
        </references>
      </pivotArea>
    </format>
    <format dxfId="23">
      <pivotArea dataOnly="0" labelOnly="1" grandRow="1" outline="0" fieldPosition="0"/>
    </format>
    <format dxfId="2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E30" firstHeaderRow="1" firstDataRow="2" firstDataCol="1" rowPageCount="1" colPageCount="1"/>
  <pivotFields count="10">
    <pivotField axis="axisPage" multipleItemSelectionAllowed="1" showAll="0">
      <items count="14">
        <item h="1" x="0"/>
        <item x="1"/>
        <item x="2"/>
        <item h="1" x="3"/>
        <item h="1" x="4"/>
        <item h="1" x="5"/>
        <item h="1" x="6"/>
        <item h="1" x="7"/>
        <item x="8"/>
        <item h="1" x="9"/>
        <item h="1" x="10"/>
        <item h="1" x="11"/>
        <item h="1" x="12"/>
        <item t="default"/>
      </items>
    </pivotField>
    <pivotField showAll="0"/>
    <pivotField axis="axisCol" showAll="0">
      <items count="5">
        <item x="1"/>
        <item x="2"/>
        <item x="3"/>
        <item h="1" x="0"/>
        <item t="default"/>
      </items>
    </pivotField>
    <pivotField showAll="0"/>
    <pivotField showAll="0"/>
    <pivotField dataField="1" showAll="0"/>
    <pivotField showAll="0"/>
    <pivotField showAll="0"/>
    <pivotField showAll="0"/>
    <pivotField axis="axisRow" showAll="0">
      <items count="23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0"/>
        <item t="default"/>
      </items>
    </pivotField>
  </pivotFields>
  <rowFields count="1">
    <field x="9"/>
  </rowFields>
  <rowItems count="2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pageFields count="1">
    <pageField fld="0" hier="-1"/>
  </pageFields>
  <dataFields count="1">
    <dataField name="Sum of SUM_of_ead_final" fld="5" baseField="0" baseItem="0" numFmtId="3"/>
  </dataFields>
  <formats count="22">
    <format dxfId="56">
      <pivotArea outline="0" collapsedLevelsAreSubtotals="1" fieldPosition="0">
        <references count="1">
          <reference field="2" count="0" selected="0"/>
        </references>
      </pivotArea>
    </format>
    <format dxfId="55">
      <pivotArea outline="0" collapsedLevelsAreSubtotals="1" fieldPosition="0"/>
    </format>
    <format dxfId="54">
      <pivotArea type="all" dataOnly="0" outline="0" fieldPosition="0"/>
    </format>
    <format dxfId="53">
      <pivotArea outline="0" collapsedLevelsAreSubtotals="1" fieldPosition="0"/>
    </format>
    <format dxfId="52">
      <pivotArea type="origin" dataOnly="0" labelOnly="1" outline="0" fieldPosition="0"/>
    </format>
    <format dxfId="51">
      <pivotArea field="2" type="button" dataOnly="0" labelOnly="1" outline="0" axis="axisCol" fieldPosition="0"/>
    </format>
    <format dxfId="50">
      <pivotArea type="topRight" dataOnly="0" labelOnly="1" outline="0" fieldPosition="0"/>
    </format>
    <format dxfId="49">
      <pivotArea field="9" type="button" dataOnly="0" labelOnly="1" outline="0" axis="axisRow" fieldPosition="0"/>
    </format>
    <format dxfId="48">
      <pivotArea dataOnly="0" labelOnly="1" fieldPosition="0">
        <references count="1">
          <reference field="9" count="0"/>
        </references>
      </pivotArea>
    </format>
    <format dxfId="47">
      <pivotArea dataOnly="0" labelOnly="1" grandRow="1" outline="0" fieldPosition="0"/>
    </format>
    <format dxfId="46">
      <pivotArea dataOnly="0" labelOnly="1" fieldPosition="0">
        <references count="1">
          <reference field="2" count="0"/>
        </references>
      </pivotArea>
    </format>
    <format dxfId="45">
      <pivotArea dataOnly="0" labelOnly="1" grandCol="1" outline="0" fieldPosition="0"/>
    </format>
    <format dxfId="44">
      <pivotArea type="all" dataOnly="0" outline="0" fieldPosition="0"/>
    </format>
    <format dxfId="43">
      <pivotArea outline="0" collapsedLevelsAreSubtotals="1" fieldPosition="0"/>
    </format>
    <format dxfId="42">
      <pivotArea type="origin" dataOnly="0" labelOnly="1" outline="0" fieldPosition="0"/>
    </format>
    <format dxfId="41">
      <pivotArea field="2" type="button" dataOnly="0" labelOnly="1" outline="0" axis="axisCol" fieldPosition="0"/>
    </format>
    <format dxfId="40">
      <pivotArea type="topRight" dataOnly="0" labelOnly="1" outline="0" fieldPosition="0"/>
    </format>
    <format dxfId="39">
      <pivotArea field="9" type="button" dataOnly="0" labelOnly="1" outline="0" axis="axisRow" fieldPosition="0"/>
    </format>
    <format dxfId="38">
      <pivotArea dataOnly="0" labelOnly="1" fieldPosition="0">
        <references count="1">
          <reference field="9" count="0"/>
        </references>
      </pivotArea>
    </format>
    <format dxfId="37">
      <pivotArea dataOnly="0" labelOnly="1" grandRow="1" outline="0" fieldPosition="0"/>
    </format>
    <format dxfId="36">
      <pivotArea dataOnly="0" labelOnly="1" fieldPosition="0">
        <references count="1">
          <reference field="2" count="0"/>
        </references>
      </pivotArea>
    </format>
    <format dxfId="35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N52"/>
  <sheetViews>
    <sheetView showGridLines="0" zoomScale="90" zoomScaleNormal="90" workbookViewId="0"/>
  </sheetViews>
  <sheetFormatPr defaultRowHeight="15" x14ac:dyDescent="0.25"/>
  <cols>
    <col min="1" max="1" width="4.28515625" customWidth="1"/>
    <col min="5" max="5" width="53.85546875" bestFit="1" customWidth="1"/>
    <col min="6" max="6" width="14.85546875" bestFit="1" customWidth="1"/>
    <col min="12" max="12" width="14.28515625" customWidth="1"/>
    <col min="13" max="13" width="48.140625" bestFit="1" customWidth="1"/>
    <col min="14" max="14" width="19.28515625" bestFit="1" customWidth="1"/>
    <col min="15" max="15" width="19.85546875" customWidth="1"/>
    <col min="18" max="18" width="53.85546875" bestFit="1" customWidth="1"/>
    <col min="19" max="19" width="13.5703125" bestFit="1" customWidth="1"/>
  </cols>
  <sheetData>
    <row r="1" spans="1:16" s="24" customFormat="1" ht="7.5" customHeight="1" x14ac:dyDescent="0.25"/>
    <row r="2" spans="1:16" s="74" customFormat="1" ht="7.5" customHeight="1" x14ac:dyDescent="0.25"/>
    <row r="3" spans="1:16" s="75" customFormat="1" ht="7.5" customHeight="1" x14ac:dyDescent="0.25"/>
    <row r="4" spans="1:16" s="24" customFormat="1" ht="7.5" customHeight="1" x14ac:dyDescent="0.25"/>
    <row r="5" spans="1:16" s="24" customFormat="1" ht="7.5" customHeight="1" x14ac:dyDescent="0.25"/>
    <row r="6" spans="1:16" s="27" customFormat="1" ht="3" customHeight="1" x14ac:dyDescent="0.25"/>
    <row r="8" spans="1:16" x14ac:dyDescent="0.25">
      <c r="B8" s="150" t="s">
        <v>0</v>
      </c>
    </row>
    <row r="9" spans="1:16" x14ac:dyDescent="0.25">
      <c r="B9" s="141" t="s">
        <v>1</v>
      </c>
      <c r="C9" s="141" t="s">
        <v>2</v>
      </c>
      <c r="D9" s="141" t="s">
        <v>3</v>
      </c>
      <c r="E9" s="141" t="s">
        <v>4</v>
      </c>
      <c r="F9" s="141" t="s">
        <v>5</v>
      </c>
      <c r="G9" s="141" t="s">
        <v>6</v>
      </c>
      <c r="H9" s="141" t="s">
        <v>7</v>
      </c>
      <c r="I9" s="141" t="s">
        <v>8</v>
      </c>
      <c r="J9" s="141" t="s">
        <v>9</v>
      </c>
      <c r="K9" s="141" t="s">
        <v>10</v>
      </c>
      <c r="L9" s="141" t="s">
        <v>11</v>
      </c>
    </row>
    <row r="10" spans="1:16" x14ac:dyDescent="0.25">
      <c r="A10" s="132" t="str">
        <f>CONCATENATE(B10,C10,D10,E10)</f>
        <v>411421BI00411CONT1;HFS2;B01;MC08;TYVA01;INVS4;MESG4</v>
      </c>
      <c r="B10" s="142">
        <v>411</v>
      </c>
      <c r="C10" s="142">
        <v>421</v>
      </c>
      <c r="D10" s="142" t="s">
        <v>12</v>
      </c>
      <c r="E10" s="142" t="s">
        <v>13</v>
      </c>
      <c r="F10" s="143">
        <v>450662960</v>
      </c>
      <c r="G10" s="143" t="s">
        <v>14</v>
      </c>
      <c r="H10" s="142" t="s">
        <v>15</v>
      </c>
      <c r="I10" s="142" t="s">
        <v>16</v>
      </c>
      <c r="J10" s="142" t="s">
        <v>17</v>
      </c>
      <c r="K10" s="142"/>
      <c r="L10" s="142"/>
      <c r="O10" t="str">
        <f>VLOOKUP(A10,$A$27:$A$44,1,FALSE)</f>
        <v>411421BI00411CONT1;HFS2;B01;MC08;TYVA01;INVS4;MESG4</v>
      </c>
      <c r="P10" s="178" t="s">
        <v>1167</v>
      </c>
    </row>
    <row r="11" spans="1:16" x14ac:dyDescent="0.25">
      <c r="A11" s="132" t="str">
        <f t="shared" ref="A11:A22" si="0">CONCATENATE(B11,C11,D11,E11)</f>
        <v>4113162BI00411CONT1;HFS2;B01;MC08;TYVA01;INVS4;MESG4</v>
      </c>
      <c r="B11" s="142">
        <v>411</v>
      </c>
      <c r="C11" s="142">
        <v>3162</v>
      </c>
      <c r="D11" s="142" t="s">
        <v>12</v>
      </c>
      <c r="E11" s="142" t="s">
        <v>13</v>
      </c>
      <c r="F11" s="143">
        <v>7932813</v>
      </c>
      <c r="G11" s="143" t="s">
        <v>14</v>
      </c>
      <c r="H11" s="142" t="s">
        <v>15</v>
      </c>
      <c r="I11" s="142" t="s">
        <v>16</v>
      </c>
      <c r="J11" s="142" t="s">
        <v>18</v>
      </c>
      <c r="K11" s="142"/>
      <c r="L11" s="142"/>
      <c r="O11" t="str">
        <f t="shared" ref="O11:O22" si="1">VLOOKUP(A11,$A$27:$A$44,1,FALSE)</f>
        <v>4113162BI00411CONT1;HFS2;B01;MC08;TYVA01;INVS4;MESG4</v>
      </c>
      <c r="P11" s="178" t="s">
        <v>1167</v>
      </c>
    </row>
    <row r="12" spans="1:16" x14ac:dyDescent="0.25">
      <c r="A12" s="132" t="str">
        <f t="shared" si="0"/>
        <v>4111333BI00411CONT1;HFS2;B01;MC08;TYVA01;INVS4;MESG4</v>
      </c>
      <c r="B12" s="142">
        <v>411</v>
      </c>
      <c r="C12" s="142">
        <v>1333</v>
      </c>
      <c r="D12" s="142" t="s">
        <v>12</v>
      </c>
      <c r="E12" s="142" t="s">
        <v>13</v>
      </c>
      <c r="F12" s="143">
        <v>88691496</v>
      </c>
      <c r="G12" s="143" t="s">
        <v>14</v>
      </c>
      <c r="H12" s="142" t="s">
        <v>15</v>
      </c>
      <c r="I12" s="142" t="s">
        <v>16</v>
      </c>
      <c r="J12" s="142" t="s">
        <v>18</v>
      </c>
      <c r="K12" s="142"/>
      <c r="L12" s="142"/>
      <c r="O12" t="str">
        <f t="shared" si="1"/>
        <v>4111333BI00411CONT1;HFS2;B01;MC08;TYVA01;INVS4;MESG4</v>
      </c>
      <c r="P12" s="178" t="s">
        <v>1167</v>
      </c>
    </row>
    <row r="13" spans="1:16" x14ac:dyDescent="0.25">
      <c r="A13" s="132" t="str">
        <f t="shared" si="0"/>
        <v>411421BI00411CONT1;HFS2;B01;MC08;TYVA01;MESG4</v>
      </c>
      <c r="B13" s="142">
        <v>411</v>
      </c>
      <c r="C13" s="142">
        <v>421</v>
      </c>
      <c r="D13" s="142" t="s">
        <v>12</v>
      </c>
      <c r="E13" s="142" t="s">
        <v>19</v>
      </c>
      <c r="F13" s="143">
        <v>-1</v>
      </c>
      <c r="G13" s="143" t="s">
        <v>14</v>
      </c>
      <c r="H13" s="142" t="s">
        <v>15</v>
      </c>
      <c r="I13" s="142" t="s">
        <v>16</v>
      </c>
      <c r="J13" s="142" t="s">
        <v>17</v>
      </c>
      <c r="K13" s="142"/>
      <c r="L13" s="142"/>
      <c r="O13" t="e">
        <f t="shared" si="1"/>
        <v>#N/A</v>
      </c>
      <c r="P13" s="178" t="s">
        <v>1167</v>
      </c>
    </row>
    <row r="14" spans="1:16" x14ac:dyDescent="0.25">
      <c r="A14" s="132" t="str">
        <f t="shared" si="0"/>
        <v>411442BI00411CONT1;HFS2;B01;MC08;TYVA01;INVS5;EXC2;MESG4</v>
      </c>
      <c r="B14" s="142">
        <v>411</v>
      </c>
      <c r="C14" s="142">
        <v>442</v>
      </c>
      <c r="D14" s="142" t="s">
        <v>12</v>
      </c>
      <c r="E14" s="142" t="s">
        <v>20</v>
      </c>
      <c r="F14" s="143">
        <v>99962303</v>
      </c>
      <c r="G14" s="143" t="s">
        <v>14</v>
      </c>
      <c r="H14" s="142" t="s">
        <v>15</v>
      </c>
      <c r="I14" s="142" t="s">
        <v>16</v>
      </c>
      <c r="J14" s="142" t="s">
        <v>18</v>
      </c>
      <c r="K14" s="142" t="s">
        <v>21</v>
      </c>
      <c r="L14" s="142" t="s">
        <v>22</v>
      </c>
      <c r="O14" t="str">
        <f t="shared" si="1"/>
        <v>411442BI00411CONT1;HFS2;B01;MC08;TYVA01;INVS5;EXC2;MESG4</v>
      </c>
      <c r="P14" s="178" t="s">
        <v>1167</v>
      </c>
    </row>
    <row r="15" spans="1:16" x14ac:dyDescent="0.25">
      <c r="A15" s="132" t="str">
        <f t="shared" si="0"/>
        <v>4110BI00411CONT1;HFS2;B01;MC06;ACPF5;SC0303;TYVA01;EXC2;MESG4</v>
      </c>
      <c r="B15" s="155">
        <v>411</v>
      </c>
      <c r="C15" s="155">
        <v>0</v>
      </c>
      <c r="D15" s="155" t="s">
        <v>12</v>
      </c>
      <c r="E15" s="155" t="s">
        <v>23</v>
      </c>
      <c r="F15" s="156">
        <v>22684</v>
      </c>
      <c r="G15" s="156" t="s">
        <v>14</v>
      </c>
      <c r="H15" s="155" t="s">
        <v>15</v>
      </c>
      <c r="I15" s="155" t="s">
        <v>16</v>
      </c>
      <c r="J15" s="155" t="s">
        <v>18</v>
      </c>
      <c r="K15" s="155" t="s">
        <v>24</v>
      </c>
      <c r="L15" s="155" t="s">
        <v>25</v>
      </c>
      <c r="O15" t="str">
        <f t="shared" si="1"/>
        <v>4110BI00411CONT1;HFS2;B01;MC06;ACPF5;SC0303;TYVA01;EXC2;MESG4</v>
      </c>
      <c r="P15" s="178" t="s">
        <v>1167</v>
      </c>
    </row>
    <row r="16" spans="1:16" x14ac:dyDescent="0.25">
      <c r="A16" s="132" t="str">
        <f t="shared" si="0"/>
        <v>4110BI00411CONT1;HFS2;B01;MC06;ACPF3;SC0302;TYVA01;MESG4</v>
      </c>
      <c r="B16" s="147">
        <v>411</v>
      </c>
      <c r="C16" s="147">
        <v>0</v>
      </c>
      <c r="D16" s="147" t="s">
        <v>12</v>
      </c>
      <c r="E16" s="147" t="s">
        <v>26</v>
      </c>
      <c r="F16" s="148">
        <v>17085832</v>
      </c>
      <c r="G16" s="148" t="s">
        <v>14</v>
      </c>
      <c r="H16" s="147" t="s">
        <v>15</v>
      </c>
      <c r="I16" s="147" t="s">
        <v>16</v>
      </c>
      <c r="J16" s="147" t="s">
        <v>18</v>
      </c>
      <c r="K16" s="147"/>
      <c r="L16" s="147"/>
      <c r="O16" t="str">
        <f t="shared" si="1"/>
        <v>4110BI00411CONT1;HFS2;B01;MC06;ACPF3;SC0302;TYVA01;MESG4</v>
      </c>
      <c r="P16" s="178" t="s">
        <v>1167</v>
      </c>
    </row>
    <row r="17" spans="1:20" x14ac:dyDescent="0.25">
      <c r="A17" s="132" t="str">
        <f t="shared" si="0"/>
        <v>411445BI00411CONT1;HFS2;B01;MC08;TYVA01;INVS4;MESG4</v>
      </c>
      <c r="B17" s="142">
        <v>411</v>
      </c>
      <c r="C17" s="142">
        <v>445</v>
      </c>
      <c r="D17" s="142" t="s">
        <v>12</v>
      </c>
      <c r="E17" s="142" t="s">
        <v>13</v>
      </c>
      <c r="F17" s="143">
        <v>49500</v>
      </c>
      <c r="G17" s="143" t="s">
        <v>14</v>
      </c>
      <c r="H17" s="142" t="s">
        <v>15</v>
      </c>
      <c r="I17" s="142" t="s">
        <v>16</v>
      </c>
      <c r="J17" s="142" t="s">
        <v>18</v>
      </c>
      <c r="K17" s="142"/>
      <c r="L17" s="142"/>
      <c r="O17" t="str">
        <f t="shared" si="1"/>
        <v>411445BI00411CONT1;HFS2;B01;MC08;TYVA01;INVS4;MESG4</v>
      </c>
      <c r="P17" s="178" t="s">
        <v>1167</v>
      </c>
    </row>
    <row r="18" spans="1:20" x14ac:dyDescent="0.25">
      <c r="A18" s="132" t="str">
        <f t="shared" si="0"/>
        <v>4110BI00411CONT1;HFS2;B01;MC06;ACPF5;SC0303;TYVA01;EXC2;MESG4</v>
      </c>
      <c r="B18" s="155">
        <v>411</v>
      </c>
      <c r="C18" s="155">
        <v>0</v>
      </c>
      <c r="D18" s="155" t="s">
        <v>12</v>
      </c>
      <c r="E18" s="155" t="s">
        <v>23</v>
      </c>
      <c r="F18" s="156">
        <v>131176</v>
      </c>
      <c r="G18" s="156" t="s">
        <v>14</v>
      </c>
      <c r="H18" s="155" t="s">
        <v>15</v>
      </c>
      <c r="I18" s="155" t="s">
        <v>16</v>
      </c>
      <c r="J18" s="155" t="s">
        <v>17</v>
      </c>
      <c r="K18" s="155" t="s">
        <v>27</v>
      </c>
      <c r="L18" s="155" t="s">
        <v>28</v>
      </c>
      <c r="O18" t="str">
        <f t="shared" si="1"/>
        <v>4110BI00411CONT1;HFS2;B01;MC06;ACPF5;SC0303;TYVA01;EXC2;MESG4</v>
      </c>
      <c r="P18" s="178" t="s">
        <v>1167</v>
      </c>
    </row>
    <row r="19" spans="1:20" x14ac:dyDescent="0.25">
      <c r="A19" s="132" t="str">
        <f t="shared" si="0"/>
        <v>411442BI00411CONT1;HFS2;B01;MC08;TYVA02;INVS5;EXC2</v>
      </c>
      <c r="B19" s="142">
        <v>411</v>
      </c>
      <c r="C19" s="142">
        <v>442</v>
      </c>
      <c r="D19" s="142" t="s">
        <v>12</v>
      </c>
      <c r="E19" s="142" t="s">
        <v>29</v>
      </c>
      <c r="F19" s="143">
        <v>-11000000</v>
      </c>
      <c r="G19" s="143" t="s">
        <v>14</v>
      </c>
      <c r="H19" s="142" t="s">
        <v>15</v>
      </c>
      <c r="I19" s="142" t="s">
        <v>16</v>
      </c>
      <c r="J19" s="142" t="s">
        <v>18</v>
      </c>
      <c r="K19" s="142" t="s">
        <v>21</v>
      </c>
      <c r="L19" s="142" t="s">
        <v>22</v>
      </c>
      <c r="O19" t="str">
        <f t="shared" si="1"/>
        <v>411442BI00411CONT1;HFS2;B01;MC08;TYVA02;INVS5;EXC2</v>
      </c>
      <c r="P19" s="178" t="s">
        <v>1167</v>
      </c>
    </row>
    <row r="20" spans="1:20" x14ac:dyDescent="0.25">
      <c r="A20" s="132" t="str">
        <f t="shared" si="0"/>
        <v>4110BI00411CONT1;HFS2;B01;MC06;ACPF5;SC0302;TYVA01;MESG4</v>
      </c>
      <c r="B20" s="157">
        <v>411</v>
      </c>
      <c r="C20" s="157">
        <v>0</v>
      </c>
      <c r="D20" s="157" t="s">
        <v>12</v>
      </c>
      <c r="E20" s="157" t="s">
        <v>30</v>
      </c>
      <c r="F20" s="158">
        <v>2493971</v>
      </c>
      <c r="G20" s="158" t="s">
        <v>31</v>
      </c>
      <c r="H20" s="157" t="s">
        <v>15</v>
      </c>
      <c r="I20" s="157" t="s">
        <v>16</v>
      </c>
      <c r="J20" s="157" t="s">
        <v>32</v>
      </c>
      <c r="K20" s="157"/>
      <c r="L20" s="157"/>
      <c r="O20" t="str">
        <f t="shared" si="1"/>
        <v>4110BI00411CONT1;HFS2;B01;MC06;ACPF5;SC0302;TYVA01;MESG4</v>
      </c>
      <c r="P20" s="178" t="s">
        <v>1167</v>
      </c>
    </row>
    <row r="21" spans="1:20" x14ac:dyDescent="0.25">
      <c r="A21" s="132" t="str">
        <f t="shared" si="0"/>
        <v>4110BI00411CONT1;HFS2;B01;MC06;ACPF5;SC0303;TYVA01;EXC2;MESG4</v>
      </c>
      <c r="B21" s="155">
        <v>411</v>
      </c>
      <c r="C21" s="155">
        <v>0</v>
      </c>
      <c r="D21" s="155" t="s">
        <v>12</v>
      </c>
      <c r="E21" s="155" t="s">
        <v>23</v>
      </c>
      <c r="F21" s="156">
        <v>35578</v>
      </c>
      <c r="G21" s="155" t="s">
        <v>14</v>
      </c>
      <c r="H21" s="155" t="s">
        <v>15</v>
      </c>
      <c r="I21" s="155" t="s">
        <v>16</v>
      </c>
      <c r="J21" s="155" t="s">
        <v>18</v>
      </c>
      <c r="K21" s="155" t="s">
        <v>33</v>
      </c>
      <c r="L21" s="155" t="s">
        <v>34</v>
      </c>
      <c r="O21" t="str">
        <f t="shared" si="1"/>
        <v>4110BI00411CONT1;HFS2;B01;MC06;ACPF5;SC0303;TYVA01;EXC2;MESG4</v>
      </c>
      <c r="P21" s="178" t="s">
        <v>1167</v>
      </c>
    </row>
    <row r="22" spans="1:20" x14ac:dyDescent="0.25">
      <c r="A22" s="132" t="str">
        <f t="shared" si="0"/>
        <v>4110BI00411CONT1;HFS2;B01;MC06;ACPF5;SC0302;TYVA01;MESG4</v>
      </c>
      <c r="B22" s="157">
        <v>411</v>
      </c>
      <c r="C22" s="157">
        <v>0</v>
      </c>
      <c r="D22" s="157" t="s">
        <v>12</v>
      </c>
      <c r="E22" s="157" t="s">
        <v>30</v>
      </c>
      <c r="F22" s="158">
        <v>171653011</v>
      </c>
      <c r="G22" s="158" t="s">
        <v>14</v>
      </c>
      <c r="H22" s="157" t="s">
        <v>15</v>
      </c>
      <c r="I22" s="157" t="s">
        <v>16</v>
      </c>
      <c r="J22" s="157" t="s">
        <v>18</v>
      </c>
      <c r="K22" s="157"/>
      <c r="L22" s="157"/>
      <c r="O22" t="str">
        <f t="shared" si="1"/>
        <v>4110BI00411CONT1;HFS2;B01;MC06;ACPF5;SC0302;TYVA01;MESG4</v>
      </c>
      <c r="P22" s="178" t="s">
        <v>1167</v>
      </c>
    </row>
    <row r="24" spans="1:20" x14ac:dyDescent="0.25">
      <c r="I24" s="150"/>
    </row>
    <row r="25" spans="1:20" x14ac:dyDescent="0.25">
      <c r="B25" s="150" t="s">
        <v>35</v>
      </c>
      <c r="J25" s="70"/>
      <c r="K25" s="70"/>
    </row>
    <row r="26" spans="1:20" x14ac:dyDescent="0.25">
      <c r="B26" s="144" t="s">
        <v>36</v>
      </c>
      <c r="C26" s="144" t="s">
        <v>2</v>
      </c>
      <c r="D26" s="144" t="s">
        <v>3</v>
      </c>
      <c r="E26" s="144" t="s">
        <v>4</v>
      </c>
      <c r="F26" s="144" t="s">
        <v>5</v>
      </c>
      <c r="G26" s="144" t="s">
        <v>6</v>
      </c>
      <c r="H26" s="144" t="s">
        <v>7</v>
      </c>
      <c r="I26" s="144" t="s">
        <v>8</v>
      </c>
      <c r="J26" s="144" t="s">
        <v>9</v>
      </c>
      <c r="K26" s="144" t="s">
        <v>10</v>
      </c>
      <c r="L26" s="144" t="s">
        <v>11</v>
      </c>
      <c r="M26" s="145" t="s">
        <v>37</v>
      </c>
      <c r="N26" s="145" t="s">
        <v>38</v>
      </c>
      <c r="O26" s="145" t="s">
        <v>39</v>
      </c>
    </row>
    <row r="27" spans="1:20" x14ac:dyDescent="0.25">
      <c r="A27" s="132" t="str">
        <f t="shared" ref="A27:A44" si="2">CONCATENATE(B27,C27,D27,E27)</f>
        <v>4110BI00411CONT1;HFS1;B01;MC1005;ORIG4;TYVA01;MESG1</v>
      </c>
      <c r="B27" s="142">
        <v>411</v>
      </c>
      <c r="C27" s="142">
        <v>0</v>
      </c>
      <c r="D27" s="142" t="s">
        <v>12</v>
      </c>
      <c r="E27" s="142" t="s">
        <v>1165</v>
      </c>
      <c r="F27" s="143">
        <v>40660146</v>
      </c>
      <c r="G27" s="173"/>
      <c r="H27" s="142" t="s">
        <v>15</v>
      </c>
      <c r="I27" s="142" t="s">
        <v>16</v>
      </c>
      <c r="J27" s="142" t="s">
        <v>140</v>
      </c>
      <c r="K27" s="142"/>
      <c r="L27" s="142"/>
      <c r="M27" s="146" t="e">
        <f t="shared" ref="M27:M44" si="3">VLOOKUP(E27,$E$10:$F$22,1,FALSE)</f>
        <v>#N/A</v>
      </c>
      <c r="N27" s="146" t="e">
        <f t="shared" ref="N27:N44" si="4">VLOOKUP(F27,$F$10:$G$22,1,FALSE)</f>
        <v>#N/A</v>
      </c>
      <c r="O27" s="142"/>
      <c r="Q27" t="e">
        <f>VLOOKUP(A27,$A$10:$A$22,1,FALSE)</f>
        <v>#N/A</v>
      </c>
      <c r="S27" s="178" t="s">
        <v>1167</v>
      </c>
      <c r="T27" s="178"/>
    </row>
    <row r="28" spans="1:20" x14ac:dyDescent="0.25">
      <c r="A28" s="132" t="str">
        <f t="shared" si="2"/>
        <v>4110BI00411CONT1;HFS1;B01;MC1005;ORIG4;TYVA02;MESG1</v>
      </c>
      <c r="B28" s="142">
        <v>411</v>
      </c>
      <c r="C28" s="142">
        <v>0</v>
      </c>
      <c r="D28" s="142" t="s">
        <v>12</v>
      </c>
      <c r="E28" s="142" t="s">
        <v>1166</v>
      </c>
      <c r="F28" s="143">
        <v>-21154251</v>
      </c>
      <c r="G28" s="173"/>
      <c r="H28" s="142" t="s">
        <v>15</v>
      </c>
      <c r="I28" s="142" t="s">
        <v>16</v>
      </c>
      <c r="J28" s="142" t="s">
        <v>140</v>
      </c>
      <c r="K28" s="142"/>
      <c r="L28" s="142"/>
      <c r="M28" s="146" t="e">
        <f t="shared" si="3"/>
        <v>#N/A</v>
      </c>
      <c r="N28" s="146" t="e">
        <f t="shared" si="4"/>
        <v>#N/A</v>
      </c>
      <c r="O28" s="142"/>
      <c r="Q28" t="e">
        <f t="shared" ref="Q28:Q44" si="5">VLOOKUP(A28,$A$10:$A$22,1,FALSE)</f>
        <v>#N/A</v>
      </c>
      <c r="S28" s="178" t="s">
        <v>1167</v>
      </c>
      <c r="T28" s="178"/>
    </row>
    <row r="29" spans="1:20" x14ac:dyDescent="0.25">
      <c r="A29" s="132" t="str">
        <f t="shared" si="2"/>
        <v>4110BI00411CONT1;HFS2;B01;MC06;ACPF3;SC0302;TYVA01;MESG4</v>
      </c>
      <c r="B29" s="147">
        <v>411</v>
      </c>
      <c r="C29" s="147">
        <v>0</v>
      </c>
      <c r="D29" s="147" t="s">
        <v>12</v>
      </c>
      <c r="E29" s="147" t="s">
        <v>26</v>
      </c>
      <c r="F29" s="148">
        <v>11163168</v>
      </c>
      <c r="G29" s="174" t="s">
        <v>14</v>
      </c>
      <c r="H29" s="147" t="s">
        <v>15</v>
      </c>
      <c r="I29" s="147" t="s">
        <v>16</v>
      </c>
      <c r="J29" s="147" t="s">
        <v>18</v>
      </c>
      <c r="K29" s="147"/>
      <c r="L29" s="147" t="s">
        <v>41</v>
      </c>
      <c r="M29" s="149" t="str">
        <f t="shared" si="3"/>
        <v>CONT1;HFS2;B01;MC06;ACPF3;SC0302;TYVA01;MESG4</v>
      </c>
      <c r="N29" s="149" t="e">
        <f t="shared" si="4"/>
        <v>#N/A</v>
      </c>
      <c r="O29" s="147"/>
      <c r="Q29" t="str">
        <f t="shared" si="5"/>
        <v>4110BI00411CONT1;HFS2;B01;MC06;ACPF3;SC0302;TYVA01;MESG4</v>
      </c>
      <c r="R29" s="178" t="s">
        <v>1167</v>
      </c>
      <c r="S29" s="178" t="s">
        <v>1167</v>
      </c>
      <c r="T29" s="178"/>
    </row>
    <row r="30" spans="1:20" x14ac:dyDescent="0.25">
      <c r="A30" s="132" t="str">
        <f t="shared" si="2"/>
        <v>4110BI00411CONT1;HFS2;B01;MC06;ACPF3;SC0302;TYVA01;MESG4</v>
      </c>
      <c r="B30" s="147">
        <v>411</v>
      </c>
      <c r="C30" s="147">
        <v>0</v>
      </c>
      <c r="D30" s="147" t="s">
        <v>12</v>
      </c>
      <c r="E30" s="147" t="s">
        <v>26</v>
      </c>
      <c r="F30" s="148">
        <v>799901</v>
      </c>
      <c r="G30" s="174" t="s">
        <v>14</v>
      </c>
      <c r="H30" s="147" t="s">
        <v>15</v>
      </c>
      <c r="I30" s="147" t="s">
        <v>16</v>
      </c>
      <c r="J30" s="147" t="s">
        <v>18</v>
      </c>
      <c r="K30" s="147"/>
      <c r="L30" s="147" t="s">
        <v>40</v>
      </c>
      <c r="M30" s="149" t="str">
        <f t="shared" si="3"/>
        <v>CONT1;HFS2;B01;MC06;ACPF3;SC0302;TYVA01;MESG4</v>
      </c>
      <c r="N30" s="149"/>
      <c r="O30" s="147"/>
      <c r="Q30" t="str">
        <f t="shared" si="5"/>
        <v>4110BI00411CONT1;HFS2;B01;MC06;ACPF3;SC0302;TYVA01;MESG4</v>
      </c>
      <c r="R30" s="178" t="s">
        <v>1167</v>
      </c>
      <c r="S30" s="178" t="s">
        <v>1167</v>
      </c>
      <c r="T30" s="178"/>
    </row>
    <row r="31" spans="1:20" x14ac:dyDescent="0.25">
      <c r="A31" s="132" t="str">
        <f t="shared" si="2"/>
        <v>4110BI00411CONT1;HFS2;B01;MC06;ACPF3;SC0302;TYVA01;MESG4</v>
      </c>
      <c r="B31" s="147">
        <v>411</v>
      </c>
      <c r="C31" s="147">
        <v>0</v>
      </c>
      <c r="D31" s="147" t="s">
        <v>12</v>
      </c>
      <c r="E31" s="147" t="s">
        <v>26</v>
      </c>
      <c r="F31" s="148">
        <v>5122764</v>
      </c>
      <c r="G31" s="174" t="s">
        <v>14</v>
      </c>
      <c r="H31" s="147" t="s">
        <v>15</v>
      </c>
      <c r="I31" s="147" t="s">
        <v>16</v>
      </c>
      <c r="J31" s="147" t="s">
        <v>18</v>
      </c>
      <c r="K31" s="147"/>
      <c r="L31" s="147"/>
      <c r="M31" s="149" t="str">
        <f t="shared" si="3"/>
        <v>CONT1;HFS2;B01;MC06;ACPF3;SC0302;TYVA01;MESG4</v>
      </c>
      <c r="N31" s="149" t="e">
        <f t="shared" si="4"/>
        <v>#N/A</v>
      </c>
      <c r="O31" s="147"/>
      <c r="Q31" t="str">
        <f t="shared" si="5"/>
        <v>4110BI00411CONT1;HFS2;B01;MC06;ACPF3;SC0302;TYVA01;MESG4</v>
      </c>
      <c r="R31" s="178" t="s">
        <v>1167</v>
      </c>
      <c r="S31" s="178" t="s">
        <v>1167</v>
      </c>
      <c r="T31" s="178"/>
    </row>
    <row r="32" spans="1:20" x14ac:dyDescent="0.25">
      <c r="A32" s="132" t="str">
        <f t="shared" si="2"/>
        <v>4110BI00411CONT1;HFS2;B01;MC06;ACPF5;SC0302;TYVA01;MESG4</v>
      </c>
      <c r="B32" s="157">
        <v>411</v>
      </c>
      <c r="C32" s="157">
        <v>0</v>
      </c>
      <c r="D32" s="157" t="s">
        <v>12</v>
      </c>
      <c r="E32" s="157" t="s">
        <v>30</v>
      </c>
      <c r="F32" s="158">
        <v>1</v>
      </c>
      <c r="G32" s="175"/>
      <c r="H32" s="157" t="s">
        <v>15</v>
      </c>
      <c r="I32" s="157" t="s">
        <v>16</v>
      </c>
      <c r="J32" s="157" t="s">
        <v>140</v>
      </c>
      <c r="K32" s="157"/>
      <c r="L32" s="157"/>
      <c r="M32" s="146" t="str">
        <f t="shared" si="3"/>
        <v>CONT1;HFS2;B01;MC06;ACPF5;SC0302;TYVA01;MESG4</v>
      </c>
      <c r="N32" s="146" t="e">
        <f t="shared" si="4"/>
        <v>#N/A</v>
      </c>
      <c r="O32" s="142"/>
      <c r="Q32" t="str">
        <f t="shared" si="5"/>
        <v>4110BI00411CONT1;HFS2;B01;MC06;ACPF5;SC0302;TYVA01;MESG4</v>
      </c>
      <c r="R32" s="178" t="s">
        <v>1167</v>
      </c>
      <c r="S32" s="178" t="s">
        <v>1167</v>
      </c>
      <c r="T32" s="178"/>
    </row>
    <row r="33" spans="1:20" x14ac:dyDescent="0.25">
      <c r="A33" s="132" t="str">
        <f t="shared" si="2"/>
        <v>4110BI00411CONT1;HFS2;B01;MC06;ACPF5;SC0302;TYVA01;MESG4</v>
      </c>
      <c r="B33" s="157">
        <v>411</v>
      </c>
      <c r="C33" s="157">
        <v>0</v>
      </c>
      <c r="D33" s="157" t="s">
        <v>12</v>
      </c>
      <c r="E33" s="157" t="s">
        <v>30</v>
      </c>
      <c r="F33" s="158">
        <v>2493971</v>
      </c>
      <c r="G33" s="175" t="s">
        <v>31</v>
      </c>
      <c r="H33" s="157" t="s">
        <v>15</v>
      </c>
      <c r="I33" s="157" t="s">
        <v>16</v>
      </c>
      <c r="J33" s="157" t="s">
        <v>32</v>
      </c>
      <c r="K33" s="157"/>
      <c r="L33" s="157"/>
      <c r="M33" s="146" t="str">
        <f t="shared" si="3"/>
        <v>CONT1;HFS2;B01;MC06;ACPF5;SC0302;TYVA01;MESG4</v>
      </c>
      <c r="N33" s="146">
        <f t="shared" si="4"/>
        <v>2493971</v>
      </c>
      <c r="O33" s="142"/>
      <c r="Q33" t="str">
        <f t="shared" si="5"/>
        <v>4110BI00411CONT1;HFS2;B01;MC06;ACPF5;SC0302;TYVA01;MESG4</v>
      </c>
      <c r="R33" s="178" t="s">
        <v>1167</v>
      </c>
      <c r="S33" s="178" t="s">
        <v>1167</v>
      </c>
      <c r="T33" s="178"/>
    </row>
    <row r="34" spans="1:20" x14ac:dyDescent="0.25">
      <c r="A34" s="132" t="str">
        <f t="shared" si="2"/>
        <v>4110BI00411CONT1;HFS2;B01;MC06;ACPF5;SC0302;TYVA01;MESG4</v>
      </c>
      <c r="B34" s="157">
        <v>411</v>
      </c>
      <c r="C34" s="157">
        <v>0</v>
      </c>
      <c r="D34" s="157" t="s">
        <v>12</v>
      </c>
      <c r="E34" s="157" t="s">
        <v>30</v>
      </c>
      <c r="F34" s="158">
        <v>171653012</v>
      </c>
      <c r="G34" s="175" t="s">
        <v>14</v>
      </c>
      <c r="H34" s="157" t="s">
        <v>15</v>
      </c>
      <c r="I34" s="157" t="s">
        <v>16</v>
      </c>
      <c r="J34" s="157" t="s">
        <v>18</v>
      </c>
      <c r="K34" s="157"/>
      <c r="L34" s="157"/>
      <c r="M34" s="146" t="str">
        <f t="shared" si="3"/>
        <v>CONT1;HFS2;B01;MC06;ACPF5;SC0302;TYVA01;MESG4</v>
      </c>
      <c r="N34" s="146" t="e">
        <f t="shared" si="4"/>
        <v>#N/A</v>
      </c>
      <c r="O34" s="142"/>
      <c r="Q34" t="str">
        <f t="shared" si="5"/>
        <v>4110BI00411CONT1;HFS2;B01;MC06;ACPF5;SC0302;TYVA01;MESG4</v>
      </c>
      <c r="R34" s="178" t="s">
        <v>1167</v>
      </c>
      <c r="S34" s="178" t="s">
        <v>1167</v>
      </c>
      <c r="T34" s="178"/>
    </row>
    <row r="35" spans="1:20" x14ac:dyDescent="0.25">
      <c r="A35" s="132" t="str">
        <f t="shared" si="2"/>
        <v>4110BI00411CONT1;HFS2;B01;MC06;ACPF5;SC0303;TYVA01;EXC2;MESG4</v>
      </c>
      <c r="B35" s="155">
        <v>411</v>
      </c>
      <c r="C35" s="155">
        <v>0</v>
      </c>
      <c r="D35" s="155" t="s">
        <v>12</v>
      </c>
      <c r="E35" s="155" t="s">
        <v>23</v>
      </c>
      <c r="F35" s="156">
        <v>35578</v>
      </c>
      <c r="G35" s="155" t="s">
        <v>14</v>
      </c>
      <c r="H35" s="155" t="s">
        <v>15</v>
      </c>
      <c r="I35" s="155" t="s">
        <v>16</v>
      </c>
      <c r="J35" s="155" t="s">
        <v>18</v>
      </c>
      <c r="K35" s="155" t="s">
        <v>33</v>
      </c>
      <c r="L35" s="155" t="s">
        <v>34</v>
      </c>
      <c r="M35" s="146" t="str">
        <f t="shared" si="3"/>
        <v>CONT1;HFS2;B01;MC06;ACPF5;SC0303;TYVA01;EXC2;MESG4</v>
      </c>
      <c r="N35" s="146">
        <f t="shared" si="4"/>
        <v>35578</v>
      </c>
      <c r="O35" s="142"/>
      <c r="Q35" t="str">
        <f t="shared" si="5"/>
        <v>4110BI00411CONT1;HFS2;B01;MC06;ACPF5;SC0303;TYVA01;EXC2;MESG4</v>
      </c>
      <c r="R35" s="178" t="s">
        <v>1167</v>
      </c>
      <c r="S35" s="178" t="s">
        <v>1167</v>
      </c>
      <c r="T35" s="178"/>
    </row>
    <row r="36" spans="1:20" x14ac:dyDescent="0.25">
      <c r="A36" s="132" t="str">
        <f t="shared" si="2"/>
        <v>4110BI00411CONT1;HFS2;B01;MC06;ACPF5;SC0303;TYVA01;EXC2;MESG4</v>
      </c>
      <c r="B36" s="155">
        <v>411</v>
      </c>
      <c r="C36" s="155">
        <v>0</v>
      </c>
      <c r="D36" s="155" t="s">
        <v>12</v>
      </c>
      <c r="E36" s="155" t="s">
        <v>23</v>
      </c>
      <c r="F36" s="156">
        <v>131176</v>
      </c>
      <c r="G36" s="155" t="s">
        <v>14</v>
      </c>
      <c r="H36" s="155" t="s">
        <v>15</v>
      </c>
      <c r="I36" s="155" t="s">
        <v>16</v>
      </c>
      <c r="J36" s="155" t="s">
        <v>17</v>
      </c>
      <c r="K36" s="155" t="s">
        <v>27</v>
      </c>
      <c r="L36" s="155" t="s">
        <v>28</v>
      </c>
      <c r="M36" s="146" t="str">
        <f t="shared" si="3"/>
        <v>CONT1;HFS2;B01;MC06;ACPF5;SC0303;TYVA01;EXC2;MESG4</v>
      </c>
      <c r="N36" s="146">
        <f t="shared" si="4"/>
        <v>131176</v>
      </c>
      <c r="O36" s="142"/>
      <c r="Q36" t="str">
        <f t="shared" si="5"/>
        <v>4110BI00411CONT1;HFS2;B01;MC06;ACPF5;SC0303;TYVA01;EXC2;MESG4</v>
      </c>
      <c r="R36" s="178" t="s">
        <v>1167</v>
      </c>
      <c r="S36" s="178" t="s">
        <v>1167</v>
      </c>
      <c r="T36" s="178"/>
    </row>
    <row r="37" spans="1:20" x14ac:dyDescent="0.25">
      <c r="A37" s="132" t="str">
        <f t="shared" si="2"/>
        <v>4110BI00411CONT1;HFS2;B01;MC06;ACPF5;SC0303;TYVA01;EXC2;MESG4</v>
      </c>
      <c r="B37" s="155">
        <v>411</v>
      </c>
      <c r="C37" s="155">
        <v>0</v>
      </c>
      <c r="D37" s="155" t="s">
        <v>12</v>
      </c>
      <c r="E37" s="155" t="s">
        <v>23</v>
      </c>
      <c r="F37" s="156">
        <v>22684</v>
      </c>
      <c r="G37" s="155" t="s">
        <v>14</v>
      </c>
      <c r="H37" s="155" t="s">
        <v>15</v>
      </c>
      <c r="I37" s="155" t="s">
        <v>16</v>
      </c>
      <c r="J37" s="155" t="s">
        <v>18</v>
      </c>
      <c r="K37" s="155" t="s">
        <v>24</v>
      </c>
      <c r="L37" s="155" t="s">
        <v>25</v>
      </c>
      <c r="M37" s="146" t="str">
        <f t="shared" si="3"/>
        <v>CONT1;HFS2;B01;MC06;ACPF5;SC0303;TYVA01;EXC2;MESG4</v>
      </c>
      <c r="N37" s="146">
        <f t="shared" si="4"/>
        <v>22684</v>
      </c>
      <c r="O37" s="142"/>
      <c r="Q37" t="str">
        <f t="shared" si="5"/>
        <v>4110BI00411CONT1;HFS2;B01;MC06;ACPF5;SC0303;TYVA01;EXC2;MESG4</v>
      </c>
      <c r="R37" s="178" t="s">
        <v>1167</v>
      </c>
      <c r="S37" s="178" t="s">
        <v>1167</v>
      </c>
      <c r="T37" s="178"/>
    </row>
    <row r="38" spans="1:20" x14ac:dyDescent="0.25">
      <c r="A38" s="132" t="str">
        <f t="shared" si="2"/>
        <v>4111333BI00411CONT1;HFS2;B01;MC08;TYVA01;INVS4;MESG4</v>
      </c>
      <c r="B38" s="142">
        <v>411</v>
      </c>
      <c r="C38" s="142">
        <v>1333</v>
      </c>
      <c r="D38" s="142" t="s">
        <v>12</v>
      </c>
      <c r="E38" s="142" t="s">
        <v>13</v>
      </c>
      <c r="F38" s="143">
        <v>88691496</v>
      </c>
      <c r="G38" s="173" t="s">
        <v>14</v>
      </c>
      <c r="H38" s="142" t="s">
        <v>15</v>
      </c>
      <c r="I38" s="142" t="s">
        <v>16</v>
      </c>
      <c r="J38" s="142" t="s">
        <v>18</v>
      </c>
      <c r="K38" s="142"/>
      <c r="L38" s="142"/>
      <c r="M38" s="146" t="str">
        <f t="shared" si="3"/>
        <v>CONT1;HFS2;B01;MC08;TYVA01;INVS4;MESG4</v>
      </c>
      <c r="N38" s="146">
        <f t="shared" si="4"/>
        <v>88691496</v>
      </c>
      <c r="O38" s="142"/>
      <c r="Q38" t="str">
        <f t="shared" si="5"/>
        <v>4111333BI00411CONT1;HFS2;B01;MC08;TYVA01;INVS4;MESG4</v>
      </c>
      <c r="R38" s="178" t="s">
        <v>1167</v>
      </c>
      <c r="S38" s="178" t="s">
        <v>1167</v>
      </c>
      <c r="T38" s="178"/>
    </row>
    <row r="39" spans="1:20" x14ac:dyDescent="0.25">
      <c r="A39" s="132" t="str">
        <f t="shared" si="2"/>
        <v>4113162BI00411CONT1;HFS2;B01;MC08;TYVA01;INVS4;MESG4</v>
      </c>
      <c r="B39" s="142">
        <v>411</v>
      </c>
      <c r="C39" s="142">
        <v>3162</v>
      </c>
      <c r="D39" s="142" t="s">
        <v>12</v>
      </c>
      <c r="E39" s="142" t="s">
        <v>13</v>
      </c>
      <c r="F39" s="143">
        <v>7932813</v>
      </c>
      <c r="G39" s="173" t="s">
        <v>14</v>
      </c>
      <c r="H39" s="142" t="s">
        <v>15</v>
      </c>
      <c r="I39" s="142" t="s">
        <v>16</v>
      </c>
      <c r="J39" s="142" t="s">
        <v>18</v>
      </c>
      <c r="K39" s="142"/>
      <c r="L39" s="142"/>
      <c r="M39" s="146" t="str">
        <f t="shared" si="3"/>
        <v>CONT1;HFS2;B01;MC08;TYVA01;INVS4;MESG4</v>
      </c>
      <c r="N39" s="146">
        <f t="shared" si="4"/>
        <v>7932813</v>
      </c>
      <c r="O39" s="142"/>
      <c r="Q39" t="str">
        <f t="shared" si="5"/>
        <v>4113162BI00411CONT1;HFS2;B01;MC08;TYVA01;INVS4;MESG4</v>
      </c>
      <c r="R39" s="178" t="s">
        <v>1167</v>
      </c>
      <c r="S39" s="178" t="s">
        <v>1167</v>
      </c>
      <c r="T39" s="178"/>
    </row>
    <row r="40" spans="1:20" x14ac:dyDescent="0.25">
      <c r="A40" s="132" t="str">
        <f t="shared" si="2"/>
        <v>411421BI00411CONT1;HFS2;B01;MC08;TYVA01;;MESG4</v>
      </c>
      <c r="B40" s="142">
        <v>411</v>
      </c>
      <c r="C40" s="142">
        <v>421</v>
      </c>
      <c r="D40" s="142" t="s">
        <v>12</v>
      </c>
      <c r="E40" s="142" t="s">
        <v>137</v>
      </c>
      <c r="F40" s="143">
        <v>-1</v>
      </c>
      <c r="G40" s="173" t="s">
        <v>14</v>
      </c>
      <c r="H40" s="142" t="s">
        <v>15</v>
      </c>
      <c r="I40" s="142" t="s">
        <v>16</v>
      </c>
      <c r="J40" s="142" t="s">
        <v>17</v>
      </c>
      <c r="K40" s="142"/>
      <c r="L40" s="142"/>
      <c r="M40" s="146" t="e">
        <f t="shared" si="3"/>
        <v>#N/A</v>
      </c>
      <c r="N40" s="146">
        <f t="shared" si="4"/>
        <v>-1</v>
      </c>
      <c r="O40" s="142"/>
      <c r="Q40" t="e">
        <f t="shared" si="5"/>
        <v>#N/A</v>
      </c>
      <c r="R40" s="178" t="s">
        <v>1167</v>
      </c>
      <c r="S40" s="178" t="s">
        <v>1167</v>
      </c>
      <c r="T40" s="178"/>
    </row>
    <row r="41" spans="1:20" x14ac:dyDescent="0.25">
      <c r="A41" s="132" t="str">
        <f t="shared" si="2"/>
        <v>411421BI00411CONT1;HFS2;B01;MC08;TYVA01;INVS4;MESG4</v>
      </c>
      <c r="B41" s="142">
        <v>411</v>
      </c>
      <c r="C41" s="142">
        <v>421</v>
      </c>
      <c r="D41" s="142" t="s">
        <v>12</v>
      </c>
      <c r="E41" s="142" t="s">
        <v>13</v>
      </c>
      <c r="F41" s="143">
        <v>450662960</v>
      </c>
      <c r="G41" s="173" t="s">
        <v>14</v>
      </c>
      <c r="H41" s="142" t="s">
        <v>15</v>
      </c>
      <c r="I41" s="142" t="s">
        <v>16</v>
      </c>
      <c r="J41" s="142" t="s">
        <v>17</v>
      </c>
      <c r="K41" s="142"/>
      <c r="L41" s="142"/>
      <c r="M41" s="146" t="str">
        <f t="shared" si="3"/>
        <v>CONT1;HFS2;B01;MC08;TYVA01;INVS4;MESG4</v>
      </c>
      <c r="N41" s="146">
        <f t="shared" si="4"/>
        <v>450662960</v>
      </c>
      <c r="O41" s="142"/>
      <c r="Q41" t="str">
        <f t="shared" si="5"/>
        <v>411421BI00411CONT1;HFS2;B01;MC08;TYVA01;INVS4;MESG4</v>
      </c>
      <c r="R41" s="178" t="s">
        <v>1167</v>
      </c>
      <c r="S41" s="178" t="s">
        <v>1167</v>
      </c>
      <c r="T41" s="178"/>
    </row>
    <row r="42" spans="1:20" x14ac:dyDescent="0.25">
      <c r="A42" s="132" t="str">
        <f t="shared" si="2"/>
        <v>411442BI00411CONT1;HFS2;B01;MC08;TYVA01;INVS5;EXC2;MESG4</v>
      </c>
      <c r="B42" s="142">
        <v>411</v>
      </c>
      <c r="C42" s="142">
        <v>442</v>
      </c>
      <c r="D42" s="142" t="s">
        <v>12</v>
      </c>
      <c r="E42" s="142" t="s">
        <v>20</v>
      </c>
      <c r="F42" s="143">
        <v>99962303</v>
      </c>
      <c r="G42" s="173" t="s">
        <v>14</v>
      </c>
      <c r="H42" s="142" t="s">
        <v>15</v>
      </c>
      <c r="I42" s="142" t="s">
        <v>16</v>
      </c>
      <c r="J42" s="142" t="s">
        <v>18</v>
      </c>
      <c r="K42" s="142" t="s">
        <v>21</v>
      </c>
      <c r="L42" s="142" t="s">
        <v>22</v>
      </c>
      <c r="M42" s="146" t="str">
        <f t="shared" si="3"/>
        <v>CONT1;HFS2;B01;MC08;TYVA01;INVS5;EXC2;MESG4</v>
      </c>
      <c r="N42" s="146">
        <f t="shared" si="4"/>
        <v>99962303</v>
      </c>
      <c r="O42" s="142"/>
      <c r="Q42" t="str">
        <f t="shared" si="5"/>
        <v>411442BI00411CONT1;HFS2;B01;MC08;TYVA01;INVS5;EXC2;MESG4</v>
      </c>
      <c r="R42" s="178" t="s">
        <v>1167</v>
      </c>
      <c r="S42" s="178" t="s">
        <v>1167</v>
      </c>
      <c r="T42" s="178"/>
    </row>
    <row r="43" spans="1:20" x14ac:dyDescent="0.25">
      <c r="A43" s="132" t="str">
        <f t="shared" si="2"/>
        <v>411442BI00411CONT1;HFS2;B01;MC08;TYVA02;INVS5;EXC2</v>
      </c>
      <c r="B43" s="142">
        <v>411</v>
      </c>
      <c r="C43" s="142">
        <v>442</v>
      </c>
      <c r="D43" s="142" t="s">
        <v>12</v>
      </c>
      <c r="E43" s="142" t="s">
        <v>29</v>
      </c>
      <c r="F43" s="143">
        <v>-11000000</v>
      </c>
      <c r="G43" s="173" t="s">
        <v>14</v>
      </c>
      <c r="H43" s="142" t="s">
        <v>15</v>
      </c>
      <c r="I43" s="142" t="s">
        <v>16</v>
      </c>
      <c r="J43" s="142" t="s">
        <v>18</v>
      </c>
      <c r="K43" s="142" t="s">
        <v>21</v>
      </c>
      <c r="L43" s="142" t="s">
        <v>22</v>
      </c>
      <c r="M43" s="146" t="str">
        <f t="shared" si="3"/>
        <v>CONT1;HFS2;B01;MC08;TYVA02;INVS5;EXC2</v>
      </c>
      <c r="N43" s="146">
        <f t="shared" si="4"/>
        <v>-11000000</v>
      </c>
      <c r="O43" s="142"/>
      <c r="Q43" t="str">
        <f t="shared" si="5"/>
        <v>411442BI00411CONT1;HFS2;B01;MC08;TYVA02;INVS5;EXC2</v>
      </c>
      <c r="R43" s="178" t="s">
        <v>1167</v>
      </c>
      <c r="S43" s="178" t="s">
        <v>1167</v>
      </c>
      <c r="T43" s="178"/>
    </row>
    <row r="44" spans="1:20" x14ac:dyDescent="0.25">
      <c r="A44" s="132" t="str">
        <f t="shared" si="2"/>
        <v>411445BI00411CONT1;HFS2;B01;MC08;TYVA01;INVS4;MESG4</v>
      </c>
      <c r="B44" s="142">
        <v>411</v>
      </c>
      <c r="C44" s="142">
        <v>445</v>
      </c>
      <c r="D44" s="142" t="s">
        <v>12</v>
      </c>
      <c r="E44" s="142" t="s">
        <v>13</v>
      </c>
      <c r="F44" s="143">
        <v>49500</v>
      </c>
      <c r="G44" s="173" t="s">
        <v>14</v>
      </c>
      <c r="H44" s="142" t="s">
        <v>15</v>
      </c>
      <c r="I44" s="142" t="s">
        <v>16</v>
      </c>
      <c r="J44" s="142" t="s">
        <v>18</v>
      </c>
      <c r="K44" s="142"/>
      <c r="L44" s="142"/>
      <c r="M44" s="146" t="str">
        <f t="shared" si="3"/>
        <v>CONT1;HFS2;B01;MC08;TYVA01;INVS4;MESG4</v>
      </c>
      <c r="N44" s="146">
        <f t="shared" si="4"/>
        <v>49500</v>
      </c>
      <c r="O44" s="142"/>
      <c r="Q44" t="str">
        <f t="shared" si="5"/>
        <v>411445BI00411CONT1;HFS2;B01;MC08;TYVA01;INVS4;MESG4</v>
      </c>
      <c r="R44" s="178" t="s">
        <v>1167</v>
      </c>
      <c r="S44" s="178" t="s">
        <v>1167</v>
      </c>
      <c r="T44" s="178"/>
    </row>
    <row r="47" spans="1:20" x14ac:dyDescent="0.25">
      <c r="I47" s="70"/>
    </row>
    <row r="48" spans="1:20" x14ac:dyDescent="0.25">
      <c r="I48" s="70"/>
    </row>
    <row r="49" spans="2:66" x14ac:dyDescent="0.25">
      <c r="B49" s="140" t="s">
        <v>42</v>
      </c>
      <c r="N49" s="70"/>
      <c r="O49" s="70"/>
    </row>
    <row r="50" spans="2:66" x14ac:dyDescent="0.25">
      <c r="B50" t="s">
        <v>43</v>
      </c>
      <c r="C50" t="s">
        <v>44</v>
      </c>
      <c r="D50" t="s">
        <v>45</v>
      </c>
      <c r="E50" t="s">
        <v>46</v>
      </c>
      <c r="F50" t="s">
        <v>47</v>
      </c>
      <c r="G50" t="s">
        <v>48</v>
      </c>
      <c r="H50" t="s">
        <v>49</v>
      </c>
      <c r="I50" t="s">
        <v>50</v>
      </c>
      <c r="J50" t="s">
        <v>51</v>
      </c>
      <c r="K50" t="s">
        <v>52</v>
      </c>
      <c r="L50" t="s">
        <v>53</v>
      </c>
      <c r="M50" t="s">
        <v>54</v>
      </c>
      <c r="N50" s="70" t="s">
        <v>55</v>
      </c>
      <c r="O50" s="70" t="s">
        <v>56</v>
      </c>
      <c r="P50" t="s">
        <v>57</v>
      </c>
      <c r="Q50" t="s">
        <v>58</v>
      </c>
      <c r="R50" t="s">
        <v>59</v>
      </c>
      <c r="S50" t="s">
        <v>60</v>
      </c>
      <c r="T50" t="s">
        <v>61</v>
      </c>
      <c r="U50" t="s">
        <v>62</v>
      </c>
      <c r="V50" t="s">
        <v>63</v>
      </c>
      <c r="W50" t="s">
        <v>64</v>
      </c>
      <c r="X50" t="s">
        <v>65</v>
      </c>
      <c r="Y50" t="s">
        <v>66</v>
      </c>
      <c r="Z50" t="s">
        <v>67</v>
      </c>
      <c r="AA50" t="s">
        <v>68</v>
      </c>
      <c r="AB50" t="s">
        <v>69</v>
      </c>
      <c r="AC50" t="s">
        <v>70</v>
      </c>
      <c r="AD50" t="s">
        <v>71</v>
      </c>
      <c r="AE50" t="s">
        <v>72</v>
      </c>
      <c r="AF50" t="s">
        <v>73</v>
      </c>
      <c r="AG50" t="s">
        <v>74</v>
      </c>
      <c r="AH50" t="s">
        <v>75</v>
      </c>
      <c r="AI50" t="s">
        <v>76</v>
      </c>
      <c r="AJ50" t="s">
        <v>77</v>
      </c>
      <c r="AK50" t="s">
        <v>78</v>
      </c>
      <c r="AL50" t="s">
        <v>79</v>
      </c>
      <c r="AM50" t="s">
        <v>80</v>
      </c>
      <c r="AN50" t="s">
        <v>81</v>
      </c>
      <c r="AO50" t="s">
        <v>82</v>
      </c>
      <c r="AP50" t="s">
        <v>83</v>
      </c>
      <c r="AQ50" t="s">
        <v>84</v>
      </c>
      <c r="AR50" t="s">
        <v>85</v>
      </c>
      <c r="AS50" t="s">
        <v>86</v>
      </c>
      <c r="AT50" t="s">
        <v>87</v>
      </c>
      <c r="AU50" t="s">
        <v>88</v>
      </c>
      <c r="AV50" t="s">
        <v>10</v>
      </c>
      <c r="AW50" t="s">
        <v>89</v>
      </c>
      <c r="AX50" t="s">
        <v>90</v>
      </c>
      <c r="AY50" t="s">
        <v>91</v>
      </c>
      <c r="AZ50" t="s">
        <v>92</v>
      </c>
      <c r="BA50" t="s">
        <v>93</v>
      </c>
      <c r="BB50" t="s">
        <v>94</v>
      </c>
      <c r="BC50" t="s">
        <v>95</v>
      </c>
      <c r="BD50" t="s">
        <v>5</v>
      </c>
      <c r="BE50" t="s">
        <v>96</v>
      </c>
      <c r="BF50" t="s">
        <v>97</v>
      </c>
      <c r="BG50" t="s">
        <v>98</v>
      </c>
      <c r="BH50" t="s">
        <v>99</v>
      </c>
      <c r="BI50" t="s">
        <v>100</v>
      </c>
      <c r="BJ50" t="s">
        <v>101</v>
      </c>
      <c r="BK50" t="s">
        <v>102</v>
      </c>
      <c r="BL50" t="s">
        <v>9</v>
      </c>
      <c r="BM50" t="s">
        <v>103</v>
      </c>
      <c r="BN50" t="s">
        <v>104</v>
      </c>
    </row>
    <row r="51" spans="2:66" x14ac:dyDescent="0.25">
      <c r="B51">
        <v>79</v>
      </c>
      <c r="C51" t="s">
        <v>105</v>
      </c>
      <c r="D51" t="s">
        <v>106</v>
      </c>
      <c r="E51">
        <v>31</v>
      </c>
      <c r="F51">
        <v>6416</v>
      </c>
      <c r="G51">
        <v>0</v>
      </c>
      <c r="H51" t="s">
        <v>107</v>
      </c>
      <c r="I51" t="s">
        <v>12</v>
      </c>
      <c r="J51">
        <v>0</v>
      </c>
      <c r="K51" t="s">
        <v>108</v>
      </c>
      <c r="L51">
        <v>31</v>
      </c>
      <c r="M51">
        <v>6416</v>
      </c>
      <c r="N51" s="70">
        <v>0</v>
      </c>
      <c r="O51" s="70" t="s">
        <v>107</v>
      </c>
      <c r="Q51" t="s">
        <v>106</v>
      </c>
      <c r="R51">
        <v>25701103</v>
      </c>
      <c r="S51">
        <v>15313</v>
      </c>
      <c r="T51">
        <v>14137</v>
      </c>
      <c r="U51" t="s">
        <v>12</v>
      </c>
      <c r="V51" t="s">
        <v>109</v>
      </c>
      <c r="W51" s="139">
        <v>45675</v>
      </c>
      <c r="X51" s="139">
        <v>45657</v>
      </c>
      <c r="Y51">
        <v>1</v>
      </c>
      <c r="Z51">
        <v>8006098485</v>
      </c>
      <c r="AA51" s="139">
        <v>2958465</v>
      </c>
      <c r="AB51" t="s">
        <v>110</v>
      </c>
      <c r="AC51">
        <v>0</v>
      </c>
      <c r="AD51" t="s">
        <v>111</v>
      </c>
      <c r="AE51" t="s">
        <v>14</v>
      </c>
      <c r="AG51" t="s">
        <v>112</v>
      </c>
      <c r="AH51">
        <v>1600</v>
      </c>
      <c r="AI51" t="s">
        <v>113</v>
      </c>
      <c r="AJ51" t="s">
        <v>114</v>
      </c>
      <c r="AK51" t="s">
        <v>115</v>
      </c>
      <c r="AL51" t="s">
        <v>116</v>
      </c>
      <c r="AN51" t="s">
        <v>117</v>
      </c>
      <c r="AO51" t="s">
        <v>118</v>
      </c>
      <c r="AP51">
        <v>620</v>
      </c>
      <c r="AQ51" t="s">
        <v>111</v>
      </c>
      <c r="AR51" t="s">
        <v>111</v>
      </c>
      <c r="AS51" t="s">
        <v>111</v>
      </c>
      <c r="AT51" t="s">
        <v>119</v>
      </c>
      <c r="AY51" t="s">
        <v>120</v>
      </c>
      <c r="AZ51">
        <v>0</v>
      </c>
      <c r="BA51" t="s">
        <v>111</v>
      </c>
      <c r="BB51" t="s">
        <v>111</v>
      </c>
      <c r="BC51" t="s">
        <v>111</v>
      </c>
      <c r="BD51" t="s">
        <v>121</v>
      </c>
      <c r="BE51" t="s">
        <v>122</v>
      </c>
      <c r="BF51" t="s">
        <v>123</v>
      </c>
      <c r="BG51" t="s">
        <v>111</v>
      </c>
      <c r="BH51">
        <v>1600</v>
      </c>
      <c r="BI51" t="s">
        <v>124</v>
      </c>
      <c r="BJ51" t="s">
        <v>16</v>
      </c>
      <c r="BK51" t="s">
        <v>15</v>
      </c>
      <c r="BL51" t="s">
        <v>18</v>
      </c>
      <c r="BM51" t="s">
        <v>125</v>
      </c>
      <c r="BN51" t="s">
        <v>126</v>
      </c>
    </row>
    <row r="52" spans="2:66" x14ac:dyDescent="0.25">
      <c r="B52">
        <v>79</v>
      </c>
      <c r="C52" t="s">
        <v>105</v>
      </c>
      <c r="D52" t="s">
        <v>106</v>
      </c>
      <c r="E52">
        <v>31</v>
      </c>
      <c r="F52">
        <v>6416</v>
      </c>
      <c r="G52">
        <v>0</v>
      </c>
      <c r="H52" t="s">
        <v>107</v>
      </c>
      <c r="I52" t="s">
        <v>12</v>
      </c>
      <c r="J52">
        <v>0</v>
      </c>
      <c r="K52" t="s">
        <v>108</v>
      </c>
      <c r="L52">
        <v>31</v>
      </c>
      <c r="M52">
        <v>6416</v>
      </c>
      <c r="N52" s="70">
        <v>0</v>
      </c>
      <c r="O52" s="70" t="s">
        <v>107</v>
      </c>
      <c r="Q52" t="s">
        <v>106</v>
      </c>
      <c r="R52">
        <v>4002010</v>
      </c>
      <c r="S52">
        <v>15313</v>
      </c>
      <c r="T52">
        <v>14130</v>
      </c>
      <c r="U52" t="s">
        <v>12</v>
      </c>
      <c r="V52" t="s">
        <v>127</v>
      </c>
      <c r="W52" s="139">
        <v>45675</v>
      </c>
      <c r="X52" s="139">
        <v>45657</v>
      </c>
      <c r="Y52">
        <v>1</v>
      </c>
      <c r="Z52">
        <v>8006098485</v>
      </c>
      <c r="AA52" s="139">
        <v>2958465</v>
      </c>
      <c r="AB52" t="s">
        <v>110</v>
      </c>
      <c r="AC52">
        <v>0</v>
      </c>
      <c r="AD52" t="s">
        <v>111</v>
      </c>
      <c r="AE52" t="s">
        <v>14</v>
      </c>
      <c r="AG52" t="s">
        <v>112</v>
      </c>
      <c r="AH52">
        <v>1600</v>
      </c>
      <c r="AI52" t="s">
        <v>113</v>
      </c>
      <c r="AJ52" t="s">
        <v>114</v>
      </c>
      <c r="AK52" t="s">
        <v>115</v>
      </c>
      <c r="AL52" t="s">
        <v>116</v>
      </c>
      <c r="AN52" t="s">
        <v>117</v>
      </c>
      <c r="AO52" t="s">
        <v>118</v>
      </c>
      <c r="AP52">
        <v>620</v>
      </c>
      <c r="AQ52" t="s">
        <v>111</v>
      </c>
      <c r="AR52" t="s">
        <v>111</v>
      </c>
      <c r="AS52" t="s">
        <v>111</v>
      </c>
      <c r="AT52" t="s">
        <v>119</v>
      </c>
      <c r="AY52" t="s">
        <v>120</v>
      </c>
      <c r="AZ52">
        <v>0</v>
      </c>
      <c r="BA52" t="s">
        <v>111</v>
      </c>
      <c r="BB52" t="s">
        <v>111</v>
      </c>
      <c r="BC52" t="s">
        <v>111</v>
      </c>
      <c r="BD52" t="s">
        <v>128</v>
      </c>
      <c r="BE52" t="s">
        <v>122</v>
      </c>
      <c r="BF52" t="s">
        <v>123</v>
      </c>
      <c r="BG52" t="s">
        <v>111</v>
      </c>
      <c r="BH52">
        <v>1600</v>
      </c>
      <c r="BI52" t="s">
        <v>124</v>
      </c>
      <c r="BJ52" t="s">
        <v>16</v>
      </c>
      <c r="BK52" t="s">
        <v>15</v>
      </c>
      <c r="BL52" t="s">
        <v>18</v>
      </c>
      <c r="BM52" t="s">
        <v>125</v>
      </c>
      <c r="BN52" t="s">
        <v>126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6"/>
  <sheetViews>
    <sheetView showGridLines="0" tabSelected="1" zoomScale="85" zoomScaleNormal="85" workbookViewId="0"/>
  </sheetViews>
  <sheetFormatPr defaultColWidth="0" defaultRowHeight="15" customHeight="1" zeroHeight="1" x14ac:dyDescent="0.25"/>
  <cols>
    <col min="1" max="1" width="3.7109375" customWidth="1"/>
    <col min="2" max="2" width="13.7109375" bestFit="1" customWidth="1"/>
    <col min="3" max="3" width="16.42578125" bestFit="1" customWidth="1"/>
    <col min="4" max="4" width="16.5703125" bestFit="1" customWidth="1"/>
    <col min="5" max="5" width="53.85546875" bestFit="1" customWidth="1"/>
    <col min="6" max="6" width="14.85546875" bestFit="1" customWidth="1"/>
    <col min="7" max="7" width="15.7109375" bestFit="1" customWidth="1"/>
    <col min="8" max="8" width="13.85546875" bestFit="1" customWidth="1"/>
    <col min="9" max="9" width="13.5703125" customWidth="1"/>
    <col min="10" max="10" width="15.7109375" bestFit="1" customWidth="1"/>
    <col min="11" max="11" width="6.140625" bestFit="1" customWidth="1"/>
    <col min="12" max="12" width="12.28515625" bestFit="1" customWidth="1"/>
    <col min="13" max="13" width="15.7109375" bestFit="1" customWidth="1"/>
    <col min="14" max="14" width="6.140625" bestFit="1" customWidth="1"/>
    <col min="15" max="15" width="12.28515625" bestFit="1" customWidth="1"/>
    <col min="16" max="16" width="15.7109375" bestFit="1" customWidth="1"/>
    <col min="17" max="17" width="6.140625" bestFit="1" customWidth="1"/>
    <col min="18" max="18" width="12.28515625" bestFit="1" customWidth="1"/>
    <col min="19" max="19" width="15.7109375" bestFit="1" customWidth="1"/>
    <col min="20" max="20" width="6.140625" bestFit="1" customWidth="1"/>
    <col min="21" max="21" width="12.28515625" bestFit="1" customWidth="1"/>
    <col min="22" max="22" width="15.7109375" bestFit="1" customWidth="1"/>
    <col min="23" max="23" width="6.140625" bestFit="1" customWidth="1"/>
    <col min="24" max="24" width="14.7109375" bestFit="1" customWidth="1"/>
    <col min="25" max="25" width="15.7109375" bestFit="1" customWidth="1"/>
    <col min="26" max="26" width="6.140625" customWidth="1"/>
    <col min="27" max="27" width="3.7109375" customWidth="1"/>
    <col min="28" max="238" width="0" hidden="1" customWidth="1"/>
  </cols>
  <sheetData>
    <row r="1" spans="1:27" ht="7.5" customHeight="1" x14ac:dyDescent="0.25">
      <c r="A1" s="24"/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</row>
    <row r="2" spans="1:27" ht="7.5" customHeight="1" x14ac:dyDescent="0.25">
      <c r="A2" s="74"/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4"/>
    </row>
    <row r="3" spans="1:27" ht="7.5" customHeight="1" x14ac:dyDescent="0.25">
      <c r="A3" s="75"/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</row>
    <row r="4" spans="1:27" ht="7.5" customHeight="1" x14ac:dyDescent="0.25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</row>
    <row r="5" spans="1:27" ht="7.5" customHeight="1" x14ac:dyDescent="0.25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</row>
    <row r="6" spans="1:27" ht="3" customHeight="1" x14ac:dyDescent="0.25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</row>
    <row r="7" spans="1:27" x14ac:dyDescent="0.25"/>
    <row r="8" spans="1:27" x14ac:dyDescent="0.25">
      <c r="B8" s="161" t="s">
        <v>129</v>
      </c>
      <c r="C8" s="161"/>
      <c r="D8" s="161"/>
      <c r="E8" s="161"/>
      <c r="F8" s="161"/>
      <c r="G8" s="161"/>
      <c r="H8" s="161"/>
      <c r="I8" s="161"/>
      <c r="J8" s="161"/>
      <c r="K8" s="161"/>
      <c r="L8" s="161"/>
      <c r="M8" s="161"/>
      <c r="N8" s="161"/>
      <c r="O8" s="161"/>
      <c r="P8" s="161"/>
      <c r="Q8" s="161"/>
      <c r="R8" s="161"/>
      <c r="S8" s="161"/>
      <c r="T8" s="161"/>
      <c r="U8" s="161"/>
      <c r="V8" s="161"/>
      <c r="W8" s="161"/>
      <c r="X8" s="161"/>
      <c r="Y8" s="161"/>
      <c r="Z8" s="161"/>
    </row>
    <row r="9" spans="1:27" ht="4.9000000000000004" customHeight="1" x14ac:dyDescent="0.25"/>
    <row r="10" spans="1:27" x14ac:dyDescent="0.25">
      <c r="B10" s="187" t="s">
        <v>1</v>
      </c>
      <c r="C10" s="187" t="s">
        <v>2</v>
      </c>
      <c r="D10" s="187" t="s">
        <v>3</v>
      </c>
      <c r="E10" s="189" t="s">
        <v>4</v>
      </c>
      <c r="F10" s="162" t="s">
        <v>5</v>
      </c>
      <c r="G10" s="162"/>
      <c r="H10" s="162"/>
      <c r="I10" s="162" t="s">
        <v>6</v>
      </c>
      <c r="J10" s="162"/>
      <c r="K10" s="162"/>
      <c r="L10" s="162" t="s">
        <v>7</v>
      </c>
      <c r="M10" s="162"/>
      <c r="N10" s="162"/>
      <c r="O10" s="162" t="s">
        <v>8</v>
      </c>
      <c r="P10" s="162"/>
      <c r="Q10" s="162"/>
      <c r="R10" s="162" t="s">
        <v>9</v>
      </c>
      <c r="S10" s="162"/>
      <c r="T10" s="162"/>
      <c r="U10" s="162" t="s">
        <v>10</v>
      </c>
      <c r="V10" s="162"/>
      <c r="W10" s="162"/>
      <c r="X10" s="162" t="s">
        <v>11</v>
      </c>
      <c r="Y10" s="162"/>
      <c r="Z10" s="162"/>
    </row>
    <row r="11" spans="1:27" x14ac:dyDescent="0.25">
      <c r="B11" s="188"/>
      <c r="C11" s="182"/>
      <c r="D11" s="182"/>
      <c r="E11" s="190"/>
      <c r="F11" s="164" t="s">
        <v>130</v>
      </c>
      <c r="G11" s="164" t="s">
        <v>131</v>
      </c>
      <c r="H11" s="165" t="s">
        <v>132</v>
      </c>
      <c r="I11" s="164" t="s">
        <v>130</v>
      </c>
      <c r="J11" s="164" t="s">
        <v>131</v>
      </c>
      <c r="K11" s="165" t="s">
        <v>132</v>
      </c>
      <c r="L11" s="164" t="s">
        <v>130</v>
      </c>
      <c r="M11" s="164" t="s">
        <v>131</v>
      </c>
      <c r="N11" s="165" t="s">
        <v>132</v>
      </c>
      <c r="O11" s="164" t="s">
        <v>130</v>
      </c>
      <c r="P11" s="164" t="s">
        <v>131</v>
      </c>
      <c r="Q11" s="165" t="s">
        <v>132</v>
      </c>
      <c r="R11" s="164" t="s">
        <v>130</v>
      </c>
      <c r="S11" s="164" t="s">
        <v>131</v>
      </c>
      <c r="T11" s="165" t="s">
        <v>132</v>
      </c>
      <c r="U11" s="164" t="s">
        <v>130</v>
      </c>
      <c r="V11" s="164" t="s">
        <v>131</v>
      </c>
      <c r="W11" s="165" t="s">
        <v>132</v>
      </c>
      <c r="X11" s="164" t="s">
        <v>130</v>
      </c>
      <c r="Y11" s="164" t="s">
        <v>131</v>
      </c>
      <c r="Z11" s="165" t="s">
        <v>132</v>
      </c>
    </row>
    <row r="12" spans="1:27" x14ac:dyDescent="0.25">
      <c r="A12" s="200" t="str">
        <f t="shared" ref="A12:A25" si="0">CONCATENATE(B12,C12,D12,E12)</f>
        <v>4110BI00411CONT1;HFS2;B01;MC06;ACPF3;SC0302;TYVA01;MESG4</v>
      </c>
      <c r="B12" s="205">
        <v>411</v>
      </c>
      <c r="C12" s="205">
        <v>0</v>
      </c>
      <c r="D12" s="206" t="s">
        <v>12</v>
      </c>
      <c r="E12" s="209" t="s">
        <v>26</v>
      </c>
      <c r="F12" s="183">
        <f>_xlfn.IFNA(INDEX('Comparativo s adjudicados'!$A$9:$L$22,
MATCH('Comparativo - Deltas Granul'!$A12,'Comparativo s adjudicados'!$A$9:$A$22,0),
MATCH('Comparativo - Deltas Granul'!F$10,'Comparativo s adjudicados'!$A$9:$L$9,0)),"")</f>
        <v>17085832</v>
      </c>
      <c r="G12" s="154">
        <f>'Comparativo s adjudicados'!F29</f>
        <v>11163168</v>
      </c>
      <c r="H12" s="183">
        <f>SUM(G12:G14)-F12</f>
        <v>1</v>
      </c>
      <c r="I12" s="180" t="str">
        <f>_xlfn.IFNA(INDEX('Comparativo s adjudicados'!$A$9:$L$22,
MATCH('Comparativo - Deltas Granul'!$A12,'Comparativo s adjudicados'!$A$9:$A$22,0),
MATCH('Comparativo - Deltas Granul'!I$10,'Comparativo s adjudicados'!$A$9:$L$9,0)),"")</f>
        <v>EU1</v>
      </c>
      <c r="J12" s="180" t="str">
        <f>'Comparativo s adjudicados'!G29</f>
        <v>EU1</v>
      </c>
      <c r="K12" s="180" t="b">
        <f t="shared" ref="K12:K25" si="1">I12=J12</f>
        <v>1</v>
      </c>
      <c r="L12" s="180" t="str">
        <f>INDEX('Comparativo s adjudicados'!$A$9:$L$22,MATCH('Comparativo - Deltas Granul'!$A12,'Comparativo s adjudicados'!$A$9:$A$22,0),MATCH('Comparativo - Deltas Granul'!L$10,'Comparativo s adjudicados'!$A$9:$L$9,0))</f>
        <v>CHRO2</v>
      </c>
      <c r="M12" s="183" t="str">
        <f>INDEX('Comparativo s adjudicados'!$A$26:$O$44,
MATCH('Comparativo - Deltas Granul'!$A12,'Comparativo s adjudicados'!$A$26:$A$44,0),
MATCH('Comparativo - Deltas Granul'!L$10,'Comparativo s adjudicados'!$A$26:$O$26,0))</f>
        <v>CHRO2</v>
      </c>
      <c r="N12" s="180" t="b">
        <f t="shared" ref="N12:N25" si="2">L12=M12</f>
        <v>1</v>
      </c>
      <c r="O12" s="180" t="str">
        <f>INDEX('Comparativo s adjudicados'!$A$9:$L$22,MATCH('Comparativo - Deltas Granul'!$A12,'Comparativo s adjudicados'!$A$9:$A$22,0),MATCH('Comparativo - Deltas Granul'!O$10,'Comparativo s adjudicados'!$A$9:$L$9,0))</f>
        <v>ACUT2</v>
      </c>
      <c r="P12" s="183" t="str">
        <f>INDEX('Comparativo s adjudicados'!$A$26:$O$44,
MATCH('Comparativo - Deltas Granul'!$A12,'Comparativo s adjudicados'!$A$26:$A$44,0),
MATCH('Comparativo - Deltas Granul'!O$10,'Comparativo s adjudicados'!$A$26:$O$26,0))</f>
        <v>ACUT2</v>
      </c>
      <c r="Q12" s="180" t="b">
        <f t="shared" ref="Q12:Q25" si="3">O12=P12</f>
        <v>1</v>
      </c>
      <c r="R12" s="180" t="str">
        <f>INDEX('Comparativo s adjudicados'!$A$9:$L$22,MATCH('Comparativo - Deltas Granul'!$A12,'Comparativo s adjudicados'!$A$9:$A$22,0),MATCH('Comparativo - Deltas Granul'!R$10,'Comparativo s adjudicados'!$A$9:$L$9,0))</f>
        <v>GEO3</v>
      </c>
      <c r="S12" s="183" t="str">
        <f>INDEX('Comparativo s adjudicados'!$A$26:$O$44,
MATCH('Comparativo - Deltas Granul'!$A12,'Comparativo s adjudicados'!$A$26:$A$44,0),
MATCH('Comparativo - Deltas Granul'!R$10,'Comparativo s adjudicados'!$A$26:$O$26,0))</f>
        <v>GEO3</v>
      </c>
      <c r="T12" s="180" t="b">
        <f t="shared" ref="T12:T25" si="4">R12=S12</f>
        <v>1</v>
      </c>
      <c r="U12" s="180"/>
      <c r="V12" s="183"/>
      <c r="W12" s="180" t="b">
        <f t="shared" ref="W12:W25" si="5">U12=V12</f>
        <v>1</v>
      </c>
      <c r="X12" s="177"/>
      <c r="Y12" s="177" t="str">
        <f>'Comparativo s adjudicados'!L29</f>
        <v>NACE11030301</v>
      </c>
      <c r="Z12" s="171" t="b">
        <f>Y12=X12</f>
        <v>0</v>
      </c>
    </row>
    <row r="13" spans="1:27" x14ac:dyDescent="0.25">
      <c r="A13" s="200"/>
      <c r="B13" s="203"/>
      <c r="C13" s="203"/>
      <c r="D13" s="207" t="s">
        <v>12</v>
      </c>
      <c r="E13" s="201" t="s">
        <v>26</v>
      </c>
      <c r="F13" s="184"/>
      <c r="G13" s="154">
        <f>'Comparativo s adjudicados'!F30</f>
        <v>799901</v>
      </c>
      <c r="H13" s="184"/>
      <c r="I13" s="181"/>
      <c r="J13" s="181"/>
      <c r="K13" s="181"/>
      <c r="L13" s="181"/>
      <c r="M13" s="184" t="e">
        <f>INDEX('Comparativo s adjudicados'!$A$26:$O$42,MATCH('Comparativo - Deltas Granul'!$A13,'Comparativo s adjudicados'!$A$26:$A$42,0),MATCH('Comparativo - Deltas Granul'!L$10,'Comparativo s adjudicados'!$A$26:$O$26,0))</f>
        <v>#N/A</v>
      </c>
      <c r="N13" s="181" t="e">
        <f t="shared" si="2"/>
        <v>#N/A</v>
      </c>
      <c r="O13" s="181"/>
      <c r="P13" s="184" t="e">
        <f>INDEX('Comparativo s adjudicados'!$A$26:$O$42,MATCH('Comparativo - Deltas Granul'!$A13,'Comparativo s adjudicados'!$A$26:$A$42,0),MATCH('Comparativo - Deltas Granul'!O$10,'Comparativo s adjudicados'!$A$26:$O$26,0))</f>
        <v>#N/A</v>
      </c>
      <c r="Q13" s="181" t="e">
        <f t="shared" si="3"/>
        <v>#N/A</v>
      </c>
      <c r="R13" s="181"/>
      <c r="S13" s="184" t="e">
        <f>INDEX('Comparativo s adjudicados'!$A$26:$O$42,MATCH('Comparativo - Deltas Granul'!$A13,'Comparativo s adjudicados'!$A$26:$A$42,0),MATCH('Comparativo - Deltas Granul'!R$10,'Comparativo s adjudicados'!$A$26:$O$26,0))</f>
        <v>#N/A</v>
      </c>
      <c r="T13" s="181" t="e">
        <f t="shared" si="4"/>
        <v>#N/A</v>
      </c>
      <c r="U13" s="181"/>
      <c r="V13" s="184"/>
      <c r="W13" s="181"/>
      <c r="X13" s="177"/>
      <c r="Y13" s="177" t="str">
        <f>'Comparativo s adjudicados'!L30</f>
        <v>NACE11010403</v>
      </c>
      <c r="Z13" s="171" t="b">
        <f>Y13=X13</f>
        <v>0</v>
      </c>
    </row>
    <row r="14" spans="1:27" x14ac:dyDescent="0.25">
      <c r="A14" s="200"/>
      <c r="B14" s="204"/>
      <c r="C14" s="204">
        <v>0</v>
      </c>
      <c r="D14" s="208" t="s">
        <v>12</v>
      </c>
      <c r="E14" s="202" t="s">
        <v>26</v>
      </c>
      <c r="F14" s="185"/>
      <c r="G14" s="154">
        <f>'Comparativo s adjudicados'!F31</f>
        <v>5122764</v>
      </c>
      <c r="H14" s="185"/>
      <c r="I14" s="182"/>
      <c r="J14" s="182"/>
      <c r="K14" s="182"/>
      <c r="L14" s="182"/>
      <c r="M14" s="185"/>
      <c r="N14" s="182"/>
      <c r="O14" s="182"/>
      <c r="P14" s="185"/>
      <c r="Q14" s="182"/>
      <c r="R14" s="182"/>
      <c r="S14" s="185"/>
      <c r="T14" s="182"/>
      <c r="U14" s="182"/>
      <c r="V14" s="185"/>
      <c r="W14" s="182"/>
      <c r="X14" s="177"/>
      <c r="Y14" s="177"/>
      <c r="Z14" s="171" t="b">
        <f>Y14=X14</f>
        <v>1</v>
      </c>
    </row>
    <row r="15" spans="1:27" x14ac:dyDescent="0.25">
      <c r="A15" s="179" t="str">
        <f t="shared" si="0"/>
        <v>4110BI00411CONT1;HFS2;B01;MC06;ACPF5;SC0302;TYVA01;MESG4</v>
      </c>
      <c r="B15" s="203">
        <v>411</v>
      </c>
      <c r="C15" s="203">
        <v>0</v>
      </c>
      <c r="D15" s="201" t="s">
        <v>12</v>
      </c>
      <c r="E15" s="201" t="s">
        <v>30</v>
      </c>
      <c r="F15" s="172">
        <f>'Comparativo s adjudicados'!F20</f>
        <v>2493971</v>
      </c>
      <c r="G15" s="154">
        <f>'Comparativo s adjudicados'!F33</f>
        <v>2493971</v>
      </c>
      <c r="H15" s="151">
        <f t="shared" ref="H15:H26" si="6">G15-F15</f>
        <v>0</v>
      </c>
      <c r="I15" s="154" t="str">
        <f>'Comparativo s adjudicados'!G20</f>
        <v>EU2</v>
      </c>
      <c r="J15" s="176" t="str">
        <f>'Comparativo s adjudicados'!G33</f>
        <v>EU2</v>
      </c>
      <c r="K15" s="152" t="b">
        <f t="shared" si="1"/>
        <v>1</v>
      </c>
      <c r="L15" s="168" t="str">
        <f>'Comparativo s adjudicados'!H20</f>
        <v>CHRO2</v>
      </c>
      <c r="M15" s="168" t="str">
        <f>'Comparativo s adjudicados'!H33</f>
        <v>CHRO2</v>
      </c>
      <c r="N15" s="152" t="b">
        <f t="shared" si="2"/>
        <v>1</v>
      </c>
      <c r="O15" s="168" t="str">
        <f>'Comparativo s adjudicados'!I20</f>
        <v>ACUT2</v>
      </c>
      <c r="P15" s="168" t="str">
        <f>'Comparativo s adjudicados'!I33</f>
        <v>ACUT2</v>
      </c>
      <c r="Q15" s="152" t="b">
        <f t="shared" si="3"/>
        <v>1</v>
      </c>
      <c r="R15" s="168" t="str">
        <f>'Comparativo s adjudicados'!J20</f>
        <v>GEO2</v>
      </c>
      <c r="S15" s="168" t="str">
        <f>'Comparativo s adjudicados'!J33</f>
        <v>GEO2</v>
      </c>
      <c r="T15" s="152" t="b">
        <f t="shared" si="4"/>
        <v>1</v>
      </c>
      <c r="U15" s="168"/>
      <c r="V15" s="168"/>
      <c r="W15" s="152" t="b">
        <f t="shared" si="5"/>
        <v>1</v>
      </c>
      <c r="X15" s="168"/>
      <c r="Y15" s="168"/>
      <c r="Z15" s="152" t="b">
        <f t="shared" ref="Z15:Z25" si="7">Y15=X15</f>
        <v>1</v>
      </c>
    </row>
    <row r="16" spans="1:27" x14ac:dyDescent="0.25">
      <c r="A16" s="179" t="str">
        <f t="shared" si="0"/>
        <v/>
      </c>
      <c r="B16" s="204"/>
      <c r="C16" s="204"/>
      <c r="D16" s="202"/>
      <c r="E16" s="202"/>
      <c r="F16" s="172">
        <f>'Comparativo s adjudicados'!F22</f>
        <v>171653011</v>
      </c>
      <c r="G16" s="154">
        <f>'Comparativo s adjudicados'!F34</f>
        <v>171653012</v>
      </c>
      <c r="H16" s="151">
        <f t="shared" si="6"/>
        <v>1</v>
      </c>
      <c r="I16" s="154" t="str">
        <f>'Comparativo s adjudicados'!G22</f>
        <v>EU1</v>
      </c>
      <c r="J16" s="176" t="str">
        <f>'Comparativo s adjudicados'!G34</f>
        <v>EU1</v>
      </c>
      <c r="K16" s="152" t="b">
        <f t="shared" si="1"/>
        <v>1</v>
      </c>
      <c r="L16" s="168" t="str">
        <f>'Comparativo s adjudicados'!H22</f>
        <v>CHRO2</v>
      </c>
      <c r="M16" s="168" t="str">
        <f>'Comparativo s adjudicados'!H34</f>
        <v>CHRO2</v>
      </c>
      <c r="N16" s="152" t="b">
        <f t="shared" si="2"/>
        <v>1</v>
      </c>
      <c r="O16" s="168" t="str">
        <f>'Comparativo s adjudicados'!I22</f>
        <v>ACUT2</v>
      </c>
      <c r="P16" s="168" t="str">
        <f>'Comparativo s adjudicados'!I34</f>
        <v>ACUT2</v>
      </c>
      <c r="Q16" s="152" t="b">
        <f t="shared" si="3"/>
        <v>1</v>
      </c>
      <c r="R16" s="168" t="str">
        <f>'Comparativo s adjudicados'!J22</f>
        <v>GEO3</v>
      </c>
      <c r="S16" s="168" t="str">
        <f>'Comparativo s adjudicados'!J34</f>
        <v>GEO3</v>
      </c>
      <c r="T16" s="152" t="b">
        <f t="shared" si="4"/>
        <v>1</v>
      </c>
      <c r="U16" s="168"/>
      <c r="V16" s="168"/>
      <c r="W16" s="152" t="b">
        <f t="shared" si="5"/>
        <v>1</v>
      </c>
      <c r="X16" s="168"/>
      <c r="Y16" s="168"/>
      <c r="Z16" s="152" t="b">
        <f t="shared" si="7"/>
        <v>1</v>
      </c>
    </row>
    <row r="17" spans="1:26" x14ac:dyDescent="0.25">
      <c r="A17" s="179" t="str">
        <f t="shared" si="0"/>
        <v>4110BI00411CONT1;HFS2;B01;MC06;ACPF5;SC0303;TYVA01;EXC2;MESG4</v>
      </c>
      <c r="B17" s="197">
        <v>411</v>
      </c>
      <c r="C17" s="197">
        <v>0</v>
      </c>
      <c r="D17" s="194" t="s">
        <v>12</v>
      </c>
      <c r="E17" s="191" t="s">
        <v>23</v>
      </c>
      <c r="F17" s="153">
        <f>'Comparativo s adjudicados'!F15</f>
        <v>22684</v>
      </c>
      <c r="G17" s="154">
        <f>'Comparativo s adjudicados'!F37</f>
        <v>22684</v>
      </c>
      <c r="H17" s="151">
        <f t="shared" si="6"/>
        <v>0</v>
      </c>
      <c r="I17" s="183" t="str">
        <f>'Comparativo s adjudicados'!G15</f>
        <v>EU1</v>
      </c>
      <c r="J17" s="183" t="str">
        <f>'Comparativo s adjudicados'!G37</f>
        <v>EU1</v>
      </c>
      <c r="K17" s="180" t="b">
        <f t="shared" si="1"/>
        <v>1</v>
      </c>
      <c r="L17" s="183" t="str">
        <f>'Comparativo s adjudicados'!H15</f>
        <v>CHRO2</v>
      </c>
      <c r="M17" s="183" t="str">
        <f>'Comparativo s adjudicados'!H37</f>
        <v>CHRO2</v>
      </c>
      <c r="N17" s="180" t="b">
        <f t="shared" si="2"/>
        <v>1</v>
      </c>
      <c r="O17" s="183" t="str">
        <f>'Comparativo s adjudicados'!I15</f>
        <v>ACUT2</v>
      </c>
      <c r="P17" s="183" t="str">
        <f>'Comparativo s adjudicados'!I37</f>
        <v>ACUT2</v>
      </c>
      <c r="Q17" s="180" t="b">
        <f t="shared" si="3"/>
        <v>1</v>
      </c>
      <c r="R17" s="168" t="str">
        <f>'Comparativo s adjudicados'!J15</f>
        <v>GEO3</v>
      </c>
      <c r="S17" s="168" t="str">
        <f>'Comparativo s adjudicados'!J37</f>
        <v>GEO3</v>
      </c>
      <c r="T17" s="152" t="b">
        <f t="shared" si="4"/>
        <v>1</v>
      </c>
      <c r="U17" s="168" t="str">
        <f>'Comparativo s adjudicados'!K15</f>
        <v>CNAEL18</v>
      </c>
      <c r="V17" s="168" t="str">
        <f>'Comparativo s adjudicados'!K37</f>
        <v>CNAEL18</v>
      </c>
      <c r="W17" s="152" t="b">
        <f t="shared" si="5"/>
        <v>1</v>
      </c>
      <c r="X17" s="168" t="str">
        <f>'Comparativo s adjudicados'!L15</f>
        <v>NACE19010303</v>
      </c>
      <c r="Y17" s="168" t="str">
        <f>'Comparativo s adjudicados'!L37</f>
        <v>NACE19010303</v>
      </c>
      <c r="Z17" s="152" t="b">
        <f>Y17=X17</f>
        <v>1</v>
      </c>
    </row>
    <row r="18" spans="1:26" x14ac:dyDescent="0.25">
      <c r="A18" s="179" t="str">
        <f t="shared" si="0"/>
        <v>4110BI00411</v>
      </c>
      <c r="B18" s="198">
        <v>411</v>
      </c>
      <c r="C18" s="198">
        <v>0</v>
      </c>
      <c r="D18" s="195" t="s">
        <v>12</v>
      </c>
      <c r="E18" s="192"/>
      <c r="F18" s="153">
        <f>'Comparativo s adjudicados'!F18</f>
        <v>131176</v>
      </c>
      <c r="G18" s="154">
        <f>'Comparativo s adjudicados'!F36</f>
        <v>131176</v>
      </c>
      <c r="H18" s="151">
        <f t="shared" si="6"/>
        <v>0</v>
      </c>
      <c r="I18" s="184"/>
      <c r="J18" s="184" t="e">
        <f>INDEX('Comparativo s adjudicados'!$A$26:$O$42,MATCH('Comparativo - Deltas Granul'!$A18,'Comparativo s adjudicados'!$A$26:$A$42,0),MATCH('Comparativo - Deltas Granul'!I$10,'Comparativo s adjudicados'!$A$26:$O$26,0))</f>
        <v>#N/A</v>
      </c>
      <c r="K18" s="181"/>
      <c r="L18" s="184" t="e">
        <f>INDEX('Comparativo s adjudicados'!$A$9:$L$22,MATCH('Comparativo - Deltas Granul'!$A18,'Comparativo s adjudicados'!$A$9:$A$22,0),MATCH('Comparativo - Deltas Granul'!L$10,'Comparativo s adjudicados'!$A$9:$L$9,0))</f>
        <v>#N/A</v>
      </c>
      <c r="M18" s="184" t="e">
        <f>INDEX('Comparativo s adjudicados'!$A$26:$O$42,MATCH('Comparativo - Deltas Granul'!$A18,'Comparativo s adjudicados'!$A$26:$A$42,0),MATCH('Comparativo - Deltas Granul'!L$10,'Comparativo s adjudicados'!$A$26:$O$26,0))</f>
        <v>#N/A</v>
      </c>
      <c r="N18" s="181" t="e">
        <f t="shared" si="2"/>
        <v>#N/A</v>
      </c>
      <c r="O18" s="184" t="e">
        <f>INDEX('Comparativo s adjudicados'!$A$9:$L$22,MATCH('Comparativo - Deltas Granul'!$A18,'Comparativo s adjudicados'!$A$9:$A$22,0),MATCH('Comparativo - Deltas Granul'!O$10,'Comparativo s adjudicados'!$A$9:$L$9,0))</f>
        <v>#N/A</v>
      </c>
      <c r="P18" s="184" t="e">
        <f>INDEX('Comparativo s adjudicados'!$A$26:$O$42,MATCH('Comparativo - Deltas Granul'!$A18,'Comparativo s adjudicados'!$A$26:$A$42,0),MATCH('Comparativo - Deltas Granul'!O$10,'Comparativo s adjudicados'!$A$26:$O$26,0))</f>
        <v>#N/A</v>
      </c>
      <c r="Q18" s="181" t="e">
        <f t="shared" si="3"/>
        <v>#N/A</v>
      </c>
      <c r="R18" s="168" t="str">
        <f>'Comparativo s adjudicados'!J18</f>
        <v>GEO18</v>
      </c>
      <c r="S18" s="168" t="str">
        <f>'Comparativo s adjudicados'!J36</f>
        <v>GEO18</v>
      </c>
      <c r="T18" s="152" t="b">
        <f t="shared" si="4"/>
        <v>1</v>
      </c>
      <c r="U18" s="168" t="str">
        <f>'Comparativo s adjudicados'!K18</f>
        <v>CNAEL11</v>
      </c>
      <c r="V18" s="168" t="str">
        <f>'Comparativo s adjudicados'!K36</f>
        <v>CNAEL11</v>
      </c>
      <c r="W18" s="152" t="b">
        <f>U18=V18</f>
        <v>1</v>
      </c>
      <c r="X18" s="168" t="str">
        <f>'Comparativo s adjudicados'!L18</f>
        <v>NACE12010101</v>
      </c>
      <c r="Y18" s="168" t="str">
        <f>'Comparativo s adjudicados'!L36</f>
        <v>NACE12010101</v>
      </c>
      <c r="Z18" s="152" t="b">
        <f>Y18=X18</f>
        <v>1</v>
      </c>
    </row>
    <row r="19" spans="1:26" x14ac:dyDescent="0.25">
      <c r="A19" s="179" t="str">
        <f t="shared" si="0"/>
        <v>4110BI00411</v>
      </c>
      <c r="B19" s="199">
        <v>411</v>
      </c>
      <c r="C19" s="199">
        <v>0</v>
      </c>
      <c r="D19" s="196" t="s">
        <v>12</v>
      </c>
      <c r="E19" s="193"/>
      <c r="F19" s="153">
        <f>'Comparativo s adjudicados'!F21</f>
        <v>35578</v>
      </c>
      <c r="G19" s="154">
        <f>'Comparativo s adjudicados'!F35</f>
        <v>35578</v>
      </c>
      <c r="H19" s="151">
        <f t="shared" si="6"/>
        <v>0</v>
      </c>
      <c r="I19" s="185"/>
      <c r="J19" s="185" t="str">
        <f>'Comparativo s adjudicados'!G37</f>
        <v>EU1</v>
      </c>
      <c r="K19" s="182"/>
      <c r="L19" s="185" t="str">
        <f>'Comparativo s adjudicados'!H15</f>
        <v>CHRO2</v>
      </c>
      <c r="M19" s="185" t="str">
        <f>'Comparativo s adjudicados'!H37</f>
        <v>CHRO2</v>
      </c>
      <c r="N19" s="182" t="b">
        <f t="shared" si="2"/>
        <v>1</v>
      </c>
      <c r="O19" s="185" t="str">
        <f>'Comparativo s adjudicados'!I15</f>
        <v>ACUT2</v>
      </c>
      <c r="P19" s="185" t="str">
        <f>'Comparativo s adjudicados'!I37</f>
        <v>ACUT2</v>
      </c>
      <c r="Q19" s="182" t="b">
        <f t="shared" si="3"/>
        <v>1</v>
      </c>
      <c r="R19" s="168" t="str">
        <f>'Comparativo s adjudicados'!J21</f>
        <v>GEO3</v>
      </c>
      <c r="S19" s="168" t="str">
        <f>'Comparativo s adjudicados'!J35</f>
        <v>GEO3</v>
      </c>
      <c r="T19" s="152" t="b">
        <f t="shared" si="4"/>
        <v>1</v>
      </c>
      <c r="U19" s="168" t="str">
        <f>'Comparativo s adjudicados'!K21</f>
        <v>CNAEL3</v>
      </c>
      <c r="V19" s="168" t="str">
        <f>'Comparativo s adjudicados'!K35</f>
        <v>CNAEL3</v>
      </c>
      <c r="W19" s="152" t="b">
        <f t="shared" si="5"/>
        <v>1</v>
      </c>
      <c r="X19" s="168" t="str">
        <f>'Comparativo s adjudicados'!L21</f>
        <v>NACE03200302</v>
      </c>
      <c r="Y19" s="168" t="str">
        <f>'Comparativo s adjudicados'!L35</f>
        <v>NACE03200302</v>
      </c>
      <c r="Z19" s="152" t="b">
        <f>Y19=X19</f>
        <v>1</v>
      </c>
    </row>
    <row r="20" spans="1:26" x14ac:dyDescent="0.25">
      <c r="A20" s="179" t="str">
        <f t="shared" si="0"/>
        <v>4111333BI00411CONT1;HFS2;B01;MC08;TYVA01;INVS4;MESG4</v>
      </c>
      <c r="B20" s="169">
        <v>411</v>
      </c>
      <c r="C20" s="169">
        <v>1333</v>
      </c>
      <c r="D20" s="169" t="s">
        <v>12</v>
      </c>
      <c r="E20" s="152" t="s">
        <v>13</v>
      </c>
      <c r="F20" s="153">
        <f>_xlfn.IFNA(INDEX('Comparativo s adjudicados'!$A$9:$L$22,
MATCH('Comparativo - Deltas Granul'!$A20,'Comparativo s adjudicados'!$A$9:$A$22,0),
MATCH('Comparativo - Deltas Granul'!F$10,'Comparativo s adjudicados'!$A$9:$L$9,0)),"")</f>
        <v>88691496</v>
      </c>
      <c r="G20" s="154">
        <f>INDEX('Comparativo s adjudicados'!$A$26:$O$44,
MATCH('Comparativo - Deltas Granul'!$A20,'Comparativo s adjudicados'!$A$26:$A$44,0),
MATCH('Comparativo - Deltas Granul'!F$10,'Comparativo s adjudicados'!$A$26:$O$26,0))</f>
        <v>88691496</v>
      </c>
      <c r="H20" s="151">
        <f t="shared" si="6"/>
        <v>0</v>
      </c>
      <c r="I20" s="168" t="str">
        <f>_xlfn.IFNA(INDEX('Comparativo s adjudicados'!$A$9:$L$22,
MATCH('Comparativo - Deltas Granul'!$A20,'Comparativo s adjudicados'!$A$9:$A$22,0),
MATCH('Comparativo - Deltas Granul'!I$10,'Comparativo s adjudicados'!$A$9:$L$9,0)),"")</f>
        <v>EU1</v>
      </c>
      <c r="J20" s="154" t="str">
        <f>_xlfn.IFNA(INDEX('Comparativo s adjudicados'!$A$26:$O$44,
MATCH('Comparativo - Deltas Granul'!$A20,'Comparativo s adjudicados'!$A$26:$A$44,0),
MATCH('Comparativo - Deltas Granul'!I$10,'Comparativo s adjudicados'!$A$26:$O$26,0)),"")</f>
        <v>EU1</v>
      </c>
      <c r="K20" s="152" t="b">
        <f t="shared" si="1"/>
        <v>1</v>
      </c>
      <c r="L20" s="168" t="str">
        <f>_xlfn.IFNA(INDEX('Comparativo s adjudicados'!$A$9:$L$22,MATCH('Comparativo - Deltas Granul'!$A20,'Comparativo s adjudicados'!$A$9:$A$22,0),MATCH('Comparativo - Deltas Granul'!L$10,'Comparativo s adjudicados'!$A$9:$L$9,0)),"")</f>
        <v>CHRO2</v>
      </c>
      <c r="M20" s="154" t="str">
        <f>_xlfn.IFNA(INDEX('Comparativo s adjudicados'!$A$26:$O$44,
MATCH('Comparativo - Deltas Granul'!$A20,'Comparativo s adjudicados'!$A$26:$A$44,0),
MATCH('Comparativo - Deltas Granul'!L$10,'Comparativo s adjudicados'!$A$26:$O$26,0)),"")</f>
        <v>CHRO2</v>
      </c>
      <c r="N20" s="152" t="b">
        <f t="shared" si="2"/>
        <v>1</v>
      </c>
      <c r="O20" s="168" t="str">
        <f>_xlfn.IFNA(INDEX('Comparativo s adjudicados'!$A$9:$L$22,MATCH('Comparativo - Deltas Granul'!$A20,'Comparativo s adjudicados'!$A$9:$A$22,0),MATCH('Comparativo - Deltas Granul'!O$10,'Comparativo s adjudicados'!$A$9:$L$9,0)),"")</f>
        <v>ACUT2</v>
      </c>
      <c r="P20" s="154" t="str">
        <f>_xlfn.IFNA(INDEX('Comparativo s adjudicados'!$A$26:$O$44,
MATCH('Comparativo - Deltas Granul'!$A20,'Comparativo s adjudicados'!$A$26:$A$44,0),
MATCH('Comparativo - Deltas Granul'!O$10,'Comparativo s adjudicados'!$A$26:$O$26,0)),"")</f>
        <v>ACUT2</v>
      </c>
      <c r="Q20" s="152" t="b">
        <f t="shared" si="3"/>
        <v>1</v>
      </c>
      <c r="R20" s="168" t="str">
        <f>_xlfn.IFNA(INDEX('Comparativo s adjudicados'!$A$9:$L$22,MATCH('Comparativo - Deltas Granul'!$A20,'Comparativo s adjudicados'!$A$9:$A$22,0),MATCH('Comparativo - Deltas Granul'!R$10,'Comparativo s adjudicados'!$A$9:$L$9,0)),"")</f>
        <v>GEO3</v>
      </c>
      <c r="S20" s="154" t="str">
        <f>_xlfn.IFNA(INDEX('Comparativo s adjudicados'!$A$26:$O$44,
MATCH('Comparativo - Deltas Granul'!$A20,'Comparativo s adjudicados'!$A$26:$A$44,0),
MATCH('Comparativo - Deltas Granul'!R$10,'Comparativo s adjudicados'!$A$26:$O$26,0)),"")</f>
        <v>GEO3</v>
      </c>
      <c r="T20" s="152" t="b">
        <f t="shared" si="4"/>
        <v>1</v>
      </c>
      <c r="U20" s="168"/>
      <c r="V20" s="154"/>
      <c r="W20" s="152" t="b">
        <f t="shared" si="5"/>
        <v>1</v>
      </c>
      <c r="X20" s="168"/>
      <c r="Y20" s="154"/>
      <c r="Z20" s="152" t="b">
        <f t="shared" si="7"/>
        <v>1</v>
      </c>
    </row>
    <row r="21" spans="1:26" x14ac:dyDescent="0.25">
      <c r="A21" s="179" t="str">
        <f t="shared" si="0"/>
        <v>4113162BI00411CONT1;HFS2;B01;MC08;TYVA01;INVS4;MESG4</v>
      </c>
      <c r="B21" s="170">
        <v>411</v>
      </c>
      <c r="C21" s="170">
        <v>3162</v>
      </c>
      <c r="D21" s="170" t="s">
        <v>12</v>
      </c>
      <c r="E21" s="152" t="s">
        <v>13</v>
      </c>
      <c r="F21" s="153">
        <f>_xlfn.IFNA(INDEX('Comparativo s adjudicados'!$A$9:$L$22,
MATCH('Comparativo - Deltas Granul'!$A21,'Comparativo s adjudicados'!$A$9:$A$22,0),
MATCH('Comparativo - Deltas Granul'!F$10,'Comparativo s adjudicados'!$A$9:$L$9,0)),"")</f>
        <v>7932813</v>
      </c>
      <c r="G21" s="154">
        <f>INDEX('Comparativo s adjudicados'!$A$26:$O$44,
MATCH('Comparativo - Deltas Granul'!$A21,'Comparativo s adjudicados'!$A$26:$A$44,0),
MATCH('Comparativo - Deltas Granul'!F$10,'Comparativo s adjudicados'!$A$26:$O$26,0))</f>
        <v>7932813</v>
      </c>
      <c r="H21" s="151">
        <f t="shared" si="6"/>
        <v>0</v>
      </c>
      <c r="I21" s="168" t="str">
        <f>_xlfn.IFNA(INDEX('Comparativo s adjudicados'!$A$9:$L$22,
MATCH('Comparativo - Deltas Granul'!$A21,'Comparativo s adjudicados'!$A$9:$A$22,0),
MATCH('Comparativo - Deltas Granul'!I$10,'Comparativo s adjudicados'!$A$9:$L$9,0)),"")</f>
        <v>EU1</v>
      </c>
      <c r="J21" s="154" t="str">
        <f>_xlfn.IFNA(INDEX('Comparativo s adjudicados'!$A$26:$O$44,
MATCH('Comparativo - Deltas Granul'!$A21,'Comparativo s adjudicados'!$A$26:$A$44,0),
MATCH('Comparativo - Deltas Granul'!I$10,'Comparativo s adjudicados'!$A$26:$O$26,0)),"")</f>
        <v>EU1</v>
      </c>
      <c r="K21" s="152" t="b">
        <f t="shared" si="1"/>
        <v>1</v>
      </c>
      <c r="L21" s="168" t="str">
        <f>_xlfn.IFNA(INDEX('Comparativo s adjudicados'!$A$9:$L$22,MATCH('Comparativo - Deltas Granul'!$A21,'Comparativo s adjudicados'!$A$9:$A$22,0),MATCH('Comparativo - Deltas Granul'!L$10,'Comparativo s adjudicados'!$A$9:$L$9,0)),"")</f>
        <v>CHRO2</v>
      </c>
      <c r="M21" s="154" t="str">
        <f>_xlfn.IFNA(INDEX('Comparativo s adjudicados'!$A$26:$O$44,
MATCH('Comparativo - Deltas Granul'!$A21,'Comparativo s adjudicados'!$A$26:$A$44,0),
MATCH('Comparativo - Deltas Granul'!L$10,'Comparativo s adjudicados'!$A$26:$O$26,0)),"")</f>
        <v>CHRO2</v>
      </c>
      <c r="N21" s="152" t="b">
        <f t="shared" si="2"/>
        <v>1</v>
      </c>
      <c r="O21" s="168" t="str">
        <f>_xlfn.IFNA(INDEX('Comparativo s adjudicados'!$A$9:$L$22,MATCH('Comparativo - Deltas Granul'!$A21,'Comparativo s adjudicados'!$A$9:$A$22,0),MATCH('Comparativo - Deltas Granul'!O$10,'Comparativo s adjudicados'!$A$9:$L$9,0)),"")</f>
        <v>ACUT2</v>
      </c>
      <c r="P21" s="154" t="str">
        <f>_xlfn.IFNA(INDEX('Comparativo s adjudicados'!$A$26:$O$44,
MATCH('Comparativo - Deltas Granul'!$A21,'Comparativo s adjudicados'!$A$26:$A$44,0),
MATCH('Comparativo - Deltas Granul'!O$10,'Comparativo s adjudicados'!$A$26:$O$26,0)),"")</f>
        <v>ACUT2</v>
      </c>
      <c r="Q21" s="152" t="b">
        <f t="shared" si="3"/>
        <v>1</v>
      </c>
      <c r="R21" s="168" t="str">
        <f>_xlfn.IFNA(INDEX('Comparativo s adjudicados'!$A$9:$L$22,MATCH('Comparativo - Deltas Granul'!$A21,'Comparativo s adjudicados'!$A$9:$A$22,0),MATCH('Comparativo - Deltas Granul'!R$10,'Comparativo s adjudicados'!$A$9:$L$9,0)),"")</f>
        <v>GEO3</v>
      </c>
      <c r="S21" s="154" t="str">
        <f>_xlfn.IFNA(INDEX('Comparativo s adjudicados'!$A$26:$O$44,
MATCH('Comparativo - Deltas Granul'!$A21,'Comparativo s adjudicados'!$A$26:$A$44,0),
MATCH('Comparativo - Deltas Granul'!R$10,'Comparativo s adjudicados'!$A$26:$O$26,0)),"")</f>
        <v>GEO3</v>
      </c>
      <c r="T21" s="152" t="b">
        <f t="shared" si="4"/>
        <v>1</v>
      </c>
      <c r="U21" s="168"/>
      <c r="V21" s="154"/>
      <c r="W21" s="152" t="b">
        <f t="shared" si="5"/>
        <v>1</v>
      </c>
      <c r="X21" s="168"/>
      <c r="Y21" s="154"/>
      <c r="Z21" s="152" t="b">
        <f t="shared" si="7"/>
        <v>1</v>
      </c>
    </row>
    <row r="22" spans="1:26" x14ac:dyDescent="0.25">
      <c r="A22" s="179" t="str">
        <f t="shared" si="0"/>
        <v>411421BI00411CONT1;HFS2;B01;MC08;TYVA01;INVS4;MESG4</v>
      </c>
      <c r="B22" s="169">
        <v>411</v>
      </c>
      <c r="C22" s="169">
        <v>421</v>
      </c>
      <c r="D22" s="169" t="s">
        <v>12</v>
      </c>
      <c r="E22" s="152" t="s">
        <v>13</v>
      </c>
      <c r="F22" s="153">
        <f>_xlfn.IFNA(INDEX('Comparativo s adjudicados'!$A$9:$L$22,
MATCH('Comparativo - Deltas Granul'!$A22,'Comparativo s adjudicados'!$A$9:$A$22,0),
MATCH('Comparativo - Deltas Granul'!F$10,'Comparativo s adjudicados'!$A$9:$L$9,0)),"")</f>
        <v>450662960</v>
      </c>
      <c r="G22" s="154">
        <f>INDEX('Comparativo s adjudicados'!$A$26:$O$44,
MATCH('Comparativo - Deltas Granul'!$A22,'Comparativo s adjudicados'!$A$26:$A$44,0),
MATCH('Comparativo - Deltas Granul'!F$10,'Comparativo s adjudicados'!$A$26:$O$26,0))</f>
        <v>450662960</v>
      </c>
      <c r="H22" s="159">
        <f t="shared" si="6"/>
        <v>0</v>
      </c>
      <c r="I22" s="168" t="str">
        <f>_xlfn.IFNA(INDEX('Comparativo s adjudicados'!$A$9:$L$22,
MATCH('Comparativo - Deltas Granul'!$A22,'Comparativo s adjudicados'!$A$9:$A$22,0),
MATCH('Comparativo - Deltas Granul'!I$10,'Comparativo s adjudicados'!$A$9:$L$9,0)),"")</f>
        <v>EU1</v>
      </c>
      <c r="J22" s="154" t="str">
        <f>_xlfn.IFNA(INDEX('Comparativo s adjudicados'!$A$26:$O$44,
MATCH('Comparativo - Deltas Granul'!$A22,'Comparativo s adjudicados'!$A$26:$A$44,0),
MATCH('Comparativo - Deltas Granul'!I$10,'Comparativo s adjudicados'!$A$26:$O$26,0)),"")</f>
        <v>EU1</v>
      </c>
      <c r="K22" s="152" t="b">
        <f t="shared" si="1"/>
        <v>1</v>
      </c>
      <c r="L22" s="168" t="str">
        <f>_xlfn.IFNA(INDEX('Comparativo s adjudicados'!$A$9:$L$22,MATCH('Comparativo - Deltas Granul'!$A22,'Comparativo s adjudicados'!$A$9:$A$22,0),MATCH('Comparativo - Deltas Granul'!L$10,'Comparativo s adjudicados'!$A$9:$L$9,0)),"")</f>
        <v>CHRO2</v>
      </c>
      <c r="M22" s="154" t="str">
        <f>_xlfn.IFNA(INDEX('Comparativo s adjudicados'!$A$26:$O$44,
MATCH('Comparativo - Deltas Granul'!$A22,'Comparativo s adjudicados'!$A$26:$A$44,0),
MATCH('Comparativo - Deltas Granul'!L$10,'Comparativo s adjudicados'!$A$26:$O$26,0)),"")</f>
        <v>CHRO2</v>
      </c>
      <c r="N22" s="152" t="b">
        <f t="shared" si="2"/>
        <v>1</v>
      </c>
      <c r="O22" s="168" t="str">
        <f>_xlfn.IFNA(INDEX('Comparativo s adjudicados'!$A$9:$L$22,MATCH('Comparativo - Deltas Granul'!$A22,'Comparativo s adjudicados'!$A$9:$A$22,0),MATCH('Comparativo - Deltas Granul'!O$10,'Comparativo s adjudicados'!$A$9:$L$9,0)),"")</f>
        <v>ACUT2</v>
      </c>
      <c r="P22" s="154" t="str">
        <f>_xlfn.IFNA(INDEX('Comparativo s adjudicados'!$A$26:$O$44,
MATCH('Comparativo - Deltas Granul'!$A22,'Comparativo s adjudicados'!$A$26:$A$44,0),
MATCH('Comparativo - Deltas Granul'!O$10,'Comparativo s adjudicados'!$A$26:$O$26,0)),"")</f>
        <v>ACUT2</v>
      </c>
      <c r="Q22" s="152" t="b">
        <f t="shared" si="3"/>
        <v>1</v>
      </c>
      <c r="R22" s="168" t="str">
        <f>_xlfn.IFNA(INDEX('Comparativo s adjudicados'!$A$9:$L$22,MATCH('Comparativo - Deltas Granul'!$A22,'Comparativo s adjudicados'!$A$9:$A$22,0),MATCH('Comparativo - Deltas Granul'!R$10,'Comparativo s adjudicados'!$A$9:$L$9,0)),"")</f>
        <v>GEO18</v>
      </c>
      <c r="S22" s="154" t="str">
        <f>_xlfn.IFNA(INDEX('Comparativo s adjudicados'!$A$26:$O$44,
MATCH('Comparativo - Deltas Granul'!$A22,'Comparativo s adjudicados'!$A$26:$A$44,0),
MATCH('Comparativo - Deltas Granul'!R$10,'Comparativo s adjudicados'!$A$26:$O$26,0)),"")</f>
        <v>GEO18</v>
      </c>
      <c r="T22" s="152" t="b">
        <f t="shared" si="4"/>
        <v>1</v>
      </c>
      <c r="U22" s="168"/>
      <c r="V22" s="154"/>
      <c r="W22" s="152" t="b">
        <f t="shared" si="5"/>
        <v>1</v>
      </c>
      <c r="X22" s="168"/>
      <c r="Y22" s="154"/>
      <c r="Z22" s="152" t="b">
        <f t="shared" si="7"/>
        <v>1</v>
      </c>
    </row>
    <row r="23" spans="1:26" x14ac:dyDescent="0.25">
      <c r="A23" s="179" t="str">
        <f t="shared" si="0"/>
        <v>411442BI00411CONT1;HFS2;B01;MC08;TYVA01;INVS5;EXC2;MESG4</v>
      </c>
      <c r="B23" s="166">
        <v>411</v>
      </c>
      <c r="C23" s="166">
        <v>442</v>
      </c>
      <c r="D23" s="167" t="s">
        <v>12</v>
      </c>
      <c r="E23" s="152" t="s">
        <v>20</v>
      </c>
      <c r="F23" s="153">
        <f>_xlfn.IFNA(INDEX('Comparativo s adjudicados'!$A$9:$L$22,
MATCH('Comparativo - Deltas Granul'!$A23,'Comparativo s adjudicados'!$A$9:$A$22,0),
MATCH('Comparativo - Deltas Granul'!F$10,'Comparativo s adjudicados'!$A$9:$L$9,0)),"")</f>
        <v>99962303</v>
      </c>
      <c r="G23" s="154">
        <f>INDEX('Comparativo s adjudicados'!$A$26:$O$44,
MATCH('Comparativo - Deltas Granul'!$A23,'Comparativo s adjudicados'!$A$26:$A$44,0),
MATCH('Comparativo - Deltas Granul'!F$10,'Comparativo s adjudicados'!$A$26:$O$26,0))</f>
        <v>99962303</v>
      </c>
      <c r="H23" s="159">
        <f t="shared" si="6"/>
        <v>0</v>
      </c>
      <c r="I23" s="168" t="str">
        <f>_xlfn.IFNA(INDEX('Comparativo s adjudicados'!$A$9:$L$22,
MATCH('Comparativo - Deltas Granul'!$A23,'Comparativo s adjudicados'!$A$9:$A$22,0),
MATCH('Comparativo - Deltas Granul'!I$10,'Comparativo s adjudicados'!$A$9:$L$9,0)),"")</f>
        <v>EU1</v>
      </c>
      <c r="J23" s="154" t="str">
        <f>_xlfn.IFNA(INDEX('Comparativo s adjudicados'!$A$26:$O$44,
MATCH('Comparativo - Deltas Granul'!$A23,'Comparativo s adjudicados'!$A$26:$A$44,0),
MATCH('Comparativo - Deltas Granul'!I$10,'Comparativo s adjudicados'!$A$26:$O$26,0)),"")</f>
        <v>EU1</v>
      </c>
      <c r="K23" s="152" t="b">
        <f t="shared" si="1"/>
        <v>1</v>
      </c>
      <c r="L23" s="168" t="str">
        <f>_xlfn.IFNA(INDEX('Comparativo s adjudicados'!$A$9:$L$22,MATCH('Comparativo - Deltas Granul'!$A23,'Comparativo s adjudicados'!$A$9:$A$22,0),MATCH('Comparativo - Deltas Granul'!L$10,'Comparativo s adjudicados'!$A$9:$L$9,0)),"")</f>
        <v>CHRO2</v>
      </c>
      <c r="M23" s="154" t="str">
        <f>_xlfn.IFNA(INDEX('Comparativo s adjudicados'!$A$26:$O$44,
MATCH('Comparativo - Deltas Granul'!$A23,'Comparativo s adjudicados'!$A$26:$A$44,0),
MATCH('Comparativo - Deltas Granul'!L$10,'Comparativo s adjudicados'!$A$26:$O$26,0)),"")</f>
        <v>CHRO2</v>
      </c>
      <c r="N23" s="152" t="b">
        <f t="shared" si="2"/>
        <v>1</v>
      </c>
      <c r="O23" s="168" t="str">
        <f>_xlfn.IFNA(INDEX('Comparativo s adjudicados'!$A$9:$L$22,MATCH('Comparativo - Deltas Granul'!$A23,'Comparativo s adjudicados'!$A$9:$A$22,0),MATCH('Comparativo - Deltas Granul'!O$10,'Comparativo s adjudicados'!$A$9:$L$9,0)),"")</f>
        <v>ACUT2</v>
      </c>
      <c r="P23" s="154" t="str">
        <f>_xlfn.IFNA(INDEX('Comparativo s adjudicados'!$A$26:$O$44,
MATCH('Comparativo - Deltas Granul'!$A23,'Comparativo s adjudicados'!$A$26:$A$44,0),
MATCH('Comparativo - Deltas Granul'!O$10,'Comparativo s adjudicados'!$A$26:$O$26,0)),"")</f>
        <v>ACUT2</v>
      </c>
      <c r="Q23" s="152" t="b">
        <f t="shared" si="3"/>
        <v>1</v>
      </c>
      <c r="R23" s="168" t="str">
        <f>_xlfn.IFNA(INDEX('Comparativo s adjudicados'!$A$9:$L$22,MATCH('Comparativo - Deltas Granul'!$A23,'Comparativo s adjudicados'!$A$9:$A$22,0),MATCH('Comparativo - Deltas Granul'!R$10,'Comparativo s adjudicados'!$A$9:$L$9,0)),"")</f>
        <v>GEO3</v>
      </c>
      <c r="S23" s="154" t="str">
        <f>_xlfn.IFNA(INDEX('Comparativo s adjudicados'!$A$26:$O$44,
MATCH('Comparativo - Deltas Granul'!$A23,'Comparativo s adjudicados'!$A$26:$A$44,0),
MATCH('Comparativo - Deltas Granul'!R$10,'Comparativo s adjudicados'!$A$26:$O$26,0)),"")</f>
        <v>GEO3</v>
      </c>
      <c r="T23" s="152" t="b">
        <f t="shared" si="4"/>
        <v>1</v>
      </c>
      <c r="U23" s="168" t="str">
        <f>_xlfn.IFNA(INDEX('Comparativo s adjudicados'!$A$9:$L$22,MATCH('Comparativo - Deltas Granul'!$A23,'Comparativo s adjudicados'!$A$9:$A$22,0),MATCH('Comparativo - Deltas Granul'!U$10,'Comparativo s adjudicados'!$A$9:$L$9,0)),"")</f>
        <v>CNAEL6</v>
      </c>
      <c r="V23" s="154" t="str">
        <f>_xlfn.IFNA(INDEX('Comparativo s adjudicados'!$A$26:$O$44,
MATCH('Comparativo - Deltas Granul'!$A23,'Comparativo s adjudicados'!$A$26:$A$44,0),
MATCH('Comparativo - Deltas Granul'!U$10,'Comparativo s adjudicados'!$A$26:$O$26,0)),"")</f>
        <v>CNAEL6</v>
      </c>
      <c r="W23" s="152" t="b">
        <f t="shared" si="5"/>
        <v>1</v>
      </c>
      <c r="X23" s="168" t="str">
        <f>_xlfn.IFNA(INDEX('Comparativo s adjudicados'!$A$9:$L$22,MATCH('Comparativo - Deltas Granul'!$A23,'Comparativo s adjudicados'!$A$9:$A$22,0),MATCH('Comparativo - Deltas Granul'!X$10,'Comparativo s adjudicados'!$A$9:$L$9,0)),"")</f>
        <v>NACE06010101</v>
      </c>
      <c r="Y23" s="154" t="str">
        <f>_xlfn.IFNA(INDEX('Comparativo s adjudicados'!$A$26:$O$44,
MATCH('Comparativo - Deltas Granul'!$A23,'Comparativo s adjudicados'!$A$26:$A$44,0),
MATCH('Comparativo - Deltas Granul'!X$10,'Comparativo s adjudicados'!$A$26:$O$26,0)),"")</f>
        <v>NACE06010101</v>
      </c>
      <c r="Z23" s="152" t="b">
        <f t="shared" si="7"/>
        <v>1</v>
      </c>
    </row>
    <row r="24" spans="1:26" x14ac:dyDescent="0.25">
      <c r="A24" s="179" t="str">
        <f t="shared" si="0"/>
        <v>411442BI00411CONT1;HFS2;B01;MC08;TYVA02;INVS5;EXC2</v>
      </c>
      <c r="B24" s="166">
        <v>411</v>
      </c>
      <c r="C24" s="166">
        <v>442</v>
      </c>
      <c r="D24" s="167" t="s">
        <v>12</v>
      </c>
      <c r="E24" s="152" t="s">
        <v>29</v>
      </c>
      <c r="F24" s="153">
        <f>_xlfn.IFNA(INDEX('Comparativo s adjudicados'!$A$9:$L$22,
MATCH('Comparativo - Deltas Granul'!$A24,'Comparativo s adjudicados'!$A$9:$A$22,0),
MATCH('Comparativo - Deltas Granul'!F$10,'Comparativo s adjudicados'!$A$9:$L$9,0)),"")</f>
        <v>-11000000</v>
      </c>
      <c r="G24" s="154">
        <f>INDEX('Comparativo s adjudicados'!$A$26:$O$44,
MATCH('Comparativo - Deltas Granul'!$A24,'Comparativo s adjudicados'!$A$26:$A$44,0),
MATCH('Comparativo - Deltas Granul'!F$10,'Comparativo s adjudicados'!$A$26:$O$26,0))</f>
        <v>-11000000</v>
      </c>
      <c r="H24" s="159">
        <f t="shared" si="6"/>
        <v>0</v>
      </c>
      <c r="I24" s="168" t="str">
        <f>_xlfn.IFNA(INDEX('Comparativo s adjudicados'!$A$9:$L$22,
MATCH('Comparativo - Deltas Granul'!$A24,'Comparativo s adjudicados'!$A$9:$A$22,0),
MATCH('Comparativo - Deltas Granul'!I$10,'Comparativo s adjudicados'!$A$9:$L$9,0)),"")</f>
        <v>EU1</v>
      </c>
      <c r="J24" s="154" t="str">
        <f>_xlfn.IFNA(INDEX('Comparativo s adjudicados'!$A$26:$O$44,
MATCH('Comparativo - Deltas Granul'!$A24,'Comparativo s adjudicados'!$A$26:$A$44,0),
MATCH('Comparativo - Deltas Granul'!I$10,'Comparativo s adjudicados'!$A$26:$O$26,0)),"")</f>
        <v>EU1</v>
      </c>
      <c r="K24" s="152" t="b">
        <f t="shared" si="1"/>
        <v>1</v>
      </c>
      <c r="L24" s="168" t="str">
        <f>_xlfn.IFNA(INDEX('Comparativo s adjudicados'!$A$9:$L$22,MATCH('Comparativo - Deltas Granul'!$A24,'Comparativo s adjudicados'!$A$9:$A$22,0),MATCH('Comparativo - Deltas Granul'!L$10,'Comparativo s adjudicados'!$A$9:$L$9,0)),"")</f>
        <v>CHRO2</v>
      </c>
      <c r="M24" s="154" t="str">
        <f>_xlfn.IFNA(INDEX('Comparativo s adjudicados'!$A$26:$O$44,
MATCH('Comparativo - Deltas Granul'!$A24,'Comparativo s adjudicados'!$A$26:$A$44,0),
MATCH('Comparativo - Deltas Granul'!L$10,'Comparativo s adjudicados'!$A$26:$O$26,0)),"")</f>
        <v>CHRO2</v>
      </c>
      <c r="N24" s="152" t="b">
        <f t="shared" si="2"/>
        <v>1</v>
      </c>
      <c r="O24" s="168" t="str">
        <f>_xlfn.IFNA(INDEX('Comparativo s adjudicados'!$A$9:$L$22,MATCH('Comparativo - Deltas Granul'!$A24,'Comparativo s adjudicados'!$A$9:$A$22,0),MATCH('Comparativo - Deltas Granul'!O$10,'Comparativo s adjudicados'!$A$9:$L$9,0)),"")</f>
        <v>ACUT2</v>
      </c>
      <c r="P24" s="154" t="str">
        <f>_xlfn.IFNA(INDEX('Comparativo s adjudicados'!$A$26:$O$44,
MATCH('Comparativo - Deltas Granul'!$A24,'Comparativo s adjudicados'!$A$26:$A$44,0),
MATCH('Comparativo - Deltas Granul'!O$10,'Comparativo s adjudicados'!$A$26:$O$26,0)),"")</f>
        <v>ACUT2</v>
      </c>
      <c r="Q24" s="152" t="b">
        <f t="shared" si="3"/>
        <v>1</v>
      </c>
      <c r="R24" s="168" t="str">
        <f>_xlfn.IFNA(INDEX('Comparativo s adjudicados'!$A$9:$L$22,MATCH('Comparativo - Deltas Granul'!$A24,'Comparativo s adjudicados'!$A$9:$A$22,0),MATCH('Comparativo - Deltas Granul'!R$10,'Comparativo s adjudicados'!$A$9:$L$9,0)),"")</f>
        <v>GEO3</v>
      </c>
      <c r="S24" s="154" t="str">
        <f>_xlfn.IFNA(INDEX('Comparativo s adjudicados'!$A$26:$O$44,
MATCH('Comparativo - Deltas Granul'!$A24,'Comparativo s adjudicados'!$A$26:$A$44,0),
MATCH('Comparativo - Deltas Granul'!R$10,'Comparativo s adjudicados'!$A$26:$O$26,0)),"")</f>
        <v>GEO3</v>
      </c>
      <c r="T24" s="152" t="b">
        <f t="shared" si="4"/>
        <v>1</v>
      </c>
      <c r="U24" s="168" t="str">
        <f>_xlfn.IFNA(INDEX('Comparativo s adjudicados'!$A$9:$L$22,MATCH('Comparativo - Deltas Granul'!$A24,'Comparativo s adjudicados'!$A$9:$A$22,0),MATCH('Comparativo - Deltas Granul'!U$10,'Comparativo s adjudicados'!$A$9:$L$9,0)),"")</f>
        <v>CNAEL6</v>
      </c>
      <c r="V24" s="154" t="str">
        <f>_xlfn.IFNA(INDEX('Comparativo s adjudicados'!$A$26:$O$44,
MATCH('Comparativo - Deltas Granul'!$A24,'Comparativo s adjudicados'!$A$26:$A$44,0),
MATCH('Comparativo - Deltas Granul'!U$10,'Comparativo s adjudicados'!$A$26:$O$26,0)),"")</f>
        <v>CNAEL6</v>
      </c>
      <c r="W24" s="152" t="b">
        <f t="shared" si="5"/>
        <v>1</v>
      </c>
      <c r="X24" s="168" t="str">
        <f>_xlfn.IFNA(INDEX('Comparativo s adjudicados'!$A$9:$L$22,MATCH('Comparativo - Deltas Granul'!$A24,'Comparativo s adjudicados'!$A$9:$A$22,0),MATCH('Comparativo - Deltas Granul'!X$10,'Comparativo s adjudicados'!$A$9:$L$9,0)),"")</f>
        <v>NACE06010101</v>
      </c>
      <c r="Y24" s="154" t="str">
        <f>_xlfn.IFNA(INDEX('Comparativo s adjudicados'!$A$26:$O$44,
MATCH('Comparativo - Deltas Granul'!$A24,'Comparativo s adjudicados'!$A$26:$A$44,0),
MATCH('Comparativo - Deltas Granul'!X$10,'Comparativo s adjudicados'!$A$26:$O$26,0)),"")</f>
        <v>NACE06010101</v>
      </c>
      <c r="Z24" s="152" t="b">
        <f t="shared" si="7"/>
        <v>1</v>
      </c>
    </row>
    <row r="25" spans="1:26" x14ac:dyDescent="0.25">
      <c r="A25" s="179" t="str">
        <f t="shared" si="0"/>
        <v>411445BI00411CONT1;HFS2;B01;MC08;TYVA01;INVS4;MESG4</v>
      </c>
      <c r="B25" s="166">
        <v>411</v>
      </c>
      <c r="C25" s="166">
        <v>445</v>
      </c>
      <c r="D25" s="167" t="s">
        <v>12</v>
      </c>
      <c r="E25" s="152" t="s">
        <v>13</v>
      </c>
      <c r="F25" s="153">
        <f>_xlfn.IFNA(INDEX('Comparativo s adjudicados'!$A$9:$L$22,
MATCH('Comparativo - Deltas Granul'!$A25,'Comparativo s adjudicados'!$A$9:$A$22,0),
MATCH('Comparativo - Deltas Granul'!F$10,'Comparativo s adjudicados'!$A$9:$L$9,0)),"")</f>
        <v>49500</v>
      </c>
      <c r="G25" s="154">
        <f>INDEX('Comparativo s adjudicados'!$A$26:$O$44,
MATCH('Comparativo - Deltas Granul'!$A25,'Comparativo s adjudicados'!$A$26:$A$44,0),
MATCH('Comparativo - Deltas Granul'!F$10,'Comparativo s adjudicados'!$A$26:$O$26,0))</f>
        <v>49500</v>
      </c>
      <c r="H25" s="159">
        <f t="shared" si="6"/>
        <v>0</v>
      </c>
      <c r="I25" s="168" t="str">
        <f>_xlfn.IFNA(INDEX('Comparativo s adjudicados'!$A$9:$L$22,
MATCH('Comparativo - Deltas Granul'!$A25,'Comparativo s adjudicados'!$A$9:$A$22,0),
MATCH('Comparativo - Deltas Granul'!I$10,'Comparativo s adjudicados'!$A$9:$L$9,0)),"")</f>
        <v>EU1</v>
      </c>
      <c r="J25" s="154" t="str">
        <f>_xlfn.IFNA(INDEX('Comparativo s adjudicados'!$A$26:$O$44,
MATCH('Comparativo - Deltas Granul'!$A25,'Comparativo s adjudicados'!$A$26:$A$44,0),
MATCH('Comparativo - Deltas Granul'!I$10,'Comparativo s adjudicados'!$A$26:$O$26,0)),"")</f>
        <v>EU1</v>
      </c>
      <c r="K25" s="152" t="b">
        <f t="shared" si="1"/>
        <v>1</v>
      </c>
      <c r="L25" s="168" t="str">
        <f>_xlfn.IFNA(INDEX('Comparativo s adjudicados'!$A$9:$L$22,MATCH('Comparativo - Deltas Granul'!$A25,'Comparativo s adjudicados'!$A$9:$A$22,0),MATCH('Comparativo - Deltas Granul'!L$10,'Comparativo s adjudicados'!$A$9:$L$9,0)),"")</f>
        <v>CHRO2</v>
      </c>
      <c r="M25" s="154" t="str">
        <f>_xlfn.IFNA(INDEX('Comparativo s adjudicados'!$A$26:$O$44,
MATCH('Comparativo - Deltas Granul'!$A25,'Comparativo s adjudicados'!$A$26:$A$44,0),
MATCH('Comparativo - Deltas Granul'!L$10,'Comparativo s adjudicados'!$A$26:$O$26,0)),"")</f>
        <v>CHRO2</v>
      </c>
      <c r="N25" s="152" t="b">
        <f t="shared" si="2"/>
        <v>1</v>
      </c>
      <c r="O25" s="168" t="str">
        <f>_xlfn.IFNA(INDEX('Comparativo s adjudicados'!$A$9:$L$22,MATCH('Comparativo - Deltas Granul'!$A25,'Comparativo s adjudicados'!$A$9:$A$22,0),MATCH('Comparativo - Deltas Granul'!O$10,'Comparativo s adjudicados'!$A$9:$L$9,0)),"")</f>
        <v>ACUT2</v>
      </c>
      <c r="P25" s="154" t="str">
        <f>_xlfn.IFNA(INDEX('Comparativo s adjudicados'!$A$26:$O$44,
MATCH('Comparativo - Deltas Granul'!$A25,'Comparativo s adjudicados'!$A$26:$A$44,0),
MATCH('Comparativo - Deltas Granul'!O$10,'Comparativo s adjudicados'!$A$26:$O$26,0)),"")</f>
        <v>ACUT2</v>
      </c>
      <c r="Q25" s="152" t="b">
        <f t="shared" si="3"/>
        <v>1</v>
      </c>
      <c r="R25" s="168" t="str">
        <f>_xlfn.IFNA(INDEX('Comparativo s adjudicados'!$A$9:$L$22,MATCH('Comparativo - Deltas Granul'!$A25,'Comparativo s adjudicados'!$A$9:$A$22,0),MATCH('Comparativo - Deltas Granul'!R$10,'Comparativo s adjudicados'!$A$9:$L$9,0)),"")</f>
        <v>GEO3</v>
      </c>
      <c r="S25" s="154" t="str">
        <f>_xlfn.IFNA(INDEX('Comparativo s adjudicados'!$A$26:$O$44,
MATCH('Comparativo - Deltas Granul'!$A25,'Comparativo s adjudicados'!$A$26:$A$44,0),
MATCH('Comparativo - Deltas Granul'!R$10,'Comparativo s adjudicados'!$A$26:$O$26,0)),"")</f>
        <v>GEO3</v>
      </c>
      <c r="T25" s="152" t="b">
        <f t="shared" si="4"/>
        <v>1</v>
      </c>
      <c r="U25" s="168"/>
      <c r="V25" s="154"/>
      <c r="W25" s="152" t="b">
        <f t="shared" si="5"/>
        <v>1</v>
      </c>
      <c r="X25" s="168"/>
      <c r="Y25" s="154"/>
      <c r="Z25" s="152" t="b">
        <f t="shared" si="7"/>
        <v>1</v>
      </c>
    </row>
    <row r="26" spans="1:26" x14ac:dyDescent="0.25">
      <c r="B26" s="186" t="s">
        <v>133</v>
      </c>
      <c r="C26" s="186"/>
      <c r="D26" s="186"/>
      <c r="E26" s="186"/>
      <c r="F26" s="160">
        <f>SUM(F12:F25)</f>
        <v>827721324</v>
      </c>
      <c r="G26" s="160">
        <f>SUM(G12:G25)</f>
        <v>827721326</v>
      </c>
      <c r="H26" s="160">
        <f t="shared" si="6"/>
        <v>2</v>
      </c>
    </row>
    <row r="27" spans="1:26" x14ac:dyDescent="0.25"/>
    <row r="28" spans="1:26" hidden="1" x14ac:dyDescent="0.25"/>
    <row r="29" spans="1:26" ht="15" hidden="1" customHeight="1" x14ac:dyDescent="0.25"/>
    <row r="30" spans="1:26" ht="15" hidden="1" customHeight="1" x14ac:dyDescent="0.25"/>
    <row r="31" spans="1:26" ht="15" hidden="1" customHeight="1" x14ac:dyDescent="0.25"/>
    <row r="32" spans="1:26" ht="15" hidden="1" customHeight="1" x14ac:dyDescent="0.25"/>
    <row r="33" ht="15" hidden="1" customHeight="1" x14ac:dyDescent="0.25"/>
    <row r="34" ht="15" hidden="1" customHeight="1" x14ac:dyDescent="0.25"/>
    <row r="35" ht="15" hidden="1" customHeight="1" x14ac:dyDescent="0.25"/>
    <row r="36" ht="15" hidden="1" customHeight="1" x14ac:dyDescent="0.25"/>
  </sheetData>
  <mergeCells count="44">
    <mergeCell ref="Q12:Q14"/>
    <mergeCell ref="T12:T14"/>
    <mergeCell ref="W12:W14"/>
    <mergeCell ref="O12:O14"/>
    <mergeCell ref="P12:P14"/>
    <mergeCell ref="R12:R14"/>
    <mergeCell ref="S12:S14"/>
    <mergeCell ref="U12:U14"/>
    <mergeCell ref="V12:V14"/>
    <mergeCell ref="Q17:Q19"/>
    <mergeCell ref="A12:A14"/>
    <mergeCell ref="E15:E16"/>
    <mergeCell ref="D15:D16"/>
    <mergeCell ref="C15:C16"/>
    <mergeCell ref="B15:B16"/>
    <mergeCell ref="F12:F14"/>
    <mergeCell ref="H12:H14"/>
    <mergeCell ref="I12:I14"/>
    <mergeCell ref="J12:J14"/>
    <mergeCell ref="B12:B14"/>
    <mergeCell ref="C12:C14"/>
    <mergeCell ref="D12:D14"/>
    <mergeCell ref="E12:E14"/>
    <mergeCell ref="K12:K14"/>
    <mergeCell ref="N12:N14"/>
    <mergeCell ref="O17:O19"/>
    <mergeCell ref="P17:P19"/>
    <mergeCell ref="K17:K19"/>
    <mergeCell ref="N17:N19"/>
    <mergeCell ref="J17:J19"/>
    <mergeCell ref="L17:L19"/>
    <mergeCell ref="M17:M19"/>
    <mergeCell ref="L12:L14"/>
    <mergeCell ref="M12:M14"/>
    <mergeCell ref="B26:E26"/>
    <mergeCell ref="B10:B11"/>
    <mergeCell ref="C10:C11"/>
    <mergeCell ref="D10:D11"/>
    <mergeCell ref="E10:E11"/>
    <mergeCell ref="E17:E19"/>
    <mergeCell ref="D17:D19"/>
    <mergeCell ref="C17:C19"/>
    <mergeCell ref="B17:B19"/>
    <mergeCell ref="I17:I19"/>
  </mergeCells>
  <conditionalFormatting sqref="Z15:Z19 N15:N16 Q15:Q16 T15:T19 K15:K17 W15:W19">
    <cfRule type="cellIs" dxfId="112" priority="73" operator="equal">
      <formula>FALSE</formula>
    </cfRule>
    <cfRule type="cellIs" dxfId="111" priority="74" operator="equal">
      <formula>TRUE</formula>
    </cfRule>
  </conditionalFormatting>
  <conditionalFormatting sqref="Z21">
    <cfRule type="cellIs" dxfId="110" priority="69" operator="equal">
      <formula>FALSE</formula>
    </cfRule>
    <cfRule type="cellIs" dxfId="109" priority="70" operator="equal">
      <formula>TRUE</formula>
    </cfRule>
  </conditionalFormatting>
  <conditionalFormatting sqref="Z20">
    <cfRule type="cellIs" dxfId="108" priority="71" operator="equal">
      <formula>FALSE</formula>
    </cfRule>
    <cfRule type="cellIs" dxfId="107" priority="72" operator="equal">
      <formula>TRUE</formula>
    </cfRule>
  </conditionalFormatting>
  <conditionalFormatting sqref="W12 K12">
    <cfRule type="cellIs" dxfId="106" priority="65" operator="equal">
      <formula>FALSE</formula>
    </cfRule>
    <cfRule type="cellIs" dxfId="105" priority="66" operator="equal">
      <formula>TRUE</formula>
    </cfRule>
  </conditionalFormatting>
  <conditionalFormatting sqref="N21 K21 Q21 T21 W21">
    <cfRule type="cellIs" dxfId="104" priority="61" operator="equal">
      <formula>FALSE</formula>
    </cfRule>
    <cfRule type="cellIs" dxfId="103" priority="62" operator="equal">
      <formula>TRUE</formula>
    </cfRule>
  </conditionalFormatting>
  <conditionalFormatting sqref="N20 K20 Q20 T20 W20">
    <cfRule type="cellIs" dxfId="102" priority="63" operator="equal">
      <formula>FALSE</formula>
    </cfRule>
    <cfRule type="cellIs" dxfId="101" priority="64" operator="equal">
      <formula>TRUE</formula>
    </cfRule>
  </conditionalFormatting>
  <conditionalFormatting sqref="Z22">
    <cfRule type="cellIs" dxfId="100" priority="49" operator="equal">
      <formula>FALSE</formula>
    </cfRule>
    <cfRule type="cellIs" dxfId="99" priority="50" operator="equal">
      <formula>TRUE</formula>
    </cfRule>
  </conditionalFormatting>
  <conditionalFormatting sqref="N22 K22 Q22 T22 W22">
    <cfRule type="cellIs" dxfId="98" priority="47" operator="equal">
      <formula>FALSE</formula>
    </cfRule>
    <cfRule type="cellIs" dxfId="97" priority="48" operator="equal">
      <formula>TRUE</formula>
    </cfRule>
  </conditionalFormatting>
  <conditionalFormatting sqref="N12">
    <cfRule type="cellIs" dxfId="96" priority="31" operator="equal">
      <formula>FALSE</formula>
    </cfRule>
    <cfRule type="cellIs" dxfId="95" priority="32" operator="equal">
      <formula>TRUE</formula>
    </cfRule>
  </conditionalFormatting>
  <conditionalFormatting sqref="Q12">
    <cfRule type="cellIs" dxfId="94" priority="29" operator="equal">
      <formula>FALSE</formula>
    </cfRule>
    <cfRule type="cellIs" dxfId="93" priority="30" operator="equal">
      <formula>TRUE</formula>
    </cfRule>
  </conditionalFormatting>
  <conditionalFormatting sqref="T12">
    <cfRule type="cellIs" dxfId="92" priority="27" operator="equal">
      <formula>FALSE</formula>
    </cfRule>
    <cfRule type="cellIs" dxfId="91" priority="28" operator="equal">
      <formula>TRUE</formula>
    </cfRule>
  </conditionalFormatting>
  <conditionalFormatting sqref="Z12">
    <cfRule type="cellIs" dxfId="90" priority="25" operator="equal">
      <formula>FALSE</formula>
    </cfRule>
    <cfRule type="cellIs" dxfId="89" priority="26" operator="equal">
      <formula>TRUE</formula>
    </cfRule>
  </conditionalFormatting>
  <conditionalFormatting sqref="N17">
    <cfRule type="cellIs" dxfId="88" priority="23" operator="equal">
      <formula>FALSE</formula>
    </cfRule>
    <cfRule type="cellIs" dxfId="87" priority="24" operator="equal">
      <formula>TRUE</formula>
    </cfRule>
  </conditionalFormatting>
  <conditionalFormatting sqref="Q17">
    <cfRule type="cellIs" dxfId="86" priority="21" operator="equal">
      <formula>FALSE</formula>
    </cfRule>
    <cfRule type="cellIs" dxfId="85" priority="22" operator="equal">
      <formula>TRUE</formula>
    </cfRule>
  </conditionalFormatting>
  <conditionalFormatting sqref="K23:K25">
    <cfRule type="cellIs" dxfId="84" priority="19" operator="equal">
      <formula>FALSE</formula>
    </cfRule>
    <cfRule type="cellIs" dxfId="83" priority="20" operator="equal">
      <formula>TRUE</formula>
    </cfRule>
  </conditionalFormatting>
  <conditionalFormatting sqref="Z23:Z25">
    <cfRule type="cellIs" dxfId="82" priority="17" operator="equal">
      <formula>FALSE</formula>
    </cfRule>
    <cfRule type="cellIs" dxfId="81" priority="18" operator="equal">
      <formula>TRUE</formula>
    </cfRule>
  </conditionalFormatting>
  <conditionalFormatting sqref="W23:W25">
    <cfRule type="cellIs" dxfId="80" priority="15" operator="equal">
      <formula>FALSE</formula>
    </cfRule>
    <cfRule type="cellIs" dxfId="79" priority="16" operator="equal">
      <formula>TRUE</formula>
    </cfRule>
  </conditionalFormatting>
  <conditionalFormatting sqref="T23:T25">
    <cfRule type="cellIs" dxfId="78" priority="13" operator="equal">
      <formula>FALSE</formula>
    </cfRule>
    <cfRule type="cellIs" dxfId="77" priority="14" operator="equal">
      <formula>TRUE</formula>
    </cfRule>
  </conditionalFormatting>
  <conditionalFormatting sqref="Q23:Q25">
    <cfRule type="cellIs" dxfId="76" priority="11" operator="equal">
      <formula>FALSE</formula>
    </cfRule>
    <cfRule type="cellIs" dxfId="75" priority="12" operator="equal">
      <formula>TRUE</formula>
    </cfRule>
  </conditionalFormatting>
  <conditionalFormatting sqref="N23:N25">
    <cfRule type="cellIs" dxfId="74" priority="9" operator="equal">
      <formula>FALSE</formula>
    </cfRule>
    <cfRule type="cellIs" dxfId="73" priority="10" operator="equal">
      <formula>TRUE</formula>
    </cfRule>
  </conditionalFormatting>
  <conditionalFormatting sqref="Z13">
    <cfRule type="cellIs" dxfId="72" priority="3" operator="equal">
      <formula>FALSE</formula>
    </cfRule>
    <cfRule type="cellIs" dxfId="71" priority="4" operator="equal">
      <formula>TRUE</formula>
    </cfRule>
  </conditionalFormatting>
  <conditionalFormatting sqref="Z14">
    <cfRule type="cellIs" dxfId="70" priority="1" operator="equal">
      <formula>FALSE</formula>
    </cfRule>
    <cfRule type="cellIs" dxfId="69" priority="2" operator="equal">
      <formula>TRUE</formula>
    </cfRule>
  </conditionalFormatting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8"/>
  <sheetViews>
    <sheetView showGridLines="0" workbookViewId="0">
      <pane ySplit="6" topLeftCell="A7" activePane="bottomLeft" state="frozen"/>
      <selection pane="bottomLeft"/>
    </sheetView>
  </sheetViews>
  <sheetFormatPr defaultColWidth="0" defaultRowHeight="15" zeroHeight="1" x14ac:dyDescent="0.25"/>
  <cols>
    <col min="1" max="1" width="3.7109375" customWidth="1"/>
    <col min="2" max="2" width="13.140625" bestFit="1" customWidth="1"/>
    <col min="3" max="4" width="15.85546875" bestFit="1" customWidth="1"/>
    <col min="5" max="5" width="51.42578125" customWidth="1"/>
    <col min="6" max="6" width="13.42578125" customWidth="1"/>
    <col min="7" max="7" width="4.28515625" customWidth="1"/>
    <col min="8" max="8" width="6.7109375" customWidth="1"/>
    <col min="9" max="10" width="6.5703125" customWidth="1"/>
    <col min="11" max="11" width="8.42578125" customWidth="1"/>
    <col min="12" max="12" width="13.7109375" customWidth="1"/>
    <col min="13" max="13" width="3.7109375" customWidth="1"/>
  </cols>
  <sheetData>
    <row r="1" spans="1:13" ht="7.5" customHeight="1" x14ac:dyDescent="0.25">
      <c r="A1" s="24"/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</row>
    <row r="2" spans="1:13" ht="7.5" customHeight="1" x14ac:dyDescent="0.25">
      <c r="A2" s="74"/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</row>
    <row r="3" spans="1:13" ht="7.5" customHeight="1" x14ac:dyDescent="0.25">
      <c r="A3" s="75"/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</row>
    <row r="4" spans="1:13" ht="7.5" customHeight="1" x14ac:dyDescent="0.25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</row>
    <row r="5" spans="1:13" ht="7.5" customHeight="1" x14ac:dyDescent="0.25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</row>
    <row r="6" spans="1:13" ht="3" customHeight="1" x14ac:dyDescent="0.25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</row>
    <row r="7" spans="1:13" x14ac:dyDescent="0.25"/>
    <row r="8" spans="1:13" x14ac:dyDescent="0.25">
      <c r="B8" s="161" t="s">
        <v>134</v>
      </c>
      <c r="C8" s="161"/>
      <c r="D8" s="161"/>
      <c r="E8" s="161"/>
      <c r="F8" s="161"/>
      <c r="G8" s="161"/>
      <c r="H8" s="161"/>
      <c r="I8" s="161"/>
      <c r="J8" s="161"/>
      <c r="K8" s="161"/>
      <c r="L8" s="161"/>
    </row>
    <row r="9" spans="1:13" ht="4.9000000000000004" customHeight="1" x14ac:dyDescent="0.25"/>
    <row r="10" spans="1:13" x14ac:dyDescent="0.25">
      <c r="B10" s="162" t="s">
        <v>1</v>
      </c>
      <c r="C10" s="162" t="s">
        <v>2</v>
      </c>
      <c r="D10" s="162" t="s">
        <v>3</v>
      </c>
      <c r="E10" s="162" t="s">
        <v>4</v>
      </c>
      <c r="F10" s="162" t="s">
        <v>5</v>
      </c>
      <c r="G10" s="162" t="s">
        <v>6</v>
      </c>
      <c r="H10" s="162" t="s">
        <v>7</v>
      </c>
      <c r="I10" s="162" t="s">
        <v>8</v>
      </c>
      <c r="J10" s="162" t="s">
        <v>9</v>
      </c>
      <c r="K10" s="162" t="s">
        <v>10</v>
      </c>
      <c r="L10" s="162" t="s">
        <v>11</v>
      </c>
    </row>
    <row r="11" spans="1:13" x14ac:dyDescent="0.25">
      <c r="B11" s="163">
        <v>411</v>
      </c>
      <c r="C11" s="163">
        <v>421</v>
      </c>
      <c r="D11" s="151" t="s">
        <v>12</v>
      </c>
      <c r="E11" s="151" t="s">
        <v>13</v>
      </c>
      <c r="F11" s="151">
        <v>450662960</v>
      </c>
      <c r="G11" s="151" t="s">
        <v>14</v>
      </c>
      <c r="H11" s="151" t="s">
        <v>15</v>
      </c>
      <c r="I11" s="151" t="s">
        <v>16</v>
      </c>
      <c r="J11" s="151" t="s">
        <v>17</v>
      </c>
      <c r="K11" s="151"/>
      <c r="L11" s="151"/>
    </row>
    <row r="12" spans="1:13" x14ac:dyDescent="0.25">
      <c r="B12" s="163">
        <v>411</v>
      </c>
      <c r="C12" s="163">
        <v>3162</v>
      </c>
      <c r="D12" s="151" t="s">
        <v>12</v>
      </c>
      <c r="E12" s="151" t="s">
        <v>13</v>
      </c>
      <c r="F12" s="151">
        <v>7932813</v>
      </c>
      <c r="G12" s="151" t="s">
        <v>14</v>
      </c>
      <c r="H12" s="151" t="s">
        <v>15</v>
      </c>
      <c r="I12" s="151" t="s">
        <v>16</v>
      </c>
      <c r="J12" s="151" t="s">
        <v>18</v>
      </c>
      <c r="K12" s="151"/>
      <c r="L12" s="151"/>
    </row>
    <row r="13" spans="1:13" x14ac:dyDescent="0.25">
      <c r="B13" s="163">
        <v>411</v>
      </c>
      <c r="C13" s="163">
        <v>1333</v>
      </c>
      <c r="D13" s="151" t="s">
        <v>12</v>
      </c>
      <c r="E13" s="151" t="s">
        <v>13</v>
      </c>
      <c r="F13" s="151">
        <v>88691496</v>
      </c>
      <c r="G13" s="151" t="s">
        <v>14</v>
      </c>
      <c r="H13" s="151" t="s">
        <v>15</v>
      </c>
      <c r="I13" s="151" t="s">
        <v>16</v>
      </c>
      <c r="J13" s="151" t="s">
        <v>18</v>
      </c>
      <c r="K13" s="151"/>
      <c r="L13" s="151"/>
    </row>
    <row r="14" spans="1:13" x14ac:dyDescent="0.25">
      <c r="B14" s="163">
        <v>411</v>
      </c>
      <c r="C14" s="163">
        <v>421</v>
      </c>
      <c r="D14" s="151" t="s">
        <v>12</v>
      </c>
      <c r="E14" s="151" t="s">
        <v>137</v>
      </c>
      <c r="F14" s="151">
        <v>-1</v>
      </c>
      <c r="G14" s="151" t="s">
        <v>14</v>
      </c>
      <c r="H14" s="151" t="s">
        <v>15</v>
      </c>
      <c r="I14" s="151" t="s">
        <v>16</v>
      </c>
      <c r="J14" s="151" t="s">
        <v>17</v>
      </c>
      <c r="K14" s="151"/>
      <c r="L14" s="151"/>
    </row>
    <row r="15" spans="1:13" x14ac:dyDescent="0.25">
      <c r="B15" s="163">
        <v>411</v>
      </c>
      <c r="C15" s="163">
        <v>442</v>
      </c>
      <c r="D15" s="151" t="s">
        <v>12</v>
      </c>
      <c r="E15" s="151" t="s">
        <v>20</v>
      </c>
      <c r="F15" s="151">
        <v>99962303</v>
      </c>
      <c r="G15" s="151" t="s">
        <v>14</v>
      </c>
      <c r="H15" s="151" t="s">
        <v>15</v>
      </c>
      <c r="I15" s="151" t="s">
        <v>16</v>
      </c>
      <c r="J15" s="151" t="s">
        <v>18</v>
      </c>
      <c r="K15" s="151" t="s">
        <v>21</v>
      </c>
      <c r="L15" s="151" t="s">
        <v>22</v>
      </c>
    </row>
    <row r="16" spans="1:13" x14ac:dyDescent="0.25">
      <c r="B16" s="163">
        <v>411</v>
      </c>
      <c r="C16" s="163">
        <v>0</v>
      </c>
      <c r="D16" s="151" t="s">
        <v>12</v>
      </c>
      <c r="E16" s="151" t="s">
        <v>23</v>
      </c>
      <c r="F16" s="151">
        <v>22684</v>
      </c>
      <c r="G16" s="151" t="s">
        <v>14</v>
      </c>
      <c r="H16" s="151" t="s">
        <v>15</v>
      </c>
      <c r="I16" s="151" t="s">
        <v>16</v>
      </c>
      <c r="J16" s="151" t="s">
        <v>18</v>
      </c>
      <c r="K16" s="151" t="s">
        <v>24</v>
      </c>
      <c r="L16" s="151" t="s">
        <v>25</v>
      </c>
    </row>
    <row r="17" spans="2:12" x14ac:dyDescent="0.25">
      <c r="B17" s="163">
        <v>411</v>
      </c>
      <c r="C17" s="163">
        <v>0</v>
      </c>
      <c r="D17" s="151" t="s">
        <v>12</v>
      </c>
      <c r="E17" s="151" t="s">
        <v>26</v>
      </c>
      <c r="F17" s="151">
        <v>17085832</v>
      </c>
      <c r="G17" s="151" t="s">
        <v>14</v>
      </c>
      <c r="H17" s="151" t="s">
        <v>15</v>
      </c>
      <c r="I17" s="151" t="s">
        <v>16</v>
      </c>
      <c r="J17" s="151" t="s">
        <v>18</v>
      </c>
      <c r="K17" s="151"/>
      <c r="L17" s="151"/>
    </row>
    <row r="18" spans="2:12" x14ac:dyDescent="0.25">
      <c r="B18" s="163">
        <v>411</v>
      </c>
      <c r="C18" s="163">
        <v>445</v>
      </c>
      <c r="D18" s="151" t="s">
        <v>12</v>
      </c>
      <c r="E18" s="151" t="s">
        <v>13</v>
      </c>
      <c r="F18" s="151">
        <v>49500</v>
      </c>
      <c r="G18" s="151" t="s">
        <v>14</v>
      </c>
      <c r="H18" s="151" t="s">
        <v>15</v>
      </c>
      <c r="I18" s="151" t="s">
        <v>16</v>
      </c>
      <c r="J18" s="151" t="s">
        <v>18</v>
      </c>
      <c r="K18" s="151"/>
      <c r="L18" s="151"/>
    </row>
    <row r="19" spans="2:12" x14ac:dyDescent="0.25">
      <c r="B19" s="163">
        <v>411</v>
      </c>
      <c r="C19" s="163">
        <v>0</v>
      </c>
      <c r="D19" s="151" t="s">
        <v>12</v>
      </c>
      <c r="E19" s="151" t="s">
        <v>23</v>
      </c>
      <c r="F19" s="151">
        <v>131176</v>
      </c>
      <c r="G19" s="151" t="s">
        <v>14</v>
      </c>
      <c r="H19" s="151" t="s">
        <v>15</v>
      </c>
      <c r="I19" s="151" t="s">
        <v>16</v>
      </c>
      <c r="J19" s="151" t="s">
        <v>17</v>
      </c>
      <c r="K19" s="151" t="s">
        <v>27</v>
      </c>
      <c r="L19" s="151" t="s">
        <v>28</v>
      </c>
    </row>
    <row r="20" spans="2:12" x14ac:dyDescent="0.25">
      <c r="B20" s="163">
        <v>411</v>
      </c>
      <c r="C20" s="163">
        <v>442</v>
      </c>
      <c r="D20" s="151" t="s">
        <v>12</v>
      </c>
      <c r="E20" s="151" t="s">
        <v>29</v>
      </c>
      <c r="F20" s="151">
        <v>-11000000</v>
      </c>
      <c r="G20" s="151" t="s">
        <v>14</v>
      </c>
      <c r="H20" s="151" t="s">
        <v>15</v>
      </c>
      <c r="I20" s="151" t="s">
        <v>16</v>
      </c>
      <c r="J20" s="151" t="s">
        <v>18</v>
      </c>
      <c r="K20" s="151" t="s">
        <v>21</v>
      </c>
      <c r="L20" s="151" t="s">
        <v>22</v>
      </c>
    </row>
    <row r="21" spans="2:12" x14ac:dyDescent="0.25">
      <c r="B21" s="163">
        <v>411</v>
      </c>
      <c r="C21" s="163">
        <v>0</v>
      </c>
      <c r="D21" s="151" t="s">
        <v>12</v>
      </c>
      <c r="E21" s="151" t="s">
        <v>30</v>
      </c>
      <c r="F21" s="151">
        <v>2493971</v>
      </c>
      <c r="G21" s="151" t="s">
        <v>31</v>
      </c>
      <c r="H21" s="151" t="s">
        <v>15</v>
      </c>
      <c r="I21" s="151" t="s">
        <v>16</v>
      </c>
      <c r="J21" s="151" t="s">
        <v>32</v>
      </c>
      <c r="K21" s="151"/>
      <c r="L21" s="151"/>
    </row>
    <row r="22" spans="2:12" x14ac:dyDescent="0.25">
      <c r="B22" s="163">
        <v>411</v>
      </c>
      <c r="C22" s="163">
        <v>0</v>
      </c>
      <c r="D22" s="151" t="s">
        <v>12</v>
      </c>
      <c r="E22" s="151" t="s">
        <v>23</v>
      </c>
      <c r="F22" s="151">
        <v>35578</v>
      </c>
      <c r="G22" s="151" t="s">
        <v>14</v>
      </c>
      <c r="H22" s="151" t="s">
        <v>15</v>
      </c>
      <c r="I22" s="151" t="s">
        <v>16</v>
      </c>
      <c r="J22" s="151" t="s">
        <v>18</v>
      </c>
      <c r="K22" s="151" t="s">
        <v>33</v>
      </c>
      <c r="L22" s="151" t="s">
        <v>34</v>
      </c>
    </row>
    <row r="23" spans="2:12" x14ac:dyDescent="0.25">
      <c r="B23" s="163">
        <v>411</v>
      </c>
      <c r="C23" s="163">
        <v>0</v>
      </c>
      <c r="D23" s="151" t="s">
        <v>12</v>
      </c>
      <c r="E23" s="151" t="s">
        <v>30</v>
      </c>
      <c r="F23" s="151">
        <v>171653011</v>
      </c>
      <c r="G23" s="151" t="s">
        <v>14</v>
      </c>
      <c r="H23" s="151" t="s">
        <v>15</v>
      </c>
      <c r="I23" s="151" t="s">
        <v>16</v>
      </c>
      <c r="J23" s="151" t="s">
        <v>18</v>
      </c>
      <c r="K23" s="151"/>
      <c r="L23" s="151"/>
    </row>
    <row r="24" spans="2:12" x14ac:dyDescent="0.25"/>
    <row r="25" spans="2:12" hidden="1" x14ac:dyDescent="0.25"/>
    <row r="26" spans="2:12" hidden="1" x14ac:dyDescent="0.25"/>
    <row r="27" spans="2:12" hidden="1" x14ac:dyDescent="0.25"/>
    <row r="28" spans="2:12" hidden="1" x14ac:dyDescent="0.25"/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9"/>
  <sheetViews>
    <sheetView showGridLines="0" workbookViewId="0">
      <pane ySplit="6" topLeftCell="A7" activePane="bottomLeft" state="frozen"/>
      <selection pane="bottomLeft"/>
    </sheetView>
  </sheetViews>
  <sheetFormatPr defaultColWidth="0" defaultRowHeight="15" zeroHeight="1" x14ac:dyDescent="0.25"/>
  <cols>
    <col min="1" max="1" width="3.7109375" customWidth="1"/>
    <col min="2" max="2" width="12.5703125" bestFit="1" customWidth="1"/>
    <col min="3" max="4" width="15.85546875" bestFit="1" customWidth="1"/>
    <col min="5" max="5" width="51.42578125" customWidth="1"/>
    <col min="6" max="6" width="13.42578125" customWidth="1"/>
    <col min="7" max="7" width="4.28515625" customWidth="1"/>
    <col min="8" max="8" width="6.7109375" customWidth="1"/>
    <col min="9" max="10" width="6.5703125" customWidth="1"/>
    <col min="11" max="11" width="8.42578125" customWidth="1"/>
    <col min="12" max="12" width="13.7109375" customWidth="1"/>
    <col min="13" max="13" width="3.7109375" customWidth="1"/>
  </cols>
  <sheetData>
    <row r="1" spans="1:13" ht="7.5" customHeight="1" x14ac:dyDescent="0.25">
      <c r="A1" s="24"/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</row>
    <row r="2" spans="1:13" ht="7.5" customHeight="1" x14ac:dyDescent="0.25">
      <c r="A2" s="74"/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</row>
    <row r="3" spans="1:13" ht="7.5" customHeight="1" x14ac:dyDescent="0.25">
      <c r="A3" s="75"/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</row>
    <row r="4" spans="1:13" ht="7.5" customHeight="1" x14ac:dyDescent="0.25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</row>
    <row r="5" spans="1:13" ht="7.5" customHeight="1" x14ac:dyDescent="0.25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</row>
    <row r="6" spans="1:13" ht="3" customHeight="1" x14ac:dyDescent="0.25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</row>
    <row r="7" spans="1:13" x14ac:dyDescent="0.25"/>
    <row r="8" spans="1:13" x14ac:dyDescent="0.25">
      <c r="B8" s="161" t="s">
        <v>139</v>
      </c>
      <c r="C8" s="161"/>
      <c r="D8" s="161"/>
      <c r="E8" s="161"/>
      <c r="F8" s="161"/>
      <c r="G8" s="161"/>
      <c r="H8" s="161"/>
      <c r="I8" s="161"/>
      <c r="J8" s="161"/>
      <c r="K8" s="161"/>
      <c r="L8" s="161"/>
    </row>
    <row r="9" spans="1:13" ht="4.9000000000000004" customHeight="1" x14ac:dyDescent="0.25"/>
    <row r="10" spans="1:13" x14ac:dyDescent="0.25">
      <c r="B10" s="162" t="s">
        <v>36</v>
      </c>
      <c r="C10" s="162" t="s">
        <v>2</v>
      </c>
      <c r="D10" s="162" t="s">
        <v>3</v>
      </c>
      <c r="E10" s="162" t="s">
        <v>4</v>
      </c>
      <c r="F10" s="162" t="s">
        <v>5</v>
      </c>
      <c r="G10" s="162" t="s">
        <v>6</v>
      </c>
      <c r="H10" s="162" t="s">
        <v>7</v>
      </c>
      <c r="I10" s="162" t="s">
        <v>8</v>
      </c>
      <c r="J10" s="162" t="s">
        <v>9</v>
      </c>
      <c r="K10" s="162" t="s">
        <v>10</v>
      </c>
      <c r="L10" s="162" t="s">
        <v>11</v>
      </c>
    </row>
    <row r="11" spans="1:13" x14ac:dyDescent="0.25">
      <c r="B11" s="163">
        <v>411</v>
      </c>
      <c r="C11" s="163">
        <v>0</v>
      </c>
      <c r="D11" s="151" t="s">
        <v>12</v>
      </c>
      <c r="E11" s="151" t="s">
        <v>26</v>
      </c>
      <c r="F11" s="151">
        <v>11163168</v>
      </c>
      <c r="G11" s="151" t="s">
        <v>14</v>
      </c>
      <c r="H11" s="151" t="s">
        <v>15</v>
      </c>
      <c r="I11" s="151" t="s">
        <v>16</v>
      </c>
      <c r="J11" s="151" t="s">
        <v>18</v>
      </c>
      <c r="K11" s="151"/>
      <c r="L11" s="151" t="s">
        <v>41</v>
      </c>
    </row>
    <row r="12" spans="1:13" x14ac:dyDescent="0.25">
      <c r="B12" s="163">
        <v>411</v>
      </c>
      <c r="C12" s="163">
        <v>0</v>
      </c>
      <c r="D12" s="151" t="s">
        <v>12</v>
      </c>
      <c r="E12" s="151" t="s">
        <v>26</v>
      </c>
      <c r="F12" s="151">
        <v>799901</v>
      </c>
      <c r="G12" s="151" t="s">
        <v>14</v>
      </c>
      <c r="H12" s="151" t="s">
        <v>15</v>
      </c>
      <c r="I12" s="151" t="s">
        <v>16</v>
      </c>
      <c r="J12" s="151" t="s">
        <v>18</v>
      </c>
      <c r="K12" s="151"/>
      <c r="L12" s="151" t="s">
        <v>40</v>
      </c>
    </row>
    <row r="13" spans="1:13" x14ac:dyDescent="0.25">
      <c r="B13" s="163">
        <v>411</v>
      </c>
      <c r="C13" s="163">
        <v>0</v>
      </c>
      <c r="D13" s="151" t="s">
        <v>12</v>
      </c>
      <c r="E13" s="151" t="s">
        <v>26</v>
      </c>
      <c r="F13" s="151">
        <v>5122764</v>
      </c>
      <c r="G13" s="151" t="s">
        <v>14</v>
      </c>
      <c r="H13" s="151" t="s">
        <v>15</v>
      </c>
      <c r="I13" s="151" t="s">
        <v>16</v>
      </c>
      <c r="J13" s="151" t="s">
        <v>18</v>
      </c>
      <c r="K13" s="151"/>
      <c r="L13" s="151"/>
    </row>
    <row r="14" spans="1:13" x14ac:dyDescent="0.25">
      <c r="B14" s="163">
        <v>411</v>
      </c>
      <c r="C14" s="163">
        <v>0</v>
      </c>
      <c r="D14" s="151" t="s">
        <v>12</v>
      </c>
      <c r="E14" s="151" t="s">
        <v>30</v>
      </c>
      <c r="F14" s="151">
        <v>2493971</v>
      </c>
      <c r="G14" s="151" t="s">
        <v>31</v>
      </c>
      <c r="H14" s="151" t="s">
        <v>15</v>
      </c>
      <c r="I14" s="151" t="s">
        <v>16</v>
      </c>
      <c r="J14" s="151" t="s">
        <v>32</v>
      </c>
      <c r="K14" s="151"/>
      <c r="L14" s="151"/>
    </row>
    <row r="15" spans="1:13" x14ac:dyDescent="0.25">
      <c r="B15" s="163">
        <v>411</v>
      </c>
      <c r="C15" s="163">
        <v>0</v>
      </c>
      <c r="D15" s="151" t="s">
        <v>12</v>
      </c>
      <c r="E15" s="151" t="s">
        <v>30</v>
      </c>
      <c r="F15" s="151">
        <v>171653012</v>
      </c>
      <c r="G15" s="151" t="s">
        <v>14</v>
      </c>
      <c r="H15" s="151" t="s">
        <v>15</v>
      </c>
      <c r="I15" s="151" t="s">
        <v>16</v>
      </c>
      <c r="J15" s="151" t="s">
        <v>18</v>
      </c>
      <c r="K15" s="151"/>
      <c r="L15" s="151"/>
    </row>
    <row r="16" spans="1:13" x14ac:dyDescent="0.25">
      <c r="B16" s="163">
        <v>411</v>
      </c>
      <c r="C16" s="163">
        <v>0</v>
      </c>
      <c r="D16" s="151" t="s">
        <v>12</v>
      </c>
      <c r="E16" s="151" t="s">
        <v>23</v>
      </c>
      <c r="F16" s="151">
        <v>35578</v>
      </c>
      <c r="G16" s="151" t="s">
        <v>14</v>
      </c>
      <c r="H16" s="151" t="s">
        <v>15</v>
      </c>
      <c r="I16" s="151" t="s">
        <v>16</v>
      </c>
      <c r="J16" s="151" t="s">
        <v>18</v>
      </c>
      <c r="K16" s="151" t="s">
        <v>33</v>
      </c>
      <c r="L16" s="151" t="s">
        <v>34</v>
      </c>
    </row>
    <row r="17" spans="2:12" x14ac:dyDescent="0.25">
      <c r="B17" s="163">
        <v>411</v>
      </c>
      <c r="C17" s="163">
        <v>0</v>
      </c>
      <c r="D17" s="151" t="s">
        <v>12</v>
      </c>
      <c r="E17" s="151" t="s">
        <v>23</v>
      </c>
      <c r="F17" s="151">
        <v>131176</v>
      </c>
      <c r="G17" s="151" t="s">
        <v>14</v>
      </c>
      <c r="H17" s="151" t="s">
        <v>15</v>
      </c>
      <c r="I17" s="151" t="s">
        <v>16</v>
      </c>
      <c r="J17" s="151" t="s">
        <v>17</v>
      </c>
      <c r="K17" s="151" t="s">
        <v>27</v>
      </c>
      <c r="L17" s="151" t="s">
        <v>28</v>
      </c>
    </row>
    <row r="18" spans="2:12" x14ac:dyDescent="0.25">
      <c r="B18" s="163">
        <v>411</v>
      </c>
      <c r="C18" s="163">
        <v>0</v>
      </c>
      <c r="D18" s="151" t="s">
        <v>12</v>
      </c>
      <c r="E18" s="151" t="s">
        <v>23</v>
      </c>
      <c r="F18" s="151">
        <v>22684</v>
      </c>
      <c r="G18" s="151" t="s">
        <v>14</v>
      </c>
      <c r="H18" s="151" t="s">
        <v>15</v>
      </c>
      <c r="I18" s="151" t="s">
        <v>16</v>
      </c>
      <c r="J18" s="151" t="s">
        <v>18</v>
      </c>
      <c r="K18" s="151" t="s">
        <v>24</v>
      </c>
      <c r="L18" s="151" t="s">
        <v>25</v>
      </c>
    </row>
    <row r="19" spans="2:12" x14ac:dyDescent="0.25">
      <c r="B19" s="163">
        <v>411</v>
      </c>
      <c r="C19" s="163">
        <v>1333</v>
      </c>
      <c r="D19" s="151" t="s">
        <v>12</v>
      </c>
      <c r="E19" s="151" t="s">
        <v>13</v>
      </c>
      <c r="F19" s="151">
        <v>88691496</v>
      </c>
      <c r="G19" s="151" t="s">
        <v>14</v>
      </c>
      <c r="H19" s="151" t="s">
        <v>15</v>
      </c>
      <c r="I19" s="151" t="s">
        <v>16</v>
      </c>
      <c r="J19" s="151" t="s">
        <v>18</v>
      </c>
      <c r="K19" s="151"/>
      <c r="L19" s="151"/>
    </row>
    <row r="20" spans="2:12" x14ac:dyDescent="0.25">
      <c r="B20" s="163">
        <v>411</v>
      </c>
      <c r="C20" s="163">
        <v>3162</v>
      </c>
      <c r="D20" s="151" t="s">
        <v>12</v>
      </c>
      <c r="E20" s="151" t="s">
        <v>13</v>
      </c>
      <c r="F20" s="151">
        <v>7932813</v>
      </c>
      <c r="G20" s="151" t="s">
        <v>14</v>
      </c>
      <c r="H20" s="151" t="s">
        <v>15</v>
      </c>
      <c r="I20" s="151" t="s">
        <v>16</v>
      </c>
      <c r="J20" s="151" t="s">
        <v>18</v>
      </c>
      <c r="K20" s="151"/>
      <c r="L20" s="151"/>
    </row>
    <row r="21" spans="2:12" x14ac:dyDescent="0.25">
      <c r="B21" s="163">
        <v>411</v>
      </c>
      <c r="C21" s="163">
        <v>421</v>
      </c>
      <c r="D21" s="151" t="s">
        <v>12</v>
      </c>
      <c r="E21" s="151" t="s">
        <v>13</v>
      </c>
      <c r="F21" s="151">
        <v>450662960</v>
      </c>
      <c r="G21" s="151" t="s">
        <v>14</v>
      </c>
      <c r="H21" s="151" t="s">
        <v>15</v>
      </c>
      <c r="I21" s="151" t="s">
        <v>16</v>
      </c>
      <c r="J21" s="151" t="s">
        <v>17</v>
      </c>
      <c r="K21" s="151"/>
      <c r="L21" s="151"/>
    </row>
    <row r="22" spans="2:12" x14ac:dyDescent="0.25">
      <c r="B22" s="163">
        <v>411</v>
      </c>
      <c r="C22" s="163">
        <v>442</v>
      </c>
      <c r="D22" s="151" t="s">
        <v>12</v>
      </c>
      <c r="E22" s="151" t="s">
        <v>20</v>
      </c>
      <c r="F22" s="151">
        <v>99962303</v>
      </c>
      <c r="G22" s="151" t="s">
        <v>14</v>
      </c>
      <c r="H22" s="151" t="s">
        <v>15</v>
      </c>
      <c r="I22" s="151" t="s">
        <v>16</v>
      </c>
      <c r="J22" s="151" t="s">
        <v>18</v>
      </c>
      <c r="K22" s="151" t="s">
        <v>21</v>
      </c>
      <c r="L22" s="151" t="s">
        <v>22</v>
      </c>
    </row>
    <row r="23" spans="2:12" x14ac:dyDescent="0.25">
      <c r="B23" s="163">
        <v>411</v>
      </c>
      <c r="C23" s="163">
        <v>442</v>
      </c>
      <c r="D23" s="151" t="s">
        <v>12</v>
      </c>
      <c r="E23" s="151" t="s">
        <v>29</v>
      </c>
      <c r="F23" s="151">
        <v>-11000000</v>
      </c>
      <c r="G23" s="151" t="s">
        <v>14</v>
      </c>
      <c r="H23" s="151" t="s">
        <v>15</v>
      </c>
      <c r="I23" s="151" t="s">
        <v>16</v>
      </c>
      <c r="J23" s="151" t="s">
        <v>18</v>
      </c>
      <c r="K23" s="151" t="s">
        <v>21</v>
      </c>
      <c r="L23" s="151" t="s">
        <v>22</v>
      </c>
    </row>
    <row r="24" spans="2:12" x14ac:dyDescent="0.25">
      <c r="B24" s="163">
        <v>411</v>
      </c>
      <c r="C24" s="163">
        <v>445</v>
      </c>
      <c r="D24" s="151" t="s">
        <v>12</v>
      </c>
      <c r="E24" s="151" t="s">
        <v>13</v>
      </c>
      <c r="F24" s="151">
        <v>49500</v>
      </c>
      <c r="G24" s="151" t="s">
        <v>14</v>
      </c>
      <c r="H24" s="151" t="s">
        <v>15</v>
      </c>
      <c r="I24" s="151" t="s">
        <v>16</v>
      </c>
      <c r="J24" s="151" t="s">
        <v>18</v>
      </c>
      <c r="K24" s="151"/>
      <c r="L24" s="151"/>
    </row>
    <row r="25" spans="2:12" x14ac:dyDescent="0.25"/>
    <row r="26" spans="2:12" hidden="1" x14ac:dyDescent="0.25"/>
    <row r="27" spans="2:12" hidden="1" x14ac:dyDescent="0.25"/>
    <row r="28" spans="2:12" hidden="1" x14ac:dyDescent="0.25"/>
    <row r="29" spans="2:12" hidden="1" x14ac:dyDescent="0.25"/>
  </sheetData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602"/>
  <sheetViews>
    <sheetView showGridLines="0" topLeftCell="A8" workbookViewId="0">
      <selection activeCell="B9" sqref="B9:L12602"/>
    </sheetView>
  </sheetViews>
  <sheetFormatPr defaultColWidth="0" defaultRowHeight="15" x14ac:dyDescent="0.25"/>
  <cols>
    <col min="1" max="1" width="3.7109375" customWidth="1"/>
    <col min="2" max="2" width="11.28515625" customWidth="1"/>
    <col min="3" max="4" width="14.28515625" customWidth="1"/>
    <col min="5" max="5" width="72.7109375" customWidth="1"/>
    <col min="6" max="6" width="14.5703125" customWidth="1"/>
    <col min="7" max="7" width="3.7109375" customWidth="1"/>
    <col min="8" max="8" width="6" customWidth="1"/>
    <col min="9" max="10" width="5.85546875" customWidth="1"/>
    <col min="11" max="11" width="7.5703125" customWidth="1"/>
    <col min="12" max="12" width="12.28515625" customWidth="1"/>
    <col min="13" max="13" width="4.28515625" customWidth="1"/>
    <col min="14" max="14" width="3.7109375" customWidth="1"/>
    <col min="15" max="16384" width="8.7109375" hidden="1"/>
  </cols>
  <sheetData>
    <row r="1" spans="1:14" ht="7.5" customHeight="1" x14ac:dyDescent="0.25">
      <c r="A1" s="24"/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</row>
    <row r="2" spans="1:14" ht="7.5" customHeight="1" x14ac:dyDescent="0.25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</row>
    <row r="3" spans="1:14" ht="12.75" customHeight="1" x14ac:dyDescent="0.25">
      <c r="A3" s="26"/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</row>
    <row r="4" spans="1:14" ht="7.5" customHeight="1" x14ac:dyDescent="0.25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</row>
    <row r="5" spans="1:14" ht="7.5" customHeight="1" x14ac:dyDescent="0.25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</row>
    <row r="6" spans="1:14" ht="3" customHeight="1" x14ac:dyDescent="0.25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</row>
    <row r="8" spans="1:14" x14ac:dyDescent="0.25">
      <c r="B8" s="71" t="s">
        <v>36</v>
      </c>
      <c r="C8" s="71" t="s">
        <v>2</v>
      </c>
      <c r="D8" s="71" t="s">
        <v>3</v>
      </c>
      <c r="E8" s="71" t="s">
        <v>141</v>
      </c>
      <c r="F8" s="71" t="s">
        <v>5</v>
      </c>
      <c r="G8" s="71" t="s">
        <v>6</v>
      </c>
      <c r="H8" s="71" t="s">
        <v>7</v>
      </c>
      <c r="I8" s="71" t="s">
        <v>8</v>
      </c>
      <c r="J8" s="71" t="s">
        <v>9</v>
      </c>
      <c r="K8" s="71" t="s">
        <v>10</v>
      </c>
      <c r="L8" s="71" t="s">
        <v>11</v>
      </c>
      <c r="M8" s="71" t="s">
        <v>142</v>
      </c>
    </row>
    <row r="9" spans="1:14" x14ac:dyDescent="0.25">
      <c r="B9" s="72" t="s">
        <v>143</v>
      </c>
      <c r="C9" s="72" t="s">
        <v>144</v>
      </c>
      <c r="D9" s="72" t="s">
        <v>12</v>
      </c>
      <c r="E9" s="72" t="s">
        <v>145</v>
      </c>
      <c r="F9" s="73">
        <v>-22</v>
      </c>
      <c r="G9" s="72" t="s">
        <v>31</v>
      </c>
      <c r="H9" s="72" t="s">
        <v>15</v>
      </c>
      <c r="I9" s="72" t="s">
        <v>16</v>
      </c>
      <c r="J9" s="72" t="s">
        <v>146</v>
      </c>
      <c r="K9" s="72" t="s">
        <v>147</v>
      </c>
      <c r="L9" s="72" t="s">
        <v>148</v>
      </c>
      <c r="M9" s="72"/>
    </row>
    <row r="10" spans="1:14" x14ac:dyDescent="0.25">
      <c r="B10" s="72" t="s">
        <v>143</v>
      </c>
      <c r="C10" s="72" t="s">
        <v>144</v>
      </c>
      <c r="D10" s="72" t="s">
        <v>12</v>
      </c>
      <c r="E10" s="72" t="s">
        <v>149</v>
      </c>
      <c r="F10" s="73">
        <v>4644341</v>
      </c>
      <c r="G10" s="72" t="s">
        <v>14</v>
      </c>
      <c r="H10" s="72" t="s">
        <v>15</v>
      </c>
      <c r="I10" s="72" t="s">
        <v>16</v>
      </c>
      <c r="J10" s="72" t="s">
        <v>18</v>
      </c>
      <c r="K10" s="72" t="s">
        <v>24</v>
      </c>
      <c r="L10" s="72" t="s">
        <v>150</v>
      </c>
      <c r="M10" s="72" t="s">
        <v>151</v>
      </c>
    </row>
    <row r="11" spans="1:14" x14ac:dyDescent="0.25">
      <c r="B11" s="72" t="s">
        <v>143</v>
      </c>
      <c r="C11" s="72" t="s">
        <v>144</v>
      </c>
      <c r="D11" s="72" t="s">
        <v>12</v>
      </c>
      <c r="E11" s="72" t="s">
        <v>152</v>
      </c>
      <c r="F11" s="73">
        <v>-9188</v>
      </c>
      <c r="G11" s="72" t="s">
        <v>14</v>
      </c>
      <c r="H11" s="72" t="s">
        <v>15</v>
      </c>
      <c r="I11" s="72" t="s">
        <v>16</v>
      </c>
      <c r="J11" s="72" t="s">
        <v>18</v>
      </c>
      <c r="K11" s="72" t="s">
        <v>33</v>
      </c>
      <c r="L11" s="72" t="s">
        <v>153</v>
      </c>
      <c r="M11" s="72"/>
    </row>
    <row r="12" spans="1:14" x14ac:dyDescent="0.25">
      <c r="B12" s="72" t="s">
        <v>143</v>
      </c>
      <c r="C12" s="72" t="s">
        <v>144</v>
      </c>
      <c r="D12" s="72" t="s">
        <v>12</v>
      </c>
      <c r="E12" s="72" t="s">
        <v>154</v>
      </c>
      <c r="F12" s="73">
        <v>-121</v>
      </c>
      <c r="G12" s="72" t="s">
        <v>14</v>
      </c>
      <c r="H12" s="72" t="s">
        <v>155</v>
      </c>
      <c r="I12" s="72" t="s">
        <v>16</v>
      </c>
      <c r="J12" s="72" t="s">
        <v>18</v>
      </c>
      <c r="K12" s="72" t="s">
        <v>33</v>
      </c>
      <c r="L12" s="72" t="s">
        <v>156</v>
      </c>
      <c r="M12" s="72"/>
    </row>
    <row r="13" spans="1:14" x14ac:dyDescent="0.25">
      <c r="B13" s="72" t="s">
        <v>143</v>
      </c>
      <c r="C13" s="72" t="s">
        <v>144</v>
      </c>
      <c r="D13" s="72" t="s">
        <v>12</v>
      </c>
      <c r="E13" s="72" t="s">
        <v>157</v>
      </c>
      <c r="F13" s="73">
        <v>118825</v>
      </c>
      <c r="G13" s="72" t="s">
        <v>14</v>
      </c>
      <c r="H13" s="72" t="s">
        <v>155</v>
      </c>
      <c r="I13" s="72" t="s">
        <v>16</v>
      </c>
      <c r="J13" s="72" t="s">
        <v>18</v>
      </c>
      <c r="K13" s="72" t="s">
        <v>147</v>
      </c>
      <c r="L13" s="72" t="s">
        <v>158</v>
      </c>
      <c r="M13" s="72" t="s">
        <v>159</v>
      </c>
    </row>
    <row r="14" spans="1:14" x14ac:dyDescent="0.25">
      <c r="B14" s="72" t="s">
        <v>143</v>
      </c>
      <c r="C14" s="72" t="s">
        <v>144</v>
      </c>
      <c r="D14" s="72" t="s">
        <v>12</v>
      </c>
      <c r="E14" s="72" t="s">
        <v>160</v>
      </c>
      <c r="F14" s="73">
        <v>342170</v>
      </c>
      <c r="G14" s="72" t="s">
        <v>14</v>
      </c>
      <c r="H14" s="72" t="s">
        <v>15</v>
      </c>
      <c r="I14" s="72" t="s">
        <v>16</v>
      </c>
      <c r="J14" s="72" t="s">
        <v>18</v>
      </c>
      <c r="K14" s="72" t="s">
        <v>161</v>
      </c>
      <c r="L14" s="72" t="s">
        <v>162</v>
      </c>
      <c r="M14" s="72" t="s">
        <v>163</v>
      </c>
    </row>
    <row r="15" spans="1:14" x14ac:dyDescent="0.25">
      <c r="B15" s="72" t="s">
        <v>143</v>
      </c>
      <c r="C15" s="72" t="s">
        <v>144</v>
      </c>
      <c r="D15" s="72" t="s">
        <v>12</v>
      </c>
      <c r="E15" s="72" t="s">
        <v>164</v>
      </c>
      <c r="F15" s="73">
        <v>-19996</v>
      </c>
      <c r="G15" s="72" t="s">
        <v>14</v>
      </c>
      <c r="H15" s="72" t="s">
        <v>15</v>
      </c>
      <c r="I15" s="72" t="s">
        <v>16</v>
      </c>
      <c r="J15" s="72" t="s">
        <v>18</v>
      </c>
      <c r="K15" s="72" t="s">
        <v>165</v>
      </c>
      <c r="L15" s="72" t="s">
        <v>166</v>
      </c>
      <c r="M15" s="72"/>
    </row>
    <row r="16" spans="1:14" x14ac:dyDescent="0.25">
      <c r="B16" s="72" t="s">
        <v>143</v>
      </c>
      <c r="C16" s="72" t="s">
        <v>144</v>
      </c>
      <c r="D16" s="72" t="s">
        <v>12</v>
      </c>
      <c r="E16" s="72" t="s">
        <v>160</v>
      </c>
      <c r="F16" s="73">
        <v>55070</v>
      </c>
      <c r="G16" s="72" t="s">
        <v>14</v>
      </c>
      <c r="H16" s="72" t="s">
        <v>155</v>
      </c>
      <c r="I16" s="72" t="s">
        <v>16</v>
      </c>
      <c r="J16" s="72" t="s">
        <v>18</v>
      </c>
      <c r="K16" s="72" t="s">
        <v>33</v>
      </c>
      <c r="L16" s="72" t="s">
        <v>167</v>
      </c>
      <c r="M16" s="72" t="s">
        <v>151</v>
      </c>
    </row>
    <row r="17" spans="2:13" x14ac:dyDescent="0.25">
      <c r="B17" s="72" t="s">
        <v>143</v>
      </c>
      <c r="C17" s="72" t="s">
        <v>144</v>
      </c>
      <c r="D17" s="72" t="s">
        <v>12</v>
      </c>
      <c r="E17" s="72" t="s">
        <v>152</v>
      </c>
      <c r="F17" s="73">
        <v>-2081</v>
      </c>
      <c r="G17" s="72" t="s">
        <v>14</v>
      </c>
      <c r="H17" s="72" t="s">
        <v>15</v>
      </c>
      <c r="I17" s="72" t="s">
        <v>16</v>
      </c>
      <c r="J17" s="72" t="s">
        <v>18</v>
      </c>
      <c r="K17" s="72" t="s">
        <v>168</v>
      </c>
      <c r="L17" s="72" t="s">
        <v>169</v>
      </c>
      <c r="M17" s="72"/>
    </row>
    <row r="18" spans="2:13" x14ac:dyDescent="0.25">
      <c r="B18" s="72" t="s">
        <v>143</v>
      </c>
      <c r="C18" s="72" t="s">
        <v>144</v>
      </c>
      <c r="D18" s="72" t="s">
        <v>12</v>
      </c>
      <c r="E18" s="72" t="s">
        <v>170</v>
      </c>
      <c r="F18" s="73">
        <v>37</v>
      </c>
      <c r="G18" s="72" t="s">
        <v>14</v>
      </c>
      <c r="H18" s="72" t="s">
        <v>15</v>
      </c>
      <c r="I18" s="72" t="s">
        <v>16</v>
      </c>
      <c r="J18" s="72" t="s">
        <v>18</v>
      </c>
      <c r="K18" s="72" t="s">
        <v>147</v>
      </c>
      <c r="L18" s="72" t="s">
        <v>171</v>
      </c>
      <c r="M18" s="72" t="s">
        <v>172</v>
      </c>
    </row>
    <row r="19" spans="2:13" x14ac:dyDescent="0.25">
      <c r="B19" s="72" t="s">
        <v>143</v>
      </c>
      <c r="C19" s="72" t="s">
        <v>144</v>
      </c>
      <c r="D19" s="72" t="s">
        <v>12</v>
      </c>
      <c r="E19" s="72" t="s">
        <v>173</v>
      </c>
      <c r="F19" s="73">
        <v>-9</v>
      </c>
      <c r="G19" s="72" t="s">
        <v>14</v>
      </c>
      <c r="H19" s="72" t="s">
        <v>15</v>
      </c>
      <c r="I19" s="72" t="s">
        <v>16</v>
      </c>
      <c r="J19" s="72" t="s">
        <v>18</v>
      </c>
      <c r="K19" s="72" t="s">
        <v>161</v>
      </c>
      <c r="L19" s="72" t="s">
        <v>174</v>
      </c>
      <c r="M19" s="72"/>
    </row>
    <row r="20" spans="2:13" x14ac:dyDescent="0.25">
      <c r="B20" s="72" t="s">
        <v>143</v>
      </c>
      <c r="C20" s="72" t="s">
        <v>144</v>
      </c>
      <c r="D20" s="72" t="s">
        <v>12</v>
      </c>
      <c r="E20" s="72" t="s">
        <v>175</v>
      </c>
      <c r="F20" s="73">
        <v>-30449</v>
      </c>
      <c r="G20" s="72" t="s">
        <v>14</v>
      </c>
      <c r="H20" s="72" t="s">
        <v>155</v>
      </c>
      <c r="I20" s="72" t="s">
        <v>16</v>
      </c>
      <c r="J20" s="72" t="s">
        <v>18</v>
      </c>
      <c r="K20" s="72" t="s">
        <v>33</v>
      </c>
      <c r="L20" s="72" t="s">
        <v>176</v>
      </c>
      <c r="M20" s="72"/>
    </row>
    <row r="21" spans="2:13" x14ac:dyDescent="0.25">
      <c r="B21" s="72" t="s">
        <v>143</v>
      </c>
      <c r="C21" s="72" t="s">
        <v>144</v>
      </c>
      <c r="D21" s="72" t="s">
        <v>12</v>
      </c>
      <c r="E21" s="72" t="s">
        <v>177</v>
      </c>
      <c r="F21" s="73">
        <v>255474</v>
      </c>
      <c r="G21" s="72" t="s">
        <v>14</v>
      </c>
      <c r="H21" s="72" t="s">
        <v>15</v>
      </c>
      <c r="I21" s="72" t="s">
        <v>16</v>
      </c>
      <c r="J21" s="72" t="s">
        <v>18</v>
      </c>
      <c r="K21" s="72" t="s">
        <v>21</v>
      </c>
      <c r="L21" s="72" t="s">
        <v>178</v>
      </c>
      <c r="M21" s="72"/>
    </row>
    <row r="22" spans="2:13" x14ac:dyDescent="0.25">
      <c r="B22" s="72" t="s">
        <v>143</v>
      </c>
      <c r="C22" s="72" t="s">
        <v>144</v>
      </c>
      <c r="D22" s="72" t="s">
        <v>12</v>
      </c>
      <c r="E22" s="72" t="s">
        <v>154</v>
      </c>
      <c r="F22" s="73">
        <v>-217</v>
      </c>
      <c r="G22" s="72" t="s">
        <v>14</v>
      </c>
      <c r="H22" s="72" t="s">
        <v>155</v>
      </c>
      <c r="I22" s="72" t="s">
        <v>16</v>
      </c>
      <c r="J22" s="72" t="s">
        <v>18</v>
      </c>
      <c r="K22" s="72" t="s">
        <v>33</v>
      </c>
      <c r="L22" s="72" t="s">
        <v>179</v>
      </c>
      <c r="M22" s="72"/>
    </row>
    <row r="23" spans="2:13" x14ac:dyDescent="0.25">
      <c r="B23" s="72" t="s">
        <v>143</v>
      </c>
      <c r="C23" s="72" t="s">
        <v>144</v>
      </c>
      <c r="D23" s="72" t="s">
        <v>12</v>
      </c>
      <c r="E23" s="72" t="s">
        <v>175</v>
      </c>
      <c r="F23" s="73">
        <v>-681</v>
      </c>
      <c r="G23" s="72" t="s">
        <v>14</v>
      </c>
      <c r="H23" s="72" t="s">
        <v>15</v>
      </c>
      <c r="I23" s="72" t="s">
        <v>16</v>
      </c>
      <c r="J23" s="72" t="s">
        <v>18</v>
      </c>
      <c r="K23" s="72" t="s">
        <v>161</v>
      </c>
      <c r="L23" s="72" t="s">
        <v>180</v>
      </c>
      <c r="M23" s="72"/>
    </row>
    <row r="24" spans="2:13" x14ac:dyDescent="0.25">
      <c r="B24" s="72" t="s">
        <v>143</v>
      </c>
      <c r="C24" s="72" t="s">
        <v>144</v>
      </c>
      <c r="D24" s="72" t="s">
        <v>12</v>
      </c>
      <c r="E24" s="72" t="s">
        <v>181</v>
      </c>
      <c r="F24" s="73">
        <v>-4585</v>
      </c>
      <c r="G24" s="72" t="s">
        <v>14</v>
      </c>
      <c r="H24" s="72" t="s">
        <v>15</v>
      </c>
      <c r="I24" s="72" t="s">
        <v>16</v>
      </c>
      <c r="J24" s="72" t="s">
        <v>18</v>
      </c>
      <c r="K24" s="72" t="s">
        <v>147</v>
      </c>
      <c r="L24" s="72" t="s">
        <v>182</v>
      </c>
      <c r="M24" s="72"/>
    </row>
    <row r="25" spans="2:13" x14ac:dyDescent="0.25">
      <c r="B25" s="72" t="s">
        <v>143</v>
      </c>
      <c r="C25" s="72" t="s">
        <v>144</v>
      </c>
      <c r="D25" s="72" t="s">
        <v>12</v>
      </c>
      <c r="E25" s="72" t="s">
        <v>183</v>
      </c>
      <c r="F25" s="73">
        <v>30748</v>
      </c>
      <c r="G25" s="72" t="s">
        <v>14</v>
      </c>
      <c r="H25" s="72" t="s">
        <v>15</v>
      </c>
      <c r="I25" s="72" t="s">
        <v>16</v>
      </c>
      <c r="J25" s="72" t="s">
        <v>18</v>
      </c>
      <c r="K25" s="72" t="s">
        <v>184</v>
      </c>
      <c r="L25" s="72" t="s">
        <v>185</v>
      </c>
      <c r="M25" s="72" t="s">
        <v>186</v>
      </c>
    </row>
    <row r="26" spans="2:13" x14ac:dyDescent="0.25">
      <c r="B26" s="72" t="s">
        <v>143</v>
      </c>
      <c r="C26" s="72" t="s">
        <v>144</v>
      </c>
      <c r="D26" s="72" t="s">
        <v>12</v>
      </c>
      <c r="E26" s="72" t="s">
        <v>154</v>
      </c>
      <c r="F26" s="73">
        <v>-4681</v>
      </c>
      <c r="G26" s="72" t="s">
        <v>14</v>
      </c>
      <c r="H26" s="72" t="s">
        <v>15</v>
      </c>
      <c r="I26" s="72" t="s">
        <v>16</v>
      </c>
      <c r="J26" s="72" t="s">
        <v>18</v>
      </c>
      <c r="K26" s="72" t="s">
        <v>33</v>
      </c>
      <c r="L26" s="72" t="s">
        <v>187</v>
      </c>
      <c r="M26" s="72"/>
    </row>
    <row r="27" spans="2:13" x14ac:dyDescent="0.25">
      <c r="B27" s="72" t="s">
        <v>143</v>
      </c>
      <c r="C27" s="72" t="s">
        <v>144</v>
      </c>
      <c r="D27" s="72" t="s">
        <v>12</v>
      </c>
      <c r="E27" s="72" t="s">
        <v>188</v>
      </c>
      <c r="F27" s="73">
        <v>246120</v>
      </c>
      <c r="G27" s="72" t="s">
        <v>14</v>
      </c>
      <c r="H27" s="72" t="s">
        <v>15</v>
      </c>
      <c r="I27" s="72" t="s">
        <v>16</v>
      </c>
      <c r="J27" s="72" t="s">
        <v>18</v>
      </c>
      <c r="K27" s="72" t="s">
        <v>189</v>
      </c>
      <c r="L27" s="72" t="s">
        <v>190</v>
      </c>
      <c r="M27" s="72" t="s">
        <v>191</v>
      </c>
    </row>
    <row r="28" spans="2:13" x14ac:dyDescent="0.25">
      <c r="B28" s="72" t="s">
        <v>143</v>
      </c>
      <c r="C28" s="72" t="s">
        <v>144</v>
      </c>
      <c r="D28" s="72" t="s">
        <v>12</v>
      </c>
      <c r="E28" s="72" t="s">
        <v>188</v>
      </c>
      <c r="F28" s="73">
        <v>12914804</v>
      </c>
      <c r="G28" s="72" t="s">
        <v>14</v>
      </c>
      <c r="H28" s="72" t="s">
        <v>15</v>
      </c>
      <c r="I28" s="72" t="s">
        <v>16</v>
      </c>
      <c r="J28" s="72" t="s">
        <v>18</v>
      </c>
      <c r="K28" s="72" t="s">
        <v>189</v>
      </c>
      <c r="L28" s="72" t="s">
        <v>192</v>
      </c>
      <c r="M28" s="72" t="s">
        <v>151</v>
      </c>
    </row>
    <row r="29" spans="2:13" x14ac:dyDescent="0.25">
      <c r="B29" s="72" t="s">
        <v>143</v>
      </c>
      <c r="C29" s="72" t="s">
        <v>144</v>
      </c>
      <c r="D29" s="72" t="s">
        <v>12</v>
      </c>
      <c r="E29" s="72" t="s">
        <v>188</v>
      </c>
      <c r="F29" s="73">
        <v>542115</v>
      </c>
      <c r="G29" s="72" t="s">
        <v>14</v>
      </c>
      <c r="H29" s="72" t="s">
        <v>155</v>
      </c>
      <c r="I29" s="72" t="s">
        <v>16</v>
      </c>
      <c r="J29" s="72" t="s">
        <v>18</v>
      </c>
      <c r="K29" s="72" t="s">
        <v>33</v>
      </c>
      <c r="L29" s="72" t="s">
        <v>193</v>
      </c>
      <c r="M29" s="72" t="s">
        <v>191</v>
      </c>
    </row>
    <row r="30" spans="2:13" x14ac:dyDescent="0.25">
      <c r="B30" s="72" t="s">
        <v>143</v>
      </c>
      <c r="C30" s="72" t="s">
        <v>144</v>
      </c>
      <c r="D30" s="72" t="s">
        <v>12</v>
      </c>
      <c r="E30" s="72" t="s">
        <v>177</v>
      </c>
      <c r="F30" s="73">
        <v>66</v>
      </c>
      <c r="G30" s="72" t="s">
        <v>14</v>
      </c>
      <c r="H30" s="72" t="s">
        <v>15</v>
      </c>
      <c r="I30" s="72" t="s">
        <v>16</v>
      </c>
      <c r="J30" s="72" t="s">
        <v>18</v>
      </c>
      <c r="K30" s="72" t="s">
        <v>33</v>
      </c>
      <c r="L30" s="72" t="s">
        <v>194</v>
      </c>
      <c r="M30" s="72"/>
    </row>
    <row r="31" spans="2:13" x14ac:dyDescent="0.25">
      <c r="B31" s="72" t="s">
        <v>143</v>
      </c>
      <c r="C31" s="72" t="s">
        <v>144</v>
      </c>
      <c r="D31" s="72" t="s">
        <v>12</v>
      </c>
      <c r="E31" s="72" t="s">
        <v>152</v>
      </c>
      <c r="F31" s="73">
        <v>-1803</v>
      </c>
      <c r="G31" s="72" t="s">
        <v>14</v>
      </c>
      <c r="H31" s="72" t="s">
        <v>155</v>
      </c>
      <c r="I31" s="72" t="s">
        <v>16</v>
      </c>
      <c r="J31" s="72" t="s">
        <v>18</v>
      </c>
      <c r="K31" s="72" t="s">
        <v>33</v>
      </c>
      <c r="L31" s="72" t="s">
        <v>195</v>
      </c>
      <c r="M31" s="72"/>
    </row>
    <row r="32" spans="2:13" x14ac:dyDescent="0.25">
      <c r="B32" s="72" t="s">
        <v>143</v>
      </c>
      <c r="C32" s="72" t="s">
        <v>144</v>
      </c>
      <c r="D32" s="72" t="s">
        <v>12</v>
      </c>
      <c r="E32" s="72" t="s">
        <v>154</v>
      </c>
      <c r="F32" s="73">
        <v>-2598</v>
      </c>
      <c r="G32" s="72" t="s">
        <v>14</v>
      </c>
      <c r="H32" s="72" t="s">
        <v>15</v>
      </c>
      <c r="I32" s="72" t="s">
        <v>16</v>
      </c>
      <c r="J32" s="72" t="s">
        <v>18</v>
      </c>
      <c r="K32" s="72" t="s">
        <v>147</v>
      </c>
      <c r="L32" s="72" t="s">
        <v>196</v>
      </c>
      <c r="M32" s="72"/>
    </row>
    <row r="33" spans="2:13" x14ac:dyDescent="0.25">
      <c r="B33" s="72" t="s">
        <v>143</v>
      </c>
      <c r="C33" s="72" t="s">
        <v>144</v>
      </c>
      <c r="D33" s="72" t="s">
        <v>12</v>
      </c>
      <c r="E33" s="72" t="s">
        <v>197</v>
      </c>
      <c r="F33" s="73">
        <v>3304605</v>
      </c>
      <c r="G33" s="72" t="s">
        <v>14</v>
      </c>
      <c r="H33" s="72" t="s">
        <v>155</v>
      </c>
      <c r="I33" s="72" t="s">
        <v>16</v>
      </c>
      <c r="J33" s="72" t="s">
        <v>18</v>
      </c>
      <c r="K33" s="72" t="s">
        <v>33</v>
      </c>
      <c r="L33" s="72" t="s">
        <v>176</v>
      </c>
      <c r="M33" s="72" t="s">
        <v>191</v>
      </c>
    </row>
    <row r="34" spans="2:13" x14ac:dyDescent="0.25">
      <c r="B34" s="72" t="s">
        <v>143</v>
      </c>
      <c r="C34" s="72" t="s">
        <v>144</v>
      </c>
      <c r="D34" s="72" t="s">
        <v>12</v>
      </c>
      <c r="E34" s="72" t="s">
        <v>152</v>
      </c>
      <c r="F34" s="73">
        <v>-2351</v>
      </c>
      <c r="G34" s="72" t="s">
        <v>14</v>
      </c>
      <c r="H34" s="72" t="s">
        <v>155</v>
      </c>
      <c r="I34" s="72" t="s">
        <v>16</v>
      </c>
      <c r="J34" s="72" t="s">
        <v>18</v>
      </c>
      <c r="K34" s="72" t="s">
        <v>21</v>
      </c>
      <c r="L34" s="72" t="s">
        <v>198</v>
      </c>
      <c r="M34" s="72"/>
    </row>
    <row r="35" spans="2:13" x14ac:dyDescent="0.25">
      <c r="B35" s="72" t="s">
        <v>143</v>
      </c>
      <c r="C35" s="72" t="s">
        <v>144</v>
      </c>
      <c r="D35" s="72" t="s">
        <v>12</v>
      </c>
      <c r="E35" s="72" t="s">
        <v>199</v>
      </c>
      <c r="F35" s="73">
        <v>1556</v>
      </c>
      <c r="G35" s="72" t="s">
        <v>14</v>
      </c>
      <c r="H35" s="72" t="s">
        <v>155</v>
      </c>
      <c r="I35" s="72" t="s">
        <v>16</v>
      </c>
      <c r="J35" s="72" t="s">
        <v>18</v>
      </c>
      <c r="K35" s="72" t="s">
        <v>33</v>
      </c>
      <c r="L35" s="72" t="s">
        <v>200</v>
      </c>
      <c r="M35" s="72"/>
    </row>
    <row r="36" spans="2:13" x14ac:dyDescent="0.25">
      <c r="B36" s="72" t="s">
        <v>143</v>
      </c>
      <c r="C36" s="72" t="s">
        <v>144</v>
      </c>
      <c r="D36" s="72" t="s">
        <v>12</v>
      </c>
      <c r="E36" s="72" t="s">
        <v>201</v>
      </c>
      <c r="F36" s="73">
        <v>225187</v>
      </c>
      <c r="G36" s="72" t="s">
        <v>14</v>
      </c>
      <c r="H36" s="72" t="s">
        <v>15</v>
      </c>
      <c r="I36" s="72" t="s">
        <v>16</v>
      </c>
      <c r="J36" s="72" t="s">
        <v>18</v>
      </c>
      <c r="K36" s="72" t="s">
        <v>189</v>
      </c>
      <c r="L36" s="72" t="s">
        <v>202</v>
      </c>
      <c r="M36" s="72" t="s">
        <v>203</v>
      </c>
    </row>
    <row r="37" spans="2:13" x14ac:dyDescent="0.25">
      <c r="B37" s="72" t="s">
        <v>143</v>
      </c>
      <c r="C37" s="72" t="s">
        <v>144</v>
      </c>
      <c r="D37" s="72" t="s">
        <v>12</v>
      </c>
      <c r="E37" s="72" t="s">
        <v>188</v>
      </c>
      <c r="F37" s="73">
        <v>5876887</v>
      </c>
      <c r="G37" s="72" t="s">
        <v>14</v>
      </c>
      <c r="H37" s="72" t="s">
        <v>15</v>
      </c>
      <c r="I37" s="72" t="s">
        <v>16</v>
      </c>
      <c r="J37" s="72" t="s">
        <v>18</v>
      </c>
      <c r="K37" s="72" t="s">
        <v>184</v>
      </c>
      <c r="L37" s="72" t="s">
        <v>204</v>
      </c>
      <c r="M37" s="72" t="s">
        <v>191</v>
      </c>
    </row>
    <row r="38" spans="2:13" x14ac:dyDescent="0.25">
      <c r="B38" s="72" t="s">
        <v>143</v>
      </c>
      <c r="C38" s="72" t="s">
        <v>144</v>
      </c>
      <c r="D38" s="72" t="s">
        <v>12</v>
      </c>
      <c r="E38" s="72" t="s">
        <v>154</v>
      </c>
      <c r="F38" s="73">
        <v>-19629</v>
      </c>
      <c r="G38" s="72" t="s">
        <v>14</v>
      </c>
      <c r="H38" s="72" t="s">
        <v>15</v>
      </c>
      <c r="I38" s="72" t="s">
        <v>16</v>
      </c>
      <c r="J38" s="72" t="s">
        <v>18</v>
      </c>
      <c r="K38" s="72" t="s">
        <v>205</v>
      </c>
      <c r="L38" s="72" t="s">
        <v>206</v>
      </c>
      <c r="M38" s="72"/>
    </row>
    <row r="39" spans="2:13" x14ac:dyDescent="0.25">
      <c r="B39" s="72" t="s">
        <v>143</v>
      </c>
      <c r="C39" s="72" t="s">
        <v>144</v>
      </c>
      <c r="D39" s="72" t="s">
        <v>12</v>
      </c>
      <c r="E39" s="72" t="s">
        <v>152</v>
      </c>
      <c r="F39" s="73">
        <v>-16763</v>
      </c>
      <c r="G39" s="72" t="s">
        <v>14</v>
      </c>
      <c r="H39" s="72" t="s">
        <v>155</v>
      </c>
      <c r="I39" s="72" t="s">
        <v>16</v>
      </c>
      <c r="J39" s="72" t="s">
        <v>18</v>
      </c>
      <c r="K39" s="72" t="s">
        <v>33</v>
      </c>
      <c r="L39" s="72" t="s">
        <v>207</v>
      </c>
      <c r="M39" s="72"/>
    </row>
    <row r="40" spans="2:13" x14ac:dyDescent="0.25">
      <c r="B40" s="72" t="s">
        <v>143</v>
      </c>
      <c r="C40" s="72" t="s">
        <v>144</v>
      </c>
      <c r="D40" s="72" t="s">
        <v>12</v>
      </c>
      <c r="E40" s="72" t="s">
        <v>199</v>
      </c>
      <c r="F40" s="73">
        <v>3235</v>
      </c>
      <c r="G40" s="72" t="s">
        <v>14</v>
      </c>
      <c r="H40" s="72" t="s">
        <v>155</v>
      </c>
      <c r="I40" s="72" t="s">
        <v>16</v>
      </c>
      <c r="J40" s="72" t="s">
        <v>18</v>
      </c>
      <c r="K40" s="72" t="s">
        <v>147</v>
      </c>
      <c r="L40" s="72" t="s">
        <v>208</v>
      </c>
      <c r="M40" s="72"/>
    </row>
    <row r="41" spans="2:13" x14ac:dyDescent="0.25">
      <c r="B41" s="72" t="s">
        <v>143</v>
      </c>
      <c r="C41" s="72" t="s">
        <v>144</v>
      </c>
      <c r="D41" s="72" t="s">
        <v>12</v>
      </c>
      <c r="E41" s="72" t="s">
        <v>209</v>
      </c>
      <c r="F41" s="73">
        <v>834339</v>
      </c>
      <c r="G41" s="72" t="s">
        <v>14</v>
      </c>
      <c r="H41" s="72" t="s">
        <v>15</v>
      </c>
      <c r="I41" s="72" t="s">
        <v>16</v>
      </c>
      <c r="J41" s="72" t="s">
        <v>18</v>
      </c>
      <c r="K41" s="72" t="s">
        <v>205</v>
      </c>
      <c r="L41" s="72" t="s">
        <v>210</v>
      </c>
      <c r="M41" s="72" t="s">
        <v>203</v>
      </c>
    </row>
    <row r="42" spans="2:13" x14ac:dyDescent="0.25">
      <c r="B42" s="72" t="s">
        <v>143</v>
      </c>
      <c r="C42" s="72" t="s">
        <v>144</v>
      </c>
      <c r="D42" s="72" t="s">
        <v>12</v>
      </c>
      <c r="E42" s="72" t="s">
        <v>154</v>
      </c>
      <c r="F42" s="73">
        <v>-8</v>
      </c>
      <c r="G42" s="72" t="s">
        <v>14</v>
      </c>
      <c r="H42" s="72" t="s">
        <v>15</v>
      </c>
      <c r="I42" s="72" t="s">
        <v>16</v>
      </c>
      <c r="J42" s="72" t="s">
        <v>18</v>
      </c>
      <c r="K42" s="72" t="s">
        <v>161</v>
      </c>
      <c r="L42" s="72" t="s">
        <v>211</v>
      </c>
      <c r="M42" s="72"/>
    </row>
    <row r="43" spans="2:13" x14ac:dyDescent="0.25">
      <c r="B43" s="72" t="s">
        <v>143</v>
      </c>
      <c r="C43" s="72" t="s">
        <v>144</v>
      </c>
      <c r="D43" s="72" t="s">
        <v>12</v>
      </c>
      <c r="E43" s="72" t="s">
        <v>181</v>
      </c>
      <c r="F43" s="73">
        <v>-1068</v>
      </c>
      <c r="G43" s="72" t="s">
        <v>14</v>
      </c>
      <c r="H43" s="72" t="s">
        <v>15</v>
      </c>
      <c r="I43" s="72" t="s">
        <v>16</v>
      </c>
      <c r="J43" s="72" t="s">
        <v>18</v>
      </c>
      <c r="K43" s="72" t="s">
        <v>33</v>
      </c>
      <c r="L43" s="72" t="s">
        <v>212</v>
      </c>
      <c r="M43" s="72"/>
    </row>
    <row r="44" spans="2:13" x14ac:dyDescent="0.25">
      <c r="B44" s="72" t="s">
        <v>143</v>
      </c>
      <c r="C44" s="72" t="s">
        <v>144</v>
      </c>
      <c r="D44" s="72" t="s">
        <v>12</v>
      </c>
      <c r="E44" s="72" t="s">
        <v>213</v>
      </c>
      <c r="F44" s="73">
        <v>56857</v>
      </c>
      <c r="G44" s="72" t="s">
        <v>14</v>
      </c>
      <c r="H44" s="72" t="s">
        <v>15</v>
      </c>
      <c r="I44" s="72" t="s">
        <v>16</v>
      </c>
      <c r="J44" s="72" t="s">
        <v>18</v>
      </c>
      <c r="K44" s="72" t="s">
        <v>147</v>
      </c>
      <c r="L44" s="72" t="s">
        <v>148</v>
      </c>
      <c r="M44" s="72" t="s">
        <v>191</v>
      </c>
    </row>
    <row r="45" spans="2:13" x14ac:dyDescent="0.25">
      <c r="B45" s="72" t="s">
        <v>143</v>
      </c>
      <c r="C45" s="72" t="s">
        <v>144</v>
      </c>
      <c r="D45" s="72" t="s">
        <v>12</v>
      </c>
      <c r="E45" s="72" t="s">
        <v>154</v>
      </c>
      <c r="F45" s="73">
        <v>-659</v>
      </c>
      <c r="G45" s="72" t="s">
        <v>14</v>
      </c>
      <c r="H45" s="72" t="s">
        <v>15</v>
      </c>
      <c r="I45" s="72" t="s">
        <v>16</v>
      </c>
      <c r="J45" s="72" t="s">
        <v>18</v>
      </c>
      <c r="K45" s="72" t="s">
        <v>214</v>
      </c>
      <c r="L45" s="72" t="s">
        <v>215</v>
      </c>
      <c r="M45" s="72"/>
    </row>
    <row r="46" spans="2:13" x14ac:dyDescent="0.25">
      <c r="B46" s="72" t="s">
        <v>143</v>
      </c>
      <c r="C46" s="72" t="s">
        <v>144</v>
      </c>
      <c r="D46" s="72" t="s">
        <v>12</v>
      </c>
      <c r="E46" s="72" t="s">
        <v>188</v>
      </c>
      <c r="F46" s="73">
        <v>107275</v>
      </c>
      <c r="G46" s="72" t="s">
        <v>14</v>
      </c>
      <c r="H46" s="72" t="s">
        <v>15</v>
      </c>
      <c r="I46" s="72" t="s">
        <v>136</v>
      </c>
      <c r="J46" s="72" t="s">
        <v>18</v>
      </c>
      <c r="K46" s="72" t="s">
        <v>147</v>
      </c>
      <c r="L46" s="72" t="s">
        <v>216</v>
      </c>
      <c r="M46" s="72" t="s">
        <v>151</v>
      </c>
    </row>
    <row r="47" spans="2:13" x14ac:dyDescent="0.25">
      <c r="B47" s="72" t="s">
        <v>143</v>
      </c>
      <c r="C47" s="72" t="s">
        <v>144</v>
      </c>
      <c r="D47" s="72" t="s">
        <v>12</v>
      </c>
      <c r="E47" s="72" t="s">
        <v>188</v>
      </c>
      <c r="F47" s="73">
        <v>9071036</v>
      </c>
      <c r="G47" s="72" t="s">
        <v>14</v>
      </c>
      <c r="H47" s="72" t="s">
        <v>15</v>
      </c>
      <c r="I47" s="72" t="s">
        <v>16</v>
      </c>
      <c r="J47" s="72" t="s">
        <v>18</v>
      </c>
      <c r="K47" s="72" t="s">
        <v>147</v>
      </c>
      <c r="L47" s="72" t="s">
        <v>217</v>
      </c>
      <c r="M47" s="72" t="s">
        <v>191</v>
      </c>
    </row>
    <row r="48" spans="2:13" x14ac:dyDescent="0.25">
      <c r="B48" s="72" t="s">
        <v>143</v>
      </c>
      <c r="C48" s="72" t="s">
        <v>144</v>
      </c>
      <c r="D48" s="72" t="s">
        <v>12</v>
      </c>
      <c r="E48" s="72" t="s">
        <v>152</v>
      </c>
      <c r="F48" s="73">
        <v>-15271</v>
      </c>
      <c r="G48" s="72" t="s">
        <v>14</v>
      </c>
      <c r="H48" s="72" t="s">
        <v>155</v>
      </c>
      <c r="I48" s="72" t="s">
        <v>16</v>
      </c>
      <c r="J48" s="72" t="s">
        <v>18</v>
      </c>
      <c r="K48" s="72" t="s">
        <v>33</v>
      </c>
      <c r="L48" s="72" t="s">
        <v>218</v>
      </c>
      <c r="M48" s="72"/>
    </row>
    <row r="49" spans="2:13" x14ac:dyDescent="0.25">
      <c r="B49" s="72" t="s">
        <v>143</v>
      </c>
      <c r="C49" s="72" t="s">
        <v>144</v>
      </c>
      <c r="D49" s="72" t="s">
        <v>12</v>
      </c>
      <c r="E49" s="72" t="s">
        <v>219</v>
      </c>
      <c r="F49" s="73">
        <v>492</v>
      </c>
      <c r="G49" s="72" t="s">
        <v>14</v>
      </c>
      <c r="H49" s="72" t="s">
        <v>15</v>
      </c>
      <c r="I49" s="72" t="s">
        <v>16</v>
      </c>
      <c r="J49" s="72" t="s">
        <v>220</v>
      </c>
      <c r="K49" s="72" t="s">
        <v>33</v>
      </c>
      <c r="L49" s="72" t="s">
        <v>221</v>
      </c>
      <c r="M49" s="72"/>
    </row>
    <row r="50" spans="2:13" x14ac:dyDescent="0.25">
      <c r="B50" s="72" t="s">
        <v>143</v>
      </c>
      <c r="C50" s="72" t="s">
        <v>144</v>
      </c>
      <c r="D50" s="72" t="s">
        <v>12</v>
      </c>
      <c r="E50" s="72" t="s">
        <v>164</v>
      </c>
      <c r="F50" s="73">
        <v>-4164338</v>
      </c>
      <c r="G50" s="72" t="s">
        <v>14</v>
      </c>
      <c r="H50" s="72" t="s">
        <v>15</v>
      </c>
      <c r="I50" s="72" t="s">
        <v>16</v>
      </c>
      <c r="J50" s="72" t="s">
        <v>18</v>
      </c>
      <c r="K50" s="72" t="s">
        <v>184</v>
      </c>
      <c r="L50" s="72" t="s">
        <v>222</v>
      </c>
      <c r="M50" s="72"/>
    </row>
    <row r="51" spans="2:13" x14ac:dyDescent="0.25">
      <c r="B51" s="72" t="s">
        <v>143</v>
      </c>
      <c r="C51" s="72" t="s">
        <v>144</v>
      </c>
      <c r="D51" s="72" t="s">
        <v>12</v>
      </c>
      <c r="E51" s="72" t="s">
        <v>152</v>
      </c>
      <c r="F51" s="73">
        <v>-10716</v>
      </c>
      <c r="G51" s="72" t="s">
        <v>14</v>
      </c>
      <c r="H51" s="72" t="s">
        <v>15</v>
      </c>
      <c r="I51" s="72" t="s">
        <v>16</v>
      </c>
      <c r="J51" s="72" t="s">
        <v>18</v>
      </c>
      <c r="K51" s="72" t="s">
        <v>147</v>
      </c>
      <c r="L51" s="72" t="s">
        <v>223</v>
      </c>
      <c r="M51" s="72"/>
    </row>
    <row r="52" spans="2:13" x14ac:dyDescent="0.25">
      <c r="B52" s="72" t="s">
        <v>143</v>
      </c>
      <c r="C52" s="72" t="s">
        <v>144</v>
      </c>
      <c r="D52" s="72" t="s">
        <v>12</v>
      </c>
      <c r="E52" s="72" t="s">
        <v>152</v>
      </c>
      <c r="F52" s="73">
        <v>-1511</v>
      </c>
      <c r="G52" s="72" t="s">
        <v>14</v>
      </c>
      <c r="H52" s="72" t="s">
        <v>15</v>
      </c>
      <c r="I52" s="72" t="s">
        <v>16</v>
      </c>
      <c r="J52" s="72" t="s">
        <v>18</v>
      </c>
      <c r="K52" s="72" t="s">
        <v>24</v>
      </c>
      <c r="L52" s="72" t="s">
        <v>28</v>
      </c>
      <c r="M52" s="72"/>
    </row>
    <row r="53" spans="2:13" x14ac:dyDescent="0.25">
      <c r="B53" s="72" t="s">
        <v>143</v>
      </c>
      <c r="C53" s="72" t="s">
        <v>144</v>
      </c>
      <c r="D53" s="72" t="s">
        <v>12</v>
      </c>
      <c r="E53" s="72" t="s">
        <v>145</v>
      </c>
      <c r="F53" s="73">
        <v>-16770</v>
      </c>
      <c r="G53" s="72" t="s">
        <v>14</v>
      </c>
      <c r="H53" s="72" t="s">
        <v>15</v>
      </c>
      <c r="I53" s="72" t="s">
        <v>16</v>
      </c>
      <c r="J53" s="72" t="s">
        <v>18</v>
      </c>
      <c r="K53" s="72" t="s">
        <v>33</v>
      </c>
      <c r="L53" s="72" t="s">
        <v>224</v>
      </c>
      <c r="M53" s="72"/>
    </row>
    <row r="54" spans="2:13" x14ac:dyDescent="0.25">
      <c r="B54" s="72" t="s">
        <v>143</v>
      </c>
      <c r="C54" s="72" t="s">
        <v>144</v>
      </c>
      <c r="D54" s="72" t="s">
        <v>12</v>
      </c>
      <c r="E54" s="72" t="s">
        <v>152</v>
      </c>
      <c r="F54" s="73">
        <v>-100152</v>
      </c>
      <c r="G54" s="72" t="s">
        <v>14</v>
      </c>
      <c r="H54" s="72" t="s">
        <v>15</v>
      </c>
      <c r="I54" s="72" t="s">
        <v>16</v>
      </c>
      <c r="J54" s="72" t="s">
        <v>18</v>
      </c>
      <c r="K54" s="72" t="s">
        <v>147</v>
      </c>
      <c r="L54" s="72" t="s">
        <v>225</v>
      </c>
      <c r="M54" s="72"/>
    </row>
    <row r="55" spans="2:13" x14ac:dyDescent="0.25">
      <c r="B55" s="72" t="s">
        <v>143</v>
      </c>
      <c r="C55" s="72" t="s">
        <v>144</v>
      </c>
      <c r="D55" s="72" t="s">
        <v>12</v>
      </c>
      <c r="E55" s="72" t="s">
        <v>219</v>
      </c>
      <c r="F55" s="73">
        <v>4</v>
      </c>
      <c r="G55" s="72" t="s">
        <v>14</v>
      </c>
      <c r="H55" s="72" t="s">
        <v>15</v>
      </c>
      <c r="I55" s="72" t="s">
        <v>16</v>
      </c>
      <c r="J55" s="72" t="s">
        <v>18</v>
      </c>
      <c r="K55" s="72" t="s">
        <v>24</v>
      </c>
      <c r="L55" s="72" t="s">
        <v>226</v>
      </c>
      <c r="M55" s="72"/>
    </row>
    <row r="56" spans="2:13" x14ac:dyDescent="0.25">
      <c r="B56" s="72" t="s">
        <v>143</v>
      </c>
      <c r="C56" s="72" t="s">
        <v>144</v>
      </c>
      <c r="D56" s="72" t="s">
        <v>12</v>
      </c>
      <c r="E56" s="72" t="s">
        <v>227</v>
      </c>
      <c r="F56" s="73">
        <v>899076</v>
      </c>
      <c r="G56" s="72" t="s">
        <v>14</v>
      </c>
      <c r="H56" s="72" t="s">
        <v>155</v>
      </c>
      <c r="I56" s="72" t="s">
        <v>16</v>
      </c>
      <c r="J56" s="72" t="s">
        <v>18</v>
      </c>
      <c r="K56" s="72" t="s">
        <v>33</v>
      </c>
      <c r="L56" s="72" t="s">
        <v>228</v>
      </c>
      <c r="M56" s="72" t="s">
        <v>163</v>
      </c>
    </row>
    <row r="57" spans="2:13" x14ac:dyDescent="0.25">
      <c r="B57" s="72" t="s">
        <v>143</v>
      </c>
      <c r="C57" s="72" t="s">
        <v>144</v>
      </c>
      <c r="D57" s="72" t="s">
        <v>12</v>
      </c>
      <c r="E57" s="72" t="s">
        <v>229</v>
      </c>
      <c r="F57" s="73">
        <v>-700</v>
      </c>
      <c r="G57" s="72" t="s">
        <v>14</v>
      </c>
      <c r="H57" s="72" t="s">
        <v>15</v>
      </c>
      <c r="I57" s="72" t="s">
        <v>136</v>
      </c>
      <c r="J57" s="72" t="s">
        <v>18</v>
      </c>
      <c r="K57" s="72" t="s">
        <v>184</v>
      </c>
      <c r="L57" s="72" t="s">
        <v>230</v>
      </c>
      <c r="M57" s="72"/>
    </row>
    <row r="58" spans="2:13" x14ac:dyDescent="0.25">
      <c r="B58" s="72" t="s">
        <v>143</v>
      </c>
      <c r="C58" s="72" t="s">
        <v>144</v>
      </c>
      <c r="D58" s="72" t="s">
        <v>12</v>
      </c>
      <c r="E58" s="72" t="s">
        <v>188</v>
      </c>
      <c r="F58" s="73">
        <v>1485459</v>
      </c>
      <c r="G58" s="72" t="s">
        <v>14</v>
      </c>
      <c r="H58" s="72" t="s">
        <v>15</v>
      </c>
      <c r="I58" s="72" t="s">
        <v>16</v>
      </c>
      <c r="J58" s="72" t="s">
        <v>18</v>
      </c>
      <c r="K58" s="72" t="s">
        <v>33</v>
      </c>
      <c r="L58" s="72" t="s">
        <v>231</v>
      </c>
      <c r="M58" s="72" t="s">
        <v>163</v>
      </c>
    </row>
    <row r="59" spans="2:13" x14ac:dyDescent="0.25">
      <c r="B59" s="72" t="s">
        <v>143</v>
      </c>
      <c r="C59" s="72" t="s">
        <v>144</v>
      </c>
      <c r="D59" s="72" t="s">
        <v>12</v>
      </c>
      <c r="E59" s="72" t="s">
        <v>152</v>
      </c>
      <c r="F59" s="73">
        <v>-492</v>
      </c>
      <c r="G59" s="72" t="s">
        <v>14</v>
      </c>
      <c r="H59" s="72" t="s">
        <v>155</v>
      </c>
      <c r="I59" s="72" t="s">
        <v>136</v>
      </c>
      <c r="J59" s="72" t="s">
        <v>18</v>
      </c>
      <c r="K59" s="72" t="s">
        <v>33</v>
      </c>
      <c r="L59" s="72" t="s">
        <v>232</v>
      </c>
      <c r="M59" s="72"/>
    </row>
    <row r="60" spans="2:13" x14ac:dyDescent="0.25">
      <c r="B60" s="72" t="s">
        <v>143</v>
      </c>
      <c r="C60" s="72" t="s">
        <v>144</v>
      </c>
      <c r="D60" s="72" t="s">
        <v>12</v>
      </c>
      <c r="E60" s="72" t="s">
        <v>229</v>
      </c>
      <c r="F60" s="73">
        <v>-64755</v>
      </c>
      <c r="G60" s="72" t="s">
        <v>14</v>
      </c>
      <c r="H60" s="72" t="s">
        <v>15</v>
      </c>
      <c r="I60" s="72" t="s">
        <v>16</v>
      </c>
      <c r="J60" s="72" t="s">
        <v>18</v>
      </c>
      <c r="K60" s="72" t="s">
        <v>33</v>
      </c>
      <c r="L60" s="72" t="s">
        <v>233</v>
      </c>
      <c r="M60" s="72"/>
    </row>
    <row r="61" spans="2:13" x14ac:dyDescent="0.25">
      <c r="B61" s="72" t="s">
        <v>143</v>
      </c>
      <c r="C61" s="72" t="s">
        <v>144</v>
      </c>
      <c r="D61" s="72" t="s">
        <v>12</v>
      </c>
      <c r="E61" s="72" t="s">
        <v>181</v>
      </c>
      <c r="F61" s="73">
        <v>-504</v>
      </c>
      <c r="G61" s="72" t="s">
        <v>14</v>
      </c>
      <c r="H61" s="72" t="s">
        <v>15</v>
      </c>
      <c r="I61" s="72" t="s">
        <v>16</v>
      </c>
      <c r="J61" s="72" t="s">
        <v>18</v>
      </c>
      <c r="K61" s="72" t="s">
        <v>214</v>
      </c>
      <c r="L61" s="72" t="s">
        <v>234</v>
      </c>
      <c r="M61" s="72"/>
    </row>
    <row r="62" spans="2:13" x14ac:dyDescent="0.25">
      <c r="B62" s="72" t="s">
        <v>143</v>
      </c>
      <c r="C62" s="72" t="s">
        <v>144</v>
      </c>
      <c r="D62" s="72" t="s">
        <v>12</v>
      </c>
      <c r="E62" s="72" t="s">
        <v>209</v>
      </c>
      <c r="F62" s="73">
        <v>352046</v>
      </c>
      <c r="G62" s="72" t="s">
        <v>14</v>
      </c>
      <c r="H62" s="72" t="s">
        <v>15</v>
      </c>
      <c r="I62" s="72" t="s">
        <v>16</v>
      </c>
      <c r="J62" s="72" t="s">
        <v>18</v>
      </c>
      <c r="K62" s="72" t="s">
        <v>147</v>
      </c>
      <c r="L62" s="72" t="s">
        <v>235</v>
      </c>
      <c r="M62" s="72" t="s">
        <v>159</v>
      </c>
    </row>
    <row r="63" spans="2:13" x14ac:dyDescent="0.25">
      <c r="B63" s="72" t="s">
        <v>143</v>
      </c>
      <c r="C63" s="72" t="s">
        <v>144</v>
      </c>
      <c r="D63" s="72" t="s">
        <v>12</v>
      </c>
      <c r="E63" s="72" t="s">
        <v>145</v>
      </c>
      <c r="F63" s="73">
        <v>-17096</v>
      </c>
      <c r="G63" s="72" t="s">
        <v>14</v>
      </c>
      <c r="H63" s="72" t="s">
        <v>15</v>
      </c>
      <c r="I63" s="72" t="s">
        <v>16</v>
      </c>
      <c r="J63" s="72" t="s">
        <v>18</v>
      </c>
      <c r="K63" s="72" t="s">
        <v>147</v>
      </c>
      <c r="L63" s="72" t="s">
        <v>236</v>
      </c>
      <c r="M63" s="72"/>
    </row>
    <row r="64" spans="2:13" x14ac:dyDescent="0.25">
      <c r="B64" s="72" t="s">
        <v>143</v>
      </c>
      <c r="C64" s="72" t="s">
        <v>144</v>
      </c>
      <c r="D64" s="72" t="s">
        <v>12</v>
      </c>
      <c r="E64" s="72" t="s">
        <v>237</v>
      </c>
      <c r="F64" s="73">
        <v>23728</v>
      </c>
      <c r="G64" s="72" t="s">
        <v>14</v>
      </c>
      <c r="H64" s="72" t="s">
        <v>15</v>
      </c>
      <c r="I64" s="72" t="s">
        <v>16</v>
      </c>
      <c r="J64" s="72" t="s">
        <v>18</v>
      </c>
      <c r="K64" s="72" t="s">
        <v>21</v>
      </c>
      <c r="L64" s="72" t="s">
        <v>238</v>
      </c>
      <c r="M64" s="72" t="s">
        <v>186</v>
      </c>
    </row>
    <row r="65" spans="2:13" x14ac:dyDescent="0.25">
      <c r="B65" s="72" t="s">
        <v>143</v>
      </c>
      <c r="C65" s="72" t="s">
        <v>144</v>
      </c>
      <c r="D65" s="72" t="s">
        <v>12</v>
      </c>
      <c r="E65" s="72" t="s">
        <v>145</v>
      </c>
      <c r="F65" s="73">
        <v>-2369</v>
      </c>
      <c r="G65" s="72" t="s">
        <v>14</v>
      </c>
      <c r="H65" s="72" t="s">
        <v>15</v>
      </c>
      <c r="I65" s="72" t="s">
        <v>16</v>
      </c>
      <c r="J65" s="72" t="s">
        <v>18</v>
      </c>
      <c r="K65" s="72" t="s">
        <v>33</v>
      </c>
      <c r="L65" s="72" t="s">
        <v>239</v>
      </c>
      <c r="M65" s="72"/>
    </row>
    <row r="66" spans="2:13" x14ac:dyDescent="0.25">
      <c r="B66" s="72" t="s">
        <v>143</v>
      </c>
      <c r="C66" s="72" t="s">
        <v>144</v>
      </c>
      <c r="D66" s="72" t="s">
        <v>12</v>
      </c>
      <c r="E66" s="72" t="s">
        <v>240</v>
      </c>
      <c r="F66" s="73">
        <v>-793</v>
      </c>
      <c r="G66" s="72" t="s">
        <v>14</v>
      </c>
      <c r="H66" s="72" t="s">
        <v>15</v>
      </c>
      <c r="I66" s="72" t="s">
        <v>16</v>
      </c>
      <c r="J66" s="72" t="s">
        <v>18</v>
      </c>
      <c r="K66" s="72" t="s">
        <v>147</v>
      </c>
      <c r="L66" s="72" t="s">
        <v>241</v>
      </c>
      <c r="M66" s="72"/>
    </row>
    <row r="67" spans="2:13" x14ac:dyDescent="0.25">
      <c r="B67" s="72" t="s">
        <v>143</v>
      </c>
      <c r="C67" s="72" t="s">
        <v>144</v>
      </c>
      <c r="D67" s="72" t="s">
        <v>12</v>
      </c>
      <c r="E67" s="72" t="s">
        <v>242</v>
      </c>
      <c r="F67" s="73">
        <v>-13923</v>
      </c>
      <c r="G67" s="72" t="s">
        <v>14</v>
      </c>
      <c r="H67" s="72" t="s">
        <v>15</v>
      </c>
      <c r="I67" s="72" t="s">
        <v>16</v>
      </c>
      <c r="J67" s="72" t="s">
        <v>18</v>
      </c>
      <c r="K67" s="72" t="s">
        <v>165</v>
      </c>
      <c r="L67" s="72" t="s">
        <v>243</v>
      </c>
      <c r="M67" s="72"/>
    </row>
    <row r="68" spans="2:13" x14ac:dyDescent="0.25">
      <c r="B68" s="72" t="s">
        <v>143</v>
      </c>
      <c r="C68" s="72" t="s">
        <v>144</v>
      </c>
      <c r="D68" s="72" t="s">
        <v>12</v>
      </c>
      <c r="E68" s="72" t="s">
        <v>244</v>
      </c>
      <c r="F68" s="73">
        <v>127</v>
      </c>
      <c r="G68" s="72" t="s">
        <v>14</v>
      </c>
      <c r="H68" s="72" t="s">
        <v>15</v>
      </c>
      <c r="I68" s="72" t="s">
        <v>16</v>
      </c>
      <c r="J68" s="72" t="s">
        <v>18</v>
      </c>
      <c r="K68" s="72" t="s">
        <v>245</v>
      </c>
      <c r="L68" s="72" t="s">
        <v>246</v>
      </c>
      <c r="M68" s="72" t="s">
        <v>172</v>
      </c>
    </row>
    <row r="69" spans="2:13" x14ac:dyDescent="0.25">
      <c r="B69" s="72" t="s">
        <v>143</v>
      </c>
      <c r="C69" s="72" t="s">
        <v>144</v>
      </c>
      <c r="D69" s="72" t="s">
        <v>12</v>
      </c>
      <c r="E69" s="72" t="s">
        <v>188</v>
      </c>
      <c r="F69" s="73">
        <v>267116</v>
      </c>
      <c r="G69" s="72" t="s">
        <v>14</v>
      </c>
      <c r="H69" s="72" t="s">
        <v>155</v>
      </c>
      <c r="I69" s="72" t="s">
        <v>16</v>
      </c>
      <c r="J69" s="72" t="s">
        <v>18</v>
      </c>
      <c r="K69" s="72" t="s">
        <v>147</v>
      </c>
      <c r="L69" s="72" t="s">
        <v>247</v>
      </c>
      <c r="M69" s="72" t="s">
        <v>248</v>
      </c>
    </row>
    <row r="70" spans="2:13" x14ac:dyDescent="0.25">
      <c r="B70" s="72" t="s">
        <v>143</v>
      </c>
      <c r="C70" s="72" t="s">
        <v>144</v>
      </c>
      <c r="D70" s="72" t="s">
        <v>12</v>
      </c>
      <c r="E70" s="72" t="s">
        <v>219</v>
      </c>
      <c r="F70" s="73">
        <v>902845</v>
      </c>
      <c r="G70" s="72" t="s">
        <v>14</v>
      </c>
      <c r="H70" s="72" t="s">
        <v>15</v>
      </c>
      <c r="I70" s="72" t="s">
        <v>16</v>
      </c>
      <c r="J70" s="72" t="s">
        <v>18</v>
      </c>
      <c r="K70" s="72" t="s">
        <v>21</v>
      </c>
      <c r="L70" s="72" t="s">
        <v>249</v>
      </c>
      <c r="M70" s="72"/>
    </row>
    <row r="71" spans="2:13" x14ac:dyDescent="0.25">
      <c r="B71" s="72" t="s">
        <v>143</v>
      </c>
      <c r="C71" s="72" t="s">
        <v>144</v>
      </c>
      <c r="D71" s="72" t="s">
        <v>12</v>
      </c>
      <c r="E71" s="72" t="s">
        <v>188</v>
      </c>
      <c r="F71" s="73">
        <v>534</v>
      </c>
      <c r="G71" s="72" t="s">
        <v>14</v>
      </c>
      <c r="H71" s="72" t="s">
        <v>15</v>
      </c>
      <c r="I71" s="72" t="s">
        <v>16</v>
      </c>
      <c r="J71" s="72" t="s">
        <v>18</v>
      </c>
      <c r="K71" s="72" t="s">
        <v>33</v>
      </c>
      <c r="L71" s="72" t="s">
        <v>250</v>
      </c>
      <c r="M71" s="72" t="s">
        <v>151</v>
      </c>
    </row>
    <row r="72" spans="2:13" x14ac:dyDescent="0.25">
      <c r="B72" s="72" t="s">
        <v>143</v>
      </c>
      <c r="C72" s="72" t="s">
        <v>144</v>
      </c>
      <c r="D72" s="72" t="s">
        <v>12</v>
      </c>
      <c r="E72" s="72" t="s">
        <v>251</v>
      </c>
      <c r="F72" s="73">
        <v>340967</v>
      </c>
      <c r="G72" s="72" t="s">
        <v>14</v>
      </c>
      <c r="H72" s="72" t="s">
        <v>15</v>
      </c>
      <c r="I72" s="72" t="s">
        <v>16</v>
      </c>
      <c r="J72" s="72" t="s">
        <v>18</v>
      </c>
      <c r="K72" s="72" t="s">
        <v>165</v>
      </c>
      <c r="L72" s="72" t="s">
        <v>252</v>
      </c>
      <c r="M72" s="72" t="s">
        <v>253</v>
      </c>
    </row>
    <row r="73" spans="2:13" x14ac:dyDescent="0.25">
      <c r="B73" s="72" t="s">
        <v>143</v>
      </c>
      <c r="C73" s="72" t="s">
        <v>144</v>
      </c>
      <c r="D73" s="72" t="s">
        <v>12</v>
      </c>
      <c r="E73" s="72" t="s">
        <v>244</v>
      </c>
      <c r="F73" s="73">
        <v>130315</v>
      </c>
      <c r="G73" s="72" t="s">
        <v>14</v>
      </c>
      <c r="H73" s="72" t="s">
        <v>15</v>
      </c>
      <c r="I73" s="72" t="s">
        <v>16</v>
      </c>
      <c r="J73" s="72" t="s">
        <v>18</v>
      </c>
      <c r="K73" s="72" t="s">
        <v>165</v>
      </c>
      <c r="L73" s="72" t="s">
        <v>254</v>
      </c>
      <c r="M73" s="72" t="s">
        <v>163</v>
      </c>
    </row>
    <row r="74" spans="2:13" x14ac:dyDescent="0.25">
      <c r="B74" s="72" t="s">
        <v>143</v>
      </c>
      <c r="C74" s="72" t="s">
        <v>144</v>
      </c>
      <c r="D74" s="72" t="s">
        <v>12</v>
      </c>
      <c r="E74" s="72" t="s">
        <v>188</v>
      </c>
      <c r="F74" s="73">
        <v>3787525</v>
      </c>
      <c r="G74" s="72" t="s">
        <v>14</v>
      </c>
      <c r="H74" s="72" t="s">
        <v>15</v>
      </c>
      <c r="I74" s="72" t="s">
        <v>16</v>
      </c>
      <c r="J74" s="72" t="s">
        <v>18</v>
      </c>
      <c r="K74" s="72" t="s">
        <v>147</v>
      </c>
      <c r="L74" s="72" t="s">
        <v>255</v>
      </c>
      <c r="M74" s="72" t="s">
        <v>191</v>
      </c>
    </row>
    <row r="75" spans="2:13" x14ac:dyDescent="0.25">
      <c r="B75" s="72" t="s">
        <v>143</v>
      </c>
      <c r="C75" s="72" t="s">
        <v>144</v>
      </c>
      <c r="D75" s="72" t="s">
        <v>12</v>
      </c>
      <c r="E75" s="72" t="s">
        <v>213</v>
      </c>
      <c r="F75" s="73">
        <v>18999</v>
      </c>
      <c r="G75" s="72" t="s">
        <v>14</v>
      </c>
      <c r="H75" s="72" t="s">
        <v>15</v>
      </c>
      <c r="I75" s="72" t="s">
        <v>16</v>
      </c>
      <c r="J75" s="72" t="s">
        <v>18</v>
      </c>
      <c r="K75" s="72" t="s">
        <v>33</v>
      </c>
      <c r="L75" s="72" t="s">
        <v>256</v>
      </c>
      <c r="M75" s="72" t="s">
        <v>172</v>
      </c>
    </row>
    <row r="76" spans="2:13" x14ac:dyDescent="0.25">
      <c r="B76" s="72" t="s">
        <v>143</v>
      </c>
      <c r="C76" s="72" t="s">
        <v>144</v>
      </c>
      <c r="D76" s="72" t="s">
        <v>12</v>
      </c>
      <c r="E76" s="72" t="s">
        <v>183</v>
      </c>
      <c r="F76" s="73">
        <v>56213</v>
      </c>
      <c r="G76" s="72" t="s">
        <v>14</v>
      </c>
      <c r="H76" s="72" t="s">
        <v>15</v>
      </c>
      <c r="I76" s="72" t="s">
        <v>16</v>
      </c>
      <c r="J76" s="72" t="s">
        <v>18</v>
      </c>
      <c r="K76" s="72" t="s">
        <v>257</v>
      </c>
      <c r="L76" s="72" t="s">
        <v>258</v>
      </c>
      <c r="M76" s="72" t="s">
        <v>186</v>
      </c>
    </row>
    <row r="77" spans="2:13" x14ac:dyDescent="0.25">
      <c r="B77" s="72" t="s">
        <v>143</v>
      </c>
      <c r="C77" s="72" t="s">
        <v>144</v>
      </c>
      <c r="D77" s="72" t="s">
        <v>12</v>
      </c>
      <c r="E77" s="72" t="s">
        <v>201</v>
      </c>
      <c r="F77" s="73">
        <v>53131</v>
      </c>
      <c r="G77" s="72" t="s">
        <v>14</v>
      </c>
      <c r="H77" s="72" t="s">
        <v>15</v>
      </c>
      <c r="I77" s="72" t="s">
        <v>16</v>
      </c>
      <c r="J77" s="72" t="s">
        <v>18</v>
      </c>
      <c r="K77" s="72" t="s">
        <v>147</v>
      </c>
      <c r="L77" s="72" t="s">
        <v>259</v>
      </c>
      <c r="M77" s="72" t="s">
        <v>159</v>
      </c>
    </row>
    <row r="78" spans="2:13" x14ac:dyDescent="0.25">
      <c r="B78" s="72" t="s">
        <v>143</v>
      </c>
      <c r="C78" s="72" t="s">
        <v>144</v>
      </c>
      <c r="D78" s="72" t="s">
        <v>12</v>
      </c>
      <c r="E78" s="72" t="s">
        <v>219</v>
      </c>
      <c r="F78" s="73">
        <v>2894</v>
      </c>
      <c r="G78" s="72" t="s">
        <v>14</v>
      </c>
      <c r="H78" s="72" t="s">
        <v>15</v>
      </c>
      <c r="I78" s="72" t="s">
        <v>16</v>
      </c>
      <c r="J78" s="72" t="s">
        <v>18</v>
      </c>
      <c r="K78" s="72" t="s">
        <v>21</v>
      </c>
      <c r="L78" s="72" t="s">
        <v>260</v>
      </c>
      <c r="M78" s="72"/>
    </row>
    <row r="79" spans="2:13" x14ac:dyDescent="0.25">
      <c r="B79" s="72" t="s">
        <v>143</v>
      </c>
      <c r="C79" s="72" t="s">
        <v>144</v>
      </c>
      <c r="D79" s="72" t="s">
        <v>12</v>
      </c>
      <c r="E79" s="72" t="s">
        <v>199</v>
      </c>
      <c r="F79" s="73">
        <v>99</v>
      </c>
      <c r="G79" s="72" t="s">
        <v>14</v>
      </c>
      <c r="H79" s="72" t="s">
        <v>15</v>
      </c>
      <c r="I79" s="72" t="s">
        <v>136</v>
      </c>
      <c r="J79" s="72" t="s">
        <v>18</v>
      </c>
      <c r="K79" s="72" t="s">
        <v>33</v>
      </c>
      <c r="L79" s="72" t="s">
        <v>261</v>
      </c>
      <c r="M79" s="72"/>
    </row>
    <row r="80" spans="2:13" x14ac:dyDescent="0.25">
      <c r="B80" s="72" t="s">
        <v>143</v>
      </c>
      <c r="C80" s="72" t="s">
        <v>144</v>
      </c>
      <c r="D80" s="72" t="s">
        <v>12</v>
      </c>
      <c r="E80" s="72" t="s">
        <v>145</v>
      </c>
      <c r="F80" s="73">
        <v>-121</v>
      </c>
      <c r="G80" s="72" t="s">
        <v>14</v>
      </c>
      <c r="H80" s="72" t="s">
        <v>15</v>
      </c>
      <c r="I80" s="72" t="s">
        <v>16</v>
      </c>
      <c r="J80" s="72" t="s">
        <v>18</v>
      </c>
      <c r="K80" s="72" t="s">
        <v>33</v>
      </c>
      <c r="L80" s="72" t="s">
        <v>262</v>
      </c>
      <c r="M80" s="72"/>
    </row>
    <row r="81" spans="2:13" x14ac:dyDescent="0.25">
      <c r="B81" s="72" t="s">
        <v>143</v>
      </c>
      <c r="C81" s="72" t="s">
        <v>144</v>
      </c>
      <c r="D81" s="72" t="s">
        <v>12</v>
      </c>
      <c r="E81" s="72" t="s">
        <v>152</v>
      </c>
      <c r="F81" s="73">
        <v>-1791</v>
      </c>
      <c r="G81" s="72" t="s">
        <v>31</v>
      </c>
      <c r="H81" s="72" t="s">
        <v>15</v>
      </c>
      <c r="I81" s="72" t="s">
        <v>16</v>
      </c>
      <c r="J81" s="72" t="s">
        <v>263</v>
      </c>
      <c r="K81" s="72" t="s">
        <v>24</v>
      </c>
      <c r="L81" s="72" t="s">
        <v>264</v>
      </c>
      <c r="M81" s="72"/>
    </row>
    <row r="82" spans="2:13" x14ac:dyDescent="0.25">
      <c r="B82" s="72" t="s">
        <v>143</v>
      </c>
      <c r="C82" s="72" t="s">
        <v>144</v>
      </c>
      <c r="D82" s="72" t="s">
        <v>12</v>
      </c>
      <c r="E82" s="72" t="s">
        <v>183</v>
      </c>
      <c r="F82" s="73">
        <v>564121</v>
      </c>
      <c r="G82" s="72" t="s">
        <v>14</v>
      </c>
      <c r="H82" s="72" t="s">
        <v>15</v>
      </c>
      <c r="I82" s="72" t="s">
        <v>16</v>
      </c>
      <c r="J82" s="72" t="s">
        <v>18</v>
      </c>
      <c r="K82" s="72" t="s">
        <v>161</v>
      </c>
      <c r="L82" s="72" t="s">
        <v>265</v>
      </c>
      <c r="M82" s="72" t="s">
        <v>186</v>
      </c>
    </row>
    <row r="83" spans="2:13" x14ac:dyDescent="0.25">
      <c r="B83" s="72" t="s">
        <v>143</v>
      </c>
      <c r="C83" s="72" t="s">
        <v>144</v>
      </c>
      <c r="D83" s="72" t="s">
        <v>12</v>
      </c>
      <c r="E83" s="72" t="s">
        <v>199</v>
      </c>
      <c r="F83" s="73">
        <v>3234</v>
      </c>
      <c r="G83" s="72" t="s">
        <v>14</v>
      </c>
      <c r="H83" s="72" t="s">
        <v>15</v>
      </c>
      <c r="I83" s="72" t="s">
        <v>16</v>
      </c>
      <c r="J83" s="72" t="s">
        <v>18</v>
      </c>
      <c r="K83" s="72" t="s">
        <v>33</v>
      </c>
      <c r="L83" s="72" t="s">
        <v>266</v>
      </c>
      <c r="M83" s="72"/>
    </row>
    <row r="84" spans="2:13" x14ac:dyDescent="0.25">
      <c r="B84" s="72" t="s">
        <v>143</v>
      </c>
      <c r="C84" s="72" t="s">
        <v>144</v>
      </c>
      <c r="D84" s="72" t="s">
        <v>12</v>
      </c>
      <c r="E84" s="72" t="s">
        <v>219</v>
      </c>
      <c r="F84" s="73">
        <v>479536</v>
      </c>
      <c r="G84" s="72" t="s">
        <v>14</v>
      </c>
      <c r="H84" s="72" t="s">
        <v>155</v>
      </c>
      <c r="I84" s="72" t="s">
        <v>16</v>
      </c>
      <c r="J84" s="72" t="s">
        <v>18</v>
      </c>
      <c r="K84" s="72" t="s">
        <v>267</v>
      </c>
      <c r="L84" s="72" t="s">
        <v>268</v>
      </c>
      <c r="M84" s="72"/>
    </row>
    <row r="85" spans="2:13" x14ac:dyDescent="0.25">
      <c r="B85" s="72" t="s">
        <v>143</v>
      </c>
      <c r="C85" s="72" t="s">
        <v>144</v>
      </c>
      <c r="D85" s="72" t="s">
        <v>12</v>
      </c>
      <c r="E85" s="72" t="s">
        <v>188</v>
      </c>
      <c r="F85" s="73">
        <v>56856</v>
      </c>
      <c r="G85" s="72" t="s">
        <v>14</v>
      </c>
      <c r="H85" s="72" t="s">
        <v>15</v>
      </c>
      <c r="I85" s="72" t="s">
        <v>16</v>
      </c>
      <c r="J85" s="72" t="s">
        <v>18</v>
      </c>
      <c r="K85" s="72" t="s">
        <v>269</v>
      </c>
      <c r="L85" s="72" t="s">
        <v>270</v>
      </c>
      <c r="M85" s="72" t="s">
        <v>151</v>
      </c>
    </row>
    <row r="86" spans="2:13" x14ac:dyDescent="0.25">
      <c r="B86" s="72" t="s">
        <v>143</v>
      </c>
      <c r="C86" s="72" t="s">
        <v>144</v>
      </c>
      <c r="D86" s="72" t="s">
        <v>12</v>
      </c>
      <c r="E86" s="72" t="s">
        <v>227</v>
      </c>
      <c r="F86" s="73">
        <v>26007</v>
      </c>
      <c r="G86" s="72" t="s">
        <v>14</v>
      </c>
      <c r="H86" s="72" t="s">
        <v>155</v>
      </c>
      <c r="I86" s="72" t="s">
        <v>16</v>
      </c>
      <c r="J86" s="72" t="s">
        <v>18</v>
      </c>
      <c r="K86" s="72" t="s">
        <v>33</v>
      </c>
      <c r="L86" s="72" t="s">
        <v>271</v>
      </c>
      <c r="M86" s="72" t="s">
        <v>151</v>
      </c>
    </row>
    <row r="87" spans="2:13" x14ac:dyDescent="0.25">
      <c r="B87" s="72" t="s">
        <v>143</v>
      </c>
      <c r="C87" s="72" t="s">
        <v>144</v>
      </c>
      <c r="D87" s="72" t="s">
        <v>12</v>
      </c>
      <c r="E87" s="72" t="s">
        <v>219</v>
      </c>
      <c r="F87" s="73">
        <v>172076</v>
      </c>
      <c r="G87" s="72" t="s">
        <v>14</v>
      </c>
      <c r="H87" s="72" t="s">
        <v>155</v>
      </c>
      <c r="I87" s="72" t="s">
        <v>16</v>
      </c>
      <c r="J87" s="72" t="s">
        <v>18</v>
      </c>
      <c r="K87" s="72" t="s">
        <v>21</v>
      </c>
      <c r="L87" s="72" t="s">
        <v>272</v>
      </c>
      <c r="M87" s="72"/>
    </row>
    <row r="88" spans="2:13" x14ac:dyDescent="0.25">
      <c r="B88" s="72" t="s">
        <v>143</v>
      </c>
      <c r="C88" s="72" t="s">
        <v>144</v>
      </c>
      <c r="D88" s="72" t="s">
        <v>12</v>
      </c>
      <c r="E88" s="72" t="s">
        <v>177</v>
      </c>
      <c r="F88" s="73">
        <v>185709</v>
      </c>
      <c r="G88" s="72" t="s">
        <v>14</v>
      </c>
      <c r="H88" s="72" t="s">
        <v>155</v>
      </c>
      <c r="I88" s="72" t="s">
        <v>16</v>
      </c>
      <c r="J88" s="72" t="s">
        <v>18</v>
      </c>
      <c r="K88" s="72" t="s">
        <v>147</v>
      </c>
      <c r="L88" s="72" t="s">
        <v>273</v>
      </c>
      <c r="M88" s="72"/>
    </row>
    <row r="89" spans="2:13" x14ac:dyDescent="0.25">
      <c r="B89" s="72" t="s">
        <v>143</v>
      </c>
      <c r="C89" s="72" t="s">
        <v>144</v>
      </c>
      <c r="D89" s="72" t="s">
        <v>12</v>
      </c>
      <c r="E89" s="72" t="s">
        <v>164</v>
      </c>
      <c r="F89" s="73">
        <v>-39840</v>
      </c>
      <c r="G89" s="72" t="s">
        <v>14</v>
      </c>
      <c r="H89" s="72" t="s">
        <v>15</v>
      </c>
      <c r="I89" s="72" t="s">
        <v>16</v>
      </c>
      <c r="J89" s="72" t="s">
        <v>18</v>
      </c>
      <c r="K89" s="72" t="s">
        <v>21</v>
      </c>
      <c r="L89" s="72" t="s">
        <v>274</v>
      </c>
      <c r="M89" s="72"/>
    </row>
    <row r="90" spans="2:13" x14ac:dyDescent="0.25">
      <c r="B90" s="72" t="s">
        <v>143</v>
      </c>
      <c r="C90" s="72" t="s">
        <v>144</v>
      </c>
      <c r="D90" s="72" t="s">
        <v>12</v>
      </c>
      <c r="E90" s="72" t="s">
        <v>177</v>
      </c>
      <c r="F90" s="73">
        <v>641109</v>
      </c>
      <c r="G90" s="72" t="s">
        <v>14</v>
      </c>
      <c r="H90" s="72" t="s">
        <v>15</v>
      </c>
      <c r="I90" s="72" t="s">
        <v>16</v>
      </c>
      <c r="J90" s="72" t="s">
        <v>18</v>
      </c>
      <c r="K90" s="72" t="s">
        <v>147</v>
      </c>
      <c r="L90" s="72" t="s">
        <v>275</v>
      </c>
      <c r="M90" s="72"/>
    </row>
    <row r="91" spans="2:13" x14ac:dyDescent="0.25">
      <c r="B91" s="72" t="s">
        <v>143</v>
      </c>
      <c r="C91" s="72" t="s">
        <v>144</v>
      </c>
      <c r="D91" s="72" t="s">
        <v>12</v>
      </c>
      <c r="E91" s="72" t="s">
        <v>152</v>
      </c>
      <c r="F91" s="73">
        <v>-21178</v>
      </c>
      <c r="G91" s="72" t="s">
        <v>14</v>
      </c>
      <c r="H91" s="72" t="s">
        <v>15</v>
      </c>
      <c r="I91" s="72" t="s">
        <v>16</v>
      </c>
      <c r="J91" s="72" t="s">
        <v>18</v>
      </c>
      <c r="K91" s="72" t="s">
        <v>147</v>
      </c>
      <c r="L91" s="72" t="s">
        <v>276</v>
      </c>
      <c r="M91" s="72"/>
    </row>
    <row r="92" spans="2:13" x14ac:dyDescent="0.25">
      <c r="B92" s="72" t="s">
        <v>143</v>
      </c>
      <c r="C92" s="72" t="s">
        <v>144</v>
      </c>
      <c r="D92" s="72" t="s">
        <v>12</v>
      </c>
      <c r="E92" s="72" t="s">
        <v>160</v>
      </c>
      <c r="F92" s="73">
        <v>1005204</v>
      </c>
      <c r="G92" s="72" t="s">
        <v>14</v>
      </c>
      <c r="H92" s="72" t="s">
        <v>155</v>
      </c>
      <c r="I92" s="72" t="s">
        <v>16</v>
      </c>
      <c r="J92" s="72" t="s">
        <v>18</v>
      </c>
      <c r="K92" s="72" t="s">
        <v>33</v>
      </c>
      <c r="L92" s="72" t="s">
        <v>277</v>
      </c>
      <c r="M92" s="72" t="s">
        <v>248</v>
      </c>
    </row>
    <row r="93" spans="2:13" x14ac:dyDescent="0.25">
      <c r="B93" s="72" t="s">
        <v>143</v>
      </c>
      <c r="C93" s="72" t="s">
        <v>144</v>
      </c>
      <c r="D93" s="72" t="s">
        <v>12</v>
      </c>
      <c r="E93" s="72" t="s">
        <v>199</v>
      </c>
      <c r="F93" s="73">
        <v>11125</v>
      </c>
      <c r="G93" s="72" t="s">
        <v>14</v>
      </c>
      <c r="H93" s="72" t="s">
        <v>15</v>
      </c>
      <c r="I93" s="72" t="s">
        <v>16</v>
      </c>
      <c r="J93" s="72" t="s">
        <v>18</v>
      </c>
      <c r="K93" s="72" t="s">
        <v>33</v>
      </c>
      <c r="L93" s="72" t="s">
        <v>153</v>
      </c>
      <c r="M93" s="72"/>
    </row>
    <row r="94" spans="2:13" x14ac:dyDescent="0.25">
      <c r="B94" s="72" t="s">
        <v>143</v>
      </c>
      <c r="C94" s="72" t="s">
        <v>144</v>
      </c>
      <c r="D94" s="72" t="s">
        <v>12</v>
      </c>
      <c r="E94" s="72" t="s">
        <v>183</v>
      </c>
      <c r="F94" s="73">
        <v>24459</v>
      </c>
      <c r="G94" s="72" t="s">
        <v>14</v>
      </c>
      <c r="H94" s="72" t="s">
        <v>155</v>
      </c>
      <c r="I94" s="72" t="s">
        <v>16</v>
      </c>
      <c r="J94" s="72" t="s">
        <v>18</v>
      </c>
      <c r="K94" s="72" t="s">
        <v>147</v>
      </c>
      <c r="L94" s="72" t="s">
        <v>278</v>
      </c>
      <c r="M94" s="72" t="s">
        <v>186</v>
      </c>
    </row>
    <row r="95" spans="2:13" x14ac:dyDescent="0.25">
      <c r="B95" s="72" t="s">
        <v>143</v>
      </c>
      <c r="C95" s="72" t="s">
        <v>144</v>
      </c>
      <c r="D95" s="72" t="s">
        <v>12</v>
      </c>
      <c r="E95" s="72" t="s">
        <v>157</v>
      </c>
      <c r="F95" s="73">
        <v>1141563</v>
      </c>
      <c r="G95" s="72" t="s">
        <v>14</v>
      </c>
      <c r="H95" s="72" t="s">
        <v>15</v>
      </c>
      <c r="I95" s="72" t="s">
        <v>16</v>
      </c>
      <c r="J95" s="72" t="s">
        <v>18</v>
      </c>
      <c r="K95" s="72" t="s">
        <v>33</v>
      </c>
      <c r="L95" s="72" t="s">
        <v>279</v>
      </c>
      <c r="M95" s="72" t="s">
        <v>203</v>
      </c>
    </row>
    <row r="96" spans="2:13" x14ac:dyDescent="0.25">
      <c r="B96" s="72" t="s">
        <v>143</v>
      </c>
      <c r="C96" s="72" t="s">
        <v>144</v>
      </c>
      <c r="D96" s="72" t="s">
        <v>12</v>
      </c>
      <c r="E96" s="72" t="s">
        <v>280</v>
      </c>
      <c r="F96" s="73">
        <v>16438</v>
      </c>
      <c r="G96" s="72" t="s">
        <v>14</v>
      </c>
      <c r="H96" s="72" t="s">
        <v>15</v>
      </c>
      <c r="I96" s="72" t="s">
        <v>16</v>
      </c>
      <c r="J96" s="72" t="s">
        <v>18</v>
      </c>
      <c r="K96" s="72" t="s">
        <v>24</v>
      </c>
      <c r="L96" s="72" t="s">
        <v>281</v>
      </c>
      <c r="M96" s="72" t="s">
        <v>159</v>
      </c>
    </row>
    <row r="97" spans="2:13" x14ac:dyDescent="0.25">
      <c r="B97" s="72" t="s">
        <v>143</v>
      </c>
      <c r="C97" s="72" t="s">
        <v>144</v>
      </c>
      <c r="D97" s="72" t="s">
        <v>12</v>
      </c>
      <c r="E97" s="72" t="s">
        <v>282</v>
      </c>
      <c r="F97" s="73">
        <v>-665</v>
      </c>
      <c r="G97" s="72" t="s">
        <v>14</v>
      </c>
      <c r="H97" s="72" t="s">
        <v>15</v>
      </c>
      <c r="I97" s="72" t="s">
        <v>16</v>
      </c>
      <c r="J97" s="72" t="s">
        <v>18</v>
      </c>
      <c r="K97" s="72" t="s">
        <v>189</v>
      </c>
      <c r="L97" s="72" t="s">
        <v>283</v>
      </c>
      <c r="M97" s="72"/>
    </row>
    <row r="98" spans="2:13" x14ac:dyDescent="0.25">
      <c r="B98" s="72" t="s">
        <v>143</v>
      </c>
      <c r="C98" s="72" t="s">
        <v>144</v>
      </c>
      <c r="D98" s="72" t="s">
        <v>12</v>
      </c>
      <c r="E98" s="72" t="s">
        <v>227</v>
      </c>
      <c r="F98" s="73">
        <v>387382</v>
      </c>
      <c r="G98" s="72" t="s">
        <v>14</v>
      </c>
      <c r="H98" s="72" t="s">
        <v>155</v>
      </c>
      <c r="I98" s="72" t="s">
        <v>16</v>
      </c>
      <c r="J98" s="72" t="s">
        <v>18</v>
      </c>
      <c r="K98" s="72" t="s">
        <v>33</v>
      </c>
      <c r="L98" s="72" t="s">
        <v>284</v>
      </c>
      <c r="M98" s="72" t="s">
        <v>191</v>
      </c>
    </row>
    <row r="99" spans="2:13" x14ac:dyDescent="0.25">
      <c r="B99" s="72" t="s">
        <v>143</v>
      </c>
      <c r="C99" s="72" t="s">
        <v>144</v>
      </c>
      <c r="D99" s="72" t="s">
        <v>12</v>
      </c>
      <c r="E99" s="72" t="s">
        <v>188</v>
      </c>
      <c r="F99" s="73">
        <v>164026</v>
      </c>
      <c r="G99" s="72" t="s">
        <v>14</v>
      </c>
      <c r="H99" s="72" t="s">
        <v>15</v>
      </c>
      <c r="I99" s="72" t="s">
        <v>16</v>
      </c>
      <c r="J99" s="72" t="s">
        <v>18</v>
      </c>
      <c r="K99" s="72" t="s">
        <v>33</v>
      </c>
      <c r="L99" s="72" t="s">
        <v>285</v>
      </c>
      <c r="M99" s="72" t="s">
        <v>151</v>
      </c>
    </row>
    <row r="100" spans="2:13" x14ac:dyDescent="0.25">
      <c r="B100" s="72" t="s">
        <v>143</v>
      </c>
      <c r="C100" s="72" t="s">
        <v>144</v>
      </c>
      <c r="D100" s="72" t="s">
        <v>12</v>
      </c>
      <c r="E100" s="72" t="s">
        <v>152</v>
      </c>
      <c r="F100" s="73">
        <v>-1649</v>
      </c>
      <c r="G100" s="72" t="s">
        <v>14</v>
      </c>
      <c r="H100" s="72" t="s">
        <v>15</v>
      </c>
      <c r="I100" s="72" t="s">
        <v>16</v>
      </c>
      <c r="J100" s="72" t="s">
        <v>18</v>
      </c>
      <c r="K100" s="72" t="s">
        <v>33</v>
      </c>
      <c r="L100" s="72" t="s">
        <v>286</v>
      </c>
      <c r="M100" s="72"/>
    </row>
    <row r="101" spans="2:13" x14ac:dyDescent="0.25">
      <c r="B101" s="72" t="s">
        <v>143</v>
      </c>
      <c r="C101" s="72" t="s">
        <v>144</v>
      </c>
      <c r="D101" s="72" t="s">
        <v>12</v>
      </c>
      <c r="E101" s="72" t="s">
        <v>188</v>
      </c>
      <c r="F101" s="73">
        <v>18112078</v>
      </c>
      <c r="G101" s="72" t="s">
        <v>14</v>
      </c>
      <c r="H101" s="72" t="s">
        <v>15</v>
      </c>
      <c r="I101" s="72" t="s">
        <v>16</v>
      </c>
      <c r="J101" s="72" t="s">
        <v>18</v>
      </c>
      <c r="K101" s="72" t="s">
        <v>147</v>
      </c>
      <c r="L101" s="72" t="s">
        <v>182</v>
      </c>
      <c r="M101" s="72" t="s">
        <v>163</v>
      </c>
    </row>
    <row r="102" spans="2:13" x14ac:dyDescent="0.25">
      <c r="B102" s="72" t="s">
        <v>143</v>
      </c>
      <c r="C102" s="72" t="s">
        <v>144</v>
      </c>
      <c r="D102" s="72" t="s">
        <v>12</v>
      </c>
      <c r="E102" s="72" t="s">
        <v>201</v>
      </c>
      <c r="F102" s="73">
        <v>258445</v>
      </c>
      <c r="G102" s="72" t="s">
        <v>14</v>
      </c>
      <c r="H102" s="72" t="s">
        <v>15</v>
      </c>
      <c r="I102" s="72" t="s">
        <v>136</v>
      </c>
      <c r="J102" s="72" t="s">
        <v>18</v>
      </c>
      <c r="K102" s="72" t="s">
        <v>245</v>
      </c>
      <c r="L102" s="72" t="s">
        <v>287</v>
      </c>
      <c r="M102" s="72" t="s">
        <v>159</v>
      </c>
    </row>
    <row r="103" spans="2:13" x14ac:dyDescent="0.25">
      <c r="B103" s="72" t="s">
        <v>143</v>
      </c>
      <c r="C103" s="72" t="s">
        <v>144</v>
      </c>
      <c r="D103" s="72" t="s">
        <v>12</v>
      </c>
      <c r="E103" s="72" t="s">
        <v>213</v>
      </c>
      <c r="F103" s="73">
        <v>5445</v>
      </c>
      <c r="G103" s="72" t="s">
        <v>14</v>
      </c>
      <c r="H103" s="72" t="s">
        <v>15</v>
      </c>
      <c r="I103" s="72" t="s">
        <v>16</v>
      </c>
      <c r="J103" s="72" t="s">
        <v>18</v>
      </c>
      <c r="K103" s="72" t="s">
        <v>168</v>
      </c>
      <c r="L103" s="72" t="s">
        <v>288</v>
      </c>
      <c r="M103" s="72" t="s">
        <v>151</v>
      </c>
    </row>
    <row r="104" spans="2:13" x14ac:dyDescent="0.25">
      <c r="B104" s="72" t="s">
        <v>143</v>
      </c>
      <c r="C104" s="72" t="s">
        <v>144</v>
      </c>
      <c r="D104" s="72" t="s">
        <v>12</v>
      </c>
      <c r="E104" s="72" t="s">
        <v>145</v>
      </c>
      <c r="F104" s="73">
        <v>-29733</v>
      </c>
      <c r="G104" s="72" t="s">
        <v>14</v>
      </c>
      <c r="H104" s="72" t="s">
        <v>155</v>
      </c>
      <c r="I104" s="72" t="s">
        <v>16</v>
      </c>
      <c r="J104" s="72" t="s">
        <v>18</v>
      </c>
      <c r="K104" s="72" t="s">
        <v>33</v>
      </c>
      <c r="L104" s="72" t="s">
        <v>289</v>
      </c>
      <c r="M104" s="72"/>
    </row>
    <row r="105" spans="2:13" x14ac:dyDescent="0.25">
      <c r="B105" s="72" t="s">
        <v>143</v>
      </c>
      <c r="C105" s="72" t="s">
        <v>144</v>
      </c>
      <c r="D105" s="72" t="s">
        <v>12</v>
      </c>
      <c r="E105" s="72" t="s">
        <v>164</v>
      </c>
      <c r="F105" s="73">
        <v>-161</v>
      </c>
      <c r="G105" s="72" t="s">
        <v>14</v>
      </c>
      <c r="H105" s="72" t="s">
        <v>15</v>
      </c>
      <c r="I105" s="72" t="s">
        <v>16</v>
      </c>
      <c r="J105" s="72" t="s">
        <v>18</v>
      </c>
      <c r="K105" s="72" t="s">
        <v>33</v>
      </c>
      <c r="L105" s="72" t="s">
        <v>290</v>
      </c>
      <c r="M105" s="72"/>
    </row>
    <row r="106" spans="2:13" x14ac:dyDescent="0.25">
      <c r="B106" s="72" t="s">
        <v>143</v>
      </c>
      <c r="C106" s="72" t="s">
        <v>144</v>
      </c>
      <c r="D106" s="72" t="s">
        <v>12</v>
      </c>
      <c r="E106" s="72" t="s">
        <v>152</v>
      </c>
      <c r="F106" s="73">
        <v>-720</v>
      </c>
      <c r="G106" s="72" t="s">
        <v>14</v>
      </c>
      <c r="H106" s="72" t="s">
        <v>155</v>
      </c>
      <c r="I106" s="72" t="s">
        <v>16</v>
      </c>
      <c r="J106" s="72" t="s">
        <v>18</v>
      </c>
      <c r="K106" s="72" t="s">
        <v>21</v>
      </c>
      <c r="L106" s="72" t="s">
        <v>291</v>
      </c>
      <c r="M106" s="72"/>
    </row>
    <row r="107" spans="2:13" x14ac:dyDescent="0.25">
      <c r="B107" s="72" t="s">
        <v>143</v>
      </c>
      <c r="C107" s="72" t="s">
        <v>144</v>
      </c>
      <c r="D107" s="72" t="s">
        <v>12</v>
      </c>
      <c r="E107" s="72" t="s">
        <v>219</v>
      </c>
      <c r="F107" s="73">
        <v>1293389</v>
      </c>
      <c r="G107" s="72" t="s">
        <v>14</v>
      </c>
      <c r="H107" s="72" t="s">
        <v>15</v>
      </c>
      <c r="I107" s="72" t="s">
        <v>16</v>
      </c>
      <c r="J107" s="72" t="s">
        <v>18</v>
      </c>
      <c r="K107" s="72" t="s">
        <v>161</v>
      </c>
      <c r="L107" s="72" t="s">
        <v>162</v>
      </c>
      <c r="M107" s="72"/>
    </row>
    <row r="108" spans="2:13" x14ac:dyDescent="0.25">
      <c r="B108" s="72" t="s">
        <v>143</v>
      </c>
      <c r="C108" s="72" t="s">
        <v>144</v>
      </c>
      <c r="D108" s="72" t="s">
        <v>12</v>
      </c>
      <c r="E108" s="72" t="s">
        <v>199</v>
      </c>
      <c r="F108" s="73">
        <v>479508</v>
      </c>
      <c r="G108" s="72" t="s">
        <v>14</v>
      </c>
      <c r="H108" s="72" t="s">
        <v>15</v>
      </c>
      <c r="I108" s="72" t="s">
        <v>16</v>
      </c>
      <c r="J108" s="72" t="s">
        <v>18</v>
      </c>
      <c r="K108" s="72" t="s">
        <v>27</v>
      </c>
      <c r="L108" s="72" t="s">
        <v>28</v>
      </c>
      <c r="M108" s="72"/>
    </row>
    <row r="109" spans="2:13" x14ac:dyDescent="0.25">
      <c r="B109" s="72" t="s">
        <v>143</v>
      </c>
      <c r="C109" s="72" t="s">
        <v>144</v>
      </c>
      <c r="D109" s="72" t="s">
        <v>12</v>
      </c>
      <c r="E109" s="72" t="s">
        <v>292</v>
      </c>
      <c r="F109" s="73">
        <v>147496</v>
      </c>
      <c r="G109" s="72" t="s">
        <v>14</v>
      </c>
      <c r="H109" s="72" t="s">
        <v>15</v>
      </c>
      <c r="I109" s="72" t="s">
        <v>16</v>
      </c>
      <c r="J109" s="72" t="s">
        <v>18</v>
      </c>
      <c r="K109" s="72" t="s">
        <v>168</v>
      </c>
      <c r="L109" s="72" t="s">
        <v>169</v>
      </c>
      <c r="M109" s="72" t="s">
        <v>293</v>
      </c>
    </row>
    <row r="110" spans="2:13" x14ac:dyDescent="0.25">
      <c r="B110" s="72" t="s">
        <v>143</v>
      </c>
      <c r="C110" s="72" t="s">
        <v>144</v>
      </c>
      <c r="D110" s="72" t="s">
        <v>12</v>
      </c>
      <c r="E110" s="72" t="s">
        <v>152</v>
      </c>
      <c r="F110" s="73">
        <v>-42192</v>
      </c>
      <c r="G110" s="72" t="s">
        <v>14</v>
      </c>
      <c r="H110" s="72" t="s">
        <v>15</v>
      </c>
      <c r="I110" s="72" t="s">
        <v>16</v>
      </c>
      <c r="J110" s="72" t="s">
        <v>18</v>
      </c>
      <c r="K110" s="72" t="s">
        <v>245</v>
      </c>
      <c r="L110" s="72" t="s">
        <v>246</v>
      </c>
      <c r="M110" s="72"/>
    </row>
    <row r="111" spans="2:13" x14ac:dyDescent="0.25">
      <c r="B111" s="72" t="s">
        <v>143</v>
      </c>
      <c r="C111" s="72" t="s">
        <v>144</v>
      </c>
      <c r="D111" s="72" t="s">
        <v>12</v>
      </c>
      <c r="E111" s="72" t="s">
        <v>177</v>
      </c>
      <c r="F111" s="73">
        <v>45</v>
      </c>
      <c r="G111" s="72" t="s">
        <v>14</v>
      </c>
      <c r="H111" s="72" t="s">
        <v>155</v>
      </c>
      <c r="I111" s="72" t="s">
        <v>16</v>
      </c>
      <c r="J111" s="72" t="s">
        <v>18</v>
      </c>
      <c r="K111" s="72" t="s">
        <v>33</v>
      </c>
      <c r="L111" s="72" t="s">
        <v>294</v>
      </c>
      <c r="M111" s="72"/>
    </row>
    <row r="112" spans="2:13" x14ac:dyDescent="0.25">
      <c r="B112" s="72" t="s">
        <v>143</v>
      </c>
      <c r="C112" s="72" t="s">
        <v>144</v>
      </c>
      <c r="D112" s="72" t="s">
        <v>12</v>
      </c>
      <c r="E112" s="72" t="s">
        <v>149</v>
      </c>
      <c r="F112" s="73">
        <v>5792632</v>
      </c>
      <c r="G112" s="72" t="s">
        <v>14</v>
      </c>
      <c r="H112" s="72" t="s">
        <v>15</v>
      </c>
      <c r="I112" s="72" t="s">
        <v>16</v>
      </c>
      <c r="J112" s="72" t="s">
        <v>18</v>
      </c>
      <c r="K112" s="72" t="s">
        <v>147</v>
      </c>
      <c r="L112" s="72" t="s">
        <v>295</v>
      </c>
      <c r="M112" s="72" t="s">
        <v>151</v>
      </c>
    </row>
    <row r="113" spans="2:13" x14ac:dyDescent="0.25">
      <c r="B113" s="72" t="s">
        <v>143</v>
      </c>
      <c r="C113" s="72" t="s">
        <v>144</v>
      </c>
      <c r="D113" s="72" t="s">
        <v>12</v>
      </c>
      <c r="E113" s="72" t="s">
        <v>160</v>
      </c>
      <c r="F113" s="73">
        <v>177771</v>
      </c>
      <c r="G113" s="72" t="s">
        <v>14</v>
      </c>
      <c r="H113" s="72" t="s">
        <v>15</v>
      </c>
      <c r="I113" s="72" t="s">
        <v>16</v>
      </c>
      <c r="J113" s="72" t="s">
        <v>18</v>
      </c>
      <c r="K113" s="72" t="s">
        <v>214</v>
      </c>
      <c r="L113" s="72" t="s">
        <v>215</v>
      </c>
      <c r="M113" s="72" t="s">
        <v>248</v>
      </c>
    </row>
    <row r="114" spans="2:13" x14ac:dyDescent="0.25">
      <c r="B114" s="72" t="s">
        <v>143</v>
      </c>
      <c r="C114" s="72" t="s">
        <v>144</v>
      </c>
      <c r="D114" s="72" t="s">
        <v>12</v>
      </c>
      <c r="E114" s="72" t="s">
        <v>199</v>
      </c>
      <c r="F114" s="73">
        <v>537</v>
      </c>
      <c r="G114" s="72" t="s">
        <v>14</v>
      </c>
      <c r="H114" s="72" t="s">
        <v>15</v>
      </c>
      <c r="I114" s="72" t="s">
        <v>16</v>
      </c>
      <c r="J114" s="72" t="s">
        <v>18</v>
      </c>
      <c r="K114" s="72" t="s">
        <v>168</v>
      </c>
      <c r="L114" s="72" t="s">
        <v>296</v>
      </c>
      <c r="M114" s="72"/>
    </row>
    <row r="115" spans="2:13" x14ac:dyDescent="0.25">
      <c r="B115" s="72" t="s">
        <v>143</v>
      </c>
      <c r="C115" s="72" t="s">
        <v>144</v>
      </c>
      <c r="D115" s="72" t="s">
        <v>12</v>
      </c>
      <c r="E115" s="72" t="s">
        <v>282</v>
      </c>
      <c r="F115" s="73">
        <v>-127</v>
      </c>
      <c r="G115" s="72" t="s">
        <v>14</v>
      </c>
      <c r="H115" s="72" t="s">
        <v>155</v>
      </c>
      <c r="I115" s="72" t="s">
        <v>16</v>
      </c>
      <c r="J115" s="72" t="s">
        <v>18</v>
      </c>
      <c r="K115" s="72" t="s">
        <v>33</v>
      </c>
      <c r="L115" s="72" t="s">
        <v>297</v>
      </c>
      <c r="M115" s="72"/>
    </row>
    <row r="116" spans="2:13" x14ac:dyDescent="0.25">
      <c r="B116" s="72" t="s">
        <v>143</v>
      </c>
      <c r="C116" s="72" t="s">
        <v>144</v>
      </c>
      <c r="D116" s="72" t="s">
        <v>12</v>
      </c>
      <c r="E116" s="72" t="s">
        <v>152</v>
      </c>
      <c r="F116" s="73">
        <v>-328</v>
      </c>
      <c r="G116" s="72" t="s">
        <v>14</v>
      </c>
      <c r="H116" s="72" t="s">
        <v>15</v>
      </c>
      <c r="I116" s="72" t="s">
        <v>136</v>
      </c>
      <c r="J116" s="72" t="s">
        <v>18</v>
      </c>
      <c r="K116" s="72" t="s">
        <v>147</v>
      </c>
      <c r="L116" s="72" t="s">
        <v>225</v>
      </c>
      <c r="M116" s="72"/>
    </row>
    <row r="117" spans="2:13" x14ac:dyDescent="0.25">
      <c r="B117" s="72" t="s">
        <v>143</v>
      </c>
      <c r="C117" s="72" t="s">
        <v>144</v>
      </c>
      <c r="D117" s="72" t="s">
        <v>12</v>
      </c>
      <c r="E117" s="72" t="s">
        <v>175</v>
      </c>
      <c r="F117" s="73">
        <v>-15483</v>
      </c>
      <c r="G117" s="72" t="s">
        <v>14</v>
      </c>
      <c r="H117" s="72" t="s">
        <v>15</v>
      </c>
      <c r="I117" s="72" t="s">
        <v>16</v>
      </c>
      <c r="J117" s="72" t="s">
        <v>18</v>
      </c>
      <c r="K117" s="72" t="s">
        <v>168</v>
      </c>
      <c r="L117" s="72" t="s">
        <v>298</v>
      </c>
      <c r="M117" s="72"/>
    </row>
    <row r="118" spans="2:13" x14ac:dyDescent="0.25">
      <c r="B118" s="72" t="s">
        <v>143</v>
      </c>
      <c r="C118" s="72" t="s">
        <v>144</v>
      </c>
      <c r="D118" s="72" t="s">
        <v>12</v>
      </c>
      <c r="E118" s="72" t="s">
        <v>229</v>
      </c>
      <c r="F118" s="73">
        <v>-135018</v>
      </c>
      <c r="G118" s="72" t="s">
        <v>14</v>
      </c>
      <c r="H118" s="72" t="s">
        <v>155</v>
      </c>
      <c r="I118" s="72" t="s">
        <v>16</v>
      </c>
      <c r="J118" s="72" t="s">
        <v>18</v>
      </c>
      <c r="K118" s="72" t="s">
        <v>33</v>
      </c>
      <c r="L118" s="72" t="s">
        <v>221</v>
      </c>
      <c r="M118" s="72"/>
    </row>
    <row r="119" spans="2:13" x14ac:dyDescent="0.25">
      <c r="B119" s="72" t="s">
        <v>143</v>
      </c>
      <c r="C119" s="72" t="s">
        <v>144</v>
      </c>
      <c r="D119" s="72" t="s">
        <v>12</v>
      </c>
      <c r="E119" s="72" t="s">
        <v>181</v>
      </c>
      <c r="F119" s="73">
        <v>-2327</v>
      </c>
      <c r="G119" s="72" t="s">
        <v>14</v>
      </c>
      <c r="H119" s="72" t="s">
        <v>15</v>
      </c>
      <c r="I119" s="72" t="s">
        <v>16</v>
      </c>
      <c r="J119" s="72" t="s">
        <v>18</v>
      </c>
      <c r="K119" s="72" t="s">
        <v>257</v>
      </c>
      <c r="L119" s="72" t="s">
        <v>299</v>
      </c>
      <c r="M119" s="72"/>
    </row>
    <row r="120" spans="2:13" x14ac:dyDescent="0.25">
      <c r="B120" s="72" t="s">
        <v>143</v>
      </c>
      <c r="C120" s="72" t="s">
        <v>144</v>
      </c>
      <c r="D120" s="72" t="s">
        <v>12</v>
      </c>
      <c r="E120" s="72" t="s">
        <v>219</v>
      </c>
      <c r="F120" s="73">
        <v>154</v>
      </c>
      <c r="G120" s="72" t="s">
        <v>14</v>
      </c>
      <c r="H120" s="72" t="s">
        <v>155</v>
      </c>
      <c r="I120" s="72" t="s">
        <v>16</v>
      </c>
      <c r="J120" s="72" t="s">
        <v>18</v>
      </c>
      <c r="K120" s="72" t="s">
        <v>33</v>
      </c>
      <c r="L120" s="72" t="s">
        <v>300</v>
      </c>
      <c r="M120" s="72"/>
    </row>
    <row r="121" spans="2:13" x14ac:dyDescent="0.25">
      <c r="B121" s="72" t="s">
        <v>143</v>
      </c>
      <c r="C121" s="72" t="s">
        <v>144</v>
      </c>
      <c r="D121" s="72" t="s">
        <v>12</v>
      </c>
      <c r="E121" s="72" t="s">
        <v>188</v>
      </c>
      <c r="F121" s="73">
        <v>9196075</v>
      </c>
      <c r="G121" s="72" t="s">
        <v>14</v>
      </c>
      <c r="H121" s="72" t="s">
        <v>155</v>
      </c>
      <c r="I121" s="72" t="s">
        <v>16</v>
      </c>
      <c r="J121" s="72" t="s">
        <v>18</v>
      </c>
      <c r="K121" s="72" t="s">
        <v>33</v>
      </c>
      <c r="L121" s="72" t="s">
        <v>301</v>
      </c>
      <c r="M121" s="72" t="s">
        <v>191</v>
      </c>
    </row>
    <row r="122" spans="2:13" x14ac:dyDescent="0.25">
      <c r="B122" s="72" t="s">
        <v>143</v>
      </c>
      <c r="C122" s="72" t="s">
        <v>144</v>
      </c>
      <c r="D122" s="72" t="s">
        <v>12</v>
      </c>
      <c r="E122" s="72" t="s">
        <v>160</v>
      </c>
      <c r="F122" s="73">
        <v>1167790</v>
      </c>
      <c r="G122" s="72" t="s">
        <v>14</v>
      </c>
      <c r="H122" s="72" t="s">
        <v>155</v>
      </c>
      <c r="I122" s="72" t="s">
        <v>16</v>
      </c>
      <c r="J122" s="72" t="s">
        <v>18</v>
      </c>
      <c r="K122" s="72" t="s">
        <v>267</v>
      </c>
      <c r="L122" s="72" t="s">
        <v>302</v>
      </c>
      <c r="M122" s="72" t="s">
        <v>163</v>
      </c>
    </row>
    <row r="123" spans="2:13" x14ac:dyDescent="0.25">
      <c r="B123" s="72" t="s">
        <v>143</v>
      </c>
      <c r="C123" s="72" t="s">
        <v>144</v>
      </c>
      <c r="D123" s="72" t="s">
        <v>12</v>
      </c>
      <c r="E123" s="72" t="s">
        <v>145</v>
      </c>
      <c r="F123" s="73">
        <v>-19081</v>
      </c>
      <c r="G123" s="72" t="s">
        <v>14</v>
      </c>
      <c r="H123" s="72" t="s">
        <v>155</v>
      </c>
      <c r="I123" s="72" t="s">
        <v>16</v>
      </c>
      <c r="J123" s="72" t="s">
        <v>18</v>
      </c>
      <c r="K123" s="72" t="s">
        <v>303</v>
      </c>
      <c r="L123" s="72" t="s">
        <v>304</v>
      </c>
      <c r="M123" s="72"/>
    </row>
    <row r="124" spans="2:13" x14ac:dyDescent="0.25">
      <c r="B124" s="72" t="s">
        <v>143</v>
      </c>
      <c r="C124" s="72" t="s">
        <v>144</v>
      </c>
      <c r="D124" s="72" t="s">
        <v>12</v>
      </c>
      <c r="E124" s="72" t="s">
        <v>188</v>
      </c>
      <c r="F124" s="73">
        <v>238306</v>
      </c>
      <c r="G124" s="72" t="s">
        <v>14</v>
      </c>
      <c r="H124" s="72" t="s">
        <v>15</v>
      </c>
      <c r="I124" s="72" t="s">
        <v>16</v>
      </c>
      <c r="J124" s="72" t="s">
        <v>18</v>
      </c>
      <c r="K124" s="72" t="s">
        <v>161</v>
      </c>
      <c r="L124" s="72" t="s">
        <v>305</v>
      </c>
      <c r="M124" s="72" t="s">
        <v>163</v>
      </c>
    </row>
    <row r="125" spans="2:13" x14ac:dyDescent="0.25">
      <c r="B125" s="72" t="s">
        <v>143</v>
      </c>
      <c r="C125" s="72" t="s">
        <v>144</v>
      </c>
      <c r="D125" s="72" t="s">
        <v>12</v>
      </c>
      <c r="E125" s="72" t="s">
        <v>229</v>
      </c>
      <c r="F125" s="73">
        <v>-218357</v>
      </c>
      <c r="G125" s="72" t="s">
        <v>14</v>
      </c>
      <c r="H125" s="72" t="s">
        <v>15</v>
      </c>
      <c r="I125" s="72" t="s">
        <v>16</v>
      </c>
      <c r="J125" s="72" t="s">
        <v>18</v>
      </c>
      <c r="K125" s="72" t="s">
        <v>184</v>
      </c>
      <c r="L125" s="72" t="s">
        <v>230</v>
      </c>
      <c r="M125" s="72"/>
    </row>
    <row r="126" spans="2:13" x14ac:dyDescent="0.25">
      <c r="B126" s="72" t="s">
        <v>143</v>
      </c>
      <c r="C126" s="72" t="s">
        <v>144</v>
      </c>
      <c r="D126" s="72" t="s">
        <v>12</v>
      </c>
      <c r="E126" s="72" t="s">
        <v>145</v>
      </c>
      <c r="F126" s="73">
        <v>-11914</v>
      </c>
      <c r="G126" s="72" t="s">
        <v>14</v>
      </c>
      <c r="H126" s="72" t="s">
        <v>15</v>
      </c>
      <c r="I126" s="72" t="s">
        <v>16</v>
      </c>
      <c r="J126" s="72" t="s">
        <v>18</v>
      </c>
      <c r="K126" s="72" t="s">
        <v>189</v>
      </c>
      <c r="L126" s="72" t="s">
        <v>306</v>
      </c>
      <c r="M126" s="72"/>
    </row>
    <row r="127" spans="2:13" x14ac:dyDescent="0.25">
      <c r="B127" s="72" t="s">
        <v>143</v>
      </c>
      <c r="C127" s="72" t="s">
        <v>144</v>
      </c>
      <c r="D127" s="72" t="s">
        <v>12</v>
      </c>
      <c r="E127" s="72" t="s">
        <v>219</v>
      </c>
      <c r="F127" s="73">
        <v>9897</v>
      </c>
      <c r="G127" s="72" t="s">
        <v>31</v>
      </c>
      <c r="H127" s="72" t="s">
        <v>15</v>
      </c>
      <c r="I127" s="72" t="s">
        <v>16</v>
      </c>
      <c r="J127" s="72" t="s">
        <v>263</v>
      </c>
      <c r="K127" s="72" t="s">
        <v>33</v>
      </c>
      <c r="L127" s="72" t="s">
        <v>307</v>
      </c>
      <c r="M127" s="72"/>
    </row>
    <row r="128" spans="2:13" x14ac:dyDescent="0.25">
      <c r="B128" s="72" t="s">
        <v>143</v>
      </c>
      <c r="C128" s="72" t="s">
        <v>144</v>
      </c>
      <c r="D128" s="72" t="s">
        <v>12</v>
      </c>
      <c r="E128" s="72" t="s">
        <v>199</v>
      </c>
      <c r="F128" s="73">
        <v>6463</v>
      </c>
      <c r="G128" s="72" t="s">
        <v>14</v>
      </c>
      <c r="H128" s="72" t="s">
        <v>155</v>
      </c>
      <c r="I128" s="72" t="s">
        <v>136</v>
      </c>
      <c r="J128" s="72" t="s">
        <v>18</v>
      </c>
      <c r="K128" s="72" t="s">
        <v>21</v>
      </c>
      <c r="L128" s="72" t="s">
        <v>198</v>
      </c>
      <c r="M128" s="72"/>
    </row>
    <row r="129" spans="2:13" x14ac:dyDescent="0.25">
      <c r="B129" s="72" t="s">
        <v>143</v>
      </c>
      <c r="C129" s="72" t="s">
        <v>144</v>
      </c>
      <c r="D129" s="72" t="s">
        <v>12</v>
      </c>
      <c r="E129" s="72" t="s">
        <v>145</v>
      </c>
      <c r="F129" s="73">
        <v>-1495</v>
      </c>
      <c r="G129" s="72" t="s">
        <v>14</v>
      </c>
      <c r="H129" s="72" t="s">
        <v>155</v>
      </c>
      <c r="I129" s="72" t="s">
        <v>136</v>
      </c>
      <c r="J129" s="72" t="s">
        <v>18</v>
      </c>
      <c r="K129" s="72" t="s">
        <v>267</v>
      </c>
      <c r="L129" s="72" t="s">
        <v>308</v>
      </c>
      <c r="M129" s="72"/>
    </row>
    <row r="130" spans="2:13" x14ac:dyDescent="0.25">
      <c r="B130" s="72" t="s">
        <v>143</v>
      </c>
      <c r="C130" s="72" t="s">
        <v>144</v>
      </c>
      <c r="D130" s="72" t="s">
        <v>12</v>
      </c>
      <c r="E130" s="72" t="s">
        <v>227</v>
      </c>
      <c r="F130" s="73">
        <v>17654</v>
      </c>
      <c r="G130" s="72" t="s">
        <v>14</v>
      </c>
      <c r="H130" s="72" t="s">
        <v>15</v>
      </c>
      <c r="I130" s="72" t="s">
        <v>16</v>
      </c>
      <c r="J130" s="72" t="s">
        <v>18</v>
      </c>
      <c r="K130" s="72" t="s">
        <v>147</v>
      </c>
      <c r="L130" s="72" t="s">
        <v>309</v>
      </c>
      <c r="M130" s="72" t="s">
        <v>151</v>
      </c>
    </row>
    <row r="131" spans="2:13" x14ac:dyDescent="0.25">
      <c r="B131" s="72" t="s">
        <v>143</v>
      </c>
      <c r="C131" s="72" t="s">
        <v>144</v>
      </c>
      <c r="D131" s="72" t="s">
        <v>12</v>
      </c>
      <c r="E131" s="72" t="s">
        <v>149</v>
      </c>
      <c r="F131" s="73">
        <v>4370458</v>
      </c>
      <c r="G131" s="72" t="s">
        <v>14</v>
      </c>
      <c r="H131" s="72" t="s">
        <v>15</v>
      </c>
      <c r="I131" s="72" t="s">
        <v>16</v>
      </c>
      <c r="J131" s="72" t="s">
        <v>18</v>
      </c>
      <c r="K131" s="72" t="s">
        <v>147</v>
      </c>
      <c r="L131" s="72" t="s">
        <v>310</v>
      </c>
      <c r="M131" s="72" t="s">
        <v>151</v>
      </c>
    </row>
    <row r="132" spans="2:13" x14ac:dyDescent="0.25">
      <c r="B132" s="72" t="s">
        <v>143</v>
      </c>
      <c r="C132" s="72" t="s">
        <v>144</v>
      </c>
      <c r="D132" s="72" t="s">
        <v>12</v>
      </c>
      <c r="E132" s="72" t="s">
        <v>199</v>
      </c>
      <c r="F132" s="73">
        <v>37391</v>
      </c>
      <c r="G132" s="72" t="s">
        <v>14</v>
      </c>
      <c r="H132" s="72" t="s">
        <v>15</v>
      </c>
      <c r="I132" s="72" t="s">
        <v>16</v>
      </c>
      <c r="J132" s="72" t="s">
        <v>18</v>
      </c>
      <c r="K132" s="72" t="s">
        <v>189</v>
      </c>
      <c r="L132" s="72" t="s">
        <v>150</v>
      </c>
      <c r="M132" s="72"/>
    </row>
    <row r="133" spans="2:13" x14ac:dyDescent="0.25">
      <c r="B133" s="72" t="s">
        <v>143</v>
      </c>
      <c r="C133" s="72" t="s">
        <v>144</v>
      </c>
      <c r="D133" s="72" t="s">
        <v>12</v>
      </c>
      <c r="E133" s="72" t="s">
        <v>219</v>
      </c>
      <c r="F133" s="73">
        <v>4</v>
      </c>
      <c r="G133" s="72" t="s">
        <v>14</v>
      </c>
      <c r="H133" s="72" t="s">
        <v>15</v>
      </c>
      <c r="I133" s="72" t="s">
        <v>16</v>
      </c>
      <c r="J133" s="72" t="s">
        <v>18</v>
      </c>
      <c r="K133" s="72" t="s">
        <v>267</v>
      </c>
      <c r="L133" s="72" t="s">
        <v>311</v>
      </c>
      <c r="M133" s="72"/>
    </row>
    <row r="134" spans="2:13" x14ac:dyDescent="0.25">
      <c r="B134" s="72" t="s">
        <v>143</v>
      </c>
      <c r="C134" s="72" t="s">
        <v>144</v>
      </c>
      <c r="D134" s="72" t="s">
        <v>12</v>
      </c>
      <c r="E134" s="72" t="s">
        <v>181</v>
      </c>
      <c r="F134" s="73">
        <v>-476</v>
      </c>
      <c r="G134" s="72" t="s">
        <v>14</v>
      </c>
      <c r="H134" s="72" t="s">
        <v>15</v>
      </c>
      <c r="I134" s="72" t="s">
        <v>16</v>
      </c>
      <c r="J134" s="72" t="s">
        <v>18</v>
      </c>
      <c r="K134" s="72" t="s">
        <v>269</v>
      </c>
      <c r="L134" s="72" t="s">
        <v>270</v>
      </c>
      <c r="M134" s="72"/>
    </row>
    <row r="135" spans="2:13" x14ac:dyDescent="0.25">
      <c r="B135" s="72" t="s">
        <v>143</v>
      </c>
      <c r="C135" s="72" t="s">
        <v>144</v>
      </c>
      <c r="D135" s="72" t="s">
        <v>12</v>
      </c>
      <c r="E135" s="72" t="s">
        <v>219</v>
      </c>
      <c r="F135" s="73">
        <v>12</v>
      </c>
      <c r="G135" s="72" t="s">
        <v>14</v>
      </c>
      <c r="H135" s="72" t="s">
        <v>15</v>
      </c>
      <c r="I135" s="72" t="s">
        <v>136</v>
      </c>
      <c r="J135" s="72" t="s">
        <v>18</v>
      </c>
      <c r="K135" s="72" t="s">
        <v>184</v>
      </c>
      <c r="L135" s="72" t="s">
        <v>312</v>
      </c>
      <c r="M135" s="72"/>
    </row>
    <row r="136" spans="2:13" x14ac:dyDescent="0.25">
      <c r="B136" s="72" t="s">
        <v>143</v>
      </c>
      <c r="C136" s="72" t="s">
        <v>144</v>
      </c>
      <c r="D136" s="72" t="s">
        <v>12</v>
      </c>
      <c r="E136" s="72" t="s">
        <v>175</v>
      </c>
      <c r="F136" s="73">
        <v>-24018</v>
      </c>
      <c r="G136" s="72" t="s">
        <v>14</v>
      </c>
      <c r="H136" s="72" t="s">
        <v>15</v>
      </c>
      <c r="I136" s="72" t="s">
        <v>16</v>
      </c>
      <c r="J136" s="72" t="s">
        <v>18</v>
      </c>
      <c r="K136" s="72" t="s">
        <v>33</v>
      </c>
      <c r="L136" s="72" t="s">
        <v>261</v>
      </c>
      <c r="M136" s="72"/>
    </row>
    <row r="137" spans="2:13" x14ac:dyDescent="0.25">
      <c r="B137" s="72" t="s">
        <v>143</v>
      </c>
      <c r="C137" s="72" t="s">
        <v>144</v>
      </c>
      <c r="D137" s="72" t="s">
        <v>12</v>
      </c>
      <c r="E137" s="72" t="s">
        <v>227</v>
      </c>
      <c r="F137" s="73">
        <v>95908</v>
      </c>
      <c r="G137" s="72" t="s">
        <v>14</v>
      </c>
      <c r="H137" s="72" t="s">
        <v>15</v>
      </c>
      <c r="I137" s="72" t="s">
        <v>16</v>
      </c>
      <c r="J137" s="72" t="s">
        <v>18</v>
      </c>
      <c r="K137" s="72" t="s">
        <v>147</v>
      </c>
      <c r="L137" s="72" t="s">
        <v>310</v>
      </c>
      <c r="M137" s="72" t="s">
        <v>248</v>
      </c>
    </row>
    <row r="138" spans="2:13" x14ac:dyDescent="0.25">
      <c r="B138" s="72" t="s">
        <v>143</v>
      </c>
      <c r="C138" s="72" t="s">
        <v>144</v>
      </c>
      <c r="D138" s="72" t="s">
        <v>12</v>
      </c>
      <c r="E138" s="72" t="s">
        <v>229</v>
      </c>
      <c r="F138" s="73">
        <v>-27811</v>
      </c>
      <c r="G138" s="72" t="s">
        <v>14</v>
      </c>
      <c r="H138" s="72" t="s">
        <v>15</v>
      </c>
      <c r="I138" s="72" t="s">
        <v>16</v>
      </c>
      <c r="J138" s="72" t="s">
        <v>18</v>
      </c>
      <c r="K138" s="72" t="s">
        <v>267</v>
      </c>
      <c r="L138" s="72" t="s">
        <v>313</v>
      </c>
      <c r="M138" s="72"/>
    </row>
    <row r="139" spans="2:13" x14ac:dyDescent="0.25">
      <c r="B139" s="72" t="s">
        <v>143</v>
      </c>
      <c r="C139" s="72" t="s">
        <v>144</v>
      </c>
      <c r="D139" s="72" t="s">
        <v>12</v>
      </c>
      <c r="E139" s="72" t="s">
        <v>199</v>
      </c>
      <c r="F139" s="73">
        <v>2392</v>
      </c>
      <c r="G139" s="72" t="s">
        <v>14</v>
      </c>
      <c r="H139" s="72" t="s">
        <v>155</v>
      </c>
      <c r="I139" s="72" t="s">
        <v>16</v>
      </c>
      <c r="J139" s="72" t="s">
        <v>18</v>
      </c>
      <c r="K139" s="72" t="s">
        <v>33</v>
      </c>
      <c r="L139" s="72" t="s">
        <v>314</v>
      </c>
      <c r="M139" s="72"/>
    </row>
    <row r="140" spans="2:13" x14ac:dyDescent="0.25">
      <c r="B140" s="72" t="s">
        <v>143</v>
      </c>
      <c r="C140" s="72" t="s">
        <v>144</v>
      </c>
      <c r="D140" s="72" t="s">
        <v>12</v>
      </c>
      <c r="E140" s="72" t="s">
        <v>164</v>
      </c>
      <c r="F140" s="73">
        <v>-53699</v>
      </c>
      <c r="G140" s="72" t="s">
        <v>14</v>
      </c>
      <c r="H140" s="72" t="s">
        <v>15</v>
      </c>
      <c r="I140" s="72" t="s">
        <v>16</v>
      </c>
      <c r="J140" s="72" t="s">
        <v>18</v>
      </c>
      <c r="K140" s="72" t="s">
        <v>33</v>
      </c>
      <c r="L140" s="72" t="s">
        <v>153</v>
      </c>
      <c r="M140" s="72"/>
    </row>
    <row r="141" spans="2:13" x14ac:dyDescent="0.25">
      <c r="B141" s="72" t="s">
        <v>143</v>
      </c>
      <c r="C141" s="72" t="s">
        <v>144</v>
      </c>
      <c r="D141" s="72" t="s">
        <v>12</v>
      </c>
      <c r="E141" s="72" t="s">
        <v>154</v>
      </c>
      <c r="F141" s="73">
        <v>-8605</v>
      </c>
      <c r="G141" s="72" t="s">
        <v>14</v>
      </c>
      <c r="H141" s="72" t="s">
        <v>15</v>
      </c>
      <c r="I141" s="72" t="s">
        <v>16</v>
      </c>
      <c r="J141" s="72" t="s">
        <v>18</v>
      </c>
      <c r="K141" s="72" t="s">
        <v>21</v>
      </c>
      <c r="L141" s="72" t="s">
        <v>178</v>
      </c>
      <c r="M141" s="72"/>
    </row>
    <row r="142" spans="2:13" x14ac:dyDescent="0.25">
      <c r="B142" s="72" t="s">
        <v>143</v>
      </c>
      <c r="C142" s="72" t="s">
        <v>144</v>
      </c>
      <c r="D142" s="72" t="s">
        <v>12</v>
      </c>
      <c r="E142" s="72" t="s">
        <v>177</v>
      </c>
      <c r="F142" s="73">
        <v>56355</v>
      </c>
      <c r="G142" s="72" t="s">
        <v>14</v>
      </c>
      <c r="H142" s="72" t="s">
        <v>15</v>
      </c>
      <c r="I142" s="72" t="s">
        <v>16</v>
      </c>
      <c r="J142" s="72" t="s">
        <v>18</v>
      </c>
      <c r="K142" s="72" t="s">
        <v>161</v>
      </c>
      <c r="L142" s="72" t="s">
        <v>315</v>
      </c>
      <c r="M142" s="72"/>
    </row>
    <row r="143" spans="2:13" x14ac:dyDescent="0.25">
      <c r="B143" s="72" t="s">
        <v>143</v>
      </c>
      <c r="C143" s="72" t="s">
        <v>144</v>
      </c>
      <c r="D143" s="72" t="s">
        <v>12</v>
      </c>
      <c r="E143" s="72" t="s">
        <v>188</v>
      </c>
      <c r="F143" s="73">
        <v>9429217</v>
      </c>
      <c r="G143" s="72" t="s">
        <v>14</v>
      </c>
      <c r="H143" s="72" t="s">
        <v>15</v>
      </c>
      <c r="I143" s="72" t="s">
        <v>16</v>
      </c>
      <c r="J143" s="72" t="s">
        <v>18</v>
      </c>
      <c r="K143" s="72" t="s">
        <v>33</v>
      </c>
      <c r="L143" s="72" t="s">
        <v>316</v>
      </c>
      <c r="M143" s="72" t="s">
        <v>191</v>
      </c>
    </row>
    <row r="144" spans="2:13" x14ac:dyDescent="0.25">
      <c r="B144" s="72" t="s">
        <v>143</v>
      </c>
      <c r="C144" s="72" t="s">
        <v>144</v>
      </c>
      <c r="D144" s="72" t="s">
        <v>12</v>
      </c>
      <c r="E144" s="72" t="s">
        <v>183</v>
      </c>
      <c r="F144" s="73">
        <v>191376</v>
      </c>
      <c r="G144" s="72" t="s">
        <v>14</v>
      </c>
      <c r="H144" s="72" t="s">
        <v>155</v>
      </c>
      <c r="I144" s="72" t="s">
        <v>16</v>
      </c>
      <c r="J144" s="72" t="s">
        <v>18</v>
      </c>
      <c r="K144" s="72" t="s">
        <v>267</v>
      </c>
      <c r="L144" s="72" t="s">
        <v>313</v>
      </c>
      <c r="M144" s="72" t="s">
        <v>186</v>
      </c>
    </row>
    <row r="145" spans="2:13" x14ac:dyDescent="0.25">
      <c r="B145" s="72" t="s">
        <v>143</v>
      </c>
      <c r="C145" s="72" t="s">
        <v>144</v>
      </c>
      <c r="D145" s="72" t="s">
        <v>12</v>
      </c>
      <c r="E145" s="72" t="s">
        <v>219</v>
      </c>
      <c r="F145" s="73">
        <v>1950055</v>
      </c>
      <c r="G145" s="72" t="s">
        <v>14</v>
      </c>
      <c r="H145" s="72" t="s">
        <v>155</v>
      </c>
      <c r="I145" s="72" t="s">
        <v>16</v>
      </c>
      <c r="J145" s="72" t="s">
        <v>18</v>
      </c>
      <c r="K145" s="72" t="s">
        <v>147</v>
      </c>
      <c r="L145" s="72" t="s">
        <v>182</v>
      </c>
      <c r="M145" s="72"/>
    </row>
    <row r="146" spans="2:13" x14ac:dyDescent="0.25">
      <c r="B146" s="72" t="s">
        <v>143</v>
      </c>
      <c r="C146" s="72" t="s">
        <v>144</v>
      </c>
      <c r="D146" s="72" t="s">
        <v>12</v>
      </c>
      <c r="E146" s="72" t="s">
        <v>152</v>
      </c>
      <c r="F146" s="73">
        <v>-8025</v>
      </c>
      <c r="G146" s="72" t="s">
        <v>14</v>
      </c>
      <c r="H146" s="72" t="s">
        <v>15</v>
      </c>
      <c r="I146" s="72" t="s">
        <v>16</v>
      </c>
      <c r="J146" s="72" t="s">
        <v>18</v>
      </c>
      <c r="K146" s="72" t="s">
        <v>147</v>
      </c>
      <c r="L146" s="72" t="s">
        <v>247</v>
      </c>
      <c r="M146" s="72"/>
    </row>
    <row r="147" spans="2:13" x14ac:dyDescent="0.25">
      <c r="B147" s="72" t="s">
        <v>143</v>
      </c>
      <c r="C147" s="72" t="s">
        <v>144</v>
      </c>
      <c r="D147" s="72" t="s">
        <v>12</v>
      </c>
      <c r="E147" s="72" t="s">
        <v>188</v>
      </c>
      <c r="F147" s="73">
        <v>61489</v>
      </c>
      <c r="G147" s="72" t="s">
        <v>14</v>
      </c>
      <c r="H147" s="72" t="s">
        <v>15</v>
      </c>
      <c r="I147" s="72" t="s">
        <v>136</v>
      </c>
      <c r="J147" s="72" t="s">
        <v>18</v>
      </c>
      <c r="K147" s="72" t="s">
        <v>184</v>
      </c>
      <c r="L147" s="72" t="s">
        <v>317</v>
      </c>
      <c r="M147" s="72" t="s">
        <v>191</v>
      </c>
    </row>
    <row r="148" spans="2:13" x14ac:dyDescent="0.25">
      <c r="B148" s="72" t="s">
        <v>143</v>
      </c>
      <c r="C148" s="72" t="s">
        <v>144</v>
      </c>
      <c r="D148" s="72" t="s">
        <v>12</v>
      </c>
      <c r="E148" s="72" t="s">
        <v>160</v>
      </c>
      <c r="F148" s="73">
        <v>36015</v>
      </c>
      <c r="G148" s="72" t="s">
        <v>14</v>
      </c>
      <c r="H148" s="72" t="s">
        <v>155</v>
      </c>
      <c r="I148" s="72" t="s">
        <v>16</v>
      </c>
      <c r="J148" s="72" t="s">
        <v>18</v>
      </c>
      <c r="K148" s="72" t="s">
        <v>33</v>
      </c>
      <c r="L148" s="72" t="s">
        <v>318</v>
      </c>
      <c r="M148" s="72" t="s">
        <v>186</v>
      </c>
    </row>
    <row r="149" spans="2:13" x14ac:dyDescent="0.25">
      <c r="B149" s="72" t="s">
        <v>143</v>
      </c>
      <c r="C149" s="72" t="s">
        <v>144</v>
      </c>
      <c r="D149" s="72" t="s">
        <v>12</v>
      </c>
      <c r="E149" s="72" t="s">
        <v>197</v>
      </c>
      <c r="F149" s="73">
        <v>156468</v>
      </c>
      <c r="G149" s="72" t="s">
        <v>14</v>
      </c>
      <c r="H149" s="72" t="s">
        <v>15</v>
      </c>
      <c r="I149" s="72" t="s">
        <v>16</v>
      </c>
      <c r="J149" s="72" t="s">
        <v>18</v>
      </c>
      <c r="K149" s="72" t="s">
        <v>214</v>
      </c>
      <c r="L149" s="72" t="s">
        <v>319</v>
      </c>
      <c r="M149" s="72" t="s">
        <v>163</v>
      </c>
    </row>
    <row r="150" spans="2:13" x14ac:dyDescent="0.25">
      <c r="B150" s="72" t="s">
        <v>143</v>
      </c>
      <c r="C150" s="72" t="s">
        <v>144</v>
      </c>
      <c r="D150" s="72" t="s">
        <v>12</v>
      </c>
      <c r="E150" s="72" t="s">
        <v>242</v>
      </c>
      <c r="F150" s="73">
        <v>-4692</v>
      </c>
      <c r="G150" s="72" t="s">
        <v>14</v>
      </c>
      <c r="H150" s="72" t="s">
        <v>155</v>
      </c>
      <c r="I150" s="72" t="s">
        <v>16</v>
      </c>
      <c r="J150" s="72" t="s">
        <v>18</v>
      </c>
      <c r="K150" s="72" t="s">
        <v>33</v>
      </c>
      <c r="L150" s="72" t="s">
        <v>320</v>
      </c>
      <c r="M150" s="72"/>
    </row>
    <row r="151" spans="2:13" x14ac:dyDescent="0.25">
      <c r="B151" s="72" t="s">
        <v>143</v>
      </c>
      <c r="C151" s="72" t="s">
        <v>144</v>
      </c>
      <c r="D151" s="72" t="s">
        <v>12</v>
      </c>
      <c r="E151" s="72" t="s">
        <v>201</v>
      </c>
      <c r="F151" s="73">
        <v>200544</v>
      </c>
      <c r="G151" s="72" t="s">
        <v>14</v>
      </c>
      <c r="H151" s="72" t="s">
        <v>155</v>
      </c>
      <c r="I151" s="72" t="s">
        <v>16</v>
      </c>
      <c r="J151" s="72" t="s">
        <v>18</v>
      </c>
      <c r="K151" s="72" t="s">
        <v>267</v>
      </c>
      <c r="L151" s="72" t="s">
        <v>321</v>
      </c>
      <c r="M151" s="72" t="s">
        <v>322</v>
      </c>
    </row>
    <row r="152" spans="2:13" x14ac:dyDescent="0.25">
      <c r="B152" s="72" t="s">
        <v>143</v>
      </c>
      <c r="C152" s="72" t="s">
        <v>144</v>
      </c>
      <c r="D152" s="72" t="s">
        <v>12</v>
      </c>
      <c r="E152" s="72" t="s">
        <v>164</v>
      </c>
      <c r="F152" s="73">
        <v>-5535</v>
      </c>
      <c r="G152" s="72" t="s">
        <v>14</v>
      </c>
      <c r="H152" s="72" t="s">
        <v>15</v>
      </c>
      <c r="I152" s="72" t="s">
        <v>16</v>
      </c>
      <c r="J152" s="72" t="s">
        <v>18</v>
      </c>
      <c r="K152" s="72" t="s">
        <v>33</v>
      </c>
      <c r="L152" s="72" t="s">
        <v>323</v>
      </c>
      <c r="M152" s="72"/>
    </row>
    <row r="153" spans="2:13" x14ac:dyDescent="0.25">
      <c r="B153" s="72" t="s">
        <v>143</v>
      </c>
      <c r="C153" s="72" t="s">
        <v>144</v>
      </c>
      <c r="D153" s="72" t="s">
        <v>12</v>
      </c>
      <c r="E153" s="72" t="s">
        <v>199</v>
      </c>
      <c r="F153" s="73">
        <v>162339</v>
      </c>
      <c r="G153" s="72" t="s">
        <v>14</v>
      </c>
      <c r="H153" s="72" t="s">
        <v>15</v>
      </c>
      <c r="I153" s="72" t="s">
        <v>16</v>
      </c>
      <c r="J153" s="72" t="s">
        <v>18</v>
      </c>
      <c r="K153" s="72" t="s">
        <v>189</v>
      </c>
      <c r="L153" s="72" t="s">
        <v>324</v>
      </c>
      <c r="M153" s="72"/>
    </row>
    <row r="154" spans="2:13" x14ac:dyDescent="0.25">
      <c r="B154" s="72" t="s">
        <v>143</v>
      </c>
      <c r="C154" s="72" t="s">
        <v>144</v>
      </c>
      <c r="D154" s="72" t="s">
        <v>12</v>
      </c>
      <c r="E154" s="72" t="s">
        <v>229</v>
      </c>
      <c r="F154" s="73">
        <v>-450</v>
      </c>
      <c r="G154" s="72" t="s">
        <v>14</v>
      </c>
      <c r="H154" s="72" t="s">
        <v>155</v>
      </c>
      <c r="I154" s="72" t="s">
        <v>16</v>
      </c>
      <c r="J154" s="72" t="s">
        <v>18</v>
      </c>
      <c r="K154" s="72" t="s">
        <v>21</v>
      </c>
      <c r="L154" s="72" t="s">
        <v>325</v>
      </c>
      <c r="M154" s="72"/>
    </row>
    <row r="155" spans="2:13" x14ac:dyDescent="0.25">
      <c r="B155" s="72" t="s">
        <v>143</v>
      </c>
      <c r="C155" s="72" t="s">
        <v>144</v>
      </c>
      <c r="D155" s="72" t="s">
        <v>12</v>
      </c>
      <c r="E155" s="72" t="s">
        <v>219</v>
      </c>
      <c r="F155" s="73">
        <v>69084</v>
      </c>
      <c r="G155" s="72" t="s">
        <v>14</v>
      </c>
      <c r="H155" s="72" t="s">
        <v>155</v>
      </c>
      <c r="I155" s="72" t="s">
        <v>16</v>
      </c>
      <c r="J155" s="72" t="s">
        <v>18</v>
      </c>
      <c r="K155" s="72" t="s">
        <v>33</v>
      </c>
      <c r="L155" s="72" t="s">
        <v>326</v>
      </c>
      <c r="M155" s="72"/>
    </row>
    <row r="156" spans="2:13" x14ac:dyDescent="0.25">
      <c r="B156" s="72" t="s">
        <v>143</v>
      </c>
      <c r="C156" s="72" t="s">
        <v>144</v>
      </c>
      <c r="D156" s="72" t="s">
        <v>12</v>
      </c>
      <c r="E156" s="72" t="s">
        <v>197</v>
      </c>
      <c r="F156" s="73">
        <v>3528</v>
      </c>
      <c r="G156" s="72" t="s">
        <v>14</v>
      </c>
      <c r="H156" s="72" t="s">
        <v>15</v>
      </c>
      <c r="I156" s="72" t="s">
        <v>136</v>
      </c>
      <c r="J156" s="72" t="s">
        <v>18</v>
      </c>
      <c r="K156" s="72" t="s">
        <v>147</v>
      </c>
      <c r="L156" s="72" t="s">
        <v>327</v>
      </c>
      <c r="M156" s="72" t="s">
        <v>151</v>
      </c>
    </row>
    <row r="157" spans="2:13" x14ac:dyDescent="0.25">
      <c r="B157" s="72" t="s">
        <v>143</v>
      </c>
      <c r="C157" s="72" t="s">
        <v>144</v>
      </c>
      <c r="D157" s="72" t="s">
        <v>12</v>
      </c>
      <c r="E157" s="72" t="s">
        <v>188</v>
      </c>
      <c r="F157" s="73">
        <v>5865</v>
      </c>
      <c r="G157" s="72" t="s">
        <v>14</v>
      </c>
      <c r="H157" s="72" t="s">
        <v>15</v>
      </c>
      <c r="I157" s="72" t="s">
        <v>136</v>
      </c>
      <c r="J157" s="72" t="s">
        <v>18</v>
      </c>
      <c r="K157" s="72" t="s">
        <v>21</v>
      </c>
      <c r="L157" s="72" t="s">
        <v>178</v>
      </c>
      <c r="M157" s="72" t="s">
        <v>163</v>
      </c>
    </row>
    <row r="158" spans="2:13" x14ac:dyDescent="0.25">
      <c r="B158" s="72" t="s">
        <v>143</v>
      </c>
      <c r="C158" s="72" t="s">
        <v>144</v>
      </c>
      <c r="D158" s="72" t="s">
        <v>12</v>
      </c>
      <c r="E158" s="72" t="s">
        <v>328</v>
      </c>
      <c r="F158" s="73">
        <v>34993</v>
      </c>
      <c r="G158" s="72" t="s">
        <v>14</v>
      </c>
      <c r="H158" s="72" t="s">
        <v>15</v>
      </c>
      <c r="I158" s="72" t="s">
        <v>16</v>
      </c>
      <c r="J158" s="72" t="s">
        <v>18</v>
      </c>
      <c r="K158" s="72" t="s">
        <v>21</v>
      </c>
      <c r="L158" s="72" t="s">
        <v>329</v>
      </c>
      <c r="M158" s="72" t="s">
        <v>159</v>
      </c>
    </row>
    <row r="159" spans="2:13" x14ac:dyDescent="0.25">
      <c r="B159" s="72" t="s">
        <v>143</v>
      </c>
      <c r="C159" s="72" t="s">
        <v>144</v>
      </c>
      <c r="D159" s="72" t="s">
        <v>12</v>
      </c>
      <c r="E159" s="72" t="s">
        <v>282</v>
      </c>
      <c r="F159" s="73">
        <v>-284</v>
      </c>
      <c r="G159" s="72" t="s">
        <v>14</v>
      </c>
      <c r="H159" s="72" t="s">
        <v>15</v>
      </c>
      <c r="I159" s="72" t="s">
        <v>16</v>
      </c>
      <c r="J159" s="72" t="s">
        <v>18</v>
      </c>
      <c r="K159" s="72" t="s">
        <v>33</v>
      </c>
      <c r="L159" s="72" t="s">
        <v>256</v>
      </c>
      <c r="M159" s="72"/>
    </row>
    <row r="160" spans="2:13" x14ac:dyDescent="0.25">
      <c r="B160" s="72" t="s">
        <v>143</v>
      </c>
      <c r="C160" s="72" t="s">
        <v>144</v>
      </c>
      <c r="D160" s="72" t="s">
        <v>12</v>
      </c>
      <c r="E160" s="72" t="s">
        <v>219</v>
      </c>
      <c r="F160" s="73">
        <v>329</v>
      </c>
      <c r="G160" s="72" t="s">
        <v>14</v>
      </c>
      <c r="H160" s="72" t="s">
        <v>15</v>
      </c>
      <c r="I160" s="72" t="s">
        <v>16</v>
      </c>
      <c r="J160" s="72" t="s">
        <v>18</v>
      </c>
      <c r="K160" s="72" t="s">
        <v>33</v>
      </c>
      <c r="L160" s="72" t="s">
        <v>330</v>
      </c>
      <c r="M160" s="72"/>
    </row>
    <row r="161" spans="2:13" x14ac:dyDescent="0.25">
      <c r="B161" s="72" t="s">
        <v>143</v>
      </c>
      <c r="C161" s="72" t="s">
        <v>144</v>
      </c>
      <c r="D161" s="72" t="s">
        <v>12</v>
      </c>
      <c r="E161" s="72" t="s">
        <v>227</v>
      </c>
      <c r="F161" s="73">
        <v>8627</v>
      </c>
      <c r="G161" s="72" t="s">
        <v>14</v>
      </c>
      <c r="H161" s="72" t="s">
        <v>15</v>
      </c>
      <c r="I161" s="72" t="s">
        <v>16</v>
      </c>
      <c r="J161" s="72" t="s">
        <v>18</v>
      </c>
      <c r="K161" s="72" t="s">
        <v>33</v>
      </c>
      <c r="L161" s="72" t="s">
        <v>331</v>
      </c>
      <c r="M161" s="72" t="s">
        <v>191</v>
      </c>
    </row>
    <row r="162" spans="2:13" x14ac:dyDescent="0.25">
      <c r="B162" s="72" t="s">
        <v>143</v>
      </c>
      <c r="C162" s="72" t="s">
        <v>144</v>
      </c>
      <c r="D162" s="72" t="s">
        <v>12</v>
      </c>
      <c r="E162" s="72" t="s">
        <v>177</v>
      </c>
      <c r="F162" s="73">
        <v>182909</v>
      </c>
      <c r="G162" s="72" t="s">
        <v>14</v>
      </c>
      <c r="H162" s="72" t="s">
        <v>15</v>
      </c>
      <c r="I162" s="72" t="s">
        <v>16</v>
      </c>
      <c r="J162" s="72" t="s">
        <v>18</v>
      </c>
      <c r="K162" s="72" t="s">
        <v>147</v>
      </c>
      <c r="L162" s="72" t="s">
        <v>332</v>
      </c>
      <c r="M162" s="72"/>
    </row>
    <row r="163" spans="2:13" x14ac:dyDescent="0.25">
      <c r="B163" s="72" t="s">
        <v>143</v>
      </c>
      <c r="C163" s="72" t="s">
        <v>144</v>
      </c>
      <c r="D163" s="72" t="s">
        <v>12</v>
      </c>
      <c r="E163" s="72" t="s">
        <v>157</v>
      </c>
      <c r="F163" s="73">
        <v>1172061</v>
      </c>
      <c r="G163" s="72" t="s">
        <v>14</v>
      </c>
      <c r="H163" s="72" t="s">
        <v>15</v>
      </c>
      <c r="I163" s="72" t="s">
        <v>16</v>
      </c>
      <c r="J163" s="72" t="s">
        <v>18</v>
      </c>
      <c r="K163" s="72" t="s">
        <v>33</v>
      </c>
      <c r="L163" s="72" t="s">
        <v>333</v>
      </c>
      <c r="M163" s="72" t="s">
        <v>334</v>
      </c>
    </row>
    <row r="164" spans="2:13" x14ac:dyDescent="0.25">
      <c r="B164" s="72" t="s">
        <v>143</v>
      </c>
      <c r="C164" s="72" t="s">
        <v>144</v>
      </c>
      <c r="D164" s="72" t="s">
        <v>12</v>
      </c>
      <c r="E164" s="72" t="s">
        <v>335</v>
      </c>
      <c r="F164" s="73">
        <v>1031034</v>
      </c>
      <c r="G164" s="72" t="s">
        <v>14</v>
      </c>
      <c r="H164" s="72" t="s">
        <v>15</v>
      </c>
      <c r="I164" s="72" t="s">
        <v>16</v>
      </c>
      <c r="J164" s="72" t="s">
        <v>18</v>
      </c>
      <c r="K164" s="72" t="s">
        <v>184</v>
      </c>
      <c r="L164" s="72" t="s">
        <v>336</v>
      </c>
      <c r="M164" s="72" t="s">
        <v>337</v>
      </c>
    </row>
    <row r="165" spans="2:13" x14ac:dyDescent="0.25">
      <c r="B165" s="72" t="s">
        <v>143</v>
      </c>
      <c r="C165" s="72" t="s">
        <v>144</v>
      </c>
      <c r="D165" s="72" t="s">
        <v>12</v>
      </c>
      <c r="E165" s="72" t="s">
        <v>219</v>
      </c>
      <c r="F165" s="73">
        <v>4</v>
      </c>
      <c r="G165" s="72" t="s">
        <v>14</v>
      </c>
      <c r="H165" s="72" t="s">
        <v>155</v>
      </c>
      <c r="I165" s="72" t="s">
        <v>16</v>
      </c>
      <c r="J165" s="72" t="s">
        <v>18</v>
      </c>
      <c r="K165" s="72" t="s">
        <v>33</v>
      </c>
      <c r="L165" s="72" t="s">
        <v>338</v>
      </c>
      <c r="M165" s="72"/>
    </row>
    <row r="166" spans="2:13" x14ac:dyDescent="0.25">
      <c r="B166" s="72" t="s">
        <v>143</v>
      </c>
      <c r="C166" s="72" t="s">
        <v>144</v>
      </c>
      <c r="D166" s="72" t="s">
        <v>12</v>
      </c>
      <c r="E166" s="72" t="s">
        <v>199</v>
      </c>
      <c r="F166" s="73">
        <v>3813</v>
      </c>
      <c r="G166" s="72" t="s">
        <v>14</v>
      </c>
      <c r="H166" s="72" t="s">
        <v>155</v>
      </c>
      <c r="I166" s="72" t="s">
        <v>16</v>
      </c>
      <c r="J166" s="72" t="s">
        <v>18</v>
      </c>
      <c r="K166" s="72" t="s">
        <v>33</v>
      </c>
      <c r="L166" s="72" t="s">
        <v>339</v>
      </c>
      <c r="M166" s="72"/>
    </row>
    <row r="167" spans="2:13" x14ac:dyDescent="0.25">
      <c r="B167" s="72" t="s">
        <v>143</v>
      </c>
      <c r="C167" s="72" t="s">
        <v>144</v>
      </c>
      <c r="D167" s="72" t="s">
        <v>12</v>
      </c>
      <c r="E167" s="72" t="s">
        <v>229</v>
      </c>
      <c r="F167" s="73">
        <v>-68497</v>
      </c>
      <c r="G167" s="72" t="s">
        <v>14</v>
      </c>
      <c r="H167" s="72" t="s">
        <v>155</v>
      </c>
      <c r="I167" s="72" t="s">
        <v>16</v>
      </c>
      <c r="J167" s="72" t="s">
        <v>18</v>
      </c>
      <c r="K167" s="72" t="s">
        <v>33</v>
      </c>
      <c r="L167" s="72" t="s">
        <v>271</v>
      </c>
      <c r="M167" s="72"/>
    </row>
    <row r="168" spans="2:13" x14ac:dyDescent="0.25">
      <c r="B168" s="72" t="s">
        <v>143</v>
      </c>
      <c r="C168" s="72" t="s">
        <v>144</v>
      </c>
      <c r="D168" s="72" t="s">
        <v>12</v>
      </c>
      <c r="E168" s="72" t="s">
        <v>183</v>
      </c>
      <c r="F168" s="73">
        <v>14804</v>
      </c>
      <c r="G168" s="72" t="s">
        <v>14</v>
      </c>
      <c r="H168" s="72" t="s">
        <v>15</v>
      </c>
      <c r="I168" s="72" t="s">
        <v>16</v>
      </c>
      <c r="J168" s="72" t="s">
        <v>18</v>
      </c>
      <c r="K168" s="72" t="s">
        <v>267</v>
      </c>
      <c r="L168" s="72" t="s">
        <v>340</v>
      </c>
      <c r="M168" s="72" t="s">
        <v>248</v>
      </c>
    </row>
    <row r="169" spans="2:13" x14ac:dyDescent="0.25">
      <c r="B169" s="72" t="s">
        <v>143</v>
      </c>
      <c r="C169" s="72" t="s">
        <v>144</v>
      </c>
      <c r="D169" s="72" t="s">
        <v>12</v>
      </c>
      <c r="E169" s="72" t="s">
        <v>229</v>
      </c>
      <c r="F169" s="73">
        <v>-312071</v>
      </c>
      <c r="G169" s="72" t="s">
        <v>14</v>
      </c>
      <c r="H169" s="72" t="s">
        <v>15</v>
      </c>
      <c r="I169" s="72" t="s">
        <v>16</v>
      </c>
      <c r="J169" s="72" t="s">
        <v>18</v>
      </c>
      <c r="K169" s="72" t="s">
        <v>161</v>
      </c>
      <c r="L169" s="72" t="s">
        <v>341</v>
      </c>
      <c r="M169" s="72"/>
    </row>
    <row r="170" spans="2:13" x14ac:dyDescent="0.25">
      <c r="B170" s="72" t="s">
        <v>143</v>
      </c>
      <c r="C170" s="72" t="s">
        <v>144</v>
      </c>
      <c r="D170" s="72" t="s">
        <v>12</v>
      </c>
      <c r="E170" s="72" t="s">
        <v>219</v>
      </c>
      <c r="F170" s="73">
        <v>9</v>
      </c>
      <c r="G170" s="72" t="s">
        <v>14</v>
      </c>
      <c r="H170" s="72" t="s">
        <v>15</v>
      </c>
      <c r="I170" s="72" t="s">
        <v>16</v>
      </c>
      <c r="J170" s="72" t="s">
        <v>18</v>
      </c>
      <c r="K170" s="72" t="s">
        <v>214</v>
      </c>
      <c r="L170" s="72" t="s">
        <v>230</v>
      </c>
      <c r="M170" s="72"/>
    </row>
    <row r="171" spans="2:13" x14ac:dyDescent="0.25">
      <c r="B171" s="72" t="s">
        <v>143</v>
      </c>
      <c r="C171" s="72" t="s">
        <v>144</v>
      </c>
      <c r="D171" s="72" t="s">
        <v>12</v>
      </c>
      <c r="E171" s="72" t="s">
        <v>213</v>
      </c>
      <c r="F171" s="73">
        <v>23474</v>
      </c>
      <c r="G171" s="72" t="s">
        <v>14</v>
      </c>
      <c r="H171" s="72" t="s">
        <v>15</v>
      </c>
      <c r="I171" s="72" t="s">
        <v>16</v>
      </c>
      <c r="J171" s="72" t="s">
        <v>18</v>
      </c>
      <c r="K171" s="72" t="s">
        <v>267</v>
      </c>
      <c r="L171" s="72" t="s">
        <v>342</v>
      </c>
      <c r="M171" s="72" t="s">
        <v>151</v>
      </c>
    </row>
    <row r="172" spans="2:13" x14ac:dyDescent="0.25">
      <c r="B172" s="72" t="s">
        <v>143</v>
      </c>
      <c r="C172" s="72" t="s">
        <v>144</v>
      </c>
      <c r="D172" s="72" t="s">
        <v>12</v>
      </c>
      <c r="E172" s="72" t="s">
        <v>229</v>
      </c>
      <c r="F172" s="73">
        <v>-153</v>
      </c>
      <c r="G172" s="72" t="s">
        <v>14</v>
      </c>
      <c r="H172" s="72" t="s">
        <v>15</v>
      </c>
      <c r="I172" s="72" t="s">
        <v>16</v>
      </c>
      <c r="J172" s="72" t="s">
        <v>18</v>
      </c>
      <c r="K172" s="72" t="s">
        <v>33</v>
      </c>
      <c r="L172" s="72" t="s">
        <v>343</v>
      </c>
      <c r="M172" s="72"/>
    </row>
    <row r="173" spans="2:13" x14ac:dyDescent="0.25">
      <c r="B173" s="72" t="s">
        <v>143</v>
      </c>
      <c r="C173" s="72" t="s">
        <v>144</v>
      </c>
      <c r="D173" s="72" t="s">
        <v>12</v>
      </c>
      <c r="E173" s="72" t="s">
        <v>188</v>
      </c>
      <c r="F173" s="73">
        <v>1174854</v>
      </c>
      <c r="G173" s="72" t="s">
        <v>14</v>
      </c>
      <c r="H173" s="72" t="s">
        <v>155</v>
      </c>
      <c r="I173" s="72" t="s">
        <v>16</v>
      </c>
      <c r="J173" s="72" t="s">
        <v>18</v>
      </c>
      <c r="K173" s="72" t="s">
        <v>33</v>
      </c>
      <c r="L173" s="72" t="s">
        <v>344</v>
      </c>
      <c r="M173" s="72" t="s">
        <v>163</v>
      </c>
    </row>
    <row r="174" spans="2:13" x14ac:dyDescent="0.25">
      <c r="B174" s="72" t="s">
        <v>143</v>
      </c>
      <c r="C174" s="72" t="s">
        <v>144</v>
      </c>
      <c r="D174" s="72" t="s">
        <v>12</v>
      </c>
      <c r="E174" s="72" t="s">
        <v>229</v>
      </c>
      <c r="F174" s="73">
        <v>-834609</v>
      </c>
      <c r="G174" s="72" t="s">
        <v>14</v>
      </c>
      <c r="H174" s="72" t="s">
        <v>15</v>
      </c>
      <c r="I174" s="72" t="s">
        <v>16</v>
      </c>
      <c r="J174" s="72" t="s">
        <v>18</v>
      </c>
      <c r="K174" s="72" t="s">
        <v>33</v>
      </c>
      <c r="L174" s="72" t="s">
        <v>212</v>
      </c>
      <c r="M174" s="72"/>
    </row>
    <row r="175" spans="2:13" x14ac:dyDescent="0.25">
      <c r="B175" s="72" t="s">
        <v>143</v>
      </c>
      <c r="C175" s="72" t="s">
        <v>144</v>
      </c>
      <c r="D175" s="72" t="s">
        <v>12</v>
      </c>
      <c r="E175" s="72" t="s">
        <v>152</v>
      </c>
      <c r="F175" s="73">
        <v>-671</v>
      </c>
      <c r="G175" s="72" t="s">
        <v>14</v>
      </c>
      <c r="H175" s="72" t="s">
        <v>155</v>
      </c>
      <c r="I175" s="72" t="s">
        <v>16</v>
      </c>
      <c r="J175" s="72" t="s">
        <v>18</v>
      </c>
      <c r="K175" s="72" t="s">
        <v>33</v>
      </c>
      <c r="L175" s="72" t="s">
        <v>345</v>
      </c>
      <c r="M175" s="72"/>
    </row>
    <row r="176" spans="2:13" x14ac:dyDescent="0.25">
      <c r="B176" s="72" t="s">
        <v>143</v>
      </c>
      <c r="C176" s="72" t="s">
        <v>144</v>
      </c>
      <c r="D176" s="72" t="s">
        <v>12</v>
      </c>
      <c r="E176" s="72" t="s">
        <v>160</v>
      </c>
      <c r="F176" s="73">
        <v>221285</v>
      </c>
      <c r="G176" s="72" t="s">
        <v>14</v>
      </c>
      <c r="H176" s="72" t="s">
        <v>15</v>
      </c>
      <c r="I176" s="72" t="s">
        <v>16</v>
      </c>
      <c r="J176" s="72" t="s">
        <v>18</v>
      </c>
      <c r="K176" s="72" t="s">
        <v>33</v>
      </c>
      <c r="L176" s="72" t="s">
        <v>346</v>
      </c>
      <c r="M176" s="72" t="s">
        <v>186</v>
      </c>
    </row>
    <row r="177" spans="2:13" x14ac:dyDescent="0.25">
      <c r="B177" s="72" t="s">
        <v>143</v>
      </c>
      <c r="C177" s="72" t="s">
        <v>144</v>
      </c>
      <c r="D177" s="72" t="s">
        <v>12</v>
      </c>
      <c r="E177" s="72" t="s">
        <v>197</v>
      </c>
      <c r="F177" s="73">
        <v>10894</v>
      </c>
      <c r="G177" s="72" t="s">
        <v>14</v>
      </c>
      <c r="H177" s="72" t="s">
        <v>155</v>
      </c>
      <c r="I177" s="72" t="s">
        <v>16</v>
      </c>
      <c r="J177" s="72" t="s">
        <v>18</v>
      </c>
      <c r="K177" s="72" t="s">
        <v>33</v>
      </c>
      <c r="L177" s="72" t="s">
        <v>187</v>
      </c>
      <c r="M177" s="72" t="s">
        <v>151</v>
      </c>
    </row>
    <row r="178" spans="2:13" x14ac:dyDescent="0.25">
      <c r="B178" s="72" t="s">
        <v>143</v>
      </c>
      <c r="C178" s="72" t="s">
        <v>144</v>
      </c>
      <c r="D178" s="72" t="s">
        <v>12</v>
      </c>
      <c r="E178" s="72" t="s">
        <v>183</v>
      </c>
      <c r="F178" s="73">
        <v>8447</v>
      </c>
      <c r="G178" s="72" t="s">
        <v>14</v>
      </c>
      <c r="H178" s="72" t="s">
        <v>155</v>
      </c>
      <c r="I178" s="72" t="s">
        <v>16</v>
      </c>
      <c r="J178" s="72" t="s">
        <v>18</v>
      </c>
      <c r="K178" s="72" t="s">
        <v>147</v>
      </c>
      <c r="L178" s="72" t="s">
        <v>347</v>
      </c>
      <c r="M178" s="72" t="s">
        <v>248</v>
      </c>
    </row>
    <row r="179" spans="2:13" x14ac:dyDescent="0.25">
      <c r="B179" s="72" t="s">
        <v>143</v>
      </c>
      <c r="C179" s="72" t="s">
        <v>144</v>
      </c>
      <c r="D179" s="72" t="s">
        <v>12</v>
      </c>
      <c r="E179" s="72" t="s">
        <v>157</v>
      </c>
      <c r="F179" s="73">
        <v>316735</v>
      </c>
      <c r="G179" s="72" t="s">
        <v>14</v>
      </c>
      <c r="H179" s="72" t="s">
        <v>15</v>
      </c>
      <c r="I179" s="72" t="s">
        <v>16</v>
      </c>
      <c r="J179" s="72" t="s">
        <v>18</v>
      </c>
      <c r="K179" s="72" t="s">
        <v>33</v>
      </c>
      <c r="L179" s="72" t="s">
        <v>348</v>
      </c>
      <c r="M179" s="72" t="s">
        <v>322</v>
      </c>
    </row>
    <row r="180" spans="2:13" x14ac:dyDescent="0.25">
      <c r="B180" s="72" t="s">
        <v>143</v>
      </c>
      <c r="C180" s="72" t="s">
        <v>144</v>
      </c>
      <c r="D180" s="72" t="s">
        <v>12</v>
      </c>
      <c r="E180" s="72" t="s">
        <v>349</v>
      </c>
      <c r="F180" s="73">
        <v>236621</v>
      </c>
      <c r="G180" s="72" t="s">
        <v>14</v>
      </c>
      <c r="H180" s="72" t="s">
        <v>15</v>
      </c>
      <c r="I180" s="72" t="s">
        <v>16</v>
      </c>
      <c r="J180" s="72" t="s">
        <v>18</v>
      </c>
      <c r="K180" s="72" t="s">
        <v>161</v>
      </c>
      <c r="L180" s="72" t="s">
        <v>174</v>
      </c>
      <c r="M180" s="72" t="s">
        <v>159</v>
      </c>
    </row>
    <row r="181" spans="2:13" x14ac:dyDescent="0.25">
      <c r="B181" s="72" t="s">
        <v>143</v>
      </c>
      <c r="C181" s="72" t="s">
        <v>144</v>
      </c>
      <c r="D181" s="72" t="s">
        <v>12</v>
      </c>
      <c r="E181" s="72" t="s">
        <v>152</v>
      </c>
      <c r="F181" s="73">
        <v>-2701</v>
      </c>
      <c r="G181" s="72" t="s">
        <v>14</v>
      </c>
      <c r="H181" s="72" t="s">
        <v>15</v>
      </c>
      <c r="I181" s="72" t="s">
        <v>16</v>
      </c>
      <c r="J181" s="72" t="s">
        <v>18</v>
      </c>
      <c r="K181" s="72" t="s">
        <v>33</v>
      </c>
      <c r="L181" s="72" t="s">
        <v>350</v>
      </c>
      <c r="M181" s="72"/>
    </row>
    <row r="182" spans="2:13" x14ac:dyDescent="0.25">
      <c r="B182" s="72" t="s">
        <v>143</v>
      </c>
      <c r="C182" s="72" t="s">
        <v>144</v>
      </c>
      <c r="D182" s="72" t="s">
        <v>12</v>
      </c>
      <c r="E182" s="72" t="s">
        <v>213</v>
      </c>
      <c r="F182" s="73">
        <v>19248</v>
      </c>
      <c r="G182" s="72" t="s">
        <v>14</v>
      </c>
      <c r="H182" s="72" t="s">
        <v>15</v>
      </c>
      <c r="I182" s="72" t="s">
        <v>16</v>
      </c>
      <c r="J182" s="72" t="s">
        <v>18</v>
      </c>
      <c r="K182" s="72" t="s">
        <v>147</v>
      </c>
      <c r="L182" s="72" t="s">
        <v>295</v>
      </c>
      <c r="M182" s="72" t="s">
        <v>191</v>
      </c>
    </row>
    <row r="183" spans="2:13" x14ac:dyDescent="0.25">
      <c r="B183" s="72" t="s">
        <v>143</v>
      </c>
      <c r="C183" s="72" t="s">
        <v>144</v>
      </c>
      <c r="D183" s="72" t="s">
        <v>12</v>
      </c>
      <c r="E183" s="72" t="s">
        <v>177</v>
      </c>
      <c r="F183" s="73">
        <v>193683</v>
      </c>
      <c r="G183" s="72" t="s">
        <v>14</v>
      </c>
      <c r="H183" s="72" t="s">
        <v>15</v>
      </c>
      <c r="I183" s="72" t="s">
        <v>16</v>
      </c>
      <c r="J183" s="72" t="s">
        <v>18</v>
      </c>
      <c r="K183" s="72" t="s">
        <v>147</v>
      </c>
      <c r="L183" s="72" t="s">
        <v>196</v>
      </c>
      <c r="M183" s="72"/>
    </row>
    <row r="184" spans="2:13" x14ac:dyDescent="0.25">
      <c r="B184" s="72" t="s">
        <v>143</v>
      </c>
      <c r="C184" s="72" t="s">
        <v>144</v>
      </c>
      <c r="D184" s="72" t="s">
        <v>12</v>
      </c>
      <c r="E184" s="72" t="s">
        <v>213</v>
      </c>
      <c r="F184" s="73">
        <v>7399</v>
      </c>
      <c r="G184" s="72" t="s">
        <v>14</v>
      </c>
      <c r="H184" s="72" t="s">
        <v>15</v>
      </c>
      <c r="I184" s="72" t="s">
        <v>16</v>
      </c>
      <c r="J184" s="72" t="s">
        <v>18</v>
      </c>
      <c r="K184" s="72" t="s">
        <v>184</v>
      </c>
      <c r="L184" s="72" t="s">
        <v>351</v>
      </c>
      <c r="M184" s="72" t="s">
        <v>191</v>
      </c>
    </row>
    <row r="185" spans="2:13" x14ac:dyDescent="0.25">
      <c r="B185" s="72" t="s">
        <v>143</v>
      </c>
      <c r="C185" s="72" t="s">
        <v>144</v>
      </c>
      <c r="D185" s="72" t="s">
        <v>12</v>
      </c>
      <c r="E185" s="72" t="s">
        <v>282</v>
      </c>
      <c r="F185" s="73">
        <v>-133</v>
      </c>
      <c r="G185" s="72" t="s">
        <v>14</v>
      </c>
      <c r="H185" s="72" t="s">
        <v>155</v>
      </c>
      <c r="I185" s="72" t="s">
        <v>16</v>
      </c>
      <c r="J185" s="72" t="s">
        <v>18</v>
      </c>
      <c r="K185" s="72" t="s">
        <v>21</v>
      </c>
      <c r="L185" s="72" t="s">
        <v>352</v>
      </c>
      <c r="M185" s="72"/>
    </row>
    <row r="186" spans="2:13" x14ac:dyDescent="0.25">
      <c r="B186" s="72" t="s">
        <v>143</v>
      </c>
      <c r="C186" s="72" t="s">
        <v>144</v>
      </c>
      <c r="D186" s="72" t="s">
        <v>12</v>
      </c>
      <c r="E186" s="72" t="s">
        <v>237</v>
      </c>
      <c r="F186" s="73">
        <v>224054</v>
      </c>
      <c r="G186" s="72" t="s">
        <v>14</v>
      </c>
      <c r="H186" s="72" t="s">
        <v>155</v>
      </c>
      <c r="I186" s="72" t="s">
        <v>16</v>
      </c>
      <c r="J186" s="72" t="s">
        <v>18</v>
      </c>
      <c r="K186" s="72" t="s">
        <v>33</v>
      </c>
      <c r="L186" s="72" t="s">
        <v>353</v>
      </c>
      <c r="M186" s="72" t="s">
        <v>163</v>
      </c>
    </row>
    <row r="187" spans="2:13" x14ac:dyDescent="0.25">
      <c r="B187" s="72" t="s">
        <v>143</v>
      </c>
      <c r="C187" s="72" t="s">
        <v>144</v>
      </c>
      <c r="D187" s="72" t="s">
        <v>12</v>
      </c>
      <c r="E187" s="72" t="s">
        <v>349</v>
      </c>
      <c r="F187" s="73">
        <v>14224</v>
      </c>
      <c r="G187" s="72" t="s">
        <v>14</v>
      </c>
      <c r="H187" s="72" t="s">
        <v>15</v>
      </c>
      <c r="I187" s="72" t="s">
        <v>16</v>
      </c>
      <c r="J187" s="72" t="s">
        <v>18</v>
      </c>
      <c r="K187" s="72" t="s">
        <v>33</v>
      </c>
      <c r="L187" s="72" t="s">
        <v>354</v>
      </c>
      <c r="M187" s="72" t="s">
        <v>159</v>
      </c>
    </row>
    <row r="188" spans="2:13" x14ac:dyDescent="0.25">
      <c r="B188" s="72" t="s">
        <v>143</v>
      </c>
      <c r="C188" s="72" t="s">
        <v>144</v>
      </c>
      <c r="D188" s="72" t="s">
        <v>12</v>
      </c>
      <c r="E188" s="72" t="s">
        <v>227</v>
      </c>
      <c r="F188" s="73">
        <v>164786</v>
      </c>
      <c r="G188" s="72" t="s">
        <v>14</v>
      </c>
      <c r="H188" s="72" t="s">
        <v>15</v>
      </c>
      <c r="I188" s="72" t="s">
        <v>16</v>
      </c>
      <c r="J188" s="72" t="s">
        <v>18</v>
      </c>
      <c r="K188" s="72" t="s">
        <v>21</v>
      </c>
      <c r="L188" s="72" t="s">
        <v>238</v>
      </c>
      <c r="M188" s="72" t="s">
        <v>163</v>
      </c>
    </row>
    <row r="189" spans="2:13" x14ac:dyDescent="0.25">
      <c r="B189" s="72" t="s">
        <v>143</v>
      </c>
      <c r="C189" s="72" t="s">
        <v>144</v>
      </c>
      <c r="D189" s="72" t="s">
        <v>12</v>
      </c>
      <c r="E189" s="72" t="s">
        <v>152</v>
      </c>
      <c r="F189" s="73">
        <v>-11211</v>
      </c>
      <c r="G189" s="72" t="s">
        <v>14</v>
      </c>
      <c r="H189" s="72" t="s">
        <v>155</v>
      </c>
      <c r="I189" s="72" t="s">
        <v>16</v>
      </c>
      <c r="J189" s="72" t="s">
        <v>18</v>
      </c>
      <c r="K189" s="72" t="s">
        <v>267</v>
      </c>
      <c r="L189" s="72" t="s">
        <v>355</v>
      </c>
      <c r="M189" s="72"/>
    </row>
    <row r="190" spans="2:13" x14ac:dyDescent="0.25">
      <c r="B190" s="72" t="s">
        <v>143</v>
      </c>
      <c r="C190" s="72" t="s">
        <v>144</v>
      </c>
      <c r="D190" s="72" t="s">
        <v>12</v>
      </c>
      <c r="E190" s="72" t="s">
        <v>145</v>
      </c>
      <c r="F190" s="73">
        <v>-56</v>
      </c>
      <c r="G190" s="72" t="s">
        <v>14</v>
      </c>
      <c r="H190" s="72" t="s">
        <v>15</v>
      </c>
      <c r="I190" s="72" t="s">
        <v>16</v>
      </c>
      <c r="J190" s="72" t="s">
        <v>18</v>
      </c>
      <c r="K190" s="72" t="s">
        <v>184</v>
      </c>
      <c r="L190" s="72" t="s">
        <v>356</v>
      </c>
      <c r="M190" s="72"/>
    </row>
    <row r="191" spans="2:13" x14ac:dyDescent="0.25">
      <c r="B191" s="72" t="s">
        <v>143</v>
      </c>
      <c r="C191" s="72" t="s">
        <v>144</v>
      </c>
      <c r="D191" s="72" t="s">
        <v>12</v>
      </c>
      <c r="E191" s="72" t="s">
        <v>160</v>
      </c>
      <c r="F191" s="73">
        <v>3026</v>
      </c>
      <c r="G191" s="72" t="s">
        <v>14</v>
      </c>
      <c r="H191" s="72" t="s">
        <v>155</v>
      </c>
      <c r="I191" s="72" t="s">
        <v>16</v>
      </c>
      <c r="J191" s="72" t="s">
        <v>18</v>
      </c>
      <c r="K191" s="72" t="s">
        <v>303</v>
      </c>
      <c r="L191" s="72" t="s">
        <v>357</v>
      </c>
      <c r="M191" s="72" t="s">
        <v>191</v>
      </c>
    </row>
    <row r="192" spans="2:13" x14ac:dyDescent="0.25">
      <c r="B192" s="72" t="s">
        <v>143</v>
      </c>
      <c r="C192" s="72" t="s">
        <v>144</v>
      </c>
      <c r="D192" s="72" t="s">
        <v>12</v>
      </c>
      <c r="E192" s="72" t="s">
        <v>282</v>
      </c>
      <c r="F192" s="73">
        <v>-7878</v>
      </c>
      <c r="G192" s="72" t="s">
        <v>14</v>
      </c>
      <c r="H192" s="72" t="s">
        <v>15</v>
      </c>
      <c r="I192" s="72" t="s">
        <v>16</v>
      </c>
      <c r="J192" s="72" t="s">
        <v>18</v>
      </c>
      <c r="K192" s="72" t="s">
        <v>33</v>
      </c>
      <c r="L192" s="72" t="s">
        <v>316</v>
      </c>
      <c r="M192" s="72"/>
    </row>
    <row r="193" spans="2:13" x14ac:dyDescent="0.25">
      <c r="B193" s="72" t="s">
        <v>143</v>
      </c>
      <c r="C193" s="72" t="s">
        <v>144</v>
      </c>
      <c r="D193" s="72" t="s">
        <v>12</v>
      </c>
      <c r="E193" s="72" t="s">
        <v>199</v>
      </c>
      <c r="F193" s="73">
        <v>25520</v>
      </c>
      <c r="G193" s="72" t="s">
        <v>14</v>
      </c>
      <c r="H193" s="72" t="s">
        <v>15</v>
      </c>
      <c r="I193" s="72" t="s">
        <v>16</v>
      </c>
      <c r="J193" s="72" t="s">
        <v>18</v>
      </c>
      <c r="K193" s="72" t="s">
        <v>214</v>
      </c>
      <c r="L193" s="72" t="s">
        <v>215</v>
      </c>
      <c r="M193" s="72"/>
    </row>
    <row r="194" spans="2:13" x14ac:dyDescent="0.25">
      <c r="B194" s="72" t="s">
        <v>143</v>
      </c>
      <c r="C194" s="72" t="s">
        <v>144</v>
      </c>
      <c r="D194" s="72" t="s">
        <v>12</v>
      </c>
      <c r="E194" s="72" t="s">
        <v>160</v>
      </c>
      <c r="F194" s="73">
        <v>321143</v>
      </c>
      <c r="G194" s="72" t="s">
        <v>14</v>
      </c>
      <c r="H194" s="72" t="s">
        <v>15</v>
      </c>
      <c r="I194" s="72" t="s">
        <v>16</v>
      </c>
      <c r="J194" s="72" t="s">
        <v>18</v>
      </c>
      <c r="K194" s="72" t="s">
        <v>147</v>
      </c>
      <c r="L194" s="72" t="s">
        <v>358</v>
      </c>
      <c r="M194" s="72" t="s">
        <v>163</v>
      </c>
    </row>
    <row r="195" spans="2:13" x14ac:dyDescent="0.25">
      <c r="B195" s="72" t="s">
        <v>143</v>
      </c>
      <c r="C195" s="72" t="s">
        <v>144</v>
      </c>
      <c r="D195" s="72" t="s">
        <v>12</v>
      </c>
      <c r="E195" s="72" t="s">
        <v>219</v>
      </c>
      <c r="F195" s="73">
        <v>780</v>
      </c>
      <c r="G195" s="72" t="s">
        <v>14</v>
      </c>
      <c r="H195" s="72" t="s">
        <v>15</v>
      </c>
      <c r="I195" s="72" t="s">
        <v>16</v>
      </c>
      <c r="J195" s="72" t="s">
        <v>18</v>
      </c>
      <c r="K195" s="72" t="s">
        <v>33</v>
      </c>
      <c r="L195" s="72" t="s">
        <v>359</v>
      </c>
      <c r="M195" s="72"/>
    </row>
    <row r="196" spans="2:13" x14ac:dyDescent="0.25">
      <c r="B196" s="72" t="s">
        <v>143</v>
      </c>
      <c r="C196" s="72" t="s">
        <v>144</v>
      </c>
      <c r="D196" s="72" t="s">
        <v>12</v>
      </c>
      <c r="E196" s="72" t="s">
        <v>282</v>
      </c>
      <c r="F196" s="73">
        <v>-2989</v>
      </c>
      <c r="G196" s="72" t="s">
        <v>14</v>
      </c>
      <c r="H196" s="72" t="s">
        <v>155</v>
      </c>
      <c r="I196" s="72" t="s">
        <v>16</v>
      </c>
      <c r="J196" s="72" t="s">
        <v>18</v>
      </c>
      <c r="K196" s="72" t="s">
        <v>267</v>
      </c>
      <c r="L196" s="72" t="s">
        <v>340</v>
      </c>
      <c r="M196" s="72"/>
    </row>
    <row r="197" spans="2:13" x14ac:dyDescent="0.25">
      <c r="B197" s="72" t="s">
        <v>143</v>
      </c>
      <c r="C197" s="72" t="s">
        <v>144</v>
      </c>
      <c r="D197" s="72" t="s">
        <v>12</v>
      </c>
      <c r="E197" s="72" t="s">
        <v>164</v>
      </c>
      <c r="F197" s="73">
        <v>-43</v>
      </c>
      <c r="G197" s="72" t="s">
        <v>14</v>
      </c>
      <c r="H197" s="72" t="s">
        <v>155</v>
      </c>
      <c r="I197" s="72" t="s">
        <v>16</v>
      </c>
      <c r="J197" s="72" t="s">
        <v>18</v>
      </c>
      <c r="K197" s="72" t="s">
        <v>33</v>
      </c>
      <c r="L197" s="72" t="s">
        <v>320</v>
      </c>
      <c r="M197" s="72"/>
    </row>
    <row r="198" spans="2:13" x14ac:dyDescent="0.25">
      <c r="B198" s="72" t="s">
        <v>143</v>
      </c>
      <c r="C198" s="72" t="s">
        <v>144</v>
      </c>
      <c r="D198" s="72" t="s">
        <v>12</v>
      </c>
      <c r="E198" s="72" t="s">
        <v>154</v>
      </c>
      <c r="F198" s="73">
        <v>-1080</v>
      </c>
      <c r="G198" s="72" t="s">
        <v>14</v>
      </c>
      <c r="H198" s="72" t="s">
        <v>155</v>
      </c>
      <c r="I198" s="72" t="s">
        <v>16</v>
      </c>
      <c r="J198" s="72" t="s">
        <v>18</v>
      </c>
      <c r="K198" s="72" t="s">
        <v>33</v>
      </c>
      <c r="L198" s="72" t="s">
        <v>360</v>
      </c>
      <c r="M198" s="72"/>
    </row>
    <row r="199" spans="2:13" x14ac:dyDescent="0.25">
      <c r="B199" s="72" t="s">
        <v>143</v>
      </c>
      <c r="C199" s="72" t="s">
        <v>144</v>
      </c>
      <c r="D199" s="72" t="s">
        <v>12</v>
      </c>
      <c r="E199" s="72" t="s">
        <v>199</v>
      </c>
      <c r="F199" s="73">
        <v>11595</v>
      </c>
      <c r="G199" s="72" t="s">
        <v>14</v>
      </c>
      <c r="H199" s="72" t="s">
        <v>15</v>
      </c>
      <c r="I199" s="72" t="s">
        <v>16</v>
      </c>
      <c r="J199" s="72" t="s">
        <v>18</v>
      </c>
      <c r="K199" s="72" t="s">
        <v>33</v>
      </c>
      <c r="L199" s="72" t="s">
        <v>228</v>
      </c>
      <c r="M199" s="72"/>
    </row>
    <row r="200" spans="2:13" x14ac:dyDescent="0.25">
      <c r="B200" s="72" t="s">
        <v>143</v>
      </c>
      <c r="C200" s="72" t="s">
        <v>144</v>
      </c>
      <c r="D200" s="72" t="s">
        <v>12</v>
      </c>
      <c r="E200" s="72" t="s">
        <v>154</v>
      </c>
      <c r="F200" s="73">
        <v>-8278</v>
      </c>
      <c r="G200" s="72" t="s">
        <v>14</v>
      </c>
      <c r="H200" s="72" t="s">
        <v>155</v>
      </c>
      <c r="I200" s="72" t="s">
        <v>16</v>
      </c>
      <c r="J200" s="72" t="s">
        <v>18</v>
      </c>
      <c r="K200" s="72" t="s">
        <v>33</v>
      </c>
      <c r="L200" s="72" t="s">
        <v>361</v>
      </c>
      <c r="M200" s="72"/>
    </row>
    <row r="201" spans="2:13" x14ac:dyDescent="0.25">
      <c r="B201" s="72" t="s">
        <v>143</v>
      </c>
      <c r="C201" s="72" t="s">
        <v>144</v>
      </c>
      <c r="D201" s="72" t="s">
        <v>12</v>
      </c>
      <c r="E201" s="72" t="s">
        <v>197</v>
      </c>
      <c r="F201" s="73">
        <v>142588</v>
      </c>
      <c r="G201" s="72" t="s">
        <v>14</v>
      </c>
      <c r="H201" s="72" t="s">
        <v>155</v>
      </c>
      <c r="I201" s="72" t="s">
        <v>16</v>
      </c>
      <c r="J201" s="72" t="s">
        <v>18</v>
      </c>
      <c r="K201" s="72" t="s">
        <v>147</v>
      </c>
      <c r="L201" s="72" t="s">
        <v>223</v>
      </c>
      <c r="M201" s="72" t="s">
        <v>163</v>
      </c>
    </row>
    <row r="202" spans="2:13" x14ac:dyDescent="0.25">
      <c r="B202" s="72" t="s">
        <v>143</v>
      </c>
      <c r="C202" s="72" t="s">
        <v>144</v>
      </c>
      <c r="D202" s="72" t="s">
        <v>12</v>
      </c>
      <c r="E202" s="72" t="s">
        <v>242</v>
      </c>
      <c r="F202" s="73">
        <v>-3749</v>
      </c>
      <c r="G202" s="72" t="s">
        <v>14</v>
      </c>
      <c r="H202" s="72" t="s">
        <v>155</v>
      </c>
      <c r="I202" s="72" t="s">
        <v>16</v>
      </c>
      <c r="J202" s="72" t="s">
        <v>18</v>
      </c>
      <c r="K202" s="72" t="s">
        <v>33</v>
      </c>
      <c r="L202" s="72" t="s">
        <v>362</v>
      </c>
      <c r="M202" s="72"/>
    </row>
    <row r="203" spans="2:13" x14ac:dyDescent="0.25">
      <c r="B203" s="72" t="s">
        <v>143</v>
      </c>
      <c r="C203" s="72" t="s">
        <v>144</v>
      </c>
      <c r="D203" s="72" t="s">
        <v>12</v>
      </c>
      <c r="E203" s="72" t="s">
        <v>227</v>
      </c>
      <c r="F203" s="73">
        <v>307963</v>
      </c>
      <c r="G203" s="72" t="s">
        <v>14</v>
      </c>
      <c r="H203" s="72" t="s">
        <v>15</v>
      </c>
      <c r="I203" s="72" t="s">
        <v>16</v>
      </c>
      <c r="J203" s="72" t="s">
        <v>18</v>
      </c>
      <c r="K203" s="72" t="s">
        <v>33</v>
      </c>
      <c r="L203" s="72" t="s">
        <v>262</v>
      </c>
      <c r="M203" s="72" t="s">
        <v>151</v>
      </c>
    </row>
    <row r="204" spans="2:13" x14ac:dyDescent="0.25">
      <c r="B204" s="72" t="s">
        <v>143</v>
      </c>
      <c r="C204" s="72" t="s">
        <v>144</v>
      </c>
      <c r="D204" s="72" t="s">
        <v>12</v>
      </c>
      <c r="E204" s="72" t="s">
        <v>363</v>
      </c>
      <c r="F204" s="73">
        <v>509044</v>
      </c>
      <c r="G204" s="72" t="s">
        <v>14</v>
      </c>
      <c r="H204" s="72" t="s">
        <v>15</v>
      </c>
      <c r="I204" s="72" t="s">
        <v>16</v>
      </c>
      <c r="J204" s="72" t="s">
        <v>18</v>
      </c>
      <c r="K204" s="72" t="s">
        <v>189</v>
      </c>
      <c r="L204" s="72" t="s">
        <v>324</v>
      </c>
      <c r="M204" s="72" t="s">
        <v>151</v>
      </c>
    </row>
    <row r="205" spans="2:13" x14ac:dyDescent="0.25">
      <c r="B205" s="72" t="s">
        <v>143</v>
      </c>
      <c r="C205" s="72" t="s">
        <v>144</v>
      </c>
      <c r="D205" s="72" t="s">
        <v>12</v>
      </c>
      <c r="E205" s="72" t="s">
        <v>183</v>
      </c>
      <c r="F205" s="73">
        <v>337036</v>
      </c>
      <c r="G205" s="72" t="s">
        <v>14</v>
      </c>
      <c r="H205" s="72" t="s">
        <v>155</v>
      </c>
      <c r="I205" s="72" t="s">
        <v>16</v>
      </c>
      <c r="J205" s="72" t="s">
        <v>18</v>
      </c>
      <c r="K205" s="72" t="s">
        <v>147</v>
      </c>
      <c r="L205" s="72" t="s">
        <v>225</v>
      </c>
      <c r="M205" s="72" t="s">
        <v>191</v>
      </c>
    </row>
    <row r="206" spans="2:13" x14ac:dyDescent="0.25">
      <c r="B206" s="72" t="s">
        <v>143</v>
      </c>
      <c r="C206" s="72" t="s">
        <v>144</v>
      </c>
      <c r="D206" s="72" t="s">
        <v>12</v>
      </c>
      <c r="E206" s="72" t="s">
        <v>349</v>
      </c>
      <c r="F206" s="73">
        <v>8443</v>
      </c>
      <c r="G206" s="72" t="s">
        <v>14</v>
      </c>
      <c r="H206" s="72" t="s">
        <v>155</v>
      </c>
      <c r="I206" s="72" t="s">
        <v>16</v>
      </c>
      <c r="J206" s="72" t="s">
        <v>18</v>
      </c>
      <c r="K206" s="72" t="s">
        <v>33</v>
      </c>
      <c r="L206" s="72" t="s">
        <v>277</v>
      </c>
      <c r="M206" s="72" t="s">
        <v>159</v>
      </c>
    </row>
    <row r="207" spans="2:13" x14ac:dyDescent="0.25">
      <c r="B207" s="72" t="s">
        <v>143</v>
      </c>
      <c r="C207" s="72" t="s">
        <v>144</v>
      </c>
      <c r="D207" s="72" t="s">
        <v>12</v>
      </c>
      <c r="E207" s="72" t="s">
        <v>229</v>
      </c>
      <c r="F207" s="73">
        <v>-316885</v>
      </c>
      <c r="G207" s="72" t="s">
        <v>14</v>
      </c>
      <c r="H207" s="72" t="s">
        <v>155</v>
      </c>
      <c r="I207" s="72" t="s">
        <v>16</v>
      </c>
      <c r="J207" s="72" t="s">
        <v>18</v>
      </c>
      <c r="K207" s="72" t="s">
        <v>33</v>
      </c>
      <c r="L207" s="72" t="s">
        <v>256</v>
      </c>
      <c r="M207" s="72"/>
    </row>
    <row r="208" spans="2:13" x14ac:dyDescent="0.25">
      <c r="B208" s="72" t="s">
        <v>143</v>
      </c>
      <c r="C208" s="72" t="s">
        <v>144</v>
      </c>
      <c r="D208" s="72" t="s">
        <v>12</v>
      </c>
      <c r="E208" s="72" t="s">
        <v>349</v>
      </c>
      <c r="F208" s="73">
        <v>83071</v>
      </c>
      <c r="G208" s="72" t="s">
        <v>14</v>
      </c>
      <c r="H208" s="72" t="s">
        <v>155</v>
      </c>
      <c r="I208" s="72" t="s">
        <v>16</v>
      </c>
      <c r="J208" s="72" t="s">
        <v>18</v>
      </c>
      <c r="K208" s="72" t="s">
        <v>33</v>
      </c>
      <c r="L208" s="72" t="s">
        <v>364</v>
      </c>
      <c r="M208" s="72" t="s">
        <v>159</v>
      </c>
    </row>
    <row r="209" spans="2:13" x14ac:dyDescent="0.25">
      <c r="B209" s="72" t="s">
        <v>143</v>
      </c>
      <c r="C209" s="72" t="s">
        <v>144</v>
      </c>
      <c r="D209" s="72" t="s">
        <v>12</v>
      </c>
      <c r="E209" s="72" t="s">
        <v>209</v>
      </c>
      <c r="F209" s="73">
        <v>582392</v>
      </c>
      <c r="G209" s="72" t="s">
        <v>14</v>
      </c>
      <c r="H209" s="72" t="s">
        <v>155</v>
      </c>
      <c r="I209" s="72" t="s">
        <v>16</v>
      </c>
      <c r="J209" s="72" t="s">
        <v>18</v>
      </c>
      <c r="K209" s="72" t="s">
        <v>147</v>
      </c>
      <c r="L209" s="72" t="s">
        <v>365</v>
      </c>
      <c r="M209" s="72" t="s">
        <v>159</v>
      </c>
    </row>
    <row r="210" spans="2:13" x14ac:dyDescent="0.25">
      <c r="B210" s="72" t="s">
        <v>143</v>
      </c>
      <c r="C210" s="72" t="s">
        <v>144</v>
      </c>
      <c r="D210" s="72" t="s">
        <v>12</v>
      </c>
      <c r="E210" s="72" t="s">
        <v>229</v>
      </c>
      <c r="F210" s="73">
        <v>-376</v>
      </c>
      <c r="G210" s="72" t="s">
        <v>14</v>
      </c>
      <c r="H210" s="72" t="s">
        <v>15</v>
      </c>
      <c r="I210" s="72" t="s">
        <v>16</v>
      </c>
      <c r="J210" s="72" t="s">
        <v>18</v>
      </c>
      <c r="K210" s="72" t="s">
        <v>33</v>
      </c>
      <c r="L210" s="72" t="s">
        <v>366</v>
      </c>
      <c r="M210" s="72"/>
    </row>
    <row r="211" spans="2:13" x14ac:dyDescent="0.25">
      <c r="B211" s="72" t="s">
        <v>143</v>
      </c>
      <c r="C211" s="72" t="s">
        <v>144</v>
      </c>
      <c r="D211" s="72" t="s">
        <v>12</v>
      </c>
      <c r="E211" s="72" t="s">
        <v>152</v>
      </c>
      <c r="F211" s="73">
        <v>-28</v>
      </c>
      <c r="G211" s="72" t="s">
        <v>14</v>
      </c>
      <c r="H211" s="72" t="s">
        <v>15</v>
      </c>
      <c r="I211" s="72" t="s">
        <v>16</v>
      </c>
      <c r="J211" s="72" t="s">
        <v>18</v>
      </c>
      <c r="K211" s="72" t="s">
        <v>33</v>
      </c>
      <c r="L211" s="72" t="s">
        <v>367</v>
      </c>
      <c r="M211" s="72"/>
    </row>
    <row r="212" spans="2:13" x14ac:dyDescent="0.25">
      <c r="B212" s="72" t="s">
        <v>143</v>
      </c>
      <c r="C212" s="72" t="s">
        <v>144</v>
      </c>
      <c r="D212" s="72" t="s">
        <v>12</v>
      </c>
      <c r="E212" s="72" t="s">
        <v>368</v>
      </c>
      <c r="F212" s="73">
        <v>-495670</v>
      </c>
      <c r="G212" s="72" t="s">
        <v>14</v>
      </c>
      <c r="H212" s="72" t="s">
        <v>15</v>
      </c>
      <c r="I212" s="72" t="s">
        <v>16</v>
      </c>
      <c r="J212" s="72" t="s">
        <v>18</v>
      </c>
      <c r="K212" s="72"/>
      <c r="L212" s="72"/>
      <c r="M212" s="72"/>
    </row>
    <row r="213" spans="2:13" x14ac:dyDescent="0.25">
      <c r="B213" s="72" t="s">
        <v>143</v>
      </c>
      <c r="C213" s="72" t="s">
        <v>144</v>
      </c>
      <c r="D213" s="72" t="s">
        <v>12</v>
      </c>
      <c r="E213" s="72" t="s">
        <v>145</v>
      </c>
      <c r="F213" s="73">
        <v>-6601</v>
      </c>
      <c r="G213" s="72" t="s">
        <v>14</v>
      </c>
      <c r="H213" s="72" t="s">
        <v>15</v>
      </c>
      <c r="I213" s="72" t="s">
        <v>16</v>
      </c>
      <c r="J213" s="72" t="s">
        <v>18</v>
      </c>
      <c r="K213" s="72" t="s">
        <v>33</v>
      </c>
      <c r="L213" s="72" t="s">
        <v>318</v>
      </c>
      <c r="M213" s="72"/>
    </row>
    <row r="214" spans="2:13" x14ac:dyDescent="0.25">
      <c r="B214" s="72" t="s">
        <v>143</v>
      </c>
      <c r="C214" s="72" t="s">
        <v>144</v>
      </c>
      <c r="D214" s="72" t="s">
        <v>12</v>
      </c>
      <c r="E214" s="72" t="s">
        <v>227</v>
      </c>
      <c r="F214" s="73">
        <v>103250</v>
      </c>
      <c r="G214" s="72" t="s">
        <v>14</v>
      </c>
      <c r="H214" s="72" t="s">
        <v>15</v>
      </c>
      <c r="I214" s="72" t="s">
        <v>16</v>
      </c>
      <c r="J214" s="72" t="s">
        <v>18</v>
      </c>
      <c r="K214" s="72" t="s">
        <v>147</v>
      </c>
      <c r="L214" s="72" t="s">
        <v>196</v>
      </c>
      <c r="M214" s="72" t="s">
        <v>163</v>
      </c>
    </row>
    <row r="215" spans="2:13" x14ac:dyDescent="0.25">
      <c r="B215" s="72" t="s">
        <v>143</v>
      </c>
      <c r="C215" s="72" t="s">
        <v>144</v>
      </c>
      <c r="D215" s="72" t="s">
        <v>12</v>
      </c>
      <c r="E215" s="72" t="s">
        <v>201</v>
      </c>
      <c r="F215" s="73">
        <v>48918</v>
      </c>
      <c r="G215" s="72" t="s">
        <v>14</v>
      </c>
      <c r="H215" s="72" t="s">
        <v>15</v>
      </c>
      <c r="I215" s="72" t="s">
        <v>16</v>
      </c>
      <c r="J215" s="72" t="s">
        <v>18</v>
      </c>
      <c r="K215" s="72" t="s">
        <v>147</v>
      </c>
      <c r="L215" s="72" t="s">
        <v>369</v>
      </c>
      <c r="M215" s="72" t="s">
        <v>203</v>
      </c>
    </row>
    <row r="216" spans="2:13" x14ac:dyDescent="0.25">
      <c r="B216" s="72" t="s">
        <v>143</v>
      </c>
      <c r="C216" s="72" t="s">
        <v>144</v>
      </c>
      <c r="D216" s="72" t="s">
        <v>12</v>
      </c>
      <c r="E216" s="72" t="s">
        <v>175</v>
      </c>
      <c r="F216" s="73">
        <v>-17370</v>
      </c>
      <c r="G216" s="72" t="s">
        <v>14</v>
      </c>
      <c r="H216" s="72" t="s">
        <v>15</v>
      </c>
      <c r="I216" s="72" t="s">
        <v>16</v>
      </c>
      <c r="J216" s="72" t="s">
        <v>18</v>
      </c>
      <c r="K216" s="72" t="s">
        <v>147</v>
      </c>
      <c r="L216" s="72" t="s">
        <v>370</v>
      </c>
      <c r="M216" s="72"/>
    </row>
    <row r="217" spans="2:13" x14ac:dyDescent="0.25">
      <c r="B217" s="72" t="s">
        <v>143</v>
      </c>
      <c r="C217" s="72" t="s">
        <v>144</v>
      </c>
      <c r="D217" s="72" t="s">
        <v>12</v>
      </c>
      <c r="E217" s="72" t="s">
        <v>197</v>
      </c>
      <c r="F217" s="73">
        <v>1385317</v>
      </c>
      <c r="G217" s="72" t="s">
        <v>14</v>
      </c>
      <c r="H217" s="72" t="s">
        <v>15</v>
      </c>
      <c r="I217" s="72" t="s">
        <v>16</v>
      </c>
      <c r="J217" s="72" t="s">
        <v>18</v>
      </c>
      <c r="K217" s="72" t="s">
        <v>165</v>
      </c>
      <c r="L217" s="72" t="s">
        <v>243</v>
      </c>
      <c r="M217" s="72" t="s">
        <v>163</v>
      </c>
    </row>
    <row r="218" spans="2:13" x14ac:dyDescent="0.25">
      <c r="B218" s="72" t="s">
        <v>143</v>
      </c>
      <c r="C218" s="72" t="s">
        <v>144</v>
      </c>
      <c r="D218" s="72" t="s">
        <v>12</v>
      </c>
      <c r="E218" s="72" t="s">
        <v>229</v>
      </c>
      <c r="F218" s="73">
        <v>-264</v>
      </c>
      <c r="G218" s="72" t="s">
        <v>14</v>
      </c>
      <c r="H218" s="72" t="s">
        <v>155</v>
      </c>
      <c r="I218" s="72" t="s">
        <v>16</v>
      </c>
      <c r="J218" s="72" t="s">
        <v>371</v>
      </c>
      <c r="K218" s="72" t="s">
        <v>267</v>
      </c>
      <c r="L218" s="72" t="s">
        <v>313</v>
      </c>
      <c r="M218" s="72"/>
    </row>
    <row r="219" spans="2:13" x14ac:dyDescent="0.25">
      <c r="B219" s="72" t="s">
        <v>143</v>
      </c>
      <c r="C219" s="72" t="s">
        <v>144</v>
      </c>
      <c r="D219" s="72" t="s">
        <v>12</v>
      </c>
      <c r="E219" s="72" t="s">
        <v>145</v>
      </c>
      <c r="F219" s="73">
        <v>-47375</v>
      </c>
      <c r="G219" s="72" t="s">
        <v>14</v>
      </c>
      <c r="H219" s="72" t="s">
        <v>155</v>
      </c>
      <c r="I219" s="72" t="s">
        <v>16</v>
      </c>
      <c r="J219" s="72" t="s">
        <v>18</v>
      </c>
      <c r="K219" s="72" t="s">
        <v>267</v>
      </c>
      <c r="L219" s="72" t="s">
        <v>372</v>
      </c>
      <c r="M219" s="72"/>
    </row>
    <row r="220" spans="2:13" x14ac:dyDescent="0.25">
      <c r="B220" s="72" t="s">
        <v>143</v>
      </c>
      <c r="C220" s="72" t="s">
        <v>144</v>
      </c>
      <c r="D220" s="72" t="s">
        <v>12</v>
      </c>
      <c r="E220" s="72" t="s">
        <v>229</v>
      </c>
      <c r="F220" s="73">
        <v>-26456</v>
      </c>
      <c r="G220" s="72" t="s">
        <v>14</v>
      </c>
      <c r="H220" s="72" t="s">
        <v>155</v>
      </c>
      <c r="I220" s="72" t="s">
        <v>16</v>
      </c>
      <c r="J220" s="72" t="s">
        <v>18</v>
      </c>
      <c r="K220" s="72" t="s">
        <v>267</v>
      </c>
      <c r="L220" s="72" t="s">
        <v>340</v>
      </c>
      <c r="M220" s="72"/>
    </row>
    <row r="221" spans="2:13" x14ac:dyDescent="0.25">
      <c r="B221" s="72" t="s">
        <v>143</v>
      </c>
      <c r="C221" s="72" t="s">
        <v>144</v>
      </c>
      <c r="D221" s="72" t="s">
        <v>12</v>
      </c>
      <c r="E221" s="72" t="s">
        <v>154</v>
      </c>
      <c r="F221" s="73">
        <v>-359</v>
      </c>
      <c r="G221" s="72" t="s">
        <v>14</v>
      </c>
      <c r="H221" s="72" t="s">
        <v>155</v>
      </c>
      <c r="I221" s="72" t="s">
        <v>16</v>
      </c>
      <c r="J221" s="72" t="s">
        <v>18</v>
      </c>
      <c r="K221" s="72" t="s">
        <v>21</v>
      </c>
      <c r="L221" s="72" t="s">
        <v>178</v>
      </c>
      <c r="M221" s="72"/>
    </row>
    <row r="222" spans="2:13" x14ac:dyDescent="0.25">
      <c r="B222" s="72" t="s">
        <v>143</v>
      </c>
      <c r="C222" s="72" t="s">
        <v>144</v>
      </c>
      <c r="D222" s="72" t="s">
        <v>12</v>
      </c>
      <c r="E222" s="72" t="s">
        <v>213</v>
      </c>
      <c r="F222" s="73">
        <v>47597</v>
      </c>
      <c r="G222" s="72" t="s">
        <v>14</v>
      </c>
      <c r="H222" s="72" t="s">
        <v>15</v>
      </c>
      <c r="I222" s="72" t="s">
        <v>16</v>
      </c>
      <c r="J222" s="72" t="s">
        <v>18</v>
      </c>
      <c r="K222" s="72" t="s">
        <v>214</v>
      </c>
      <c r="L222" s="72" t="s">
        <v>373</v>
      </c>
      <c r="M222" s="72" t="s">
        <v>163</v>
      </c>
    </row>
    <row r="223" spans="2:13" x14ac:dyDescent="0.25">
      <c r="B223" s="72" t="s">
        <v>143</v>
      </c>
      <c r="C223" s="72" t="s">
        <v>144</v>
      </c>
      <c r="D223" s="72" t="s">
        <v>12</v>
      </c>
      <c r="E223" s="72" t="s">
        <v>152</v>
      </c>
      <c r="F223" s="73">
        <v>-69</v>
      </c>
      <c r="G223" s="72" t="s">
        <v>14</v>
      </c>
      <c r="H223" s="72" t="s">
        <v>15</v>
      </c>
      <c r="I223" s="72" t="s">
        <v>136</v>
      </c>
      <c r="J223" s="72" t="s">
        <v>18</v>
      </c>
      <c r="K223" s="72" t="s">
        <v>147</v>
      </c>
      <c r="L223" s="72" t="s">
        <v>374</v>
      </c>
      <c r="M223" s="72"/>
    </row>
    <row r="224" spans="2:13" x14ac:dyDescent="0.25">
      <c r="B224" s="72" t="s">
        <v>143</v>
      </c>
      <c r="C224" s="72" t="s">
        <v>144</v>
      </c>
      <c r="D224" s="72" t="s">
        <v>12</v>
      </c>
      <c r="E224" s="72" t="s">
        <v>282</v>
      </c>
      <c r="F224" s="73">
        <v>-68534</v>
      </c>
      <c r="G224" s="72" t="s">
        <v>14</v>
      </c>
      <c r="H224" s="72" t="s">
        <v>15</v>
      </c>
      <c r="I224" s="72" t="s">
        <v>16</v>
      </c>
      <c r="J224" s="72" t="s">
        <v>18</v>
      </c>
      <c r="K224" s="72" t="s">
        <v>161</v>
      </c>
      <c r="L224" s="72" t="s">
        <v>375</v>
      </c>
      <c r="M224" s="72"/>
    </row>
    <row r="225" spans="2:13" x14ac:dyDescent="0.25">
      <c r="B225" s="72" t="s">
        <v>143</v>
      </c>
      <c r="C225" s="72" t="s">
        <v>144</v>
      </c>
      <c r="D225" s="72" t="s">
        <v>12</v>
      </c>
      <c r="E225" s="72" t="s">
        <v>237</v>
      </c>
      <c r="F225" s="73">
        <v>30852</v>
      </c>
      <c r="G225" s="72" t="s">
        <v>14</v>
      </c>
      <c r="H225" s="72" t="s">
        <v>15</v>
      </c>
      <c r="I225" s="72" t="s">
        <v>16</v>
      </c>
      <c r="J225" s="72" t="s">
        <v>18</v>
      </c>
      <c r="K225" s="72" t="s">
        <v>21</v>
      </c>
      <c r="L225" s="72" t="s">
        <v>291</v>
      </c>
      <c r="M225" s="72" t="s">
        <v>163</v>
      </c>
    </row>
    <row r="226" spans="2:13" x14ac:dyDescent="0.25">
      <c r="B226" s="72" t="s">
        <v>143</v>
      </c>
      <c r="C226" s="72" t="s">
        <v>144</v>
      </c>
      <c r="D226" s="72" t="s">
        <v>12</v>
      </c>
      <c r="E226" s="72" t="s">
        <v>219</v>
      </c>
      <c r="F226" s="73">
        <v>380</v>
      </c>
      <c r="G226" s="72" t="s">
        <v>14</v>
      </c>
      <c r="H226" s="72" t="s">
        <v>15</v>
      </c>
      <c r="I226" s="72" t="s">
        <v>136</v>
      </c>
      <c r="J226" s="72" t="s">
        <v>18</v>
      </c>
      <c r="K226" s="72" t="s">
        <v>27</v>
      </c>
      <c r="L226" s="72" t="s">
        <v>28</v>
      </c>
      <c r="M226" s="72"/>
    </row>
    <row r="227" spans="2:13" x14ac:dyDescent="0.25">
      <c r="B227" s="72" t="s">
        <v>143</v>
      </c>
      <c r="C227" s="72" t="s">
        <v>144</v>
      </c>
      <c r="D227" s="72" t="s">
        <v>12</v>
      </c>
      <c r="E227" s="72" t="s">
        <v>213</v>
      </c>
      <c r="F227" s="73">
        <v>14984</v>
      </c>
      <c r="G227" s="72" t="s">
        <v>14</v>
      </c>
      <c r="H227" s="72" t="s">
        <v>15</v>
      </c>
      <c r="I227" s="72" t="s">
        <v>16</v>
      </c>
      <c r="J227" s="72" t="s">
        <v>18</v>
      </c>
      <c r="K227" s="72" t="s">
        <v>147</v>
      </c>
      <c r="L227" s="72" t="s">
        <v>376</v>
      </c>
      <c r="M227" s="72" t="s">
        <v>172</v>
      </c>
    </row>
    <row r="228" spans="2:13" x14ac:dyDescent="0.25">
      <c r="B228" s="72" t="s">
        <v>143</v>
      </c>
      <c r="C228" s="72" t="s">
        <v>144</v>
      </c>
      <c r="D228" s="72" t="s">
        <v>12</v>
      </c>
      <c r="E228" s="72" t="s">
        <v>199</v>
      </c>
      <c r="F228" s="73">
        <v>1907</v>
      </c>
      <c r="G228" s="72" t="s">
        <v>14</v>
      </c>
      <c r="H228" s="72" t="s">
        <v>15</v>
      </c>
      <c r="I228" s="72" t="s">
        <v>16</v>
      </c>
      <c r="J228" s="72" t="s">
        <v>18</v>
      </c>
      <c r="K228" s="72" t="s">
        <v>33</v>
      </c>
      <c r="L228" s="72" t="s">
        <v>377</v>
      </c>
      <c r="M228" s="72"/>
    </row>
    <row r="229" spans="2:13" x14ac:dyDescent="0.25">
      <c r="B229" s="72" t="s">
        <v>143</v>
      </c>
      <c r="C229" s="72" t="s">
        <v>144</v>
      </c>
      <c r="D229" s="72" t="s">
        <v>12</v>
      </c>
      <c r="E229" s="72" t="s">
        <v>199</v>
      </c>
      <c r="F229" s="73">
        <v>15380</v>
      </c>
      <c r="G229" s="72" t="s">
        <v>14</v>
      </c>
      <c r="H229" s="72" t="s">
        <v>155</v>
      </c>
      <c r="I229" s="72" t="s">
        <v>16</v>
      </c>
      <c r="J229" s="72" t="s">
        <v>18</v>
      </c>
      <c r="K229" s="72" t="s">
        <v>33</v>
      </c>
      <c r="L229" s="72" t="s">
        <v>231</v>
      </c>
      <c r="M229" s="72"/>
    </row>
    <row r="230" spans="2:13" x14ac:dyDescent="0.25">
      <c r="B230" s="72" t="s">
        <v>143</v>
      </c>
      <c r="C230" s="72" t="s">
        <v>144</v>
      </c>
      <c r="D230" s="72" t="s">
        <v>12</v>
      </c>
      <c r="E230" s="72" t="s">
        <v>188</v>
      </c>
      <c r="F230" s="73">
        <v>22858217</v>
      </c>
      <c r="G230" s="72" t="s">
        <v>14</v>
      </c>
      <c r="H230" s="72" t="s">
        <v>15</v>
      </c>
      <c r="I230" s="72" t="s">
        <v>16</v>
      </c>
      <c r="J230" s="72" t="s">
        <v>18</v>
      </c>
      <c r="K230" s="72" t="s">
        <v>147</v>
      </c>
      <c r="L230" s="72" t="s">
        <v>378</v>
      </c>
      <c r="M230" s="72" t="s">
        <v>191</v>
      </c>
    </row>
    <row r="231" spans="2:13" x14ac:dyDescent="0.25">
      <c r="B231" s="72" t="s">
        <v>143</v>
      </c>
      <c r="C231" s="72" t="s">
        <v>144</v>
      </c>
      <c r="D231" s="72" t="s">
        <v>12</v>
      </c>
      <c r="E231" s="72" t="s">
        <v>240</v>
      </c>
      <c r="F231" s="73">
        <v>-19709</v>
      </c>
      <c r="G231" s="72" t="s">
        <v>14</v>
      </c>
      <c r="H231" s="72" t="s">
        <v>15</v>
      </c>
      <c r="I231" s="72" t="s">
        <v>16</v>
      </c>
      <c r="J231" s="72" t="s">
        <v>18</v>
      </c>
      <c r="K231" s="72" t="s">
        <v>161</v>
      </c>
      <c r="L231" s="72" t="s">
        <v>379</v>
      </c>
      <c r="M231" s="72"/>
    </row>
    <row r="232" spans="2:13" x14ac:dyDescent="0.25">
      <c r="B232" s="72" t="s">
        <v>143</v>
      </c>
      <c r="C232" s="72" t="s">
        <v>144</v>
      </c>
      <c r="D232" s="72" t="s">
        <v>12</v>
      </c>
      <c r="E232" s="72" t="s">
        <v>335</v>
      </c>
      <c r="F232" s="73">
        <v>118665</v>
      </c>
      <c r="G232" s="72" t="s">
        <v>14</v>
      </c>
      <c r="H232" s="72" t="s">
        <v>15</v>
      </c>
      <c r="I232" s="72" t="s">
        <v>16</v>
      </c>
      <c r="J232" s="72" t="s">
        <v>18</v>
      </c>
      <c r="K232" s="72" t="s">
        <v>147</v>
      </c>
      <c r="L232" s="72" t="s">
        <v>380</v>
      </c>
      <c r="M232" s="72" t="s">
        <v>203</v>
      </c>
    </row>
    <row r="233" spans="2:13" x14ac:dyDescent="0.25">
      <c r="B233" s="72" t="s">
        <v>143</v>
      </c>
      <c r="C233" s="72" t="s">
        <v>144</v>
      </c>
      <c r="D233" s="72" t="s">
        <v>12</v>
      </c>
      <c r="E233" s="72" t="s">
        <v>328</v>
      </c>
      <c r="F233" s="73">
        <v>26429</v>
      </c>
      <c r="G233" s="72" t="s">
        <v>14</v>
      </c>
      <c r="H233" s="72" t="s">
        <v>15</v>
      </c>
      <c r="I233" s="72" t="s">
        <v>16</v>
      </c>
      <c r="J233" s="72" t="s">
        <v>18</v>
      </c>
      <c r="K233" s="72" t="s">
        <v>267</v>
      </c>
      <c r="L233" s="72" t="s">
        <v>381</v>
      </c>
      <c r="M233" s="72" t="s">
        <v>159</v>
      </c>
    </row>
    <row r="234" spans="2:13" x14ac:dyDescent="0.25">
      <c r="B234" s="72" t="s">
        <v>143</v>
      </c>
      <c r="C234" s="72" t="s">
        <v>144</v>
      </c>
      <c r="D234" s="72" t="s">
        <v>12</v>
      </c>
      <c r="E234" s="72" t="s">
        <v>382</v>
      </c>
      <c r="F234" s="73">
        <v>-4642642</v>
      </c>
      <c r="G234" s="72" t="s">
        <v>14</v>
      </c>
      <c r="H234" s="72" t="s">
        <v>15</v>
      </c>
      <c r="I234" s="72" t="s">
        <v>16</v>
      </c>
      <c r="J234" s="72" t="s">
        <v>18</v>
      </c>
      <c r="K234" s="72"/>
      <c r="L234" s="72"/>
      <c r="M234" s="72"/>
    </row>
    <row r="235" spans="2:13" x14ac:dyDescent="0.25">
      <c r="B235" s="72" t="s">
        <v>143</v>
      </c>
      <c r="C235" s="72" t="s">
        <v>144</v>
      </c>
      <c r="D235" s="72" t="s">
        <v>12</v>
      </c>
      <c r="E235" s="72" t="s">
        <v>383</v>
      </c>
      <c r="F235" s="73">
        <v>198035</v>
      </c>
      <c r="G235" s="72" t="s">
        <v>14</v>
      </c>
      <c r="H235" s="72" t="s">
        <v>15</v>
      </c>
      <c r="I235" s="72" t="s">
        <v>16</v>
      </c>
      <c r="J235" s="72" t="s">
        <v>18</v>
      </c>
      <c r="K235" s="72" t="s">
        <v>147</v>
      </c>
      <c r="L235" s="72" t="s">
        <v>223</v>
      </c>
      <c r="M235" s="72" t="s">
        <v>384</v>
      </c>
    </row>
    <row r="236" spans="2:13" x14ac:dyDescent="0.25">
      <c r="B236" s="72" t="s">
        <v>143</v>
      </c>
      <c r="C236" s="72" t="s">
        <v>144</v>
      </c>
      <c r="D236" s="72" t="s">
        <v>12</v>
      </c>
      <c r="E236" s="72" t="s">
        <v>181</v>
      </c>
      <c r="F236" s="73">
        <v>-3</v>
      </c>
      <c r="G236" s="72" t="s">
        <v>14</v>
      </c>
      <c r="H236" s="72" t="s">
        <v>155</v>
      </c>
      <c r="I236" s="72" t="s">
        <v>16</v>
      </c>
      <c r="J236" s="72" t="s">
        <v>18</v>
      </c>
      <c r="K236" s="72" t="s">
        <v>33</v>
      </c>
      <c r="L236" s="72" t="s">
        <v>385</v>
      </c>
      <c r="M236" s="72"/>
    </row>
    <row r="237" spans="2:13" x14ac:dyDescent="0.25">
      <c r="B237" s="72" t="s">
        <v>143</v>
      </c>
      <c r="C237" s="72" t="s">
        <v>144</v>
      </c>
      <c r="D237" s="72" t="s">
        <v>12</v>
      </c>
      <c r="E237" s="72" t="s">
        <v>229</v>
      </c>
      <c r="F237" s="73">
        <v>-63920</v>
      </c>
      <c r="G237" s="72" t="s">
        <v>14</v>
      </c>
      <c r="H237" s="72" t="s">
        <v>15</v>
      </c>
      <c r="I237" s="72" t="s">
        <v>16</v>
      </c>
      <c r="J237" s="72" t="s">
        <v>18</v>
      </c>
      <c r="K237" s="72" t="s">
        <v>21</v>
      </c>
      <c r="L237" s="72" t="s">
        <v>325</v>
      </c>
      <c r="M237" s="72"/>
    </row>
    <row r="238" spans="2:13" x14ac:dyDescent="0.25">
      <c r="B238" s="72" t="s">
        <v>143</v>
      </c>
      <c r="C238" s="72" t="s">
        <v>144</v>
      </c>
      <c r="D238" s="72" t="s">
        <v>12</v>
      </c>
      <c r="E238" s="72" t="s">
        <v>145</v>
      </c>
      <c r="F238" s="73">
        <v>-21</v>
      </c>
      <c r="G238" s="72" t="s">
        <v>31</v>
      </c>
      <c r="H238" s="72" t="s">
        <v>15</v>
      </c>
      <c r="I238" s="72" t="s">
        <v>16</v>
      </c>
      <c r="J238" s="72" t="s">
        <v>146</v>
      </c>
      <c r="K238" s="72" t="s">
        <v>21</v>
      </c>
      <c r="L238" s="72" t="s">
        <v>386</v>
      </c>
      <c r="M238" s="72"/>
    </row>
    <row r="239" spans="2:13" x14ac:dyDescent="0.25">
      <c r="B239" s="72" t="s">
        <v>143</v>
      </c>
      <c r="C239" s="72" t="s">
        <v>144</v>
      </c>
      <c r="D239" s="72" t="s">
        <v>12</v>
      </c>
      <c r="E239" s="72" t="s">
        <v>237</v>
      </c>
      <c r="F239" s="73">
        <v>33162</v>
      </c>
      <c r="G239" s="72" t="s">
        <v>14</v>
      </c>
      <c r="H239" s="72" t="s">
        <v>15</v>
      </c>
      <c r="I239" s="72" t="s">
        <v>16</v>
      </c>
      <c r="J239" s="72" t="s">
        <v>18</v>
      </c>
      <c r="K239" s="72" t="s">
        <v>33</v>
      </c>
      <c r="L239" s="72" t="s">
        <v>348</v>
      </c>
      <c r="M239" s="72" t="s">
        <v>248</v>
      </c>
    </row>
    <row r="240" spans="2:13" x14ac:dyDescent="0.25">
      <c r="B240" s="72" t="s">
        <v>143</v>
      </c>
      <c r="C240" s="72" t="s">
        <v>144</v>
      </c>
      <c r="D240" s="72" t="s">
        <v>12</v>
      </c>
      <c r="E240" s="72" t="s">
        <v>227</v>
      </c>
      <c r="F240" s="73">
        <v>26312</v>
      </c>
      <c r="G240" s="72" t="s">
        <v>14</v>
      </c>
      <c r="H240" s="72" t="s">
        <v>15</v>
      </c>
      <c r="I240" s="72" t="s">
        <v>16</v>
      </c>
      <c r="J240" s="72" t="s">
        <v>18</v>
      </c>
      <c r="K240" s="72" t="s">
        <v>189</v>
      </c>
      <c r="L240" s="72" t="s">
        <v>202</v>
      </c>
      <c r="M240" s="72" t="s">
        <v>172</v>
      </c>
    </row>
    <row r="241" spans="2:13" x14ac:dyDescent="0.25">
      <c r="B241" s="72" t="s">
        <v>143</v>
      </c>
      <c r="C241" s="72" t="s">
        <v>144</v>
      </c>
      <c r="D241" s="72" t="s">
        <v>12</v>
      </c>
      <c r="E241" s="72" t="s">
        <v>181</v>
      </c>
      <c r="F241" s="73">
        <v>-303</v>
      </c>
      <c r="G241" s="72" t="s">
        <v>14</v>
      </c>
      <c r="H241" s="72" t="s">
        <v>155</v>
      </c>
      <c r="I241" s="72" t="s">
        <v>16</v>
      </c>
      <c r="J241" s="72" t="s">
        <v>18</v>
      </c>
      <c r="K241" s="72" t="s">
        <v>33</v>
      </c>
      <c r="L241" s="72" t="s">
        <v>344</v>
      </c>
      <c r="M241" s="72"/>
    </row>
    <row r="242" spans="2:13" x14ac:dyDescent="0.25">
      <c r="B242" s="72" t="s">
        <v>143</v>
      </c>
      <c r="C242" s="72" t="s">
        <v>144</v>
      </c>
      <c r="D242" s="72" t="s">
        <v>12</v>
      </c>
      <c r="E242" s="72" t="s">
        <v>154</v>
      </c>
      <c r="F242" s="73">
        <v>-1</v>
      </c>
      <c r="G242" s="72" t="s">
        <v>14</v>
      </c>
      <c r="H242" s="72" t="s">
        <v>15</v>
      </c>
      <c r="I242" s="72" t="s">
        <v>16</v>
      </c>
      <c r="J242" s="72" t="s">
        <v>18</v>
      </c>
      <c r="K242" s="72" t="s">
        <v>33</v>
      </c>
      <c r="L242" s="72" t="s">
        <v>387</v>
      </c>
      <c r="M242" s="72"/>
    </row>
    <row r="243" spans="2:13" x14ac:dyDescent="0.25">
      <c r="B243" s="72" t="s">
        <v>143</v>
      </c>
      <c r="C243" s="72" t="s">
        <v>144</v>
      </c>
      <c r="D243" s="72" t="s">
        <v>12</v>
      </c>
      <c r="E243" s="72" t="s">
        <v>219</v>
      </c>
      <c r="F243" s="73">
        <v>1318</v>
      </c>
      <c r="G243" s="72" t="s">
        <v>14</v>
      </c>
      <c r="H243" s="72" t="s">
        <v>155</v>
      </c>
      <c r="I243" s="72" t="s">
        <v>16</v>
      </c>
      <c r="J243" s="72" t="s">
        <v>18</v>
      </c>
      <c r="K243" s="72" t="s">
        <v>147</v>
      </c>
      <c r="L243" s="72" t="s">
        <v>388</v>
      </c>
      <c r="M243" s="72"/>
    </row>
    <row r="244" spans="2:13" x14ac:dyDescent="0.25">
      <c r="B244" s="72" t="s">
        <v>143</v>
      </c>
      <c r="C244" s="72" t="s">
        <v>144</v>
      </c>
      <c r="D244" s="72" t="s">
        <v>12</v>
      </c>
      <c r="E244" s="72" t="s">
        <v>181</v>
      </c>
      <c r="F244" s="73">
        <v>-491</v>
      </c>
      <c r="G244" s="72" t="s">
        <v>14</v>
      </c>
      <c r="H244" s="72" t="s">
        <v>15</v>
      </c>
      <c r="I244" s="72" t="s">
        <v>16</v>
      </c>
      <c r="J244" s="72" t="s">
        <v>18</v>
      </c>
      <c r="K244" s="72" t="s">
        <v>21</v>
      </c>
      <c r="L244" s="72" t="s">
        <v>249</v>
      </c>
      <c r="M244" s="72"/>
    </row>
    <row r="245" spans="2:13" x14ac:dyDescent="0.25">
      <c r="B245" s="72" t="s">
        <v>143</v>
      </c>
      <c r="C245" s="72" t="s">
        <v>144</v>
      </c>
      <c r="D245" s="72" t="s">
        <v>12</v>
      </c>
      <c r="E245" s="72" t="s">
        <v>181</v>
      </c>
      <c r="F245" s="73">
        <v>-190</v>
      </c>
      <c r="G245" s="72" t="s">
        <v>14</v>
      </c>
      <c r="H245" s="72" t="s">
        <v>15</v>
      </c>
      <c r="I245" s="72" t="s">
        <v>16</v>
      </c>
      <c r="J245" s="72" t="s">
        <v>18</v>
      </c>
      <c r="K245" s="72" t="s">
        <v>33</v>
      </c>
      <c r="L245" s="72" t="s">
        <v>34</v>
      </c>
      <c r="M245" s="72"/>
    </row>
    <row r="246" spans="2:13" x14ac:dyDescent="0.25">
      <c r="B246" s="72" t="s">
        <v>143</v>
      </c>
      <c r="C246" s="72" t="s">
        <v>144</v>
      </c>
      <c r="D246" s="72" t="s">
        <v>12</v>
      </c>
      <c r="E246" s="72" t="s">
        <v>201</v>
      </c>
      <c r="F246" s="73">
        <v>17545</v>
      </c>
      <c r="G246" s="72" t="s">
        <v>14</v>
      </c>
      <c r="H246" s="72" t="s">
        <v>15</v>
      </c>
      <c r="I246" s="72" t="s">
        <v>16</v>
      </c>
      <c r="J246" s="72" t="s">
        <v>18</v>
      </c>
      <c r="K246" s="72" t="s">
        <v>147</v>
      </c>
      <c r="L246" s="72" t="s">
        <v>389</v>
      </c>
      <c r="M246" s="72" t="s">
        <v>159</v>
      </c>
    </row>
    <row r="247" spans="2:13" x14ac:dyDescent="0.25">
      <c r="B247" s="72" t="s">
        <v>143</v>
      </c>
      <c r="C247" s="72" t="s">
        <v>144</v>
      </c>
      <c r="D247" s="72" t="s">
        <v>12</v>
      </c>
      <c r="E247" s="72" t="s">
        <v>229</v>
      </c>
      <c r="F247" s="73">
        <v>-110508</v>
      </c>
      <c r="G247" s="72" t="s">
        <v>14</v>
      </c>
      <c r="H247" s="72" t="s">
        <v>15</v>
      </c>
      <c r="I247" s="72" t="s">
        <v>16</v>
      </c>
      <c r="J247" s="72" t="s">
        <v>18</v>
      </c>
      <c r="K247" s="72" t="s">
        <v>147</v>
      </c>
      <c r="L247" s="72" t="s">
        <v>390</v>
      </c>
      <c r="M247" s="72"/>
    </row>
    <row r="248" spans="2:13" x14ac:dyDescent="0.25">
      <c r="B248" s="72" t="s">
        <v>143</v>
      </c>
      <c r="C248" s="72" t="s">
        <v>144</v>
      </c>
      <c r="D248" s="72" t="s">
        <v>12</v>
      </c>
      <c r="E248" s="72" t="s">
        <v>152</v>
      </c>
      <c r="F248" s="73">
        <v>-840</v>
      </c>
      <c r="G248" s="72" t="s">
        <v>14</v>
      </c>
      <c r="H248" s="72" t="s">
        <v>15</v>
      </c>
      <c r="I248" s="72" t="s">
        <v>16</v>
      </c>
      <c r="J248" s="72" t="s">
        <v>18</v>
      </c>
      <c r="K248" s="72" t="s">
        <v>161</v>
      </c>
      <c r="L248" s="72" t="s">
        <v>391</v>
      </c>
      <c r="M248" s="72"/>
    </row>
    <row r="249" spans="2:13" x14ac:dyDescent="0.25">
      <c r="B249" s="72" t="s">
        <v>143</v>
      </c>
      <c r="C249" s="72" t="s">
        <v>144</v>
      </c>
      <c r="D249" s="72" t="s">
        <v>12</v>
      </c>
      <c r="E249" s="72" t="s">
        <v>328</v>
      </c>
      <c r="F249" s="73">
        <v>137247</v>
      </c>
      <c r="G249" s="72" t="s">
        <v>14</v>
      </c>
      <c r="H249" s="72" t="s">
        <v>155</v>
      </c>
      <c r="I249" s="72" t="s">
        <v>16</v>
      </c>
      <c r="J249" s="72" t="s">
        <v>18</v>
      </c>
      <c r="K249" s="72" t="s">
        <v>33</v>
      </c>
      <c r="L249" s="72" t="s">
        <v>392</v>
      </c>
      <c r="M249" s="72" t="s">
        <v>159</v>
      </c>
    </row>
    <row r="250" spans="2:13" x14ac:dyDescent="0.25">
      <c r="B250" s="72" t="s">
        <v>143</v>
      </c>
      <c r="C250" s="72" t="s">
        <v>144</v>
      </c>
      <c r="D250" s="72" t="s">
        <v>12</v>
      </c>
      <c r="E250" s="72" t="s">
        <v>282</v>
      </c>
      <c r="F250" s="73">
        <v>-407</v>
      </c>
      <c r="G250" s="72" t="s">
        <v>14</v>
      </c>
      <c r="H250" s="72" t="s">
        <v>155</v>
      </c>
      <c r="I250" s="72" t="s">
        <v>136</v>
      </c>
      <c r="J250" s="72" t="s">
        <v>18</v>
      </c>
      <c r="K250" s="72" t="s">
        <v>21</v>
      </c>
      <c r="L250" s="72" t="s">
        <v>272</v>
      </c>
      <c r="M250" s="72"/>
    </row>
    <row r="251" spans="2:13" x14ac:dyDescent="0.25">
      <c r="B251" s="72" t="s">
        <v>143</v>
      </c>
      <c r="C251" s="72" t="s">
        <v>144</v>
      </c>
      <c r="D251" s="72" t="s">
        <v>12</v>
      </c>
      <c r="E251" s="72" t="s">
        <v>188</v>
      </c>
      <c r="F251" s="73">
        <v>1166836</v>
      </c>
      <c r="G251" s="72" t="s">
        <v>14</v>
      </c>
      <c r="H251" s="72" t="s">
        <v>15</v>
      </c>
      <c r="I251" s="72" t="s">
        <v>16</v>
      </c>
      <c r="J251" s="72" t="s">
        <v>18</v>
      </c>
      <c r="K251" s="72" t="s">
        <v>21</v>
      </c>
      <c r="L251" s="72" t="s">
        <v>291</v>
      </c>
      <c r="M251" s="72" t="s">
        <v>191</v>
      </c>
    </row>
    <row r="252" spans="2:13" x14ac:dyDescent="0.25">
      <c r="B252" s="72" t="s">
        <v>143</v>
      </c>
      <c r="C252" s="72" t="s">
        <v>144</v>
      </c>
      <c r="D252" s="72" t="s">
        <v>12</v>
      </c>
      <c r="E252" s="72" t="s">
        <v>197</v>
      </c>
      <c r="F252" s="73">
        <v>15189</v>
      </c>
      <c r="G252" s="72" t="s">
        <v>31</v>
      </c>
      <c r="H252" s="72" t="s">
        <v>15</v>
      </c>
      <c r="I252" s="72" t="s">
        <v>16</v>
      </c>
      <c r="J252" s="72" t="s">
        <v>393</v>
      </c>
      <c r="K252" s="72" t="s">
        <v>161</v>
      </c>
      <c r="L252" s="72" t="s">
        <v>375</v>
      </c>
      <c r="M252" s="72" t="s">
        <v>151</v>
      </c>
    </row>
    <row r="253" spans="2:13" x14ac:dyDescent="0.25">
      <c r="B253" s="72" t="s">
        <v>143</v>
      </c>
      <c r="C253" s="72" t="s">
        <v>144</v>
      </c>
      <c r="D253" s="72" t="s">
        <v>12</v>
      </c>
      <c r="E253" s="72" t="s">
        <v>188</v>
      </c>
      <c r="F253" s="73">
        <v>650745</v>
      </c>
      <c r="G253" s="72" t="s">
        <v>31</v>
      </c>
      <c r="H253" s="72" t="s">
        <v>15</v>
      </c>
      <c r="I253" s="72" t="s">
        <v>16</v>
      </c>
      <c r="J253" s="72" t="s">
        <v>394</v>
      </c>
      <c r="K253" s="72" t="s">
        <v>24</v>
      </c>
      <c r="L253" s="72" t="s">
        <v>264</v>
      </c>
      <c r="M253" s="72" t="s">
        <v>151</v>
      </c>
    </row>
    <row r="254" spans="2:13" x14ac:dyDescent="0.25">
      <c r="B254" s="72" t="s">
        <v>143</v>
      </c>
      <c r="C254" s="72" t="s">
        <v>144</v>
      </c>
      <c r="D254" s="72" t="s">
        <v>12</v>
      </c>
      <c r="E254" s="72" t="s">
        <v>219</v>
      </c>
      <c r="F254" s="73">
        <v>10020</v>
      </c>
      <c r="G254" s="72" t="s">
        <v>14</v>
      </c>
      <c r="H254" s="72" t="s">
        <v>15</v>
      </c>
      <c r="I254" s="72" t="s">
        <v>136</v>
      </c>
      <c r="J254" s="72" t="s">
        <v>18</v>
      </c>
      <c r="K254" s="72" t="s">
        <v>33</v>
      </c>
      <c r="L254" s="72" t="s">
        <v>233</v>
      </c>
      <c r="M254" s="72"/>
    </row>
    <row r="255" spans="2:13" x14ac:dyDescent="0.25">
      <c r="B255" s="72" t="s">
        <v>143</v>
      </c>
      <c r="C255" s="72" t="s">
        <v>144</v>
      </c>
      <c r="D255" s="72" t="s">
        <v>12</v>
      </c>
      <c r="E255" s="72" t="s">
        <v>199</v>
      </c>
      <c r="F255" s="73">
        <v>135652</v>
      </c>
      <c r="G255" s="72" t="s">
        <v>14</v>
      </c>
      <c r="H255" s="72" t="s">
        <v>15</v>
      </c>
      <c r="I255" s="72" t="s">
        <v>16</v>
      </c>
      <c r="J255" s="72" t="s">
        <v>18</v>
      </c>
      <c r="K255" s="72" t="s">
        <v>147</v>
      </c>
      <c r="L255" s="72" t="s">
        <v>395</v>
      </c>
      <c r="M255" s="72"/>
    </row>
    <row r="256" spans="2:13" x14ac:dyDescent="0.25">
      <c r="B256" s="72" t="s">
        <v>143</v>
      </c>
      <c r="C256" s="72" t="s">
        <v>144</v>
      </c>
      <c r="D256" s="72" t="s">
        <v>12</v>
      </c>
      <c r="E256" s="72" t="s">
        <v>188</v>
      </c>
      <c r="F256" s="73">
        <v>10073</v>
      </c>
      <c r="G256" s="72" t="s">
        <v>14</v>
      </c>
      <c r="H256" s="72" t="s">
        <v>15</v>
      </c>
      <c r="I256" s="72" t="s">
        <v>16</v>
      </c>
      <c r="J256" s="72" t="s">
        <v>18</v>
      </c>
      <c r="K256" s="72" t="s">
        <v>303</v>
      </c>
      <c r="L256" s="72" t="s">
        <v>396</v>
      </c>
      <c r="M256" s="72" t="s">
        <v>151</v>
      </c>
    </row>
    <row r="257" spans="2:13" x14ac:dyDescent="0.25">
      <c r="B257" s="72" t="s">
        <v>143</v>
      </c>
      <c r="C257" s="72" t="s">
        <v>144</v>
      </c>
      <c r="D257" s="72" t="s">
        <v>12</v>
      </c>
      <c r="E257" s="72" t="s">
        <v>160</v>
      </c>
      <c r="F257" s="73">
        <v>379395</v>
      </c>
      <c r="G257" s="72" t="s">
        <v>14</v>
      </c>
      <c r="H257" s="72" t="s">
        <v>155</v>
      </c>
      <c r="I257" s="72" t="s">
        <v>16</v>
      </c>
      <c r="J257" s="72" t="s">
        <v>18</v>
      </c>
      <c r="K257" s="72" t="s">
        <v>33</v>
      </c>
      <c r="L257" s="72" t="s">
        <v>397</v>
      </c>
      <c r="M257" s="72" t="s">
        <v>248</v>
      </c>
    </row>
    <row r="258" spans="2:13" x14ac:dyDescent="0.25">
      <c r="B258" s="72" t="s">
        <v>143</v>
      </c>
      <c r="C258" s="72" t="s">
        <v>144</v>
      </c>
      <c r="D258" s="72" t="s">
        <v>12</v>
      </c>
      <c r="E258" s="72" t="s">
        <v>244</v>
      </c>
      <c r="F258" s="73">
        <v>800540</v>
      </c>
      <c r="G258" s="72" t="s">
        <v>14</v>
      </c>
      <c r="H258" s="72" t="s">
        <v>155</v>
      </c>
      <c r="I258" s="72" t="s">
        <v>16</v>
      </c>
      <c r="J258" s="72" t="s">
        <v>18</v>
      </c>
      <c r="K258" s="72" t="s">
        <v>267</v>
      </c>
      <c r="L258" s="72" t="s">
        <v>321</v>
      </c>
      <c r="M258" s="72" t="s">
        <v>186</v>
      </c>
    </row>
    <row r="259" spans="2:13" x14ac:dyDescent="0.25">
      <c r="B259" s="72" t="s">
        <v>143</v>
      </c>
      <c r="C259" s="72" t="s">
        <v>144</v>
      </c>
      <c r="D259" s="72" t="s">
        <v>12</v>
      </c>
      <c r="E259" s="72" t="s">
        <v>145</v>
      </c>
      <c r="F259" s="73">
        <v>-28027</v>
      </c>
      <c r="G259" s="72" t="s">
        <v>14</v>
      </c>
      <c r="H259" s="72" t="s">
        <v>15</v>
      </c>
      <c r="I259" s="72" t="s">
        <v>16</v>
      </c>
      <c r="J259" s="72" t="s">
        <v>18</v>
      </c>
      <c r="K259" s="72" t="s">
        <v>214</v>
      </c>
      <c r="L259" s="72" t="s">
        <v>398</v>
      </c>
      <c r="M259" s="72"/>
    </row>
    <row r="260" spans="2:13" x14ac:dyDescent="0.25">
      <c r="B260" s="72" t="s">
        <v>143</v>
      </c>
      <c r="C260" s="72" t="s">
        <v>144</v>
      </c>
      <c r="D260" s="72" t="s">
        <v>12</v>
      </c>
      <c r="E260" s="72" t="s">
        <v>197</v>
      </c>
      <c r="F260" s="73">
        <v>394448</v>
      </c>
      <c r="G260" s="72" t="s">
        <v>14</v>
      </c>
      <c r="H260" s="72" t="s">
        <v>15</v>
      </c>
      <c r="I260" s="72" t="s">
        <v>16</v>
      </c>
      <c r="J260" s="72" t="s">
        <v>18</v>
      </c>
      <c r="K260" s="72" t="s">
        <v>189</v>
      </c>
      <c r="L260" s="72" t="s">
        <v>399</v>
      </c>
      <c r="M260" s="72" t="s">
        <v>163</v>
      </c>
    </row>
    <row r="261" spans="2:13" x14ac:dyDescent="0.25">
      <c r="B261" s="72" t="s">
        <v>143</v>
      </c>
      <c r="C261" s="72" t="s">
        <v>144</v>
      </c>
      <c r="D261" s="72" t="s">
        <v>12</v>
      </c>
      <c r="E261" s="72" t="s">
        <v>229</v>
      </c>
      <c r="F261" s="73">
        <v>-843</v>
      </c>
      <c r="G261" s="72" t="s">
        <v>14</v>
      </c>
      <c r="H261" s="72" t="s">
        <v>15</v>
      </c>
      <c r="I261" s="72" t="s">
        <v>16</v>
      </c>
      <c r="J261" s="72" t="s">
        <v>18</v>
      </c>
      <c r="K261" s="72" t="s">
        <v>214</v>
      </c>
      <c r="L261" s="72" t="s">
        <v>400</v>
      </c>
      <c r="M261" s="72"/>
    </row>
    <row r="262" spans="2:13" x14ac:dyDescent="0.25">
      <c r="B262" s="72" t="s">
        <v>143</v>
      </c>
      <c r="C262" s="72" t="s">
        <v>144</v>
      </c>
      <c r="D262" s="72" t="s">
        <v>12</v>
      </c>
      <c r="E262" s="72" t="s">
        <v>170</v>
      </c>
      <c r="F262" s="73">
        <v>6705636</v>
      </c>
      <c r="G262" s="72" t="s">
        <v>14</v>
      </c>
      <c r="H262" s="72" t="s">
        <v>15</v>
      </c>
      <c r="I262" s="72" t="s">
        <v>16</v>
      </c>
      <c r="J262" s="72" t="s">
        <v>18</v>
      </c>
      <c r="K262" s="72" t="s">
        <v>205</v>
      </c>
      <c r="L262" s="72" t="s">
        <v>401</v>
      </c>
      <c r="M262" s="72" t="s">
        <v>248</v>
      </c>
    </row>
    <row r="263" spans="2:13" x14ac:dyDescent="0.25">
      <c r="B263" s="72" t="s">
        <v>143</v>
      </c>
      <c r="C263" s="72" t="s">
        <v>144</v>
      </c>
      <c r="D263" s="72" t="s">
        <v>12</v>
      </c>
      <c r="E263" s="72" t="s">
        <v>149</v>
      </c>
      <c r="F263" s="73">
        <v>5425856</v>
      </c>
      <c r="G263" s="72" t="s">
        <v>14</v>
      </c>
      <c r="H263" s="72" t="s">
        <v>155</v>
      </c>
      <c r="I263" s="72" t="s">
        <v>16</v>
      </c>
      <c r="J263" s="72" t="s">
        <v>18</v>
      </c>
      <c r="K263" s="72" t="s">
        <v>33</v>
      </c>
      <c r="L263" s="72" t="s">
        <v>402</v>
      </c>
      <c r="M263" s="72" t="s">
        <v>151</v>
      </c>
    </row>
    <row r="264" spans="2:13" x14ac:dyDescent="0.25">
      <c r="B264" s="72" t="s">
        <v>143</v>
      </c>
      <c r="C264" s="72" t="s">
        <v>144</v>
      </c>
      <c r="D264" s="72" t="s">
        <v>12</v>
      </c>
      <c r="E264" s="72" t="s">
        <v>160</v>
      </c>
      <c r="F264" s="73">
        <v>35832</v>
      </c>
      <c r="G264" s="72" t="s">
        <v>14</v>
      </c>
      <c r="H264" s="72" t="s">
        <v>15</v>
      </c>
      <c r="I264" s="72" t="s">
        <v>16</v>
      </c>
      <c r="J264" s="72" t="s">
        <v>18</v>
      </c>
      <c r="K264" s="72" t="s">
        <v>33</v>
      </c>
      <c r="L264" s="72" t="s">
        <v>403</v>
      </c>
      <c r="M264" s="72" t="s">
        <v>248</v>
      </c>
    </row>
    <row r="265" spans="2:13" x14ac:dyDescent="0.25">
      <c r="B265" s="72" t="s">
        <v>143</v>
      </c>
      <c r="C265" s="72" t="s">
        <v>144</v>
      </c>
      <c r="D265" s="72" t="s">
        <v>12</v>
      </c>
      <c r="E265" s="72" t="s">
        <v>282</v>
      </c>
      <c r="F265" s="73">
        <v>-89</v>
      </c>
      <c r="G265" s="72" t="s">
        <v>14</v>
      </c>
      <c r="H265" s="72" t="s">
        <v>15</v>
      </c>
      <c r="I265" s="72" t="s">
        <v>16</v>
      </c>
      <c r="J265" s="72" t="s">
        <v>18</v>
      </c>
      <c r="K265" s="72" t="s">
        <v>147</v>
      </c>
      <c r="L265" s="72" t="s">
        <v>390</v>
      </c>
      <c r="M265" s="72"/>
    </row>
    <row r="266" spans="2:13" x14ac:dyDescent="0.25">
      <c r="B266" s="72" t="s">
        <v>143</v>
      </c>
      <c r="C266" s="72" t="s">
        <v>144</v>
      </c>
      <c r="D266" s="72" t="s">
        <v>12</v>
      </c>
      <c r="E266" s="72" t="s">
        <v>145</v>
      </c>
      <c r="F266" s="73">
        <v>-7762</v>
      </c>
      <c r="G266" s="72" t="s">
        <v>14</v>
      </c>
      <c r="H266" s="72" t="s">
        <v>15</v>
      </c>
      <c r="I266" s="72" t="s">
        <v>16</v>
      </c>
      <c r="J266" s="72" t="s">
        <v>18</v>
      </c>
      <c r="K266" s="72" t="s">
        <v>33</v>
      </c>
      <c r="L266" s="72" t="s">
        <v>289</v>
      </c>
      <c r="M266" s="72"/>
    </row>
    <row r="267" spans="2:13" x14ac:dyDescent="0.25">
      <c r="B267" s="72" t="s">
        <v>143</v>
      </c>
      <c r="C267" s="72" t="s">
        <v>144</v>
      </c>
      <c r="D267" s="72" t="s">
        <v>12</v>
      </c>
      <c r="E267" s="72" t="s">
        <v>199</v>
      </c>
      <c r="F267" s="73">
        <v>2984</v>
      </c>
      <c r="G267" s="72" t="s">
        <v>14</v>
      </c>
      <c r="H267" s="72" t="s">
        <v>155</v>
      </c>
      <c r="I267" s="72" t="s">
        <v>16</v>
      </c>
      <c r="J267" s="72" t="s">
        <v>18</v>
      </c>
      <c r="K267" s="72" t="s">
        <v>147</v>
      </c>
      <c r="L267" s="72" t="s">
        <v>404</v>
      </c>
      <c r="M267" s="72"/>
    </row>
    <row r="268" spans="2:13" x14ac:dyDescent="0.25">
      <c r="B268" s="72" t="s">
        <v>143</v>
      </c>
      <c r="C268" s="72" t="s">
        <v>144</v>
      </c>
      <c r="D268" s="72" t="s">
        <v>12</v>
      </c>
      <c r="E268" s="72" t="s">
        <v>282</v>
      </c>
      <c r="F268" s="73">
        <v>-18928</v>
      </c>
      <c r="G268" s="72" t="s">
        <v>14</v>
      </c>
      <c r="H268" s="72" t="s">
        <v>15</v>
      </c>
      <c r="I268" s="72" t="s">
        <v>16</v>
      </c>
      <c r="J268" s="72" t="s">
        <v>18</v>
      </c>
      <c r="K268" s="72" t="s">
        <v>27</v>
      </c>
      <c r="L268" s="72" t="s">
        <v>405</v>
      </c>
      <c r="M268" s="72"/>
    </row>
    <row r="269" spans="2:13" x14ac:dyDescent="0.25">
      <c r="B269" s="72" t="s">
        <v>143</v>
      </c>
      <c r="C269" s="72" t="s">
        <v>144</v>
      </c>
      <c r="D269" s="72" t="s">
        <v>12</v>
      </c>
      <c r="E269" s="72" t="s">
        <v>183</v>
      </c>
      <c r="F269" s="73">
        <v>93865</v>
      </c>
      <c r="G269" s="72" t="s">
        <v>14</v>
      </c>
      <c r="H269" s="72" t="s">
        <v>15</v>
      </c>
      <c r="I269" s="72" t="s">
        <v>16</v>
      </c>
      <c r="J269" s="72" t="s">
        <v>18</v>
      </c>
      <c r="K269" s="72" t="s">
        <v>257</v>
      </c>
      <c r="L269" s="72" t="s">
        <v>299</v>
      </c>
      <c r="M269" s="72" t="s">
        <v>186</v>
      </c>
    </row>
    <row r="270" spans="2:13" x14ac:dyDescent="0.25">
      <c r="B270" s="72" t="s">
        <v>143</v>
      </c>
      <c r="C270" s="72" t="s">
        <v>144</v>
      </c>
      <c r="D270" s="72" t="s">
        <v>12</v>
      </c>
      <c r="E270" s="72" t="s">
        <v>197</v>
      </c>
      <c r="F270" s="73">
        <v>14569</v>
      </c>
      <c r="G270" s="72" t="s">
        <v>14</v>
      </c>
      <c r="H270" s="72" t="s">
        <v>15</v>
      </c>
      <c r="I270" s="72" t="s">
        <v>16</v>
      </c>
      <c r="J270" s="72" t="s">
        <v>18</v>
      </c>
      <c r="K270" s="72" t="s">
        <v>33</v>
      </c>
      <c r="L270" s="72" t="s">
        <v>406</v>
      </c>
      <c r="M270" s="72" t="s">
        <v>163</v>
      </c>
    </row>
    <row r="271" spans="2:13" x14ac:dyDescent="0.25">
      <c r="B271" s="72" t="s">
        <v>143</v>
      </c>
      <c r="C271" s="72" t="s">
        <v>144</v>
      </c>
      <c r="D271" s="72" t="s">
        <v>12</v>
      </c>
      <c r="E271" s="72" t="s">
        <v>383</v>
      </c>
      <c r="F271" s="73">
        <v>21782</v>
      </c>
      <c r="G271" s="72" t="s">
        <v>14</v>
      </c>
      <c r="H271" s="72" t="s">
        <v>155</v>
      </c>
      <c r="I271" s="72" t="s">
        <v>16</v>
      </c>
      <c r="J271" s="72" t="s">
        <v>18</v>
      </c>
      <c r="K271" s="72" t="s">
        <v>147</v>
      </c>
      <c r="L271" s="72" t="s">
        <v>332</v>
      </c>
      <c r="M271" s="72" t="s">
        <v>384</v>
      </c>
    </row>
    <row r="272" spans="2:13" x14ac:dyDescent="0.25">
      <c r="B272" s="72" t="s">
        <v>143</v>
      </c>
      <c r="C272" s="72" t="s">
        <v>144</v>
      </c>
      <c r="D272" s="72" t="s">
        <v>12</v>
      </c>
      <c r="E272" s="72" t="s">
        <v>145</v>
      </c>
      <c r="F272" s="73">
        <v>-86889</v>
      </c>
      <c r="G272" s="72" t="s">
        <v>14</v>
      </c>
      <c r="H272" s="72" t="s">
        <v>15</v>
      </c>
      <c r="I272" s="72" t="s">
        <v>16</v>
      </c>
      <c r="J272" s="72" t="s">
        <v>18</v>
      </c>
      <c r="K272" s="72" t="s">
        <v>147</v>
      </c>
      <c r="L272" s="72" t="s">
        <v>407</v>
      </c>
      <c r="M272" s="72"/>
    </row>
    <row r="273" spans="2:13" x14ac:dyDescent="0.25">
      <c r="B273" s="72" t="s">
        <v>143</v>
      </c>
      <c r="C273" s="72" t="s">
        <v>144</v>
      </c>
      <c r="D273" s="72" t="s">
        <v>12</v>
      </c>
      <c r="E273" s="72" t="s">
        <v>177</v>
      </c>
      <c r="F273" s="73">
        <v>59</v>
      </c>
      <c r="G273" s="72" t="s">
        <v>14</v>
      </c>
      <c r="H273" s="72" t="s">
        <v>155</v>
      </c>
      <c r="I273" s="72" t="s">
        <v>16</v>
      </c>
      <c r="J273" s="72" t="s">
        <v>18</v>
      </c>
      <c r="K273" s="72" t="s">
        <v>33</v>
      </c>
      <c r="L273" s="72" t="s">
        <v>408</v>
      </c>
      <c r="M273" s="72"/>
    </row>
    <row r="274" spans="2:13" x14ac:dyDescent="0.25">
      <c r="B274" s="72" t="s">
        <v>143</v>
      </c>
      <c r="C274" s="72" t="s">
        <v>144</v>
      </c>
      <c r="D274" s="72" t="s">
        <v>12</v>
      </c>
      <c r="E274" s="72" t="s">
        <v>152</v>
      </c>
      <c r="F274" s="73">
        <v>-4558</v>
      </c>
      <c r="G274" s="72" t="s">
        <v>14</v>
      </c>
      <c r="H274" s="72" t="s">
        <v>15</v>
      </c>
      <c r="I274" s="72" t="s">
        <v>16</v>
      </c>
      <c r="J274" s="72" t="s">
        <v>18</v>
      </c>
      <c r="K274" s="72" t="s">
        <v>33</v>
      </c>
      <c r="L274" s="72" t="s">
        <v>339</v>
      </c>
      <c r="M274" s="72"/>
    </row>
    <row r="275" spans="2:13" x14ac:dyDescent="0.25">
      <c r="B275" s="72" t="s">
        <v>143</v>
      </c>
      <c r="C275" s="72" t="s">
        <v>144</v>
      </c>
      <c r="D275" s="72" t="s">
        <v>12</v>
      </c>
      <c r="E275" s="72" t="s">
        <v>188</v>
      </c>
      <c r="F275" s="73">
        <v>201175</v>
      </c>
      <c r="G275" s="72" t="s">
        <v>14</v>
      </c>
      <c r="H275" s="72" t="s">
        <v>155</v>
      </c>
      <c r="I275" s="72" t="s">
        <v>16</v>
      </c>
      <c r="J275" s="72" t="s">
        <v>18</v>
      </c>
      <c r="K275" s="72" t="s">
        <v>33</v>
      </c>
      <c r="L275" s="72" t="s">
        <v>409</v>
      </c>
      <c r="M275" s="72" t="s">
        <v>151</v>
      </c>
    </row>
    <row r="276" spans="2:13" x14ac:dyDescent="0.25">
      <c r="B276" s="72" t="s">
        <v>143</v>
      </c>
      <c r="C276" s="72" t="s">
        <v>144</v>
      </c>
      <c r="D276" s="72" t="s">
        <v>12</v>
      </c>
      <c r="E276" s="72" t="s">
        <v>181</v>
      </c>
      <c r="F276" s="73">
        <v>-111</v>
      </c>
      <c r="G276" s="72" t="s">
        <v>14</v>
      </c>
      <c r="H276" s="72" t="s">
        <v>155</v>
      </c>
      <c r="I276" s="72" t="s">
        <v>16</v>
      </c>
      <c r="J276" s="72" t="s">
        <v>18</v>
      </c>
      <c r="K276" s="72" t="s">
        <v>33</v>
      </c>
      <c r="L276" s="72" t="s">
        <v>233</v>
      </c>
      <c r="M276" s="72"/>
    </row>
    <row r="277" spans="2:13" x14ac:dyDescent="0.25">
      <c r="B277" s="72" t="s">
        <v>143</v>
      </c>
      <c r="C277" s="72" t="s">
        <v>144</v>
      </c>
      <c r="D277" s="72" t="s">
        <v>12</v>
      </c>
      <c r="E277" s="72" t="s">
        <v>152</v>
      </c>
      <c r="F277" s="73">
        <v>-7931</v>
      </c>
      <c r="G277" s="72" t="s">
        <v>14</v>
      </c>
      <c r="H277" s="72" t="s">
        <v>155</v>
      </c>
      <c r="I277" s="72" t="s">
        <v>16</v>
      </c>
      <c r="J277" s="72" t="s">
        <v>18</v>
      </c>
      <c r="K277" s="72" t="s">
        <v>24</v>
      </c>
      <c r="L277" s="72" t="s">
        <v>410</v>
      </c>
      <c r="M277" s="72"/>
    </row>
    <row r="278" spans="2:13" x14ac:dyDescent="0.25">
      <c r="B278" s="72" t="s">
        <v>143</v>
      </c>
      <c r="C278" s="72" t="s">
        <v>144</v>
      </c>
      <c r="D278" s="72" t="s">
        <v>12</v>
      </c>
      <c r="E278" s="72" t="s">
        <v>335</v>
      </c>
      <c r="F278" s="73">
        <v>24173</v>
      </c>
      <c r="G278" s="72" t="s">
        <v>14</v>
      </c>
      <c r="H278" s="72" t="s">
        <v>15</v>
      </c>
      <c r="I278" s="72" t="s">
        <v>16</v>
      </c>
      <c r="J278" s="72" t="s">
        <v>18</v>
      </c>
      <c r="K278" s="72" t="s">
        <v>147</v>
      </c>
      <c r="L278" s="72" t="s">
        <v>411</v>
      </c>
      <c r="M278" s="72" t="s">
        <v>322</v>
      </c>
    </row>
    <row r="279" spans="2:13" x14ac:dyDescent="0.25">
      <c r="B279" s="72" t="s">
        <v>143</v>
      </c>
      <c r="C279" s="72" t="s">
        <v>144</v>
      </c>
      <c r="D279" s="72" t="s">
        <v>12</v>
      </c>
      <c r="E279" s="72" t="s">
        <v>177</v>
      </c>
      <c r="F279" s="73">
        <v>59</v>
      </c>
      <c r="G279" s="72" t="s">
        <v>14</v>
      </c>
      <c r="H279" s="72" t="s">
        <v>155</v>
      </c>
      <c r="I279" s="72" t="s">
        <v>16</v>
      </c>
      <c r="J279" s="72" t="s">
        <v>18</v>
      </c>
      <c r="K279" s="72" t="s">
        <v>33</v>
      </c>
      <c r="L279" s="72" t="s">
        <v>412</v>
      </c>
      <c r="M279" s="72"/>
    </row>
    <row r="280" spans="2:13" x14ac:dyDescent="0.25">
      <c r="B280" s="72" t="s">
        <v>143</v>
      </c>
      <c r="C280" s="72" t="s">
        <v>144</v>
      </c>
      <c r="D280" s="72" t="s">
        <v>12</v>
      </c>
      <c r="E280" s="72" t="s">
        <v>177</v>
      </c>
      <c r="F280" s="73">
        <v>35202</v>
      </c>
      <c r="G280" s="72" t="s">
        <v>14</v>
      </c>
      <c r="H280" s="72" t="s">
        <v>15</v>
      </c>
      <c r="I280" s="72" t="s">
        <v>16</v>
      </c>
      <c r="J280" s="72" t="s">
        <v>18</v>
      </c>
      <c r="K280" s="72" t="s">
        <v>33</v>
      </c>
      <c r="L280" s="72" t="s">
        <v>294</v>
      </c>
      <c r="M280" s="72"/>
    </row>
    <row r="281" spans="2:13" x14ac:dyDescent="0.25">
      <c r="B281" s="72" t="s">
        <v>143</v>
      </c>
      <c r="C281" s="72" t="s">
        <v>144</v>
      </c>
      <c r="D281" s="72" t="s">
        <v>12</v>
      </c>
      <c r="E281" s="72" t="s">
        <v>157</v>
      </c>
      <c r="F281" s="73">
        <v>2103272</v>
      </c>
      <c r="G281" s="72" t="s">
        <v>14</v>
      </c>
      <c r="H281" s="72" t="s">
        <v>15</v>
      </c>
      <c r="I281" s="72" t="s">
        <v>16</v>
      </c>
      <c r="J281" s="72" t="s">
        <v>18</v>
      </c>
      <c r="K281" s="72" t="s">
        <v>168</v>
      </c>
      <c r="L281" s="72" t="s">
        <v>413</v>
      </c>
      <c r="M281" s="72" t="s">
        <v>322</v>
      </c>
    </row>
    <row r="282" spans="2:13" x14ac:dyDescent="0.25">
      <c r="B282" s="72" t="s">
        <v>143</v>
      </c>
      <c r="C282" s="72" t="s">
        <v>144</v>
      </c>
      <c r="D282" s="72" t="s">
        <v>12</v>
      </c>
      <c r="E282" s="72" t="s">
        <v>152</v>
      </c>
      <c r="F282" s="73">
        <v>-1542</v>
      </c>
      <c r="G282" s="72" t="s">
        <v>14</v>
      </c>
      <c r="H282" s="72" t="s">
        <v>15</v>
      </c>
      <c r="I282" s="72" t="s">
        <v>16</v>
      </c>
      <c r="J282" s="72" t="s">
        <v>18</v>
      </c>
      <c r="K282" s="72" t="s">
        <v>184</v>
      </c>
      <c r="L282" s="72" t="s">
        <v>414</v>
      </c>
      <c r="M282" s="72"/>
    </row>
    <row r="283" spans="2:13" x14ac:dyDescent="0.25">
      <c r="B283" s="72" t="s">
        <v>143</v>
      </c>
      <c r="C283" s="72" t="s">
        <v>144</v>
      </c>
      <c r="D283" s="72" t="s">
        <v>12</v>
      </c>
      <c r="E283" s="72" t="s">
        <v>219</v>
      </c>
      <c r="F283" s="73">
        <v>35</v>
      </c>
      <c r="G283" s="72" t="s">
        <v>14</v>
      </c>
      <c r="H283" s="72" t="s">
        <v>155</v>
      </c>
      <c r="I283" s="72" t="s">
        <v>16</v>
      </c>
      <c r="J283" s="72" t="s">
        <v>18</v>
      </c>
      <c r="K283" s="72" t="s">
        <v>21</v>
      </c>
      <c r="L283" s="72" t="s">
        <v>249</v>
      </c>
      <c r="M283" s="72"/>
    </row>
    <row r="284" spans="2:13" x14ac:dyDescent="0.25">
      <c r="B284" s="72" t="s">
        <v>143</v>
      </c>
      <c r="C284" s="72" t="s">
        <v>144</v>
      </c>
      <c r="D284" s="72" t="s">
        <v>12</v>
      </c>
      <c r="E284" s="72" t="s">
        <v>328</v>
      </c>
      <c r="F284" s="73">
        <v>54114</v>
      </c>
      <c r="G284" s="72" t="s">
        <v>14</v>
      </c>
      <c r="H284" s="72" t="s">
        <v>15</v>
      </c>
      <c r="I284" s="72" t="s">
        <v>16</v>
      </c>
      <c r="J284" s="72" t="s">
        <v>18</v>
      </c>
      <c r="K284" s="72" t="s">
        <v>21</v>
      </c>
      <c r="L284" s="72" t="s">
        <v>178</v>
      </c>
      <c r="M284" s="72" t="s">
        <v>203</v>
      </c>
    </row>
    <row r="285" spans="2:13" x14ac:dyDescent="0.25">
      <c r="B285" s="72" t="s">
        <v>143</v>
      </c>
      <c r="C285" s="72" t="s">
        <v>144</v>
      </c>
      <c r="D285" s="72" t="s">
        <v>12</v>
      </c>
      <c r="E285" s="72" t="s">
        <v>177</v>
      </c>
      <c r="F285" s="73">
        <v>5</v>
      </c>
      <c r="G285" s="72" t="s">
        <v>14</v>
      </c>
      <c r="H285" s="72" t="s">
        <v>15</v>
      </c>
      <c r="I285" s="72" t="s">
        <v>16</v>
      </c>
      <c r="J285" s="72" t="s">
        <v>18</v>
      </c>
      <c r="K285" s="72" t="s">
        <v>24</v>
      </c>
      <c r="L285" s="72" t="s">
        <v>415</v>
      </c>
      <c r="M285" s="72"/>
    </row>
    <row r="286" spans="2:13" x14ac:dyDescent="0.25">
      <c r="B286" s="72" t="s">
        <v>143</v>
      </c>
      <c r="C286" s="72" t="s">
        <v>144</v>
      </c>
      <c r="D286" s="72" t="s">
        <v>12</v>
      </c>
      <c r="E286" s="72" t="s">
        <v>177</v>
      </c>
      <c r="F286" s="73">
        <v>109635</v>
      </c>
      <c r="G286" s="72" t="s">
        <v>14</v>
      </c>
      <c r="H286" s="72" t="s">
        <v>15</v>
      </c>
      <c r="I286" s="72" t="s">
        <v>16</v>
      </c>
      <c r="J286" s="72" t="s">
        <v>18</v>
      </c>
      <c r="K286" s="72" t="s">
        <v>147</v>
      </c>
      <c r="L286" s="72" t="s">
        <v>416</v>
      </c>
      <c r="M286" s="72"/>
    </row>
    <row r="287" spans="2:13" x14ac:dyDescent="0.25">
      <c r="B287" s="72" t="s">
        <v>143</v>
      </c>
      <c r="C287" s="72" t="s">
        <v>144</v>
      </c>
      <c r="D287" s="72" t="s">
        <v>12</v>
      </c>
      <c r="E287" s="72" t="s">
        <v>242</v>
      </c>
      <c r="F287" s="73">
        <v>-1198</v>
      </c>
      <c r="G287" s="72" t="s">
        <v>14</v>
      </c>
      <c r="H287" s="72" t="s">
        <v>15</v>
      </c>
      <c r="I287" s="72" t="s">
        <v>16</v>
      </c>
      <c r="J287" s="72" t="s">
        <v>18</v>
      </c>
      <c r="K287" s="72" t="s">
        <v>33</v>
      </c>
      <c r="L287" s="72" t="s">
        <v>402</v>
      </c>
      <c r="M287" s="72"/>
    </row>
    <row r="288" spans="2:13" x14ac:dyDescent="0.25">
      <c r="B288" s="72" t="s">
        <v>143</v>
      </c>
      <c r="C288" s="72" t="s">
        <v>144</v>
      </c>
      <c r="D288" s="72" t="s">
        <v>12</v>
      </c>
      <c r="E288" s="72" t="s">
        <v>199</v>
      </c>
      <c r="F288" s="73">
        <v>321</v>
      </c>
      <c r="G288" s="72" t="s">
        <v>14</v>
      </c>
      <c r="H288" s="72" t="s">
        <v>15</v>
      </c>
      <c r="I288" s="72" t="s">
        <v>16</v>
      </c>
      <c r="J288" s="72" t="s">
        <v>18</v>
      </c>
      <c r="K288" s="72" t="s">
        <v>33</v>
      </c>
      <c r="L288" s="72" t="s">
        <v>348</v>
      </c>
      <c r="M288" s="72"/>
    </row>
    <row r="289" spans="2:13" x14ac:dyDescent="0.25">
      <c r="B289" s="72" t="s">
        <v>143</v>
      </c>
      <c r="C289" s="72" t="s">
        <v>144</v>
      </c>
      <c r="D289" s="72" t="s">
        <v>12</v>
      </c>
      <c r="E289" s="72" t="s">
        <v>219</v>
      </c>
      <c r="F289" s="73">
        <v>752710</v>
      </c>
      <c r="G289" s="72" t="s">
        <v>14</v>
      </c>
      <c r="H289" s="72" t="s">
        <v>155</v>
      </c>
      <c r="I289" s="72" t="s">
        <v>16</v>
      </c>
      <c r="J289" s="72" t="s">
        <v>18</v>
      </c>
      <c r="K289" s="72" t="s">
        <v>33</v>
      </c>
      <c r="L289" s="72" t="s">
        <v>34</v>
      </c>
      <c r="M289" s="72"/>
    </row>
    <row r="290" spans="2:13" x14ac:dyDescent="0.25">
      <c r="B290" s="72" t="s">
        <v>143</v>
      </c>
      <c r="C290" s="72" t="s">
        <v>144</v>
      </c>
      <c r="D290" s="72" t="s">
        <v>12</v>
      </c>
      <c r="E290" s="72" t="s">
        <v>197</v>
      </c>
      <c r="F290" s="73">
        <v>36239</v>
      </c>
      <c r="G290" s="72" t="s">
        <v>14</v>
      </c>
      <c r="H290" s="72" t="s">
        <v>15</v>
      </c>
      <c r="I290" s="72" t="s">
        <v>16</v>
      </c>
      <c r="J290" s="72" t="s">
        <v>18</v>
      </c>
      <c r="K290" s="72" t="s">
        <v>147</v>
      </c>
      <c r="L290" s="72" t="s">
        <v>417</v>
      </c>
      <c r="M290" s="72" t="s">
        <v>163</v>
      </c>
    </row>
    <row r="291" spans="2:13" x14ac:dyDescent="0.25">
      <c r="B291" s="72" t="s">
        <v>143</v>
      </c>
      <c r="C291" s="72" t="s">
        <v>144</v>
      </c>
      <c r="D291" s="72" t="s">
        <v>12</v>
      </c>
      <c r="E291" s="72" t="s">
        <v>201</v>
      </c>
      <c r="F291" s="73">
        <v>96852</v>
      </c>
      <c r="G291" s="72" t="s">
        <v>14</v>
      </c>
      <c r="H291" s="72" t="s">
        <v>15</v>
      </c>
      <c r="I291" s="72" t="s">
        <v>16</v>
      </c>
      <c r="J291" s="72" t="s">
        <v>18</v>
      </c>
      <c r="K291" s="72" t="s">
        <v>147</v>
      </c>
      <c r="L291" s="72" t="s">
        <v>404</v>
      </c>
      <c r="M291" s="72" t="s">
        <v>159</v>
      </c>
    </row>
    <row r="292" spans="2:13" x14ac:dyDescent="0.25">
      <c r="B292" s="72" t="s">
        <v>143</v>
      </c>
      <c r="C292" s="72" t="s">
        <v>144</v>
      </c>
      <c r="D292" s="72" t="s">
        <v>12</v>
      </c>
      <c r="E292" s="72" t="s">
        <v>240</v>
      </c>
      <c r="F292" s="73">
        <v>-1036</v>
      </c>
      <c r="G292" s="72" t="s">
        <v>14</v>
      </c>
      <c r="H292" s="72" t="s">
        <v>155</v>
      </c>
      <c r="I292" s="72" t="s">
        <v>16</v>
      </c>
      <c r="J292" s="72" t="s">
        <v>18</v>
      </c>
      <c r="K292" s="72" t="s">
        <v>147</v>
      </c>
      <c r="L292" s="72" t="s">
        <v>241</v>
      </c>
      <c r="M292" s="72"/>
    </row>
    <row r="293" spans="2:13" x14ac:dyDescent="0.25">
      <c r="B293" s="72" t="s">
        <v>143</v>
      </c>
      <c r="C293" s="72" t="s">
        <v>144</v>
      </c>
      <c r="D293" s="72" t="s">
        <v>12</v>
      </c>
      <c r="E293" s="72" t="s">
        <v>219</v>
      </c>
      <c r="F293" s="73">
        <v>324450</v>
      </c>
      <c r="G293" s="72" t="s">
        <v>14</v>
      </c>
      <c r="H293" s="72" t="s">
        <v>155</v>
      </c>
      <c r="I293" s="72" t="s">
        <v>16</v>
      </c>
      <c r="J293" s="72" t="s">
        <v>18</v>
      </c>
      <c r="K293" s="72" t="s">
        <v>33</v>
      </c>
      <c r="L293" s="72" t="s">
        <v>418</v>
      </c>
      <c r="M293" s="72"/>
    </row>
    <row r="294" spans="2:13" x14ac:dyDescent="0.25">
      <c r="B294" s="72" t="s">
        <v>143</v>
      </c>
      <c r="C294" s="72" t="s">
        <v>144</v>
      </c>
      <c r="D294" s="72" t="s">
        <v>12</v>
      </c>
      <c r="E294" s="72" t="s">
        <v>188</v>
      </c>
      <c r="F294" s="73">
        <v>343176</v>
      </c>
      <c r="G294" s="72" t="s">
        <v>14</v>
      </c>
      <c r="H294" s="72" t="s">
        <v>15</v>
      </c>
      <c r="I294" s="72" t="s">
        <v>16</v>
      </c>
      <c r="J294" s="72" t="s">
        <v>18</v>
      </c>
      <c r="K294" s="72" t="s">
        <v>33</v>
      </c>
      <c r="L294" s="72" t="s">
        <v>419</v>
      </c>
      <c r="M294" s="72" t="s">
        <v>151</v>
      </c>
    </row>
    <row r="295" spans="2:13" x14ac:dyDescent="0.25">
      <c r="B295" s="72" t="s">
        <v>143</v>
      </c>
      <c r="C295" s="72" t="s">
        <v>144</v>
      </c>
      <c r="D295" s="72" t="s">
        <v>12</v>
      </c>
      <c r="E295" s="72" t="s">
        <v>175</v>
      </c>
      <c r="F295" s="73">
        <v>-154661</v>
      </c>
      <c r="G295" s="72" t="s">
        <v>14</v>
      </c>
      <c r="H295" s="72" t="s">
        <v>15</v>
      </c>
      <c r="I295" s="72" t="s">
        <v>16</v>
      </c>
      <c r="J295" s="72" t="s">
        <v>18</v>
      </c>
      <c r="K295" s="72" t="s">
        <v>205</v>
      </c>
      <c r="L295" s="72" t="s">
        <v>210</v>
      </c>
      <c r="M295" s="72"/>
    </row>
    <row r="296" spans="2:13" x14ac:dyDescent="0.25">
      <c r="B296" s="72" t="s">
        <v>143</v>
      </c>
      <c r="C296" s="72" t="s">
        <v>144</v>
      </c>
      <c r="D296" s="72" t="s">
        <v>12</v>
      </c>
      <c r="E296" s="72" t="s">
        <v>229</v>
      </c>
      <c r="F296" s="73">
        <v>-3758</v>
      </c>
      <c r="G296" s="72" t="s">
        <v>14</v>
      </c>
      <c r="H296" s="72" t="s">
        <v>15</v>
      </c>
      <c r="I296" s="72" t="s">
        <v>16</v>
      </c>
      <c r="J296" s="72" t="s">
        <v>18</v>
      </c>
      <c r="K296" s="72" t="s">
        <v>21</v>
      </c>
      <c r="L296" s="72" t="s">
        <v>260</v>
      </c>
      <c r="M296" s="72"/>
    </row>
    <row r="297" spans="2:13" x14ac:dyDescent="0.25">
      <c r="B297" s="72" t="s">
        <v>143</v>
      </c>
      <c r="C297" s="72" t="s">
        <v>144</v>
      </c>
      <c r="D297" s="72" t="s">
        <v>12</v>
      </c>
      <c r="E297" s="72" t="s">
        <v>145</v>
      </c>
      <c r="F297" s="73">
        <v>-476811</v>
      </c>
      <c r="G297" s="72" t="s">
        <v>14</v>
      </c>
      <c r="H297" s="72" t="s">
        <v>155</v>
      </c>
      <c r="I297" s="72" t="s">
        <v>16</v>
      </c>
      <c r="J297" s="72" t="s">
        <v>18</v>
      </c>
      <c r="K297" s="72" t="s">
        <v>33</v>
      </c>
      <c r="L297" s="72" t="s">
        <v>420</v>
      </c>
      <c r="M297" s="72"/>
    </row>
    <row r="298" spans="2:13" x14ac:dyDescent="0.25">
      <c r="B298" s="72" t="s">
        <v>143</v>
      </c>
      <c r="C298" s="72" t="s">
        <v>144</v>
      </c>
      <c r="D298" s="72" t="s">
        <v>12</v>
      </c>
      <c r="E298" s="72" t="s">
        <v>188</v>
      </c>
      <c r="F298" s="73">
        <v>30063</v>
      </c>
      <c r="G298" s="72" t="s">
        <v>14</v>
      </c>
      <c r="H298" s="72" t="s">
        <v>15</v>
      </c>
      <c r="I298" s="72" t="s">
        <v>136</v>
      </c>
      <c r="J298" s="72" t="s">
        <v>18</v>
      </c>
      <c r="K298" s="72" t="s">
        <v>147</v>
      </c>
      <c r="L298" s="72" t="s">
        <v>182</v>
      </c>
      <c r="M298" s="72" t="s">
        <v>191</v>
      </c>
    </row>
    <row r="299" spans="2:13" x14ac:dyDescent="0.25">
      <c r="B299" s="72" t="s">
        <v>143</v>
      </c>
      <c r="C299" s="72" t="s">
        <v>144</v>
      </c>
      <c r="D299" s="72" t="s">
        <v>12</v>
      </c>
      <c r="E299" s="72" t="s">
        <v>183</v>
      </c>
      <c r="F299" s="73">
        <v>625831</v>
      </c>
      <c r="G299" s="72" t="s">
        <v>14</v>
      </c>
      <c r="H299" s="72" t="s">
        <v>15</v>
      </c>
      <c r="I299" s="72" t="s">
        <v>16</v>
      </c>
      <c r="J299" s="72" t="s">
        <v>18</v>
      </c>
      <c r="K299" s="72" t="s">
        <v>189</v>
      </c>
      <c r="L299" s="72" t="s">
        <v>421</v>
      </c>
      <c r="M299" s="72" t="s">
        <v>186</v>
      </c>
    </row>
    <row r="300" spans="2:13" x14ac:dyDescent="0.25">
      <c r="B300" s="72" t="s">
        <v>143</v>
      </c>
      <c r="C300" s="72" t="s">
        <v>144</v>
      </c>
      <c r="D300" s="72" t="s">
        <v>12</v>
      </c>
      <c r="E300" s="72" t="s">
        <v>229</v>
      </c>
      <c r="F300" s="73">
        <v>-394</v>
      </c>
      <c r="G300" s="72" t="s">
        <v>14</v>
      </c>
      <c r="H300" s="72" t="s">
        <v>155</v>
      </c>
      <c r="I300" s="72" t="s">
        <v>16</v>
      </c>
      <c r="J300" s="72" t="s">
        <v>18</v>
      </c>
      <c r="K300" s="72" t="s">
        <v>267</v>
      </c>
      <c r="L300" s="72" t="s">
        <v>268</v>
      </c>
      <c r="M300" s="72"/>
    </row>
    <row r="301" spans="2:13" x14ac:dyDescent="0.25">
      <c r="B301" s="72" t="s">
        <v>143</v>
      </c>
      <c r="C301" s="72" t="s">
        <v>144</v>
      </c>
      <c r="D301" s="72" t="s">
        <v>12</v>
      </c>
      <c r="E301" s="72" t="s">
        <v>242</v>
      </c>
      <c r="F301" s="73">
        <v>-3989</v>
      </c>
      <c r="G301" s="72" t="s">
        <v>14</v>
      </c>
      <c r="H301" s="72" t="s">
        <v>15</v>
      </c>
      <c r="I301" s="72" t="s">
        <v>16</v>
      </c>
      <c r="J301" s="72" t="s">
        <v>18</v>
      </c>
      <c r="K301" s="72" t="s">
        <v>214</v>
      </c>
      <c r="L301" s="72" t="s">
        <v>422</v>
      </c>
      <c r="M301" s="72"/>
    </row>
    <row r="302" spans="2:13" x14ac:dyDescent="0.25">
      <c r="B302" s="72" t="s">
        <v>143</v>
      </c>
      <c r="C302" s="72" t="s">
        <v>144</v>
      </c>
      <c r="D302" s="72" t="s">
        <v>12</v>
      </c>
      <c r="E302" s="72" t="s">
        <v>292</v>
      </c>
      <c r="F302" s="73">
        <v>919907</v>
      </c>
      <c r="G302" s="72" t="s">
        <v>14</v>
      </c>
      <c r="H302" s="72" t="s">
        <v>15</v>
      </c>
      <c r="I302" s="72" t="s">
        <v>16</v>
      </c>
      <c r="J302" s="72" t="s">
        <v>18</v>
      </c>
      <c r="K302" s="72" t="s">
        <v>161</v>
      </c>
      <c r="L302" s="72" t="s">
        <v>423</v>
      </c>
      <c r="M302" s="72" t="s">
        <v>424</v>
      </c>
    </row>
    <row r="303" spans="2:13" x14ac:dyDescent="0.25">
      <c r="B303" s="72" t="s">
        <v>143</v>
      </c>
      <c r="C303" s="72" t="s">
        <v>144</v>
      </c>
      <c r="D303" s="72" t="s">
        <v>12</v>
      </c>
      <c r="E303" s="72" t="s">
        <v>425</v>
      </c>
      <c r="F303" s="73">
        <v>100321</v>
      </c>
      <c r="G303" s="72" t="s">
        <v>14</v>
      </c>
      <c r="H303" s="72" t="s">
        <v>15</v>
      </c>
      <c r="I303" s="72" t="s">
        <v>16</v>
      </c>
      <c r="J303" s="72" t="s">
        <v>18</v>
      </c>
      <c r="K303" s="72" t="s">
        <v>147</v>
      </c>
      <c r="L303" s="72" t="s">
        <v>358</v>
      </c>
      <c r="M303" s="72"/>
    </row>
    <row r="304" spans="2:13" x14ac:dyDescent="0.25">
      <c r="B304" s="72" t="s">
        <v>143</v>
      </c>
      <c r="C304" s="72" t="s">
        <v>144</v>
      </c>
      <c r="D304" s="72" t="s">
        <v>12</v>
      </c>
      <c r="E304" s="72" t="s">
        <v>197</v>
      </c>
      <c r="F304" s="73">
        <v>191815</v>
      </c>
      <c r="G304" s="72" t="s">
        <v>14</v>
      </c>
      <c r="H304" s="72" t="s">
        <v>15</v>
      </c>
      <c r="I304" s="72" t="s">
        <v>16</v>
      </c>
      <c r="J304" s="72" t="s">
        <v>18</v>
      </c>
      <c r="K304" s="72" t="s">
        <v>189</v>
      </c>
      <c r="L304" s="72" t="s">
        <v>426</v>
      </c>
      <c r="M304" s="72" t="s">
        <v>191</v>
      </c>
    </row>
    <row r="305" spans="2:13" x14ac:dyDescent="0.25">
      <c r="B305" s="72" t="s">
        <v>143</v>
      </c>
      <c r="C305" s="72" t="s">
        <v>144</v>
      </c>
      <c r="D305" s="72" t="s">
        <v>12</v>
      </c>
      <c r="E305" s="72" t="s">
        <v>292</v>
      </c>
      <c r="F305" s="73">
        <v>209625</v>
      </c>
      <c r="G305" s="72" t="s">
        <v>14</v>
      </c>
      <c r="H305" s="72" t="s">
        <v>15</v>
      </c>
      <c r="I305" s="72" t="s">
        <v>16</v>
      </c>
      <c r="J305" s="72" t="s">
        <v>18</v>
      </c>
      <c r="K305" s="72" t="s">
        <v>267</v>
      </c>
      <c r="L305" s="72" t="s">
        <v>268</v>
      </c>
      <c r="M305" s="72" t="s">
        <v>427</v>
      </c>
    </row>
    <row r="306" spans="2:13" x14ac:dyDescent="0.25">
      <c r="B306" s="72" t="s">
        <v>143</v>
      </c>
      <c r="C306" s="72" t="s">
        <v>144</v>
      </c>
      <c r="D306" s="72" t="s">
        <v>12</v>
      </c>
      <c r="E306" s="72" t="s">
        <v>335</v>
      </c>
      <c r="F306" s="73">
        <v>1477340</v>
      </c>
      <c r="G306" s="72" t="s">
        <v>14</v>
      </c>
      <c r="H306" s="72" t="s">
        <v>155</v>
      </c>
      <c r="I306" s="72" t="s">
        <v>16</v>
      </c>
      <c r="J306" s="72" t="s">
        <v>18</v>
      </c>
      <c r="K306" s="72" t="s">
        <v>33</v>
      </c>
      <c r="L306" s="72" t="s">
        <v>187</v>
      </c>
      <c r="M306" s="72" t="s">
        <v>334</v>
      </c>
    </row>
    <row r="307" spans="2:13" x14ac:dyDescent="0.25">
      <c r="B307" s="72" t="s">
        <v>143</v>
      </c>
      <c r="C307" s="72" t="s">
        <v>144</v>
      </c>
      <c r="D307" s="72" t="s">
        <v>12</v>
      </c>
      <c r="E307" s="72" t="s">
        <v>177</v>
      </c>
      <c r="F307" s="73">
        <v>296877</v>
      </c>
      <c r="G307" s="72" t="s">
        <v>14</v>
      </c>
      <c r="H307" s="72" t="s">
        <v>155</v>
      </c>
      <c r="I307" s="72" t="s">
        <v>16</v>
      </c>
      <c r="J307" s="72" t="s">
        <v>18</v>
      </c>
      <c r="K307" s="72" t="s">
        <v>147</v>
      </c>
      <c r="L307" s="72" t="s">
        <v>275</v>
      </c>
      <c r="M307" s="72"/>
    </row>
    <row r="308" spans="2:13" x14ac:dyDescent="0.25">
      <c r="B308" s="72" t="s">
        <v>143</v>
      </c>
      <c r="C308" s="72" t="s">
        <v>144</v>
      </c>
      <c r="D308" s="72" t="s">
        <v>12</v>
      </c>
      <c r="E308" s="72" t="s">
        <v>219</v>
      </c>
      <c r="F308" s="73">
        <v>2116422</v>
      </c>
      <c r="G308" s="72" t="s">
        <v>14</v>
      </c>
      <c r="H308" s="72" t="s">
        <v>15</v>
      </c>
      <c r="I308" s="72" t="s">
        <v>16</v>
      </c>
      <c r="J308" s="72" t="s">
        <v>18</v>
      </c>
      <c r="K308" s="72" t="s">
        <v>21</v>
      </c>
      <c r="L308" s="72" t="s">
        <v>272</v>
      </c>
      <c r="M308" s="72"/>
    </row>
    <row r="309" spans="2:13" x14ac:dyDescent="0.25">
      <c r="B309" s="72" t="s">
        <v>143</v>
      </c>
      <c r="C309" s="72" t="s">
        <v>144</v>
      </c>
      <c r="D309" s="72" t="s">
        <v>12</v>
      </c>
      <c r="E309" s="72" t="s">
        <v>145</v>
      </c>
      <c r="F309" s="73">
        <v>-2596</v>
      </c>
      <c r="G309" s="72" t="s">
        <v>14</v>
      </c>
      <c r="H309" s="72" t="s">
        <v>15</v>
      </c>
      <c r="I309" s="72" t="s">
        <v>16</v>
      </c>
      <c r="J309" s="72" t="s">
        <v>18</v>
      </c>
      <c r="K309" s="72" t="s">
        <v>267</v>
      </c>
      <c r="L309" s="72" t="s">
        <v>428</v>
      </c>
      <c r="M309" s="72"/>
    </row>
    <row r="310" spans="2:13" x14ac:dyDescent="0.25">
      <c r="B310" s="72" t="s">
        <v>143</v>
      </c>
      <c r="C310" s="72" t="s">
        <v>144</v>
      </c>
      <c r="D310" s="72" t="s">
        <v>12</v>
      </c>
      <c r="E310" s="72" t="s">
        <v>219</v>
      </c>
      <c r="F310" s="73">
        <v>337329</v>
      </c>
      <c r="G310" s="72" t="s">
        <v>14</v>
      </c>
      <c r="H310" s="72" t="s">
        <v>155</v>
      </c>
      <c r="I310" s="72" t="s">
        <v>16</v>
      </c>
      <c r="J310" s="72" t="s">
        <v>18</v>
      </c>
      <c r="K310" s="72" t="s">
        <v>33</v>
      </c>
      <c r="L310" s="72" t="s">
        <v>429</v>
      </c>
      <c r="M310" s="72"/>
    </row>
    <row r="311" spans="2:13" x14ac:dyDescent="0.25">
      <c r="B311" s="72" t="s">
        <v>143</v>
      </c>
      <c r="C311" s="72" t="s">
        <v>144</v>
      </c>
      <c r="D311" s="72" t="s">
        <v>12</v>
      </c>
      <c r="E311" s="72" t="s">
        <v>145</v>
      </c>
      <c r="F311" s="73">
        <v>-13067</v>
      </c>
      <c r="G311" s="72" t="s">
        <v>14</v>
      </c>
      <c r="H311" s="72" t="s">
        <v>155</v>
      </c>
      <c r="I311" s="72" t="s">
        <v>16</v>
      </c>
      <c r="J311" s="72" t="s">
        <v>18</v>
      </c>
      <c r="K311" s="72" t="s">
        <v>267</v>
      </c>
      <c r="L311" s="72" t="s">
        <v>302</v>
      </c>
      <c r="M311" s="72"/>
    </row>
    <row r="312" spans="2:13" x14ac:dyDescent="0.25">
      <c r="B312" s="72" t="s">
        <v>143</v>
      </c>
      <c r="C312" s="72" t="s">
        <v>144</v>
      </c>
      <c r="D312" s="72" t="s">
        <v>12</v>
      </c>
      <c r="E312" s="72" t="s">
        <v>237</v>
      </c>
      <c r="F312" s="73">
        <v>116493</v>
      </c>
      <c r="G312" s="72" t="s">
        <v>14</v>
      </c>
      <c r="H312" s="72" t="s">
        <v>15</v>
      </c>
      <c r="I312" s="72" t="s">
        <v>16</v>
      </c>
      <c r="J312" s="72" t="s">
        <v>18</v>
      </c>
      <c r="K312" s="72" t="s">
        <v>33</v>
      </c>
      <c r="L312" s="72" t="s">
        <v>307</v>
      </c>
      <c r="M312" s="72" t="s">
        <v>163</v>
      </c>
    </row>
    <row r="313" spans="2:13" x14ac:dyDescent="0.25">
      <c r="B313" s="72" t="s">
        <v>143</v>
      </c>
      <c r="C313" s="72" t="s">
        <v>144</v>
      </c>
      <c r="D313" s="72" t="s">
        <v>12</v>
      </c>
      <c r="E313" s="72" t="s">
        <v>199</v>
      </c>
      <c r="F313" s="73">
        <v>40611</v>
      </c>
      <c r="G313" s="72" t="s">
        <v>14</v>
      </c>
      <c r="H313" s="72" t="s">
        <v>155</v>
      </c>
      <c r="I313" s="72" t="s">
        <v>16</v>
      </c>
      <c r="J313" s="72" t="s">
        <v>18</v>
      </c>
      <c r="K313" s="72" t="s">
        <v>33</v>
      </c>
      <c r="L313" s="72" t="s">
        <v>430</v>
      </c>
      <c r="M313" s="72"/>
    </row>
    <row r="314" spans="2:13" x14ac:dyDescent="0.25">
      <c r="B314" s="72" t="s">
        <v>143</v>
      </c>
      <c r="C314" s="72" t="s">
        <v>144</v>
      </c>
      <c r="D314" s="72" t="s">
        <v>12</v>
      </c>
      <c r="E314" s="72" t="s">
        <v>227</v>
      </c>
      <c r="F314" s="73">
        <v>47655</v>
      </c>
      <c r="G314" s="72" t="s">
        <v>14</v>
      </c>
      <c r="H314" s="72" t="s">
        <v>155</v>
      </c>
      <c r="I314" s="72" t="s">
        <v>16</v>
      </c>
      <c r="J314" s="72" t="s">
        <v>18</v>
      </c>
      <c r="K314" s="72" t="s">
        <v>147</v>
      </c>
      <c r="L314" s="72" t="s">
        <v>332</v>
      </c>
      <c r="M314" s="72" t="s">
        <v>191</v>
      </c>
    </row>
    <row r="315" spans="2:13" x14ac:dyDescent="0.25">
      <c r="B315" s="72" t="s">
        <v>143</v>
      </c>
      <c r="C315" s="72" t="s">
        <v>144</v>
      </c>
      <c r="D315" s="72" t="s">
        <v>12</v>
      </c>
      <c r="E315" s="72" t="s">
        <v>160</v>
      </c>
      <c r="F315" s="73">
        <v>125126</v>
      </c>
      <c r="G315" s="72" t="s">
        <v>14</v>
      </c>
      <c r="H315" s="72" t="s">
        <v>15</v>
      </c>
      <c r="I315" s="72" t="s">
        <v>16</v>
      </c>
      <c r="J315" s="72" t="s">
        <v>18</v>
      </c>
      <c r="K315" s="72" t="s">
        <v>33</v>
      </c>
      <c r="L315" s="72" t="s">
        <v>331</v>
      </c>
      <c r="M315" s="72" t="s">
        <v>163</v>
      </c>
    </row>
    <row r="316" spans="2:13" x14ac:dyDescent="0.25">
      <c r="B316" s="72" t="s">
        <v>143</v>
      </c>
      <c r="C316" s="72" t="s">
        <v>144</v>
      </c>
      <c r="D316" s="72" t="s">
        <v>12</v>
      </c>
      <c r="E316" s="72" t="s">
        <v>188</v>
      </c>
      <c r="F316" s="73">
        <v>442452</v>
      </c>
      <c r="G316" s="72" t="s">
        <v>14</v>
      </c>
      <c r="H316" s="72" t="s">
        <v>15</v>
      </c>
      <c r="I316" s="72" t="s">
        <v>16</v>
      </c>
      <c r="J316" s="72" t="s">
        <v>18</v>
      </c>
      <c r="K316" s="72" t="s">
        <v>33</v>
      </c>
      <c r="L316" s="72" t="s">
        <v>431</v>
      </c>
      <c r="M316" s="72" t="s">
        <v>151</v>
      </c>
    </row>
    <row r="317" spans="2:13" x14ac:dyDescent="0.25">
      <c r="B317" s="72" t="s">
        <v>143</v>
      </c>
      <c r="C317" s="72" t="s">
        <v>144</v>
      </c>
      <c r="D317" s="72" t="s">
        <v>12</v>
      </c>
      <c r="E317" s="72" t="s">
        <v>181</v>
      </c>
      <c r="F317" s="73">
        <v>-334</v>
      </c>
      <c r="G317" s="72" t="s">
        <v>14</v>
      </c>
      <c r="H317" s="72" t="s">
        <v>155</v>
      </c>
      <c r="I317" s="72" t="s">
        <v>16</v>
      </c>
      <c r="J317" s="72" t="s">
        <v>18</v>
      </c>
      <c r="K317" s="72" t="s">
        <v>147</v>
      </c>
      <c r="L317" s="72" t="s">
        <v>432</v>
      </c>
      <c r="M317" s="72"/>
    </row>
    <row r="318" spans="2:13" x14ac:dyDescent="0.25">
      <c r="B318" s="72" t="s">
        <v>143</v>
      </c>
      <c r="C318" s="72" t="s">
        <v>144</v>
      </c>
      <c r="D318" s="72" t="s">
        <v>12</v>
      </c>
      <c r="E318" s="72" t="s">
        <v>175</v>
      </c>
      <c r="F318" s="73">
        <v>-694319</v>
      </c>
      <c r="G318" s="72" t="s">
        <v>14</v>
      </c>
      <c r="H318" s="72" t="s">
        <v>15</v>
      </c>
      <c r="I318" s="72" t="s">
        <v>16</v>
      </c>
      <c r="J318" s="72" t="s">
        <v>18</v>
      </c>
      <c r="K318" s="72" t="s">
        <v>147</v>
      </c>
      <c r="L318" s="72" t="s">
        <v>433</v>
      </c>
      <c r="M318" s="72"/>
    </row>
    <row r="319" spans="2:13" x14ac:dyDescent="0.25">
      <c r="B319" s="72" t="s">
        <v>143</v>
      </c>
      <c r="C319" s="72" t="s">
        <v>144</v>
      </c>
      <c r="D319" s="72" t="s">
        <v>12</v>
      </c>
      <c r="E319" s="72" t="s">
        <v>157</v>
      </c>
      <c r="F319" s="73">
        <v>2240667</v>
      </c>
      <c r="G319" s="72" t="s">
        <v>14</v>
      </c>
      <c r="H319" s="72" t="s">
        <v>15</v>
      </c>
      <c r="I319" s="72" t="s">
        <v>16</v>
      </c>
      <c r="J319" s="72" t="s">
        <v>18</v>
      </c>
      <c r="K319" s="72" t="s">
        <v>161</v>
      </c>
      <c r="L319" s="72" t="s">
        <v>434</v>
      </c>
      <c r="M319" s="72" t="s">
        <v>159</v>
      </c>
    </row>
    <row r="320" spans="2:13" x14ac:dyDescent="0.25">
      <c r="B320" s="72" t="s">
        <v>143</v>
      </c>
      <c r="C320" s="72" t="s">
        <v>144</v>
      </c>
      <c r="D320" s="72" t="s">
        <v>12</v>
      </c>
      <c r="E320" s="72" t="s">
        <v>149</v>
      </c>
      <c r="F320" s="73">
        <v>150055</v>
      </c>
      <c r="G320" s="72" t="s">
        <v>14</v>
      </c>
      <c r="H320" s="72" t="s">
        <v>15</v>
      </c>
      <c r="I320" s="72" t="s">
        <v>16</v>
      </c>
      <c r="J320" s="72" t="s">
        <v>18</v>
      </c>
      <c r="K320" s="72" t="s">
        <v>33</v>
      </c>
      <c r="L320" s="72" t="s">
        <v>435</v>
      </c>
      <c r="M320" s="72" t="s">
        <v>151</v>
      </c>
    </row>
    <row r="321" spans="2:13" x14ac:dyDescent="0.25">
      <c r="B321" s="72" t="s">
        <v>143</v>
      </c>
      <c r="C321" s="72" t="s">
        <v>144</v>
      </c>
      <c r="D321" s="72" t="s">
        <v>12</v>
      </c>
      <c r="E321" s="72" t="s">
        <v>328</v>
      </c>
      <c r="F321" s="73">
        <v>108457</v>
      </c>
      <c r="G321" s="72" t="s">
        <v>14</v>
      </c>
      <c r="H321" s="72" t="s">
        <v>155</v>
      </c>
      <c r="I321" s="72" t="s">
        <v>16</v>
      </c>
      <c r="J321" s="72" t="s">
        <v>18</v>
      </c>
      <c r="K321" s="72" t="s">
        <v>33</v>
      </c>
      <c r="L321" s="72" t="s">
        <v>436</v>
      </c>
      <c r="M321" s="72" t="s">
        <v>159</v>
      </c>
    </row>
    <row r="322" spans="2:13" x14ac:dyDescent="0.25">
      <c r="B322" s="72" t="s">
        <v>143</v>
      </c>
      <c r="C322" s="72" t="s">
        <v>144</v>
      </c>
      <c r="D322" s="72" t="s">
        <v>12</v>
      </c>
      <c r="E322" s="72" t="s">
        <v>152</v>
      </c>
      <c r="F322" s="73">
        <v>-25710</v>
      </c>
      <c r="G322" s="72" t="s">
        <v>14</v>
      </c>
      <c r="H322" s="72" t="s">
        <v>15</v>
      </c>
      <c r="I322" s="72" t="s">
        <v>16</v>
      </c>
      <c r="J322" s="72" t="s">
        <v>18</v>
      </c>
      <c r="K322" s="72" t="s">
        <v>33</v>
      </c>
      <c r="L322" s="72" t="s">
        <v>218</v>
      </c>
      <c r="M322" s="72"/>
    </row>
    <row r="323" spans="2:13" x14ac:dyDescent="0.25">
      <c r="B323" s="72" t="s">
        <v>143</v>
      </c>
      <c r="C323" s="72" t="s">
        <v>144</v>
      </c>
      <c r="D323" s="72" t="s">
        <v>12</v>
      </c>
      <c r="E323" s="72" t="s">
        <v>328</v>
      </c>
      <c r="F323" s="73">
        <v>103260</v>
      </c>
      <c r="G323" s="72" t="s">
        <v>14</v>
      </c>
      <c r="H323" s="72" t="s">
        <v>15</v>
      </c>
      <c r="I323" s="72" t="s">
        <v>16</v>
      </c>
      <c r="J323" s="72" t="s">
        <v>18</v>
      </c>
      <c r="K323" s="72" t="s">
        <v>147</v>
      </c>
      <c r="L323" s="72" t="s">
        <v>437</v>
      </c>
      <c r="M323" s="72" t="s">
        <v>203</v>
      </c>
    </row>
    <row r="324" spans="2:13" x14ac:dyDescent="0.25">
      <c r="B324" s="72" t="s">
        <v>143</v>
      </c>
      <c r="C324" s="72" t="s">
        <v>144</v>
      </c>
      <c r="D324" s="72" t="s">
        <v>12</v>
      </c>
      <c r="E324" s="72" t="s">
        <v>229</v>
      </c>
      <c r="F324" s="73">
        <v>-2257</v>
      </c>
      <c r="G324" s="72" t="s">
        <v>14</v>
      </c>
      <c r="H324" s="72" t="s">
        <v>15</v>
      </c>
      <c r="I324" s="72" t="s">
        <v>16</v>
      </c>
      <c r="J324" s="72" t="s">
        <v>18</v>
      </c>
      <c r="K324" s="72" t="s">
        <v>165</v>
      </c>
      <c r="L324" s="72" t="s">
        <v>438</v>
      </c>
      <c r="M324" s="72"/>
    </row>
    <row r="325" spans="2:13" x14ac:dyDescent="0.25">
      <c r="B325" s="72" t="s">
        <v>143</v>
      </c>
      <c r="C325" s="72" t="s">
        <v>144</v>
      </c>
      <c r="D325" s="72" t="s">
        <v>12</v>
      </c>
      <c r="E325" s="72" t="s">
        <v>439</v>
      </c>
      <c r="F325" s="73">
        <v>200815</v>
      </c>
      <c r="G325" s="72" t="s">
        <v>14</v>
      </c>
      <c r="H325" s="72" t="s">
        <v>155</v>
      </c>
      <c r="I325" s="72" t="s">
        <v>16</v>
      </c>
      <c r="J325" s="72" t="s">
        <v>18</v>
      </c>
      <c r="K325" s="72" t="s">
        <v>33</v>
      </c>
      <c r="L325" s="72" t="s">
        <v>333</v>
      </c>
      <c r="M325" s="72"/>
    </row>
    <row r="326" spans="2:13" x14ac:dyDescent="0.25">
      <c r="B326" s="72" t="s">
        <v>143</v>
      </c>
      <c r="C326" s="72" t="s">
        <v>144</v>
      </c>
      <c r="D326" s="72" t="s">
        <v>12</v>
      </c>
      <c r="E326" s="72" t="s">
        <v>145</v>
      </c>
      <c r="F326" s="73">
        <v>-27491</v>
      </c>
      <c r="G326" s="72" t="s">
        <v>14</v>
      </c>
      <c r="H326" s="72" t="s">
        <v>15</v>
      </c>
      <c r="I326" s="72" t="s">
        <v>16</v>
      </c>
      <c r="J326" s="72" t="s">
        <v>18</v>
      </c>
      <c r="K326" s="72" t="s">
        <v>147</v>
      </c>
      <c r="L326" s="72" t="s">
        <v>440</v>
      </c>
      <c r="M326" s="72"/>
    </row>
    <row r="327" spans="2:13" x14ac:dyDescent="0.25">
      <c r="B327" s="72" t="s">
        <v>143</v>
      </c>
      <c r="C327" s="72" t="s">
        <v>144</v>
      </c>
      <c r="D327" s="72" t="s">
        <v>12</v>
      </c>
      <c r="E327" s="72" t="s">
        <v>219</v>
      </c>
      <c r="F327" s="73">
        <v>66</v>
      </c>
      <c r="G327" s="72" t="s">
        <v>14</v>
      </c>
      <c r="H327" s="72" t="s">
        <v>15</v>
      </c>
      <c r="I327" s="72" t="s">
        <v>16</v>
      </c>
      <c r="J327" s="72" t="s">
        <v>18</v>
      </c>
      <c r="K327" s="72" t="s">
        <v>214</v>
      </c>
      <c r="L327" s="72" t="s">
        <v>441</v>
      </c>
      <c r="M327" s="72"/>
    </row>
    <row r="328" spans="2:13" x14ac:dyDescent="0.25">
      <c r="B328" s="72" t="s">
        <v>143</v>
      </c>
      <c r="C328" s="72" t="s">
        <v>144</v>
      </c>
      <c r="D328" s="72" t="s">
        <v>12</v>
      </c>
      <c r="E328" s="72" t="s">
        <v>188</v>
      </c>
      <c r="F328" s="73">
        <v>3421947</v>
      </c>
      <c r="G328" s="72" t="s">
        <v>14</v>
      </c>
      <c r="H328" s="72" t="s">
        <v>15</v>
      </c>
      <c r="I328" s="72" t="s">
        <v>16</v>
      </c>
      <c r="J328" s="72" t="s">
        <v>18</v>
      </c>
      <c r="K328" s="72" t="s">
        <v>33</v>
      </c>
      <c r="L328" s="72" t="s">
        <v>442</v>
      </c>
      <c r="M328" s="72" t="s">
        <v>151</v>
      </c>
    </row>
    <row r="329" spans="2:13" x14ac:dyDescent="0.25">
      <c r="B329" s="72" t="s">
        <v>143</v>
      </c>
      <c r="C329" s="72" t="s">
        <v>144</v>
      </c>
      <c r="D329" s="72" t="s">
        <v>12</v>
      </c>
      <c r="E329" s="72" t="s">
        <v>197</v>
      </c>
      <c r="F329" s="73">
        <v>509760</v>
      </c>
      <c r="G329" s="72" t="s">
        <v>14</v>
      </c>
      <c r="H329" s="72" t="s">
        <v>15</v>
      </c>
      <c r="I329" s="72" t="s">
        <v>16</v>
      </c>
      <c r="J329" s="72" t="s">
        <v>18</v>
      </c>
      <c r="K329" s="72" t="s">
        <v>21</v>
      </c>
      <c r="L329" s="72" t="s">
        <v>238</v>
      </c>
      <c r="M329" s="72" t="s">
        <v>163</v>
      </c>
    </row>
    <row r="330" spans="2:13" x14ac:dyDescent="0.25">
      <c r="B330" s="72" t="s">
        <v>143</v>
      </c>
      <c r="C330" s="72" t="s">
        <v>144</v>
      </c>
      <c r="D330" s="72" t="s">
        <v>12</v>
      </c>
      <c r="E330" s="72" t="s">
        <v>160</v>
      </c>
      <c r="F330" s="73">
        <v>29122</v>
      </c>
      <c r="G330" s="72" t="s">
        <v>14</v>
      </c>
      <c r="H330" s="72" t="s">
        <v>155</v>
      </c>
      <c r="I330" s="72" t="s">
        <v>16</v>
      </c>
      <c r="J330" s="72" t="s">
        <v>18</v>
      </c>
      <c r="K330" s="72" t="s">
        <v>33</v>
      </c>
      <c r="L330" s="72" t="s">
        <v>443</v>
      </c>
      <c r="M330" s="72" t="s">
        <v>248</v>
      </c>
    </row>
    <row r="331" spans="2:13" x14ac:dyDescent="0.25">
      <c r="B331" s="72" t="s">
        <v>143</v>
      </c>
      <c r="C331" s="72" t="s">
        <v>144</v>
      </c>
      <c r="D331" s="72" t="s">
        <v>12</v>
      </c>
      <c r="E331" s="72" t="s">
        <v>292</v>
      </c>
      <c r="F331" s="73">
        <v>1029094</v>
      </c>
      <c r="G331" s="72" t="s">
        <v>14</v>
      </c>
      <c r="H331" s="72" t="s">
        <v>15</v>
      </c>
      <c r="I331" s="72" t="s">
        <v>16</v>
      </c>
      <c r="J331" s="72" t="s">
        <v>18</v>
      </c>
      <c r="K331" s="72" t="s">
        <v>147</v>
      </c>
      <c r="L331" s="72" t="s">
        <v>444</v>
      </c>
      <c r="M331" s="72" t="s">
        <v>424</v>
      </c>
    </row>
    <row r="332" spans="2:13" x14ac:dyDescent="0.25">
      <c r="B332" s="72" t="s">
        <v>143</v>
      </c>
      <c r="C332" s="72" t="s">
        <v>144</v>
      </c>
      <c r="D332" s="72" t="s">
        <v>12</v>
      </c>
      <c r="E332" s="72" t="s">
        <v>197</v>
      </c>
      <c r="F332" s="73">
        <v>134083</v>
      </c>
      <c r="G332" s="72" t="s">
        <v>14</v>
      </c>
      <c r="H332" s="72" t="s">
        <v>15</v>
      </c>
      <c r="I332" s="72" t="s">
        <v>16</v>
      </c>
      <c r="J332" s="72" t="s">
        <v>18</v>
      </c>
      <c r="K332" s="72" t="s">
        <v>33</v>
      </c>
      <c r="L332" s="72" t="s">
        <v>271</v>
      </c>
      <c r="M332" s="72" t="s">
        <v>191</v>
      </c>
    </row>
    <row r="333" spans="2:13" x14ac:dyDescent="0.25">
      <c r="B333" s="72" t="s">
        <v>143</v>
      </c>
      <c r="C333" s="72" t="s">
        <v>144</v>
      </c>
      <c r="D333" s="72" t="s">
        <v>12</v>
      </c>
      <c r="E333" s="72" t="s">
        <v>157</v>
      </c>
      <c r="F333" s="73">
        <v>599323</v>
      </c>
      <c r="G333" s="72" t="s">
        <v>31</v>
      </c>
      <c r="H333" s="72" t="s">
        <v>15</v>
      </c>
      <c r="I333" s="72" t="s">
        <v>16</v>
      </c>
      <c r="J333" s="72" t="s">
        <v>18</v>
      </c>
      <c r="K333" s="72" t="s">
        <v>161</v>
      </c>
      <c r="L333" s="72" t="s">
        <v>375</v>
      </c>
      <c r="M333" s="72" t="s">
        <v>203</v>
      </c>
    </row>
    <row r="334" spans="2:13" x14ac:dyDescent="0.25">
      <c r="B334" s="72" t="s">
        <v>143</v>
      </c>
      <c r="C334" s="72" t="s">
        <v>144</v>
      </c>
      <c r="D334" s="72" t="s">
        <v>12</v>
      </c>
      <c r="E334" s="72" t="s">
        <v>145</v>
      </c>
      <c r="F334" s="73">
        <v>-1892</v>
      </c>
      <c r="G334" s="72" t="s">
        <v>14</v>
      </c>
      <c r="H334" s="72" t="s">
        <v>155</v>
      </c>
      <c r="I334" s="72" t="s">
        <v>16</v>
      </c>
      <c r="J334" s="72" t="s">
        <v>18</v>
      </c>
      <c r="K334" s="72" t="s">
        <v>33</v>
      </c>
      <c r="L334" s="72" t="s">
        <v>445</v>
      </c>
      <c r="M334" s="72"/>
    </row>
    <row r="335" spans="2:13" x14ac:dyDescent="0.25">
      <c r="B335" s="72" t="s">
        <v>143</v>
      </c>
      <c r="C335" s="72" t="s">
        <v>144</v>
      </c>
      <c r="D335" s="72" t="s">
        <v>12</v>
      </c>
      <c r="E335" s="72" t="s">
        <v>188</v>
      </c>
      <c r="F335" s="73">
        <v>2894349</v>
      </c>
      <c r="G335" s="72" t="s">
        <v>14</v>
      </c>
      <c r="H335" s="72" t="s">
        <v>15</v>
      </c>
      <c r="I335" s="72" t="s">
        <v>16</v>
      </c>
      <c r="J335" s="72" t="s">
        <v>18</v>
      </c>
      <c r="K335" s="72" t="s">
        <v>33</v>
      </c>
      <c r="L335" s="72" t="s">
        <v>446</v>
      </c>
      <c r="M335" s="72" t="s">
        <v>151</v>
      </c>
    </row>
    <row r="336" spans="2:13" x14ac:dyDescent="0.25">
      <c r="B336" s="72" t="s">
        <v>143</v>
      </c>
      <c r="C336" s="72" t="s">
        <v>144</v>
      </c>
      <c r="D336" s="72" t="s">
        <v>12</v>
      </c>
      <c r="E336" s="72" t="s">
        <v>199</v>
      </c>
      <c r="F336" s="73">
        <v>86</v>
      </c>
      <c r="G336" s="72" t="s">
        <v>14</v>
      </c>
      <c r="H336" s="72" t="s">
        <v>15</v>
      </c>
      <c r="I336" s="72" t="s">
        <v>16</v>
      </c>
      <c r="J336" s="72" t="s">
        <v>18</v>
      </c>
      <c r="K336" s="72" t="s">
        <v>33</v>
      </c>
      <c r="L336" s="72" t="s">
        <v>447</v>
      </c>
      <c r="M336" s="72"/>
    </row>
    <row r="337" spans="2:13" x14ac:dyDescent="0.25">
      <c r="B337" s="72" t="s">
        <v>143</v>
      </c>
      <c r="C337" s="72" t="s">
        <v>144</v>
      </c>
      <c r="D337" s="72" t="s">
        <v>12</v>
      </c>
      <c r="E337" s="72" t="s">
        <v>227</v>
      </c>
      <c r="F337" s="73">
        <v>649487</v>
      </c>
      <c r="G337" s="72" t="s">
        <v>14</v>
      </c>
      <c r="H337" s="72" t="s">
        <v>155</v>
      </c>
      <c r="I337" s="72" t="s">
        <v>16</v>
      </c>
      <c r="J337" s="72" t="s">
        <v>18</v>
      </c>
      <c r="K337" s="72" t="s">
        <v>21</v>
      </c>
      <c r="L337" s="72" t="s">
        <v>22</v>
      </c>
      <c r="M337" s="72" t="s">
        <v>163</v>
      </c>
    </row>
    <row r="338" spans="2:13" x14ac:dyDescent="0.25">
      <c r="B338" s="72" t="s">
        <v>143</v>
      </c>
      <c r="C338" s="72" t="s">
        <v>144</v>
      </c>
      <c r="D338" s="72" t="s">
        <v>12</v>
      </c>
      <c r="E338" s="72" t="s">
        <v>251</v>
      </c>
      <c r="F338" s="73">
        <v>1246410</v>
      </c>
      <c r="G338" s="72" t="s">
        <v>14</v>
      </c>
      <c r="H338" s="72" t="s">
        <v>15</v>
      </c>
      <c r="I338" s="72" t="s">
        <v>16</v>
      </c>
      <c r="J338" s="72" t="s">
        <v>18</v>
      </c>
      <c r="K338" s="72" t="s">
        <v>147</v>
      </c>
      <c r="L338" s="72" t="s">
        <v>376</v>
      </c>
      <c r="M338" s="72" t="s">
        <v>384</v>
      </c>
    </row>
    <row r="339" spans="2:13" x14ac:dyDescent="0.25">
      <c r="B339" s="72" t="s">
        <v>143</v>
      </c>
      <c r="C339" s="72" t="s">
        <v>144</v>
      </c>
      <c r="D339" s="72" t="s">
        <v>12</v>
      </c>
      <c r="E339" s="72" t="s">
        <v>197</v>
      </c>
      <c r="F339" s="73">
        <v>1264820</v>
      </c>
      <c r="G339" s="72" t="s">
        <v>14</v>
      </c>
      <c r="H339" s="72" t="s">
        <v>155</v>
      </c>
      <c r="I339" s="72" t="s">
        <v>16</v>
      </c>
      <c r="J339" s="72" t="s">
        <v>18</v>
      </c>
      <c r="K339" s="72" t="s">
        <v>147</v>
      </c>
      <c r="L339" s="72" t="s">
        <v>158</v>
      </c>
      <c r="M339" s="72" t="s">
        <v>163</v>
      </c>
    </row>
    <row r="340" spans="2:13" x14ac:dyDescent="0.25">
      <c r="B340" s="72" t="s">
        <v>143</v>
      </c>
      <c r="C340" s="72" t="s">
        <v>144</v>
      </c>
      <c r="D340" s="72" t="s">
        <v>12</v>
      </c>
      <c r="E340" s="72" t="s">
        <v>197</v>
      </c>
      <c r="F340" s="73">
        <v>191552</v>
      </c>
      <c r="G340" s="72" t="s">
        <v>14</v>
      </c>
      <c r="H340" s="72" t="s">
        <v>15</v>
      </c>
      <c r="I340" s="72" t="s">
        <v>16</v>
      </c>
      <c r="J340" s="72" t="s">
        <v>18</v>
      </c>
      <c r="K340" s="72" t="s">
        <v>24</v>
      </c>
      <c r="L340" s="72" t="s">
        <v>448</v>
      </c>
      <c r="M340" s="72" t="s">
        <v>163</v>
      </c>
    </row>
    <row r="341" spans="2:13" x14ac:dyDescent="0.25">
      <c r="B341" s="72" t="s">
        <v>143</v>
      </c>
      <c r="C341" s="72" t="s">
        <v>144</v>
      </c>
      <c r="D341" s="72" t="s">
        <v>12</v>
      </c>
      <c r="E341" s="72" t="s">
        <v>229</v>
      </c>
      <c r="F341" s="73">
        <v>-78114</v>
      </c>
      <c r="G341" s="72" t="s">
        <v>14</v>
      </c>
      <c r="H341" s="72" t="s">
        <v>15</v>
      </c>
      <c r="I341" s="72" t="s">
        <v>16</v>
      </c>
      <c r="J341" s="72" t="s">
        <v>18</v>
      </c>
      <c r="K341" s="72" t="s">
        <v>161</v>
      </c>
      <c r="L341" s="72" t="s">
        <v>211</v>
      </c>
      <c r="M341" s="72"/>
    </row>
    <row r="342" spans="2:13" x14ac:dyDescent="0.25">
      <c r="B342" s="72" t="s">
        <v>143</v>
      </c>
      <c r="C342" s="72" t="s">
        <v>144</v>
      </c>
      <c r="D342" s="72" t="s">
        <v>12</v>
      </c>
      <c r="E342" s="72" t="s">
        <v>181</v>
      </c>
      <c r="F342" s="73">
        <v>-1483</v>
      </c>
      <c r="G342" s="72" t="s">
        <v>14</v>
      </c>
      <c r="H342" s="72" t="s">
        <v>155</v>
      </c>
      <c r="I342" s="72" t="s">
        <v>16</v>
      </c>
      <c r="J342" s="72" t="s">
        <v>18</v>
      </c>
      <c r="K342" s="72" t="s">
        <v>33</v>
      </c>
      <c r="L342" s="72" t="s">
        <v>359</v>
      </c>
      <c r="M342" s="72"/>
    </row>
    <row r="343" spans="2:13" x14ac:dyDescent="0.25">
      <c r="B343" s="72" t="s">
        <v>143</v>
      </c>
      <c r="C343" s="72" t="s">
        <v>144</v>
      </c>
      <c r="D343" s="72" t="s">
        <v>12</v>
      </c>
      <c r="E343" s="72" t="s">
        <v>328</v>
      </c>
      <c r="F343" s="73">
        <v>460916</v>
      </c>
      <c r="G343" s="72" t="s">
        <v>14</v>
      </c>
      <c r="H343" s="72" t="s">
        <v>15</v>
      </c>
      <c r="I343" s="72" t="s">
        <v>16</v>
      </c>
      <c r="J343" s="72" t="s">
        <v>18</v>
      </c>
      <c r="K343" s="72" t="s">
        <v>257</v>
      </c>
      <c r="L343" s="72" t="s">
        <v>449</v>
      </c>
      <c r="M343" s="72" t="s">
        <v>159</v>
      </c>
    </row>
    <row r="344" spans="2:13" x14ac:dyDescent="0.25">
      <c r="B344" s="72" t="s">
        <v>143</v>
      </c>
      <c r="C344" s="72" t="s">
        <v>144</v>
      </c>
      <c r="D344" s="72" t="s">
        <v>12</v>
      </c>
      <c r="E344" s="72" t="s">
        <v>219</v>
      </c>
      <c r="F344" s="73">
        <v>470</v>
      </c>
      <c r="G344" s="72" t="s">
        <v>14</v>
      </c>
      <c r="H344" s="72" t="s">
        <v>15</v>
      </c>
      <c r="I344" s="72" t="s">
        <v>136</v>
      </c>
      <c r="J344" s="72" t="s">
        <v>18</v>
      </c>
      <c r="K344" s="72" t="s">
        <v>21</v>
      </c>
      <c r="L344" s="72" t="s">
        <v>352</v>
      </c>
      <c r="M344" s="72"/>
    </row>
    <row r="345" spans="2:13" x14ac:dyDescent="0.25">
      <c r="B345" s="72" t="s">
        <v>143</v>
      </c>
      <c r="C345" s="72" t="s">
        <v>144</v>
      </c>
      <c r="D345" s="72" t="s">
        <v>12</v>
      </c>
      <c r="E345" s="72" t="s">
        <v>280</v>
      </c>
      <c r="F345" s="73">
        <v>33338</v>
      </c>
      <c r="G345" s="72" t="s">
        <v>14</v>
      </c>
      <c r="H345" s="72" t="s">
        <v>15</v>
      </c>
      <c r="I345" s="72" t="s">
        <v>16</v>
      </c>
      <c r="J345" s="72" t="s">
        <v>18</v>
      </c>
      <c r="K345" s="72" t="s">
        <v>214</v>
      </c>
      <c r="L345" s="72" t="s">
        <v>450</v>
      </c>
      <c r="M345" s="72" t="s">
        <v>159</v>
      </c>
    </row>
    <row r="346" spans="2:13" x14ac:dyDescent="0.25">
      <c r="B346" s="72" t="s">
        <v>143</v>
      </c>
      <c r="C346" s="72" t="s">
        <v>144</v>
      </c>
      <c r="D346" s="72" t="s">
        <v>12</v>
      </c>
      <c r="E346" s="72" t="s">
        <v>201</v>
      </c>
      <c r="F346" s="73">
        <v>71939</v>
      </c>
      <c r="G346" s="72" t="s">
        <v>14</v>
      </c>
      <c r="H346" s="72" t="s">
        <v>155</v>
      </c>
      <c r="I346" s="72" t="s">
        <v>16</v>
      </c>
      <c r="J346" s="72" t="s">
        <v>18</v>
      </c>
      <c r="K346" s="72" t="s">
        <v>147</v>
      </c>
      <c r="L346" s="72" t="s">
        <v>444</v>
      </c>
      <c r="M346" s="72" t="s">
        <v>203</v>
      </c>
    </row>
    <row r="347" spans="2:13" x14ac:dyDescent="0.25">
      <c r="B347" s="72" t="s">
        <v>143</v>
      </c>
      <c r="C347" s="72" t="s">
        <v>144</v>
      </c>
      <c r="D347" s="72" t="s">
        <v>12</v>
      </c>
      <c r="E347" s="72" t="s">
        <v>152</v>
      </c>
      <c r="F347" s="73">
        <v>-30</v>
      </c>
      <c r="G347" s="72" t="s">
        <v>14</v>
      </c>
      <c r="H347" s="72" t="s">
        <v>15</v>
      </c>
      <c r="I347" s="72" t="s">
        <v>16</v>
      </c>
      <c r="J347" s="72" t="s">
        <v>18</v>
      </c>
      <c r="K347" s="72" t="s">
        <v>33</v>
      </c>
      <c r="L347" s="72" t="s">
        <v>451</v>
      </c>
      <c r="M347" s="72"/>
    </row>
    <row r="348" spans="2:13" x14ac:dyDescent="0.25">
      <c r="B348" s="72" t="s">
        <v>143</v>
      </c>
      <c r="C348" s="72" t="s">
        <v>144</v>
      </c>
      <c r="D348" s="72" t="s">
        <v>12</v>
      </c>
      <c r="E348" s="72" t="s">
        <v>164</v>
      </c>
      <c r="F348" s="73">
        <v>-1681</v>
      </c>
      <c r="G348" s="72" t="s">
        <v>14</v>
      </c>
      <c r="H348" s="72" t="s">
        <v>155</v>
      </c>
      <c r="I348" s="72" t="s">
        <v>136</v>
      </c>
      <c r="J348" s="72" t="s">
        <v>18</v>
      </c>
      <c r="K348" s="72" t="s">
        <v>267</v>
      </c>
      <c r="L348" s="72" t="s">
        <v>452</v>
      </c>
      <c r="M348" s="72"/>
    </row>
    <row r="349" spans="2:13" x14ac:dyDescent="0.25">
      <c r="B349" s="72" t="s">
        <v>143</v>
      </c>
      <c r="C349" s="72" t="s">
        <v>144</v>
      </c>
      <c r="D349" s="72" t="s">
        <v>12</v>
      </c>
      <c r="E349" s="72" t="s">
        <v>152</v>
      </c>
      <c r="F349" s="73">
        <v>-372</v>
      </c>
      <c r="G349" s="72" t="s">
        <v>14</v>
      </c>
      <c r="H349" s="72" t="s">
        <v>155</v>
      </c>
      <c r="I349" s="72" t="s">
        <v>16</v>
      </c>
      <c r="J349" s="72" t="s">
        <v>18</v>
      </c>
      <c r="K349" s="72" t="s">
        <v>33</v>
      </c>
      <c r="L349" s="72" t="s">
        <v>453</v>
      </c>
      <c r="M349" s="72"/>
    </row>
    <row r="350" spans="2:13" x14ac:dyDescent="0.25">
      <c r="B350" s="72" t="s">
        <v>143</v>
      </c>
      <c r="C350" s="72" t="s">
        <v>144</v>
      </c>
      <c r="D350" s="72" t="s">
        <v>12</v>
      </c>
      <c r="E350" s="72" t="s">
        <v>188</v>
      </c>
      <c r="F350" s="73">
        <v>339562</v>
      </c>
      <c r="G350" s="72" t="s">
        <v>14</v>
      </c>
      <c r="H350" s="72" t="s">
        <v>15</v>
      </c>
      <c r="I350" s="72" t="s">
        <v>16</v>
      </c>
      <c r="J350" s="72" t="s">
        <v>18</v>
      </c>
      <c r="K350" s="72" t="s">
        <v>33</v>
      </c>
      <c r="L350" s="72" t="s">
        <v>301</v>
      </c>
      <c r="M350" s="72" t="s">
        <v>151</v>
      </c>
    </row>
    <row r="351" spans="2:13" x14ac:dyDescent="0.25">
      <c r="B351" s="72" t="s">
        <v>143</v>
      </c>
      <c r="C351" s="72" t="s">
        <v>144</v>
      </c>
      <c r="D351" s="72" t="s">
        <v>12</v>
      </c>
      <c r="E351" s="72" t="s">
        <v>292</v>
      </c>
      <c r="F351" s="73">
        <v>329935</v>
      </c>
      <c r="G351" s="72" t="s">
        <v>14</v>
      </c>
      <c r="H351" s="72" t="s">
        <v>155</v>
      </c>
      <c r="I351" s="72" t="s">
        <v>16</v>
      </c>
      <c r="J351" s="72" t="s">
        <v>18</v>
      </c>
      <c r="K351" s="72" t="s">
        <v>147</v>
      </c>
      <c r="L351" s="72" t="s">
        <v>365</v>
      </c>
      <c r="M351" s="72" t="s">
        <v>384</v>
      </c>
    </row>
    <row r="352" spans="2:13" x14ac:dyDescent="0.25">
      <c r="B352" s="72" t="s">
        <v>143</v>
      </c>
      <c r="C352" s="72" t="s">
        <v>144</v>
      </c>
      <c r="D352" s="72" t="s">
        <v>12</v>
      </c>
      <c r="E352" s="72" t="s">
        <v>145</v>
      </c>
      <c r="F352" s="73">
        <v>-92536</v>
      </c>
      <c r="G352" s="72" t="s">
        <v>14</v>
      </c>
      <c r="H352" s="72" t="s">
        <v>15</v>
      </c>
      <c r="I352" s="72" t="s">
        <v>16</v>
      </c>
      <c r="J352" s="72" t="s">
        <v>18</v>
      </c>
      <c r="K352" s="72" t="s">
        <v>147</v>
      </c>
      <c r="L352" s="72" t="s">
        <v>454</v>
      </c>
      <c r="M352" s="72"/>
    </row>
    <row r="353" spans="2:13" x14ac:dyDescent="0.25">
      <c r="B353" s="72" t="s">
        <v>143</v>
      </c>
      <c r="C353" s="72" t="s">
        <v>144</v>
      </c>
      <c r="D353" s="72" t="s">
        <v>12</v>
      </c>
      <c r="E353" s="72" t="s">
        <v>188</v>
      </c>
      <c r="F353" s="73">
        <v>571890</v>
      </c>
      <c r="G353" s="72" t="s">
        <v>14</v>
      </c>
      <c r="H353" s="72" t="s">
        <v>15</v>
      </c>
      <c r="I353" s="72" t="s">
        <v>16</v>
      </c>
      <c r="J353" s="72" t="s">
        <v>18</v>
      </c>
      <c r="K353" s="72" t="s">
        <v>147</v>
      </c>
      <c r="L353" s="72" t="s">
        <v>259</v>
      </c>
      <c r="M353" s="72" t="s">
        <v>191</v>
      </c>
    </row>
    <row r="354" spans="2:13" x14ac:dyDescent="0.25">
      <c r="B354" s="72" t="s">
        <v>143</v>
      </c>
      <c r="C354" s="72" t="s">
        <v>144</v>
      </c>
      <c r="D354" s="72" t="s">
        <v>12</v>
      </c>
      <c r="E354" s="72" t="s">
        <v>219</v>
      </c>
      <c r="F354" s="73">
        <v>4</v>
      </c>
      <c r="G354" s="72" t="s">
        <v>14</v>
      </c>
      <c r="H354" s="72" t="s">
        <v>155</v>
      </c>
      <c r="I354" s="72" t="s">
        <v>136</v>
      </c>
      <c r="J354" s="72" t="s">
        <v>18</v>
      </c>
      <c r="K354" s="72" t="s">
        <v>33</v>
      </c>
      <c r="L354" s="72" t="s">
        <v>333</v>
      </c>
      <c r="M354" s="72"/>
    </row>
    <row r="355" spans="2:13" x14ac:dyDescent="0.25">
      <c r="B355" s="72" t="s">
        <v>143</v>
      </c>
      <c r="C355" s="72" t="s">
        <v>144</v>
      </c>
      <c r="D355" s="72" t="s">
        <v>12</v>
      </c>
      <c r="E355" s="72" t="s">
        <v>152</v>
      </c>
      <c r="F355" s="73">
        <v>-5319</v>
      </c>
      <c r="G355" s="72" t="s">
        <v>14</v>
      </c>
      <c r="H355" s="72" t="s">
        <v>155</v>
      </c>
      <c r="I355" s="72" t="s">
        <v>16</v>
      </c>
      <c r="J355" s="72" t="s">
        <v>18</v>
      </c>
      <c r="K355" s="72" t="s">
        <v>33</v>
      </c>
      <c r="L355" s="72" t="s">
        <v>153</v>
      </c>
      <c r="M355" s="72"/>
    </row>
    <row r="356" spans="2:13" x14ac:dyDescent="0.25">
      <c r="B356" s="72" t="s">
        <v>143</v>
      </c>
      <c r="C356" s="72" t="s">
        <v>144</v>
      </c>
      <c r="D356" s="72" t="s">
        <v>12</v>
      </c>
      <c r="E356" s="72" t="s">
        <v>349</v>
      </c>
      <c r="F356" s="73">
        <v>177956</v>
      </c>
      <c r="G356" s="72" t="s">
        <v>14</v>
      </c>
      <c r="H356" s="72" t="s">
        <v>155</v>
      </c>
      <c r="I356" s="72" t="s">
        <v>16</v>
      </c>
      <c r="J356" s="72" t="s">
        <v>18</v>
      </c>
      <c r="K356" s="72" t="s">
        <v>269</v>
      </c>
      <c r="L356" s="72" t="s">
        <v>270</v>
      </c>
      <c r="M356" s="72" t="s">
        <v>334</v>
      </c>
    </row>
    <row r="357" spans="2:13" x14ac:dyDescent="0.25">
      <c r="B357" s="72" t="s">
        <v>143</v>
      </c>
      <c r="C357" s="72" t="s">
        <v>144</v>
      </c>
      <c r="D357" s="72" t="s">
        <v>12</v>
      </c>
      <c r="E357" s="72" t="s">
        <v>177</v>
      </c>
      <c r="F357" s="73">
        <v>172638</v>
      </c>
      <c r="G357" s="72" t="s">
        <v>14</v>
      </c>
      <c r="H357" s="72" t="s">
        <v>155</v>
      </c>
      <c r="I357" s="72" t="s">
        <v>16</v>
      </c>
      <c r="J357" s="72" t="s">
        <v>18</v>
      </c>
      <c r="K357" s="72" t="s">
        <v>33</v>
      </c>
      <c r="L357" s="72" t="s">
        <v>455</v>
      </c>
      <c r="M357" s="72"/>
    </row>
    <row r="358" spans="2:13" x14ac:dyDescent="0.25">
      <c r="B358" s="72" t="s">
        <v>143</v>
      </c>
      <c r="C358" s="72" t="s">
        <v>144</v>
      </c>
      <c r="D358" s="72" t="s">
        <v>12</v>
      </c>
      <c r="E358" s="72" t="s">
        <v>242</v>
      </c>
      <c r="F358" s="73">
        <v>-57552</v>
      </c>
      <c r="G358" s="72" t="s">
        <v>14</v>
      </c>
      <c r="H358" s="72" t="s">
        <v>15</v>
      </c>
      <c r="I358" s="72" t="s">
        <v>16</v>
      </c>
      <c r="J358" s="72" t="s">
        <v>18</v>
      </c>
      <c r="K358" s="72" t="s">
        <v>24</v>
      </c>
      <c r="L358" s="72" t="s">
        <v>456</v>
      </c>
      <c r="M358" s="72"/>
    </row>
    <row r="359" spans="2:13" x14ac:dyDescent="0.25">
      <c r="B359" s="72" t="s">
        <v>143</v>
      </c>
      <c r="C359" s="72" t="s">
        <v>144</v>
      </c>
      <c r="D359" s="72" t="s">
        <v>12</v>
      </c>
      <c r="E359" s="72" t="s">
        <v>183</v>
      </c>
      <c r="F359" s="73">
        <v>15872</v>
      </c>
      <c r="G359" s="72" t="s">
        <v>14</v>
      </c>
      <c r="H359" s="72" t="s">
        <v>155</v>
      </c>
      <c r="I359" s="72" t="s">
        <v>16</v>
      </c>
      <c r="J359" s="72" t="s">
        <v>18</v>
      </c>
      <c r="K359" s="72" t="s">
        <v>147</v>
      </c>
      <c r="L359" s="72" t="s">
        <v>433</v>
      </c>
      <c r="M359" s="72" t="s">
        <v>248</v>
      </c>
    </row>
    <row r="360" spans="2:13" x14ac:dyDescent="0.25">
      <c r="B360" s="72" t="s">
        <v>143</v>
      </c>
      <c r="C360" s="72" t="s">
        <v>144</v>
      </c>
      <c r="D360" s="72" t="s">
        <v>12</v>
      </c>
      <c r="E360" s="72" t="s">
        <v>280</v>
      </c>
      <c r="F360" s="73">
        <v>87413</v>
      </c>
      <c r="G360" s="72" t="s">
        <v>14</v>
      </c>
      <c r="H360" s="72" t="s">
        <v>15</v>
      </c>
      <c r="I360" s="72" t="s">
        <v>16</v>
      </c>
      <c r="J360" s="72" t="s">
        <v>18</v>
      </c>
      <c r="K360" s="72" t="s">
        <v>21</v>
      </c>
      <c r="L360" s="72" t="s">
        <v>457</v>
      </c>
      <c r="M360" s="72" t="s">
        <v>203</v>
      </c>
    </row>
    <row r="361" spans="2:13" x14ac:dyDescent="0.25">
      <c r="B361" s="72" t="s">
        <v>143</v>
      </c>
      <c r="C361" s="72" t="s">
        <v>144</v>
      </c>
      <c r="D361" s="72" t="s">
        <v>12</v>
      </c>
      <c r="E361" s="72" t="s">
        <v>183</v>
      </c>
      <c r="F361" s="73">
        <v>77266</v>
      </c>
      <c r="G361" s="72" t="s">
        <v>14</v>
      </c>
      <c r="H361" s="72" t="s">
        <v>155</v>
      </c>
      <c r="I361" s="72" t="s">
        <v>16</v>
      </c>
      <c r="J361" s="72" t="s">
        <v>18</v>
      </c>
      <c r="K361" s="72" t="s">
        <v>33</v>
      </c>
      <c r="L361" s="72" t="s">
        <v>207</v>
      </c>
      <c r="M361" s="72" t="s">
        <v>191</v>
      </c>
    </row>
    <row r="362" spans="2:13" x14ac:dyDescent="0.25">
      <c r="B362" s="72" t="s">
        <v>143</v>
      </c>
      <c r="C362" s="72" t="s">
        <v>144</v>
      </c>
      <c r="D362" s="72" t="s">
        <v>12</v>
      </c>
      <c r="E362" s="72" t="s">
        <v>157</v>
      </c>
      <c r="F362" s="73">
        <v>279131</v>
      </c>
      <c r="G362" s="72" t="s">
        <v>14</v>
      </c>
      <c r="H362" s="72" t="s">
        <v>15</v>
      </c>
      <c r="I362" s="72" t="s">
        <v>16</v>
      </c>
      <c r="J362" s="72" t="s">
        <v>18</v>
      </c>
      <c r="K362" s="72" t="s">
        <v>21</v>
      </c>
      <c r="L362" s="72" t="s">
        <v>274</v>
      </c>
      <c r="M362" s="72" t="s">
        <v>337</v>
      </c>
    </row>
    <row r="363" spans="2:13" x14ac:dyDescent="0.25">
      <c r="B363" s="72" t="s">
        <v>143</v>
      </c>
      <c r="C363" s="72" t="s">
        <v>144</v>
      </c>
      <c r="D363" s="72" t="s">
        <v>12</v>
      </c>
      <c r="E363" s="72" t="s">
        <v>160</v>
      </c>
      <c r="F363" s="73">
        <v>425236</v>
      </c>
      <c r="G363" s="72" t="s">
        <v>14</v>
      </c>
      <c r="H363" s="72" t="s">
        <v>15</v>
      </c>
      <c r="I363" s="72" t="s">
        <v>16</v>
      </c>
      <c r="J363" s="72" t="s">
        <v>18</v>
      </c>
      <c r="K363" s="72" t="s">
        <v>33</v>
      </c>
      <c r="L363" s="72" t="s">
        <v>458</v>
      </c>
      <c r="M363" s="72" t="s">
        <v>248</v>
      </c>
    </row>
    <row r="364" spans="2:13" x14ac:dyDescent="0.25">
      <c r="B364" s="72" t="s">
        <v>143</v>
      </c>
      <c r="C364" s="72" t="s">
        <v>144</v>
      </c>
      <c r="D364" s="72" t="s">
        <v>12</v>
      </c>
      <c r="E364" s="72" t="s">
        <v>188</v>
      </c>
      <c r="F364" s="73">
        <v>12925928</v>
      </c>
      <c r="G364" s="72" t="s">
        <v>14</v>
      </c>
      <c r="H364" s="72" t="s">
        <v>155</v>
      </c>
      <c r="I364" s="72" t="s">
        <v>16</v>
      </c>
      <c r="J364" s="72" t="s">
        <v>18</v>
      </c>
      <c r="K364" s="72" t="s">
        <v>33</v>
      </c>
      <c r="L364" s="72" t="s">
        <v>436</v>
      </c>
      <c r="M364" s="72" t="s">
        <v>163</v>
      </c>
    </row>
    <row r="365" spans="2:13" x14ac:dyDescent="0.25">
      <c r="B365" s="72" t="s">
        <v>143</v>
      </c>
      <c r="C365" s="72" t="s">
        <v>144</v>
      </c>
      <c r="D365" s="72" t="s">
        <v>12</v>
      </c>
      <c r="E365" s="72" t="s">
        <v>335</v>
      </c>
      <c r="F365" s="73">
        <v>1551904</v>
      </c>
      <c r="G365" s="72" t="s">
        <v>14</v>
      </c>
      <c r="H365" s="72" t="s">
        <v>15</v>
      </c>
      <c r="I365" s="72" t="s">
        <v>16</v>
      </c>
      <c r="J365" s="72" t="s">
        <v>18</v>
      </c>
      <c r="K365" s="72" t="s">
        <v>21</v>
      </c>
      <c r="L365" s="72" t="s">
        <v>22</v>
      </c>
      <c r="M365" s="72" t="s">
        <v>337</v>
      </c>
    </row>
    <row r="366" spans="2:13" x14ac:dyDescent="0.25">
      <c r="B366" s="72" t="s">
        <v>143</v>
      </c>
      <c r="C366" s="72" t="s">
        <v>144</v>
      </c>
      <c r="D366" s="72" t="s">
        <v>12</v>
      </c>
      <c r="E366" s="72" t="s">
        <v>459</v>
      </c>
      <c r="F366" s="73">
        <v>-866</v>
      </c>
      <c r="G366" s="72" t="s">
        <v>14</v>
      </c>
      <c r="H366" s="72" t="s">
        <v>15</v>
      </c>
      <c r="I366" s="72" t="s">
        <v>136</v>
      </c>
      <c r="J366" s="72" t="s">
        <v>18</v>
      </c>
      <c r="K366" s="72"/>
      <c r="L366" s="72"/>
      <c r="M366" s="72"/>
    </row>
    <row r="367" spans="2:13" x14ac:dyDescent="0.25">
      <c r="B367" s="72" t="s">
        <v>143</v>
      </c>
      <c r="C367" s="72" t="s">
        <v>144</v>
      </c>
      <c r="D367" s="72" t="s">
        <v>12</v>
      </c>
      <c r="E367" s="72" t="s">
        <v>227</v>
      </c>
      <c r="F367" s="73">
        <v>9118</v>
      </c>
      <c r="G367" s="72" t="s">
        <v>14</v>
      </c>
      <c r="H367" s="72" t="s">
        <v>155</v>
      </c>
      <c r="I367" s="72" t="s">
        <v>16</v>
      </c>
      <c r="J367" s="72" t="s">
        <v>18</v>
      </c>
      <c r="K367" s="72" t="s">
        <v>33</v>
      </c>
      <c r="L367" s="72" t="s">
        <v>387</v>
      </c>
      <c r="M367" s="72" t="s">
        <v>248</v>
      </c>
    </row>
    <row r="368" spans="2:13" x14ac:dyDescent="0.25">
      <c r="B368" s="72" t="s">
        <v>143</v>
      </c>
      <c r="C368" s="72" t="s">
        <v>144</v>
      </c>
      <c r="D368" s="72" t="s">
        <v>12</v>
      </c>
      <c r="E368" s="72" t="s">
        <v>175</v>
      </c>
      <c r="F368" s="73">
        <v>-175379</v>
      </c>
      <c r="G368" s="72" t="s">
        <v>14</v>
      </c>
      <c r="H368" s="72" t="s">
        <v>15</v>
      </c>
      <c r="I368" s="72" t="s">
        <v>16</v>
      </c>
      <c r="J368" s="72" t="s">
        <v>18</v>
      </c>
      <c r="K368" s="72" t="s">
        <v>33</v>
      </c>
      <c r="L368" s="72" t="s">
        <v>176</v>
      </c>
      <c r="M368" s="72"/>
    </row>
    <row r="369" spans="2:13" x14ac:dyDescent="0.25">
      <c r="B369" s="72" t="s">
        <v>143</v>
      </c>
      <c r="C369" s="72" t="s">
        <v>144</v>
      </c>
      <c r="D369" s="72" t="s">
        <v>12</v>
      </c>
      <c r="E369" s="72" t="s">
        <v>229</v>
      </c>
      <c r="F369" s="73">
        <v>-35022</v>
      </c>
      <c r="G369" s="72" t="s">
        <v>14</v>
      </c>
      <c r="H369" s="72" t="s">
        <v>15</v>
      </c>
      <c r="I369" s="72" t="s">
        <v>16</v>
      </c>
      <c r="J369" s="72" t="s">
        <v>18</v>
      </c>
      <c r="K369" s="72" t="s">
        <v>168</v>
      </c>
      <c r="L369" s="72" t="s">
        <v>169</v>
      </c>
      <c r="M369" s="72"/>
    </row>
    <row r="370" spans="2:13" x14ac:dyDescent="0.25">
      <c r="B370" s="72" t="s">
        <v>143</v>
      </c>
      <c r="C370" s="72" t="s">
        <v>144</v>
      </c>
      <c r="D370" s="72" t="s">
        <v>12</v>
      </c>
      <c r="E370" s="72" t="s">
        <v>145</v>
      </c>
      <c r="F370" s="73">
        <v>-57</v>
      </c>
      <c r="G370" s="72" t="s">
        <v>14</v>
      </c>
      <c r="H370" s="72" t="s">
        <v>15</v>
      </c>
      <c r="I370" s="72" t="s">
        <v>16</v>
      </c>
      <c r="J370" s="72" t="s">
        <v>18</v>
      </c>
      <c r="K370" s="72" t="s">
        <v>205</v>
      </c>
      <c r="L370" s="72" t="s">
        <v>460</v>
      </c>
      <c r="M370" s="72"/>
    </row>
    <row r="371" spans="2:13" x14ac:dyDescent="0.25">
      <c r="B371" s="72" t="s">
        <v>143</v>
      </c>
      <c r="C371" s="72" t="s">
        <v>144</v>
      </c>
      <c r="D371" s="72" t="s">
        <v>12</v>
      </c>
      <c r="E371" s="72" t="s">
        <v>219</v>
      </c>
      <c r="F371" s="73">
        <v>59251</v>
      </c>
      <c r="G371" s="72" t="s">
        <v>14</v>
      </c>
      <c r="H371" s="72" t="s">
        <v>15</v>
      </c>
      <c r="I371" s="72" t="s">
        <v>16</v>
      </c>
      <c r="J371" s="72" t="s">
        <v>18</v>
      </c>
      <c r="K371" s="72" t="s">
        <v>33</v>
      </c>
      <c r="L371" s="72" t="s">
        <v>397</v>
      </c>
      <c r="M371" s="72"/>
    </row>
    <row r="372" spans="2:13" x14ac:dyDescent="0.25">
      <c r="B372" s="72" t="s">
        <v>143</v>
      </c>
      <c r="C372" s="72" t="s">
        <v>144</v>
      </c>
      <c r="D372" s="72" t="s">
        <v>12</v>
      </c>
      <c r="E372" s="72" t="s">
        <v>152</v>
      </c>
      <c r="F372" s="73">
        <v>-1230</v>
      </c>
      <c r="G372" s="72" t="s">
        <v>14</v>
      </c>
      <c r="H372" s="72" t="s">
        <v>15</v>
      </c>
      <c r="I372" s="72" t="s">
        <v>136</v>
      </c>
      <c r="J372" s="72" t="s">
        <v>18</v>
      </c>
      <c r="K372" s="72" t="s">
        <v>147</v>
      </c>
      <c r="L372" s="72" t="s">
        <v>365</v>
      </c>
      <c r="M372" s="72"/>
    </row>
    <row r="373" spans="2:13" x14ac:dyDescent="0.25">
      <c r="B373" s="72" t="s">
        <v>143</v>
      </c>
      <c r="C373" s="72" t="s">
        <v>144</v>
      </c>
      <c r="D373" s="72" t="s">
        <v>12</v>
      </c>
      <c r="E373" s="72" t="s">
        <v>181</v>
      </c>
      <c r="F373" s="73">
        <v>-289</v>
      </c>
      <c r="G373" s="72" t="s">
        <v>14</v>
      </c>
      <c r="H373" s="72" t="s">
        <v>15</v>
      </c>
      <c r="I373" s="72" t="s">
        <v>16</v>
      </c>
      <c r="J373" s="72" t="s">
        <v>18</v>
      </c>
      <c r="K373" s="72" t="s">
        <v>33</v>
      </c>
      <c r="L373" s="72" t="s">
        <v>285</v>
      </c>
      <c r="M373" s="72"/>
    </row>
    <row r="374" spans="2:13" x14ac:dyDescent="0.25">
      <c r="B374" s="72" t="s">
        <v>143</v>
      </c>
      <c r="C374" s="72" t="s">
        <v>144</v>
      </c>
      <c r="D374" s="72" t="s">
        <v>12</v>
      </c>
      <c r="E374" s="72" t="s">
        <v>219</v>
      </c>
      <c r="F374" s="73">
        <v>4</v>
      </c>
      <c r="G374" s="72" t="s">
        <v>14</v>
      </c>
      <c r="H374" s="72" t="s">
        <v>155</v>
      </c>
      <c r="I374" s="72" t="s">
        <v>16</v>
      </c>
      <c r="J374" s="72" t="s">
        <v>18</v>
      </c>
      <c r="K374" s="72" t="s">
        <v>269</v>
      </c>
      <c r="L374" s="72" t="s">
        <v>461</v>
      </c>
      <c r="M374" s="72"/>
    </row>
    <row r="375" spans="2:13" x14ac:dyDescent="0.25">
      <c r="B375" s="72" t="s">
        <v>143</v>
      </c>
      <c r="C375" s="72" t="s">
        <v>144</v>
      </c>
      <c r="D375" s="72" t="s">
        <v>12</v>
      </c>
      <c r="E375" s="72" t="s">
        <v>188</v>
      </c>
      <c r="F375" s="73">
        <v>24665972</v>
      </c>
      <c r="G375" s="72" t="s">
        <v>14</v>
      </c>
      <c r="H375" s="72" t="s">
        <v>15</v>
      </c>
      <c r="I375" s="72" t="s">
        <v>16</v>
      </c>
      <c r="J375" s="72" t="s">
        <v>18</v>
      </c>
      <c r="K375" s="72" t="s">
        <v>147</v>
      </c>
      <c r="L375" s="72" t="s">
        <v>374</v>
      </c>
      <c r="M375" s="72" t="s">
        <v>191</v>
      </c>
    </row>
    <row r="376" spans="2:13" x14ac:dyDescent="0.25">
      <c r="B376" s="72" t="s">
        <v>143</v>
      </c>
      <c r="C376" s="72" t="s">
        <v>144</v>
      </c>
      <c r="D376" s="72" t="s">
        <v>12</v>
      </c>
      <c r="E376" s="72" t="s">
        <v>328</v>
      </c>
      <c r="F376" s="73">
        <v>82732</v>
      </c>
      <c r="G376" s="72" t="s">
        <v>14</v>
      </c>
      <c r="H376" s="72" t="s">
        <v>15</v>
      </c>
      <c r="I376" s="72" t="s">
        <v>16</v>
      </c>
      <c r="J376" s="72" t="s">
        <v>18</v>
      </c>
      <c r="K376" s="72" t="s">
        <v>161</v>
      </c>
      <c r="L376" s="72" t="s">
        <v>180</v>
      </c>
      <c r="M376" s="72" t="s">
        <v>203</v>
      </c>
    </row>
    <row r="377" spans="2:13" x14ac:dyDescent="0.25">
      <c r="B377" s="72" t="s">
        <v>143</v>
      </c>
      <c r="C377" s="72" t="s">
        <v>144</v>
      </c>
      <c r="D377" s="72" t="s">
        <v>12</v>
      </c>
      <c r="E377" s="72" t="s">
        <v>237</v>
      </c>
      <c r="F377" s="73">
        <v>320112</v>
      </c>
      <c r="G377" s="72" t="s">
        <v>14</v>
      </c>
      <c r="H377" s="72" t="s">
        <v>15</v>
      </c>
      <c r="I377" s="72" t="s">
        <v>16</v>
      </c>
      <c r="J377" s="72" t="s">
        <v>18</v>
      </c>
      <c r="K377" s="72" t="s">
        <v>33</v>
      </c>
      <c r="L377" s="72" t="s">
        <v>462</v>
      </c>
      <c r="M377" s="72" t="s">
        <v>163</v>
      </c>
    </row>
    <row r="378" spans="2:13" x14ac:dyDescent="0.25">
      <c r="B378" s="72" t="s">
        <v>143</v>
      </c>
      <c r="C378" s="72" t="s">
        <v>144</v>
      </c>
      <c r="D378" s="72" t="s">
        <v>12</v>
      </c>
      <c r="E378" s="72" t="s">
        <v>145</v>
      </c>
      <c r="F378" s="73">
        <v>-2840</v>
      </c>
      <c r="G378" s="72" t="s">
        <v>14</v>
      </c>
      <c r="H378" s="72" t="s">
        <v>155</v>
      </c>
      <c r="I378" s="72" t="s">
        <v>16</v>
      </c>
      <c r="J378" s="72" t="s">
        <v>18</v>
      </c>
      <c r="K378" s="72" t="s">
        <v>33</v>
      </c>
      <c r="L378" s="72" t="s">
        <v>463</v>
      </c>
      <c r="M378" s="72"/>
    </row>
    <row r="379" spans="2:13" x14ac:dyDescent="0.25">
      <c r="B379" s="72" t="s">
        <v>143</v>
      </c>
      <c r="C379" s="72" t="s">
        <v>144</v>
      </c>
      <c r="D379" s="72" t="s">
        <v>12</v>
      </c>
      <c r="E379" s="72" t="s">
        <v>188</v>
      </c>
      <c r="F379" s="73">
        <v>3547</v>
      </c>
      <c r="G379" s="72" t="s">
        <v>14</v>
      </c>
      <c r="H379" s="72" t="s">
        <v>15</v>
      </c>
      <c r="I379" s="72" t="s">
        <v>16</v>
      </c>
      <c r="J379" s="72" t="s">
        <v>18</v>
      </c>
      <c r="K379" s="72" t="s">
        <v>184</v>
      </c>
      <c r="L379" s="72" t="s">
        <v>464</v>
      </c>
      <c r="M379" s="72" t="s">
        <v>191</v>
      </c>
    </row>
    <row r="380" spans="2:13" x14ac:dyDescent="0.25">
      <c r="B380" s="72" t="s">
        <v>143</v>
      </c>
      <c r="C380" s="72" t="s">
        <v>144</v>
      </c>
      <c r="D380" s="72" t="s">
        <v>12</v>
      </c>
      <c r="E380" s="72" t="s">
        <v>335</v>
      </c>
      <c r="F380" s="73">
        <v>1578359</v>
      </c>
      <c r="G380" s="72" t="s">
        <v>14</v>
      </c>
      <c r="H380" s="72" t="s">
        <v>155</v>
      </c>
      <c r="I380" s="72" t="s">
        <v>16</v>
      </c>
      <c r="J380" s="72" t="s">
        <v>18</v>
      </c>
      <c r="K380" s="72" t="s">
        <v>267</v>
      </c>
      <c r="L380" s="72" t="s">
        <v>321</v>
      </c>
      <c r="M380" s="72" t="s">
        <v>337</v>
      </c>
    </row>
    <row r="381" spans="2:13" x14ac:dyDescent="0.25">
      <c r="B381" s="72" t="s">
        <v>143</v>
      </c>
      <c r="C381" s="72" t="s">
        <v>144</v>
      </c>
      <c r="D381" s="72" t="s">
        <v>12</v>
      </c>
      <c r="E381" s="72" t="s">
        <v>154</v>
      </c>
      <c r="F381" s="73">
        <v>-19</v>
      </c>
      <c r="G381" s="72" t="s">
        <v>14</v>
      </c>
      <c r="H381" s="72" t="s">
        <v>155</v>
      </c>
      <c r="I381" s="72" t="s">
        <v>16</v>
      </c>
      <c r="J381" s="72" t="s">
        <v>18</v>
      </c>
      <c r="K381" s="72" t="s">
        <v>33</v>
      </c>
      <c r="L381" s="72" t="s">
        <v>465</v>
      </c>
      <c r="M381" s="72"/>
    </row>
    <row r="382" spans="2:13" x14ac:dyDescent="0.25">
      <c r="B382" s="72" t="s">
        <v>143</v>
      </c>
      <c r="C382" s="72" t="s">
        <v>144</v>
      </c>
      <c r="D382" s="72" t="s">
        <v>12</v>
      </c>
      <c r="E382" s="72" t="s">
        <v>197</v>
      </c>
      <c r="F382" s="73">
        <v>119566</v>
      </c>
      <c r="G382" s="72" t="s">
        <v>14</v>
      </c>
      <c r="H382" s="72" t="s">
        <v>15</v>
      </c>
      <c r="I382" s="72" t="s">
        <v>16</v>
      </c>
      <c r="J382" s="72" t="s">
        <v>18</v>
      </c>
      <c r="K382" s="72" t="s">
        <v>147</v>
      </c>
      <c r="L382" s="72" t="s">
        <v>466</v>
      </c>
      <c r="M382" s="72" t="s">
        <v>191</v>
      </c>
    </row>
    <row r="383" spans="2:13" x14ac:dyDescent="0.25">
      <c r="B383" s="72" t="s">
        <v>143</v>
      </c>
      <c r="C383" s="72" t="s">
        <v>144</v>
      </c>
      <c r="D383" s="72" t="s">
        <v>12</v>
      </c>
      <c r="E383" s="72" t="s">
        <v>145</v>
      </c>
      <c r="F383" s="73">
        <v>-71455</v>
      </c>
      <c r="G383" s="72" t="s">
        <v>14</v>
      </c>
      <c r="H383" s="72" t="s">
        <v>15</v>
      </c>
      <c r="I383" s="72" t="s">
        <v>16</v>
      </c>
      <c r="J383" s="72" t="s">
        <v>18</v>
      </c>
      <c r="K383" s="72" t="s">
        <v>147</v>
      </c>
      <c r="L383" s="72" t="s">
        <v>255</v>
      </c>
      <c r="M383" s="72"/>
    </row>
    <row r="384" spans="2:13" x14ac:dyDescent="0.25">
      <c r="B384" s="72" t="s">
        <v>143</v>
      </c>
      <c r="C384" s="72" t="s">
        <v>144</v>
      </c>
      <c r="D384" s="72" t="s">
        <v>12</v>
      </c>
      <c r="E384" s="72" t="s">
        <v>145</v>
      </c>
      <c r="F384" s="73">
        <v>-1544</v>
      </c>
      <c r="G384" s="72" t="s">
        <v>14</v>
      </c>
      <c r="H384" s="72" t="s">
        <v>155</v>
      </c>
      <c r="I384" s="72" t="s">
        <v>136</v>
      </c>
      <c r="J384" s="72" t="s">
        <v>18</v>
      </c>
      <c r="K384" s="72" t="s">
        <v>33</v>
      </c>
      <c r="L384" s="72" t="s">
        <v>232</v>
      </c>
      <c r="M384" s="72"/>
    </row>
    <row r="385" spans="2:13" x14ac:dyDescent="0.25">
      <c r="B385" s="72" t="s">
        <v>143</v>
      </c>
      <c r="C385" s="72" t="s">
        <v>144</v>
      </c>
      <c r="D385" s="72" t="s">
        <v>12</v>
      </c>
      <c r="E385" s="72" t="s">
        <v>242</v>
      </c>
      <c r="F385" s="73">
        <v>-25588</v>
      </c>
      <c r="G385" s="72" t="s">
        <v>14</v>
      </c>
      <c r="H385" s="72" t="s">
        <v>15</v>
      </c>
      <c r="I385" s="72" t="s">
        <v>16</v>
      </c>
      <c r="J385" s="72" t="s">
        <v>18</v>
      </c>
      <c r="K385" s="72" t="s">
        <v>27</v>
      </c>
      <c r="L385" s="72" t="s">
        <v>28</v>
      </c>
      <c r="M385" s="72"/>
    </row>
    <row r="386" spans="2:13" x14ac:dyDescent="0.25">
      <c r="B386" s="72" t="s">
        <v>143</v>
      </c>
      <c r="C386" s="72" t="s">
        <v>144</v>
      </c>
      <c r="D386" s="72" t="s">
        <v>12</v>
      </c>
      <c r="E386" s="72" t="s">
        <v>164</v>
      </c>
      <c r="F386" s="73">
        <v>-2102</v>
      </c>
      <c r="G386" s="72" t="s">
        <v>14</v>
      </c>
      <c r="H386" s="72" t="s">
        <v>15</v>
      </c>
      <c r="I386" s="72" t="s">
        <v>16</v>
      </c>
      <c r="J386" s="72" t="s">
        <v>18</v>
      </c>
      <c r="K386" s="72" t="s">
        <v>147</v>
      </c>
      <c r="L386" s="72" t="s">
        <v>467</v>
      </c>
      <c r="M386" s="72"/>
    </row>
    <row r="387" spans="2:13" x14ac:dyDescent="0.25">
      <c r="B387" s="72" t="s">
        <v>143</v>
      </c>
      <c r="C387" s="72" t="s">
        <v>144</v>
      </c>
      <c r="D387" s="72" t="s">
        <v>12</v>
      </c>
      <c r="E387" s="72" t="s">
        <v>152</v>
      </c>
      <c r="F387" s="73">
        <v>-7683</v>
      </c>
      <c r="G387" s="72" t="s">
        <v>14</v>
      </c>
      <c r="H387" s="72" t="s">
        <v>155</v>
      </c>
      <c r="I387" s="72" t="s">
        <v>16</v>
      </c>
      <c r="J387" s="72" t="s">
        <v>18</v>
      </c>
      <c r="K387" s="72" t="s">
        <v>267</v>
      </c>
      <c r="L387" s="72" t="s">
        <v>468</v>
      </c>
      <c r="M387" s="72"/>
    </row>
    <row r="388" spans="2:13" x14ac:dyDescent="0.25">
      <c r="B388" s="72" t="s">
        <v>143</v>
      </c>
      <c r="C388" s="72" t="s">
        <v>144</v>
      </c>
      <c r="D388" s="72" t="s">
        <v>12</v>
      </c>
      <c r="E388" s="72" t="s">
        <v>199</v>
      </c>
      <c r="F388" s="73">
        <v>173960</v>
      </c>
      <c r="G388" s="72" t="s">
        <v>14</v>
      </c>
      <c r="H388" s="72" t="s">
        <v>15</v>
      </c>
      <c r="I388" s="72" t="s">
        <v>16</v>
      </c>
      <c r="J388" s="72" t="s">
        <v>18</v>
      </c>
      <c r="K388" s="72" t="s">
        <v>27</v>
      </c>
      <c r="L388" s="72" t="s">
        <v>469</v>
      </c>
      <c r="M388" s="72"/>
    </row>
    <row r="389" spans="2:13" x14ac:dyDescent="0.25">
      <c r="B389" s="72" t="s">
        <v>143</v>
      </c>
      <c r="C389" s="72" t="s">
        <v>144</v>
      </c>
      <c r="D389" s="72" t="s">
        <v>12</v>
      </c>
      <c r="E389" s="72" t="s">
        <v>145</v>
      </c>
      <c r="F389" s="73">
        <v>-33244</v>
      </c>
      <c r="G389" s="72" t="s">
        <v>14</v>
      </c>
      <c r="H389" s="72" t="s">
        <v>15</v>
      </c>
      <c r="I389" s="72" t="s">
        <v>16</v>
      </c>
      <c r="J389" s="72" t="s">
        <v>18</v>
      </c>
      <c r="K389" s="72" t="s">
        <v>24</v>
      </c>
      <c r="L389" s="72" t="s">
        <v>470</v>
      </c>
      <c r="M389" s="72"/>
    </row>
    <row r="390" spans="2:13" x14ac:dyDescent="0.25">
      <c r="B390" s="72" t="s">
        <v>143</v>
      </c>
      <c r="C390" s="72" t="s">
        <v>144</v>
      </c>
      <c r="D390" s="72" t="s">
        <v>12</v>
      </c>
      <c r="E390" s="72" t="s">
        <v>183</v>
      </c>
      <c r="F390" s="73">
        <v>2352</v>
      </c>
      <c r="G390" s="72" t="s">
        <v>14</v>
      </c>
      <c r="H390" s="72" t="s">
        <v>15</v>
      </c>
      <c r="I390" s="72" t="s">
        <v>16</v>
      </c>
      <c r="J390" s="72" t="s">
        <v>18</v>
      </c>
      <c r="K390" s="72" t="s">
        <v>147</v>
      </c>
      <c r="L390" s="72" t="s">
        <v>255</v>
      </c>
      <c r="M390" s="72" t="s">
        <v>151</v>
      </c>
    </row>
    <row r="391" spans="2:13" x14ac:dyDescent="0.25">
      <c r="B391" s="72" t="s">
        <v>143</v>
      </c>
      <c r="C391" s="72" t="s">
        <v>144</v>
      </c>
      <c r="D391" s="72" t="s">
        <v>12</v>
      </c>
      <c r="E391" s="72" t="s">
        <v>188</v>
      </c>
      <c r="F391" s="73">
        <v>20852807</v>
      </c>
      <c r="G391" s="72" t="s">
        <v>14</v>
      </c>
      <c r="H391" s="72" t="s">
        <v>15</v>
      </c>
      <c r="I391" s="72" t="s">
        <v>16</v>
      </c>
      <c r="J391" s="72" t="s">
        <v>371</v>
      </c>
      <c r="K391" s="72" t="s">
        <v>24</v>
      </c>
      <c r="L391" s="72" t="s">
        <v>264</v>
      </c>
      <c r="M391" s="72" t="s">
        <v>151</v>
      </c>
    </row>
    <row r="392" spans="2:13" x14ac:dyDescent="0.25">
      <c r="B392" s="72" t="s">
        <v>143</v>
      </c>
      <c r="C392" s="72" t="s">
        <v>144</v>
      </c>
      <c r="D392" s="72" t="s">
        <v>12</v>
      </c>
      <c r="E392" s="72" t="s">
        <v>219</v>
      </c>
      <c r="F392" s="73">
        <v>320828</v>
      </c>
      <c r="G392" s="72" t="s">
        <v>14</v>
      </c>
      <c r="H392" s="72" t="s">
        <v>155</v>
      </c>
      <c r="I392" s="72" t="s">
        <v>16</v>
      </c>
      <c r="J392" s="72" t="s">
        <v>18</v>
      </c>
      <c r="K392" s="72" t="s">
        <v>147</v>
      </c>
      <c r="L392" s="72" t="s">
        <v>241</v>
      </c>
      <c r="M392" s="72"/>
    </row>
    <row r="393" spans="2:13" x14ac:dyDescent="0.25">
      <c r="B393" s="72" t="s">
        <v>143</v>
      </c>
      <c r="C393" s="72" t="s">
        <v>144</v>
      </c>
      <c r="D393" s="72" t="s">
        <v>12</v>
      </c>
      <c r="E393" s="72" t="s">
        <v>188</v>
      </c>
      <c r="F393" s="73">
        <v>539803</v>
      </c>
      <c r="G393" s="72" t="s">
        <v>14</v>
      </c>
      <c r="H393" s="72" t="s">
        <v>15</v>
      </c>
      <c r="I393" s="72" t="s">
        <v>16</v>
      </c>
      <c r="J393" s="72" t="s">
        <v>18</v>
      </c>
      <c r="K393" s="72" t="s">
        <v>245</v>
      </c>
      <c r="L393" s="72" t="s">
        <v>471</v>
      </c>
      <c r="M393" s="72" t="s">
        <v>163</v>
      </c>
    </row>
    <row r="394" spans="2:13" x14ac:dyDescent="0.25">
      <c r="B394" s="72" t="s">
        <v>143</v>
      </c>
      <c r="C394" s="72" t="s">
        <v>144</v>
      </c>
      <c r="D394" s="72" t="s">
        <v>12</v>
      </c>
      <c r="E394" s="72" t="s">
        <v>328</v>
      </c>
      <c r="F394" s="73">
        <v>1479492</v>
      </c>
      <c r="G394" s="72" t="s">
        <v>14</v>
      </c>
      <c r="H394" s="72" t="s">
        <v>15</v>
      </c>
      <c r="I394" s="72" t="s">
        <v>16</v>
      </c>
      <c r="J394" s="72" t="s">
        <v>18</v>
      </c>
      <c r="K394" s="72" t="s">
        <v>165</v>
      </c>
      <c r="L394" s="72" t="s">
        <v>472</v>
      </c>
      <c r="M394" s="72" t="s">
        <v>203</v>
      </c>
    </row>
    <row r="395" spans="2:13" x14ac:dyDescent="0.25">
      <c r="B395" s="72" t="s">
        <v>143</v>
      </c>
      <c r="C395" s="72" t="s">
        <v>144</v>
      </c>
      <c r="D395" s="72" t="s">
        <v>12</v>
      </c>
      <c r="E395" s="72" t="s">
        <v>237</v>
      </c>
      <c r="F395" s="73">
        <v>186274</v>
      </c>
      <c r="G395" s="72" t="s">
        <v>14</v>
      </c>
      <c r="H395" s="72" t="s">
        <v>155</v>
      </c>
      <c r="I395" s="72" t="s">
        <v>16</v>
      </c>
      <c r="J395" s="72" t="s">
        <v>18</v>
      </c>
      <c r="K395" s="72" t="s">
        <v>147</v>
      </c>
      <c r="L395" s="72" t="s">
        <v>182</v>
      </c>
      <c r="M395" s="72" t="s">
        <v>163</v>
      </c>
    </row>
    <row r="396" spans="2:13" x14ac:dyDescent="0.25">
      <c r="B396" s="72" t="s">
        <v>143</v>
      </c>
      <c r="C396" s="72" t="s">
        <v>144</v>
      </c>
      <c r="D396" s="72" t="s">
        <v>12</v>
      </c>
      <c r="E396" s="72" t="s">
        <v>177</v>
      </c>
      <c r="F396" s="73">
        <v>135885</v>
      </c>
      <c r="G396" s="72" t="s">
        <v>14</v>
      </c>
      <c r="H396" s="72" t="s">
        <v>15</v>
      </c>
      <c r="I396" s="72" t="s">
        <v>16</v>
      </c>
      <c r="J396" s="72" t="s">
        <v>18</v>
      </c>
      <c r="K396" s="72" t="s">
        <v>33</v>
      </c>
      <c r="L396" s="72" t="s">
        <v>233</v>
      </c>
      <c r="M396" s="72"/>
    </row>
    <row r="397" spans="2:13" x14ac:dyDescent="0.25">
      <c r="B397" s="72" t="s">
        <v>143</v>
      </c>
      <c r="C397" s="72" t="s">
        <v>144</v>
      </c>
      <c r="D397" s="72" t="s">
        <v>12</v>
      </c>
      <c r="E397" s="72" t="s">
        <v>177</v>
      </c>
      <c r="F397" s="73">
        <v>192625</v>
      </c>
      <c r="G397" s="72" t="s">
        <v>14</v>
      </c>
      <c r="H397" s="72" t="s">
        <v>155</v>
      </c>
      <c r="I397" s="72" t="s">
        <v>16</v>
      </c>
      <c r="J397" s="72" t="s">
        <v>18</v>
      </c>
      <c r="K397" s="72" t="s">
        <v>33</v>
      </c>
      <c r="L397" s="72" t="s">
        <v>473</v>
      </c>
      <c r="M397" s="72"/>
    </row>
    <row r="398" spans="2:13" x14ac:dyDescent="0.25">
      <c r="B398" s="72" t="s">
        <v>143</v>
      </c>
      <c r="C398" s="72" t="s">
        <v>144</v>
      </c>
      <c r="D398" s="72" t="s">
        <v>12</v>
      </c>
      <c r="E398" s="72" t="s">
        <v>349</v>
      </c>
      <c r="F398" s="73">
        <v>53995</v>
      </c>
      <c r="G398" s="72" t="s">
        <v>14</v>
      </c>
      <c r="H398" s="72" t="s">
        <v>155</v>
      </c>
      <c r="I398" s="72" t="s">
        <v>16</v>
      </c>
      <c r="J398" s="72" t="s">
        <v>18</v>
      </c>
      <c r="K398" s="72" t="s">
        <v>147</v>
      </c>
      <c r="L398" s="72" t="s">
        <v>158</v>
      </c>
      <c r="M398" s="72" t="s">
        <v>203</v>
      </c>
    </row>
    <row r="399" spans="2:13" x14ac:dyDescent="0.25">
      <c r="B399" s="72" t="s">
        <v>143</v>
      </c>
      <c r="C399" s="72" t="s">
        <v>144</v>
      </c>
      <c r="D399" s="72" t="s">
        <v>12</v>
      </c>
      <c r="E399" s="72" t="s">
        <v>152</v>
      </c>
      <c r="F399" s="73">
        <v>-44</v>
      </c>
      <c r="G399" s="72" t="s">
        <v>14</v>
      </c>
      <c r="H399" s="72" t="s">
        <v>155</v>
      </c>
      <c r="I399" s="72" t="s">
        <v>16</v>
      </c>
      <c r="J399" s="72" t="s">
        <v>18</v>
      </c>
      <c r="K399" s="72" t="s">
        <v>33</v>
      </c>
      <c r="L399" s="72" t="s">
        <v>474</v>
      </c>
      <c r="M399" s="72"/>
    </row>
    <row r="400" spans="2:13" x14ac:dyDescent="0.25">
      <c r="B400" s="72" t="s">
        <v>143</v>
      </c>
      <c r="C400" s="72" t="s">
        <v>144</v>
      </c>
      <c r="D400" s="72" t="s">
        <v>12</v>
      </c>
      <c r="E400" s="72" t="s">
        <v>201</v>
      </c>
      <c r="F400" s="73">
        <v>138124</v>
      </c>
      <c r="G400" s="72" t="s">
        <v>14</v>
      </c>
      <c r="H400" s="72" t="s">
        <v>15</v>
      </c>
      <c r="I400" s="72" t="s">
        <v>16</v>
      </c>
      <c r="J400" s="72" t="s">
        <v>18</v>
      </c>
      <c r="K400" s="72" t="s">
        <v>33</v>
      </c>
      <c r="L400" s="72" t="s">
        <v>279</v>
      </c>
      <c r="M400" s="72" t="s">
        <v>159</v>
      </c>
    </row>
    <row r="401" spans="2:13" x14ac:dyDescent="0.25">
      <c r="B401" s="72" t="s">
        <v>143</v>
      </c>
      <c r="C401" s="72" t="s">
        <v>144</v>
      </c>
      <c r="D401" s="72" t="s">
        <v>12</v>
      </c>
      <c r="E401" s="72" t="s">
        <v>292</v>
      </c>
      <c r="F401" s="73">
        <v>1813741</v>
      </c>
      <c r="G401" s="72" t="s">
        <v>14</v>
      </c>
      <c r="H401" s="72" t="s">
        <v>15</v>
      </c>
      <c r="I401" s="72" t="s">
        <v>16</v>
      </c>
      <c r="J401" s="72" t="s">
        <v>18</v>
      </c>
      <c r="K401" s="72" t="s">
        <v>147</v>
      </c>
      <c r="L401" s="72" t="s">
        <v>378</v>
      </c>
      <c r="M401" s="72" t="s">
        <v>293</v>
      </c>
    </row>
    <row r="402" spans="2:13" x14ac:dyDescent="0.25">
      <c r="B402" s="72" t="s">
        <v>143</v>
      </c>
      <c r="C402" s="72" t="s">
        <v>144</v>
      </c>
      <c r="D402" s="72" t="s">
        <v>12</v>
      </c>
      <c r="E402" s="72" t="s">
        <v>145</v>
      </c>
      <c r="F402" s="73">
        <v>-75398</v>
      </c>
      <c r="G402" s="72" t="s">
        <v>14</v>
      </c>
      <c r="H402" s="72" t="s">
        <v>15</v>
      </c>
      <c r="I402" s="72" t="s">
        <v>16</v>
      </c>
      <c r="J402" s="72" t="s">
        <v>18</v>
      </c>
      <c r="K402" s="72" t="s">
        <v>147</v>
      </c>
      <c r="L402" s="72" t="s">
        <v>475</v>
      </c>
      <c r="M402" s="72"/>
    </row>
    <row r="403" spans="2:13" x14ac:dyDescent="0.25">
      <c r="B403" s="72" t="s">
        <v>143</v>
      </c>
      <c r="C403" s="72" t="s">
        <v>144</v>
      </c>
      <c r="D403" s="72" t="s">
        <v>12</v>
      </c>
      <c r="E403" s="72" t="s">
        <v>154</v>
      </c>
      <c r="F403" s="73">
        <v>-20676</v>
      </c>
      <c r="G403" s="72" t="s">
        <v>14</v>
      </c>
      <c r="H403" s="72" t="s">
        <v>15</v>
      </c>
      <c r="I403" s="72" t="s">
        <v>16</v>
      </c>
      <c r="J403" s="72" t="s">
        <v>18</v>
      </c>
      <c r="K403" s="72" t="s">
        <v>147</v>
      </c>
      <c r="L403" s="72" t="s">
        <v>378</v>
      </c>
      <c r="M403" s="72"/>
    </row>
    <row r="404" spans="2:13" x14ac:dyDescent="0.25">
      <c r="B404" s="72" t="s">
        <v>143</v>
      </c>
      <c r="C404" s="72" t="s">
        <v>144</v>
      </c>
      <c r="D404" s="72" t="s">
        <v>12</v>
      </c>
      <c r="E404" s="72" t="s">
        <v>175</v>
      </c>
      <c r="F404" s="73">
        <v>-155</v>
      </c>
      <c r="G404" s="72" t="s">
        <v>14</v>
      </c>
      <c r="H404" s="72" t="s">
        <v>15</v>
      </c>
      <c r="I404" s="72" t="s">
        <v>16</v>
      </c>
      <c r="J404" s="72" t="s">
        <v>18</v>
      </c>
      <c r="K404" s="72" t="s">
        <v>147</v>
      </c>
      <c r="L404" s="72" t="s">
        <v>236</v>
      </c>
      <c r="M404" s="72"/>
    </row>
    <row r="405" spans="2:13" x14ac:dyDescent="0.25">
      <c r="B405" s="72" t="s">
        <v>143</v>
      </c>
      <c r="C405" s="72" t="s">
        <v>144</v>
      </c>
      <c r="D405" s="72" t="s">
        <v>12</v>
      </c>
      <c r="E405" s="72" t="s">
        <v>349</v>
      </c>
      <c r="F405" s="73">
        <v>162414</v>
      </c>
      <c r="G405" s="72" t="s">
        <v>14</v>
      </c>
      <c r="H405" s="72" t="s">
        <v>155</v>
      </c>
      <c r="I405" s="72" t="s">
        <v>16</v>
      </c>
      <c r="J405" s="72" t="s">
        <v>18</v>
      </c>
      <c r="K405" s="72" t="s">
        <v>147</v>
      </c>
      <c r="L405" s="72" t="s">
        <v>476</v>
      </c>
      <c r="M405" s="72" t="s">
        <v>203</v>
      </c>
    </row>
    <row r="406" spans="2:13" x14ac:dyDescent="0.25">
      <c r="B406" s="72" t="s">
        <v>143</v>
      </c>
      <c r="C406" s="72" t="s">
        <v>144</v>
      </c>
      <c r="D406" s="72" t="s">
        <v>12</v>
      </c>
      <c r="E406" s="72" t="s">
        <v>164</v>
      </c>
      <c r="F406" s="73">
        <v>-224</v>
      </c>
      <c r="G406" s="72" t="s">
        <v>14</v>
      </c>
      <c r="H406" s="72" t="s">
        <v>15</v>
      </c>
      <c r="I406" s="72" t="s">
        <v>16</v>
      </c>
      <c r="J406" s="72" t="s">
        <v>18</v>
      </c>
      <c r="K406" s="72" t="s">
        <v>165</v>
      </c>
      <c r="L406" s="72" t="s">
        <v>254</v>
      </c>
      <c r="M406" s="72"/>
    </row>
    <row r="407" spans="2:13" x14ac:dyDescent="0.25">
      <c r="B407" s="72" t="s">
        <v>143</v>
      </c>
      <c r="C407" s="72" t="s">
        <v>144</v>
      </c>
      <c r="D407" s="72" t="s">
        <v>12</v>
      </c>
      <c r="E407" s="72" t="s">
        <v>242</v>
      </c>
      <c r="F407" s="73">
        <v>-1406</v>
      </c>
      <c r="G407" s="72" t="s">
        <v>14</v>
      </c>
      <c r="H407" s="72" t="s">
        <v>15</v>
      </c>
      <c r="I407" s="72" t="s">
        <v>16</v>
      </c>
      <c r="J407" s="72" t="s">
        <v>18</v>
      </c>
      <c r="K407" s="72" t="s">
        <v>147</v>
      </c>
      <c r="L407" s="72" t="s">
        <v>407</v>
      </c>
      <c r="M407" s="72"/>
    </row>
    <row r="408" spans="2:13" x14ac:dyDescent="0.25">
      <c r="B408" s="72" t="s">
        <v>143</v>
      </c>
      <c r="C408" s="72" t="s">
        <v>144</v>
      </c>
      <c r="D408" s="72" t="s">
        <v>12</v>
      </c>
      <c r="E408" s="72" t="s">
        <v>170</v>
      </c>
      <c r="F408" s="73">
        <v>853678</v>
      </c>
      <c r="G408" s="72" t="s">
        <v>14</v>
      </c>
      <c r="H408" s="72" t="s">
        <v>15</v>
      </c>
      <c r="I408" s="72" t="s">
        <v>16</v>
      </c>
      <c r="J408" s="72" t="s">
        <v>18</v>
      </c>
      <c r="K408" s="72" t="s">
        <v>21</v>
      </c>
      <c r="L408" s="72" t="s">
        <v>457</v>
      </c>
      <c r="M408" s="72" t="s">
        <v>248</v>
      </c>
    </row>
    <row r="409" spans="2:13" x14ac:dyDescent="0.25">
      <c r="B409" s="72" t="s">
        <v>143</v>
      </c>
      <c r="C409" s="72" t="s">
        <v>144</v>
      </c>
      <c r="D409" s="72" t="s">
        <v>12</v>
      </c>
      <c r="E409" s="72" t="s">
        <v>229</v>
      </c>
      <c r="F409" s="73">
        <v>-861887</v>
      </c>
      <c r="G409" s="72" t="s">
        <v>14</v>
      </c>
      <c r="H409" s="72" t="s">
        <v>15</v>
      </c>
      <c r="I409" s="72" t="s">
        <v>16</v>
      </c>
      <c r="J409" s="72" t="s">
        <v>18</v>
      </c>
      <c r="K409" s="72" t="s">
        <v>147</v>
      </c>
      <c r="L409" s="72" t="s">
        <v>477</v>
      </c>
      <c r="M409" s="72"/>
    </row>
    <row r="410" spans="2:13" x14ac:dyDescent="0.25">
      <c r="B410" s="72" t="s">
        <v>143</v>
      </c>
      <c r="C410" s="72" t="s">
        <v>144</v>
      </c>
      <c r="D410" s="72" t="s">
        <v>12</v>
      </c>
      <c r="E410" s="72" t="s">
        <v>227</v>
      </c>
      <c r="F410" s="73">
        <v>25935</v>
      </c>
      <c r="G410" s="72" t="s">
        <v>14</v>
      </c>
      <c r="H410" s="72" t="s">
        <v>15</v>
      </c>
      <c r="I410" s="72" t="s">
        <v>16</v>
      </c>
      <c r="J410" s="72" t="s">
        <v>18</v>
      </c>
      <c r="K410" s="72" t="s">
        <v>267</v>
      </c>
      <c r="L410" s="72" t="s">
        <v>478</v>
      </c>
      <c r="M410" s="72" t="s">
        <v>172</v>
      </c>
    </row>
    <row r="411" spans="2:13" x14ac:dyDescent="0.25">
      <c r="B411" s="72" t="s">
        <v>143</v>
      </c>
      <c r="C411" s="72" t="s">
        <v>144</v>
      </c>
      <c r="D411" s="72" t="s">
        <v>12</v>
      </c>
      <c r="E411" s="72" t="s">
        <v>160</v>
      </c>
      <c r="F411" s="73">
        <v>16915</v>
      </c>
      <c r="G411" s="72" t="s">
        <v>14</v>
      </c>
      <c r="H411" s="72" t="s">
        <v>155</v>
      </c>
      <c r="I411" s="72" t="s">
        <v>16</v>
      </c>
      <c r="J411" s="72" t="s">
        <v>18</v>
      </c>
      <c r="K411" s="72" t="s">
        <v>33</v>
      </c>
      <c r="L411" s="72" t="s">
        <v>453</v>
      </c>
      <c r="M411" s="72" t="s">
        <v>248</v>
      </c>
    </row>
    <row r="412" spans="2:13" x14ac:dyDescent="0.25">
      <c r="B412" s="72" t="s">
        <v>143</v>
      </c>
      <c r="C412" s="72" t="s">
        <v>144</v>
      </c>
      <c r="D412" s="72" t="s">
        <v>12</v>
      </c>
      <c r="E412" s="72" t="s">
        <v>213</v>
      </c>
      <c r="F412" s="73">
        <v>543889</v>
      </c>
      <c r="G412" s="72" t="s">
        <v>14</v>
      </c>
      <c r="H412" s="72" t="s">
        <v>15</v>
      </c>
      <c r="I412" s="72" t="s">
        <v>16</v>
      </c>
      <c r="J412" s="72" t="s">
        <v>18</v>
      </c>
      <c r="K412" s="72" t="s">
        <v>214</v>
      </c>
      <c r="L412" s="72" t="s">
        <v>479</v>
      </c>
      <c r="M412" s="72" t="s">
        <v>248</v>
      </c>
    </row>
    <row r="413" spans="2:13" x14ac:dyDescent="0.25">
      <c r="B413" s="72" t="s">
        <v>143</v>
      </c>
      <c r="C413" s="72" t="s">
        <v>144</v>
      </c>
      <c r="D413" s="72" t="s">
        <v>12</v>
      </c>
      <c r="E413" s="72" t="s">
        <v>242</v>
      </c>
      <c r="F413" s="73">
        <v>-14068</v>
      </c>
      <c r="G413" s="72" t="s">
        <v>14</v>
      </c>
      <c r="H413" s="72" t="s">
        <v>15</v>
      </c>
      <c r="I413" s="72" t="s">
        <v>16</v>
      </c>
      <c r="J413" s="72" t="s">
        <v>18</v>
      </c>
      <c r="K413" s="72" t="s">
        <v>33</v>
      </c>
      <c r="L413" s="72" t="s">
        <v>456</v>
      </c>
      <c r="M413" s="72"/>
    </row>
    <row r="414" spans="2:13" x14ac:dyDescent="0.25">
      <c r="B414" s="72" t="s">
        <v>143</v>
      </c>
      <c r="C414" s="72" t="s">
        <v>144</v>
      </c>
      <c r="D414" s="72" t="s">
        <v>12</v>
      </c>
      <c r="E414" s="72" t="s">
        <v>219</v>
      </c>
      <c r="F414" s="73">
        <v>9427</v>
      </c>
      <c r="G414" s="72" t="s">
        <v>14</v>
      </c>
      <c r="H414" s="72" t="s">
        <v>155</v>
      </c>
      <c r="I414" s="72" t="s">
        <v>16</v>
      </c>
      <c r="J414" s="72" t="s">
        <v>18</v>
      </c>
      <c r="K414" s="72" t="s">
        <v>33</v>
      </c>
      <c r="L414" s="72" t="s">
        <v>331</v>
      </c>
      <c r="M414" s="72"/>
    </row>
    <row r="415" spans="2:13" x14ac:dyDescent="0.25">
      <c r="B415" s="72" t="s">
        <v>143</v>
      </c>
      <c r="C415" s="72" t="s">
        <v>144</v>
      </c>
      <c r="D415" s="72" t="s">
        <v>12</v>
      </c>
      <c r="E415" s="72" t="s">
        <v>188</v>
      </c>
      <c r="F415" s="73">
        <v>5350132</v>
      </c>
      <c r="G415" s="72" t="s">
        <v>31</v>
      </c>
      <c r="H415" s="72" t="s">
        <v>15</v>
      </c>
      <c r="I415" s="72" t="s">
        <v>16</v>
      </c>
      <c r="J415" s="72" t="s">
        <v>32</v>
      </c>
      <c r="K415" s="72" t="s">
        <v>24</v>
      </c>
      <c r="L415" s="72" t="s">
        <v>264</v>
      </c>
      <c r="M415" s="72" t="s">
        <v>151</v>
      </c>
    </row>
    <row r="416" spans="2:13" x14ac:dyDescent="0.25">
      <c r="B416" s="72" t="s">
        <v>143</v>
      </c>
      <c r="C416" s="72" t="s">
        <v>144</v>
      </c>
      <c r="D416" s="72" t="s">
        <v>12</v>
      </c>
      <c r="E416" s="72" t="s">
        <v>152</v>
      </c>
      <c r="F416" s="73">
        <v>-804</v>
      </c>
      <c r="G416" s="72" t="s">
        <v>14</v>
      </c>
      <c r="H416" s="72" t="s">
        <v>15</v>
      </c>
      <c r="I416" s="72" t="s">
        <v>16</v>
      </c>
      <c r="J416" s="72" t="s">
        <v>18</v>
      </c>
      <c r="K416" s="72" t="s">
        <v>33</v>
      </c>
      <c r="L416" s="72" t="s">
        <v>480</v>
      </c>
      <c r="M416" s="72"/>
    </row>
    <row r="417" spans="2:13" x14ac:dyDescent="0.25">
      <c r="B417" s="72" t="s">
        <v>143</v>
      </c>
      <c r="C417" s="72" t="s">
        <v>144</v>
      </c>
      <c r="D417" s="72" t="s">
        <v>12</v>
      </c>
      <c r="E417" s="72" t="s">
        <v>229</v>
      </c>
      <c r="F417" s="73">
        <v>-171467</v>
      </c>
      <c r="G417" s="72" t="s">
        <v>14</v>
      </c>
      <c r="H417" s="72" t="s">
        <v>155</v>
      </c>
      <c r="I417" s="72" t="s">
        <v>16</v>
      </c>
      <c r="J417" s="72" t="s">
        <v>18</v>
      </c>
      <c r="K417" s="72" t="s">
        <v>147</v>
      </c>
      <c r="L417" s="72" t="s">
        <v>273</v>
      </c>
      <c r="M417" s="72"/>
    </row>
    <row r="418" spans="2:13" x14ac:dyDescent="0.25">
      <c r="B418" s="72" t="s">
        <v>143</v>
      </c>
      <c r="C418" s="72" t="s">
        <v>144</v>
      </c>
      <c r="D418" s="72" t="s">
        <v>12</v>
      </c>
      <c r="E418" s="72" t="s">
        <v>197</v>
      </c>
      <c r="F418" s="73">
        <v>46076</v>
      </c>
      <c r="G418" s="72" t="s">
        <v>14</v>
      </c>
      <c r="H418" s="72" t="s">
        <v>155</v>
      </c>
      <c r="I418" s="72" t="s">
        <v>16</v>
      </c>
      <c r="J418" s="72" t="s">
        <v>18</v>
      </c>
      <c r="K418" s="72" t="s">
        <v>33</v>
      </c>
      <c r="L418" s="72" t="s">
        <v>481</v>
      </c>
      <c r="M418" s="72" t="s">
        <v>191</v>
      </c>
    </row>
    <row r="419" spans="2:13" x14ac:dyDescent="0.25">
      <c r="B419" s="72" t="s">
        <v>143</v>
      </c>
      <c r="C419" s="72" t="s">
        <v>144</v>
      </c>
      <c r="D419" s="72" t="s">
        <v>12</v>
      </c>
      <c r="E419" s="72" t="s">
        <v>149</v>
      </c>
      <c r="F419" s="73">
        <v>7007326</v>
      </c>
      <c r="G419" s="72" t="s">
        <v>14</v>
      </c>
      <c r="H419" s="72" t="s">
        <v>155</v>
      </c>
      <c r="I419" s="72" t="s">
        <v>16</v>
      </c>
      <c r="J419" s="72" t="s">
        <v>18</v>
      </c>
      <c r="K419" s="72" t="s">
        <v>147</v>
      </c>
      <c r="L419" s="72" t="s">
        <v>158</v>
      </c>
      <c r="M419" s="72" t="s">
        <v>151</v>
      </c>
    </row>
    <row r="420" spans="2:13" x14ac:dyDescent="0.25">
      <c r="B420" s="72" t="s">
        <v>143</v>
      </c>
      <c r="C420" s="72" t="s">
        <v>144</v>
      </c>
      <c r="D420" s="72" t="s">
        <v>12</v>
      </c>
      <c r="E420" s="72" t="s">
        <v>244</v>
      </c>
      <c r="F420" s="73">
        <v>315210</v>
      </c>
      <c r="G420" s="72" t="s">
        <v>14</v>
      </c>
      <c r="H420" s="72" t="s">
        <v>15</v>
      </c>
      <c r="I420" s="72" t="s">
        <v>16</v>
      </c>
      <c r="J420" s="72" t="s">
        <v>18</v>
      </c>
      <c r="K420" s="72" t="s">
        <v>267</v>
      </c>
      <c r="L420" s="72" t="s">
        <v>478</v>
      </c>
      <c r="M420" s="72" t="s">
        <v>248</v>
      </c>
    </row>
    <row r="421" spans="2:13" x14ac:dyDescent="0.25">
      <c r="B421" s="72" t="s">
        <v>143</v>
      </c>
      <c r="C421" s="72" t="s">
        <v>144</v>
      </c>
      <c r="D421" s="72" t="s">
        <v>12</v>
      </c>
      <c r="E421" s="72" t="s">
        <v>175</v>
      </c>
      <c r="F421" s="73">
        <v>-52</v>
      </c>
      <c r="G421" s="72" t="s">
        <v>14</v>
      </c>
      <c r="H421" s="72" t="s">
        <v>155</v>
      </c>
      <c r="I421" s="72" t="s">
        <v>16</v>
      </c>
      <c r="J421" s="72" t="s">
        <v>18</v>
      </c>
      <c r="K421" s="72" t="s">
        <v>33</v>
      </c>
      <c r="L421" s="72" t="s">
        <v>482</v>
      </c>
      <c r="M421" s="72"/>
    </row>
    <row r="422" spans="2:13" x14ac:dyDescent="0.25">
      <c r="B422" s="72" t="s">
        <v>143</v>
      </c>
      <c r="C422" s="72" t="s">
        <v>144</v>
      </c>
      <c r="D422" s="72" t="s">
        <v>12</v>
      </c>
      <c r="E422" s="72" t="s">
        <v>183</v>
      </c>
      <c r="F422" s="73">
        <v>4185</v>
      </c>
      <c r="G422" s="72" t="s">
        <v>14</v>
      </c>
      <c r="H422" s="72" t="s">
        <v>15</v>
      </c>
      <c r="I422" s="72" t="s">
        <v>16</v>
      </c>
      <c r="J422" s="72" t="s">
        <v>18</v>
      </c>
      <c r="K422" s="72" t="s">
        <v>147</v>
      </c>
      <c r="L422" s="72" t="s">
        <v>390</v>
      </c>
      <c r="M422" s="72" t="s">
        <v>191</v>
      </c>
    </row>
    <row r="423" spans="2:13" x14ac:dyDescent="0.25">
      <c r="B423" s="72" t="s">
        <v>143</v>
      </c>
      <c r="C423" s="72" t="s">
        <v>144</v>
      </c>
      <c r="D423" s="72" t="s">
        <v>12</v>
      </c>
      <c r="E423" s="72" t="s">
        <v>181</v>
      </c>
      <c r="F423" s="73">
        <v>-1464</v>
      </c>
      <c r="G423" s="72" t="s">
        <v>14</v>
      </c>
      <c r="H423" s="72" t="s">
        <v>15</v>
      </c>
      <c r="I423" s="72" t="s">
        <v>16</v>
      </c>
      <c r="J423" s="72" t="s">
        <v>18</v>
      </c>
      <c r="K423" s="72" t="s">
        <v>24</v>
      </c>
      <c r="L423" s="72" t="s">
        <v>483</v>
      </c>
      <c r="M423" s="72"/>
    </row>
    <row r="424" spans="2:13" x14ac:dyDescent="0.25">
      <c r="B424" s="72" t="s">
        <v>143</v>
      </c>
      <c r="C424" s="72" t="s">
        <v>144</v>
      </c>
      <c r="D424" s="72" t="s">
        <v>12</v>
      </c>
      <c r="E424" s="72" t="s">
        <v>292</v>
      </c>
      <c r="F424" s="73">
        <v>33453747</v>
      </c>
      <c r="G424" s="72" t="s">
        <v>14</v>
      </c>
      <c r="H424" s="72" t="s">
        <v>155</v>
      </c>
      <c r="I424" s="72" t="s">
        <v>16</v>
      </c>
      <c r="J424" s="72" t="s">
        <v>18</v>
      </c>
      <c r="K424" s="72" t="s">
        <v>267</v>
      </c>
      <c r="L424" s="72" t="s">
        <v>302</v>
      </c>
      <c r="M424" s="72" t="s">
        <v>293</v>
      </c>
    </row>
    <row r="425" spans="2:13" x14ac:dyDescent="0.25">
      <c r="B425" s="72" t="s">
        <v>143</v>
      </c>
      <c r="C425" s="72" t="s">
        <v>144</v>
      </c>
      <c r="D425" s="72" t="s">
        <v>12</v>
      </c>
      <c r="E425" s="72" t="s">
        <v>160</v>
      </c>
      <c r="F425" s="73">
        <v>12504</v>
      </c>
      <c r="G425" s="72" t="s">
        <v>14</v>
      </c>
      <c r="H425" s="72" t="s">
        <v>155</v>
      </c>
      <c r="I425" s="72" t="s">
        <v>136</v>
      </c>
      <c r="J425" s="72" t="s">
        <v>18</v>
      </c>
      <c r="K425" s="72" t="s">
        <v>21</v>
      </c>
      <c r="L425" s="72" t="s">
        <v>274</v>
      </c>
      <c r="M425" s="72" t="s">
        <v>191</v>
      </c>
    </row>
    <row r="426" spans="2:13" x14ac:dyDescent="0.25">
      <c r="B426" s="72" t="s">
        <v>143</v>
      </c>
      <c r="C426" s="72" t="s">
        <v>144</v>
      </c>
      <c r="D426" s="72" t="s">
        <v>12</v>
      </c>
      <c r="E426" s="72" t="s">
        <v>145</v>
      </c>
      <c r="F426" s="73">
        <v>-9814</v>
      </c>
      <c r="G426" s="72" t="s">
        <v>14</v>
      </c>
      <c r="H426" s="72" t="s">
        <v>155</v>
      </c>
      <c r="I426" s="72" t="s">
        <v>16</v>
      </c>
      <c r="J426" s="72" t="s">
        <v>18</v>
      </c>
      <c r="K426" s="72" t="s">
        <v>147</v>
      </c>
      <c r="L426" s="72" t="s">
        <v>433</v>
      </c>
      <c r="M426" s="72"/>
    </row>
    <row r="427" spans="2:13" x14ac:dyDescent="0.25">
      <c r="B427" s="72" t="s">
        <v>143</v>
      </c>
      <c r="C427" s="72" t="s">
        <v>144</v>
      </c>
      <c r="D427" s="72" t="s">
        <v>12</v>
      </c>
      <c r="E427" s="72" t="s">
        <v>152</v>
      </c>
      <c r="F427" s="73">
        <v>-780</v>
      </c>
      <c r="G427" s="72" t="s">
        <v>14</v>
      </c>
      <c r="H427" s="72" t="s">
        <v>155</v>
      </c>
      <c r="I427" s="72" t="s">
        <v>16</v>
      </c>
      <c r="J427" s="72" t="s">
        <v>18</v>
      </c>
      <c r="K427" s="72" t="s">
        <v>33</v>
      </c>
      <c r="L427" s="72" t="s">
        <v>446</v>
      </c>
      <c r="M427" s="72"/>
    </row>
    <row r="428" spans="2:13" x14ac:dyDescent="0.25">
      <c r="B428" s="72" t="s">
        <v>143</v>
      </c>
      <c r="C428" s="72" t="s">
        <v>144</v>
      </c>
      <c r="D428" s="72" t="s">
        <v>12</v>
      </c>
      <c r="E428" s="72" t="s">
        <v>244</v>
      </c>
      <c r="F428" s="73">
        <v>18379</v>
      </c>
      <c r="G428" s="72" t="s">
        <v>14</v>
      </c>
      <c r="H428" s="72" t="s">
        <v>15</v>
      </c>
      <c r="I428" s="72" t="s">
        <v>16</v>
      </c>
      <c r="J428" s="72" t="s">
        <v>18</v>
      </c>
      <c r="K428" s="72" t="s">
        <v>147</v>
      </c>
      <c r="L428" s="72" t="s">
        <v>454</v>
      </c>
      <c r="M428" s="72" t="s">
        <v>163</v>
      </c>
    </row>
    <row r="429" spans="2:13" x14ac:dyDescent="0.25">
      <c r="B429" s="72" t="s">
        <v>143</v>
      </c>
      <c r="C429" s="72" t="s">
        <v>144</v>
      </c>
      <c r="D429" s="72" t="s">
        <v>12</v>
      </c>
      <c r="E429" s="72" t="s">
        <v>160</v>
      </c>
      <c r="F429" s="73">
        <v>14214</v>
      </c>
      <c r="G429" s="72" t="s">
        <v>14</v>
      </c>
      <c r="H429" s="72" t="s">
        <v>155</v>
      </c>
      <c r="I429" s="72" t="s">
        <v>136</v>
      </c>
      <c r="J429" s="72" t="s">
        <v>18</v>
      </c>
      <c r="K429" s="72" t="s">
        <v>267</v>
      </c>
      <c r="L429" s="72" t="s">
        <v>484</v>
      </c>
      <c r="M429" s="72" t="s">
        <v>151</v>
      </c>
    </row>
    <row r="430" spans="2:13" x14ac:dyDescent="0.25">
      <c r="B430" s="72" t="s">
        <v>143</v>
      </c>
      <c r="C430" s="72" t="s">
        <v>144</v>
      </c>
      <c r="D430" s="72" t="s">
        <v>12</v>
      </c>
      <c r="E430" s="72" t="s">
        <v>183</v>
      </c>
      <c r="F430" s="73">
        <v>127</v>
      </c>
      <c r="G430" s="72" t="s">
        <v>14</v>
      </c>
      <c r="H430" s="72" t="s">
        <v>155</v>
      </c>
      <c r="I430" s="72" t="s">
        <v>16</v>
      </c>
      <c r="J430" s="72" t="s">
        <v>18</v>
      </c>
      <c r="K430" s="72" t="s">
        <v>33</v>
      </c>
      <c r="L430" s="72" t="s">
        <v>485</v>
      </c>
      <c r="M430" s="72" t="s">
        <v>151</v>
      </c>
    </row>
    <row r="431" spans="2:13" x14ac:dyDescent="0.25">
      <c r="B431" s="72" t="s">
        <v>143</v>
      </c>
      <c r="C431" s="72" t="s">
        <v>144</v>
      </c>
      <c r="D431" s="72" t="s">
        <v>12</v>
      </c>
      <c r="E431" s="72" t="s">
        <v>219</v>
      </c>
      <c r="F431" s="73">
        <v>116224</v>
      </c>
      <c r="G431" s="72" t="s">
        <v>14</v>
      </c>
      <c r="H431" s="72" t="s">
        <v>15</v>
      </c>
      <c r="I431" s="72" t="s">
        <v>16</v>
      </c>
      <c r="J431" s="72" t="s">
        <v>18</v>
      </c>
      <c r="K431" s="72" t="s">
        <v>189</v>
      </c>
      <c r="L431" s="72" t="s">
        <v>486</v>
      </c>
      <c r="M431" s="72"/>
    </row>
    <row r="432" spans="2:13" x14ac:dyDescent="0.25">
      <c r="B432" s="72" t="s">
        <v>143</v>
      </c>
      <c r="C432" s="72" t="s">
        <v>144</v>
      </c>
      <c r="D432" s="72" t="s">
        <v>12</v>
      </c>
      <c r="E432" s="72" t="s">
        <v>282</v>
      </c>
      <c r="F432" s="73">
        <v>-724</v>
      </c>
      <c r="G432" s="72" t="s">
        <v>14</v>
      </c>
      <c r="H432" s="72" t="s">
        <v>155</v>
      </c>
      <c r="I432" s="72" t="s">
        <v>16</v>
      </c>
      <c r="J432" s="72" t="s">
        <v>18</v>
      </c>
      <c r="K432" s="72" t="s">
        <v>21</v>
      </c>
      <c r="L432" s="72" t="s">
        <v>457</v>
      </c>
      <c r="M432" s="72"/>
    </row>
    <row r="433" spans="2:13" x14ac:dyDescent="0.25">
      <c r="B433" s="72" t="s">
        <v>143</v>
      </c>
      <c r="C433" s="72" t="s">
        <v>144</v>
      </c>
      <c r="D433" s="72" t="s">
        <v>12</v>
      </c>
      <c r="E433" s="72" t="s">
        <v>197</v>
      </c>
      <c r="F433" s="73">
        <v>24088</v>
      </c>
      <c r="G433" s="72" t="s">
        <v>14</v>
      </c>
      <c r="H433" s="72" t="s">
        <v>15</v>
      </c>
      <c r="I433" s="72" t="s">
        <v>16</v>
      </c>
      <c r="J433" s="72" t="s">
        <v>18</v>
      </c>
      <c r="K433" s="72" t="s">
        <v>33</v>
      </c>
      <c r="L433" s="72" t="s">
        <v>487</v>
      </c>
      <c r="M433" s="72" t="s">
        <v>191</v>
      </c>
    </row>
    <row r="434" spans="2:13" x14ac:dyDescent="0.25">
      <c r="B434" s="72" t="s">
        <v>143</v>
      </c>
      <c r="C434" s="72" t="s">
        <v>144</v>
      </c>
      <c r="D434" s="72" t="s">
        <v>12</v>
      </c>
      <c r="E434" s="72" t="s">
        <v>201</v>
      </c>
      <c r="F434" s="73">
        <v>1453871</v>
      </c>
      <c r="G434" s="72" t="s">
        <v>14</v>
      </c>
      <c r="H434" s="72" t="s">
        <v>15</v>
      </c>
      <c r="I434" s="72" t="s">
        <v>16</v>
      </c>
      <c r="J434" s="72" t="s">
        <v>18</v>
      </c>
      <c r="K434" s="72" t="s">
        <v>27</v>
      </c>
      <c r="L434" s="72" t="s">
        <v>28</v>
      </c>
      <c r="M434" s="72" t="s">
        <v>322</v>
      </c>
    </row>
    <row r="435" spans="2:13" x14ac:dyDescent="0.25">
      <c r="B435" s="72" t="s">
        <v>143</v>
      </c>
      <c r="C435" s="72" t="s">
        <v>144</v>
      </c>
      <c r="D435" s="72" t="s">
        <v>12</v>
      </c>
      <c r="E435" s="72" t="s">
        <v>152</v>
      </c>
      <c r="F435" s="73">
        <v>-1942</v>
      </c>
      <c r="G435" s="72" t="s">
        <v>14</v>
      </c>
      <c r="H435" s="72" t="s">
        <v>15</v>
      </c>
      <c r="I435" s="72" t="s">
        <v>16</v>
      </c>
      <c r="J435" s="72" t="s">
        <v>18</v>
      </c>
      <c r="K435" s="72" t="s">
        <v>33</v>
      </c>
      <c r="L435" s="72" t="s">
        <v>463</v>
      </c>
      <c r="M435" s="72"/>
    </row>
    <row r="436" spans="2:13" x14ac:dyDescent="0.25">
      <c r="B436" s="72" t="s">
        <v>143</v>
      </c>
      <c r="C436" s="72" t="s">
        <v>144</v>
      </c>
      <c r="D436" s="72" t="s">
        <v>12</v>
      </c>
      <c r="E436" s="72" t="s">
        <v>152</v>
      </c>
      <c r="F436" s="73">
        <v>-284</v>
      </c>
      <c r="G436" s="72" t="s">
        <v>14</v>
      </c>
      <c r="H436" s="72" t="s">
        <v>15</v>
      </c>
      <c r="I436" s="72" t="s">
        <v>16</v>
      </c>
      <c r="J436" s="72" t="s">
        <v>18</v>
      </c>
      <c r="K436" s="72" t="s">
        <v>189</v>
      </c>
      <c r="L436" s="72" t="s">
        <v>488</v>
      </c>
      <c r="M436" s="72"/>
    </row>
    <row r="437" spans="2:13" x14ac:dyDescent="0.25">
      <c r="B437" s="72" t="s">
        <v>143</v>
      </c>
      <c r="C437" s="72" t="s">
        <v>144</v>
      </c>
      <c r="D437" s="72" t="s">
        <v>12</v>
      </c>
      <c r="E437" s="72" t="s">
        <v>181</v>
      </c>
      <c r="F437" s="73">
        <v>-392</v>
      </c>
      <c r="G437" s="72" t="s">
        <v>14</v>
      </c>
      <c r="H437" s="72" t="s">
        <v>15</v>
      </c>
      <c r="I437" s="72" t="s">
        <v>16</v>
      </c>
      <c r="J437" s="72" t="s">
        <v>18</v>
      </c>
      <c r="K437" s="72" t="s">
        <v>147</v>
      </c>
      <c r="L437" s="72" t="s">
        <v>489</v>
      </c>
      <c r="M437" s="72"/>
    </row>
    <row r="438" spans="2:13" x14ac:dyDescent="0.25">
      <c r="B438" s="72" t="s">
        <v>143</v>
      </c>
      <c r="C438" s="72" t="s">
        <v>144</v>
      </c>
      <c r="D438" s="72" t="s">
        <v>12</v>
      </c>
      <c r="E438" s="72" t="s">
        <v>154</v>
      </c>
      <c r="F438" s="73">
        <v>-45519</v>
      </c>
      <c r="G438" s="72" t="s">
        <v>14</v>
      </c>
      <c r="H438" s="72" t="s">
        <v>155</v>
      </c>
      <c r="I438" s="72" t="s">
        <v>16</v>
      </c>
      <c r="J438" s="72" t="s">
        <v>18</v>
      </c>
      <c r="K438" s="72" t="s">
        <v>33</v>
      </c>
      <c r="L438" s="72" t="s">
        <v>316</v>
      </c>
      <c r="M438" s="72"/>
    </row>
    <row r="439" spans="2:13" x14ac:dyDescent="0.25">
      <c r="B439" s="72" t="s">
        <v>143</v>
      </c>
      <c r="C439" s="72" t="s">
        <v>144</v>
      </c>
      <c r="D439" s="72" t="s">
        <v>12</v>
      </c>
      <c r="E439" s="72" t="s">
        <v>157</v>
      </c>
      <c r="F439" s="73">
        <v>119847</v>
      </c>
      <c r="G439" s="72" t="s">
        <v>14</v>
      </c>
      <c r="H439" s="72" t="s">
        <v>15</v>
      </c>
      <c r="I439" s="72" t="s">
        <v>16</v>
      </c>
      <c r="J439" s="72" t="s">
        <v>18</v>
      </c>
      <c r="K439" s="72" t="s">
        <v>147</v>
      </c>
      <c r="L439" s="72" t="s">
        <v>440</v>
      </c>
      <c r="M439" s="72" t="s">
        <v>334</v>
      </c>
    </row>
    <row r="440" spans="2:13" x14ac:dyDescent="0.25">
      <c r="B440" s="72" t="s">
        <v>143</v>
      </c>
      <c r="C440" s="72" t="s">
        <v>144</v>
      </c>
      <c r="D440" s="72" t="s">
        <v>12</v>
      </c>
      <c r="E440" s="72" t="s">
        <v>328</v>
      </c>
      <c r="F440" s="73">
        <v>197209</v>
      </c>
      <c r="G440" s="72" t="s">
        <v>14</v>
      </c>
      <c r="H440" s="72" t="s">
        <v>155</v>
      </c>
      <c r="I440" s="72" t="s">
        <v>16</v>
      </c>
      <c r="J440" s="72" t="s">
        <v>18</v>
      </c>
      <c r="K440" s="72" t="s">
        <v>33</v>
      </c>
      <c r="L440" s="72" t="s">
        <v>490</v>
      </c>
      <c r="M440" s="72" t="s">
        <v>159</v>
      </c>
    </row>
    <row r="441" spans="2:13" x14ac:dyDescent="0.25">
      <c r="B441" s="72" t="s">
        <v>143</v>
      </c>
      <c r="C441" s="72" t="s">
        <v>144</v>
      </c>
      <c r="D441" s="72" t="s">
        <v>12</v>
      </c>
      <c r="E441" s="72" t="s">
        <v>188</v>
      </c>
      <c r="F441" s="73">
        <v>1785494</v>
      </c>
      <c r="G441" s="72" t="s">
        <v>14</v>
      </c>
      <c r="H441" s="72" t="s">
        <v>15</v>
      </c>
      <c r="I441" s="72" t="s">
        <v>16</v>
      </c>
      <c r="J441" s="72" t="s">
        <v>18</v>
      </c>
      <c r="K441" s="72" t="s">
        <v>33</v>
      </c>
      <c r="L441" s="72" t="s">
        <v>318</v>
      </c>
      <c r="M441" s="72" t="s">
        <v>191</v>
      </c>
    </row>
    <row r="442" spans="2:13" x14ac:dyDescent="0.25">
      <c r="B442" s="72" t="s">
        <v>143</v>
      </c>
      <c r="C442" s="72" t="s">
        <v>144</v>
      </c>
      <c r="D442" s="72" t="s">
        <v>12</v>
      </c>
      <c r="E442" s="72" t="s">
        <v>160</v>
      </c>
      <c r="F442" s="73">
        <v>41502</v>
      </c>
      <c r="G442" s="72" t="s">
        <v>14</v>
      </c>
      <c r="H442" s="72" t="s">
        <v>155</v>
      </c>
      <c r="I442" s="72" t="s">
        <v>136</v>
      </c>
      <c r="J442" s="72" t="s">
        <v>18</v>
      </c>
      <c r="K442" s="72" t="s">
        <v>21</v>
      </c>
      <c r="L442" s="72" t="s">
        <v>178</v>
      </c>
      <c r="M442" s="72" t="s">
        <v>248</v>
      </c>
    </row>
    <row r="443" spans="2:13" x14ac:dyDescent="0.25">
      <c r="B443" s="72" t="s">
        <v>143</v>
      </c>
      <c r="C443" s="72" t="s">
        <v>144</v>
      </c>
      <c r="D443" s="72" t="s">
        <v>12</v>
      </c>
      <c r="E443" s="72" t="s">
        <v>439</v>
      </c>
      <c r="F443" s="73">
        <v>431500</v>
      </c>
      <c r="G443" s="72" t="s">
        <v>14</v>
      </c>
      <c r="H443" s="72" t="s">
        <v>15</v>
      </c>
      <c r="I443" s="72" t="s">
        <v>16</v>
      </c>
      <c r="J443" s="72" t="s">
        <v>18</v>
      </c>
      <c r="K443" s="72" t="s">
        <v>165</v>
      </c>
      <c r="L443" s="72" t="s">
        <v>166</v>
      </c>
      <c r="M443" s="72"/>
    </row>
    <row r="444" spans="2:13" x14ac:dyDescent="0.25">
      <c r="B444" s="72" t="s">
        <v>143</v>
      </c>
      <c r="C444" s="72" t="s">
        <v>144</v>
      </c>
      <c r="D444" s="72" t="s">
        <v>12</v>
      </c>
      <c r="E444" s="72" t="s">
        <v>209</v>
      </c>
      <c r="F444" s="73">
        <v>131316</v>
      </c>
      <c r="G444" s="72" t="s">
        <v>14</v>
      </c>
      <c r="H444" s="72" t="s">
        <v>155</v>
      </c>
      <c r="I444" s="72" t="s">
        <v>16</v>
      </c>
      <c r="J444" s="72" t="s">
        <v>18</v>
      </c>
      <c r="K444" s="72" t="s">
        <v>33</v>
      </c>
      <c r="L444" s="72" t="s">
        <v>491</v>
      </c>
      <c r="M444" s="72" t="s">
        <v>159</v>
      </c>
    </row>
    <row r="445" spans="2:13" x14ac:dyDescent="0.25">
      <c r="B445" s="72" t="s">
        <v>143</v>
      </c>
      <c r="C445" s="72" t="s">
        <v>144</v>
      </c>
      <c r="D445" s="72" t="s">
        <v>12</v>
      </c>
      <c r="E445" s="72" t="s">
        <v>160</v>
      </c>
      <c r="F445" s="73">
        <v>16986</v>
      </c>
      <c r="G445" s="72" t="s">
        <v>14</v>
      </c>
      <c r="H445" s="72" t="s">
        <v>15</v>
      </c>
      <c r="I445" s="72" t="s">
        <v>16</v>
      </c>
      <c r="J445" s="72" t="s">
        <v>18</v>
      </c>
      <c r="K445" s="72" t="s">
        <v>147</v>
      </c>
      <c r="L445" s="72" t="s">
        <v>388</v>
      </c>
      <c r="M445" s="72" t="s">
        <v>186</v>
      </c>
    </row>
    <row r="446" spans="2:13" x14ac:dyDescent="0.25">
      <c r="B446" s="72" t="s">
        <v>143</v>
      </c>
      <c r="C446" s="72" t="s">
        <v>144</v>
      </c>
      <c r="D446" s="72" t="s">
        <v>12</v>
      </c>
      <c r="E446" s="72" t="s">
        <v>183</v>
      </c>
      <c r="F446" s="73">
        <v>12125</v>
      </c>
      <c r="G446" s="72" t="s">
        <v>14</v>
      </c>
      <c r="H446" s="72" t="s">
        <v>15</v>
      </c>
      <c r="I446" s="72" t="s">
        <v>16</v>
      </c>
      <c r="J446" s="72" t="s">
        <v>18</v>
      </c>
      <c r="K446" s="72" t="s">
        <v>33</v>
      </c>
      <c r="L446" s="72" t="s">
        <v>492</v>
      </c>
      <c r="M446" s="72" t="s">
        <v>191</v>
      </c>
    </row>
    <row r="447" spans="2:13" x14ac:dyDescent="0.25">
      <c r="B447" s="72" t="s">
        <v>143</v>
      </c>
      <c r="C447" s="72" t="s">
        <v>144</v>
      </c>
      <c r="D447" s="72" t="s">
        <v>12</v>
      </c>
      <c r="E447" s="72" t="s">
        <v>152</v>
      </c>
      <c r="F447" s="73">
        <v>-496763</v>
      </c>
      <c r="G447" s="72" t="s">
        <v>14</v>
      </c>
      <c r="H447" s="72" t="s">
        <v>15</v>
      </c>
      <c r="I447" s="72" t="s">
        <v>16</v>
      </c>
      <c r="J447" s="72" t="s">
        <v>18</v>
      </c>
      <c r="K447" s="72" t="s">
        <v>147</v>
      </c>
      <c r="L447" s="72" t="s">
        <v>327</v>
      </c>
      <c r="M447" s="72"/>
    </row>
    <row r="448" spans="2:13" x14ac:dyDescent="0.25">
      <c r="B448" s="72" t="s">
        <v>143</v>
      </c>
      <c r="C448" s="72" t="s">
        <v>144</v>
      </c>
      <c r="D448" s="72" t="s">
        <v>12</v>
      </c>
      <c r="E448" s="72" t="s">
        <v>227</v>
      </c>
      <c r="F448" s="73">
        <v>214921</v>
      </c>
      <c r="G448" s="72" t="s">
        <v>14</v>
      </c>
      <c r="H448" s="72" t="s">
        <v>15</v>
      </c>
      <c r="I448" s="72" t="s">
        <v>16</v>
      </c>
      <c r="J448" s="72" t="s">
        <v>18</v>
      </c>
      <c r="K448" s="72" t="s">
        <v>214</v>
      </c>
      <c r="L448" s="72" t="s">
        <v>493</v>
      </c>
      <c r="M448" s="72" t="s">
        <v>163</v>
      </c>
    </row>
    <row r="449" spans="2:13" x14ac:dyDescent="0.25">
      <c r="B449" s="72" t="s">
        <v>143</v>
      </c>
      <c r="C449" s="72" t="s">
        <v>144</v>
      </c>
      <c r="D449" s="72" t="s">
        <v>12</v>
      </c>
      <c r="E449" s="72" t="s">
        <v>209</v>
      </c>
      <c r="F449" s="73">
        <v>219234</v>
      </c>
      <c r="G449" s="72" t="s">
        <v>14</v>
      </c>
      <c r="H449" s="72" t="s">
        <v>15</v>
      </c>
      <c r="I449" s="72" t="s">
        <v>16</v>
      </c>
      <c r="J449" s="72" t="s">
        <v>18</v>
      </c>
      <c r="K449" s="72" t="s">
        <v>147</v>
      </c>
      <c r="L449" s="72" t="s">
        <v>309</v>
      </c>
      <c r="M449" s="72" t="s">
        <v>203</v>
      </c>
    </row>
    <row r="450" spans="2:13" x14ac:dyDescent="0.25">
      <c r="B450" s="72" t="s">
        <v>143</v>
      </c>
      <c r="C450" s="72" t="s">
        <v>144</v>
      </c>
      <c r="D450" s="72" t="s">
        <v>12</v>
      </c>
      <c r="E450" s="72" t="s">
        <v>181</v>
      </c>
      <c r="F450" s="73">
        <v>-643</v>
      </c>
      <c r="G450" s="72" t="s">
        <v>14</v>
      </c>
      <c r="H450" s="72" t="s">
        <v>15</v>
      </c>
      <c r="I450" s="72" t="s">
        <v>16</v>
      </c>
      <c r="J450" s="72" t="s">
        <v>18</v>
      </c>
      <c r="K450" s="72" t="s">
        <v>147</v>
      </c>
      <c r="L450" s="72" t="s">
        <v>171</v>
      </c>
      <c r="M450" s="72"/>
    </row>
    <row r="451" spans="2:13" x14ac:dyDescent="0.25">
      <c r="B451" s="72" t="s">
        <v>143</v>
      </c>
      <c r="C451" s="72" t="s">
        <v>144</v>
      </c>
      <c r="D451" s="72" t="s">
        <v>12</v>
      </c>
      <c r="E451" s="72" t="s">
        <v>152</v>
      </c>
      <c r="F451" s="73">
        <v>-865</v>
      </c>
      <c r="G451" s="72" t="s">
        <v>14</v>
      </c>
      <c r="H451" s="72" t="s">
        <v>155</v>
      </c>
      <c r="I451" s="72" t="s">
        <v>136</v>
      </c>
      <c r="J451" s="72" t="s">
        <v>18</v>
      </c>
      <c r="K451" s="72" t="s">
        <v>21</v>
      </c>
      <c r="L451" s="72" t="s">
        <v>494</v>
      </c>
      <c r="M451" s="72"/>
    </row>
    <row r="452" spans="2:13" x14ac:dyDescent="0.25">
      <c r="B452" s="72" t="s">
        <v>143</v>
      </c>
      <c r="C452" s="72" t="s">
        <v>144</v>
      </c>
      <c r="D452" s="72" t="s">
        <v>12</v>
      </c>
      <c r="E452" s="72" t="s">
        <v>152</v>
      </c>
      <c r="F452" s="73">
        <v>-192</v>
      </c>
      <c r="G452" s="72" t="s">
        <v>14</v>
      </c>
      <c r="H452" s="72" t="s">
        <v>155</v>
      </c>
      <c r="I452" s="72" t="s">
        <v>16</v>
      </c>
      <c r="J452" s="72" t="s">
        <v>18</v>
      </c>
      <c r="K452" s="72" t="s">
        <v>303</v>
      </c>
      <c r="L452" s="72" t="s">
        <v>495</v>
      </c>
      <c r="M452" s="72"/>
    </row>
    <row r="453" spans="2:13" x14ac:dyDescent="0.25">
      <c r="B453" s="72" t="s">
        <v>143</v>
      </c>
      <c r="C453" s="72" t="s">
        <v>144</v>
      </c>
      <c r="D453" s="72" t="s">
        <v>12</v>
      </c>
      <c r="E453" s="72" t="s">
        <v>154</v>
      </c>
      <c r="F453" s="73">
        <v>-1734</v>
      </c>
      <c r="G453" s="72" t="s">
        <v>14</v>
      </c>
      <c r="H453" s="72" t="s">
        <v>15</v>
      </c>
      <c r="I453" s="72" t="s">
        <v>16</v>
      </c>
      <c r="J453" s="72" t="s">
        <v>18</v>
      </c>
      <c r="K453" s="72" t="s">
        <v>267</v>
      </c>
      <c r="L453" s="72" t="s">
        <v>313</v>
      </c>
      <c r="M453" s="72"/>
    </row>
    <row r="454" spans="2:13" x14ac:dyDescent="0.25">
      <c r="B454" s="72" t="s">
        <v>143</v>
      </c>
      <c r="C454" s="72" t="s">
        <v>144</v>
      </c>
      <c r="D454" s="72" t="s">
        <v>12</v>
      </c>
      <c r="E454" s="72" t="s">
        <v>219</v>
      </c>
      <c r="F454" s="73">
        <v>100235</v>
      </c>
      <c r="G454" s="72" t="s">
        <v>14</v>
      </c>
      <c r="H454" s="72" t="s">
        <v>15</v>
      </c>
      <c r="I454" s="72" t="s">
        <v>16</v>
      </c>
      <c r="J454" s="72" t="s">
        <v>18</v>
      </c>
      <c r="K454" s="72" t="s">
        <v>33</v>
      </c>
      <c r="L454" s="72" t="s">
        <v>496</v>
      </c>
      <c r="M454" s="72"/>
    </row>
    <row r="455" spans="2:13" x14ac:dyDescent="0.25">
      <c r="B455" s="72" t="s">
        <v>143</v>
      </c>
      <c r="C455" s="72" t="s">
        <v>144</v>
      </c>
      <c r="D455" s="72" t="s">
        <v>12</v>
      </c>
      <c r="E455" s="72" t="s">
        <v>152</v>
      </c>
      <c r="F455" s="73">
        <v>-10800</v>
      </c>
      <c r="G455" s="72" t="s">
        <v>14</v>
      </c>
      <c r="H455" s="72" t="s">
        <v>15</v>
      </c>
      <c r="I455" s="72" t="s">
        <v>16</v>
      </c>
      <c r="J455" s="72" t="s">
        <v>18</v>
      </c>
      <c r="K455" s="72" t="s">
        <v>147</v>
      </c>
      <c r="L455" s="72" t="s">
        <v>309</v>
      </c>
      <c r="M455" s="72"/>
    </row>
    <row r="456" spans="2:13" x14ac:dyDescent="0.25">
      <c r="B456" s="72" t="s">
        <v>143</v>
      </c>
      <c r="C456" s="72" t="s">
        <v>144</v>
      </c>
      <c r="D456" s="72" t="s">
        <v>12</v>
      </c>
      <c r="E456" s="72" t="s">
        <v>280</v>
      </c>
      <c r="F456" s="73">
        <v>26238</v>
      </c>
      <c r="G456" s="72" t="s">
        <v>14</v>
      </c>
      <c r="H456" s="72" t="s">
        <v>155</v>
      </c>
      <c r="I456" s="72" t="s">
        <v>16</v>
      </c>
      <c r="J456" s="72" t="s">
        <v>18</v>
      </c>
      <c r="K456" s="72" t="s">
        <v>33</v>
      </c>
      <c r="L456" s="72" t="s">
        <v>497</v>
      </c>
      <c r="M456" s="72" t="s">
        <v>159</v>
      </c>
    </row>
    <row r="457" spans="2:13" x14ac:dyDescent="0.25">
      <c r="B457" s="72" t="s">
        <v>143</v>
      </c>
      <c r="C457" s="72" t="s">
        <v>144</v>
      </c>
      <c r="D457" s="72" t="s">
        <v>12</v>
      </c>
      <c r="E457" s="72" t="s">
        <v>425</v>
      </c>
      <c r="F457" s="73">
        <v>125033</v>
      </c>
      <c r="G457" s="72" t="s">
        <v>14</v>
      </c>
      <c r="H457" s="72" t="s">
        <v>15</v>
      </c>
      <c r="I457" s="72" t="s">
        <v>16</v>
      </c>
      <c r="J457" s="72" t="s">
        <v>18</v>
      </c>
      <c r="K457" s="72" t="s">
        <v>33</v>
      </c>
      <c r="L457" s="72" t="s">
        <v>485</v>
      </c>
      <c r="M457" s="72"/>
    </row>
    <row r="458" spans="2:13" x14ac:dyDescent="0.25">
      <c r="B458" s="72" t="s">
        <v>143</v>
      </c>
      <c r="C458" s="72" t="s">
        <v>144</v>
      </c>
      <c r="D458" s="72" t="s">
        <v>12</v>
      </c>
      <c r="E458" s="72" t="s">
        <v>152</v>
      </c>
      <c r="F458" s="73">
        <v>-425</v>
      </c>
      <c r="G458" s="72" t="s">
        <v>14</v>
      </c>
      <c r="H458" s="72" t="s">
        <v>15</v>
      </c>
      <c r="I458" s="72" t="s">
        <v>16</v>
      </c>
      <c r="J458" s="72" t="s">
        <v>18</v>
      </c>
      <c r="K458" s="72" t="s">
        <v>147</v>
      </c>
      <c r="L458" s="72" t="s">
        <v>498</v>
      </c>
      <c r="M458" s="72"/>
    </row>
    <row r="459" spans="2:13" x14ac:dyDescent="0.25">
      <c r="B459" s="72" t="s">
        <v>143</v>
      </c>
      <c r="C459" s="72" t="s">
        <v>144</v>
      </c>
      <c r="D459" s="72" t="s">
        <v>12</v>
      </c>
      <c r="E459" s="72" t="s">
        <v>242</v>
      </c>
      <c r="F459" s="73">
        <v>-13873</v>
      </c>
      <c r="G459" s="72" t="s">
        <v>14</v>
      </c>
      <c r="H459" s="72" t="s">
        <v>15</v>
      </c>
      <c r="I459" s="72" t="s">
        <v>16</v>
      </c>
      <c r="J459" s="72" t="s">
        <v>18</v>
      </c>
      <c r="K459" s="72" t="s">
        <v>24</v>
      </c>
      <c r="L459" s="72" t="s">
        <v>150</v>
      </c>
      <c r="M459" s="72"/>
    </row>
    <row r="460" spans="2:13" x14ac:dyDescent="0.25">
      <c r="B460" s="72" t="s">
        <v>143</v>
      </c>
      <c r="C460" s="72" t="s">
        <v>144</v>
      </c>
      <c r="D460" s="72" t="s">
        <v>12</v>
      </c>
      <c r="E460" s="72" t="s">
        <v>177</v>
      </c>
      <c r="F460" s="73">
        <v>640161</v>
      </c>
      <c r="G460" s="72" t="s">
        <v>14</v>
      </c>
      <c r="H460" s="72" t="s">
        <v>15</v>
      </c>
      <c r="I460" s="72" t="s">
        <v>16</v>
      </c>
      <c r="J460" s="72" t="s">
        <v>18</v>
      </c>
      <c r="K460" s="72" t="s">
        <v>147</v>
      </c>
      <c r="L460" s="72" t="s">
        <v>259</v>
      </c>
      <c r="M460" s="72"/>
    </row>
    <row r="461" spans="2:13" x14ac:dyDescent="0.25">
      <c r="B461" s="72" t="s">
        <v>143</v>
      </c>
      <c r="C461" s="72" t="s">
        <v>144</v>
      </c>
      <c r="D461" s="72" t="s">
        <v>12</v>
      </c>
      <c r="E461" s="72" t="s">
        <v>197</v>
      </c>
      <c r="F461" s="73">
        <v>669465</v>
      </c>
      <c r="G461" s="72" t="s">
        <v>14</v>
      </c>
      <c r="H461" s="72" t="s">
        <v>155</v>
      </c>
      <c r="I461" s="72" t="s">
        <v>16</v>
      </c>
      <c r="J461" s="72" t="s">
        <v>18</v>
      </c>
      <c r="K461" s="72" t="s">
        <v>33</v>
      </c>
      <c r="L461" s="72" t="s">
        <v>499</v>
      </c>
      <c r="M461" s="72" t="s">
        <v>191</v>
      </c>
    </row>
    <row r="462" spans="2:13" x14ac:dyDescent="0.25">
      <c r="B462" s="72" t="s">
        <v>143</v>
      </c>
      <c r="C462" s="72" t="s">
        <v>144</v>
      </c>
      <c r="D462" s="72" t="s">
        <v>12</v>
      </c>
      <c r="E462" s="72" t="s">
        <v>213</v>
      </c>
      <c r="F462" s="73">
        <v>12769</v>
      </c>
      <c r="G462" s="72" t="s">
        <v>14</v>
      </c>
      <c r="H462" s="72" t="s">
        <v>15</v>
      </c>
      <c r="I462" s="72" t="s">
        <v>16</v>
      </c>
      <c r="J462" s="72" t="s">
        <v>18</v>
      </c>
      <c r="K462" s="72" t="s">
        <v>189</v>
      </c>
      <c r="L462" s="72" t="s">
        <v>500</v>
      </c>
      <c r="M462" s="72" t="s">
        <v>172</v>
      </c>
    </row>
    <row r="463" spans="2:13" x14ac:dyDescent="0.25">
      <c r="B463" s="72" t="s">
        <v>143</v>
      </c>
      <c r="C463" s="72" t="s">
        <v>144</v>
      </c>
      <c r="D463" s="72" t="s">
        <v>12</v>
      </c>
      <c r="E463" s="72" t="s">
        <v>237</v>
      </c>
      <c r="F463" s="73">
        <v>1227194</v>
      </c>
      <c r="G463" s="72" t="s">
        <v>14</v>
      </c>
      <c r="H463" s="72" t="s">
        <v>15</v>
      </c>
      <c r="I463" s="72" t="s">
        <v>16</v>
      </c>
      <c r="J463" s="72" t="s">
        <v>18</v>
      </c>
      <c r="K463" s="72" t="s">
        <v>165</v>
      </c>
      <c r="L463" s="72" t="s">
        <v>254</v>
      </c>
      <c r="M463" s="72" t="s">
        <v>163</v>
      </c>
    </row>
    <row r="464" spans="2:13" x14ac:dyDescent="0.25">
      <c r="B464" s="72" t="s">
        <v>143</v>
      </c>
      <c r="C464" s="72" t="s">
        <v>144</v>
      </c>
      <c r="D464" s="72" t="s">
        <v>12</v>
      </c>
      <c r="E464" s="72" t="s">
        <v>501</v>
      </c>
      <c r="F464" s="73">
        <v>1676</v>
      </c>
      <c r="G464" s="72" t="s">
        <v>14</v>
      </c>
      <c r="H464" s="72" t="s">
        <v>155</v>
      </c>
      <c r="I464" s="72" t="s">
        <v>16</v>
      </c>
      <c r="J464" s="72" t="s">
        <v>18</v>
      </c>
      <c r="K464" s="72" t="s">
        <v>33</v>
      </c>
      <c r="L464" s="72" t="s">
        <v>491</v>
      </c>
      <c r="M464" s="72"/>
    </row>
    <row r="465" spans="2:13" x14ac:dyDescent="0.25">
      <c r="B465" s="72" t="s">
        <v>143</v>
      </c>
      <c r="C465" s="72" t="s">
        <v>144</v>
      </c>
      <c r="D465" s="72" t="s">
        <v>12</v>
      </c>
      <c r="E465" s="72" t="s">
        <v>160</v>
      </c>
      <c r="F465" s="73">
        <v>145557</v>
      </c>
      <c r="G465" s="72" t="s">
        <v>14</v>
      </c>
      <c r="H465" s="72" t="s">
        <v>15</v>
      </c>
      <c r="I465" s="72" t="s">
        <v>16</v>
      </c>
      <c r="J465" s="72" t="s">
        <v>18</v>
      </c>
      <c r="K465" s="72" t="s">
        <v>33</v>
      </c>
      <c r="L465" s="72" t="s">
        <v>348</v>
      </c>
      <c r="M465" s="72" t="s">
        <v>248</v>
      </c>
    </row>
    <row r="466" spans="2:13" x14ac:dyDescent="0.25">
      <c r="B466" s="72" t="s">
        <v>143</v>
      </c>
      <c r="C466" s="72" t="s">
        <v>144</v>
      </c>
      <c r="D466" s="72" t="s">
        <v>12</v>
      </c>
      <c r="E466" s="72" t="s">
        <v>183</v>
      </c>
      <c r="F466" s="73">
        <v>194047</v>
      </c>
      <c r="G466" s="72" t="s">
        <v>14</v>
      </c>
      <c r="H466" s="72" t="s">
        <v>15</v>
      </c>
      <c r="I466" s="72" t="s">
        <v>16</v>
      </c>
      <c r="J466" s="72" t="s">
        <v>18</v>
      </c>
      <c r="K466" s="72" t="s">
        <v>33</v>
      </c>
      <c r="L466" s="72" t="s">
        <v>316</v>
      </c>
      <c r="M466" s="72" t="s">
        <v>248</v>
      </c>
    </row>
    <row r="467" spans="2:13" x14ac:dyDescent="0.25">
      <c r="B467" s="72" t="s">
        <v>143</v>
      </c>
      <c r="C467" s="72" t="s">
        <v>144</v>
      </c>
      <c r="D467" s="72" t="s">
        <v>12</v>
      </c>
      <c r="E467" s="72" t="s">
        <v>160</v>
      </c>
      <c r="F467" s="73">
        <v>196256</v>
      </c>
      <c r="G467" s="72" t="s">
        <v>14</v>
      </c>
      <c r="H467" s="72" t="s">
        <v>15</v>
      </c>
      <c r="I467" s="72" t="s">
        <v>16</v>
      </c>
      <c r="J467" s="72" t="s">
        <v>18</v>
      </c>
      <c r="K467" s="72" t="s">
        <v>214</v>
      </c>
      <c r="L467" s="72" t="s">
        <v>502</v>
      </c>
      <c r="M467" s="72" t="s">
        <v>248</v>
      </c>
    </row>
    <row r="468" spans="2:13" x14ac:dyDescent="0.25">
      <c r="B468" s="72" t="s">
        <v>143</v>
      </c>
      <c r="C468" s="72" t="s">
        <v>144</v>
      </c>
      <c r="D468" s="72" t="s">
        <v>12</v>
      </c>
      <c r="E468" s="72" t="s">
        <v>227</v>
      </c>
      <c r="F468" s="73">
        <v>569223</v>
      </c>
      <c r="G468" s="72" t="s">
        <v>14</v>
      </c>
      <c r="H468" s="72" t="s">
        <v>155</v>
      </c>
      <c r="I468" s="72" t="s">
        <v>16</v>
      </c>
      <c r="J468" s="72" t="s">
        <v>18</v>
      </c>
      <c r="K468" s="72" t="s">
        <v>33</v>
      </c>
      <c r="L468" s="72" t="s">
        <v>364</v>
      </c>
      <c r="M468" s="72" t="s">
        <v>191</v>
      </c>
    </row>
    <row r="469" spans="2:13" x14ac:dyDescent="0.25">
      <c r="B469" s="72" t="s">
        <v>143</v>
      </c>
      <c r="C469" s="72" t="s">
        <v>144</v>
      </c>
      <c r="D469" s="72" t="s">
        <v>12</v>
      </c>
      <c r="E469" s="72" t="s">
        <v>177</v>
      </c>
      <c r="F469" s="73">
        <v>4607</v>
      </c>
      <c r="G469" s="72" t="s">
        <v>14</v>
      </c>
      <c r="H469" s="72" t="s">
        <v>15</v>
      </c>
      <c r="I469" s="72" t="s">
        <v>136</v>
      </c>
      <c r="J469" s="72" t="s">
        <v>18</v>
      </c>
      <c r="K469" s="72" t="s">
        <v>147</v>
      </c>
      <c r="L469" s="72" t="s">
        <v>182</v>
      </c>
      <c r="M469" s="72"/>
    </row>
    <row r="470" spans="2:13" x14ac:dyDescent="0.25">
      <c r="B470" s="72" t="s">
        <v>143</v>
      </c>
      <c r="C470" s="72" t="s">
        <v>144</v>
      </c>
      <c r="D470" s="72" t="s">
        <v>12</v>
      </c>
      <c r="E470" s="72" t="s">
        <v>188</v>
      </c>
      <c r="F470" s="73">
        <v>3677</v>
      </c>
      <c r="G470" s="72" t="s">
        <v>14</v>
      </c>
      <c r="H470" s="72" t="s">
        <v>15</v>
      </c>
      <c r="I470" s="72" t="s">
        <v>136</v>
      </c>
      <c r="J470" s="72" t="s">
        <v>18</v>
      </c>
      <c r="K470" s="72" t="s">
        <v>21</v>
      </c>
      <c r="L470" s="72" t="s">
        <v>238</v>
      </c>
      <c r="M470" s="72" t="s">
        <v>191</v>
      </c>
    </row>
    <row r="471" spans="2:13" x14ac:dyDescent="0.25">
      <c r="B471" s="72" t="s">
        <v>143</v>
      </c>
      <c r="C471" s="72" t="s">
        <v>144</v>
      </c>
      <c r="D471" s="72" t="s">
        <v>12</v>
      </c>
      <c r="E471" s="72" t="s">
        <v>197</v>
      </c>
      <c r="F471" s="73">
        <v>427795</v>
      </c>
      <c r="G471" s="72" t="s">
        <v>14</v>
      </c>
      <c r="H471" s="72" t="s">
        <v>15</v>
      </c>
      <c r="I471" s="72" t="s">
        <v>16</v>
      </c>
      <c r="J471" s="72" t="s">
        <v>18</v>
      </c>
      <c r="K471" s="72" t="s">
        <v>147</v>
      </c>
      <c r="L471" s="72" t="s">
        <v>365</v>
      </c>
      <c r="M471" s="72" t="s">
        <v>163</v>
      </c>
    </row>
    <row r="472" spans="2:13" x14ac:dyDescent="0.25">
      <c r="B472" s="72" t="s">
        <v>143</v>
      </c>
      <c r="C472" s="72" t="s">
        <v>144</v>
      </c>
      <c r="D472" s="72" t="s">
        <v>12</v>
      </c>
      <c r="E472" s="72" t="s">
        <v>152</v>
      </c>
      <c r="F472" s="73">
        <v>-2184</v>
      </c>
      <c r="G472" s="72" t="s">
        <v>14</v>
      </c>
      <c r="H472" s="72" t="s">
        <v>15</v>
      </c>
      <c r="I472" s="72" t="s">
        <v>16</v>
      </c>
      <c r="J472" s="72" t="s">
        <v>18</v>
      </c>
      <c r="K472" s="72" t="s">
        <v>257</v>
      </c>
      <c r="L472" s="72" t="s">
        <v>503</v>
      </c>
      <c r="M472" s="72"/>
    </row>
    <row r="473" spans="2:13" x14ac:dyDescent="0.25">
      <c r="B473" s="72" t="s">
        <v>143</v>
      </c>
      <c r="C473" s="72" t="s">
        <v>144</v>
      </c>
      <c r="D473" s="72" t="s">
        <v>12</v>
      </c>
      <c r="E473" s="72" t="s">
        <v>157</v>
      </c>
      <c r="F473" s="73">
        <v>700794</v>
      </c>
      <c r="G473" s="72" t="s">
        <v>14</v>
      </c>
      <c r="H473" s="72" t="s">
        <v>15</v>
      </c>
      <c r="I473" s="72" t="s">
        <v>16</v>
      </c>
      <c r="J473" s="72" t="s">
        <v>18</v>
      </c>
      <c r="K473" s="72" t="s">
        <v>24</v>
      </c>
      <c r="L473" s="72" t="s">
        <v>324</v>
      </c>
      <c r="M473" s="72" t="s">
        <v>322</v>
      </c>
    </row>
    <row r="474" spans="2:13" x14ac:dyDescent="0.25">
      <c r="B474" s="72" t="s">
        <v>143</v>
      </c>
      <c r="C474" s="72" t="s">
        <v>144</v>
      </c>
      <c r="D474" s="72" t="s">
        <v>12</v>
      </c>
      <c r="E474" s="72" t="s">
        <v>177</v>
      </c>
      <c r="F474" s="73">
        <v>15497</v>
      </c>
      <c r="G474" s="72" t="s">
        <v>14</v>
      </c>
      <c r="H474" s="72" t="s">
        <v>15</v>
      </c>
      <c r="I474" s="72" t="s">
        <v>16</v>
      </c>
      <c r="J474" s="72" t="s">
        <v>18</v>
      </c>
      <c r="K474" s="72" t="s">
        <v>184</v>
      </c>
      <c r="L474" s="72" t="s">
        <v>504</v>
      </c>
      <c r="M474" s="72"/>
    </row>
    <row r="475" spans="2:13" x14ac:dyDescent="0.25">
      <c r="B475" s="72" t="s">
        <v>143</v>
      </c>
      <c r="C475" s="72" t="s">
        <v>144</v>
      </c>
      <c r="D475" s="72" t="s">
        <v>12</v>
      </c>
      <c r="E475" s="72" t="s">
        <v>237</v>
      </c>
      <c r="F475" s="73">
        <v>231400538</v>
      </c>
      <c r="G475" s="72" t="s">
        <v>14</v>
      </c>
      <c r="H475" s="72" t="s">
        <v>15</v>
      </c>
      <c r="I475" s="72" t="s">
        <v>16</v>
      </c>
      <c r="J475" s="72" t="s">
        <v>18</v>
      </c>
      <c r="K475" s="72" t="s">
        <v>27</v>
      </c>
      <c r="L475" s="72" t="s">
        <v>28</v>
      </c>
      <c r="M475" s="72" t="s">
        <v>163</v>
      </c>
    </row>
    <row r="476" spans="2:13" x14ac:dyDescent="0.25">
      <c r="B476" s="72" t="s">
        <v>143</v>
      </c>
      <c r="C476" s="72" t="s">
        <v>144</v>
      </c>
      <c r="D476" s="72" t="s">
        <v>12</v>
      </c>
      <c r="E476" s="72" t="s">
        <v>188</v>
      </c>
      <c r="F476" s="73">
        <v>37626</v>
      </c>
      <c r="G476" s="72" t="s">
        <v>14</v>
      </c>
      <c r="H476" s="72" t="s">
        <v>15</v>
      </c>
      <c r="I476" s="72" t="s">
        <v>16</v>
      </c>
      <c r="J476" s="72" t="s">
        <v>18</v>
      </c>
      <c r="K476" s="72" t="s">
        <v>189</v>
      </c>
      <c r="L476" s="72" t="s">
        <v>505</v>
      </c>
      <c r="M476" s="72" t="s">
        <v>163</v>
      </c>
    </row>
    <row r="477" spans="2:13" x14ac:dyDescent="0.25">
      <c r="B477" s="72" t="s">
        <v>143</v>
      </c>
      <c r="C477" s="72" t="s">
        <v>144</v>
      </c>
      <c r="D477" s="72" t="s">
        <v>12</v>
      </c>
      <c r="E477" s="72" t="s">
        <v>282</v>
      </c>
      <c r="F477" s="73">
        <v>-2719</v>
      </c>
      <c r="G477" s="72" t="s">
        <v>14</v>
      </c>
      <c r="H477" s="72" t="s">
        <v>15</v>
      </c>
      <c r="I477" s="72" t="s">
        <v>16</v>
      </c>
      <c r="J477" s="72" t="s">
        <v>18</v>
      </c>
      <c r="K477" s="72" t="s">
        <v>147</v>
      </c>
      <c r="L477" s="72" t="s">
        <v>506</v>
      </c>
      <c r="M477" s="72"/>
    </row>
    <row r="478" spans="2:13" x14ac:dyDescent="0.25">
      <c r="B478" s="72" t="s">
        <v>143</v>
      </c>
      <c r="C478" s="72" t="s">
        <v>144</v>
      </c>
      <c r="D478" s="72" t="s">
        <v>12</v>
      </c>
      <c r="E478" s="72" t="s">
        <v>199</v>
      </c>
      <c r="F478" s="73">
        <v>20847</v>
      </c>
      <c r="G478" s="72" t="s">
        <v>14</v>
      </c>
      <c r="H478" s="72" t="s">
        <v>15</v>
      </c>
      <c r="I478" s="72" t="s">
        <v>16</v>
      </c>
      <c r="J478" s="72" t="s">
        <v>18</v>
      </c>
      <c r="K478" s="72" t="s">
        <v>168</v>
      </c>
      <c r="L478" s="72" t="s">
        <v>298</v>
      </c>
      <c r="M478" s="72"/>
    </row>
    <row r="479" spans="2:13" x14ac:dyDescent="0.25">
      <c r="B479" s="72" t="s">
        <v>143</v>
      </c>
      <c r="C479" s="72" t="s">
        <v>144</v>
      </c>
      <c r="D479" s="72" t="s">
        <v>12</v>
      </c>
      <c r="E479" s="72" t="s">
        <v>244</v>
      </c>
      <c r="F479" s="73">
        <v>113067</v>
      </c>
      <c r="G479" s="72" t="s">
        <v>14</v>
      </c>
      <c r="H479" s="72" t="s">
        <v>15</v>
      </c>
      <c r="I479" s="72" t="s">
        <v>16</v>
      </c>
      <c r="J479" s="72" t="s">
        <v>18</v>
      </c>
      <c r="K479" s="72" t="s">
        <v>147</v>
      </c>
      <c r="L479" s="72" t="s">
        <v>208</v>
      </c>
      <c r="M479" s="72" t="s">
        <v>186</v>
      </c>
    </row>
    <row r="480" spans="2:13" x14ac:dyDescent="0.25">
      <c r="B480" s="72" t="s">
        <v>143</v>
      </c>
      <c r="C480" s="72" t="s">
        <v>144</v>
      </c>
      <c r="D480" s="72" t="s">
        <v>12</v>
      </c>
      <c r="E480" s="72" t="s">
        <v>240</v>
      </c>
      <c r="F480" s="73">
        <v>-11713</v>
      </c>
      <c r="G480" s="72" t="s">
        <v>14</v>
      </c>
      <c r="H480" s="72" t="s">
        <v>15</v>
      </c>
      <c r="I480" s="72" t="s">
        <v>16</v>
      </c>
      <c r="J480" s="72" t="s">
        <v>18</v>
      </c>
      <c r="K480" s="72" t="s">
        <v>33</v>
      </c>
      <c r="L480" s="72" t="s">
        <v>256</v>
      </c>
      <c r="M480" s="72"/>
    </row>
    <row r="481" spans="2:13" x14ac:dyDescent="0.25">
      <c r="B481" s="72" t="s">
        <v>143</v>
      </c>
      <c r="C481" s="72" t="s">
        <v>144</v>
      </c>
      <c r="D481" s="72" t="s">
        <v>12</v>
      </c>
      <c r="E481" s="72" t="s">
        <v>154</v>
      </c>
      <c r="F481" s="73">
        <v>-9495</v>
      </c>
      <c r="G481" s="72" t="s">
        <v>14</v>
      </c>
      <c r="H481" s="72" t="s">
        <v>15</v>
      </c>
      <c r="I481" s="72" t="s">
        <v>16</v>
      </c>
      <c r="J481" s="72" t="s">
        <v>18</v>
      </c>
      <c r="K481" s="72" t="s">
        <v>161</v>
      </c>
      <c r="L481" s="72" t="s">
        <v>507</v>
      </c>
      <c r="M481" s="72"/>
    </row>
    <row r="482" spans="2:13" x14ac:dyDescent="0.25">
      <c r="B482" s="72" t="s">
        <v>143</v>
      </c>
      <c r="C482" s="72" t="s">
        <v>144</v>
      </c>
      <c r="D482" s="72" t="s">
        <v>12</v>
      </c>
      <c r="E482" s="72" t="s">
        <v>237</v>
      </c>
      <c r="F482" s="73">
        <v>1146180</v>
      </c>
      <c r="G482" s="72" t="s">
        <v>14</v>
      </c>
      <c r="H482" s="72" t="s">
        <v>15</v>
      </c>
      <c r="I482" s="72" t="s">
        <v>16</v>
      </c>
      <c r="J482" s="72" t="s">
        <v>18</v>
      </c>
      <c r="K482" s="72" t="s">
        <v>24</v>
      </c>
      <c r="L482" s="72" t="s">
        <v>25</v>
      </c>
      <c r="M482" s="72" t="s">
        <v>186</v>
      </c>
    </row>
    <row r="483" spans="2:13" x14ac:dyDescent="0.25">
      <c r="B483" s="72" t="s">
        <v>143</v>
      </c>
      <c r="C483" s="72" t="s">
        <v>144</v>
      </c>
      <c r="D483" s="72" t="s">
        <v>12</v>
      </c>
      <c r="E483" s="72" t="s">
        <v>145</v>
      </c>
      <c r="F483" s="73">
        <v>-249592</v>
      </c>
      <c r="G483" s="72" t="s">
        <v>14</v>
      </c>
      <c r="H483" s="72" t="s">
        <v>15</v>
      </c>
      <c r="I483" s="72" t="s">
        <v>16</v>
      </c>
      <c r="J483" s="72" t="s">
        <v>18</v>
      </c>
      <c r="K483" s="72" t="s">
        <v>161</v>
      </c>
      <c r="L483" s="72" t="s">
        <v>174</v>
      </c>
      <c r="M483" s="72"/>
    </row>
    <row r="484" spans="2:13" x14ac:dyDescent="0.25">
      <c r="B484" s="72" t="s">
        <v>143</v>
      </c>
      <c r="C484" s="72" t="s">
        <v>144</v>
      </c>
      <c r="D484" s="72" t="s">
        <v>12</v>
      </c>
      <c r="E484" s="72" t="s">
        <v>197</v>
      </c>
      <c r="F484" s="73">
        <v>101528</v>
      </c>
      <c r="G484" s="72" t="s">
        <v>14</v>
      </c>
      <c r="H484" s="72" t="s">
        <v>15</v>
      </c>
      <c r="I484" s="72" t="s">
        <v>136</v>
      </c>
      <c r="J484" s="72" t="s">
        <v>18</v>
      </c>
      <c r="K484" s="72" t="s">
        <v>147</v>
      </c>
      <c r="L484" s="72" t="s">
        <v>225</v>
      </c>
      <c r="M484" s="72" t="s">
        <v>248</v>
      </c>
    </row>
    <row r="485" spans="2:13" x14ac:dyDescent="0.25">
      <c r="B485" s="72" t="s">
        <v>143</v>
      </c>
      <c r="C485" s="72" t="s">
        <v>144</v>
      </c>
      <c r="D485" s="72" t="s">
        <v>12</v>
      </c>
      <c r="E485" s="72" t="s">
        <v>201</v>
      </c>
      <c r="F485" s="73">
        <v>164738</v>
      </c>
      <c r="G485" s="72" t="s">
        <v>14</v>
      </c>
      <c r="H485" s="72" t="s">
        <v>15</v>
      </c>
      <c r="I485" s="72" t="s">
        <v>16</v>
      </c>
      <c r="J485" s="72" t="s">
        <v>18</v>
      </c>
      <c r="K485" s="72" t="s">
        <v>147</v>
      </c>
      <c r="L485" s="72" t="s">
        <v>235</v>
      </c>
      <c r="M485" s="72" t="s">
        <v>159</v>
      </c>
    </row>
    <row r="486" spans="2:13" x14ac:dyDescent="0.25">
      <c r="B486" s="72" t="s">
        <v>143</v>
      </c>
      <c r="C486" s="72" t="s">
        <v>144</v>
      </c>
      <c r="D486" s="72" t="s">
        <v>12</v>
      </c>
      <c r="E486" s="72" t="s">
        <v>219</v>
      </c>
      <c r="F486" s="73">
        <v>613</v>
      </c>
      <c r="G486" s="72" t="s">
        <v>14</v>
      </c>
      <c r="H486" s="72" t="s">
        <v>15</v>
      </c>
      <c r="I486" s="72" t="s">
        <v>16</v>
      </c>
      <c r="J486" s="72" t="s">
        <v>18</v>
      </c>
      <c r="K486" s="72" t="s">
        <v>184</v>
      </c>
      <c r="L486" s="72" t="s">
        <v>25</v>
      </c>
      <c r="M486" s="72"/>
    </row>
    <row r="487" spans="2:13" x14ac:dyDescent="0.25">
      <c r="B487" s="72" t="s">
        <v>143</v>
      </c>
      <c r="C487" s="72" t="s">
        <v>144</v>
      </c>
      <c r="D487" s="72" t="s">
        <v>12</v>
      </c>
      <c r="E487" s="72" t="s">
        <v>209</v>
      </c>
      <c r="F487" s="73">
        <v>2883083</v>
      </c>
      <c r="G487" s="72" t="s">
        <v>14</v>
      </c>
      <c r="H487" s="72" t="s">
        <v>15</v>
      </c>
      <c r="I487" s="72" t="s">
        <v>16</v>
      </c>
      <c r="J487" s="72" t="s">
        <v>18</v>
      </c>
      <c r="K487" s="72" t="s">
        <v>161</v>
      </c>
      <c r="L487" s="72" t="s">
        <v>174</v>
      </c>
      <c r="M487" s="72" t="s">
        <v>322</v>
      </c>
    </row>
    <row r="488" spans="2:13" x14ac:dyDescent="0.25">
      <c r="B488" s="72" t="s">
        <v>143</v>
      </c>
      <c r="C488" s="72" t="s">
        <v>144</v>
      </c>
      <c r="D488" s="72" t="s">
        <v>12</v>
      </c>
      <c r="E488" s="72" t="s">
        <v>240</v>
      </c>
      <c r="F488" s="73">
        <v>-2024</v>
      </c>
      <c r="G488" s="72" t="s">
        <v>14</v>
      </c>
      <c r="H488" s="72" t="s">
        <v>15</v>
      </c>
      <c r="I488" s="72" t="s">
        <v>16</v>
      </c>
      <c r="J488" s="72" t="s">
        <v>18</v>
      </c>
      <c r="K488" s="72" t="s">
        <v>24</v>
      </c>
      <c r="L488" s="72" t="s">
        <v>508</v>
      </c>
      <c r="M488" s="72"/>
    </row>
    <row r="489" spans="2:13" x14ac:dyDescent="0.25">
      <c r="B489" s="72" t="s">
        <v>143</v>
      </c>
      <c r="C489" s="72" t="s">
        <v>144</v>
      </c>
      <c r="D489" s="72" t="s">
        <v>12</v>
      </c>
      <c r="E489" s="72" t="s">
        <v>157</v>
      </c>
      <c r="F489" s="73">
        <v>132962</v>
      </c>
      <c r="G489" s="72" t="s">
        <v>14</v>
      </c>
      <c r="H489" s="72" t="s">
        <v>155</v>
      </c>
      <c r="I489" s="72" t="s">
        <v>136</v>
      </c>
      <c r="J489" s="72" t="s">
        <v>18</v>
      </c>
      <c r="K489" s="72" t="s">
        <v>21</v>
      </c>
      <c r="L489" s="72" t="s">
        <v>272</v>
      </c>
      <c r="M489" s="72" t="s">
        <v>337</v>
      </c>
    </row>
    <row r="490" spans="2:13" x14ac:dyDescent="0.25">
      <c r="B490" s="72" t="s">
        <v>143</v>
      </c>
      <c r="C490" s="72" t="s">
        <v>144</v>
      </c>
      <c r="D490" s="72" t="s">
        <v>12</v>
      </c>
      <c r="E490" s="72" t="s">
        <v>199</v>
      </c>
      <c r="F490" s="73">
        <v>7269</v>
      </c>
      <c r="G490" s="72" t="s">
        <v>14</v>
      </c>
      <c r="H490" s="72" t="s">
        <v>15</v>
      </c>
      <c r="I490" s="72" t="s">
        <v>16</v>
      </c>
      <c r="J490" s="72" t="s">
        <v>18</v>
      </c>
      <c r="K490" s="72" t="s">
        <v>147</v>
      </c>
      <c r="L490" s="72" t="s">
        <v>509</v>
      </c>
      <c r="M490" s="72"/>
    </row>
    <row r="491" spans="2:13" x14ac:dyDescent="0.25">
      <c r="B491" s="72" t="s">
        <v>143</v>
      </c>
      <c r="C491" s="72" t="s">
        <v>144</v>
      </c>
      <c r="D491" s="72" t="s">
        <v>12</v>
      </c>
      <c r="E491" s="72" t="s">
        <v>227</v>
      </c>
      <c r="F491" s="73">
        <v>24000</v>
      </c>
      <c r="G491" s="72" t="s">
        <v>14</v>
      </c>
      <c r="H491" s="72" t="s">
        <v>15</v>
      </c>
      <c r="I491" s="72" t="s">
        <v>16</v>
      </c>
      <c r="J491" s="72" t="s">
        <v>18</v>
      </c>
      <c r="K491" s="72" t="s">
        <v>184</v>
      </c>
      <c r="L491" s="72" t="s">
        <v>312</v>
      </c>
      <c r="M491" s="72" t="s">
        <v>172</v>
      </c>
    </row>
    <row r="492" spans="2:13" x14ac:dyDescent="0.25">
      <c r="B492" s="72" t="s">
        <v>143</v>
      </c>
      <c r="C492" s="72" t="s">
        <v>144</v>
      </c>
      <c r="D492" s="72" t="s">
        <v>12</v>
      </c>
      <c r="E492" s="72" t="s">
        <v>152</v>
      </c>
      <c r="F492" s="73">
        <v>-342147</v>
      </c>
      <c r="G492" s="72" t="s">
        <v>14</v>
      </c>
      <c r="H492" s="72" t="s">
        <v>15</v>
      </c>
      <c r="I492" s="72" t="s">
        <v>16</v>
      </c>
      <c r="J492" s="72" t="s">
        <v>18</v>
      </c>
      <c r="K492" s="72" t="s">
        <v>184</v>
      </c>
      <c r="L492" s="72" t="s">
        <v>336</v>
      </c>
      <c r="M492" s="72"/>
    </row>
    <row r="493" spans="2:13" x14ac:dyDescent="0.25">
      <c r="B493" s="72" t="s">
        <v>143</v>
      </c>
      <c r="C493" s="72" t="s">
        <v>144</v>
      </c>
      <c r="D493" s="72" t="s">
        <v>12</v>
      </c>
      <c r="E493" s="72" t="s">
        <v>177</v>
      </c>
      <c r="F493" s="73">
        <v>56288</v>
      </c>
      <c r="G493" s="72" t="s">
        <v>14</v>
      </c>
      <c r="H493" s="72" t="s">
        <v>15</v>
      </c>
      <c r="I493" s="72" t="s">
        <v>16</v>
      </c>
      <c r="J493" s="72" t="s">
        <v>18</v>
      </c>
      <c r="K493" s="72" t="s">
        <v>33</v>
      </c>
      <c r="L493" s="72" t="s">
        <v>326</v>
      </c>
      <c r="M493" s="72"/>
    </row>
    <row r="494" spans="2:13" x14ac:dyDescent="0.25">
      <c r="B494" s="72" t="s">
        <v>143</v>
      </c>
      <c r="C494" s="72" t="s">
        <v>144</v>
      </c>
      <c r="D494" s="72" t="s">
        <v>12</v>
      </c>
      <c r="E494" s="72" t="s">
        <v>213</v>
      </c>
      <c r="F494" s="73">
        <v>115</v>
      </c>
      <c r="G494" s="72" t="s">
        <v>14</v>
      </c>
      <c r="H494" s="72" t="s">
        <v>155</v>
      </c>
      <c r="I494" s="72" t="s">
        <v>16</v>
      </c>
      <c r="J494" s="72" t="s">
        <v>18</v>
      </c>
      <c r="K494" s="72" t="s">
        <v>33</v>
      </c>
      <c r="L494" s="72" t="s">
        <v>402</v>
      </c>
      <c r="M494" s="72" t="s">
        <v>172</v>
      </c>
    </row>
    <row r="495" spans="2:13" x14ac:dyDescent="0.25">
      <c r="B495" s="72" t="s">
        <v>143</v>
      </c>
      <c r="C495" s="72" t="s">
        <v>144</v>
      </c>
      <c r="D495" s="72" t="s">
        <v>12</v>
      </c>
      <c r="E495" s="72" t="s">
        <v>152</v>
      </c>
      <c r="F495" s="73">
        <v>-18085</v>
      </c>
      <c r="G495" s="72" t="s">
        <v>14</v>
      </c>
      <c r="H495" s="72" t="s">
        <v>155</v>
      </c>
      <c r="I495" s="72" t="s">
        <v>16</v>
      </c>
      <c r="J495" s="72" t="s">
        <v>18</v>
      </c>
      <c r="K495" s="72" t="s">
        <v>267</v>
      </c>
      <c r="L495" s="72" t="s">
        <v>478</v>
      </c>
      <c r="M495" s="72"/>
    </row>
    <row r="496" spans="2:13" x14ac:dyDescent="0.25">
      <c r="B496" s="72" t="s">
        <v>143</v>
      </c>
      <c r="C496" s="72" t="s">
        <v>144</v>
      </c>
      <c r="D496" s="72" t="s">
        <v>12</v>
      </c>
      <c r="E496" s="72" t="s">
        <v>237</v>
      </c>
      <c r="F496" s="73">
        <v>23746</v>
      </c>
      <c r="G496" s="72" t="s">
        <v>14</v>
      </c>
      <c r="H496" s="72" t="s">
        <v>15</v>
      </c>
      <c r="I496" s="72" t="s">
        <v>16</v>
      </c>
      <c r="J496" s="72" t="s">
        <v>18</v>
      </c>
      <c r="K496" s="72" t="s">
        <v>147</v>
      </c>
      <c r="L496" s="72" t="s">
        <v>275</v>
      </c>
      <c r="M496" s="72" t="s">
        <v>191</v>
      </c>
    </row>
    <row r="497" spans="2:13" x14ac:dyDescent="0.25">
      <c r="B497" s="72" t="s">
        <v>143</v>
      </c>
      <c r="C497" s="72" t="s">
        <v>144</v>
      </c>
      <c r="D497" s="72" t="s">
        <v>12</v>
      </c>
      <c r="E497" s="72" t="s">
        <v>188</v>
      </c>
      <c r="F497" s="73">
        <v>1508210</v>
      </c>
      <c r="G497" s="72" t="s">
        <v>14</v>
      </c>
      <c r="H497" s="72" t="s">
        <v>15</v>
      </c>
      <c r="I497" s="72" t="s">
        <v>16</v>
      </c>
      <c r="J497" s="72" t="s">
        <v>18</v>
      </c>
      <c r="K497" s="72" t="s">
        <v>33</v>
      </c>
      <c r="L497" s="72" t="s">
        <v>510</v>
      </c>
      <c r="M497" s="72" t="s">
        <v>186</v>
      </c>
    </row>
    <row r="498" spans="2:13" x14ac:dyDescent="0.25">
      <c r="B498" s="72" t="s">
        <v>143</v>
      </c>
      <c r="C498" s="72" t="s">
        <v>144</v>
      </c>
      <c r="D498" s="72" t="s">
        <v>12</v>
      </c>
      <c r="E498" s="72" t="s">
        <v>145</v>
      </c>
      <c r="F498" s="73">
        <v>-216132</v>
      </c>
      <c r="G498" s="72" t="s">
        <v>14</v>
      </c>
      <c r="H498" s="72" t="s">
        <v>15</v>
      </c>
      <c r="I498" s="72" t="s">
        <v>16</v>
      </c>
      <c r="J498" s="72" t="s">
        <v>18</v>
      </c>
      <c r="K498" s="72" t="s">
        <v>147</v>
      </c>
      <c r="L498" s="72" t="s">
        <v>511</v>
      </c>
      <c r="M498" s="72"/>
    </row>
    <row r="499" spans="2:13" x14ac:dyDescent="0.25">
      <c r="B499" s="72" t="s">
        <v>143</v>
      </c>
      <c r="C499" s="72" t="s">
        <v>144</v>
      </c>
      <c r="D499" s="72" t="s">
        <v>12</v>
      </c>
      <c r="E499" s="72" t="s">
        <v>242</v>
      </c>
      <c r="F499" s="73">
        <v>-21372</v>
      </c>
      <c r="G499" s="72" t="s">
        <v>14</v>
      </c>
      <c r="H499" s="72" t="s">
        <v>155</v>
      </c>
      <c r="I499" s="72" t="s">
        <v>16</v>
      </c>
      <c r="J499" s="72" t="s">
        <v>18</v>
      </c>
      <c r="K499" s="72" t="s">
        <v>33</v>
      </c>
      <c r="L499" s="72" t="s">
        <v>364</v>
      </c>
      <c r="M499" s="72"/>
    </row>
    <row r="500" spans="2:13" x14ac:dyDescent="0.25">
      <c r="B500" s="72" t="s">
        <v>143</v>
      </c>
      <c r="C500" s="72" t="s">
        <v>144</v>
      </c>
      <c r="D500" s="72" t="s">
        <v>12</v>
      </c>
      <c r="E500" s="72" t="s">
        <v>280</v>
      </c>
      <c r="F500" s="73">
        <v>20565</v>
      </c>
      <c r="G500" s="72" t="s">
        <v>14</v>
      </c>
      <c r="H500" s="72" t="s">
        <v>15</v>
      </c>
      <c r="I500" s="72" t="s">
        <v>16</v>
      </c>
      <c r="J500" s="72" t="s">
        <v>18</v>
      </c>
      <c r="K500" s="72" t="s">
        <v>33</v>
      </c>
      <c r="L500" s="72" t="s">
        <v>512</v>
      </c>
      <c r="M500" s="72" t="s">
        <v>203</v>
      </c>
    </row>
    <row r="501" spans="2:13" x14ac:dyDescent="0.25">
      <c r="B501" s="72" t="s">
        <v>143</v>
      </c>
      <c r="C501" s="72" t="s">
        <v>144</v>
      </c>
      <c r="D501" s="72" t="s">
        <v>12</v>
      </c>
      <c r="E501" s="72" t="s">
        <v>240</v>
      </c>
      <c r="F501" s="73">
        <v>-128960</v>
      </c>
      <c r="G501" s="72" t="s">
        <v>14</v>
      </c>
      <c r="H501" s="72" t="s">
        <v>15</v>
      </c>
      <c r="I501" s="72" t="s">
        <v>16</v>
      </c>
      <c r="J501" s="72" t="s">
        <v>18</v>
      </c>
      <c r="K501" s="72" t="s">
        <v>147</v>
      </c>
      <c r="L501" s="72" t="s">
        <v>182</v>
      </c>
      <c r="M501" s="72"/>
    </row>
    <row r="502" spans="2:13" x14ac:dyDescent="0.25">
      <c r="B502" s="72" t="s">
        <v>143</v>
      </c>
      <c r="C502" s="72" t="s">
        <v>144</v>
      </c>
      <c r="D502" s="72" t="s">
        <v>12</v>
      </c>
      <c r="E502" s="72" t="s">
        <v>197</v>
      </c>
      <c r="F502" s="73">
        <v>162753</v>
      </c>
      <c r="G502" s="72" t="s">
        <v>14</v>
      </c>
      <c r="H502" s="72" t="s">
        <v>15</v>
      </c>
      <c r="I502" s="72" t="s">
        <v>16</v>
      </c>
      <c r="J502" s="72" t="s">
        <v>18</v>
      </c>
      <c r="K502" s="72" t="s">
        <v>147</v>
      </c>
      <c r="L502" s="72" t="s">
        <v>432</v>
      </c>
      <c r="M502" s="72" t="s">
        <v>191</v>
      </c>
    </row>
    <row r="503" spans="2:13" x14ac:dyDescent="0.25">
      <c r="B503" s="72" t="s">
        <v>143</v>
      </c>
      <c r="C503" s="72" t="s">
        <v>144</v>
      </c>
      <c r="D503" s="72" t="s">
        <v>12</v>
      </c>
      <c r="E503" s="72" t="s">
        <v>145</v>
      </c>
      <c r="F503" s="73">
        <v>-21840</v>
      </c>
      <c r="G503" s="72" t="s">
        <v>14</v>
      </c>
      <c r="H503" s="72" t="s">
        <v>15</v>
      </c>
      <c r="I503" s="72" t="s">
        <v>16</v>
      </c>
      <c r="J503" s="72" t="s">
        <v>18</v>
      </c>
      <c r="K503" s="72" t="s">
        <v>147</v>
      </c>
      <c r="L503" s="72" t="s">
        <v>404</v>
      </c>
      <c r="M503" s="72"/>
    </row>
    <row r="504" spans="2:13" x14ac:dyDescent="0.25">
      <c r="B504" s="72" t="s">
        <v>143</v>
      </c>
      <c r="C504" s="72" t="s">
        <v>144</v>
      </c>
      <c r="D504" s="72" t="s">
        <v>12</v>
      </c>
      <c r="E504" s="72" t="s">
        <v>197</v>
      </c>
      <c r="F504" s="73">
        <v>1138143</v>
      </c>
      <c r="G504" s="72" t="s">
        <v>14</v>
      </c>
      <c r="H504" s="72" t="s">
        <v>155</v>
      </c>
      <c r="I504" s="72" t="s">
        <v>16</v>
      </c>
      <c r="J504" s="72" t="s">
        <v>18</v>
      </c>
      <c r="K504" s="72" t="s">
        <v>147</v>
      </c>
      <c r="L504" s="72" t="s">
        <v>444</v>
      </c>
      <c r="M504" s="72" t="s">
        <v>163</v>
      </c>
    </row>
    <row r="505" spans="2:13" x14ac:dyDescent="0.25">
      <c r="B505" s="72" t="s">
        <v>143</v>
      </c>
      <c r="C505" s="72" t="s">
        <v>144</v>
      </c>
      <c r="D505" s="72" t="s">
        <v>12</v>
      </c>
      <c r="E505" s="72" t="s">
        <v>237</v>
      </c>
      <c r="F505" s="73">
        <v>58995</v>
      </c>
      <c r="G505" s="72" t="s">
        <v>14</v>
      </c>
      <c r="H505" s="72" t="s">
        <v>15</v>
      </c>
      <c r="I505" s="72" t="s">
        <v>16</v>
      </c>
      <c r="J505" s="72" t="s">
        <v>18</v>
      </c>
      <c r="K505" s="72" t="s">
        <v>147</v>
      </c>
      <c r="L505" s="72" t="s">
        <v>171</v>
      </c>
      <c r="M505" s="72" t="s">
        <v>186</v>
      </c>
    </row>
    <row r="506" spans="2:13" x14ac:dyDescent="0.25">
      <c r="B506" s="72" t="s">
        <v>143</v>
      </c>
      <c r="C506" s="72" t="s">
        <v>144</v>
      </c>
      <c r="D506" s="72" t="s">
        <v>12</v>
      </c>
      <c r="E506" s="72" t="s">
        <v>152</v>
      </c>
      <c r="F506" s="73">
        <v>-2143</v>
      </c>
      <c r="G506" s="72" t="s">
        <v>14</v>
      </c>
      <c r="H506" s="72" t="s">
        <v>155</v>
      </c>
      <c r="I506" s="72" t="s">
        <v>16</v>
      </c>
      <c r="J506" s="72" t="s">
        <v>18</v>
      </c>
      <c r="K506" s="72" t="s">
        <v>24</v>
      </c>
      <c r="L506" s="72" t="s">
        <v>301</v>
      </c>
      <c r="M506" s="72"/>
    </row>
    <row r="507" spans="2:13" x14ac:dyDescent="0.25">
      <c r="B507" s="72" t="s">
        <v>143</v>
      </c>
      <c r="C507" s="72" t="s">
        <v>144</v>
      </c>
      <c r="D507" s="72" t="s">
        <v>12</v>
      </c>
      <c r="E507" s="72" t="s">
        <v>170</v>
      </c>
      <c r="F507" s="73">
        <v>430</v>
      </c>
      <c r="G507" s="72" t="s">
        <v>14</v>
      </c>
      <c r="H507" s="72" t="s">
        <v>15</v>
      </c>
      <c r="I507" s="72" t="s">
        <v>16</v>
      </c>
      <c r="J507" s="72" t="s">
        <v>18</v>
      </c>
      <c r="K507" s="72" t="s">
        <v>24</v>
      </c>
      <c r="L507" s="72" t="s">
        <v>513</v>
      </c>
      <c r="M507" s="72" t="s">
        <v>172</v>
      </c>
    </row>
    <row r="508" spans="2:13" x14ac:dyDescent="0.25">
      <c r="B508" s="72" t="s">
        <v>143</v>
      </c>
      <c r="C508" s="72" t="s">
        <v>144</v>
      </c>
      <c r="D508" s="72" t="s">
        <v>12</v>
      </c>
      <c r="E508" s="72" t="s">
        <v>514</v>
      </c>
      <c r="F508" s="73">
        <v>976066</v>
      </c>
      <c r="G508" s="72" t="s">
        <v>14</v>
      </c>
      <c r="H508" s="72" t="s">
        <v>15</v>
      </c>
      <c r="I508" s="72" t="s">
        <v>16</v>
      </c>
      <c r="J508" s="72" t="s">
        <v>18</v>
      </c>
      <c r="K508" s="72"/>
      <c r="L508" s="72"/>
      <c r="M508" s="72" t="s">
        <v>337</v>
      </c>
    </row>
    <row r="509" spans="2:13" x14ac:dyDescent="0.25">
      <c r="B509" s="72" t="s">
        <v>143</v>
      </c>
      <c r="C509" s="72" t="s">
        <v>144</v>
      </c>
      <c r="D509" s="72" t="s">
        <v>12</v>
      </c>
      <c r="E509" s="72" t="s">
        <v>240</v>
      </c>
      <c r="F509" s="73">
        <v>-26917</v>
      </c>
      <c r="G509" s="72" t="s">
        <v>14</v>
      </c>
      <c r="H509" s="72" t="s">
        <v>15</v>
      </c>
      <c r="I509" s="72" t="s">
        <v>16</v>
      </c>
      <c r="J509" s="72" t="s">
        <v>18</v>
      </c>
      <c r="K509" s="72" t="s">
        <v>33</v>
      </c>
      <c r="L509" s="72" t="s">
        <v>326</v>
      </c>
      <c r="M509" s="72"/>
    </row>
    <row r="510" spans="2:13" x14ac:dyDescent="0.25">
      <c r="B510" s="72" t="s">
        <v>143</v>
      </c>
      <c r="C510" s="72" t="s">
        <v>144</v>
      </c>
      <c r="D510" s="72" t="s">
        <v>12</v>
      </c>
      <c r="E510" s="72" t="s">
        <v>152</v>
      </c>
      <c r="F510" s="73">
        <v>-12725</v>
      </c>
      <c r="G510" s="72" t="s">
        <v>14</v>
      </c>
      <c r="H510" s="72" t="s">
        <v>15</v>
      </c>
      <c r="I510" s="72" t="s">
        <v>16</v>
      </c>
      <c r="J510" s="72" t="s">
        <v>18</v>
      </c>
      <c r="K510" s="72" t="s">
        <v>33</v>
      </c>
      <c r="L510" s="72" t="s">
        <v>490</v>
      </c>
      <c r="M510" s="72"/>
    </row>
    <row r="511" spans="2:13" x14ac:dyDescent="0.25">
      <c r="B511" s="72" t="s">
        <v>143</v>
      </c>
      <c r="C511" s="72" t="s">
        <v>144</v>
      </c>
      <c r="D511" s="72" t="s">
        <v>12</v>
      </c>
      <c r="E511" s="72" t="s">
        <v>152</v>
      </c>
      <c r="F511" s="73">
        <v>-105045</v>
      </c>
      <c r="G511" s="72" t="s">
        <v>14</v>
      </c>
      <c r="H511" s="72" t="s">
        <v>15</v>
      </c>
      <c r="I511" s="72" t="s">
        <v>16</v>
      </c>
      <c r="J511" s="72" t="s">
        <v>18</v>
      </c>
      <c r="K511" s="72" t="s">
        <v>21</v>
      </c>
      <c r="L511" s="72" t="s">
        <v>515</v>
      </c>
      <c r="M511" s="72"/>
    </row>
    <row r="512" spans="2:13" x14ac:dyDescent="0.25">
      <c r="B512" s="72" t="s">
        <v>143</v>
      </c>
      <c r="C512" s="72" t="s">
        <v>144</v>
      </c>
      <c r="D512" s="72" t="s">
        <v>12</v>
      </c>
      <c r="E512" s="72" t="s">
        <v>229</v>
      </c>
      <c r="F512" s="73">
        <v>-318824</v>
      </c>
      <c r="G512" s="72" t="s">
        <v>14</v>
      </c>
      <c r="H512" s="72" t="s">
        <v>15</v>
      </c>
      <c r="I512" s="72" t="s">
        <v>16</v>
      </c>
      <c r="J512" s="72" t="s">
        <v>18</v>
      </c>
      <c r="K512" s="72" t="s">
        <v>205</v>
      </c>
      <c r="L512" s="72" t="s">
        <v>206</v>
      </c>
      <c r="M512" s="72"/>
    </row>
    <row r="513" spans="2:13" x14ac:dyDescent="0.25">
      <c r="B513" s="72" t="s">
        <v>143</v>
      </c>
      <c r="C513" s="72" t="s">
        <v>144</v>
      </c>
      <c r="D513" s="72" t="s">
        <v>12</v>
      </c>
      <c r="E513" s="72" t="s">
        <v>229</v>
      </c>
      <c r="F513" s="73">
        <v>-71084</v>
      </c>
      <c r="G513" s="72" t="s">
        <v>14</v>
      </c>
      <c r="H513" s="72" t="s">
        <v>15</v>
      </c>
      <c r="I513" s="72" t="s">
        <v>16</v>
      </c>
      <c r="J513" s="72" t="s">
        <v>18</v>
      </c>
      <c r="K513" s="72" t="s">
        <v>147</v>
      </c>
      <c r="L513" s="72" t="s">
        <v>332</v>
      </c>
      <c r="M513" s="72"/>
    </row>
    <row r="514" spans="2:13" x14ac:dyDescent="0.25">
      <c r="B514" s="72" t="s">
        <v>143</v>
      </c>
      <c r="C514" s="72" t="s">
        <v>144</v>
      </c>
      <c r="D514" s="72" t="s">
        <v>12</v>
      </c>
      <c r="E514" s="72" t="s">
        <v>177</v>
      </c>
      <c r="F514" s="73">
        <v>91454</v>
      </c>
      <c r="G514" s="72" t="s">
        <v>14</v>
      </c>
      <c r="H514" s="72" t="s">
        <v>155</v>
      </c>
      <c r="I514" s="72" t="s">
        <v>16</v>
      </c>
      <c r="J514" s="72" t="s">
        <v>18</v>
      </c>
      <c r="K514" s="72" t="s">
        <v>33</v>
      </c>
      <c r="L514" s="72" t="s">
        <v>516</v>
      </c>
      <c r="M514" s="72"/>
    </row>
    <row r="515" spans="2:13" x14ac:dyDescent="0.25">
      <c r="B515" s="72" t="s">
        <v>143</v>
      </c>
      <c r="C515" s="72" t="s">
        <v>144</v>
      </c>
      <c r="D515" s="72" t="s">
        <v>12</v>
      </c>
      <c r="E515" s="72" t="s">
        <v>199</v>
      </c>
      <c r="F515" s="73">
        <v>615</v>
      </c>
      <c r="G515" s="72" t="s">
        <v>14</v>
      </c>
      <c r="H515" s="72" t="s">
        <v>155</v>
      </c>
      <c r="I515" s="72" t="s">
        <v>16</v>
      </c>
      <c r="J515" s="72" t="s">
        <v>18</v>
      </c>
      <c r="K515" s="72" t="s">
        <v>33</v>
      </c>
      <c r="L515" s="72" t="s">
        <v>456</v>
      </c>
      <c r="M515" s="72"/>
    </row>
    <row r="516" spans="2:13" x14ac:dyDescent="0.25">
      <c r="B516" s="72" t="s">
        <v>143</v>
      </c>
      <c r="C516" s="72" t="s">
        <v>144</v>
      </c>
      <c r="D516" s="72" t="s">
        <v>12</v>
      </c>
      <c r="E516" s="72" t="s">
        <v>229</v>
      </c>
      <c r="F516" s="73">
        <v>-6193</v>
      </c>
      <c r="G516" s="72" t="s">
        <v>14</v>
      </c>
      <c r="H516" s="72" t="s">
        <v>155</v>
      </c>
      <c r="I516" s="72" t="s">
        <v>16</v>
      </c>
      <c r="J516" s="72" t="s">
        <v>18</v>
      </c>
      <c r="K516" s="72" t="s">
        <v>147</v>
      </c>
      <c r="L516" s="72" t="s">
        <v>517</v>
      </c>
      <c r="M516" s="72"/>
    </row>
    <row r="517" spans="2:13" x14ac:dyDescent="0.25">
      <c r="B517" s="72" t="s">
        <v>143</v>
      </c>
      <c r="C517" s="72" t="s">
        <v>144</v>
      </c>
      <c r="D517" s="72" t="s">
        <v>12</v>
      </c>
      <c r="E517" s="72" t="s">
        <v>152</v>
      </c>
      <c r="F517" s="73">
        <v>-142072</v>
      </c>
      <c r="G517" s="72" t="s">
        <v>14</v>
      </c>
      <c r="H517" s="72" t="s">
        <v>15</v>
      </c>
      <c r="I517" s="72" t="s">
        <v>136</v>
      </c>
      <c r="J517" s="72" t="s">
        <v>18</v>
      </c>
      <c r="K517" s="72" t="s">
        <v>184</v>
      </c>
      <c r="L517" s="72" t="s">
        <v>204</v>
      </c>
      <c r="M517" s="72"/>
    </row>
    <row r="518" spans="2:13" x14ac:dyDescent="0.25">
      <c r="B518" s="72" t="s">
        <v>143</v>
      </c>
      <c r="C518" s="72" t="s">
        <v>144</v>
      </c>
      <c r="D518" s="72" t="s">
        <v>12</v>
      </c>
      <c r="E518" s="72" t="s">
        <v>518</v>
      </c>
      <c r="F518" s="73">
        <v>236471</v>
      </c>
      <c r="G518" s="72" t="s">
        <v>14</v>
      </c>
      <c r="H518" s="72" t="s">
        <v>15</v>
      </c>
      <c r="I518" s="72" t="s">
        <v>16</v>
      </c>
      <c r="J518" s="72" t="s">
        <v>18</v>
      </c>
      <c r="K518" s="72" t="s">
        <v>147</v>
      </c>
      <c r="L518" s="72" t="s">
        <v>437</v>
      </c>
      <c r="M518" s="72" t="s">
        <v>519</v>
      </c>
    </row>
    <row r="519" spans="2:13" x14ac:dyDescent="0.25">
      <c r="B519" s="72" t="s">
        <v>143</v>
      </c>
      <c r="C519" s="72" t="s">
        <v>144</v>
      </c>
      <c r="D519" s="72" t="s">
        <v>12</v>
      </c>
      <c r="E519" s="72" t="s">
        <v>164</v>
      </c>
      <c r="F519" s="73">
        <v>-41731</v>
      </c>
      <c r="G519" s="72" t="s">
        <v>14</v>
      </c>
      <c r="H519" s="72" t="s">
        <v>15</v>
      </c>
      <c r="I519" s="72" t="s">
        <v>16</v>
      </c>
      <c r="J519" s="72" t="s">
        <v>18</v>
      </c>
      <c r="K519" s="72" t="s">
        <v>24</v>
      </c>
      <c r="L519" s="72" t="s">
        <v>281</v>
      </c>
      <c r="M519" s="72"/>
    </row>
    <row r="520" spans="2:13" x14ac:dyDescent="0.25">
      <c r="B520" s="72" t="s">
        <v>143</v>
      </c>
      <c r="C520" s="72" t="s">
        <v>144</v>
      </c>
      <c r="D520" s="72" t="s">
        <v>12</v>
      </c>
      <c r="E520" s="72" t="s">
        <v>177</v>
      </c>
      <c r="F520" s="73">
        <v>231720</v>
      </c>
      <c r="G520" s="72" t="s">
        <v>14</v>
      </c>
      <c r="H520" s="72" t="s">
        <v>15</v>
      </c>
      <c r="I520" s="72" t="s">
        <v>16</v>
      </c>
      <c r="J520" s="72" t="s">
        <v>18</v>
      </c>
      <c r="K520" s="72" t="s">
        <v>165</v>
      </c>
      <c r="L520" s="72" t="s">
        <v>472</v>
      </c>
      <c r="M520" s="72"/>
    </row>
    <row r="521" spans="2:13" x14ac:dyDescent="0.25">
      <c r="B521" s="72" t="s">
        <v>143</v>
      </c>
      <c r="C521" s="72" t="s">
        <v>144</v>
      </c>
      <c r="D521" s="72" t="s">
        <v>12</v>
      </c>
      <c r="E521" s="72" t="s">
        <v>188</v>
      </c>
      <c r="F521" s="73">
        <v>6781212</v>
      </c>
      <c r="G521" s="72" t="s">
        <v>14</v>
      </c>
      <c r="H521" s="72" t="s">
        <v>15</v>
      </c>
      <c r="I521" s="72" t="s">
        <v>16</v>
      </c>
      <c r="J521" s="72" t="s">
        <v>18</v>
      </c>
      <c r="K521" s="72" t="s">
        <v>147</v>
      </c>
      <c r="L521" s="72" t="s">
        <v>475</v>
      </c>
      <c r="M521" s="72" t="s">
        <v>191</v>
      </c>
    </row>
    <row r="522" spans="2:13" x14ac:dyDescent="0.25">
      <c r="B522" s="72" t="s">
        <v>143</v>
      </c>
      <c r="C522" s="72" t="s">
        <v>144</v>
      </c>
      <c r="D522" s="72" t="s">
        <v>12</v>
      </c>
      <c r="E522" s="72" t="s">
        <v>164</v>
      </c>
      <c r="F522" s="73">
        <v>-11806</v>
      </c>
      <c r="G522" s="72" t="s">
        <v>14</v>
      </c>
      <c r="H522" s="72" t="s">
        <v>15</v>
      </c>
      <c r="I522" s="72" t="s">
        <v>16</v>
      </c>
      <c r="J522" s="72" t="s">
        <v>18</v>
      </c>
      <c r="K522" s="72" t="s">
        <v>147</v>
      </c>
      <c r="L522" s="72" t="s">
        <v>376</v>
      </c>
      <c r="M522" s="72"/>
    </row>
    <row r="523" spans="2:13" x14ac:dyDescent="0.25">
      <c r="B523" s="72" t="s">
        <v>143</v>
      </c>
      <c r="C523" s="72" t="s">
        <v>144</v>
      </c>
      <c r="D523" s="72" t="s">
        <v>12</v>
      </c>
      <c r="E523" s="72" t="s">
        <v>229</v>
      </c>
      <c r="F523" s="73">
        <v>-85</v>
      </c>
      <c r="G523" s="72" t="s">
        <v>14</v>
      </c>
      <c r="H523" s="72" t="s">
        <v>15</v>
      </c>
      <c r="I523" s="72" t="s">
        <v>16</v>
      </c>
      <c r="J523" s="72" t="s">
        <v>18</v>
      </c>
      <c r="K523" s="72" t="s">
        <v>33</v>
      </c>
      <c r="L523" s="72" t="s">
        <v>187</v>
      </c>
      <c r="M523" s="72"/>
    </row>
    <row r="524" spans="2:13" x14ac:dyDescent="0.25">
      <c r="B524" s="72" t="s">
        <v>143</v>
      </c>
      <c r="C524" s="72" t="s">
        <v>144</v>
      </c>
      <c r="D524" s="72" t="s">
        <v>12</v>
      </c>
      <c r="E524" s="72" t="s">
        <v>219</v>
      </c>
      <c r="F524" s="73">
        <v>17971</v>
      </c>
      <c r="G524" s="72" t="s">
        <v>14</v>
      </c>
      <c r="H524" s="72" t="s">
        <v>155</v>
      </c>
      <c r="I524" s="72" t="s">
        <v>136</v>
      </c>
      <c r="J524" s="72" t="s">
        <v>18</v>
      </c>
      <c r="K524" s="72" t="s">
        <v>21</v>
      </c>
      <c r="L524" s="72" t="s">
        <v>178</v>
      </c>
      <c r="M524" s="72"/>
    </row>
    <row r="525" spans="2:13" x14ac:dyDescent="0.25">
      <c r="B525" s="72" t="s">
        <v>143</v>
      </c>
      <c r="C525" s="72" t="s">
        <v>144</v>
      </c>
      <c r="D525" s="72" t="s">
        <v>12</v>
      </c>
      <c r="E525" s="72" t="s">
        <v>145</v>
      </c>
      <c r="F525" s="73">
        <v>-4038</v>
      </c>
      <c r="G525" s="72" t="s">
        <v>14</v>
      </c>
      <c r="H525" s="72" t="s">
        <v>15</v>
      </c>
      <c r="I525" s="72" t="s">
        <v>16</v>
      </c>
      <c r="J525" s="72" t="s">
        <v>18</v>
      </c>
      <c r="K525" s="72" t="s">
        <v>267</v>
      </c>
      <c r="L525" s="72" t="s">
        <v>355</v>
      </c>
      <c r="M525" s="72"/>
    </row>
    <row r="526" spans="2:13" x14ac:dyDescent="0.25">
      <c r="B526" s="72" t="s">
        <v>143</v>
      </c>
      <c r="C526" s="72" t="s">
        <v>144</v>
      </c>
      <c r="D526" s="72" t="s">
        <v>12</v>
      </c>
      <c r="E526" s="72" t="s">
        <v>199</v>
      </c>
      <c r="F526" s="73">
        <v>124036</v>
      </c>
      <c r="G526" s="72" t="s">
        <v>14</v>
      </c>
      <c r="H526" s="72" t="s">
        <v>155</v>
      </c>
      <c r="I526" s="72" t="s">
        <v>136</v>
      </c>
      <c r="J526" s="72" t="s">
        <v>18</v>
      </c>
      <c r="K526" s="72" t="s">
        <v>267</v>
      </c>
      <c r="L526" s="72" t="s">
        <v>428</v>
      </c>
      <c r="M526" s="72"/>
    </row>
    <row r="527" spans="2:13" x14ac:dyDescent="0.25">
      <c r="B527" s="72" t="s">
        <v>143</v>
      </c>
      <c r="C527" s="72" t="s">
        <v>144</v>
      </c>
      <c r="D527" s="72" t="s">
        <v>12</v>
      </c>
      <c r="E527" s="72" t="s">
        <v>227</v>
      </c>
      <c r="F527" s="73">
        <v>234499</v>
      </c>
      <c r="G527" s="72" t="s">
        <v>14</v>
      </c>
      <c r="H527" s="72" t="s">
        <v>155</v>
      </c>
      <c r="I527" s="72" t="s">
        <v>16</v>
      </c>
      <c r="J527" s="72" t="s">
        <v>18</v>
      </c>
      <c r="K527" s="72" t="s">
        <v>147</v>
      </c>
      <c r="L527" s="72" t="s">
        <v>520</v>
      </c>
      <c r="M527" s="72" t="s">
        <v>163</v>
      </c>
    </row>
    <row r="528" spans="2:13" x14ac:dyDescent="0.25">
      <c r="B528" s="72" t="s">
        <v>143</v>
      </c>
      <c r="C528" s="72" t="s">
        <v>144</v>
      </c>
      <c r="D528" s="72" t="s">
        <v>12</v>
      </c>
      <c r="E528" s="72" t="s">
        <v>237</v>
      </c>
      <c r="F528" s="73">
        <v>569726</v>
      </c>
      <c r="G528" s="72" t="s">
        <v>14</v>
      </c>
      <c r="H528" s="72" t="s">
        <v>15</v>
      </c>
      <c r="I528" s="72" t="s">
        <v>16</v>
      </c>
      <c r="J528" s="72" t="s">
        <v>18</v>
      </c>
      <c r="K528" s="72" t="s">
        <v>33</v>
      </c>
      <c r="L528" s="72" t="s">
        <v>458</v>
      </c>
      <c r="M528" s="72" t="s">
        <v>248</v>
      </c>
    </row>
    <row r="529" spans="2:13" x14ac:dyDescent="0.25">
      <c r="B529" s="72" t="s">
        <v>143</v>
      </c>
      <c r="C529" s="72" t="s">
        <v>144</v>
      </c>
      <c r="D529" s="72" t="s">
        <v>12</v>
      </c>
      <c r="E529" s="72" t="s">
        <v>152</v>
      </c>
      <c r="F529" s="73">
        <v>-3629</v>
      </c>
      <c r="G529" s="72" t="s">
        <v>14</v>
      </c>
      <c r="H529" s="72" t="s">
        <v>155</v>
      </c>
      <c r="I529" s="72" t="s">
        <v>16</v>
      </c>
      <c r="J529" s="72" t="s">
        <v>18</v>
      </c>
      <c r="K529" s="72" t="s">
        <v>267</v>
      </c>
      <c r="L529" s="72" t="s">
        <v>484</v>
      </c>
      <c r="M529" s="72"/>
    </row>
    <row r="530" spans="2:13" x14ac:dyDescent="0.25">
      <c r="B530" s="72" t="s">
        <v>143</v>
      </c>
      <c r="C530" s="72" t="s">
        <v>144</v>
      </c>
      <c r="D530" s="72" t="s">
        <v>12</v>
      </c>
      <c r="E530" s="72" t="s">
        <v>219</v>
      </c>
      <c r="F530" s="73">
        <v>243029</v>
      </c>
      <c r="G530" s="72" t="s">
        <v>14</v>
      </c>
      <c r="H530" s="72" t="s">
        <v>155</v>
      </c>
      <c r="I530" s="72" t="s">
        <v>16</v>
      </c>
      <c r="J530" s="72" t="s">
        <v>18</v>
      </c>
      <c r="K530" s="72" t="s">
        <v>33</v>
      </c>
      <c r="L530" s="72" t="s">
        <v>521</v>
      </c>
      <c r="M530" s="72"/>
    </row>
    <row r="531" spans="2:13" x14ac:dyDescent="0.25">
      <c r="B531" s="72" t="s">
        <v>143</v>
      </c>
      <c r="C531" s="72" t="s">
        <v>144</v>
      </c>
      <c r="D531" s="72" t="s">
        <v>12</v>
      </c>
      <c r="E531" s="72" t="s">
        <v>237</v>
      </c>
      <c r="F531" s="73">
        <v>155550</v>
      </c>
      <c r="G531" s="72" t="s">
        <v>14</v>
      </c>
      <c r="H531" s="72" t="s">
        <v>15</v>
      </c>
      <c r="I531" s="72" t="s">
        <v>16</v>
      </c>
      <c r="J531" s="72" t="s">
        <v>18</v>
      </c>
      <c r="K531" s="72" t="s">
        <v>147</v>
      </c>
      <c r="L531" s="72" t="s">
        <v>158</v>
      </c>
      <c r="M531" s="72" t="s">
        <v>248</v>
      </c>
    </row>
    <row r="532" spans="2:13" x14ac:dyDescent="0.25">
      <c r="B532" s="72" t="s">
        <v>143</v>
      </c>
      <c r="C532" s="72" t="s">
        <v>144</v>
      </c>
      <c r="D532" s="72" t="s">
        <v>12</v>
      </c>
      <c r="E532" s="72" t="s">
        <v>227</v>
      </c>
      <c r="F532" s="73">
        <v>121205</v>
      </c>
      <c r="G532" s="72" t="s">
        <v>14</v>
      </c>
      <c r="H532" s="72" t="s">
        <v>155</v>
      </c>
      <c r="I532" s="72" t="s">
        <v>16</v>
      </c>
      <c r="J532" s="72" t="s">
        <v>18</v>
      </c>
      <c r="K532" s="72" t="s">
        <v>33</v>
      </c>
      <c r="L532" s="72" t="s">
        <v>167</v>
      </c>
      <c r="M532" s="72" t="s">
        <v>191</v>
      </c>
    </row>
    <row r="533" spans="2:13" x14ac:dyDescent="0.25">
      <c r="B533" s="72" t="s">
        <v>143</v>
      </c>
      <c r="C533" s="72" t="s">
        <v>144</v>
      </c>
      <c r="D533" s="72" t="s">
        <v>12</v>
      </c>
      <c r="E533" s="72" t="s">
        <v>213</v>
      </c>
      <c r="F533" s="73">
        <v>30624</v>
      </c>
      <c r="G533" s="72" t="s">
        <v>14</v>
      </c>
      <c r="H533" s="72" t="s">
        <v>15</v>
      </c>
      <c r="I533" s="72" t="s">
        <v>16</v>
      </c>
      <c r="J533" s="72" t="s">
        <v>18</v>
      </c>
      <c r="K533" s="72" t="s">
        <v>147</v>
      </c>
      <c r="L533" s="72" t="s">
        <v>395</v>
      </c>
      <c r="M533" s="72" t="s">
        <v>172</v>
      </c>
    </row>
    <row r="534" spans="2:13" x14ac:dyDescent="0.25">
      <c r="B534" s="72" t="s">
        <v>143</v>
      </c>
      <c r="C534" s="72" t="s">
        <v>144</v>
      </c>
      <c r="D534" s="72" t="s">
        <v>12</v>
      </c>
      <c r="E534" s="72" t="s">
        <v>439</v>
      </c>
      <c r="F534" s="73">
        <v>75343</v>
      </c>
      <c r="G534" s="72" t="s">
        <v>14</v>
      </c>
      <c r="H534" s="72" t="s">
        <v>15</v>
      </c>
      <c r="I534" s="72" t="s">
        <v>16</v>
      </c>
      <c r="J534" s="72" t="s">
        <v>18</v>
      </c>
      <c r="K534" s="72" t="s">
        <v>33</v>
      </c>
      <c r="L534" s="72" t="s">
        <v>497</v>
      </c>
      <c r="M534" s="72"/>
    </row>
    <row r="535" spans="2:13" x14ac:dyDescent="0.25">
      <c r="B535" s="72" t="s">
        <v>143</v>
      </c>
      <c r="C535" s="72" t="s">
        <v>144</v>
      </c>
      <c r="D535" s="72" t="s">
        <v>12</v>
      </c>
      <c r="E535" s="72" t="s">
        <v>383</v>
      </c>
      <c r="F535" s="73">
        <v>423720</v>
      </c>
      <c r="G535" s="72" t="s">
        <v>14</v>
      </c>
      <c r="H535" s="72" t="s">
        <v>15</v>
      </c>
      <c r="I535" s="72" t="s">
        <v>16</v>
      </c>
      <c r="J535" s="72" t="s">
        <v>18</v>
      </c>
      <c r="K535" s="72" t="s">
        <v>147</v>
      </c>
      <c r="L535" s="72" t="s">
        <v>358</v>
      </c>
      <c r="M535" s="72" t="s">
        <v>522</v>
      </c>
    </row>
    <row r="536" spans="2:13" x14ac:dyDescent="0.25">
      <c r="B536" s="72" t="s">
        <v>143</v>
      </c>
      <c r="C536" s="72" t="s">
        <v>144</v>
      </c>
      <c r="D536" s="72" t="s">
        <v>12</v>
      </c>
      <c r="E536" s="72" t="s">
        <v>425</v>
      </c>
      <c r="F536" s="73">
        <v>140315</v>
      </c>
      <c r="G536" s="72" t="s">
        <v>14</v>
      </c>
      <c r="H536" s="72" t="s">
        <v>15</v>
      </c>
      <c r="I536" s="72" t="s">
        <v>16</v>
      </c>
      <c r="J536" s="72" t="s">
        <v>18</v>
      </c>
      <c r="K536" s="72" t="s">
        <v>147</v>
      </c>
      <c r="L536" s="72" t="s">
        <v>523</v>
      </c>
      <c r="M536" s="72"/>
    </row>
    <row r="537" spans="2:13" x14ac:dyDescent="0.25">
      <c r="B537" s="72" t="s">
        <v>143</v>
      </c>
      <c r="C537" s="72" t="s">
        <v>144</v>
      </c>
      <c r="D537" s="72" t="s">
        <v>12</v>
      </c>
      <c r="E537" s="72" t="s">
        <v>181</v>
      </c>
      <c r="F537" s="73">
        <v>-20</v>
      </c>
      <c r="G537" s="72" t="s">
        <v>14</v>
      </c>
      <c r="H537" s="72" t="s">
        <v>15</v>
      </c>
      <c r="I537" s="72" t="s">
        <v>16</v>
      </c>
      <c r="J537" s="72" t="s">
        <v>18</v>
      </c>
      <c r="K537" s="72" t="s">
        <v>189</v>
      </c>
      <c r="L537" s="72" t="s">
        <v>524</v>
      </c>
      <c r="M537" s="72"/>
    </row>
    <row r="538" spans="2:13" x14ac:dyDescent="0.25">
      <c r="B538" s="72" t="s">
        <v>143</v>
      </c>
      <c r="C538" s="72" t="s">
        <v>144</v>
      </c>
      <c r="D538" s="72" t="s">
        <v>12</v>
      </c>
      <c r="E538" s="72" t="s">
        <v>242</v>
      </c>
      <c r="F538" s="73">
        <v>-31486</v>
      </c>
      <c r="G538" s="72" t="s">
        <v>14</v>
      </c>
      <c r="H538" s="72" t="s">
        <v>15</v>
      </c>
      <c r="I538" s="72" t="s">
        <v>16</v>
      </c>
      <c r="J538" s="72" t="s">
        <v>371</v>
      </c>
      <c r="K538" s="72" t="s">
        <v>267</v>
      </c>
      <c r="L538" s="72" t="s">
        <v>428</v>
      </c>
      <c r="M538" s="72"/>
    </row>
    <row r="539" spans="2:13" x14ac:dyDescent="0.25">
      <c r="B539" s="72" t="s">
        <v>143</v>
      </c>
      <c r="C539" s="72" t="s">
        <v>144</v>
      </c>
      <c r="D539" s="72" t="s">
        <v>12</v>
      </c>
      <c r="E539" s="72" t="s">
        <v>240</v>
      </c>
      <c r="F539" s="73">
        <v>-26745</v>
      </c>
      <c r="G539" s="72" t="s">
        <v>14</v>
      </c>
      <c r="H539" s="72" t="s">
        <v>15</v>
      </c>
      <c r="I539" s="72" t="s">
        <v>16</v>
      </c>
      <c r="J539" s="72" t="s">
        <v>18</v>
      </c>
      <c r="K539" s="72" t="s">
        <v>147</v>
      </c>
      <c r="L539" s="72" t="s">
        <v>378</v>
      </c>
      <c r="M539" s="72"/>
    </row>
    <row r="540" spans="2:13" x14ac:dyDescent="0.25">
      <c r="B540" s="72" t="s">
        <v>143</v>
      </c>
      <c r="C540" s="72" t="s">
        <v>144</v>
      </c>
      <c r="D540" s="72" t="s">
        <v>12</v>
      </c>
      <c r="E540" s="72" t="s">
        <v>181</v>
      </c>
      <c r="F540" s="73">
        <v>-66</v>
      </c>
      <c r="G540" s="72" t="s">
        <v>14</v>
      </c>
      <c r="H540" s="72" t="s">
        <v>15</v>
      </c>
      <c r="I540" s="72" t="s">
        <v>16</v>
      </c>
      <c r="J540" s="72" t="s">
        <v>18</v>
      </c>
      <c r="K540" s="72" t="s">
        <v>33</v>
      </c>
      <c r="L540" s="72" t="s">
        <v>525</v>
      </c>
      <c r="M540" s="72"/>
    </row>
    <row r="541" spans="2:13" x14ac:dyDescent="0.25">
      <c r="B541" s="72" t="s">
        <v>143</v>
      </c>
      <c r="C541" s="72" t="s">
        <v>144</v>
      </c>
      <c r="D541" s="72" t="s">
        <v>12</v>
      </c>
      <c r="E541" s="72" t="s">
        <v>157</v>
      </c>
      <c r="F541" s="73">
        <v>359659</v>
      </c>
      <c r="G541" s="72" t="s">
        <v>14</v>
      </c>
      <c r="H541" s="72" t="s">
        <v>155</v>
      </c>
      <c r="I541" s="72" t="s">
        <v>16</v>
      </c>
      <c r="J541" s="72" t="s">
        <v>18</v>
      </c>
      <c r="K541" s="72" t="s">
        <v>33</v>
      </c>
      <c r="L541" s="72" t="s">
        <v>193</v>
      </c>
      <c r="M541" s="72" t="s">
        <v>322</v>
      </c>
    </row>
    <row r="542" spans="2:13" x14ac:dyDescent="0.25">
      <c r="B542" s="72" t="s">
        <v>143</v>
      </c>
      <c r="C542" s="72" t="s">
        <v>144</v>
      </c>
      <c r="D542" s="72" t="s">
        <v>12</v>
      </c>
      <c r="E542" s="72" t="s">
        <v>219</v>
      </c>
      <c r="F542" s="73">
        <v>614</v>
      </c>
      <c r="G542" s="72" t="s">
        <v>14</v>
      </c>
      <c r="H542" s="72" t="s">
        <v>15</v>
      </c>
      <c r="I542" s="72" t="s">
        <v>16</v>
      </c>
      <c r="J542" s="72" t="s">
        <v>18</v>
      </c>
      <c r="K542" s="72" t="s">
        <v>33</v>
      </c>
      <c r="L542" s="72" t="s">
        <v>294</v>
      </c>
      <c r="M542" s="72"/>
    </row>
    <row r="543" spans="2:13" x14ac:dyDescent="0.25">
      <c r="B543" s="72" t="s">
        <v>143</v>
      </c>
      <c r="C543" s="72" t="s">
        <v>144</v>
      </c>
      <c r="D543" s="72" t="s">
        <v>12</v>
      </c>
      <c r="E543" s="72" t="s">
        <v>229</v>
      </c>
      <c r="F543" s="73">
        <v>-60968</v>
      </c>
      <c r="G543" s="72" t="s">
        <v>14</v>
      </c>
      <c r="H543" s="72" t="s">
        <v>155</v>
      </c>
      <c r="I543" s="72" t="s">
        <v>16</v>
      </c>
      <c r="J543" s="72" t="s">
        <v>18</v>
      </c>
      <c r="K543" s="72" t="s">
        <v>33</v>
      </c>
      <c r="L543" s="72" t="s">
        <v>526</v>
      </c>
      <c r="M543" s="72"/>
    </row>
    <row r="544" spans="2:13" x14ac:dyDescent="0.25">
      <c r="B544" s="72" t="s">
        <v>143</v>
      </c>
      <c r="C544" s="72" t="s">
        <v>144</v>
      </c>
      <c r="D544" s="72" t="s">
        <v>12</v>
      </c>
      <c r="E544" s="72" t="s">
        <v>160</v>
      </c>
      <c r="F544" s="73">
        <v>48707</v>
      </c>
      <c r="G544" s="72" t="s">
        <v>14</v>
      </c>
      <c r="H544" s="72" t="s">
        <v>155</v>
      </c>
      <c r="I544" s="72" t="s">
        <v>136</v>
      </c>
      <c r="J544" s="72" t="s">
        <v>18</v>
      </c>
      <c r="K544" s="72" t="s">
        <v>33</v>
      </c>
      <c r="L544" s="72" t="s">
        <v>348</v>
      </c>
      <c r="M544" s="72" t="s">
        <v>163</v>
      </c>
    </row>
    <row r="545" spans="2:13" x14ac:dyDescent="0.25">
      <c r="B545" s="72" t="s">
        <v>143</v>
      </c>
      <c r="C545" s="72" t="s">
        <v>144</v>
      </c>
      <c r="D545" s="72" t="s">
        <v>12</v>
      </c>
      <c r="E545" s="72" t="s">
        <v>349</v>
      </c>
      <c r="F545" s="73">
        <v>84094</v>
      </c>
      <c r="G545" s="72" t="s">
        <v>14</v>
      </c>
      <c r="H545" s="72" t="s">
        <v>15</v>
      </c>
      <c r="I545" s="72" t="s">
        <v>16</v>
      </c>
      <c r="J545" s="72" t="s">
        <v>18</v>
      </c>
      <c r="K545" s="72" t="s">
        <v>147</v>
      </c>
      <c r="L545" s="72" t="s">
        <v>527</v>
      </c>
      <c r="M545" s="72" t="s">
        <v>203</v>
      </c>
    </row>
    <row r="546" spans="2:13" x14ac:dyDescent="0.25">
      <c r="B546" s="72" t="s">
        <v>143</v>
      </c>
      <c r="C546" s="72" t="s">
        <v>144</v>
      </c>
      <c r="D546" s="72" t="s">
        <v>12</v>
      </c>
      <c r="E546" s="72" t="s">
        <v>237</v>
      </c>
      <c r="F546" s="73">
        <v>80285</v>
      </c>
      <c r="G546" s="72" t="s">
        <v>14</v>
      </c>
      <c r="H546" s="72" t="s">
        <v>155</v>
      </c>
      <c r="I546" s="72" t="s">
        <v>16</v>
      </c>
      <c r="J546" s="72" t="s">
        <v>18</v>
      </c>
      <c r="K546" s="72" t="s">
        <v>33</v>
      </c>
      <c r="L546" s="72" t="s">
        <v>436</v>
      </c>
      <c r="M546" s="72" t="s">
        <v>186</v>
      </c>
    </row>
    <row r="547" spans="2:13" x14ac:dyDescent="0.25">
      <c r="B547" s="72" t="s">
        <v>143</v>
      </c>
      <c r="C547" s="72" t="s">
        <v>144</v>
      </c>
      <c r="D547" s="72" t="s">
        <v>12</v>
      </c>
      <c r="E547" s="72" t="s">
        <v>183</v>
      </c>
      <c r="F547" s="73">
        <v>34431</v>
      </c>
      <c r="G547" s="72" t="s">
        <v>14</v>
      </c>
      <c r="H547" s="72" t="s">
        <v>15</v>
      </c>
      <c r="I547" s="72" t="s">
        <v>16</v>
      </c>
      <c r="J547" s="72" t="s">
        <v>18</v>
      </c>
      <c r="K547" s="72" t="s">
        <v>147</v>
      </c>
      <c r="L547" s="72" t="s">
        <v>276</v>
      </c>
      <c r="M547" s="72" t="s">
        <v>248</v>
      </c>
    </row>
    <row r="548" spans="2:13" x14ac:dyDescent="0.25">
      <c r="B548" s="72" t="s">
        <v>143</v>
      </c>
      <c r="C548" s="72" t="s">
        <v>144</v>
      </c>
      <c r="D548" s="72" t="s">
        <v>12</v>
      </c>
      <c r="E548" s="72" t="s">
        <v>188</v>
      </c>
      <c r="F548" s="73">
        <v>621088</v>
      </c>
      <c r="G548" s="72" t="s">
        <v>14</v>
      </c>
      <c r="H548" s="72" t="s">
        <v>155</v>
      </c>
      <c r="I548" s="72" t="s">
        <v>16</v>
      </c>
      <c r="J548" s="72" t="s">
        <v>18</v>
      </c>
      <c r="K548" s="72" t="s">
        <v>33</v>
      </c>
      <c r="L548" s="72" t="s">
        <v>528</v>
      </c>
      <c r="M548" s="72" t="s">
        <v>163</v>
      </c>
    </row>
    <row r="549" spans="2:13" x14ac:dyDescent="0.25">
      <c r="B549" s="72" t="s">
        <v>143</v>
      </c>
      <c r="C549" s="72" t="s">
        <v>144</v>
      </c>
      <c r="D549" s="72" t="s">
        <v>12</v>
      </c>
      <c r="E549" s="72" t="s">
        <v>335</v>
      </c>
      <c r="F549" s="73">
        <v>554984</v>
      </c>
      <c r="G549" s="72" t="s">
        <v>14</v>
      </c>
      <c r="H549" s="72" t="s">
        <v>15</v>
      </c>
      <c r="I549" s="72" t="s">
        <v>16</v>
      </c>
      <c r="J549" s="72" t="s">
        <v>18</v>
      </c>
      <c r="K549" s="72" t="s">
        <v>147</v>
      </c>
      <c r="L549" s="72" t="s">
        <v>216</v>
      </c>
      <c r="M549" s="72" t="s">
        <v>322</v>
      </c>
    </row>
    <row r="550" spans="2:13" x14ac:dyDescent="0.25">
      <c r="B550" s="72" t="s">
        <v>143</v>
      </c>
      <c r="C550" s="72" t="s">
        <v>144</v>
      </c>
      <c r="D550" s="72" t="s">
        <v>12</v>
      </c>
      <c r="E550" s="72" t="s">
        <v>188</v>
      </c>
      <c r="F550" s="73">
        <v>902200</v>
      </c>
      <c r="G550" s="72" t="s">
        <v>14</v>
      </c>
      <c r="H550" s="72" t="s">
        <v>15</v>
      </c>
      <c r="I550" s="72" t="s">
        <v>16</v>
      </c>
      <c r="J550" s="72" t="s">
        <v>18</v>
      </c>
      <c r="K550" s="72" t="s">
        <v>21</v>
      </c>
      <c r="L550" s="72" t="s">
        <v>274</v>
      </c>
      <c r="M550" s="72" t="s">
        <v>163</v>
      </c>
    </row>
    <row r="551" spans="2:13" x14ac:dyDescent="0.25">
      <c r="B551" s="72" t="s">
        <v>143</v>
      </c>
      <c r="C551" s="72" t="s">
        <v>144</v>
      </c>
      <c r="D551" s="72" t="s">
        <v>12</v>
      </c>
      <c r="E551" s="72" t="s">
        <v>152</v>
      </c>
      <c r="F551" s="73">
        <v>-161289</v>
      </c>
      <c r="G551" s="72" t="s">
        <v>14</v>
      </c>
      <c r="H551" s="72" t="s">
        <v>15</v>
      </c>
      <c r="I551" s="72" t="s">
        <v>16</v>
      </c>
      <c r="J551" s="72" t="s">
        <v>18</v>
      </c>
      <c r="K551" s="72" t="s">
        <v>147</v>
      </c>
      <c r="L551" s="72" t="s">
        <v>529</v>
      </c>
      <c r="M551" s="72"/>
    </row>
    <row r="552" spans="2:13" x14ac:dyDescent="0.25">
      <c r="B552" s="72" t="s">
        <v>143</v>
      </c>
      <c r="C552" s="72" t="s">
        <v>144</v>
      </c>
      <c r="D552" s="72" t="s">
        <v>12</v>
      </c>
      <c r="E552" s="72" t="s">
        <v>152</v>
      </c>
      <c r="F552" s="73">
        <v>-35721</v>
      </c>
      <c r="G552" s="72" t="s">
        <v>14</v>
      </c>
      <c r="H552" s="72" t="s">
        <v>155</v>
      </c>
      <c r="I552" s="72" t="s">
        <v>16</v>
      </c>
      <c r="J552" s="72" t="s">
        <v>18</v>
      </c>
      <c r="K552" s="72" t="s">
        <v>303</v>
      </c>
      <c r="L552" s="72" t="s">
        <v>304</v>
      </c>
      <c r="M552" s="72"/>
    </row>
    <row r="553" spans="2:13" x14ac:dyDescent="0.25">
      <c r="B553" s="72" t="s">
        <v>143</v>
      </c>
      <c r="C553" s="72" t="s">
        <v>144</v>
      </c>
      <c r="D553" s="72" t="s">
        <v>12</v>
      </c>
      <c r="E553" s="72" t="s">
        <v>154</v>
      </c>
      <c r="F553" s="73">
        <v>-8893</v>
      </c>
      <c r="G553" s="72" t="s">
        <v>14</v>
      </c>
      <c r="H553" s="72" t="s">
        <v>15</v>
      </c>
      <c r="I553" s="72" t="s">
        <v>16</v>
      </c>
      <c r="J553" s="72" t="s">
        <v>18</v>
      </c>
      <c r="K553" s="72" t="s">
        <v>147</v>
      </c>
      <c r="L553" s="72" t="s">
        <v>530</v>
      </c>
      <c r="M553" s="72"/>
    </row>
    <row r="554" spans="2:13" x14ac:dyDescent="0.25">
      <c r="B554" s="72" t="s">
        <v>143</v>
      </c>
      <c r="C554" s="72" t="s">
        <v>144</v>
      </c>
      <c r="D554" s="72" t="s">
        <v>12</v>
      </c>
      <c r="E554" s="72" t="s">
        <v>227</v>
      </c>
      <c r="F554" s="73">
        <v>80256</v>
      </c>
      <c r="G554" s="72" t="s">
        <v>14</v>
      </c>
      <c r="H554" s="72" t="s">
        <v>155</v>
      </c>
      <c r="I554" s="72" t="s">
        <v>16</v>
      </c>
      <c r="J554" s="72" t="s">
        <v>18</v>
      </c>
      <c r="K554" s="72" t="s">
        <v>267</v>
      </c>
      <c r="L554" s="72" t="s">
        <v>321</v>
      </c>
      <c r="M554" s="72" t="s">
        <v>163</v>
      </c>
    </row>
    <row r="555" spans="2:13" x14ac:dyDescent="0.25">
      <c r="B555" s="72" t="s">
        <v>143</v>
      </c>
      <c r="C555" s="72" t="s">
        <v>144</v>
      </c>
      <c r="D555" s="72" t="s">
        <v>12</v>
      </c>
      <c r="E555" s="72" t="s">
        <v>183</v>
      </c>
      <c r="F555" s="73">
        <v>15354</v>
      </c>
      <c r="G555" s="72" t="s">
        <v>14</v>
      </c>
      <c r="H555" s="72" t="s">
        <v>155</v>
      </c>
      <c r="I555" s="72" t="s">
        <v>16</v>
      </c>
      <c r="J555" s="72" t="s">
        <v>18</v>
      </c>
      <c r="K555" s="72" t="s">
        <v>33</v>
      </c>
      <c r="L555" s="72" t="s">
        <v>531</v>
      </c>
      <c r="M555" s="72" t="s">
        <v>163</v>
      </c>
    </row>
    <row r="556" spans="2:13" x14ac:dyDescent="0.25">
      <c r="B556" s="72" t="s">
        <v>143</v>
      </c>
      <c r="C556" s="72" t="s">
        <v>144</v>
      </c>
      <c r="D556" s="72" t="s">
        <v>12</v>
      </c>
      <c r="E556" s="72" t="s">
        <v>439</v>
      </c>
      <c r="F556" s="73">
        <v>6456808</v>
      </c>
      <c r="G556" s="72" t="s">
        <v>14</v>
      </c>
      <c r="H556" s="72" t="s">
        <v>15</v>
      </c>
      <c r="I556" s="72" t="s">
        <v>16</v>
      </c>
      <c r="J556" s="72" t="s">
        <v>18</v>
      </c>
      <c r="K556" s="72" t="s">
        <v>21</v>
      </c>
      <c r="L556" s="72" t="s">
        <v>457</v>
      </c>
      <c r="M556" s="72"/>
    </row>
    <row r="557" spans="2:13" x14ac:dyDescent="0.25">
      <c r="B557" s="72" t="s">
        <v>143</v>
      </c>
      <c r="C557" s="72" t="s">
        <v>144</v>
      </c>
      <c r="D557" s="72" t="s">
        <v>12</v>
      </c>
      <c r="E557" s="72" t="s">
        <v>229</v>
      </c>
      <c r="F557" s="73">
        <v>-120</v>
      </c>
      <c r="G557" s="72" t="s">
        <v>31</v>
      </c>
      <c r="H557" s="72" t="s">
        <v>15</v>
      </c>
      <c r="I557" s="72" t="s">
        <v>16</v>
      </c>
      <c r="J557" s="72" t="s">
        <v>32</v>
      </c>
      <c r="K557" s="72" t="s">
        <v>147</v>
      </c>
      <c r="L557" s="72" t="s">
        <v>440</v>
      </c>
      <c r="M557" s="72"/>
    </row>
    <row r="558" spans="2:13" x14ac:dyDescent="0.25">
      <c r="B558" s="72" t="s">
        <v>143</v>
      </c>
      <c r="C558" s="72" t="s">
        <v>144</v>
      </c>
      <c r="D558" s="72" t="s">
        <v>12</v>
      </c>
      <c r="E558" s="72" t="s">
        <v>229</v>
      </c>
      <c r="F558" s="73">
        <v>-102228</v>
      </c>
      <c r="G558" s="72" t="s">
        <v>14</v>
      </c>
      <c r="H558" s="72" t="s">
        <v>155</v>
      </c>
      <c r="I558" s="72" t="s">
        <v>16</v>
      </c>
      <c r="J558" s="72" t="s">
        <v>18</v>
      </c>
      <c r="K558" s="72" t="s">
        <v>267</v>
      </c>
      <c r="L558" s="72" t="s">
        <v>321</v>
      </c>
      <c r="M558" s="72"/>
    </row>
    <row r="559" spans="2:13" x14ac:dyDescent="0.25">
      <c r="B559" s="72" t="s">
        <v>143</v>
      </c>
      <c r="C559" s="72" t="s">
        <v>144</v>
      </c>
      <c r="D559" s="72" t="s">
        <v>12</v>
      </c>
      <c r="E559" s="72" t="s">
        <v>145</v>
      </c>
      <c r="F559" s="73">
        <v>-63585</v>
      </c>
      <c r="G559" s="72" t="s">
        <v>14</v>
      </c>
      <c r="H559" s="72" t="s">
        <v>155</v>
      </c>
      <c r="I559" s="72" t="s">
        <v>16</v>
      </c>
      <c r="J559" s="72" t="s">
        <v>18</v>
      </c>
      <c r="K559" s="72" t="s">
        <v>33</v>
      </c>
      <c r="L559" s="72" t="s">
        <v>232</v>
      </c>
      <c r="M559" s="72"/>
    </row>
    <row r="560" spans="2:13" x14ac:dyDescent="0.25">
      <c r="B560" s="72" t="s">
        <v>143</v>
      </c>
      <c r="C560" s="72" t="s">
        <v>144</v>
      </c>
      <c r="D560" s="72" t="s">
        <v>12</v>
      </c>
      <c r="E560" s="72" t="s">
        <v>188</v>
      </c>
      <c r="F560" s="73">
        <v>5188633</v>
      </c>
      <c r="G560" s="72" t="s">
        <v>14</v>
      </c>
      <c r="H560" s="72" t="s">
        <v>155</v>
      </c>
      <c r="I560" s="72" t="s">
        <v>16</v>
      </c>
      <c r="J560" s="72" t="s">
        <v>18</v>
      </c>
      <c r="K560" s="72" t="s">
        <v>33</v>
      </c>
      <c r="L560" s="72" t="s">
        <v>176</v>
      </c>
      <c r="M560" s="72" t="s">
        <v>191</v>
      </c>
    </row>
    <row r="561" spans="2:13" x14ac:dyDescent="0.25">
      <c r="B561" s="72" t="s">
        <v>143</v>
      </c>
      <c r="C561" s="72" t="s">
        <v>144</v>
      </c>
      <c r="D561" s="72" t="s">
        <v>12</v>
      </c>
      <c r="E561" s="72" t="s">
        <v>199</v>
      </c>
      <c r="F561" s="73">
        <v>83106</v>
      </c>
      <c r="G561" s="72" t="s">
        <v>14</v>
      </c>
      <c r="H561" s="72" t="s">
        <v>15</v>
      </c>
      <c r="I561" s="72" t="s">
        <v>16</v>
      </c>
      <c r="J561" s="72" t="s">
        <v>18</v>
      </c>
      <c r="K561" s="72" t="s">
        <v>165</v>
      </c>
      <c r="L561" s="72" t="s">
        <v>243</v>
      </c>
      <c r="M561" s="72"/>
    </row>
    <row r="562" spans="2:13" x14ac:dyDescent="0.25">
      <c r="B562" s="72" t="s">
        <v>143</v>
      </c>
      <c r="C562" s="72" t="s">
        <v>144</v>
      </c>
      <c r="D562" s="72" t="s">
        <v>12</v>
      </c>
      <c r="E562" s="72" t="s">
        <v>145</v>
      </c>
      <c r="F562" s="73">
        <v>-200</v>
      </c>
      <c r="G562" s="72" t="s">
        <v>14</v>
      </c>
      <c r="H562" s="72" t="s">
        <v>155</v>
      </c>
      <c r="I562" s="72" t="s">
        <v>16</v>
      </c>
      <c r="J562" s="72" t="s">
        <v>18</v>
      </c>
      <c r="K562" s="72" t="s">
        <v>33</v>
      </c>
      <c r="L562" s="72" t="s">
        <v>532</v>
      </c>
      <c r="M562" s="72"/>
    </row>
    <row r="563" spans="2:13" x14ac:dyDescent="0.25">
      <c r="B563" s="72" t="s">
        <v>143</v>
      </c>
      <c r="C563" s="72" t="s">
        <v>144</v>
      </c>
      <c r="D563" s="72" t="s">
        <v>12</v>
      </c>
      <c r="E563" s="72" t="s">
        <v>188</v>
      </c>
      <c r="F563" s="73">
        <v>3543309</v>
      </c>
      <c r="G563" s="72" t="s">
        <v>14</v>
      </c>
      <c r="H563" s="72" t="s">
        <v>15</v>
      </c>
      <c r="I563" s="72" t="s">
        <v>16</v>
      </c>
      <c r="J563" s="72" t="s">
        <v>18</v>
      </c>
      <c r="K563" s="72" t="s">
        <v>33</v>
      </c>
      <c r="L563" s="72" t="s">
        <v>277</v>
      </c>
      <c r="M563" s="72" t="s">
        <v>163</v>
      </c>
    </row>
    <row r="564" spans="2:13" x14ac:dyDescent="0.25">
      <c r="B564" s="72" t="s">
        <v>143</v>
      </c>
      <c r="C564" s="72" t="s">
        <v>144</v>
      </c>
      <c r="D564" s="72" t="s">
        <v>12</v>
      </c>
      <c r="E564" s="72" t="s">
        <v>177</v>
      </c>
      <c r="F564" s="73">
        <v>227457</v>
      </c>
      <c r="G564" s="72" t="s">
        <v>14</v>
      </c>
      <c r="H564" s="72" t="s">
        <v>15</v>
      </c>
      <c r="I564" s="72" t="s">
        <v>16</v>
      </c>
      <c r="J564" s="72" t="s">
        <v>18</v>
      </c>
      <c r="K564" s="72" t="s">
        <v>147</v>
      </c>
      <c r="L564" s="72" t="s">
        <v>533</v>
      </c>
      <c r="M564" s="72"/>
    </row>
    <row r="565" spans="2:13" x14ac:dyDescent="0.25">
      <c r="B565" s="72" t="s">
        <v>143</v>
      </c>
      <c r="C565" s="72" t="s">
        <v>144</v>
      </c>
      <c r="D565" s="72" t="s">
        <v>12</v>
      </c>
      <c r="E565" s="72" t="s">
        <v>152</v>
      </c>
      <c r="F565" s="73">
        <v>-9494</v>
      </c>
      <c r="G565" s="72" t="s">
        <v>14</v>
      </c>
      <c r="H565" s="72" t="s">
        <v>15</v>
      </c>
      <c r="I565" s="72" t="s">
        <v>16</v>
      </c>
      <c r="J565" s="72" t="s">
        <v>18</v>
      </c>
      <c r="K565" s="72" t="s">
        <v>161</v>
      </c>
      <c r="L565" s="72" t="s">
        <v>534</v>
      </c>
      <c r="M565" s="72"/>
    </row>
    <row r="566" spans="2:13" x14ac:dyDescent="0.25">
      <c r="B566" s="72" t="s">
        <v>143</v>
      </c>
      <c r="C566" s="72" t="s">
        <v>144</v>
      </c>
      <c r="D566" s="72" t="s">
        <v>12</v>
      </c>
      <c r="E566" s="72" t="s">
        <v>229</v>
      </c>
      <c r="F566" s="73">
        <v>-65279</v>
      </c>
      <c r="G566" s="72" t="s">
        <v>14</v>
      </c>
      <c r="H566" s="72" t="s">
        <v>15</v>
      </c>
      <c r="I566" s="72" t="s">
        <v>16</v>
      </c>
      <c r="J566" s="72" t="s">
        <v>18</v>
      </c>
      <c r="K566" s="72" t="s">
        <v>165</v>
      </c>
      <c r="L566" s="72" t="s">
        <v>535</v>
      </c>
      <c r="M566" s="72"/>
    </row>
    <row r="567" spans="2:13" x14ac:dyDescent="0.25">
      <c r="B567" s="72" t="s">
        <v>143</v>
      </c>
      <c r="C567" s="72" t="s">
        <v>144</v>
      </c>
      <c r="D567" s="72" t="s">
        <v>12</v>
      </c>
      <c r="E567" s="72" t="s">
        <v>152</v>
      </c>
      <c r="F567" s="73">
        <v>-1296</v>
      </c>
      <c r="G567" s="72" t="s">
        <v>14</v>
      </c>
      <c r="H567" s="72" t="s">
        <v>15</v>
      </c>
      <c r="I567" s="72" t="s">
        <v>16</v>
      </c>
      <c r="J567" s="72" t="s">
        <v>18</v>
      </c>
      <c r="K567" s="72" t="s">
        <v>33</v>
      </c>
      <c r="L567" s="72" t="s">
        <v>403</v>
      </c>
      <c r="M567" s="72"/>
    </row>
    <row r="568" spans="2:13" x14ac:dyDescent="0.25">
      <c r="B568" s="72" t="s">
        <v>143</v>
      </c>
      <c r="C568" s="72" t="s">
        <v>144</v>
      </c>
      <c r="D568" s="72" t="s">
        <v>12</v>
      </c>
      <c r="E568" s="72" t="s">
        <v>229</v>
      </c>
      <c r="F568" s="73">
        <v>-907</v>
      </c>
      <c r="G568" s="72" t="s">
        <v>14</v>
      </c>
      <c r="H568" s="72" t="s">
        <v>15</v>
      </c>
      <c r="I568" s="72" t="s">
        <v>16</v>
      </c>
      <c r="J568" s="72" t="s">
        <v>18</v>
      </c>
      <c r="K568" s="72" t="s">
        <v>33</v>
      </c>
      <c r="L568" s="72" t="s">
        <v>499</v>
      </c>
      <c r="M568" s="72"/>
    </row>
    <row r="569" spans="2:13" x14ac:dyDescent="0.25">
      <c r="B569" s="72" t="s">
        <v>143</v>
      </c>
      <c r="C569" s="72" t="s">
        <v>144</v>
      </c>
      <c r="D569" s="72" t="s">
        <v>12</v>
      </c>
      <c r="E569" s="72" t="s">
        <v>160</v>
      </c>
      <c r="F569" s="73">
        <v>8299</v>
      </c>
      <c r="G569" s="72" t="s">
        <v>14</v>
      </c>
      <c r="H569" s="72" t="s">
        <v>15</v>
      </c>
      <c r="I569" s="72" t="s">
        <v>136</v>
      </c>
      <c r="J569" s="72" t="s">
        <v>18</v>
      </c>
      <c r="K569" s="72" t="s">
        <v>147</v>
      </c>
      <c r="L569" s="72" t="s">
        <v>533</v>
      </c>
      <c r="M569" s="72" t="s">
        <v>191</v>
      </c>
    </row>
    <row r="570" spans="2:13" x14ac:dyDescent="0.25">
      <c r="B570" s="72" t="s">
        <v>143</v>
      </c>
      <c r="C570" s="72" t="s">
        <v>144</v>
      </c>
      <c r="D570" s="72" t="s">
        <v>12</v>
      </c>
      <c r="E570" s="72" t="s">
        <v>282</v>
      </c>
      <c r="F570" s="73">
        <v>-326</v>
      </c>
      <c r="G570" s="72" t="s">
        <v>14</v>
      </c>
      <c r="H570" s="72" t="s">
        <v>15</v>
      </c>
      <c r="I570" s="72" t="s">
        <v>136</v>
      </c>
      <c r="J570" s="72" t="s">
        <v>18</v>
      </c>
      <c r="K570" s="72" t="s">
        <v>165</v>
      </c>
      <c r="L570" s="72" t="s">
        <v>254</v>
      </c>
      <c r="M570" s="72"/>
    </row>
    <row r="571" spans="2:13" x14ac:dyDescent="0.25">
      <c r="B571" s="72" t="s">
        <v>143</v>
      </c>
      <c r="C571" s="72" t="s">
        <v>144</v>
      </c>
      <c r="D571" s="72" t="s">
        <v>12</v>
      </c>
      <c r="E571" s="72" t="s">
        <v>154</v>
      </c>
      <c r="F571" s="73">
        <v>-833</v>
      </c>
      <c r="G571" s="72" t="s">
        <v>14</v>
      </c>
      <c r="H571" s="72" t="s">
        <v>155</v>
      </c>
      <c r="I571" s="72" t="s">
        <v>16</v>
      </c>
      <c r="J571" s="72" t="s">
        <v>18</v>
      </c>
      <c r="K571" s="72" t="s">
        <v>21</v>
      </c>
      <c r="L571" s="72" t="s">
        <v>272</v>
      </c>
      <c r="M571" s="72"/>
    </row>
    <row r="572" spans="2:13" x14ac:dyDescent="0.25">
      <c r="B572" s="72" t="s">
        <v>143</v>
      </c>
      <c r="C572" s="72" t="s">
        <v>144</v>
      </c>
      <c r="D572" s="72" t="s">
        <v>12</v>
      </c>
      <c r="E572" s="72" t="s">
        <v>197</v>
      </c>
      <c r="F572" s="73">
        <v>153280</v>
      </c>
      <c r="G572" s="72" t="s">
        <v>14</v>
      </c>
      <c r="H572" s="72" t="s">
        <v>15</v>
      </c>
      <c r="I572" s="72" t="s">
        <v>16</v>
      </c>
      <c r="J572" s="72" t="s">
        <v>18</v>
      </c>
      <c r="K572" s="72" t="s">
        <v>33</v>
      </c>
      <c r="L572" s="72" t="s">
        <v>301</v>
      </c>
      <c r="M572" s="72" t="s">
        <v>151</v>
      </c>
    </row>
    <row r="573" spans="2:13" x14ac:dyDescent="0.25">
      <c r="B573" s="72" t="s">
        <v>143</v>
      </c>
      <c r="C573" s="72" t="s">
        <v>144</v>
      </c>
      <c r="D573" s="72" t="s">
        <v>12</v>
      </c>
      <c r="E573" s="72" t="s">
        <v>282</v>
      </c>
      <c r="F573" s="73">
        <v>-850</v>
      </c>
      <c r="G573" s="72" t="s">
        <v>14</v>
      </c>
      <c r="H573" s="72" t="s">
        <v>155</v>
      </c>
      <c r="I573" s="72" t="s">
        <v>16</v>
      </c>
      <c r="J573" s="72" t="s">
        <v>18</v>
      </c>
      <c r="K573" s="72" t="s">
        <v>33</v>
      </c>
      <c r="L573" s="72" t="s">
        <v>536</v>
      </c>
      <c r="M573" s="72"/>
    </row>
    <row r="574" spans="2:13" x14ac:dyDescent="0.25">
      <c r="B574" s="72" t="s">
        <v>143</v>
      </c>
      <c r="C574" s="72" t="s">
        <v>144</v>
      </c>
      <c r="D574" s="72" t="s">
        <v>12</v>
      </c>
      <c r="E574" s="72" t="s">
        <v>177</v>
      </c>
      <c r="F574" s="73">
        <v>168826</v>
      </c>
      <c r="G574" s="72" t="s">
        <v>14</v>
      </c>
      <c r="H574" s="72" t="s">
        <v>155</v>
      </c>
      <c r="I574" s="72" t="s">
        <v>16</v>
      </c>
      <c r="J574" s="72" t="s">
        <v>18</v>
      </c>
      <c r="K574" s="72" t="s">
        <v>33</v>
      </c>
      <c r="L574" s="72" t="s">
        <v>537</v>
      </c>
      <c r="M574" s="72"/>
    </row>
    <row r="575" spans="2:13" x14ac:dyDescent="0.25">
      <c r="B575" s="72" t="s">
        <v>143</v>
      </c>
      <c r="C575" s="72" t="s">
        <v>144</v>
      </c>
      <c r="D575" s="72" t="s">
        <v>12</v>
      </c>
      <c r="E575" s="72" t="s">
        <v>164</v>
      </c>
      <c r="F575" s="73">
        <v>-98948</v>
      </c>
      <c r="G575" s="72" t="s">
        <v>14</v>
      </c>
      <c r="H575" s="72" t="s">
        <v>155</v>
      </c>
      <c r="I575" s="72" t="s">
        <v>16</v>
      </c>
      <c r="J575" s="72" t="s">
        <v>18</v>
      </c>
      <c r="K575" s="72" t="s">
        <v>33</v>
      </c>
      <c r="L575" s="72" t="s">
        <v>420</v>
      </c>
      <c r="M575" s="72"/>
    </row>
    <row r="576" spans="2:13" x14ac:dyDescent="0.25">
      <c r="B576" s="72" t="s">
        <v>143</v>
      </c>
      <c r="C576" s="72" t="s">
        <v>144</v>
      </c>
      <c r="D576" s="72" t="s">
        <v>12</v>
      </c>
      <c r="E576" s="72" t="s">
        <v>237</v>
      </c>
      <c r="F576" s="73">
        <v>24845</v>
      </c>
      <c r="G576" s="72" t="s">
        <v>14</v>
      </c>
      <c r="H576" s="72" t="s">
        <v>155</v>
      </c>
      <c r="I576" s="72" t="s">
        <v>16</v>
      </c>
      <c r="J576" s="72" t="s">
        <v>18</v>
      </c>
      <c r="K576" s="72" t="s">
        <v>33</v>
      </c>
      <c r="L576" s="72" t="s">
        <v>538</v>
      </c>
      <c r="M576" s="72" t="s">
        <v>191</v>
      </c>
    </row>
    <row r="577" spans="2:13" x14ac:dyDescent="0.25">
      <c r="B577" s="72" t="s">
        <v>143</v>
      </c>
      <c r="C577" s="72" t="s">
        <v>144</v>
      </c>
      <c r="D577" s="72" t="s">
        <v>12</v>
      </c>
      <c r="E577" s="72" t="s">
        <v>219</v>
      </c>
      <c r="F577" s="73">
        <v>64075</v>
      </c>
      <c r="G577" s="72" t="s">
        <v>14</v>
      </c>
      <c r="H577" s="72" t="s">
        <v>15</v>
      </c>
      <c r="I577" s="72" t="s">
        <v>16</v>
      </c>
      <c r="J577" s="72" t="s">
        <v>18</v>
      </c>
      <c r="K577" s="72" t="s">
        <v>161</v>
      </c>
      <c r="L577" s="72" t="s">
        <v>315</v>
      </c>
      <c r="M577" s="72"/>
    </row>
    <row r="578" spans="2:13" x14ac:dyDescent="0.25">
      <c r="B578" s="72" t="s">
        <v>143</v>
      </c>
      <c r="C578" s="72" t="s">
        <v>144</v>
      </c>
      <c r="D578" s="72" t="s">
        <v>12</v>
      </c>
      <c r="E578" s="72" t="s">
        <v>177</v>
      </c>
      <c r="F578" s="73">
        <v>177206</v>
      </c>
      <c r="G578" s="72" t="s">
        <v>14</v>
      </c>
      <c r="H578" s="72" t="s">
        <v>15</v>
      </c>
      <c r="I578" s="72" t="s">
        <v>16</v>
      </c>
      <c r="J578" s="72" t="s">
        <v>18</v>
      </c>
      <c r="K578" s="72" t="s">
        <v>33</v>
      </c>
      <c r="L578" s="72" t="s">
        <v>221</v>
      </c>
      <c r="M578" s="72"/>
    </row>
    <row r="579" spans="2:13" x14ac:dyDescent="0.25">
      <c r="B579" s="72" t="s">
        <v>143</v>
      </c>
      <c r="C579" s="72" t="s">
        <v>144</v>
      </c>
      <c r="D579" s="72" t="s">
        <v>12</v>
      </c>
      <c r="E579" s="72" t="s">
        <v>227</v>
      </c>
      <c r="F579" s="73">
        <v>419882</v>
      </c>
      <c r="G579" s="72" t="s">
        <v>14</v>
      </c>
      <c r="H579" s="72" t="s">
        <v>15</v>
      </c>
      <c r="I579" s="72" t="s">
        <v>16</v>
      </c>
      <c r="J579" s="72" t="s">
        <v>18</v>
      </c>
      <c r="K579" s="72" t="s">
        <v>184</v>
      </c>
      <c r="L579" s="72" t="s">
        <v>539</v>
      </c>
      <c r="M579" s="72" t="s">
        <v>248</v>
      </c>
    </row>
    <row r="580" spans="2:13" x14ac:dyDescent="0.25">
      <c r="B580" s="72" t="s">
        <v>143</v>
      </c>
      <c r="C580" s="72" t="s">
        <v>144</v>
      </c>
      <c r="D580" s="72" t="s">
        <v>12</v>
      </c>
      <c r="E580" s="72" t="s">
        <v>349</v>
      </c>
      <c r="F580" s="73">
        <v>120734</v>
      </c>
      <c r="G580" s="72" t="s">
        <v>14</v>
      </c>
      <c r="H580" s="72" t="s">
        <v>15</v>
      </c>
      <c r="I580" s="72" t="s">
        <v>16</v>
      </c>
      <c r="J580" s="72" t="s">
        <v>18</v>
      </c>
      <c r="K580" s="72" t="s">
        <v>205</v>
      </c>
      <c r="L580" s="72" t="s">
        <v>540</v>
      </c>
      <c r="M580" s="72" t="s">
        <v>159</v>
      </c>
    </row>
    <row r="581" spans="2:13" x14ac:dyDescent="0.25">
      <c r="B581" s="72" t="s">
        <v>143</v>
      </c>
      <c r="C581" s="72" t="s">
        <v>144</v>
      </c>
      <c r="D581" s="72" t="s">
        <v>12</v>
      </c>
      <c r="E581" s="72" t="s">
        <v>160</v>
      </c>
      <c r="F581" s="73">
        <v>346060</v>
      </c>
      <c r="G581" s="72" t="s">
        <v>14</v>
      </c>
      <c r="H581" s="72" t="s">
        <v>155</v>
      </c>
      <c r="I581" s="72" t="s">
        <v>16</v>
      </c>
      <c r="J581" s="72" t="s">
        <v>18</v>
      </c>
      <c r="K581" s="72" t="s">
        <v>33</v>
      </c>
      <c r="L581" s="72" t="s">
        <v>361</v>
      </c>
      <c r="M581" s="72" t="s">
        <v>248</v>
      </c>
    </row>
    <row r="582" spans="2:13" x14ac:dyDescent="0.25">
      <c r="B582" s="72" t="s">
        <v>143</v>
      </c>
      <c r="C582" s="72" t="s">
        <v>144</v>
      </c>
      <c r="D582" s="72" t="s">
        <v>12</v>
      </c>
      <c r="E582" s="72" t="s">
        <v>439</v>
      </c>
      <c r="F582" s="73">
        <v>65</v>
      </c>
      <c r="G582" s="72" t="s">
        <v>14</v>
      </c>
      <c r="H582" s="72" t="s">
        <v>15</v>
      </c>
      <c r="I582" s="72" t="s">
        <v>16</v>
      </c>
      <c r="J582" s="72" t="s">
        <v>18</v>
      </c>
      <c r="K582" s="72" t="s">
        <v>257</v>
      </c>
      <c r="L582" s="72" t="s">
        <v>299</v>
      </c>
      <c r="M582" s="72"/>
    </row>
    <row r="583" spans="2:13" x14ac:dyDescent="0.25">
      <c r="B583" s="72" t="s">
        <v>143</v>
      </c>
      <c r="C583" s="72" t="s">
        <v>144</v>
      </c>
      <c r="D583" s="72" t="s">
        <v>12</v>
      </c>
      <c r="E583" s="72" t="s">
        <v>154</v>
      </c>
      <c r="F583" s="73">
        <v>-2411</v>
      </c>
      <c r="G583" s="72" t="s">
        <v>14</v>
      </c>
      <c r="H583" s="72" t="s">
        <v>15</v>
      </c>
      <c r="I583" s="72" t="s">
        <v>16</v>
      </c>
      <c r="J583" s="72" t="s">
        <v>18</v>
      </c>
      <c r="K583" s="72" t="s">
        <v>21</v>
      </c>
      <c r="L583" s="72" t="s">
        <v>260</v>
      </c>
      <c r="M583" s="72"/>
    </row>
    <row r="584" spans="2:13" x14ac:dyDescent="0.25">
      <c r="B584" s="72" t="s">
        <v>143</v>
      </c>
      <c r="C584" s="72" t="s">
        <v>144</v>
      </c>
      <c r="D584" s="72" t="s">
        <v>12</v>
      </c>
      <c r="E584" s="72" t="s">
        <v>175</v>
      </c>
      <c r="F584" s="73">
        <v>-37909</v>
      </c>
      <c r="G584" s="72" t="s">
        <v>14</v>
      </c>
      <c r="H584" s="72" t="s">
        <v>155</v>
      </c>
      <c r="I584" s="72" t="s">
        <v>16</v>
      </c>
      <c r="J584" s="72" t="s">
        <v>18</v>
      </c>
      <c r="K584" s="72" t="s">
        <v>147</v>
      </c>
      <c r="L584" s="72" t="s">
        <v>369</v>
      </c>
      <c r="M584" s="72"/>
    </row>
    <row r="585" spans="2:13" x14ac:dyDescent="0.25">
      <c r="B585" s="72" t="s">
        <v>143</v>
      </c>
      <c r="C585" s="72" t="s">
        <v>144</v>
      </c>
      <c r="D585" s="72" t="s">
        <v>12</v>
      </c>
      <c r="E585" s="72" t="s">
        <v>282</v>
      </c>
      <c r="F585" s="73">
        <v>-3358</v>
      </c>
      <c r="G585" s="72" t="s">
        <v>14</v>
      </c>
      <c r="H585" s="72" t="s">
        <v>15</v>
      </c>
      <c r="I585" s="72" t="s">
        <v>16</v>
      </c>
      <c r="J585" s="72" t="s">
        <v>18</v>
      </c>
      <c r="K585" s="72" t="s">
        <v>189</v>
      </c>
      <c r="L585" s="72" t="s">
        <v>324</v>
      </c>
      <c r="M585" s="72"/>
    </row>
    <row r="586" spans="2:13" x14ac:dyDescent="0.25">
      <c r="B586" s="72" t="s">
        <v>143</v>
      </c>
      <c r="C586" s="72" t="s">
        <v>144</v>
      </c>
      <c r="D586" s="72" t="s">
        <v>12</v>
      </c>
      <c r="E586" s="72" t="s">
        <v>157</v>
      </c>
      <c r="F586" s="73">
        <v>455003</v>
      </c>
      <c r="G586" s="72" t="s">
        <v>14</v>
      </c>
      <c r="H586" s="72" t="s">
        <v>155</v>
      </c>
      <c r="I586" s="72" t="s">
        <v>16</v>
      </c>
      <c r="J586" s="72" t="s">
        <v>18</v>
      </c>
      <c r="K586" s="72" t="s">
        <v>33</v>
      </c>
      <c r="L586" s="72" t="s">
        <v>436</v>
      </c>
      <c r="M586" s="72" t="s">
        <v>334</v>
      </c>
    </row>
    <row r="587" spans="2:13" x14ac:dyDescent="0.25">
      <c r="B587" s="72" t="s">
        <v>143</v>
      </c>
      <c r="C587" s="72" t="s">
        <v>144</v>
      </c>
      <c r="D587" s="72" t="s">
        <v>12</v>
      </c>
      <c r="E587" s="72" t="s">
        <v>229</v>
      </c>
      <c r="F587" s="73">
        <v>-12</v>
      </c>
      <c r="G587" s="72" t="s">
        <v>14</v>
      </c>
      <c r="H587" s="72" t="s">
        <v>15</v>
      </c>
      <c r="I587" s="72" t="s">
        <v>16</v>
      </c>
      <c r="J587" s="72" t="s">
        <v>18</v>
      </c>
      <c r="K587" s="72" t="s">
        <v>33</v>
      </c>
      <c r="L587" s="72" t="s">
        <v>541</v>
      </c>
      <c r="M587" s="72"/>
    </row>
    <row r="588" spans="2:13" x14ac:dyDescent="0.25">
      <c r="B588" s="72" t="s">
        <v>143</v>
      </c>
      <c r="C588" s="72" t="s">
        <v>144</v>
      </c>
      <c r="D588" s="72" t="s">
        <v>12</v>
      </c>
      <c r="E588" s="72" t="s">
        <v>237</v>
      </c>
      <c r="F588" s="73">
        <v>627201</v>
      </c>
      <c r="G588" s="72" t="s">
        <v>14</v>
      </c>
      <c r="H588" s="72" t="s">
        <v>155</v>
      </c>
      <c r="I588" s="72" t="s">
        <v>16</v>
      </c>
      <c r="J588" s="72" t="s">
        <v>18</v>
      </c>
      <c r="K588" s="72" t="s">
        <v>267</v>
      </c>
      <c r="L588" s="72" t="s">
        <v>468</v>
      </c>
      <c r="M588" s="72" t="s">
        <v>186</v>
      </c>
    </row>
    <row r="589" spans="2:13" x14ac:dyDescent="0.25">
      <c r="B589" s="72" t="s">
        <v>143</v>
      </c>
      <c r="C589" s="72" t="s">
        <v>144</v>
      </c>
      <c r="D589" s="72" t="s">
        <v>12</v>
      </c>
      <c r="E589" s="72" t="s">
        <v>229</v>
      </c>
      <c r="F589" s="73">
        <v>-163243</v>
      </c>
      <c r="G589" s="72" t="s">
        <v>14</v>
      </c>
      <c r="H589" s="72" t="s">
        <v>15</v>
      </c>
      <c r="I589" s="72" t="s">
        <v>16</v>
      </c>
      <c r="J589" s="72" t="s">
        <v>18</v>
      </c>
      <c r="K589" s="72" t="s">
        <v>161</v>
      </c>
      <c r="L589" s="72" t="s">
        <v>534</v>
      </c>
      <c r="M589" s="72"/>
    </row>
    <row r="590" spans="2:13" x14ac:dyDescent="0.25">
      <c r="B590" s="72" t="s">
        <v>143</v>
      </c>
      <c r="C590" s="72" t="s">
        <v>144</v>
      </c>
      <c r="D590" s="72" t="s">
        <v>12</v>
      </c>
      <c r="E590" s="72" t="s">
        <v>229</v>
      </c>
      <c r="F590" s="73">
        <v>-384164</v>
      </c>
      <c r="G590" s="72" t="s">
        <v>14</v>
      </c>
      <c r="H590" s="72" t="s">
        <v>155</v>
      </c>
      <c r="I590" s="72" t="s">
        <v>16</v>
      </c>
      <c r="J590" s="72" t="s">
        <v>18</v>
      </c>
      <c r="K590" s="72" t="s">
        <v>33</v>
      </c>
      <c r="L590" s="72" t="s">
        <v>542</v>
      </c>
      <c r="M590" s="72"/>
    </row>
    <row r="591" spans="2:13" x14ac:dyDescent="0.25">
      <c r="B591" s="72" t="s">
        <v>143</v>
      </c>
      <c r="C591" s="72" t="s">
        <v>144</v>
      </c>
      <c r="D591" s="72" t="s">
        <v>12</v>
      </c>
      <c r="E591" s="72" t="s">
        <v>154</v>
      </c>
      <c r="F591" s="73">
        <v>-4527</v>
      </c>
      <c r="G591" s="72" t="s">
        <v>14</v>
      </c>
      <c r="H591" s="72" t="s">
        <v>15</v>
      </c>
      <c r="I591" s="72" t="s">
        <v>16</v>
      </c>
      <c r="J591" s="72" t="s">
        <v>18</v>
      </c>
      <c r="K591" s="72" t="s">
        <v>33</v>
      </c>
      <c r="L591" s="72" t="s">
        <v>543</v>
      </c>
      <c r="M591" s="72"/>
    </row>
    <row r="592" spans="2:13" x14ac:dyDescent="0.25">
      <c r="B592" s="72" t="s">
        <v>143</v>
      </c>
      <c r="C592" s="72" t="s">
        <v>144</v>
      </c>
      <c r="D592" s="72" t="s">
        <v>12</v>
      </c>
      <c r="E592" s="72" t="s">
        <v>177</v>
      </c>
      <c r="F592" s="73">
        <v>3743</v>
      </c>
      <c r="G592" s="72" t="s">
        <v>14</v>
      </c>
      <c r="H592" s="72" t="s">
        <v>15</v>
      </c>
      <c r="I592" s="72" t="s">
        <v>16</v>
      </c>
      <c r="J592" s="72" t="s">
        <v>18</v>
      </c>
      <c r="K592" s="72" t="s">
        <v>33</v>
      </c>
      <c r="L592" s="72" t="s">
        <v>544</v>
      </c>
      <c r="M592" s="72"/>
    </row>
    <row r="593" spans="2:13" x14ac:dyDescent="0.25">
      <c r="B593" s="72" t="s">
        <v>143</v>
      </c>
      <c r="C593" s="72" t="s">
        <v>144</v>
      </c>
      <c r="D593" s="72" t="s">
        <v>12</v>
      </c>
      <c r="E593" s="72" t="s">
        <v>160</v>
      </c>
      <c r="F593" s="73">
        <v>1165153</v>
      </c>
      <c r="G593" s="72" t="s">
        <v>14</v>
      </c>
      <c r="H593" s="72" t="s">
        <v>15</v>
      </c>
      <c r="I593" s="72" t="s">
        <v>16</v>
      </c>
      <c r="J593" s="72" t="s">
        <v>18</v>
      </c>
      <c r="K593" s="72" t="s">
        <v>189</v>
      </c>
      <c r="L593" s="72" t="s">
        <v>202</v>
      </c>
      <c r="M593" s="72" t="s">
        <v>248</v>
      </c>
    </row>
    <row r="594" spans="2:13" x14ac:dyDescent="0.25">
      <c r="B594" s="72" t="s">
        <v>143</v>
      </c>
      <c r="C594" s="72" t="s">
        <v>144</v>
      </c>
      <c r="D594" s="72" t="s">
        <v>12</v>
      </c>
      <c r="E594" s="72" t="s">
        <v>145</v>
      </c>
      <c r="F594" s="73">
        <v>-174671</v>
      </c>
      <c r="G594" s="72" t="s">
        <v>14</v>
      </c>
      <c r="H594" s="72" t="s">
        <v>155</v>
      </c>
      <c r="I594" s="72" t="s">
        <v>16</v>
      </c>
      <c r="J594" s="72" t="s">
        <v>18</v>
      </c>
      <c r="K594" s="72" t="s">
        <v>33</v>
      </c>
      <c r="L594" s="72" t="s">
        <v>231</v>
      </c>
      <c r="M594" s="72"/>
    </row>
    <row r="595" spans="2:13" x14ac:dyDescent="0.25">
      <c r="B595" s="72" t="s">
        <v>143</v>
      </c>
      <c r="C595" s="72" t="s">
        <v>144</v>
      </c>
      <c r="D595" s="72" t="s">
        <v>12</v>
      </c>
      <c r="E595" s="72" t="s">
        <v>219</v>
      </c>
      <c r="F595" s="73">
        <v>4875</v>
      </c>
      <c r="G595" s="72" t="s">
        <v>14</v>
      </c>
      <c r="H595" s="72" t="s">
        <v>15</v>
      </c>
      <c r="I595" s="72" t="s">
        <v>16</v>
      </c>
      <c r="J595" s="72" t="s">
        <v>18</v>
      </c>
      <c r="K595" s="72" t="s">
        <v>33</v>
      </c>
      <c r="L595" s="72" t="s">
        <v>545</v>
      </c>
      <c r="M595" s="72"/>
    </row>
    <row r="596" spans="2:13" x14ac:dyDescent="0.25">
      <c r="B596" s="72" t="s">
        <v>143</v>
      </c>
      <c r="C596" s="72" t="s">
        <v>144</v>
      </c>
      <c r="D596" s="72" t="s">
        <v>12</v>
      </c>
      <c r="E596" s="72" t="s">
        <v>157</v>
      </c>
      <c r="F596" s="73">
        <v>7063530</v>
      </c>
      <c r="G596" s="72" t="s">
        <v>14</v>
      </c>
      <c r="H596" s="72" t="s">
        <v>15</v>
      </c>
      <c r="I596" s="72" t="s">
        <v>16</v>
      </c>
      <c r="J596" s="72" t="s">
        <v>18</v>
      </c>
      <c r="K596" s="72" t="s">
        <v>24</v>
      </c>
      <c r="L596" s="72" t="s">
        <v>448</v>
      </c>
      <c r="M596" s="72" t="s">
        <v>337</v>
      </c>
    </row>
    <row r="597" spans="2:13" x14ac:dyDescent="0.25">
      <c r="B597" s="72" t="s">
        <v>143</v>
      </c>
      <c r="C597" s="72" t="s">
        <v>144</v>
      </c>
      <c r="D597" s="72" t="s">
        <v>12</v>
      </c>
      <c r="E597" s="72" t="s">
        <v>145</v>
      </c>
      <c r="F597" s="73">
        <v>-49445</v>
      </c>
      <c r="G597" s="72" t="s">
        <v>14</v>
      </c>
      <c r="H597" s="72" t="s">
        <v>15</v>
      </c>
      <c r="I597" s="72" t="s">
        <v>16</v>
      </c>
      <c r="J597" s="72" t="s">
        <v>18</v>
      </c>
      <c r="K597" s="72" t="s">
        <v>189</v>
      </c>
      <c r="L597" s="72" t="s">
        <v>399</v>
      </c>
      <c r="M597" s="72"/>
    </row>
    <row r="598" spans="2:13" x14ac:dyDescent="0.25">
      <c r="B598" s="72" t="s">
        <v>143</v>
      </c>
      <c r="C598" s="72" t="s">
        <v>144</v>
      </c>
      <c r="D598" s="72" t="s">
        <v>12</v>
      </c>
      <c r="E598" s="72" t="s">
        <v>154</v>
      </c>
      <c r="F598" s="73">
        <v>-3486</v>
      </c>
      <c r="G598" s="72" t="s">
        <v>14</v>
      </c>
      <c r="H598" s="72" t="s">
        <v>15</v>
      </c>
      <c r="I598" s="72" t="s">
        <v>16</v>
      </c>
      <c r="J598" s="72" t="s">
        <v>18</v>
      </c>
      <c r="K598" s="72" t="s">
        <v>189</v>
      </c>
      <c r="L598" s="72" t="s">
        <v>426</v>
      </c>
      <c r="M598" s="72"/>
    </row>
    <row r="599" spans="2:13" x14ac:dyDescent="0.25">
      <c r="B599" s="72" t="s">
        <v>143</v>
      </c>
      <c r="C599" s="72" t="s">
        <v>144</v>
      </c>
      <c r="D599" s="72" t="s">
        <v>12</v>
      </c>
      <c r="E599" s="72" t="s">
        <v>227</v>
      </c>
      <c r="F599" s="73">
        <v>109715</v>
      </c>
      <c r="G599" s="72" t="s">
        <v>14</v>
      </c>
      <c r="H599" s="72" t="s">
        <v>15</v>
      </c>
      <c r="I599" s="72" t="s">
        <v>16</v>
      </c>
      <c r="J599" s="72" t="s">
        <v>18</v>
      </c>
      <c r="K599" s="72" t="s">
        <v>168</v>
      </c>
      <c r="L599" s="72" t="s">
        <v>546</v>
      </c>
      <c r="M599" s="72" t="s">
        <v>186</v>
      </c>
    </row>
    <row r="600" spans="2:13" x14ac:dyDescent="0.25">
      <c r="B600" s="72" t="s">
        <v>143</v>
      </c>
      <c r="C600" s="72" t="s">
        <v>144</v>
      </c>
      <c r="D600" s="72" t="s">
        <v>12</v>
      </c>
      <c r="E600" s="72" t="s">
        <v>199</v>
      </c>
      <c r="F600" s="73">
        <v>68361</v>
      </c>
      <c r="G600" s="72" t="s">
        <v>14</v>
      </c>
      <c r="H600" s="72" t="s">
        <v>15</v>
      </c>
      <c r="I600" s="72" t="s">
        <v>16</v>
      </c>
      <c r="J600" s="72" t="s">
        <v>18</v>
      </c>
      <c r="K600" s="72" t="s">
        <v>21</v>
      </c>
      <c r="L600" s="72" t="s">
        <v>547</v>
      </c>
      <c r="M600" s="72"/>
    </row>
    <row r="601" spans="2:13" x14ac:dyDescent="0.25">
      <c r="B601" s="72" t="s">
        <v>143</v>
      </c>
      <c r="C601" s="72" t="s">
        <v>144</v>
      </c>
      <c r="D601" s="72" t="s">
        <v>12</v>
      </c>
      <c r="E601" s="72" t="s">
        <v>160</v>
      </c>
      <c r="F601" s="73">
        <v>63280</v>
      </c>
      <c r="G601" s="72" t="s">
        <v>14</v>
      </c>
      <c r="H601" s="72" t="s">
        <v>15</v>
      </c>
      <c r="I601" s="72" t="s">
        <v>16</v>
      </c>
      <c r="J601" s="72" t="s">
        <v>18</v>
      </c>
      <c r="K601" s="72" t="s">
        <v>33</v>
      </c>
      <c r="L601" s="72" t="s">
        <v>528</v>
      </c>
      <c r="M601" s="72" t="s">
        <v>163</v>
      </c>
    </row>
    <row r="602" spans="2:13" x14ac:dyDescent="0.25">
      <c r="B602" s="72" t="s">
        <v>143</v>
      </c>
      <c r="C602" s="72" t="s">
        <v>144</v>
      </c>
      <c r="D602" s="72" t="s">
        <v>12</v>
      </c>
      <c r="E602" s="72" t="s">
        <v>149</v>
      </c>
      <c r="F602" s="73">
        <v>30026526</v>
      </c>
      <c r="G602" s="72" t="s">
        <v>14</v>
      </c>
      <c r="H602" s="72" t="s">
        <v>155</v>
      </c>
      <c r="I602" s="72" t="s">
        <v>16</v>
      </c>
      <c r="J602" s="72" t="s">
        <v>18</v>
      </c>
      <c r="K602" s="72" t="s">
        <v>33</v>
      </c>
      <c r="L602" s="72" t="s">
        <v>548</v>
      </c>
      <c r="M602" s="72" t="s">
        <v>151</v>
      </c>
    </row>
    <row r="603" spans="2:13" x14ac:dyDescent="0.25">
      <c r="B603" s="72" t="s">
        <v>143</v>
      </c>
      <c r="C603" s="72" t="s">
        <v>144</v>
      </c>
      <c r="D603" s="72" t="s">
        <v>12</v>
      </c>
      <c r="E603" s="72" t="s">
        <v>328</v>
      </c>
      <c r="F603" s="73">
        <v>49002</v>
      </c>
      <c r="G603" s="72" t="s">
        <v>14</v>
      </c>
      <c r="H603" s="72" t="s">
        <v>15</v>
      </c>
      <c r="I603" s="72" t="s">
        <v>16</v>
      </c>
      <c r="J603" s="72" t="s">
        <v>18</v>
      </c>
      <c r="K603" s="72" t="s">
        <v>165</v>
      </c>
      <c r="L603" s="72" t="s">
        <v>549</v>
      </c>
      <c r="M603" s="72" t="s">
        <v>159</v>
      </c>
    </row>
    <row r="604" spans="2:13" x14ac:dyDescent="0.25">
      <c r="B604" s="72" t="s">
        <v>143</v>
      </c>
      <c r="C604" s="72" t="s">
        <v>144</v>
      </c>
      <c r="D604" s="72" t="s">
        <v>12</v>
      </c>
      <c r="E604" s="72" t="s">
        <v>229</v>
      </c>
      <c r="F604" s="73">
        <v>-192667</v>
      </c>
      <c r="G604" s="72" t="s">
        <v>14</v>
      </c>
      <c r="H604" s="72" t="s">
        <v>15</v>
      </c>
      <c r="I604" s="72" t="s">
        <v>16</v>
      </c>
      <c r="J604" s="72" t="s">
        <v>18</v>
      </c>
      <c r="K604" s="72" t="s">
        <v>21</v>
      </c>
      <c r="L604" s="72" t="s">
        <v>238</v>
      </c>
      <c r="M604" s="72"/>
    </row>
    <row r="605" spans="2:13" x14ac:dyDescent="0.25">
      <c r="B605" s="72" t="s">
        <v>143</v>
      </c>
      <c r="C605" s="72" t="s">
        <v>144</v>
      </c>
      <c r="D605" s="72" t="s">
        <v>12</v>
      </c>
      <c r="E605" s="72" t="s">
        <v>244</v>
      </c>
      <c r="F605" s="73">
        <v>1649773</v>
      </c>
      <c r="G605" s="72" t="s">
        <v>14</v>
      </c>
      <c r="H605" s="72" t="s">
        <v>15</v>
      </c>
      <c r="I605" s="72" t="s">
        <v>16</v>
      </c>
      <c r="J605" s="72" t="s">
        <v>18</v>
      </c>
      <c r="K605" s="72" t="s">
        <v>33</v>
      </c>
      <c r="L605" s="72" t="s">
        <v>458</v>
      </c>
      <c r="M605" s="72" t="s">
        <v>163</v>
      </c>
    </row>
    <row r="606" spans="2:13" x14ac:dyDescent="0.25">
      <c r="B606" s="72" t="s">
        <v>143</v>
      </c>
      <c r="C606" s="72" t="s">
        <v>144</v>
      </c>
      <c r="D606" s="72" t="s">
        <v>12</v>
      </c>
      <c r="E606" s="72" t="s">
        <v>219</v>
      </c>
      <c r="F606" s="73">
        <v>38522</v>
      </c>
      <c r="G606" s="72" t="s">
        <v>14</v>
      </c>
      <c r="H606" s="72" t="s">
        <v>155</v>
      </c>
      <c r="I606" s="72" t="s">
        <v>16</v>
      </c>
      <c r="J606" s="72" t="s">
        <v>18</v>
      </c>
      <c r="K606" s="72" t="s">
        <v>21</v>
      </c>
      <c r="L606" s="72" t="s">
        <v>238</v>
      </c>
      <c r="M606" s="72"/>
    </row>
    <row r="607" spans="2:13" x14ac:dyDescent="0.25">
      <c r="B607" s="72" t="s">
        <v>143</v>
      </c>
      <c r="C607" s="72" t="s">
        <v>144</v>
      </c>
      <c r="D607" s="72" t="s">
        <v>12</v>
      </c>
      <c r="E607" s="72" t="s">
        <v>328</v>
      </c>
      <c r="F607" s="73">
        <v>63853</v>
      </c>
      <c r="G607" s="72" t="s">
        <v>14</v>
      </c>
      <c r="H607" s="72" t="s">
        <v>15</v>
      </c>
      <c r="I607" s="72" t="s">
        <v>16</v>
      </c>
      <c r="J607" s="72" t="s">
        <v>18</v>
      </c>
      <c r="K607" s="72" t="s">
        <v>257</v>
      </c>
      <c r="L607" s="72" t="s">
        <v>299</v>
      </c>
      <c r="M607" s="72" t="s">
        <v>159</v>
      </c>
    </row>
    <row r="608" spans="2:13" x14ac:dyDescent="0.25">
      <c r="B608" s="72" t="s">
        <v>143</v>
      </c>
      <c r="C608" s="72" t="s">
        <v>144</v>
      </c>
      <c r="D608" s="72" t="s">
        <v>12</v>
      </c>
      <c r="E608" s="72" t="s">
        <v>282</v>
      </c>
      <c r="F608" s="73">
        <v>-1275</v>
      </c>
      <c r="G608" s="72" t="s">
        <v>14</v>
      </c>
      <c r="H608" s="72" t="s">
        <v>15</v>
      </c>
      <c r="I608" s="72" t="s">
        <v>16</v>
      </c>
      <c r="J608" s="72" t="s">
        <v>18</v>
      </c>
      <c r="K608" s="72" t="s">
        <v>24</v>
      </c>
      <c r="L608" s="72" t="s">
        <v>324</v>
      </c>
      <c r="M608" s="72"/>
    </row>
    <row r="609" spans="2:13" x14ac:dyDescent="0.25">
      <c r="B609" s="72" t="s">
        <v>143</v>
      </c>
      <c r="C609" s="72" t="s">
        <v>144</v>
      </c>
      <c r="D609" s="72" t="s">
        <v>12</v>
      </c>
      <c r="E609" s="72" t="s">
        <v>154</v>
      </c>
      <c r="F609" s="73">
        <v>-1225</v>
      </c>
      <c r="G609" s="72" t="s">
        <v>14</v>
      </c>
      <c r="H609" s="72" t="s">
        <v>155</v>
      </c>
      <c r="I609" s="72" t="s">
        <v>16</v>
      </c>
      <c r="J609" s="72" t="s">
        <v>18</v>
      </c>
      <c r="K609" s="72" t="s">
        <v>33</v>
      </c>
      <c r="L609" s="72" t="s">
        <v>233</v>
      </c>
      <c r="M609" s="72"/>
    </row>
    <row r="610" spans="2:13" x14ac:dyDescent="0.25">
      <c r="B610" s="72" t="s">
        <v>143</v>
      </c>
      <c r="C610" s="72" t="s">
        <v>144</v>
      </c>
      <c r="D610" s="72" t="s">
        <v>12</v>
      </c>
      <c r="E610" s="72" t="s">
        <v>188</v>
      </c>
      <c r="F610" s="73">
        <v>314298</v>
      </c>
      <c r="G610" s="72" t="s">
        <v>14</v>
      </c>
      <c r="H610" s="72" t="s">
        <v>155</v>
      </c>
      <c r="I610" s="72" t="s">
        <v>136</v>
      </c>
      <c r="J610" s="72" t="s">
        <v>18</v>
      </c>
      <c r="K610" s="72" t="s">
        <v>33</v>
      </c>
      <c r="L610" s="72" t="s">
        <v>279</v>
      </c>
      <c r="M610" s="72" t="s">
        <v>186</v>
      </c>
    </row>
    <row r="611" spans="2:13" x14ac:dyDescent="0.25">
      <c r="B611" s="72" t="s">
        <v>143</v>
      </c>
      <c r="C611" s="72" t="s">
        <v>144</v>
      </c>
      <c r="D611" s="72" t="s">
        <v>12</v>
      </c>
      <c r="E611" s="72" t="s">
        <v>177</v>
      </c>
      <c r="F611" s="73">
        <v>5220</v>
      </c>
      <c r="G611" s="72" t="s">
        <v>14</v>
      </c>
      <c r="H611" s="72" t="s">
        <v>15</v>
      </c>
      <c r="I611" s="72" t="s">
        <v>16</v>
      </c>
      <c r="J611" s="72" t="s">
        <v>18</v>
      </c>
      <c r="K611" s="72" t="s">
        <v>147</v>
      </c>
      <c r="L611" s="72" t="s">
        <v>550</v>
      </c>
      <c r="M611" s="72"/>
    </row>
    <row r="612" spans="2:13" x14ac:dyDescent="0.25">
      <c r="B612" s="72" t="s">
        <v>143</v>
      </c>
      <c r="C612" s="72" t="s">
        <v>144</v>
      </c>
      <c r="D612" s="72" t="s">
        <v>12</v>
      </c>
      <c r="E612" s="72" t="s">
        <v>177</v>
      </c>
      <c r="F612" s="73">
        <v>2286338</v>
      </c>
      <c r="G612" s="72" t="s">
        <v>14</v>
      </c>
      <c r="H612" s="72" t="s">
        <v>15</v>
      </c>
      <c r="I612" s="72" t="s">
        <v>16</v>
      </c>
      <c r="J612" s="72" t="s">
        <v>18</v>
      </c>
      <c r="K612" s="72" t="s">
        <v>147</v>
      </c>
      <c r="L612" s="72" t="s">
        <v>216</v>
      </c>
      <c r="M612" s="72"/>
    </row>
    <row r="613" spans="2:13" x14ac:dyDescent="0.25">
      <c r="B613" s="72" t="s">
        <v>143</v>
      </c>
      <c r="C613" s="72" t="s">
        <v>144</v>
      </c>
      <c r="D613" s="72" t="s">
        <v>12</v>
      </c>
      <c r="E613" s="72" t="s">
        <v>160</v>
      </c>
      <c r="F613" s="73">
        <v>596660</v>
      </c>
      <c r="G613" s="72" t="s">
        <v>14</v>
      </c>
      <c r="H613" s="72" t="s">
        <v>155</v>
      </c>
      <c r="I613" s="72" t="s">
        <v>16</v>
      </c>
      <c r="J613" s="72" t="s">
        <v>18</v>
      </c>
      <c r="K613" s="72" t="s">
        <v>147</v>
      </c>
      <c r="L613" s="72" t="s">
        <v>295</v>
      </c>
      <c r="M613" s="72" t="s">
        <v>248</v>
      </c>
    </row>
    <row r="614" spans="2:13" x14ac:dyDescent="0.25">
      <c r="B614" s="72" t="s">
        <v>143</v>
      </c>
      <c r="C614" s="72" t="s">
        <v>144</v>
      </c>
      <c r="D614" s="72" t="s">
        <v>12</v>
      </c>
      <c r="E614" s="72" t="s">
        <v>219</v>
      </c>
      <c r="F614" s="73">
        <v>250339</v>
      </c>
      <c r="G614" s="72" t="s">
        <v>14</v>
      </c>
      <c r="H614" s="72" t="s">
        <v>155</v>
      </c>
      <c r="I614" s="72" t="s">
        <v>16</v>
      </c>
      <c r="J614" s="72" t="s">
        <v>18</v>
      </c>
      <c r="K614" s="72" t="s">
        <v>33</v>
      </c>
      <c r="L614" s="72" t="s">
        <v>526</v>
      </c>
      <c r="M614" s="72"/>
    </row>
    <row r="615" spans="2:13" x14ac:dyDescent="0.25">
      <c r="B615" s="72" t="s">
        <v>143</v>
      </c>
      <c r="C615" s="72" t="s">
        <v>144</v>
      </c>
      <c r="D615" s="72" t="s">
        <v>12</v>
      </c>
      <c r="E615" s="72" t="s">
        <v>157</v>
      </c>
      <c r="F615" s="73">
        <v>100233</v>
      </c>
      <c r="G615" s="72" t="s">
        <v>14</v>
      </c>
      <c r="H615" s="72" t="s">
        <v>15</v>
      </c>
      <c r="I615" s="72" t="s">
        <v>16</v>
      </c>
      <c r="J615" s="72" t="s">
        <v>18</v>
      </c>
      <c r="K615" s="72" t="s">
        <v>33</v>
      </c>
      <c r="L615" s="72" t="s">
        <v>551</v>
      </c>
      <c r="M615" s="72" t="s">
        <v>322</v>
      </c>
    </row>
    <row r="616" spans="2:13" x14ac:dyDescent="0.25">
      <c r="B616" s="72" t="s">
        <v>143</v>
      </c>
      <c r="C616" s="72" t="s">
        <v>144</v>
      </c>
      <c r="D616" s="72" t="s">
        <v>12</v>
      </c>
      <c r="E616" s="72" t="s">
        <v>219</v>
      </c>
      <c r="F616" s="73">
        <v>147804</v>
      </c>
      <c r="G616" s="72" t="s">
        <v>14</v>
      </c>
      <c r="H616" s="72" t="s">
        <v>15</v>
      </c>
      <c r="I616" s="72" t="s">
        <v>16</v>
      </c>
      <c r="J616" s="72" t="s">
        <v>18</v>
      </c>
      <c r="K616" s="72" t="s">
        <v>33</v>
      </c>
      <c r="L616" s="72" t="s">
        <v>552</v>
      </c>
      <c r="M616" s="72"/>
    </row>
    <row r="617" spans="2:13" x14ac:dyDescent="0.25">
      <c r="B617" s="72" t="s">
        <v>143</v>
      </c>
      <c r="C617" s="72" t="s">
        <v>144</v>
      </c>
      <c r="D617" s="72" t="s">
        <v>12</v>
      </c>
      <c r="E617" s="72" t="s">
        <v>197</v>
      </c>
      <c r="F617" s="73">
        <v>514306</v>
      </c>
      <c r="G617" s="72" t="s">
        <v>14</v>
      </c>
      <c r="H617" s="72" t="s">
        <v>15</v>
      </c>
      <c r="I617" s="72" t="s">
        <v>16</v>
      </c>
      <c r="J617" s="72" t="s">
        <v>18</v>
      </c>
      <c r="K617" s="72" t="s">
        <v>147</v>
      </c>
      <c r="L617" s="72" t="s">
        <v>553</v>
      </c>
      <c r="M617" s="72" t="s">
        <v>163</v>
      </c>
    </row>
    <row r="618" spans="2:13" x14ac:dyDescent="0.25">
      <c r="B618" s="72" t="s">
        <v>143</v>
      </c>
      <c r="C618" s="72" t="s">
        <v>144</v>
      </c>
      <c r="D618" s="72" t="s">
        <v>12</v>
      </c>
      <c r="E618" s="72" t="s">
        <v>145</v>
      </c>
      <c r="F618" s="73">
        <v>-12931</v>
      </c>
      <c r="G618" s="72" t="s">
        <v>14</v>
      </c>
      <c r="H618" s="72" t="s">
        <v>15</v>
      </c>
      <c r="I618" s="72" t="s">
        <v>16</v>
      </c>
      <c r="J618" s="72" t="s">
        <v>18</v>
      </c>
      <c r="K618" s="72" t="s">
        <v>257</v>
      </c>
      <c r="L618" s="72" t="s">
        <v>554</v>
      </c>
      <c r="M618" s="72"/>
    </row>
    <row r="619" spans="2:13" x14ac:dyDescent="0.25">
      <c r="B619" s="72" t="s">
        <v>143</v>
      </c>
      <c r="C619" s="72" t="s">
        <v>144</v>
      </c>
      <c r="D619" s="72" t="s">
        <v>12</v>
      </c>
      <c r="E619" s="72" t="s">
        <v>555</v>
      </c>
      <c r="F619" s="73">
        <v>10009</v>
      </c>
      <c r="G619" s="72" t="s">
        <v>14</v>
      </c>
      <c r="H619" s="72" t="s">
        <v>155</v>
      </c>
      <c r="I619" s="72" t="s">
        <v>16</v>
      </c>
      <c r="J619" s="72" t="s">
        <v>18</v>
      </c>
      <c r="K619" s="72"/>
      <c r="L619" s="72"/>
      <c r="M619" s="72" t="s">
        <v>172</v>
      </c>
    </row>
    <row r="620" spans="2:13" x14ac:dyDescent="0.25">
      <c r="B620" s="72" t="s">
        <v>143</v>
      </c>
      <c r="C620" s="72" t="s">
        <v>144</v>
      </c>
      <c r="D620" s="72" t="s">
        <v>12</v>
      </c>
      <c r="E620" s="72" t="s">
        <v>199</v>
      </c>
      <c r="F620" s="73">
        <v>903</v>
      </c>
      <c r="G620" s="72" t="s">
        <v>14</v>
      </c>
      <c r="H620" s="72" t="s">
        <v>155</v>
      </c>
      <c r="I620" s="72" t="s">
        <v>16</v>
      </c>
      <c r="J620" s="72" t="s">
        <v>18</v>
      </c>
      <c r="K620" s="72" t="s">
        <v>33</v>
      </c>
      <c r="L620" s="72" t="s">
        <v>556</v>
      </c>
      <c r="M620" s="72"/>
    </row>
    <row r="621" spans="2:13" x14ac:dyDescent="0.25">
      <c r="B621" s="72" t="s">
        <v>143</v>
      </c>
      <c r="C621" s="72" t="s">
        <v>144</v>
      </c>
      <c r="D621" s="72" t="s">
        <v>12</v>
      </c>
      <c r="E621" s="72" t="s">
        <v>157</v>
      </c>
      <c r="F621" s="73">
        <v>874826</v>
      </c>
      <c r="G621" s="72" t="s">
        <v>14</v>
      </c>
      <c r="H621" s="72" t="s">
        <v>15</v>
      </c>
      <c r="I621" s="72" t="s">
        <v>16</v>
      </c>
      <c r="J621" s="72" t="s">
        <v>18</v>
      </c>
      <c r="K621" s="72" t="s">
        <v>147</v>
      </c>
      <c r="L621" s="72" t="s">
        <v>557</v>
      </c>
      <c r="M621" s="72" t="s">
        <v>203</v>
      </c>
    </row>
    <row r="622" spans="2:13" x14ac:dyDescent="0.25">
      <c r="B622" s="72" t="s">
        <v>143</v>
      </c>
      <c r="C622" s="72" t="s">
        <v>144</v>
      </c>
      <c r="D622" s="72" t="s">
        <v>12</v>
      </c>
      <c r="E622" s="72" t="s">
        <v>328</v>
      </c>
      <c r="F622" s="73">
        <v>530450</v>
      </c>
      <c r="G622" s="72" t="s">
        <v>14</v>
      </c>
      <c r="H622" s="72" t="s">
        <v>15</v>
      </c>
      <c r="I622" s="72" t="s">
        <v>16</v>
      </c>
      <c r="J622" s="72" t="s">
        <v>18</v>
      </c>
      <c r="K622" s="72" t="s">
        <v>165</v>
      </c>
      <c r="L622" s="72" t="s">
        <v>166</v>
      </c>
      <c r="M622" s="72" t="s">
        <v>159</v>
      </c>
    </row>
    <row r="623" spans="2:13" x14ac:dyDescent="0.25">
      <c r="B623" s="72" t="s">
        <v>143</v>
      </c>
      <c r="C623" s="72" t="s">
        <v>144</v>
      </c>
      <c r="D623" s="72" t="s">
        <v>12</v>
      </c>
      <c r="E623" s="72" t="s">
        <v>152</v>
      </c>
      <c r="F623" s="73">
        <v>-218</v>
      </c>
      <c r="G623" s="72" t="s">
        <v>14</v>
      </c>
      <c r="H623" s="72" t="s">
        <v>15</v>
      </c>
      <c r="I623" s="72" t="s">
        <v>16</v>
      </c>
      <c r="J623" s="72" t="s">
        <v>18</v>
      </c>
      <c r="K623" s="72" t="s">
        <v>33</v>
      </c>
      <c r="L623" s="72" t="s">
        <v>558</v>
      </c>
      <c r="M623" s="72"/>
    </row>
    <row r="624" spans="2:13" x14ac:dyDescent="0.25">
      <c r="B624" s="72" t="s">
        <v>143</v>
      </c>
      <c r="C624" s="72" t="s">
        <v>144</v>
      </c>
      <c r="D624" s="72" t="s">
        <v>12</v>
      </c>
      <c r="E624" s="72" t="s">
        <v>209</v>
      </c>
      <c r="F624" s="73">
        <v>344831</v>
      </c>
      <c r="G624" s="72" t="s">
        <v>14</v>
      </c>
      <c r="H624" s="72" t="s">
        <v>155</v>
      </c>
      <c r="I624" s="72" t="s">
        <v>16</v>
      </c>
      <c r="J624" s="72" t="s">
        <v>18</v>
      </c>
      <c r="K624" s="72" t="s">
        <v>33</v>
      </c>
      <c r="L624" s="72" t="s">
        <v>485</v>
      </c>
      <c r="M624" s="72" t="s">
        <v>159</v>
      </c>
    </row>
    <row r="625" spans="2:13" x14ac:dyDescent="0.25">
      <c r="B625" s="72" t="s">
        <v>143</v>
      </c>
      <c r="C625" s="72" t="s">
        <v>144</v>
      </c>
      <c r="D625" s="72" t="s">
        <v>12</v>
      </c>
      <c r="E625" s="72" t="s">
        <v>197</v>
      </c>
      <c r="F625" s="73">
        <v>349905</v>
      </c>
      <c r="G625" s="72" t="s">
        <v>14</v>
      </c>
      <c r="H625" s="72" t="s">
        <v>155</v>
      </c>
      <c r="I625" s="72" t="s">
        <v>16</v>
      </c>
      <c r="J625" s="72" t="s">
        <v>18</v>
      </c>
      <c r="K625" s="72" t="s">
        <v>33</v>
      </c>
      <c r="L625" s="72" t="s">
        <v>266</v>
      </c>
      <c r="M625" s="72" t="s">
        <v>163</v>
      </c>
    </row>
    <row r="626" spans="2:13" x14ac:dyDescent="0.25">
      <c r="B626" s="72" t="s">
        <v>143</v>
      </c>
      <c r="C626" s="72" t="s">
        <v>144</v>
      </c>
      <c r="D626" s="72" t="s">
        <v>12</v>
      </c>
      <c r="E626" s="72" t="s">
        <v>181</v>
      </c>
      <c r="F626" s="73">
        <v>-42</v>
      </c>
      <c r="G626" s="72" t="s">
        <v>14</v>
      </c>
      <c r="H626" s="72" t="s">
        <v>155</v>
      </c>
      <c r="I626" s="72" t="s">
        <v>16</v>
      </c>
      <c r="J626" s="72" t="s">
        <v>18</v>
      </c>
      <c r="K626" s="72" t="s">
        <v>33</v>
      </c>
      <c r="L626" s="72" t="s">
        <v>559</v>
      </c>
      <c r="M626" s="72"/>
    </row>
    <row r="627" spans="2:13" x14ac:dyDescent="0.25">
      <c r="B627" s="72" t="s">
        <v>143</v>
      </c>
      <c r="C627" s="72" t="s">
        <v>144</v>
      </c>
      <c r="D627" s="72" t="s">
        <v>12</v>
      </c>
      <c r="E627" s="72" t="s">
        <v>425</v>
      </c>
      <c r="F627" s="73">
        <v>100497</v>
      </c>
      <c r="G627" s="72" t="s">
        <v>14</v>
      </c>
      <c r="H627" s="72" t="s">
        <v>155</v>
      </c>
      <c r="I627" s="72" t="s">
        <v>16</v>
      </c>
      <c r="J627" s="72" t="s">
        <v>18</v>
      </c>
      <c r="K627" s="72" t="s">
        <v>33</v>
      </c>
      <c r="L627" s="72" t="s">
        <v>491</v>
      </c>
      <c r="M627" s="72"/>
    </row>
    <row r="628" spans="2:13" x14ac:dyDescent="0.25">
      <c r="B628" s="72" t="s">
        <v>143</v>
      </c>
      <c r="C628" s="72" t="s">
        <v>144</v>
      </c>
      <c r="D628" s="72" t="s">
        <v>12</v>
      </c>
      <c r="E628" s="72" t="s">
        <v>145</v>
      </c>
      <c r="F628" s="73">
        <v>-11192</v>
      </c>
      <c r="G628" s="72" t="s">
        <v>14</v>
      </c>
      <c r="H628" s="72" t="s">
        <v>15</v>
      </c>
      <c r="I628" s="72" t="s">
        <v>136</v>
      </c>
      <c r="J628" s="72" t="s">
        <v>18</v>
      </c>
      <c r="K628" s="72" t="s">
        <v>245</v>
      </c>
      <c r="L628" s="72" t="s">
        <v>287</v>
      </c>
      <c r="M628" s="72"/>
    </row>
    <row r="629" spans="2:13" x14ac:dyDescent="0.25">
      <c r="B629" s="72" t="s">
        <v>143</v>
      </c>
      <c r="C629" s="72" t="s">
        <v>144</v>
      </c>
      <c r="D629" s="72" t="s">
        <v>12</v>
      </c>
      <c r="E629" s="72" t="s">
        <v>188</v>
      </c>
      <c r="F629" s="73">
        <v>2999582</v>
      </c>
      <c r="G629" s="72" t="s">
        <v>14</v>
      </c>
      <c r="H629" s="72" t="s">
        <v>15</v>
      </c>
      <c r="I629" s="72" t="s">
        <v>16</v>
      </c>
      <c r="J629" s="72" t="s">
        <v>18</v>
      </c>
      <c r="K629" s="72" t="s">
        <v>214</v>
      </c>
      <c r="L629" s="72" t="s">
        <v>560</v>
      </c>
      <c r="M629" s="72" t="s">
        <v>191</v>
      </c>
    </row>
    <row r="630" spans="2:13" x14ac:dyDescent="0.25">
      <c r="B630" s="72" t="s">
        <v>143</v>
      </c>
      <c r="C630" s="72" t="s">
        <v>144</v>
      </c>
      <c r="D630" s="72" t="s">
        <v>12</v>
      </c>
      <c r="E630" s="72" t="s">
        <v>197</v>
      </c>
      <c r="F630" s="73">
        <v>101449</v>
      </c>
      <c r="G630" s="72" t="s">
        <v>14</v>
      </c>
      <c r="H630" s="72" t="s">
        <v>155</v>
      </c>
      <c r="I630" s="72" t="s">
        <v>16</v>
      </c>
      <c r="J630" s="72" t="s">
        <v>18</v>
      </c>
      <c r="K630" s="72" t="s">
        <v>267</v>
      </c>
      <c r="L630" s="72" t="s">
        <v>561</v>
      </c>
      <c r="M630" s="72" t="s">
        <v>163</v>
      </c>
    </row>
    <row r="631" spans="2:13" x14ac:dyDescent="0.25">
      <c r="B631" s="72" t="s">
        <v>143</v>
      </c>
      <c r="C631" s="72" t="s">
        <v>144</v>
      </c>
      <c r="D631" s="72" t="s">
        <v>12</v>
      </c>
      <c r="E631" s="72" t="s">
        <v>160</v>
      </c>
      <c r="F631" s="73">
        <v>94000</v>
      </c>
      <c r="G631" s="72" t="s">
        <v>14</v>
      </c>
      <c r="H631" s="72" t="s">
        <v>155</v>
      </c>
      <c r="I631" s="72" t="s">
        <v>16</v>
      </c>
      <c r="J631" s="72" t="s">
        <v>18</v>
      </c>
      <c r="K631" s="72" t="s">
        <v>33</v>
      </c>
      <c r="L631" s="72" t="s">
        <v>536</v>
      </c>
      <c r="M631" s="72" t="s">
        <v>163</v>
      </c>
    </row>
    <row r="632" spans="2:13" x14ac:dyDescent="0.25">
      <c r="B632" s="72" t="s">
        <v>143</v>
      </c>
      <c r="C632" s="72" t="s">
        <v>144</v>
      </c>
      <c r="D632" s="72" t="s">
        <v>12</v>
      </c>
      <c r="E632" s="72" t="s">
        <v>562</v>
      </c>
      <c r="F632" s="73">
        <v>102226</v>
      </c>
      <c r="G632" s="72" t="s">
        <v>14</v>
      </c>
      <c r="H632" s="72" t="s">
        <v>15</v>
      </c>
      <c r="I632" s="72" t="s">
        <v>16</v>
      </c>
      <c r="J632" s="72" t="s">
        <v>18</v>
      </c>
      <c r="K632" s="72" t="s">
        <v>165</v>
      </c>
      <c r="L632" s="72" t="s">
        <v>563</v>
      </c>
      <c r="M632" s="72" t="s">
        <v>203</v>
      </c>
    </row>
    <row r="633" spans="2:13" x14ac:dyDescent="0.25">
      <c r="B633" s="72" t="s">
        <v>143</v>
      </c>
      <c r="C633" s="72" t="s">
        <v>144</v>
      </c>
      <c r="D633" s="72" t="s">
        <v>12</v>
      </c>
      <c r="E633" s="72" t="s">
        <v>145</v>
      </c>
      <c r="F633" s="73">
        <v>-9543</v>
      </c>
      <c r="G633" s="72" t="s">
        <v>14</v>
      </c>
      <c r="H633" s="72" t="s">
        <v>155</v>
      </c>
      <c r="I633" s="72" t="s">
        <v>136</v>
      </c>
      <c r="J633" s="72" t="s">
        <v>18</v>
      </c>
      <c r="K633" s="72" t="s">
        <v>267</v>
      </c>
      <c r="L633" s="72" t="s">
        <v>452</v>
      </c>
      <c r="M633" s="72"/>
    </row>
    <row r="634" spans="2:13" x14ac:dyDescent="0.25">
      <c r="B634" s="72" t="s">
        <v>143</v>
      </c>
      <c r="C634" s="72" t="s">
        <v>144</v>
      </c>
      <c r="D634" s="72" t="s">
        <v>12</v>
      </c>
      <c r="E634" s="72" t="s">
        <v>183</v>
      </c>
      <c r="F634" s="73">
        <v>127751</v>
      </c>
      <c r="G634" s="72" t="s">
        <v>14</v>
      </c>
      <c r="H634" s="72" t="s">
        <v>15</v>
      </c>
      <c r="I634" s="72" t="s">
        <v>16</v>
      </c>
      <c r="J634" s="72" t="s">
        <v>18</v>
      </c>
      <c r="K634" s="72" t="s">
        <v>147</v>
      </c>
      <c r="L634" s="72" t="s">
        <v>437</v>
      </c>
      <c r="M634" s="72" t="s">
        <v>248</v>
      </c>
    </row>
    <row r="635" spans="2:13" x14ac:dyDescent="0.25">
      <c r="B635" s="72" t="s">
        <v>143</v>
      </c>
      <c r="C635" s="72" t="s">
        <v>144</v>
      </c>
      <c r="D635" s="72" t="s">
        <v>12</v>
      </c>
      <c r="E635" s="72" t="s">
        <v>152</v>
      </c>
      <c r="F635" s="73">
        <v>-272</v>
      </c>
      <c r="G635" s="72" t="s">
        <v>14</v>
      </c>
      <c r="H635" s="72" t="s">
        <v>15</v>
      </c>
      <c r="I635" s="72" t="s">
        <v>16</v>
      </c>
      <c r="J635" s="72" t="s">
        <v>18</v>
      </c>
      <c r="K635" s="72" t="s">
        <v>184</v>
      </c>
      <c r="L635" s="72" t="s">
        <v>356</v>
      </c>
      <c r="M635" s="72"/>
    </row>
    <row r="636" spans="2:13" x14ac:dyDescent="0.25">
      <c r="B636" s="72" t="s">
        <v>143</v>
      </c>
      <c r="C636" s="72" t="s">
        <v>144</v>
      </c>
      <c r="D636" s="72" t="s">
        <v>12</v>
      </c>
      <c r="E636" s="72" t="s">
        <v>240</v>
      </c>
      <c r="F636" s="73">
        <v>-22147</v>
      </c>
      <c r="G636" s="72" t="s">
        <v>14</v>
      </c>
      <c r="H636" s="72" t="s">
        <v>15</v>
      </c>
      <c r="I636" s="72" t="s">
        <v>16</v>
      </c>
      <c r="J636" s="72" t="s">
        <v>18</v>
      </c>
      <c r="K636" s="72" t="s">
        <v>245</v>
      </c>
      <c r="L636" s="72" t="s">
        <v>564</v>
      </c>
      <c r="M636" s="72"/>
    </row>
    <row r="637" spans="2:13" x14ac:dyDescent="0.25">
      <c r="B637" s="72" t="s">
        <v>143</v>
      </c>
      <c r="C637" s="72" t="s">
        <v>144</v>
      </c>
      <c r="D637" s="72" t="s">
        <v>12</v>
      </c>
      <c r="E637" s="72" t="s">
        <v>177</v>
      </c>
      <c r="F637" s="73">
        <v>46191</v>
      </c>
      <c r="G637" s="72" t="s">
        <v>14</v>
      </c>
      <c r="H637" s="72" t="s">
        <v>15</v>
      </c>
      <c r="I637" s="72" t="s">
        <v>16</v>
      </c>
      <c r="J637" s="72" t="s">
        <v>18</v>
      </c>
      <c r="K637" s="72" t="s">
        <v>33</v>
      </c>
      <c r="L637" s="72" t="s">
        <v>406</v>
      </c>
      <c r="M637" s="72"/>
    </row>
    <row r="638" spans="2:13" x14ac:dyDescent="0.25">
      <c r="B638" s="72" t="s">
        <v>143</v>
      </c>
      <c r="C638" s="72" t="s">
        <v>144</v>
      </c>
      <c r="D638" s="72" t="s">
        <v>12</v>
      </c>
      <c r="E638" s="72" t="s">
        <v>145</v>
      </c>
      <c r="F638" s="73">
        <v>-152</v>
      </c>
      <c r="G638" s="72" t="s">
        <v>14</v>
      </c>
      <c r="H638" s="72" t="s">
        <v>15</v>
      </c>
      <c r="I638" s="72" t="s">
        <v>16</v>
      </c>
      <c r="J638" s="72" t="s">
        <v>371</v>
      </c>
      <c r="K638" s="72" t="s">
        <v>147</v>
      </c>
      <c r="L638" s="72" t="s">
        <v>347</v>
      </c>
      <c r="M638" s="72"/>
    </row>
    <row r="639" spans="2:13" x14ac:dyDescent="0.25">
      <c r="B639" s="72" t="s">
        <v>143</v>
      </c>
      <c r="C639" s="72" t="s">
        <v>144</v>
      </c>
      <c r="D639" s="72" t="s">
        <v>12</v>
      </c>
      <c r="E639" s="72" t="s">
        <v>188</v>
      </c>
      <c r="F639" s="73">
        <v>701616</v>
      </c>
      <c r="G639" s="72" t="s">
        <v>14</v>
      </c>
      <c r="H639" s="72" t="s">
        <v>15</v>
      </c>
      <c r="I639" s="72" t="s">
        <v>16</v>
      </c>
      <c r="J639" s="72" t="s">
        <v>18</v>
      </c>
      <c r="K639" s="72" t="s">
        <v>267</v>
      </c>
      <c r="L639" s="72" t="s">
        <v>565</v>
      </c>
      <c r="M639" s="72" t="s">
        <v>163</v>
      </c>
    </row>
    <row r="640" spans="2:13" x14ac:dyDescent="0.25">
      <c r="B640" s="72" t="s">
        <v>143</v>
      </c>
      <c r="C640" s="72" t="s">
        <v>144</v>
      </c>
      <c r="D640" s="72" t="s">
        <v>12</v>
      </c>
      <c r="E640" s="72" t="s">
        <v>213</v>
      </c>
      <c r="F640" s="73">
        <v>19139</v>
      </c>
      <c r="G640" s="72" t="s">
        <v>14</v>
      </c>
      <c r="H640" s="72" t="s">
        <v>15</v>
      </c>
      <c r="I640" s="72" t="s">
        <v>16</v>
      </c>
      <c r="J640" s="72" t="s">
        <v>18</v>
      </c>
      <c r="K640" s="72" t="s">
        <v>214</v>
      </c>
      <c r="L640" s="72" t="s">
        <v>566</v>
      </c>
      <c r="M640" s="72" t="s">
        <v>151</v>
      </c>
    </row>
    <row r="641" spans="2:13" x14ac:dyDescent="0.25">
      <c r="B641" s="72" t="s">
        <v>143</v>
      </c>
      <c r="C641" s="72" t="s">
        <v>144</v>
      </c>
      <c r="D641" s="72" t="s">
        <v>12</v>
      </c>
      <c r="E641" s="72" t="s">
        <v>160</v>
      </c>
      <c r="F641" s="73">
        <v>21511</v>
      </c>
      <c r="G641" s="72" t="s">
        <v>14</v>
      </c>
      <c r="H641" s="72" t="s">
        <v>15</v>
      </c>
      <c r="I641" s="72" t="s">
        <v>16</v>
      </c>
      <c r="J641" s="72" t="s">
        <v>18</v>
      </c>
      <c r="K641" s="72" t="s">
        <v>245</v>
      </c>
      <c r="L641" s="72" t="s">
        <v>567</v>
      </c>
      <c r="M641" s="72" t="s">
        <v>191</v>
      </c>
    </row>
    <row r="642" spans="2:13" x14ac:dyDescent="0.25">
      <c r="B642" s="72" t="s">
        <v>143</v>
      </c>
      <c r="C642" s="72" t="s">
        <v>144</v>
      </c>
      <c r="D642" s="72" t="s">
        <v>12</v>
      </c>
      <c r="E642" s="72" t="s">
        <v>237</v>
      </c>
      <c r="F642" s="73">
        <v>361793</v>
      </c>
      <c r="G642" s="72" t="s">
        <v>14</v>
      </c>
      <c r="H642" s="72" t="s">
        <v>15</v>
      </c>
      <c r="I642" s="72" t="s">
        <v>16</v>
      </c>
      <c r="J642" s="72" t="s">
        <v>18</v>
      </c>
      <c r="K642" s="72" t="s">
        <v>147</v>
      </c>
      <c r="L642" s="72" t="s">
        <v>557</v>
      </c>
      <c r="M642" s="72" t="s">
        <v>248</v>
      </c>
    </row>
    <row r="643" spans="2:13" x14ac:dyDescent="0.25">
      <c r="B643" s="72" t="s">
        <v>143</v>
      </c>
      <c r="C643" s="72" t="s">
        <v>144</v>
      </c>
      <c r="D643" s="72" t="s">
        <v>12</v>
      </c>
      <c r="E643" s="72" t="s">
        <v>197</v>
      </c>
      <c r="F643" s="73">
        <v>35553</v>
      </c>
      <c r="G643" s="72" t="s">
        <v>14</v>
      </c>
      <c r="H643" s="72" t="s">
        <v>15</v>
      </c>
      <c r="I643" s="72" t="s">
        <v>16</v>
      </c>
      <c r="J643" s="72" t="s">
        <v>18</v>
      </c>
      <c r="K643" s="72" t="s">
        <v>33</v>
      </c>
      <c r="L643" s="72" t="s">
        <v>153</v>
      </c>
      <c r="M643" s="72" t="s">
        <v>191</v>
      </c>
    </row>
    <row r="644" spans="2:13" x14ac:dyDescent="0.25">
      <c r="B644" s="72" t="s">
        <v>143</v>
      </c>
      <c r="C644" s="72" t="s">
        <v>144</v>
      </c>
      <c r="D644" s="72" t="s">
        <v>12</v>
      </c>
      <c r="E644" s="72" t="s">
        <v>160</v>
      </c>
      <c r="F644" s="73">
        <v>99451</v>
      </c>
      <c r="G644" s="72" t="s">
        <v>14</v>
      </c>
      <c r="H644" s="72" t="s">
        <v>155</v>
      </c>
      <c r="I644" s="72" t="s">
        <v>16</v>
      </c>
      <c r="J644" s="72" t="s">
        <v>18</v>
      </c>
      <c r="K644" s="72" t="s">
        <v>33</v>
      </c>
      <c r="L644" s="72" t="s">
        <v>156</v>
      </c>
      <c r="M644" s="72" t="s">
        <v>248</v>
      </c>
    </row>
    <row r="645" spans="2:13" x14ac:dyDescent="0.25">
      <c r="B645" s="72" t="s">
        <v>143</v>
      </c>
      <c r="C645" s="72" t="s">
        <v>144</v>
      </c>
      <c r="D645" s="72" t="s">
        <v>12</v>
      </c>
      <c r="E645" s="72" t="s">
        <v>229</v>
      </c>
      <c r="F645" s="73">
        <v>-866335</v>
      </c>
      <c r="G645" s="72" t="s">
        <v>14</v>
      </c>
      <c r="H645" s="72" t="s">
        <v>15</v>
      </c>
      <c r="I645" s="72" t="s">
        <v>16</v>
      </c>
      <c r="J645" s="72" t="s">
        <v>18</v>
      </c>
      <c r="K645" s="72" t="s">
        <v>33</v>
      </c>
      <c r="L645" s="72" t="s">
        <v>568</v>
      </c>
      <c r="M645" s="72"/>
    </row>
    <row r="646" spans="2:13" x14ac:dyDescent="0.25">
      <c r="B646" s="72" t="s">
        <v>143</v>
      </c>
      <c r="C646" s="72" t="s">
        <v>144</v>
      </c>
      <c r="D646" s="72" t="s">
        <v>12</v>
      </c>
      <c r="E646" s="72" t="s">
        <v>199</v>
      </c>
      <c r="F646" s="73">
        <v>29749</v>
      </c>
      <c r="G646" s="72" t="s">
        <v>14</v>
      </c>
      <c r="H646" s="72" t="s">
        <v>15</v>
      </c>
      <c r="I646" s="72" t="s">
        <v>16</v>
      </c>
      <c r="J646" s="72" t="s">
        <v>18</v>
      </c>
      <c r="K646" s="72" t="s">
        <v>147</v>
      </c>
      <c r="L646" s="72" t="s">
        <v>158</v>
      </c>
      <c r="M646" s="72"/>
    </row>
    <row r="647" spans="2:13" x14ac:dyDescent="0.25">
      <c r="B647" s="72" t="s">
        <v>143</v>
      </c>
      <c r="C647" s="72" t="s">
        <v>144</v>
      </c>
      <c r="D647" s="72" t="s">
        <v>12</v>
      </c>
      <c r="E647" s="72" t="s">
        <v>227</v>
      </c>
      <c r="F647" s="73">
        <v>104179</v>
      </c>
      <c r="G647" s="72" t="s">
        <v>14</v>
      </c>
      <c r="H647" s="72" t="s">
        <v>155</v>
      </c>
      <c r="I647" s="72" t="s">
        <v>16</v>
      </c>
      <c r="J647" s="72" t="s">
        <v>18</v>
      </c>
      <c r="K647" s="72" t="s">
        <v>147</v>
      </c>
      <c r="L647" s="72" t="s">
        <v>365</v>
      </c>
      <c r="M647" s="72" t="s">
        <v>186</v>
      </c>
    </row>
    <row r="648" spans="2:13" x14ac:dyDescent="0.25">
      <c r="B648" s="72" t="s">
        <v>143</v>
      </c>
      <c r="C648" s="72" t="s">
        <v>144</v>
      </c>
      <c r="D648" s="72" t="s">
        <v>12</v>
      </c>
      <c r="E648" s="72" t="s">
        <v>569</v>
      </c>
      <c r="F648" s="73">
        <v>6669291</v>
      </c>
      <c r="G648" s="72" t="s">
        <v>14</v>
      </c>
      <c r="H648" s="72" t="s">
        <v>155</v>
      </c>
      <c r="I648" s="72" t="s">
        <v>16</v>
      </c>
      <c r="J648" s="72" t="s">
        <v>18</v>
      </c>
      <c r="K648" s="72"/>
      <c r="L648" s="72"/>
      <c r="M648" s="72" t="s">
        <v>570</v>
      </c>
    </row>
    <row r="649" spans="2:13" x14ac:dyDescent="0.25">
      <c r="B649" s="72" t="s">
        <v>143</v>
      </c>
      <c r="C649" s="72" t="s">
        <v>144</v>
      </c>
      <c r="D649" s="72" t="s">
        <v>12</v>
      </c>
      <c r="E649" s="72" t="s">
        <v>197</v>
      </c>
      <c r="F649" s="73">
        <v>128486</v>
      </c>
      <c r="G649" s="72" t="s">
        <v>14</v>
      </c>
      <c r="H649" s="72" t="s">
        <v>155</v>
      </c>
      <c r="I649" s="72" t="s">
        <v>16</v>
      </c>
      <c r="J649" s="72" t="s">
        <v>18</v>
      </c>
      <c r="K649" s="72" t="s">
        <v>33</v>
      </c>
      <c r="L649" s="72" t="s">
        <v>516</v>
      </c>
      <c r="M649" s="72" t="s">
        <v>191</v>
      </c>
    </row>
    <row r="650" spans="2:13" x14ac:dyDescent="0.25">
      <c r="B650" s="72" t="s">
        <v>143</v>
      </c>
      <c r="C650" s="72" t="s">
        <v>144</v>
      </c>
      <c r="D650" s="72" t="s">
        <v>12</v>
      </c>
      <c r="E650" s="72" t="s">
        <v>213</v>
      </c>
      <c r="F650" s="73">
        <v>1704</v>
      </c>
      <c r="G650" s="72" t="s">
        <v>14</v>
      </c>
      <c r="H650" s="72" t="s">
        <v>155</v>
      </c>
      <c r="I650" s="72" t="s">
        <v>136</v>
      </c>
      <c r="J650" s="72" t="s">
        <v>18</v>
      </c>
      <c r="K650" s="72" t="s">
        <v>21</v>
      </c>
      <c r="L650" s="72" t="s">
        <v>272</v>
      </c>
      <c r="M650" s="72" t="s">
        <v>172</v>
      </c>
    </row>
    <row r="651" spans="2:13" x14ac:dyDescent="0.25">
      <c r="B651" s="72" t="s">
        <v>143</v>
      </c>
      <c r="C651" s="72" t="s">
        <v>144</v>
      </c>
      <c r="D651" s="72" t="s">
        <v>12</v>
      </c>
      <c r="E651" s="72" t="s">
        <v>282</v>
      </c>
      <c r="F651" s="73">
        <v>-203</v>
      </c>
      <c r="G651" s="72" t="s">
        <v>14</v>
      </c>
      <c r="H651" s="72" t="s">
        <v>15</v>
      </c>
      <c r="I651" s="72" t="s">
        <v>16</v>
      </c>
      <c r="J651" s="72" t="s">
        <v>18</v>
      </c>
      <c r="K651" s="72" t="s">
        <v>147</v>
      </c>
      <c r="L651" s="72" t="s">
        <v>517</v>
      </c>
      <c r="M651" s="72"/>
    </row>
    <row r="652" spans="2:13" x14ac:dyDescent="0.25">
      <c r="B652" s="72" t="s">
        <v>143</v>
      </c>
      <c r="C652" s="72" t="s">
        <v>144</v>
      </c>
      <c r="D652" s="72" t="s">
        <v>12</v>
      </c>
      <c r="E652" s="72" t="s">
        <v>229</v>
      </c>
      <c r="F652" s="73">
        <v>-4268</v>
      </c>
      <c r="G652" s="72" t="s">
        <v>14</v>
      </c>
      <c r="H652" s="72" t="s">
        <v>155</v>
      </c>
      <c r="I652" s="72" t="s">
        <v>16</v>
      </c>
      <c r="J652" s="72" t="s">
        <v>18</v>
      </c>
      <c r="K652" s="72" t="s">
        <v>147</v>
      </c>
      <c r="L652" s="72" t="s">
        <v>571</v>
      </c>
      <c r="M652" s="72"/>
    </row>
    <row r="653" spans="2:13" x14ac:dyDescent="0.25">
      <c r="B653" s="72" t="s">
        <v>143</v>
      </c>
      <c r="C653" s="72" t="s">
        <v>144</v>
      </c>
      <c r="D653" s="72" t="s">
        <v>12</v>
      </c>
      <c r="E653" s="72" t="s">
        <v>199</v>
      </c>
      <c r="F653" s="73">
        <v>9048</v>
      </c>
      <c r="G653" s="72" t="s">
        <v>14</v>
      </c>
      <c r="H653" s="72" t="s">
        <v>155</v>
      </c>
      <c r="I653" s="72" t="s">
        <v>16</v>
      </c>
      <c r="J653" s="72" t="s">
        <v>18</v>
      </c>
      <c r="K653" s="72" t="s">
        <v>33</v>
      </c>
      <c r="L653" s="72" t="s">
        <v>353</v>
      </c>
      <c r="M653" s="72"/>
    </row>
    <row r="654" spans="2:13" x14ac:dyDescent="0.25">
      <c r="B654" s="72" t="s">
        <v>143</v>
      </c>
      <c r="C654" s="72" t="s">
        <v>144</v>
      </c>
      <c r="D654" s="72" t="s">
        <v>12</v>
      </c>
      <c r="E654" s="72" t="s">
        <v>197</v>
      </c>
      <c r="F654" s="73">
        <v>64465</v>
      </c>
      <c r="G654" s="72" t="s">
        <v>14</v>
      </c>
      <c r="H654" s="72" t="s">
        <v>15</v>
      </c>
      <c r="I654" s="72" t="s">
        <v>16</v>
      </c>
      <c r="J654" s="72" t="s">
        <v>18</v>
      </c>
      <c r="K654" s="72" t="s">
        <v>147</v>
      </c>
      <c r="L654" s="72" t="s">
        <v>550</v>
      </c>
      <c r="M654" s="72" t="s">
        <v>163</v>
      </c>
    </row>
    <row r="655" spans="2:13" x14ac:dyDescent="0.25">
      <c r="B655" s="72" t="s">
        <v>143</v>
      </c>
      <c r="C655" s="72" t="s">
        <v>144</v>
      </c>
      <c r="D655" s="72" t="s">
        <v>12</v>
      </c>
      <c r="E655" s="72" t="s">
        <v>219</v>
      </c>
      <c r="F655" s="73">
        <v>58061</v>
      </c>
      <c r="G655" s="72" t="s">
        <v>14</v>
      </c>
      <c r="H655" s="72" t="s">
        <v>155</v>
      </c>
      <c r="I655" s="72" t="s">
        <v>16</v>
      </c>
      <c r="J655" s="72" t="s">
        <v>18</v>
      </c>
      <c r="K655" s="72" t="s">
        <v>33</v>
      </c>
      <c r="L655" s="72" t="s">
        <v>156</v>
      </c>
      <c r="M655" s="72"/>
    </row>
    <row r="656" spans="2:13" x14ac:dyDescent="0.25">
      <c r="B656" s="72" t="s">
        <v>143</v>
      </c>
      <c r="C656" s="72" t="s">
        <v>144</v>
      </c>
      <c r="D656" s="72" t="s">
        <v>12</v>
      </c>
      <c r="E656" s="72" t="s">
        <v>227</v>
      </c>
      <c r="F656" s="73">
        <v>286372</v>
      </c>
      <c r="G656" s="72" t="s">
        <v>14</v>
      </c>
      <c r="H656" s="72" t="s">
        <v>15</v>
      </c>
      <c r="I656" s="72" t="s">
        <v>16</v>
      </c>
      <c r="J656" s="72" t="s">
        <v>18</v>
      </c>
      <c r="K656" s="72" t="s">
        <v>27</v>
      </c>
      <c r="L656" s="72" t="s">
        <v>572</v>
      </c>
      <c r="M656" s="72" t="s">
        <v>191</v>
      </c>
    </row>
    <row r="657" spans="2:13" x14ac:dyDescent="0.25">
      <c r="B657" s="72" t="s">
        <v>143</v>
      </c>
      <c r="C657" s="72" t="s">
        <v>144</v>
      </c>
      <c r="D657" s="72" t="s">
        <v>12</v>
      </c>
      <c r="E657" s="72" t="s">
        <v>152</v>
      </c>
      <c r="F657" s="73">
        <v>-3466</v>
      </c>
      <c r="G657" s="72" t="s">
        <v>14</v>
      </c>
      <c r="H657" s="72" t="s">
        <v>15</v>
      </c>
      <c r="I657" s="72" t="s">
        <v>16</v>
      </c>
      <c r="J657" s="72" t="s">
        <v>18</v>
      </c>
      <c r="K657" s="72" t="s">
        <v>33</v>
      </c>
      <c r="L657" s="72" t="s">
        <v>318</v>
      </c>
      <c r="M657" s="72"/>
    </row>
    <row r="658" spans="2:13" x14ac:dyDescent="0.25">
      <c r="B658" s="72" t="s">
        <v>143</v>
      </c>
      <c r="C658" s="72" t="s">
        <v>144</v>
      </c>
      <c r="D658" s="72" t="s">
        <v>12</v>
      </c>
      <c r="E658" s="72" t="s">
        <v>292</v>
      </c>
      <c r="F658" s="73">
        <v>2312464</v>
      </c>
      <c r="G658" s="72" t="s">
        <v>14</v>
      </c>
      <c r="H658" s="72" t="s">
        <v>15</v>
      </c>
      <c r="I658" s="72" t="s">
        <v>16</v>
      </c>
      <c r="J658" s="72" t="s">
        <v>18</v>
      </c>
      <c r="K658" s="72" t="s">
        <v>205</v>
      </c>
      <c r="L658" s="72" t="s">
        <v>210</v>
      </c>
      <c r="M658" s="72" t="s">
        <v>424</v>
      </c>
    </row>
    <row r="659" spans="2:13" x14ac:dyDescent="0.25">
      <c r="B659" s="72" t="s">
        <v>143</v>
      </c>
      <c r="C659" s="72" t="s">
        <v>144</v>
      </c>
      <c r="D659" s="72" t="s">
        <v>12</v>
      </c>
      <c r="E659" s="72" t="s">
        <v>157</v>
      </c>
      <c r="F659" s="73">
        <v>90148</v>
      </c>
      <c r="G659" s="72" t="s">
        <v>14</v>
      </c>
      <c r="H659" s="72" t="s">
        <v>15</v>
      </c>
      <c r="I659" s="72" t="s">
        <v>16</v>
      </c>
      <c r="J659" s="72" t="s">
        <v>18</v>
      </c>
      <c r="K659" s="72" t="s">
        <v>257</v>
      </c>
      <c r="L659" s="72" t="s">
        <v>299</v>
      </c>
      <c r="M659" s="72" t="s">
        <v>334</v>
      </c>
    </row>
    <row r="660" spans="2:13" x14ac:dyDescent="0.25">
      <c r="B660" s="72" t="s">
        <v>143</v>
      </c>
      <c r="C660" s="72" t="s">
        <v>144</v>
      </c>
      <c r="D660" s="72" t="s">
        <v>12</v>
      </c>
      <c r="E660" s="72" t="s">
        <v>219</v>
      </c>
      <c r="F660" s="73">
        <v>12652</v>
      </c>
      <c r="G660" s="72" t="s">
        <v>14</v>
      </c>
      <c r="H660" s="72" t="s">
        <v>155</v>
      </c>
      <c r="I660" s="72" t="s">
        <v>16</v>
      </c>
      <c r="J660" s="72" t="s">
        <v>18</v>
      </c>
      <c r="K660" s="72" t="s">
        <v>33</v>
      </c>
      <c r="L660" s="72" t="s">
        <v>443</v>
      </c>
      <c r="M660" s="72"/>
    </row>
    <row r="661" spans="2:13" x14ac:dyDescent="0.25">
      <c r="B661" s="72" t="s">
        <v>143</v>
      </c>
      <c r="C661" s="72" t="s">
        <v>144</v>
      </c>
      <c r="D661" s="72" t="s">
        <v>12</v>
      </c>
      <c r="E661" s="72" t="s">
        <v>177</v>
      </c>
      <c r="F661" s="73">
        <v>1108083</v>
      </c>
      <c r="G661" s="72" t="s">
        <v>14</v>
      </c>
      <c r="H661" s="72" t="s">
        <v>155</v>
      </c>
      <c r="I661" s="72" t="s">
        <v>16</v>
      </c>
      <c r="J661" s="72" t="s">
        <v>18</v>
      </c>
      <c r="K661" s="72" t="s">
        <v>147</v>
      </c>
      <c r="L661" s="72" t="s">
        <v>182</v>
      </c>
      <c r="M661" s="72"/>
    </row>
    <row r="662" spans="2:13" x14ac:dyDescent="0.25">
      <c r="B662" s="72" t="s">
        <v>143</v>
      </c>
      <c r="C662" s="72" t="s">
        <v>144</v>
      </c>
      <c r="D662" s="72" t="s">
        <v>12</v>
      </c>
      <c r="E662" s="72" t="s">
        <v>335</v>
      </c>
      <c r="F662" s="73">
        <v>255130</v>
      </c>
      <c r="G662" s="72" t="s">
        <v>14</v>
      </c>
      <c r="H662" s="72" t="s">
        <v>15</v>
      </c>
      <c r="I662" s="72" t="s">
        <v>16</v>
      </c>
      <c r="J662" s="72" t="s">
        <v>18</v>
      </c>
      <c r="K662" s="72" t="s">
        <v>21</v>
      </c>
      <c r="L662" s="72" t="s">
        <v>352</v>
      </c>
      <c r="M662" s="72" t="s">
        <v>334</v>
      </c>
    </row>
    <row r="663" spans="2:13" x14ac:dyDescent="0.25">
      <c r="B663" s="72" t="s">
        <v>143</v>
      </c>
      <c r="C663" s="72" t="s">
        <v>144</v>
      </c>
      <c r="D663" s="72" t="s">
        <v>12</v>
      </c>
      <c r="E663" s="72" t="s">
        <v>282</v>
      </c>
      <c r="F663" s="73">
        <v>-457</v>
      </c>
      <c r="G663" s="72" t="s">
        <v>14</v>
      </c>
      <c r="H663" s="72" t="s">
        <v>15</v>
      </c>
      <c r="I663" s="72" t="s">
        <v>16</v>
      </c>
      <c r="J663" s="72" t="s">
        <v>18</v>
      </c>
      <c r="K663" s="72" t="s">
        <v>147</v>
      </c>
      <c r="L663" s="72" t="s">
        <v>380</v>
      </c>
      <c r="M663" s="72"/>
    </row>
    <row r="664" spans="2:13" x14ac:dyDescent="0.25">
      <c r="B664" s="72" t="s">
        <v>143</v>
      </c>
      <c r="C664" s="72" t="s">
        <v>144</v>
      </c>
      <c r="D664" s="72" t="s">
        <v>12</v>
      </c>
      <c r="E664" s="72" t="s">
        <v>242</v>
      </c>
      <c r="F664" s="73">
        <v>-2403</v>
      </c>
      <c r="G664" s="72" t="s">
        <v>14</v>
      </c>
      <c r="H664" s="72" t="s">
        <v>15</v>
      </c>
      <c r="I664" s="72" t="s">
        <v>16</v>
      </c>
      <c r="J664" s="72" t="s">
        <v>18</v>
      </c>
      <c r="K664" s="72" t="s">
        <v>147</v>
      </c>
      <c r="L664" s="72" t="s">
        <v>376</v>
      </c>
      <c r="M664" s="72"/>
    </row>
    <row r="665" spans="2:13" x14ac:dyDescent="0.25">
      <c r="B665" s="72" t="s">
        <v>143</v>
      </c>
      <c r="C665" s="72" t="s">
        <v>144</v>
      </c>
      <c r="D665" s="72" t="s">
        <v>12</v>
      </c>
      <c r="E665" s="72" t="s">
        <v>328</v>
      </c>
      <c r="F665" s="73">
        <v>41162</v>
      </c>
      <c r="G665" s="72" t="s">
        <v>14</v>
      </c>
      <c r="H665" s="72" t="s">
        <v>155</v>
      </c>
      <c r="I665" s="72" t="s">
        <v>16</v>
      </c>
      <c r="J665" s="72" t="s">
        <v>18</v>
      </c>
      <c r="K665" s="72" t="s">
        <v>33</v>
      </c>
      <c r="L665" s="72" t="s">
        <v>510</v>
      </c>
      <c r="M665" s="72" t="s">
        <v>159</v>
      </c>
    </row>
    <row r="666" spans="2:13" x14ac:dyDescent="0.25">
      <c r="B666" s="72" t="s">
        <v>143</v>
      </c>
      <c r="C666" s="72" t="s">
        <v>144</v>
      </c>
      <c r="D666" s="72" t="s">
        <v>12</v>
      </c>
      <c r="E666" s="72" t="s">
        <v>145</v>
      </c>
      <c r="F666" s="73">
        <v>-28</v>
      </c>
      <c r="G666" s="72" t="s">
        <v>14</v>
      </c>
      <c r="H666" s="72" t="s">
        <v>15</v>
      </c>
      <c r="I666" s="72" t="s">
        <v>16</v>
      </c>
      <c r="J666" s="72" t="s">
        <v>18</v>
      </c>
      <c r="K666" s="72" t="s">
        <v>33</v>
      </c>
      <c r="L666" s="72" t="s">
        <v>176</v>
      </c>
      <c r="M666" s="72"/>
    </row>
    <row r="667" spans="2:13" x14ac:dyDescent="0.25">
      <c r="B667" s="72" t="s">
        <v>143</v>
      </c>
      <c r="C667" s="72" t="s">
        <v>144</v>
      </c>
      <c r="D667" s="72" t="s">
        <v>12</v>
      </c>
      <c r="E667" s="72" t="s">
        <v>177</v>
      </c>
      <c r="F667" s="73">
        <v>235374</v>
      </c>
      <c r="G667" s="72" t="s">
        <v>14</v>
      </c>
      <c r="H667" s="72" t="s">
        <v>15</v>
      </c>
      <c r="I667" s="72" t="s">
        <v>16</v>
      </c>
      <c r="J667" s="72" t="s">
        <v>18</v>
      </c>
      <c r="K667" s="72" t="s">
        <v>184</v>
      </c>
      <c r="L667" s="72" t="s">
        <v>312</v>
      </c>
      <c r="M667" s="72"/>
    </row>
    <row r="668" spans="2:13" x14ac:dyDescent="0.25">
      <c r="B668" s="72" t="s">
        <v>143</v>
      </c>
      <c r="C668" s="72" t="s">
        <v>144</v>
      </c>
      <c r="D668" s="72" t="s">
        <v>12</v>
      </c>
      <c r="E668" s="72" t="s">
        <v>229</v>
      </c>
      <c r="F668" s="73">
        <v>-3231</v>
      </c>
      <c r="G668" s="72" t="s">
        <v>14</v>
      </c>
      <c r="H668" s="72" t="s">
        <v>155</v>
      </c>
      <c r="I668" s="72" t="s">
        <v>16</v>
      </c>
      <c r="J668" s="72" t="s">
        <v>18</v>
      </c>
      <c r="K668" s="72" t="s">
        <v>33</v>
      </c>
      <c r="L668" s="72" t="s">
        <v>361</v>
      </c>
      <c r="M668" s="72"/>
    </row>
    <row r="669" spans="2:13" x14ac:dyDescent="0.25">
      <c r="B669" s="72" t="s">
        <v>143</v>
      </c>
      <c r="C669" s="72" t="s">
        <v>144</v>
      </c>
      <c r="D669" s="72" t="s">
        <v>12</v>
      </c>
      <c r="E669" s="72" t="s">
        <v>199</v>
      </c>
      <c r="F669" s="73">
        <v>136</v>
      </c>
      <c r="G669" s="72" t="s">
        <v>14</v>
      </c>
      <c r="H669" s="72" t="s">
        <v>15</v>
      </c>
      <c r="I669" s="72" t="s">
        <v>16</v>
      </c>
      <c r="J669" s="72" t="s">
        <v>18</v>
      </c>
      <c r="K669" s="72" t="s">
        <v>33</v>
      </c>
      <c r="L669" s="72" t="s">
        <v>474</v>
      </c>
      <c r="M669" s="72"/>
    </row>
    <row r="670" spans="2:13" x14ac:dyDescent="0.25">
      <c r="B670" s="72" t="s">
        <v>143</v>
      </c>
      <c r="C670" s="72" t="s">
        <v>144</v>
      </c>
      <c r="D670" s="72" t="s">
        <v>12</v>
      </c>
      <c r="E670" s="72" t="s">
        <v>175</v>
      </c>
      <c r="F670" s="73">
        <v>-662689</v>
      </c>
      <c r="G670" s="72" t="s">
        <v>14</v>
      </c>
      <c r="H670" s="72" t="s">
        <v>15</v>
      </c>
      <c r="I670" s="72" t="s">
        <v>16</v>
      </c>
      <c r="J670" s="72" t="s">
        <v>18</v>
      </c>
      <c r="K670" s="72" t="s">
        <v>205</v>
      </c>
      <c r="L670" s="72" t="s">
        <v>460</v>
      </c>
      <c r="M670" s="72"/>
    </row>
    <row r="671" spans="2:13" x14ac:dyDescent="0.25">
      <c r="B671" s="72" t="s">
        <v>143</v>
      </c>
      <c r="C671" s="72" t="s">
        <v>144</v>
      </c>
      <c r="D671" s="72" t="s">
        <v>12</v>
      </c>
      <c r="E671" s="72" t="s">
        <v>152</v>
      </c>
      <c r="F671" s="73">
        <v>-59</v>
      </c>
      <c r="G671" s="72" t="s">
        <v>14</v>
      </c>
      <c r="H671" s="72" t="s">
        <v>155</v>
      </c>
      <c r="I671" s="72" t="s">
        <v>16</v>
      </c>
      <c r="J671" s="72" t="s">
        <v>18</v>
      </c>
      <c r="K671" s="72" t="s">
        <v>147</v>
      </c>
      <c r="L671" s="72" t="s">
        <v>498</v>
      </c>
      <c r="M671" s="72"/>
    </row>
    <row r="672" spans="2:13" x14ac:dyDescent="0.25">
      <c r="B672" s="72" t="s">
        <v>143</v>
      </c>
      <c r="C672" s="72" t="s">
        <v>144</v>
      </c>
      <c r="D672" s="72" t="s">
        <v>12</v>
      </c>
      <c r="E672" s="72" t="s">
        <v>227</v>
      </c>
      <c r="F672" s="73">
        <v>37723</v>
      </c>
      <c r="G672" s="72" t="s">
        <v>14</v>
      </c>
      <c r="H672" s="72" t="s">
        <v>155</v>
      </c>
      <c r="I672" s="72" t="s">
        <v>16</v>
      </c>
      <c r="J672" s="72" t="s">
        <v>18</v>
      </c>
      <c r="K672" s="72" t="s">
        <v>33</v>
      </c>
      <c r="L672" s="72" t="s">
        <v>346</v>
      </c>
      <c r="M672" s="72" t="s">
        <v>172</v>
      </c>
    </row>
    <row r="673" spans="2:13" x14ac:dyDescent="0.25">
      <c r="B673" s="72" t="s">
        <v>143</v>
      </c>
      <c r="C673" s="72" t="s">
        <v>144</v>
      </c>
      <c r="D673" s="72" t="s">
        <v>12</v>
      </c>
      <c r="E673" s="72" t="s">
        <v>181</v>
      </c>
      <c r="F673" s="73">
        <v>-16</v>
      </c>
      <c r="G673" s="72" t="s">
        <v>14</v>
      </c>
      <c r="H673" s="72" t="s">
        <v>15</v>
      </c>
      <c r="I673" s="72" t="s">
        <v>16</v>
      </c>
      <c r="J673" s="72" t="s">
        <v>18</v>
      </c>
      <c r="K673" s="72" t="s">
        <v>147</v>
      </c>
      <c r="L673" s="72" t="s">
        <v>517</v>
      </c>
      <c r="M673" s="72"/>
    </row>
    <row r="674" spans="2:13" x14ac:dyDescent="0.25">
      <c r="B674" s="72" t="s">
        <v>143</v>
      </c>
      <c r="C674" s="72" t="s">
        <v>144</v>
      </c>
      <c r="D674" s="72" t="s">
        <v>12</v>
      </c>
      <c r="E674" s="72" t="s">
        <v>188</v>
      </c>
      <c r="F674" s="73">
        <v>252434</v>
      </c>
      <c r="G674" s="72" t="s">
        <v>14</v>
      </c>
      <c r="H674" s="72" t="s">
        <v>15</v>
      </c>
      <c r="I674" s="72" t="s">
        <v>16</v>
      </c>
      <c r="J674" s="72" t="s">
        <v>18</v>
      </c>
      <c r="K674" s="72" t="s">
        <v>33</v>
      </c>
      <c r="L674" s="72" t="s">
        <v>362</v>
      </c>
      <c r="M674" s="72" t="s">
        <v>151</v>
      </c>
    </row>
    <row r="675" spans="2:13" x14ac:dyDescent="0.25">
      <c r="B675" s="72" t="s">
        <v>143</v>
      </c>
      <c r="C675" s="72" t="s">
        <v>144</v>
      </c>
      <c r="D675" s="72" t="s">
        <v>12</v>
      </c>
      <c r="E675" s="72" t="s">
        <v>177</v>
      </c>
      <c r="F675" s="73">
        <v>107</v>
      </c>
      <c r="G675" s="72" t="s">
        <v>14</v>
      </c>
      <c r="H675" s="72" t="s">
        <v>155</v>
      </c>
      <c r="I675" s="72" t="s">
        <v>136</v>
      </c>
      <c r="J675" s="72" t="s">
        <v>18</v>
      </c>
      <c r="K675" s="72" t="s">
        <v>267</v>
      </c>
      <c r="L675" s="72" t="s">
        <v>313</v>
      </c>
      <c r="M675" s="72"/>
    </row>
    <row r="676" spans="2:13" x14ac:dyDescent="0.25">
      <c r="B676" s="72" t="s">
        <v>143</v>
      </c>
      <c r="C676" s="72" t="s">
        <v>144</v>
      </c>
      <c r="D676" s="72" t="s">
        <v>12</v>
      </c>
      <c r="E676" s="72" t="s">
        <v>145</v>
      </c>
      <c r="F676" s="73">
        <v>-177</v>
      </c>
      <c r="G676" s="72" t="s">
        <v>14</v>
      </c>
      <c r="H676" s="72" t="s">
        <v>15</v>
      </c>
      <c r="I676" s="72" t="s">
        <v>16</v>
      </c>
      <c r="J676" s="72" t="s">
        <v>18</v>
      </c>
      <c r="K676" s="72" t="s">
        <v>33</v>
      </c>
      <c r="L676" s="72" t="s">
        <v>207</v>
      </c>
      <c r="M676" s="72"/>
    </row>
    <row r="677" spans="2:13" x14ac:dyDescent="0.25">
      <c r="B677" s="72" t="s">
        <v>143</v>
      </c>
      <c r="C677" s="72" t="s">
        <v>144</v>
      </c>
      <c r="D677" s="72" t="s">
        <v>12</v>
      </c>
      <c r="E677" s="72" t="s">
        <v>219</v>
      </c>
      <c r="F677" s="73">
        <v>4005</v>
      </c>
      <c r="G677" s="72" t="s">
        <v>14</v>
      </c>
      <c r="H677" s="72" t="s">
        <v>15</v>
      </c>
      <c r="I677" s="72" t="s">
        <v>136</v>
      </c>
      <c r="J677" s="72" t="s">
        <v>18</v>
      </c>
      <c r="K677" s="72" t="s">
        <v>33</v>
      </c>
      <c r="L677" s="72" t="s">
        <v>279</v>
      </c>
      <c r="M677" s="72"/>
    </row>
    <row r="678" spans="2:13" x14ac:dyDescent="0.25">
      <c r="B678" s="72" t="s">
        <v>143</v>
      </c>
      <c r="C678" s="72" t="s">
        <v>144</v>
      </c>
      <c r="D678" s="72" t="s">
        <v>12</v>
      </c>
      <c r="E678" s="72" t="s">
        <v>177</v>
      </c>
      <c r="F678" s="73">
        <v>5250</v>
      </c>
      <c r="G678" s="72" t="s">
        <v>14</v>
      </c>
      <c r="H678" s="72" t="s">
        <v>15</v>
      </c>
      <c r="I678" s="72" t="s">
        <v>16</v>
      </c>
      <c r="J678" s="72" t="s">
        <v>18</v>
      </c>
      <c r="K678" s="72" t="s">
        <v>184</v>
      </c>
      <c r="L678" s="72" t="s">
        <v>573</v>
      </c>
      <c r="M678" s="72"/>
    </row>
    <row r="679" spans="2:13" x14ac:dyDescent="0.25">
      <c r="B679" s="72" t="s">
        <v>143</v>
      </c>
      <c r="C679" s="72" t="s">
        <v>144</v>
      </c>
      <c r="D679" s="72" t="s">
        <v>12</v>
      </c>
      <c r="E679" s="72" t="s">
        <v>229</v>
      </c>
      <c r="F679" s="73">
        <v>-15396274</v>
      </c>
      <c r="G679" s="72" t="s">
        <v>14</v>
      </c>
      <c r="H679" s="72" t="s">
        <v>15</v>
      </c>
      <c r="I679" s="72" t="s">
        <v>16</v>
      </c>
      <c r="J679" s="72" t="s">
        <v>18</v>
      </c>
      <c r="K679" s="72" t="s">
        <v>21</v>
      </c>
      <c r="L679" s="72" t="s">
        <v>457</v>
      </c>
      <c r="M679" s="72"/>
    </row>
    <row r="680" spans="2:13" x14ac:dyDescent="0.25">
      <c r="B680" s="72" t="s">
        <v>143</v>
      </c>
      <c r="C680" s="72" t="s">
        <v>144</v>
      </c>
      <c r="D680" s="72" t="s">
        <v>12</v>
      </c>
      <c r="E680" s="72" t="s">
        <v>219</v>
      </c>
      <c r="F680" s="73">
        <v>286135</v>
      </c>
      <c r="G680" s="72" t="s">
        <v>14</v>
      </c>
      <c r="H680" s="72" t="s">
        <v>15</v>
      </c>
      <c r="I680" s="72" t="s">
        <v>16</v>
      </c>
      <c r="J680" s="72" t="s">
        <v>18</v>
      </c>
      <c r="K680" s="72" t="s">
        <v>33</v>
      </c>
      <c r="L680" s="72" t="s">
        <v>194</v>
      </c>
      <c r="M680" s="72"/>
    </row>
    <row r="681" spans="2:13" x14ac:dyDescent="0.25">
      <c r="B681" s="72" t="s">
        <v>143</v>
      </c>
      <c r="C681" s="72" t="s">
        <v>144</v>
      </c>
      <c r="D681" s="72" t="s">
        <v>12</v>
      </c>
      <c r="E681" s="72" t="s">
        <v>383</v>
      </c>
      <c r="F681" s="73">
        <v>471268</v>
      </c>
      <c r="G681" s="72" t="s">
        <v>14</v>
      </c>
      <c r="H681" s="72" t="s">
        <v>155</v>
      </c>
      <c r="I681" s="72" t="s">
        <v>16</v>
      </c>
      <c r="J681" s="72" t="s">
        <v>18</v>
      </c>
      <c r="K681" s="72" t="s">
        <v>33</v>
      </c>
      <c r="L681" s="72" t="s">
        <v>516</v>
      </c>
      <c r="M681" s="72" t="s">
        <v>384</v>
      </c>
    </row>
    <row r="682" spans="2:13" x14ac:dyDescent="0.25">
      <c r="B682" s="72" t="s">
        <v>143</v>
      </c>
      <c r="C682" s="72" t="s">
        <v>144</v>
      </c>
      <c r="D682" s="72" t="s">
        <v>12</v>
      </c>
      <c r="E682" s="72" t="s">
        <v>188</v>
      </c>
      <c r="F682" s="73">
        <v>6206782</v>
      </c>
      <c r="G682" s="72" t="s">
        <v>14</v>
      </c>
      <c r="H682" s="72" t="s">
        <v>15</v>
      </c>
      <c r="I682" s="72" t="s">
        <v>16</v>
      </c>
      <c r="J682" s="72" t="s">
        <v>18</v>
      </c>
      <c r="K682" s="72" t="s">
        <v>147</v>
      </c>
      <c r="L682" s="72" t="s">
        <v>407</v>
      </c>
      <c r="M682" s="72" t="s">
        <v>191</v>
      </c>
    </row>
    <row r="683" spans="2:13" x14ac:dyDescent="0.25">
      <c r="B683" s="72" t="s">
        <v>143</v>
      </c>
      <c r="C683" s="72" t="s">
        <v>144</v>
      </c>
      <c r="D683" s="72" t="s">
        <v>12</v>
      </c>
      <c r="E683" s="72" t="s">
        <v>242</v>
      </c>
      <c r="F683" s="73">
        <v>-17900</v>
      </c>
      <c r="G683" s="72" t="s">
        <v>14</v>
      </c>
      <c r="H683" s="72" t="s">
        <v>15</v>
      </c>
      <c r="I683" s="72" t="s">
        <v>16</v>
      </c>
      <c r="J683" s="72" t="s">
        <v>18</v>
      </c>
      <c r="K683" s="72" t="s">
        <v>184</v>
      </c>
      <c r="L683" s="72" t="s">
        <v>336</v>
      </c>
      <c r="M683" s="72"/>
    </row>
    <row r="684" spans="2:13" x14ac:dyDescent="0.25">
      <c r="B684" s="72" t="s">
        <v>143</v>
      </c>
      <c r="C684" s="72" t="s">
        <v>144</v>
      </c>
      <c r="D684" s="72" t="s">
        <v>12</v>
      </c>
      <c r="E684" s="72" t="s">
        <v>335</v>
      </c>
      <c r="F684" s="73">
        <v>164089</v>
      </c>
      <c r="G684" s="72" t="s">
        <v>14</v>
      </c>
      <c r="H684" s="72" t="s">
        <v>155</v>
      </c>
      <c r="I684" s="72" t="s">
        <v>136</v>
      </c>
      <c r="J684" s="72" t="s">
        <v>18</v>
      </c>
      <c r="K684" s="72" t="s">
        <v>21</v>
      </c>
      <c r="L684" s="72" t="s">
        <v>198</v>
      </c>
      <c r="M684" s="72" t="s">
        <v>322</v>
      </c>
    </row>
    <row r="685" spans="2:13" x14ac:dyDescent="0.25">
      <c r="B685" s="72" t="s">
        <v>143</v>
      </c>
      <c r="C685" s="72" t="s">
        <v>144</v>
      </c>
      <c r="D685" s="72" t="s">
        <v>12</v>
      </c>
      <c r="E685" s="72" t="s">
        <v>219</v>
      </c>
      <c r="F685" s="73">
        <v>7567236</v>
      </c>
      <c r="G685" s="72" t="s">
        <v>14</v>
      </c>
      <c r="H685" s="72" t="s">
        <v>15</v>
      </c>
      <c r="I685" s="72" t="s">
        <v>16</v>
      </c>
      <c r="J685" s="72" t="s">
        <v>18</v>
      </c>
      <c r="K685" s="72" t="s">
        <v>184</v>
      </c>
      <c r="L685" s="72" t="s">
        <v>351</v>
      </c>
      <c r="M685" s="72"/>
    </row>
    <row r="686" spans="2:13" x14ac:dyDescent="0.25">
      <c r="B686" s="72" t="s">
        <v>143</v>
      </c>
      <c r="C686" s="72" t="s">
        <v>144</v>
      </c>
      <c r="D686" s="72" t="s">
        <v>12</v>
      </c>
      <c r="E686" s="72" t="s">
        <v>227</v>
      </c>
      <c r="F686" s="73">
        <v>106793</v>
      </c>
      <c r="G686" s="72" t="s">
        <v>14</v>
      </c>
      <c r="H686" s="72" t="s">
        <v>15</v>
      </c>
      <c r="I686" s="72" t="s">
        <v>136</v>
      </c>
      <c r="J686" s="72" t="s">
        <v>18</v>
      </c>
      <c r="K686" s="72" t="s">
        <v>184</v>
      </c>
      <c r="L686" s="72" t="s">
        <v>336</v>
      </c>
      <c r="M686" s="72" t="s">
        <v>191</v>
      </c>
    </row>
    <row r="687" spans="2:13" x14ac:dyDescent="0.25">
      <c r="B687" s="72" t="s">
        <v>143</v>
      </c>
      <c r="C687" s="72" t="s">
        <v>144</v>
      </c>
      <c r="D687" s="72" t="s">
        <v>12</v>
      </c>
      <c r="E687" s="72" t="s">
        <v>188</v>
      </c>
      <c r="F687" s="73">
        <v>2524598</v>
      </c>
      <c r="G687" s="72" t="s">
        <v>14</v>
      </c>
      <c r="H687" s="72" t="s">
        <v>15</v>
      </c>
      <c r="I687" s="72" t="s">
        <v>16</v>
      </c>
      <c r="J687" s="72" t="s">
        <v>18</v>
      </c>
      <c r="K687" s="72" t="s">
        <v>33</v>
      </c>
      <c r="L687" s="72" t="s">
        <v>279</v>
      </c>
      <c r="M687" s="72" t="s">
        <v>191</v>
      </c>
    </row>
    <row r="688" spans="2:13" x14ac:dyDescent="0.25">
      <c r="B688" s="72" t="s">
        <v>143</v>
      </c>
      <c r="C688" s="72" t="s">
        <v>144</v>
      </c>
      <c r="D688" s="72" t="s">
        <v>12</v>
      </c>
      <c r="E688" s="72" t="s">
        <v>335</v>
      </c>
      <c r="F688" s="73">
        <v>38731</v>
      </c>
      <c r="G688" s="72" t="s">
        <v>14</v>
      </c>
      <c r="H688" s="72" t="s">
        <v>15</v>
      </c>
      <c r="I688" s="72" t="s">
        <v>16</v>
      </c>
      <c r="J688" s="72" t="s">
        <v>18</v>
      </c>
      <c r="K688" s="72" t="s">
        <v>147</v>
      </c>
      <c r="L688" s="72" t="s">
        <v>574</v>
      </c>
      <c r="M688" s="72" t="s">
        <v>337</v>
      </c>
    </row>
    <row r="689" spans="2:13" x14ac:dyDescent="0.25">
      <c r="B689" s="72" t="s">
        <v>143</v>
      </c>
      <c r="C689" s="72" t="s">
        <v>144</v>
      </c>
      <c r="D689" s="72" t="s">
        <v>12</v>
      </c>
      <c r="E689" s="72" t="s">
        <v>181</v>
      </c>
      <c r="F689" s="73">
        <v>-79</v>
      </c>
      <c r="G689" s="72" t="s">
        <v>14</v>
      </c>
      <c r="H689" s="72" t="s">
        <v>155</v>
      </c>
      <c r="I689" s="72" t="s">
        <v>136</v>
      </c>
      <c r="J689" s="72" t="s">
        <v>18</v>
      </c>
      <c r="K689" s="72" t="s">
        <v>21</v>
      </c>
      <c r="L689" s="72" t="s">
        <v>178</v>
      </c>
      <c r="M689" s="72"/>
    </row>
    <row r="690" spans="2:13" x14ac:dyDescent="0.25">
      <c r="B690" s="72" t="s">
        <v>143</v>
      </c>
      <c r="C690" s="72" t="s">
        <v>144</v>
      </c>
      <c r="D690" s="72" t="s">
        <v>12</v>
      </c>
      <c r="E690" s="72" t="s">
        <v>199</v>
      </c>
      <c r="F690" s="73">
        <v>1597</v>
      </c>
      <c r="G690" s="72" t="s">
        <v>14</v>
      </c>
      <c r="H690" s="72" t="s">
        <v>15</v>
      </c>
      <c r="I690" s="72" t="s">
        <v>16</v>
      </c>
      <c r="J690" s="72" t="s">
        <v>18</v>
      </c>
      <c r="K690" s="72" t="s">
        <v>33</v>
      </c>
      <c r="L690" s="72" t="s">
        <v>575</v>
      </c>
      <c r="M690" s="72"/>
    </row>
    <row r="691" spans="2:13" x14ac:dyDescent="0.25">
      <c r="B691" s="72" t="s">
        <v>143</v>
      </c>
      <c r="C691" s="72" t="s">
        <v>144</v>
      </c>
      <c r="D691" s="72" t="s">
        <v>12</v>
      </c>
      <c r="E691" s="72" t="s">
        <v>157</v>
      </c>
      <c r="F691" s="73">
        <v>2640867</v>
      </c>
      <c r="G691" s="72" t="s">
        <v>14</v>
      </c>
      <c r="H691" s="72" t="s">
        <v>15</v>
      </c>
      <c r="I691" s="72" t="s">
        <v>16</v>
      </c>
      <c r="J691" s="72" t="s">
        <v>18</v>
      </c>
      <c r="K691" s="72" t="s">
        <v>147</v>
      </c>
      <c r="L691" s="72" t="s">
        <v>327</v>
      </c>
      <c r="M691" s="72" t="s">
        <v>203</v>
      </c>
    </row>
    <row r="692" spans="2:13" x14ac:dyDescent="0.25">
      <c r="B692" s="72" t="s">
        <v>143</v>
      </c>
      <c r="C692" s="72" t="s">
        <v>144</v>
      </c>
      <c r="D692" s="72" t="s">
        <v>12</v>
      </c>
      <c r="E692" s="72" t="s">
        <v>349</v>
      </c>
      <c r="F692" s="73">
        <v>17327</v>
      </c>
      <c r="G692" s="72" t="s">
        <v>14</v>
      </c>
      <c r="H692" s="72" t="s">
        <v>15</v>
      </c>
      <c r="I692" s="72" t="s">
        <v>16</v>
      </c>
      <c r="J692" s="72" t="s">
        <v>18</v>
      </c>
      <c r="K692" s="72" t="s">
        <v>189</v>
      </c>
      <c r="L692" s="72" t="s">
        <v>500</v>
      </c>
      <c r="M692" s="72" t="s">
        <v>159</v>
      </c>
    </row>
    <row r="693" spans="2:13" x14ac:dyDescent="0.25">
      <c r="B693" s="72" t="s">
        <v>143</v>
      </c>
      <c r="C693" s="72" t="s">
        <v>144</v>
      </c>
      <c r="D693" s="72" t="s">
        <v>12</v>
      </c>
      <c r="E693" s="72" t="s">
        <v>152</v>
      </c>
      <c r="F693" s="73">
        <v>-1</v>
      </c>
      <c r="G693" s="72" t="s">
        <v>14</v>
      </c>
      <c r="H693" s="72" t="s">
        <v>155</v>
      </c>
      <c r="I693" s="72" t="s">
        <v>136</v>
      </c>
      <c r="J693" s="72" t="s">
        <v>18</v>
      </c>
      <c r="K693" s="72" t="s">
        <v>21</v>
      </c>
      <c r="L693" s="72" t="s">
        <v>515</v>
      </c>
      <c r="M693" s="72"/>
    </row>
    <row r="694" spans="2:13" x14ac:dyDescent="0.25">
      <c r="B694" s="72" t="s">
        <v>143</v>
      </c>
      <c r="C694" s="72" t="s">
        <v>144</v>
      </c>
      <c r="D694" s="72" t="s">
        <v>12</v>
      </c>
      <c r="E694" s="72" t="s">
        <v>177</v>
      </c>
      <c r="F694" s="73">
        <v>524949</v>
      </c>
      <c r="G694" s="72" t="s">
        <v>14</v>
      </c>
      <c r="H694" s="72" t="s">
        <v>155</v>
      </c>
      <c r="I694" s="72" t="s">
        <v>16</v>
      </c>
      <c r="J694" s="72" t="s">
        <v>18</v>
      </c>
      <c r="K694" s="72" t="s">
        <v>269</v>
      </c>
      <c r="L694" s="72" t="s">
        <v>270</v>
      </c>
      <c r="M694" s="72"/>
    </row>
    <row r="695" spans="2:13" x14ac:dyDescent="0.25">
      <c r="B695" s="72" t="s">
        <v>143</v>
      </c>
      <c r="C695" s="72" t="s">
        <v>144</v>
      </c>
      <c r="D695" s="72" t="s">
        <v>12</v>
      </c>
      <c r="E695" s="72" t="s">
        <v>439</v>
      </c>
      <c r="F695" s="73">
        <v>100163</v>
      </c>
      <c r="G695" s="72" t="s">
        <v>14</v>
      </c>
      <c r="H695" s="72" t="s">
        <v>15</v>
      </c>
      <c r="I695" s="72" t="s">
        <v>16</v>
      </c>
      <c r="J695" s="72" t="s">
        <v>18</v>
      </c>
      <c r="K695" s="72" t="s">
        <v>267</v>
      </c>
      <c r="L695" s="72" t="s">
        <v>576</v>
      </c>
      <c r="M695" s="72"/>
    </row>
    <row r="696" spans="2:13" x14ac:dyDescent="0.25">
      <c r="B696" s="72" t="s">
        <v>143</v>
      </c>
      <c r="C696" s="72" t="s">
        <v>144</v>
      </c>
      <c r="D696" s="72" t="s">
        <v>12</v>
      </c>
      <c r="E696" s="72" t="s">
        <v>152</v>
      </c>
      <c r="F696" s="73">
        <v>-2194</v>
      </c>
      <c r="G696" s="72" t="s">
        <v>14</v>
      </c>
      <c r="H696" s="72" t="s">
        <v>155</v>
      </c>
      <c r="I696" s="72" t="s">
        <v>16</v>
      </c>
      <c r="J696" s="72" t="s">
        <v>18</v>
      </c>
      <c r="K696" s="72" t="s">
        <v>33</v>
      </c>
      <c r="L696" s="72" t="s">
        <v>577</v>
      </c>
      <c r="M696" s="72"/>
    </row>
    <row r="697" spans="2:13" x14ac:dyDescent="0.25">
      <c r="B697" s="72" t="s">
        <v>143</v>
      </c>
      <c r="C697" s="72" t="s">
        <v>144</v>
      </c>
      <c r="D697" s="72" t="s">
        <v>12</v>
      </c>
      <c r="E697" s="72" t="s">
        <v>181</v>
      </c>
      <c r="F697" s="73">
        <v>-1754</v>
      </c>
      <c r="G697" s="72" t="s">
        <v>14</v>
      </c>
      <c r="H697" s="72" t="s">
        <v>15</v>
      </c>
      <c r="I697" s="72" t="s">
        <v>16</v>
      </c>
      <c r="J697" s="72" t="s">
        <v>18</v>
      </c>
      <c r="K697" s="72" t="s">
        <v>33</v>
      </c>
      <c r="L697" s="72" t="s">
        <v>568</v>
      </c>
      <c r="M697" s="72"/>
    </row>
    <row r="698" spans="2:13" x14ac:dyDescent="0.25">
      <c r="B698" s="72" t="s">
        <v>143</v>
      </c>
      <c r="C698" s="72" t="s">
        <v>144</v>
      </c>
      <c r="D698" s="72" t="s">
        <v>12</v>
      </c>
      <c r="E698" s="72" t="s">
        <v>145</v>
      </c>
      <c r="F698" s="73">
        <v>-8679</v>
      </c>
      <c r="G698" s="72" t="s">
        <v>14</v>
      </c>
      <c r="H698" s="72" t="s">
        <v>15</v>
      </c>
      <c r="I698" s="72" t="s">
        <v>16</v>
      </c>
      <c r="J698" s="72" t="s">
        <v>18</v>
      </c>
      <c r="K698" s="72" t="s">
        <v>245</v>
      </c>
      <c r="L698" s="72" t="s">
        <v>287</v>
      </c>
      <c r="M698" s="72"/>
    </row>
    <row r="699" spans="2:13" x14ac:dyDescent="0.25">
      <c r="B699" s="72" t="s">
        <v>143</v>
      </c>
      <c r="C699" s="72" t="s">
        <v>144</v>
      </c>
      <c r="D699" s="72" t="s">
        <v>12</v>
      </c>
      <c r="E699" s="72" t="s">
        <v>152</v>
      </c>
      <c r="F699" s="73">
        <v>-47614</v>
      </c>
      <c r="G699" s="72" t="s">
        <v>14</v>
      </c>
      <c r="H699" s="72" t="s">
        <v>15</v>
      </c>
      <c r="I699" s="72" t="s">
        <v>16</v>
      </c>
      <c r="J699" s="72" t="s">
        <v>18</v>
      </c>
      <c r="K699" s="72" t="s">
        <v>165</v>
      </c>
      <c r="L699" s="72" t="s">
        <v>243</v>
      </c>
      <c r="M699" s="72"/>
    </row>
    <row r="700" spans="2:13" x14ac:dyDescent="0.25">
      <c r="B700" s="72" t="s">
        <v>143</v>
      </c>
      <c r="C700" s="72" t="s">
        <v>144</v>
      </c>
      <c r="D700" s="72" t="s">
        <v>12</v>
      </c>
      <c r="E700" s="72" t="s">
        <v>219</v>
      </c>
      <c r="F700" s="73">
        <v>462</v>
      </c>
      <c r="G700" s="72" t="s">
        <v>14</v>
      </c>
      <c r="H700" s="72" t="s">
        <v>15</v>
      </c>
      <c r="I700" s="72" t="s">
        <v>136</v>
      </c>
      <c r="J700" s="72" t="s">
        <v>18</v>
      </c>
      <c r="K700" s="72" t="s">
        <v>147</v>
      </c>
      <c r="L700" s="72" t="s">
        <v>332</v>
      </c>
      <c r="M700" s="72"/>
    </row>
    <row r="701" spans="2:13" x14ac:dyDescent="0.25">
      <c r="B701" s="72" t="s">
        <v>143</v>
      </c>
      <c r="C701" s="72" t="s">
        <v>144</v>
      </c>
      <c r="D701" s="72" t="s">
        <v>12</v>
      </c>
      <c r="E701" s="72" t="s">
        <v>578</v>
      </c>
      <c r="F701" s="73">
        <v>2640801</v>
      </c>
      <c r="G701" s="72" t="s">
        <v>14</v>
      </c>
      <c r="H701" s="72" t="s">
        <v>15</v>
      </c>
      <c r="I701" s="72" t="s">
        <v>16</v>
      </c>
      <c r="J701" s="72" t="s">
        <v>18</v>
      </c>
      <c r="K701" s="72"/>
      <c r="L701" s="72"/>
      <c r="M701" s="72" t="s">
        <v>191</v>
      </c>
    </row>
    <row r="702" spans="2:13" x14ac:dyDescent="0.25">
      <c r="B702" s="72" t="s">
        <v>143</v>
      </c>
      <c r="C702" s="72" t="s">
        <v>144</v>
      </c>
      <c r="D702" s="72" t="s">
        <v>12</v>
      </c>
      <c r="E702" s="72" t="s">
        <v>197</v>
      </c>
      <c r="F702" s="73">
        <v>77826</v>
      </c>
      <c r="G702" s="72" t="s">
        <v>14</v>
      </c>
      <c r="H702" s="72" t="s">
        <v>15</v>
      </c>
      <c r="I702" s="72" t="s">
        <v>136</v>
      </c>
      <c r="J702" s="72" t="s">
        <v>18</v>
      </c>
      <c r="K702" s="72" t="s">
        <v>147</v>
      </c>
      <c r="L702" s="72" t="s">
        <v>255</v>
      </c>
      <c r="M702" s="72" t="s">
        <v>163</v>
      </c>
    </row>
    <row r="703" spans="2:13" x14ac:dyDescent="0.25">
      <c r="B703" s="72" t="s">
        <v>143</v>
      </c>
      <c r="C703" s="72" t="s">
        <v>144</v>
      </c>
      <c r="D703" s="72" t="s">
        <v>12</v>
      </c>
      <c r="E703" s="72" t="s">
        <v>209</v>
      </c>
      <c r="F703" s="73">
        <v>244614</v>
      </c>
      <c r="G703" s="72" t="s">
        <v>14</v>
      </c>
      <c r="H703" s="72" t="s">
        <v>15</v>
      </c>
      <c r="I703" s="72" t="s">
        <v>16</v>
      </c>
      <c r="J703" s="72" t="s">
        <v>18</v>
      </c>
      <c r="K703" s="72" t="s">
        <v>267</v>
      </c>
      <c r="L703" s="72" t="s">
        <v>579</v>
      </c>
      <c r="M703" s="72" t="s">
        <v>322</v>
      </c>
    </row>
    <row r="704" spans="2:13" x14ac:dyDescent="0.25">
      <c r="B704" s="72" t="s">
        <v>143</v>
      </c>
      <c r="C704" s="72" t="s">
        <v>144</v>
      </c>
      <c r="D704" s="72" t="s">
        <v>12</v>
      </c>
      <c r="E704" s="72" t="s">
        <v>154</v>
      </c>
      <c r="F704" s="73">
        <v>-18340</v>
      </c>
      <c r="G704" s="72" t="s">
        <v>14</v>
      </c>
      <c r="H704" s="72" t="s">
        <v>155</v>
      </c>
      <c r="I704" s="72" t="s">
        <v>16</v>
      </c>
      <c r="J704" s="72" t="s">
        <v>18</v>
      </c>
      <c r="K704" s="72" t="s">
        <v>147</v>
      </c>
      <c r="L704" s="72" t="s">
        <v>182</v>
      </c>
      <c r="M704" s="72"/>
    </row>
    <row r="705" spans="2:13" x14ac:dyDescent="0.25">
      <c r="B705" s="72" t="s">
        <v>143</v>
      </c>
      <c r="C705" s="72" t="s">
        <v>144</v>
      </c>
      <c r="D705" s="72" t="s">
        <v>12</v>
      </c>
      <c r="E705" s="72" t="s">
        <v>237</v>
      </c>
      <c r="F705" s="73">
        <v>29406</v>
      </c>
      <c r="G705" s="72" t="s">
        <v>14</v>
      </c>
      <c r="H705" s="72" t="s">
        <v>15</v>
      </c>
      <c r="I705" s="72" t="s">
        <v>16</v>
      </c>
      <c r="J705" s="72" t="s">
        <v>18</v>
      </c>
      <c r="K705" s="72" t="s">
        <v>147</v>
      </c>
      <c r="L705" s="72" t="s">
        <v>580</v>
      </c>
      <c r="M705" s="72" t="s">
        <v>186</v>
      </c>
    </row>
    <row r="706" spans="2:13" x14ac:dyDescent="0.25">
      <c r="B706" s="72" t="s">
        <v>143</v>
      </c>
      <c r="C706" s="72" t="s">
        <v>144</v>
      </c>
      <c r="D706" s="72" t="s">
        <v>12</v>
      </c>
      <c r="E706" s="72" t="s">
        <v>145</v>
      </c>
      <c r="F706" s="73">
        <v>-47</v>
      </c>
      <c r="G706" s="72" t="s">
        <v>14</v>
      </c>
      <c r="H706" s="72" t="s">
        <v>15</v>
      </c>
      <c r="I706" s="72" t="s">
        <v>16</v>
      </c>
      <c r="J706" s="72" t="s">
        <v>18</v>
      </c>
      <c r="K706" s="72" t="s">
        <v>24</v>
      </c>
      <c r="L706" s="72" t="s">
        <v>166</v>
      </c>
      <c r="M706" s="72"/>
    </row>
    <row r="707" spans="2:13" x14ac:dyDescent="0.25">
      <c r="B707" s="72" t="s">
        <v>143</v>
      </c>
      <c r="C707" s="72" t="s">
        <v>144</v>
      </c>
      <c r="D707" s="72" t="s">
        <v>12</v>
      </c>
      <c r="E707" s="72" t="s">
        <v>181</v>
      </c>
      <c r="F707" s="73">
        <v>-382</v>
      </c>
      <c r="G707" s="72" t="s">
        <v>14</v>
      </c>
      <c r="H707" s="72" t="s">
        <v>155</v>
      </c>
      <c r="I707" s="72" t="s">
        <v>16</v>
      </c>
      <c r="J707" s="72" t="s">
        <v>18</v>
      </c>
      <c r="K707" s="72" t="s">
        <v>33</v>
      </c>
      <c r="L707" s="72" t="s">
        <v>462</v>
      </c>
      <c r="M707" s="72"/>
    </row>
    <row r="708" spans="2:13" x14ac:dyDescent="0.25">
      <c r="B708" s="72" t="s">
        <v>143</v>
      </c>
      <c r="C708" s="72" t="s">
        <v>144</v>
      </c>
      <c r="D708" s="72" t="s">
        <v>12</v>
      </c>
      <c r="E708" s="72" t="s">
        <v>292</v>
      </c>
      <c r="F708" s="73">
        <v>289892</v>
      </c>
      <c r="G708" s="72" t="s">
        <v>14</v>
      </c>
      <c r="H708" s="72" t="s">
        <v>15</v>
      </c>
      <c r="I708" s="72" t="s">
        <v>16</v>
      </c>
      <c r="J708" s="72" t="s">
        <v>18</v>
      </c>
      <c r="K708" s="72" t="s">
        <v>245</v>
      </c>
      <c r="L708" s="72" t="s">
        <v>564</v>
      </c>
      <c r="M708" s="72" t="s">
        <v>293</v>
      </c>
    </row>
    <row r="709" spans="2:13" x14ac:dyDescent="0.25">
      <c r="B709" s="72" t="s">
        <v>143</v>
      </c>
      <c r="C709" s="72" t="s">
        <v>144</v>
      </c>
      <c r="D709" s="72" t="s">
        <v>12</v>
      </c>
      <c r="E709" s="72" t="s">
        <v>240</v>
      </c>
      <c r="F709" s="73">
        <v>-697</v>
      </c>
      <c r="G709" s="72" t="s">
        <v>14</v>
      </c>
      <c r="H709" s="72" t="s">
        <v>15</v>
      </c>
      <c r="I709" s="72" t="s">
        <v>16</v>
      </c>
      <c r="J709" s="72" t="s">
        <v>18</v>
      </c>
      <c r="K709" s="72" t="s">
        <v>257</v>
      </c>
      <c r="L709" s="72" t="s">
        <v>581</v>
      </c>
      <c r="M709" s="72"/>
    </row>
    <row r="710" spans="2:13" x14ac:dyDescent="0.25">
      <c r="B710" s="72" t="s">
        <v>143</v>
      </c>
      <c r="C710" s="72" t="s">
        <v>144</v>
      </c>
      <c r="D710" s="72" t="s">
        <v>12</v>
      </c>
      <c r="E710" s="72" t="s">
        <v>157</v>
      </c>
      <c r="F710" s="73">
        <v>4290299</v>
      </c>
      <c r="G710" s="72" t="s">
        <v>14</v>
      </c>
      <c r="H710" s="72" t="s">
        <v>15</v>
      </c>
      <c r="I710" s="72" t="s">
        <v>16</v>
      </c>
      <c r="J710" s="72" t="s">
        <v>18</v>
      </c>
      <c r="K710" s="72" t="s">
        <v>21</v>
      </c>
      <c r="L710" s="72" t="s">
        <v>28</v>
      </c>
      <c r="M710" s="72" t="s">
        <v>337</v>
      </c>
    </row>
    <row r="711" spans="2:13" x14ac:dyDescent="0.25">
      <c r="B711" s="72" t="s">
        <v>143</v>
      </c>
      <c r="C711" s="72" t="s">
        <v>144</v>
      </c>
      <c r="D711" s="72" t="s">
        <v>12</v>
      </c>
      <c r="E711" s="72" t="s">
        <v>188</v>
      </c>
      <c r="F711" s="73">
        <v>18331</v>
      </c>
      <c r="G711" s="72" t="s">
        <v>14</v>
      </c>
      <c r="H711" s="72" t="s">
        <v>15</v>
      </c>
      <c r="I711" s="72" t="s">
        <v>136</v>
      </c>
      <c r="J711" s="72" t="s">
        <v>18</v>
      </c>
      <c r="K711" s="72" t="s">
        <v>147</v>
      </c>
      <c r="L711" s="72" t="s">
        <v>378</v>
      </c>
      <c r="M711" s="72" t="s">
        <v>151</v>
      </c>
    </row>
    <row r="712" spans="2:13" x14ac:dyDescent="0.25">
      <c r="B712" s="72" t="s">
        <v>143</v>
      </c>
      <c r="C712" s="72" t="s">
        <v>144</v>
      </c>
      <c r="D712" s="72" t="s">
        <v>12</v>
      </c>
      <c r="E712" s="72" t="s">
        <v>201</v>
      </c>
      <c r="F712" s="73">
        <v>200718</v>
      </c>
      <c r="G712" s="72" t="s">
        <v>14</v>
      </c>
      <c r="H712" s="72" t="s">
        <v>15</v>
      </c>
      <c r="I712" s="72" t="s">
        <v>16</v>
      </c>
      <c r="J712" s="72" t="s">
        <v>18</v>
      </c>
      <c r="K712" s="72" t="s">
        <v>161</v>
      </c>
      <c r="L712" s="72" t="s">
        <v>582</v>
      </c>
      <c r="M712" s="72" t="s">
        <v>159</v>
      </c>
    </row>
    <row r="713" spans="2:13" x14ac:dyDescent="0.25">
      <c r="B713" s="72" t="s">
        <v>143</v>
      </c>
      <c r="C713" s="72" t="s">
        <v>144</v>
      </c>
      <c r="D713" s="72" t="s">
        <v>12</v>
      </c>
      <c r="E713" s="72" t="s">
        <v>219</v>
      </c>
      <c r="F713" s="73">
        <v>1405</v>
      </c>
      <c r="G713" s="72" t="s">
        <v>14</v>
      </c>
      <c r="H713" s="72" t="s">
        <v>155</v>
      </c>
      <c r="I713" s="72" t="s">
        <v>16</v>
      </c>
      <c r="J713" s="72" t="s">
        <v>18</v>
      </c>
      <c r="K713" s="72" t="s">
        <v>33</v>
      </c>
      <c r="L713" s="72" t="s">
        <v>496</v>
      </c>
      <c r="M713" s="72"/>
    </row>
    <row r="714" spans="2:13" x14ac:dyDescent="0.25">
      <c r="B714" s="72" t="s">
        <v>143</v>
      </c>
      <c r="C714" s="72" t="s">
        <v>144</v>
      </c>
      <c r="D714" s="72" t="s">
        <v>12</v>
      </c>
      <c r="E714" s="72" t="s">
        <v>219</v>
      </c>
      <c r="F714" s="73">
        <v>1474</v>
      </c>
      <c r="G714" s="72" t="s">
        <v>14</v>
      </c>
      <c r="H714" s="72" t="s">
        <v>155</v>
      </c>
      <c r="I714" s="72" t="s">
        <v>16</v>
      </c>
      <c r="J714" s="72" t="s">
        <v>18</v>
      </c>
      <c r="K714" s="72" t="s">
        <v>33</v>
      </c>
      <c r="L714" s="72" t="s">
        <v>583</v>
      </c>
      <c r="M714" s="72"/>
    </row>
    <row r="715" spans="2:13" x14ac:dyDescent="0.25">
      <c r="B715" s="72" t="s">
        <v>143</v>
      </c>
      <c r="C715" s="72" t="s">
        <v>144</v>
      </c>
      <c r="D715" s="72" t="s">
        <v>12</v>
      </c>
      <c r="E715" s="72" t="s">
        <v>154</v>
      </c>
      <c r="F715" s="73">
        <v>-9756</v>
      </c>
      <c r="G715" s="72" t="s">
        <v>14</v>
      </c>
      <c r="H715" s="72" t="s">
        <v>155</v>
      </c>
      <c r="I715" s="72" t="s">
        <v>16</v>
      </c>
      <c r="J715" s="72" t="s">
        <v>18</v>
      </c>
      <c r="K715" s="72" t="s">
        <v>267</v>
      </c>
      <c r="L715" s="72" t="s">
        <v>313</v>
      </c>
      <c r="M715" s="72"/>
    </row>
    <row r="716" spans="2:13" x14ac:dyDescent="0.25">
      <c r="B716" s="72" t="s">
        <v>143</v>
      </c>
      <c r="C716" s="72" t="s">
        <v>144</v>
      </c>
      <c r="D716" s="72" t="s">
        <v>12</v>
      </c>
      <c r="E716" s="72" t="s">
        <v>219</v>
      </c>
      <c r="F716" s="73">
        <v>25036</v>
      </c>
      <c r="G716" s="72" t="s">
        <v>14</v>
      </c>
      <c r="H716" s="72" t="s">
        <v>155</v>
      </c>
      <c r="I716" s="72" t="s">
        <v>16</v>
      </c>
      <c r="J716" s="72" t="s">
        <v>18</v>
      </c>
      <c r="K716" s="72" t="s">
        <v>33</v>
      </c>
      <c r="L716" s="72" t="s">
        <v>584</v>
      </c>
      <c r="M716" s="72"/>
    </row>
    <row r="717" spans="2:13" x14ac:dyDescent="0.25">
      <c r="B717" s="72" t="s">
        <v>143</v>
      </c>
      <c r="C717" s="72" t="s">
        <v>144</v>
      </c>
      <c r="D717" s="72" t="s">
        <v>12</v>
      </c>
      <c r="E717" s="72" t="s">
        <v>177</v>
      </c>
      <c r="F717" s="73">
        <v>804</v>
      </c>
      <c r="G717" s="72" t="s">
        <v>14</v>
      </c>
      <c r="H717" s="72" t="s">
        <v>15</v>
      </c>
      <c r="I717" s="72" t="s">
        <v>16</v>
      </c>
      <c r="J717" s="72" t="s">
        <v>18</v>
      </c>
      <c r="K717" s="72" t="s">
        <v>189</v>
      </c>
      <c r="L717" s="72" t="s">
        <v>524</v>
      </c>
      <c r="M717" s="72"/>
    </row>
    <row r="718" spans="2:13" x14ac:dyDescent="0.25">
      <c r="B718" s="72" t="s">
        <v>143</v>
      </c>
      <c r="C718" s="72" t="s">
        <v>144</v>
      </c>
      <c r="D718" s="72" t="s">
        <v>12</v>
      </c>
      <c r="E718" s="72" t="s">
        <v>197</v>
      </c>
      <c r="F718" s="73">
        <v>180422</v>
      </c>
      <c r="G718" s="72" t="s">
        <v>14</v>
      </c>
      <c r="H718" s="72" t="s">
        <v>15</v>
      </c>
      <c r="I718" s="72" t="s">
        <v>16</v>
      </c>
      <c r="J718" s="72" t="s">
        <v>18</v>
      </c>
      <c r="K718" s="72" t="s">
        <v>24</v>
      </c>
      <c r="L718" s="72" t="s">
        <v>585</v>
      </c>
      <c r="M718" s="72" t="s">
        <v>163</v>
      </c>
    </row>
    <row r="719" spans="2:13" x14ac:dyDescent="0.25">
      <c r="B719" s="72" t="s">
        <v>143</v>
      </c>
      <c r="C719" s="72" t="s">
        <v>144</v>
      </c>
      <c r="D719" s="72" t="s">
        <v>12</v>
      </c>
      <c r="E719" s="72" t="s">
        <v>157</v>
      </c>
      <c r="F719" s="73">
        <v>187531</v>
      </c>
      <c r="G719" s="72" t="s">
        <v>14</v>
      </c>
      <c r="H719" s="72" t="s">
        <v>155</v>
      </c>
      <c r="I719" s="72" t="s">
        <v>16</v>
      </c>
      <c r="J719" s="72" t="s">
        <v>18</v>
      </c>
      <c r="K719" s="72" t="s">
        <v>33</v>
      </c>
      <c r="L719" s="72" t="s">
        <v>387</v>
      </c>
      <c r="M719" s="72" t="s">
        <v>159</v>
      </c>
    </row>
    <row r="720" spans="2:13" x14ac:dyDescent="0.25">
      <c r="B720" s="72" t="s">
        <v>143</v>
      </c>
      <c r="C720" s="72" t="s">
        <v>144</v>
      </c>
      <c r="D720" s="72" t="s">
        <v>12</v>
      </c>
      <c r="E720" s="72" t="s">
        <v>188</v>
      </c>
      <c r="F720" s="73">
        <v>4800263</v>
      </c>
      <c r="G720" s="72" t="s">
        <v>14</v>
      </c>
      <c r="H720" s="72" t="s">
        <v>15</v>
      </c>
      <c r="I720" s="72" t="s">
        <v>136</v>
      </c>
      <c r="J720" s="72" t="s">
        <v>18</v>
      </c>
      <c r="K720" s="72" t="s">
        <v>303</v>
      </c>
      <c r="L720" s="72" t="s">
        <v>304</v>
      </c>
      <c r="M720" s="72" t="s">
        <v>186</v>
      </c>
    </row>
    <row r="721" spans="2:13" x14ac:dyDescent="0.25">
      <c r="B721" s="72" t="s">
        <v>143</v>
      </c>
      <c r="C721" s="72" t="s">
        <v>144</v>
      </c>
      <c r="D721" s="72" t="s">
        <v>12</v>
      </c>
      <c r="E721" s="72" t="s">
        <v>157</v>
      </c>
      <c r="F721" s="73">
        <v>110206</v>
      </c>
      <c r="G721" s="72" t="s">
        <v>14</v>
      </c>
      <c r="H721" s="72" t="s">
        <v>15</v>
      </c>
      <c r="I721" s="72" t="s">
        <v>16</v>
      </c>
      <c r="J721" s="72" t="s">
        <v>18</v>
      </c>
      <c r="K721" s="72" t="s">
        <v>24</v>
      </c>
      <c r="L721" s="72" t="s">
        <v>586</v>
      </c>
      <c r="M721" s="72" t="s">
        <v>334</v>
      </c>
    </row>
    <row r="722" spans="2:13" x14ac:dyDescent="0.25">
      <c r="B722" s="72" t="s">
        <v>143</v>
      </c>
      <c r="C722" s="72" t="s">
        <v>144</v>
      </c>
      <c r="D722" s="72" t="s">
        <v>12</v>
      </c>
      <c r="E722" s="72" t="s">
        <v>188</v>
      </c>
      <c r="F722" s="73">
        <v>74070</v>
      </c>
      <c r="G722" s="72" t="s">
        <v>14</v>
      </c>
      <c r="H722" s="72" t="s">
        <v>15</v>
      </c>
      <c r="I722" s="72" t="s">
        <v>136</v>
      </c>
      <c r="J722" s="72" t="s">
        <v>18</v>
      </c>
      <c r="K722" s="72" t="s">
        <v>147</v>
      </c>
      <c r="L722" s="72" t="s">
        <v>587</v>
      </c>
      <c r="M722" s="72" t="s">
        <v>191</v>
      </c>
    </row>
    <row r="723" spans="2:13" x14ac:dyDescent="0.25">
      <c r="B723" s="72" t="s">
        <v>143</v>
      </c>
      <c r="C723" s="72" t="s">
        <v>144</v>
      </c>
      <c r="D723" s="72" t="s">
        <v>12</v>
      </c>
      <c r="E723" s="72" t="s">
        <v>177</v>
      </c>
      <c r="F723" s="73">
        <v>42551</v>
      </c>
      <c r="G723" s="72" t="s">
        <v>14</v>
      </c>
      <c r="H723" s="72" t="s">
        <v>15</v>
      </c>
      <c r="I723" s="72" t="s">
        <v>16</v>
      </c>
      <c r="J723" s="72" t="s">
        <v>18</v>
      </c>
      <c r="K723" s="72" t="s">
        <v>33</v>
      </c>
      <c r="L723" s="72" t="s">
        <v>34</v>
      </c>
      <c r="M723" s="72"/>
    </row>
    <row r="724" spans="2:13" x14ac:dyDescent="0.25">
      <c r="B724" s="72" t="s">
        <v>143</v>
      </c>
      <c r="C724" s="72" t="s">
        <v>144</v>
      </c>
      <c r="D724" s="72" t="s">
        <v>12</v>
      </c>
      <c r="E724" s="72" t="s">
        <v>199</v>
      </c>
      <c r="F724" s="73">
        <v>10827</v>
      </c>
      <c r="G724" s="72" t="s">
        <v>14</v>
      </c>
      <c r="H724" s="72" t="s">
        <v>15</v>
      </c>
      <c r="I724" s="72" t="s">
        <v>16</v>
      </c>
      <c r="J724" s="72" t="s">
        <v>18</v>
      </c>
      <c r="K724" s="72" t="s">
        <v>147</v>
      </c>
      <c r="L724" s="72" t="s">
        <v>310</v>
      </c>
      <c r="M724" s="72"/>
    </row>
    <row r="725" spans="2:13" x14ac:dyDescent="0.25">
      <c r="B725" s="72" t="s">
        <v>143</v>
      </c>
      <c r="C725" s="72" t="s">
        <v>144</v>
      </c>
      <c r="D725" s="72" t="s">
        <v>12</v>
      </c>
      <c r="E725" s="72" t="s">
        <v>152</v>
      </c>
      <c r="F725" s="73">
        <v>-9496</v>
      </c>
      <c r="G725" s="72" t="s">
        <v>14</v>
      </c>
      <c r="H725" s="72" t="s">
        <v>155</v>
      </c>
      <c r="I725" s="72" t="s">
        <v>16</v>
      </c>
      <c r="J725" s="72" t="s">
        <v>18</v>
      </c>
      <c r="K725" s="72" t="s">
        <v>33</v>
      </c>
      <c r="L725" s="72" t="s">
        <v>442</v>
      </c>
      <c r="M725" s="72"/>
    </row>
    <row r="726" spans="2:13" x14ac:dyDescent="0.25">
      <c r="B726" s="72" t="s">
        <v>143</v>
      </c>
      <c r="C726" s="72" t="s">
        <v>144</v>
      </c>
      <c r="D726" s="72" t="s">
        <v>12</v>
      </c>
      <c r="E726" s="72" t="s">
        <v>181</v>
      </c>
      <c r="F726" s="73">
        <v>-422</v>
      </c>
      <c r="G726" s="72" t="s">
        <v>14</v>
      </c>
      <c r="H726" s="72" t="s">
        <v>15</v>
      </c>
      <c r="I726" s="72" t="s">
        <v>16</v>
      </c>
      <c r="J726" s="72" t="s">
        <v>18</v>
      </c>
      <c r="K726" s="72" t="s">
        <v>33</v>
      </c>
      <c r="L726" s="72" t="s">
        <v>588</v>
      </c>
      <c r="M726" s="72"/>
    </row>
    <row r="727" spans="2:13" x14ac:dyDescent="0.25">
      <c r="B727" s="72" t="s">
        <v>143</v>
      </c>
      <c r="C727" s="72" t="s">
        <v>144</v>
      </c>
      <c r="D727" s="72" t="s">
        <v>12</v>
      </c>
      <c r="E727" s="72" t="s">
        <v>237</v>
      </c>
      <c r="F727" s="73">
        <v>8249</v>
      </c>
      <c r="G727" s="72" t="s">
        <v>14</v>
      </c>
      <c r="H727" s="72" t="s">
        <v>155</v>
      </c>
      <c r="I727" s="72" t="s">
        <v>16</v>
      </c>
      <c r="J727" s="72" t="s">
        <v>18</v>
      </c>
      <c r="K727" s="72" t="s">
        <v>33</v>
      </c>
      <c r="L727" s="72" t="s">
        <v>485</v>
      </c>
      <c r="M727" s="72" t="s">
        <v>151</v>
      </c>
    </row>
    <row r="728" spans="2:13" x14ac:dyDescent="0.25">
      <c r="B728" s="72" t="s">
        <v>143</v>
      </c>
      <c r="C728" s="72" t="s">
        <v>144</v>
      </c>
      <c r="D728" s="72" t="s">
        <v>12</v>
      </c>
      <c r="E728" s="72" t="s">
        <v>188</v>
      </c>
      <c r="F728" s="73">
        <v>79048</v>
      </c>
      <c r="G728" s="72" t="s">
        <v>14</v>
      </c>
      <c r="H728" s="72" t="s">
        <v>155</v>
      </c>
      <c r="I728" s="72" t="s">
        <v>16</v>
      </c>
      <c r="J728" s="72" t="s">
        <v>18</v>
      </c>
      <c r="K728" s="72" t="s">
        <v>267</v>
      </c>
      <c r="L728" s="72" t="s">
        <v>589</v>
      </c>
      <c r="M728" s="72" t="s">
        <v>163</v>
      </c>
    </row>
    <row r="729" spans="2:13" x14ac:dyDescent="0.25">
      <c r="B729" s="72" t="s">
        <v>143</v>
      </c>
      <c r="C729" s="72" t="s">
        <v>144</v>
      </c>
      <c r="D729" s="72" t="s">
        <v>12</v>
      </c>
      <c r="E729" s="72" t="s">
        <v>227</v>
      </c>
      <c r="F729" s="73">
        <v>404077</v>
      </c>
      <c r="G729" s="72" t="s">
        <v>14</v>
      </c>
      <c r="H729" s="72" t="s">
        <v>15</v>
      </c>
      <c r="I729" s="72" t="s">
        <v>16</v>
      </c>
      <c r="J729" s="72" t="s">
        <v>18</v>
      </c>
      <c r="K729" s="72" t="s">
        <v>33</v>
      </c>
      <c r="L729" s="72" t="s">
        <v>364</v>
      </c>
      <c r="M729" s="72" t="s">
        <v>248</v>
      </c>
    </row>
    <row r="730" spans="2:13" x14ac:dyDescent="0.25">
      <c r="B730" s="72" t="s">
        <v>143</v>
      </c>
      <c r="C730" s="72" t="s">
        <v>144</v>
      </c>
      <c r="D730" s="72" t="s">
        <v>12</v>
      </c>
      <c r="E730" s="72" t="s">
        <v>164</v>
      </c>
      <c r="F730" s="73">
        <v>-50735</v>
      </c>
      <c r="G730" s="72" t="s">
        <v>14</v>
      </c>
      <c r="H730" s="72" t="s">
        <v>15</v>
      </c>
      <c r="I730" s="72" t="s">
        <v>16</v>
      </c>
      <c r="J730" s="72" t="s">
        <v>18</v>
      </c>
      <c r="K730" s="72" t="s">
        <v>184</v>
      </c>
      <c r="L730" s="72" t="s">
        <v>539</v>
      </c>
      <c r="M730" s="72"/>
    </row>
    <row r="731" spans="2:13" x14ac:dyDescent="0.25">
      <c r="B731" s="72" t="s">
        <v>143</v>
      </c>
      <c r="C731" s="72" t="s">
        <v>144</v>
      </c>
      <c r="D731" s="72" t="s">
        <v>12</v>
      </c>
      <c r="E731" s="72" t="s">
        <v>229</v>
      </c>
      <c r="F731" s="73">
        <v>-224470</v>
      </c>
      <c r="G731" s="72" t="s">
        <v>14</v>
      </c>
      <c r="H731" s="72" t="s">
        <v>15</v>
      </c>
      <c r="I731" s="72" t="s">
        <v>16</v>
      </c>
      <c r="J731" s="72" t="s">
        <v>18</v>
      </c>
      <c r="K731" s="72" t="s">
        <v>214</v>
      </c>
      <c r="L731" s="72" t="s">
        <v>493</v>
      </c>
      <c r="M731" s="72"/>
    </row>
    <row r="732" spans="2:13" x14ac:dyDescent="0.25">
      <c r="B732" s="72" t="s">
        <v>143</v>
      </c>
      <c r="C732" s="72" t="s">
        <v>144</v>
      </c>
      <c r="D732" s="72" t="s">
        <v>12</v>
      </c>
      <c r="E732" s="72" t="s">
        <v>219</v>
      </c>
      <c r="F732" s="73">
        <v>308195</v>
      </c>
      <c r="G732" s="72" t="s">
        <v>14</v>
      </c>
      <c r="H732" s="72" t="s">
        <v>15</v>
      </c>
      <c r="I732" s="72" t="s">
        <v>16</v>
      </c>
      <c r="J732" s="72" t="s">
        <v>18</v>
      </c>
      <c r="K732" s="72" t="s">
        <v>147</v>
      </c>
      <c r="L732" s="72" t="s">
        <v>275</v>
      </c>
      <c r="M732" s="72"/>
    </row>
    <row r="733" spans="2:13" x14ac:dyDescent="0.25">
      <c r="B733" s="72" t="s">
        <v>143</v>
      </c>
      <c r="C733" s="72" t="s">
        <v>144</v>
      </c>
      <c r="D733" s="72" t="s">
        <v>12</v>
      </c>
      <c r="E733" s="72" t="s">
        <v>152</v>
      </c>
      <c r="F733" s="73">
        <v>-16776</v>
      </c>
      <c r="G733" s="72" t="s">
        <v>14</v>
      </c>
      <c r="H733" s="72" t="s">
        <v>15</v>
      </c>
      <c r="I733" s="72" t="s">
        <v>16</v>
      </c>
      <c r="J733" s="72" t="s">
        <v>18</v>
      </c>
      <c r="K733" s="72" t="s">
        <v>168</v>
      </c>
      <c r="L733" s="72" t="s">
        <v>298</v>
      </c>
      <c r="M733" s="72"/>
    </row>
    <row r="734" spans="2:13" x14ac:dyDescent="0.25">
      <c r="B734" s="72" t="s">
        <v>143</v>
      </c>
      <c r="C734" s="72" t="s">
        <v>144</v>
      </c>
      <c r="D734" s="72" t="s">
        <v>12</v>
      </c>
      <c r="E734" s="72" t="s">
        <v>237</v>
      </c>
      <c r="F734" s="73">
        <v>22471</v>
      </c>
      <c r="G734" s="72" t="s">
        <v>14</v>
      </c>
      <c r="H734" s="72" t="s">
        <v>15</v>
      </c>
      <c r="I734" s="72" t="s">
        <v>16</v>
      </c>
      <c r="J734" s="72" t="s">
        <v>18</v>
      </c>
      <c r="K734" s="72" t="s">
        <v>214</v>
      </c>
      <c r="L734" s="72" t="s">
        <v>590</v>
      </c>
      <c r="M734" s="72" t="s">
        <v>163</v>
      </c>
    </row>
    <row r="735" spans="2:13" x14ac:dyDescent="0.25">
      <c r="B735" s="72" t="s">
        <v>143</v>
      </c>
      <c r="C735" s="72" t="s">
        <v>144</v>
      </c>
      <c r="D735" s="72" t="s">
        <v>12</v>
      </c>
      <c r="E735" s="72" t="s">
        <v>154</v>
      </c>
      <c r="F735" s="73">
        <v>-212</v>
      </c>
      <c r="G735" s="72" t="s">
        <v>14</v>
      </c>
      <c r="H735" s="72" t="s">
        <v>155</v>
      </c>
      <c r="I735" s="72" t="s">
        <v>16</v>
      </c>
      <c r="J735" s="72" t="s">
        <v>18</v>
      </c>
      <c r="K735" s="72" t="s">
        <v>33</v>
      </c>
      <c r="L735" s="72" t="s">
        <v>300</v>
      </c>
      <c r="M735" s="72"/>
    </row>
    <row r="736" spans="2:13" x14ac:dyDescent="0.25">
      <c r="B736" s="72" t="s">
        <v>143</v>
      </c>
      <c r="C736" s="72" t="s">
        <v>144</v>
      </c>
      <c r="D736" s="72" t="s">
        <v>12</v>
      </c>
      <c r="E736" s="72" t="s">
        <v>199</v>
      </c>
      <c r="F736" s="73">
        <v>1296</v>
      </c>
      <c r="G736" s="72" t="s">
        <v>14</v>
      </c>
      <c r="H736" s="72" t="s">
        <v>15</v>
      </c>
      <c r="I736" s="72" t="s">
        <v>16</v>
      </c>
      <c r="J736" s="72" t="s">
        <v>18</v>
      </c>
      <c r="K736" s="72" t="s">
        <v>168</v>
      </c>
      <c r="L736" s="72" t="s">
        <v>591</v>
      </c>
      <c r="M736" s="72"/>
    </row>
    <row r="737" spans="2:13" x14ac:dyDescent="0.25">
      <c r="B737" s="72" t="s">
        <v>143</v>
      </c>
      <c r="C737" s="72" t="s">
        <v>144</v>
      </c>
      <c r="D737" s="72" t="s">
        <v>12</v>
      </c>
      <c r="E737" s="72" t="s">
        <v>145</v>
      </c>
      <c r="F737" s="73">
        <v>-5957</v>
      </c>
      <c r="G737" s="72" t="s">
        <v>14</v>
      </c>
      <c r="H737" s="72" t="s">
        <v>155</v>
      </c>
      <c r="I737" s="72" t="s">
        <v>16</v>
      </c>
      <c r="J737" s="72" t="s">
        <v>18</v>
      </c>
      <c r="K737" s="72" t="s">
        <v>147</v>
      </c>
      <c r="L737" s="72" t="s">
        <v>466</v>
      </c>
      <c r="M737" s="72"/>
    </row>
    <row r="738" spans="2:13" x14ac:dyDescent="0.25">
      <c r="B738" s="72" t="s">
        <v>143</v>
      </c>
      <c r="C738" s="72" t="s">
        <v>144</v>
      </c>
      <c r="D738" s="72" t="s">
        <v>12</v>
      </c>
      <c r="E738" s="72" t="s">
        <v>282</v>
      </c>
      <c r="F738" s="73">
        <v>-191</v>
      </c>
      <c r="G738" s="72" t="s">
        <v>14</v>
      </c>
      <c r="H738" s="72" t="s">
        <v>15</v>
      </c>
      <c r="I738" s="72" t="s">
        <v>16</v>
      </c>
      <c r="J738" s="72" t="s">
        <v>18</v>
      </c>
      <c r="K738" s="72" t="s">
        <v>168</v>
      </c>
      <c r="L738" s="72" t="s">
        <v>592</v>
      </c>
      <c r="M738" s="72"/>
    </row>
    <row r="739" spans="2:13" x14ac:dyDescent="0.25">
      <c r="B739" s="72" t="s">
        <v>143</v>
      </c>
      <c r="C739" s="72" t="s">
        <v>144</v>
      </c>
      <c r="D739" s="72" t="s">
        <v>12</v>
      </c>
      <c r="E739" s="72" t="s">
        <v>188</v>
      </c>
      <c r="F739" s="73">
        <v>3407232</v>
      </c>
      <c r="G739" s="72" t="s">
        <v>14</v>
      </c>
      <c r="H739" s="72" t="s">
        <v>15</v>
      </c>
      <c r="I739" s="72" t="s">
        <v>16</v>
      </c>
      <c r="J739" s="72" t="s">
        <v>593</v>
      </c>
      <c r="K739" s="72" t="s">
        <v>33</v>
      </c>
      <c r="L739" s="72" t="s">
        <v>541</v>
      </c>
      <c r="M739" s="72" t="s">
        <v>151</v>
      </c>
    </row>
    <row r="740" spans="2:13" x14ac:dyDescent="0.25">
      <c r="B740" s="72" t="s">
        <v>143</v>
      </c>
      <c r="C740" s="72" t="s">
        <v>144</v>
      </c>
      <c r="D740" s="72" t="s">
        <v>12</v>
      </c>
      <c r="E740" s="72" t="s">
        <v>594</v>
      </c>
      <c r="F740" s="73">
        <v>194883</v>
      </c>
      <c r="G740" s="72" t="s">
        <v>14</v>
      </c>
      <c r="H740" s="72" t="s">
        <v>15</v>
      </c>
      <c r="I740" s="72" t="s">
        <v>16</v>
      </c>
      <c r="J740" s="72" t="s">
        <v>18</v>
      </c>
      <c r="K740" s="72" t="s">
        <v>245</v>
      </c>
      <c r="L740" s="72" t="s">
        <v>246</v>
      </c>
      <c r="M740" s="72" t="s">
        <v>595</v>
      </c>
    </row>
    <row r="741" spans="2:13" x14ac:dyDescent="0.25">
      <c r="B741" s="72" t="s">
        <v>143</v>
      </c>
      <c r="C741" s="72" t="s">
        <v>144</v>
      </c>
      <c r="D741" s="72" t="s">
        <v>12</v>
      </c>
      <c r="E741" s="72" t="s">
        <v>227</v>
      </c>
      <c r="F741" s="73">
        <v>37901</v>
      </c>
      <c r="G741" s="72" t="s">
        <v>14</v>
      </c>
      <c r="H741" s="72" t="s">
        <v>155</v>
      </c>
      <c r="I741" s="72" t="s">
        <v>16</v>
      </c>
      <c r="J741" s="72" t="s">
        <v>18</v>
      </c>
      <c r="K741" s="72" t="s">
        <v>33</v>
      </c>
      <c r="L741" s="72" t="s">
        <v>596</v>
      </c>
      <c r="M741" s="72" t="s">
        <v>191</v>
      </c>
    </row>
    <row r="742" spans="2:13" x14ac:dyDescent="0.25">
      <c r="B742" s="72" t="s">
        <v>143</v>
      </c>
      <c r="C742" s="72" t="s">
        <v>144</v>
      </c>
      <c r="D742" s="72" t="s">
        <v>12</v>
      </c>
      <c r="E742" s="72" t="s">
        <v>181</v>
      </c>
      <c r="F742" s="73">
        <v>-285</v>
      </c>
      <c r="G742" s="72" t="s">
        <v>14</v>
      </c>
      <c r="H742" s="72" t="s">
        <v>155</v>
      </c>
      <c r="I742" s="72" t="s">
        <v>16</v>
      </c>
      <c r="J742" s="72" t="s">
        <v>18</v>
      </c>
      <c r="K742" s="72" t="s">
        <v>33</v>
      </c>
      <c r="L742" s="72" t="s">
        <v>536</v>
      </c>
      <c r="M742" s="72"/>
    </row>
    <row r="743" spans="2:13" x14ac:dyDescent="0.25">
      <c r="B743" s="72" t="s">
        <v>143</v>
      </c>
      <c r="C743" s="72" t="s">
        <v>144</v>
      </c>
      <c r="D743" s="72" t="s">
        <v>12</v>
      </c>
      <c r="E743" s="72" t="s">
        <v>229</v>
      </c>
      <c r="F743" s="73">
        <v>-2498</v>
      </c>
      <c r="G743" s="72" t="s">
        <v>14</v>
      </c>
      <c r="H743" s="72" t="s">
        <v>155</v>
      </c>
      <c r="I743" s="72" t="s">
        <v>16</v>
      </c>
      <c r="J743" s="72" t="s">
        <v>18</v>
      </c>
      <c r="K743" s="72" t="s">
        <v>33</v>
      </c>
      <c r="L743" s="72" t="s">
        <v>525</v>
      </c>
      <c r="M743" s="72"/>
    </row>
    <row r="744" spans="2:13" x14ac:dyDescent="0.25">
      <c r="B744" s="72" t="s">
        <v>143</v>
      </c>
      <c r="C744" s="72" t="s">
        <v>144</v>
      </c>
      <c r="D744" s="72" t="s">
        <v>12</v>
      </c>
      <c r="E744" s="72" t="s">
        <v>177</v>
      </c>
      <c r="F744" s="73">
        <v>70753</v>
      </c>
      <c r="G744" s="72" t="s">
        <v>14</v>
      </c>
      <c r="H744" s="72" t="s">
        <v>15</v>
      </c>
      <c r="I744" s="72" t="s">
        <v>16</v>
      </c>
      <c r="J744" s="72" t="s">
        <v>18</v>
      </c>
      <c r="K744" s="72" t="s">
        <v>33</v>
      </c>
      <c r="L744" s="72" t="s">
        <v>597</v>
      </c>
      <c r="M744" s="72"/>
    </row>
    <row r="745" spans="2:13" x14ac:dyDescent="0.25">
      <c r="B745" s="72" t="s">
        <v>143</v>
      </c>
      <c r="C745" s="72" t="s">
        <v>144</v>
      </c>
      <c r="D745" s="72" t="s">
        <v>12</v>
      </c>
      <c r="E745" s="72" t="s">
        <v>149</v>
      </c>
      <c r="F745" s="73">
        <v>900094</v>
      </c>
      <c r="G745" s="72" t="s">
        <v>14</v>
      </c>
      <c r="H745" s="72" t="s">
        <v>155</v>
      </c>
      <c r="I745" s="72" t="s">
        <v>16</v>
      </c>
      <c r="J745" s="72" t="s">
        <v>18</v>
      </c>
      <c r="K745" s="72" t="s">
        <v>33</v>
      </c>
      <c r="L745" s="72" t="s">
        <v>218</v>
      </c>
      <c r="M745" s="72" t="s">
        <v>151</v>
      </c>
    </row>
    <row r="746" spans="2:13" x14ac:dyDescent="0.25">
      <c r="B746" s="72" t="s">
        <v>143</v>
      </c>
      <c r="C746" s="72" t="s">
        <v>144</v>
      </c>
      <c r="D746" s="72" t="s">
        <v>12</v>
      </c>
      <c r="E746" s="72" t="s">
        <v>219</v>
      </c>
      <c r="F746" s="73">
        <v>388</v>
      </c>
      <c r="G746" s="72" t="s">
        <v>14</v>
      </c>
      <c r="H746" s="72" t="s">
        <v>15</v>
      </c>
      <c r="I746" s="72" t="s">
        <v>16</v>
      </c>
      <c r="J746" s="72" t="s">
        <v>18</v>
      </c>
      <c r="K746" s="72" t="s">
        <v>33</v>
      </c>
      <c r="L746" s="72" t="s">
        <v>598</v>
      </c>
      <c r="M746" s="72"/>
    </row>
    <row r="747" spans="2:13" x14ac:dyDescent="0.25">
      <c r="B747" s="72" t="s">
        <v>143</v>
      </c>
      <c r="C747" s="72" t="s">
        <v>144</v>
      </c>
      <c r="D747" s="72" t="s">
        <v>12</v>
      </c>
      <c r="E747" s="72" t="s">
        <v>157</v>
      </c>
      <c r="F747" s="73">
        <v>316108</v>
      </c>
      <c r="G747" s="72" t="s">
        <v>14</v>
      </c>
      <c r="H747" s="72" t="s">
        <v>15</v>
      </c>
      <c r="I747" s="72" t="s">
        <v>16</v>
      </c>
      <c r="J747" s="72" t="s">
        <v>18</v>
      </c>
      <c r="K747" s="72" t="s">
        <v>161</v>
      </c>
      <c r="L747" s="72" t="s">
        <v>423</v>
      </c>
      <c r="M747" s="72" t="s">
        <v>159</v>
      </c>
    </row>
    <row r="748" spans="2:13" x14ac:dyDescent="0.25">
      <c r="B748" s="72" t="s">
        <v>143</v>
      </c>
      <c r="C748" s="72" t="s">
        <v>144</v>
      </c>
      <c r="D748" s="72" t="s">
        <v>12</v>
      </c>
      <c r="E748" s="72" t="s">
        <v>183</v>
      </c>
      <c r="F748" s="73">
        <v>319311</v>
      </c>
      <c r="G748" s="72" t="s">
        <v>14</v>
      </c>
      <c r="H748" s="72" t="s">
        <v>15</v>
      </c>
      <c r="I748" s="72" t="s">
        <v>16</v>
      </c>
      <c r="J748" s="72" t="s">
        <v>18</v>
      </c>
      <c r="K748" s="72" t="s">
        <v>214</v>
      </c>
      <c r="L748" s="72" t="s">
        <v>599</v>
      </c>
      <c r="M748" s="72" t="s">
        <v>163</v>
      </c>
    </row>
    <row r="749" spans="2:13" x14ac:dyDescent="0.25">
      <c r="B749" s="72" t="s">
        <v>143</v>
      </c>
      <c r="C749" s="72" t="s">
        <v>144</v>
      </c>
      <c r="D749" s="72" t="s">
        <v>12</v>
      </c>
      <c r="E749" s="72" t="s">
        <v>145</v>
      </c>
      <c r="F749" s="73">
        <v>-421733</v>
      </c>
      <c r="G749" s="72" t="s">
        <v>14</v>
      </c>
      <c r="H749" s="72" t="s">
        <v>15</v>
      </c>
      <c r="I749" s="72" t="s">
        <v>16</v>
      </c>
      <c r="J749" s="72" t="s">
        <v>18</v>
      </c>
      <c r="K749" s="72" t="s">
        <v>147</v>
      </c>
      <c r="L749" s="72" t="s">
        <v>527</v>
      </c>
      <c r="M749" s="72"/>
    </row>
    <row r="750" spans="2:13" x14ac:dyDescent="0.25">
      <c r="B750" s="72" t="s">
        <v>143</v>
      </c>
      <c r="C750" s="72" t="s">
        <v>144</v>
      </c>
      <c r="D750" s="72" t="s">
        <v>12</v>
      </c>
      <c r="E750" s="72" t="s">
        <v>219</v>
      </c>
      <c r="F750" s="73">
        <v>17486</v>
      </c>
      <c r="G750" s="72" t="s">
        <v>14</v>
      </c>
      <c r="H750" s="72" t="s">
        <v>15</v>
      </c>
      <c r="I750" s="72" t="s">
        <v>16</v>
      </c>
      <c r="J750" s="72" t="s">
        <v>18</v>
      </c>
      <c r="K750" s="72" t="s">
        <v>189</v>
      </c>
      <c r="L750" s="72" t="s">
        <v>190</v>
      </c>
      <c r="M750" s="72"/>
    </row>
    <row r="751" spans="2:13" x14ac:dyDescent="0.25">
      <c r="B751" s="72" t="s">
        <v>143</v>
      </c>
      <c r="C751" s="72" t="s">
        <v>144</v>
      </c>
      <c r="D751" s="72" t="s">
        <v>12</v>
      </c>
      <c r="E751" s="72" t="s">
        <v>181</v>
      </c>
      <c r="F751" s="73">
        <v>-1633</v>
      </c>
      <c r="G751" s="72" t="s">
        <v>14</v>
      </c>
      <c r="H751" s="72" t="s">
        <v>155</v>
      </c>
      <c r="I751" s="72" t="s">
        <v>16</v>
      </c>
      <c r="J751" s="72" t="s">
        <v>18</v>
      </c>
      <c r="K751" s="72" t="s">
        <v>33</v>
      </c>
      <c r="L751" s="72" t="s">
        <v>521</v>
      </c>
      <c r="M751" s="72"/>
    </row>
    <row r="752" spans="2:13" x14ac:dyDescent="0.25">
      <c r="B752" s="72" t="s">
        <v>143</v>
      </c>
      <c r="C752" s="72" t="s">
        <v>144</v>
      </c>
      <c r="D752" s="72" t="s">
        <v>12</v>
      </c>
      <c r="E752" s="72" t="s">
        <v>201</v>
      </c>
      <c r="F752" s="73">
        <v>14402</v>
      </c>
      <c r="G752" s="72" t="s">
        <v>14</v>
      </c>
      <c r="H752" s="72" t="s">
        <v>155</v>
      </c>
      <c r="I752" s="72" t="s">
        <v>16</v>
      </c>
      <c r="J752" s="72" t="s">
        <v>18</v>
      </c>
      <c r="K752" s="72" t="s">
        <v>147</v>
      </c>
      <c r="L752" s="72" t="s">
        <v>347</v>
      </c>
      <c r="M752" s="72" t="s">
        <v>159</v>
      </c>
    </row>
    <row r="753" spans="2:13" x14ac:dyDescent="0.25">
      <c r="B753" s="72" t="s">
        <v>143</v>
      </c>
      <c r="C753" s="72" t="s">
        <v>144</v>
      </c>
      <c r="D753" s="72" t="s">
        <v>12</v>
      </c>
      <c r="E753" s="72" t="s">
        <v>227</v>
      </c>
      <c r="F753" s="73">
        <v>460805</v>
      </c>
      <c r="G753" s="72" t="s">
        <v>14</v>
      </c>
      <c r="H753" s="72" t="s">
        <v>15</v>
      </c>
      <c r="I753" s="72" t="s">
        <v>16</v>
      </c>
      <c r="J753" s="72" t="s">
        <v>18</v>
      </c>
      <c r="K753" s="72" t="s">
        <v>147</v>
      </c>
      <c r="L753" s="72" t="s">
        <v>587</v>
      </c>
      <c r="M753" s="72" t="s">
        <v>248</v>
      </c>
    </row>
    <row r="754" spans="2:13" x14ac:dyDescent="0.25">
      <c r="B754" s="72" t="s">
        <v>143</v>
      </c>
      <c r="C754" s="72" t="s">
        <v>144</v>
      </c>
      <c r="D754" s="72" t="s">
        <v>12</v>
      </c>
      <c r="E754" s="72" t="s">
        <v>600</v>
      </c>
      <c r="F754" s="73">
        <v>4458185</v>
      </c>
      <c r="G754" s="72" t="s">
        <v>14</v>
      </c>
      <c r="H754" s="72" t="s">
        <v>15</v>
      </c>
      <c r="I754" s="72" t="s">
        <v>16</v>
      </c>
      <c r="J754" s="72" t="s">
        <v>18</v>
      </c>
      <c r="K754" s="72" t="s">
        <v>161</v>
      </c>
      <c r="L754" s="72" t="s">
        <v>174</v>
      </c>
      <c r="M754" s="72" t="s">
        <v>601</v>
      </c>
    </row>
    <row r="755" spans="2:13" x14ac:dyDescent="0.25">
      <c r="B755" s="72" t="s">
        <v>143</v>
      </c>
      <c r="C755" s="72" t="s">
        <v>144</v>
      </c>
      <c r="D755" s="72" t="s">
        <v>12</v>
      </c>
      <c r="E755" s="72" t="s">
        <v>160</v>
      </c>
      <c r="F755" s="73">
        <v>223831</v>
      </c>
      <c r="G755" s="72" t="s">
        <v>14</v>
      </c>
      <c r="H755" s="72" t="s">
        <v>15</v>
      </c>
      <c r="I755" s="72" t="s">
        <v>16</v>
      </c>
      <c r="J755" s="72" t="s">
        <v>18</v>
      </c>
      <c r="K755" s="72" t="s">
        <v>147</v>
      </c>
      <c r="L755" s="72" t="s">
        <v>278</v>
      </c>
      <c r="M755" s="72" t="s">
        <v>163</v>
      </c>
    </row>
    <row r="756" spans="2:13" x14ac:dyDescent="0.25">
      <c r="B756" s="72" t="s">
        <v>143</v>
      </c>
      <c r="C756" s="72" t="s">
        <v>144</v>
      </c>
      <c r="D756" s="72" t="s">
        <v>12</v>
      </c>
      <c r="E756" s="72" t="s">
        <v>152</v>
      </c>
      <c r="F756" s="73">
        <v>-158</v>
      </c>
      <c r="G756" s="72" t="s">
        <v>14</v>
      </c>
      <c r="H756" s="72" t="s">
        <v>15</v>
      </c>
      <c r="I756" s="72" t="s">
        <v>16</v>
      </c>
      <c r="J756" s="72" t="s">
        <v>371</v>
      </c>
      <c r="K756" s="72" t="s">
        <v>245</v>
      </c>
      <c r="L756" s="72" t="s">
        <v>471</v>
      </c>
      <c r="M756" s="72"/>
    </row>
    <row r="757" spans="2:13" x14ac:dyDescent="0.25">
      <c r="B757" s="72" t="s">
        <v>143</v>
      </c>
      <c r="C757" s="72" t="s">
        <v>144</v>
      </c>
      <c r="D757" s="72" t="s">
        <v>12</v>
      </c>
      <c r="E757" s="72" t="s">
        <v>183</v>
      </c>
      <c r="F757" s="73">
        <v>10523</v>
      </c>
      <c r="G757" s="72" t="s">
        <v>14</v>
      </c>
      <c r="H757" s="72" t="s">
        <v>15</v>
      </c>
      <c r="I757" s="72" t="s">
        <v>16</v>
      </c>
      <c r="J757" s="72" t="s">
        <v>18</v>
      </c>
      <c r="K757" s="72" t="s">
        <v>33</v>
      </c>
      <c r="L757" s="72" t="s">
        <v>34</v>
      </c>
      <c r="M757" s="72" t="s">
        <v>191</v>
      </c>
    </row>
    <row r="758" spans="2:13" x14ac:dyDescent="0.25">
      <c r="B758" s="72" t="s">
        <v>143</v>
      </c>
      <c r="C758" s="72" t="s">
        <v>144</v>
      </c>
      <c r="D758" s="72" t="s">
        <v>12</v>
      </c>
      <c r="E758" s="72" t="s">
        <v>237</v>
      </c>
      <c r="F758" s="73">
        <v>13426</v>
      </c>
      <c r="G758" s="72" t="s">
        <v>14</v>
      </c>
      <c r="H758" s="72" t="s">
        <v>15</v>
      </c>
      <c r="I758" s="72" t="s">
        <v>16</v>
      </c>
      <c r="J758" s="72" t="s">
        <v>18</v>
      </c>
      <c r="K758" s="72" t="s">
        <v>147</v>
      </c>
      <c r="L758" s="72" t="s">
        <v>390</v>
      </c>
      <c r="M758" s="72" t="s">
        <v>151</v>
      </c>
    </row>
    <row r="759" spans="2:13" x14ac:dyDescent="0.25">
      <c r="B759" s="72" t="s">
        <v>143</v>
      </c>
      <c r="C759" s="72" t="s">
        <v>144</v>
      </c>
      <c r="D759" s="72" t="s">
        <v>12</v>
      </c>
      <c r="E759" s="72" t="s">
        <v>219</v>
      </c>
      <c r="F759" s="73">
        <v>51863</v>
      </c>
      <c r="G759" s="72" t="s">
        <v>14</v>
      </c>
      <c r="H759" s="72" t="s">
        <v>15</v>
      </c>
      <c r="I759" s="72" t="s">
        <v>16</v>
      </c>
      <c r="J759" s="72" t="s">
        <v>18</v>
      </c>
      <c r="K759" s="72" t="s">
        <v>33</v>
      </c>
      <c r="L759" s="72" t="s">
        <v>195</v>
      </c>
      <c r="M759" s="72"/>
    </row>
    <row r="760" spans="2:13" x14ac:dyDescent="0.25">
      <c r="B760" s="72" t="s">
        <v>143</v>
      </c>
      <c r="C760" s="72" t="s">
        <v>144</v>
      </c>
      <c r="D760" s="72" t="s">
        <v>12</v>
      </c>
      <c r="E760" s="72" t="s">
        <v>177</v>
      </c>
      <c r="F760" s="73">
        <v>373169</v>
      </c>
      <c r="G760" s="72" t="s">
        <v>14</v>
      </c>
      <c r="H760" s="72" t="s">
        <v>155</v>
      </c>
      <c r="I760" s="72" t="s">
        <v>16</v>
      </c>
      <c r="J760" s="72" t="s">
        <v>18</v>
      </c>
      <c r="K760" s="72" t="s">
        <v>147</v>
      </c>
      <c r="L760" s="72" t="s">
        <v>454</v>
      </c>
      <c r="M760" s="72"/>
    </row>
    <row r="761" spans="2:13" x14ac:dyDescent="0.25">
      <c r="B761" s="72" t="s">
        <v>143</v>
      </c>
      <c r="C761" s="72" t="s">
        <v>144</v>
      </c>
      <c r="D761" s="72" t="s">
        <v>12</v>
      </c>
      <c r="E761" s="72" t="s">
        <v>154</v>
      </c>
      <c r="F761" s="73">
        <v>-1656</v>
      </c>
      <c r="G761" s="72" t="s">
        <v>14</v>
      </c>
      <c r="H761" s="72" t="s">
        <v>15</v>
      </c>
      <c r="I761" s="72" t="s">
        <v>16</v>
      </c>
      <c r="J761" s="72" t="s">
        <v>18</v>
      </c>
      <c r="K761" s="72" t="s">
        <v>21</v>
      </c>
      <c r="L761" s="72" t="s">
        <v>602</v>
      </c>
      <c r="M761" s="72"/>
    </row>
    <row r="762" spans="2:13" x14ac:dyDescent="0.25">
      <c r="B762" s="72" t="s">
        <v>143</v>
      </c>
      <c r="C762" s="72" t="s">
        <v>144</v>
      </c>
      <c r="D762" s="72" t="s">
        <v>12</v>
      </c>
      <c r="E762" s="72" t="s">
        <v>244</v>
      </c>
      <c r="F762" s="73">
        <v>98618</v>
      </c>
      <c r="G762" s="72" t="s">
        <v>14</v>
      </c>
      <c r="H762" s="72" t="s">
        <v>15</v>
      </c>
      <c r="I762" s="72" t="s">
        <v>16</v>
      </c>
      <c r="J762" s="72" t="s">
        <v>18</v>
      </c>
      <c r="K762" s="72" t="s">
        <v>147</v>
      </c>
      <c r="L762" s="72" t="s">
        <v>476</v>
      </c>
      <c r="M762" s="72" t="s">
        <v>186</v>
      </c>
    </row>
    <row r="763" spans="2:13" x14ac:dyDescent="0.25">
      <c r="B763" s="72" t="s">
        <v>143</v>
      </c>
      <c r="C763" s="72" t="s">
        <v>144</v>
      </c>
      <c r="D763" s="72" t="s">
        <v>12</v>
      </c>
      <c r="E763" s="72" t="s">
        <v>240</v>
      </c>
      <c r="F763" s="73">
        <v>-226218</v>
      </c>
      <c r="G763" s="72" t="s">
        <v>14</v>
      </c>
      <c r="H763" s="72" t="s">
        <v>15</v>
      </c>
      <c r="I763" s="72" t="s">
        <v>16</v>
      </c>
      <c r="J763" s="72" t="s">
        <v>18</v>
      </c>
      <c r="K763" s="72" t="s">
        <v>147</v>
      </c>
      <c r="L763" s="72" t="s">
        <v>327</v>
      </c>
      <c r="M763" s="72"/>
    </row>
    <row r="764" spans="2:13" x14ac:dyDescent="0.25">
      <c r="B764" s="72" t="s">
        <v>143</v>
      </c>
      <c r="C764" s="72" t="s">
        <v>144</v>
      </c>
      <c r="D764" s="72" t="s">
        <v>12</v>
      </c>
      <c r="E764" s="72" t="s">
        <v>219</v>
      </c>
      <c r="F764" s="73">
        <v>2886119</v>
      </c>
      <c r="G764" s="72" t="s">
        <v>14</v>
      </c>
      <c r="H764" s="72" t="s">
        <v>155</v>
      </c>
      <c r="I764" s="72" t="s">
        <v>16</v>
      </c>
      <c r="J764" s="72" t="s">
        <v>18</v>
      </c>
      <c r="K764" s="72" t="s">
        <v>267</v>
      </c>
      <c r="L764" s="72" t="s">
        <v>603</v>
      </c>
      <c r="M764" s="72"/>
    </row>
    <row r="765" spans="2:13" x14ac:dyDescent="0.25">
      <c r="B765" s="72" t="s">
        <v>143</v>
      </c>
      <c r="C765" s="72" t="s">
        <v>144</v>
      </c>
      <c r="D765" s="72" t="s">
        <v>12</v>
      </c>
      <c r="E765" s="72" t="s">
        <v>157</v>
      </c>
      <c r="F765" s="73">
        <v>47083</v>
      </c>
      <c r="G765" s="72" t="s">
        <v>14</v>
      </c>
      <c r="H765" s="72" t="s">
        <v>15</v>
      </c>
      <c r="I765" s="72" t="s">
        <v>16</v>
      </c>
      <c r="J765" s="72" t="s">
        <v>18</v>
      </c>
      <c r="K765" s="72" t="s">
        <v>21</v>
      </c>
      <c r="L765" s="72" t="s">
        <v>547</v>
      </c>
      <c r="M765" s="72" t="s">
        <v>322</v>
      </c>
    </row>
    <row r="766" spans="2:13" x14ac:dyDescent="0.25">
      <c r="B766" s="72" t="s">
        <v>143</v>
      </c>
      <c r="C766" s="72" t="s">
        <v>144</v>
      </c>
      <c r="D766" s="72" t="s">
        <v>12</v>
      </c>
      <c r="E766" s="72" t="s">
        <v>219</v>
      </c>
      <c r="F766" s="73">
        <v>4</v>
      </c>
      <c r="G766" s="72" t="s">
        <v>14</v>
      </c>
      <c r="H766" s="72" t="s">
        <v>155</v>
      </c>
      <c r="I766" s="72" t="s">
        <v>16</v>
      </c>
      <c r="J766" s="72" t="s">
        <v>18</v>
      </c>
      <c r="K766" s="72" t="s">
        <v>33</v>
      </c>
      <c r="L766" s="72" t="s">
        <v>604</v>
      </c>
      <c r="M766" s="72"/>
    </row>
    <row r="767" spans="2:13" x14ac:dyDescent="0.25">
      <c r="B767" s="72" t="s">
        <v>143</v>
      </c>
      <c r="C767" s="72" t="s">
        <v>144</v>
      </c>
      <c r="D767" s="72" t="s">
        <v>12</v>
      </c>
      <c r="E767" s="72" t="s">
        <v>199</v>
      </c>
      <c r="F767" s="73">
        <v>11714</v>
      </c>
      <c r="G767" s="72" t="s">
        <v>14</v>
      </c>
      <c r="H767" s="72" t="s">
        <v>15</v>
      </c>
      <c r="I767" s="72" t="s">
        <v>16</v>
      </c>
      <c r="J767" s="72" t="s">
        <v>18</v>
      </c>
      <c r="K767" s="72" t="s">
        <v>214</v>
      </c>
      <c r="L767" s="72" t="s">
        <v>605</v>
      </c>
      <c r="M767" s="72"/>
    </row>
    <row r="768" spans="2:13" x14ac:dyDescent="0.25">
      <c r="B768" s="72" t="s">
        <v>143</v>
      </c>
      <c r="C768" s="72" t="s">
        <v>144</v>
      </c>
      <c r="D768" s="72" t="s">
        <v>12</v>
      </c>
      <c r="E768" s="72" t="s">
        <v>209</v>
      </c>
      <c r="F768" s="73">
        <v>958292</v>
      </c>
      <c r="G768" s="72" t="s">
        <v>14</v>
      </c>
      <c r="H768" s="72" t="s">
        <v>15</v>
      </c>
      <c r="I768" s="72" t="s">
        <v>16</v>
      </c>
      <c r="J768" s="72" t="s">
        <v>18</v>
      </c>
      <c r="K768" s="72" t="s">
        <v>257</v>
      </c>
      <c r="L768" s="72" t="s">
        <v>581</v>
      </c>
      <c r="M768" s="72" t="s">
        <v>203</v>
      </c>
    </row>
    <row r="769" spans="2:13" x14ac:dyDescent="0.25">
      <c r="B769" s="72" t="s">
        <v>143</v>
      </c>
      <c r="C769" s="72" t="s">
        <v>144</v>
      </c>
      <c r="D769" s="72" t="s">
        <v>12</v>
      </c>
      <c r="E769" s="72" t="s">
        <v>227</v>
      </c>
      <c r="F769" s="73">
        <v>44538</v>
      </c>
      <c r="G769" s="72" t="s">
        <v>14</v>
      </c>
      <c r="H769" s="72" t="s">
        <v>15</v>
      </c>
      <c r="I769" s="72" t="s">
        <v>16</v>
      </c>
      <c r="J769" s="72" t="s">
        <v>18</v>
      </c>
      <c r="K769" s="72" t="s">
        <v>147</v>
      </c>
      <c r="L769" s="72" t="s">
        <v>476</v>
      </c>
      <c r="M769" s="72" t="s">
        <v>151</v>
      </c>
    </row>
    <row r="770" spans="2:13" x14ac:dyDescent="0.25">
      <c r="B770" s="72" t="s">
        <v>143</v>
      </c>
      <c r="C770" s="72" t="s">
        <v>144</v>
      </c>
      <c r="D770" s="72" t="s">
        <v>12</v>
      </c>
      <c r="E770" s="72" t="s">
        <v>152</v>
      </c>
      <c r="F770" s="73">
        <v>-853</v>
      </c>
      <c r="G770" s="72" t="s">
        <v>14</v>
      </c>
      <c r="H770" s="72" t="s">
        <v>155</v>
      </c>
      <c r="I770" s="72" t="s">
        <v>16</v>
      </c>
      <c r="J770" s="72" t="s">
        <v>18</v>
      </c>
      <c r="K770" s="72" t="s">
        <v>33</v>
      </c>
      <c r="L770" s="72" t="s">
        <v>538</v>
      </c>
      <c r="M770" s="72"/>
    </row>
    <row r="771" spans="2:13" x14ac:dyDescent="0.25">
      <c r="B771" s="72" t="s">
        <v>143</v>
      </c>
      <c r="C771" s="72" t="s">
        <v>144</v>
      </c>
      <c r="D771" s="72" t="s">
        <v>12</v>
      </c>
      <c r="E771" s="72" t="s">
        <v>160</v>
      </c>
      <c r="F771" s="73">
        <v>27441</v>
      </c>
      <c r="G771" s="72" t="s">
        <v>14</v>
      </c>
      <c r="H771" s="72" t="s">
        <v>15</v>
      </c>
      <c r="I771" s="72" t="s">
        <v>16</v>
      </c>
      <c r="J771" s="72" t="s">
        <v>18</v>
      </c>
      <c r="K771" s="72" t="s">
        <v>33</v>
      </c>
      <c r="L771" s="72" t="s">
        <v>435</v>
      </c>
      <c r="M771" s="72" t="s">
        <v>151</v>
      </c>
    </row>
    <row r="772" spans="2:13" x14ac:dyDescent="0.25">
      <c r="B772" s="72" t="s">
        <v>143</v>
      </c>
      <c r="C772" s="72" t="s">
        <v>144</v>
      </c>
      <c r="D772" s="72" t="s">
        <v>12</v>
      </c>
      <c r="E772" s="72" t="s">
        <v>152</v>
      </c>
      <c r="F772" s="73">
        <v>-16599</v>
      </c>
      <c r="G772" s="72" t="s">
        <v>14</v>
      </c>
      <c r="H772" s="72" t="s">
        <v>15</v>
      </c>
      <c r="I772" s="72" t="s">
        <v>16</v>
      </c>
      <c r="J772" s="72" t="s">
        <v>18</v>
      </c>
      <c r="K772" s="72" t="s">
        <v>147</v>
      </c>
      <c r="L772" s="72" t="s">
        <v>606</v>
      </c>
      <c r="M772" s="72"/>
    </row>
    <row r="773" spans="2:13" x14ac:dyDescent="0.25">
      <c r="B773" s="72" t="s">
        <v>143</v>
      </c>
      <c r="C773" s="72" t="s">
        <v>144</v>
      </c>
      <c r="D773" s="72" t="s">
        <v>12</v>
      </c>
      <c r="E773" s="72" t="s">
        <v>154</v>
      </c>
      <c r="F773" s="73">
        <v>-8940</v>
      </c>
      <c r="G773" s="72" t="s">
        <v>14</v>
      </c>
      <c r="H773" s="72" t="s">
        <v>15</v>
      </c>
      <c r="I773" s="72" t="s">
        <v>16</v>
      </c>
      <c r="J773" s="72" t="s">
        <v>18</v>
      </c>
      <c r="K773" s="72" t="s">
        <v>21</v>
      </c>
      <c r="L773" s="72" t="s">
        <v>515</v>
      </c>
      <c r="M773" s="72"/>
    </row>
    <row r="774" spans="2:13" x14ac:dyDescent="0.25">
      <c r="B774" s="72" t="s">
        <v>143</v>
      </c>
      <c r="C774" s="72" t="s">
        <v>144</v>
      </c>
      <c r="D774" s="72" t="s">
        <v>12</v>
      </c>
      <c r="E774" s="72" t="s">
        <v>181</v>
      </c>
      <c r="F774" s="73">
        <v>-359</v>
      </c>
      <c r="G774" s="72" t="s">
        <v>14</v>
      </c>
      <c r="H774" s="72" t="s">
        <v>155</v>
      </c>
      <c r="I774" s="72" t="s">
        <v>16</v>
      </c>
      <c r="J774" s="72" t="s">
        <v>18</v>
      </c>
      <c r="K774" s="72" t="s">
        <v>147</v>
      </c>
      <c r="L774" s="72" t="s">
        <v>365</v>
      </c>
      <c r="M774" s="72"/>
    </row>
    <row r="775" spans="2:13" x14ac:dyDescent="0.25">
      <c r="B775" s="72" t="s">
        <v>143</v>
      </c>
      <c r="C775" s="72" t="s">
        <v>144</v>
      </c>
      <c r="D775" s="72" t="s">
        <v>12</v>
      </c>
      <c r="E775" s="72" t="s">
        <v>219</v>
      </c>
      <c r="F775" s="73">
        <v>30072</v>
      </c>
      <c r="G775" s="72" t="s">
        <v>14</v>
      </c>
      <c r="H775" s="72" t="s">
        <v>15</v>
      </c>
      <c r="I775" s="72" t="s">
        <v>16</v>
      </c>
      <c r="J775" s="72" t="s">
        <v>18</v>
      </c>
      <c r="K775" s="72" t="s">
        <v>33</v>
      </c>
      <c r="L775" s="72" t="s">
        <v>176</v>
      </c>
      <c r="M775" s="72"/>
    </row>
    <row r="776" spans="2:13" x14ac:dyDescent="0.25">
      <c r="B776" s="72" t="s">
        <v>143</v>
      </c>
      <c r="C776" s="72" t="s">
        <v>144</v>
      </c>
      <c r="D776" s="72" t="s">
        <v>12</v>
      </c>
      <c r="E776" s="72" t="s">
        <v>152</v>
      </c>
      <c r="F776" s="73">
        <v>-159803</v>
      </c>
      <c r="G776" s="72" t="s">
        <v>14</v>
      </c>
      <c r="H776" s="72" t="s">
        <v>15</v>
      </c>
      <c r="I776" s="72" t="s">
        <v>16</v>
      </c>
      <c r="J776" s="72" t="s">
        <v>18</v>
      </c>
      <c r="K776" s="72" t="s">
        <v>184</v>
      </c>
      <c r="L776" s="72" t="s">
        <v>231</v>
      </c>
      <c r="M776" s="72"/>
    </row>
    <row r="777" spans="2:13" x14ac:dyDescent="0.25">
      <c r="B777" s="72" t="s">
        <v>143</v>
      </c>
      <c r="C777" s="72" t="s">
        <v>144</v>
      </c>
      <c r="D777" s="72" t="s">
        <v>12</v>
      </c>
      <c r="E777" s="72" t="s">
        <v>229</v>
      </c>
      <c r="F777" s="73">
        <v>-756142</v>
      </c>
      <c r="G777" s="72" t="s">
        <v>14</v>
      </c>
      <c r="H777" s="72" t="s">
        <v>155</v>
      </c>
      <c r="I777" s="72" t="s">
        <v>16</v>
      </c>
      <c r="J777" s="72" t="s">
        <v>18</v>
      </c>
      <c r="K777" s="72" t="s">
        <v>33</v>
      </c>
      <c r="L777" s="72" t="s">
        <v>176</v>
      </c>
      <c r="M777" s="72"/>
    </row>
    <row r="778" spans="2:13" x14ac:dyDescent="0.25">
      <c r="B778" s="72" t="s">
        <v>143</v>
      </c>
      <c r="C778" s="72" t="s">
        <v>144</v>
      </c>
      <c r="D778" s="72" t="s">
        <v>12</v>
      </c>
      <c r="E778" s="72" t="s">
        <v>349</v>
      </c>
      <c r="F778" s="73">
        <v>164930</v>
      </c>
      <c r="G778" s="72" t="s">
        <v>14</v>
      </c>
      <c r="H778" s="72" t="s">
        <v>155</v>
      </c>
      <c r="I778" s="72" t="s">
        <v>16</v>
      </c>
      <c r="J778" s="72" t="s">
        <v>18</v>
      </c>
      <c r="K778" s="72" t="s">
        <v>33</v>
      </c>
      <c r="L778" s="72" t="s">
        <v>318</v>
      </c>
      <c r="M778" s="72" t="s">
        <v>337</v>
      </c>
    </row>
    <row r="779" spans="2:13" x14ac:dyDescent="0.25">
      <c r="B779" s="72" t="s">
        <v>143</v>
      </c>
      <c r="C779" s="72" t="s">
        <v>144</v>
      </c>
      <c r="D779" s="72" t="s">
        <v>12</v>
      </c>
      <c r="E779" s="72" t="s">
        <v>188</v>
      </c>
      <c r="F779" s="73">
        <v>881388</v>
      </c>
      <c r="G779" s="72" t="s">
        <v>14</v>
      </c>
      <c r="H779" s="72" t="s">
        <v>15</v>
      </c>
      <c r="I779" s="72" t="s">
        <v>16</v>
      </c>
      <c r="J779" s="72" t="s">
        <v>18</v>
      </c>
      <c r="K779" s="72" t="s">
        <v>33</v>
      </c>
      <c r="L779" s="72" t="s">
        <v>354</v>
      </c>
      <c r="M779" s="72" t="s">
        <v>163</v>
      </c>
    </row>
    <row r="780" spans="2:13" x14ac:dyDescent="0.25">
      <c r="B780" s="72" t="s">
        <v>143</v>
      </c>
      <c r="C780" s="72" t="s">
        <v>144</v>
      </c>
      <c r="D780" s="72" t="s">
        <v>12</v>
      </c>
      <c r="E780" s="72" t="s">
        <v>229</v>
      </c>
      <c r="F780" s="73">
        <v>-241083</v>
      </c>
      <c r="G780" s="72" t="s">
        <v>14</v>
      </c>
      <c r="H780" s="72" t="s">
        <v>15</v>
      </c>
      <c r="I780" s="72" t="s">
        <v>16</v>
      </c>
      <c r="J780" s="72" t="s">
        <v>18</v>
      </c>
      <c r="K780" s="72" t="s">
        <v>267</v>
      </c>
      <c r="L780" s="72" t="s">
        <v>452</v>
      </c>
      <c r="M780" s="72"/>
    </row>
    <row r="781" spans="2:13" x14ac:dyDescent="0.25">
      <c r="B781" s="72" t="s">
        <v>143</v>
      </c>
      <c r="C781" s="72" t="s">
        <v>144</v>
      </c>
      <c r="D781" s="72" t="s">
        <v>12</v>
      </c>
      <c r="E781" s="72" t="s">
        <v>244</v>
      </c>
      <c r="F781" s="73">
        <v>73987</v>
      </c>
      <c r="G781" s="72" t="s">
        <v>14</v>
      </c>
      <c r="H781" s="72" t="s">
        <v>15</v>
      </c>
      <c r="I781" s="72" t="s">
        <v>16</v>
      </c>
      <c r="J781" s="72" t="s">
        <v>18</v>
      </c>
      <c r="K781" s="72" t="s">
        <v>147</v>
      </c>
      <c r="L781" s="72" t="s">
        <v>437</v>
      </c>
      <c r="M781" s="72" t="s">
        <v>186</v>
      </c>
    </row>
    <row r="782" spans="2:13" x14ac:dyDescent="0.25">
      <c r="B782" s="72" t="s">
        <v>143</v>
      </c>
      <c r="C782" s="72" t="s">
        <v>144</v>
      </c>
      <c r="D782" s="72" t="s">
        <v>12</v>
      </c>
      <c r="E782" s="72" t="s">
        <v>152</v>
      </c>
      <c r="F782" s="73">
        <v>-54318</v>
      </c>
      <c r="G782" s="72" t="s">
        <v>14</v>
      </c>
      <c r="H782" s="72" t="s">
        <v>15</v>
      </c>
      <c r="I782" s="72" t="s">
        <v>16</v>
      </c>
      <c r="J782" s="72" t="s">
        <v>18</v>
      </c>
      <c r="K782" s="72" t="s">
        <v>147</v>
      </c>
      <c r="L782" s="72" t="s">
        <v>523</v>
      </c>
      <c r="M782" s="72"/>
    </row>
    <row r="783" spans="2:13" x14ac:dyDescent="0.25">
      <c r="B783" s="72" t="s">
        <v>143</v>
      </c>
      <c r="C783" s="72" t="s">
        <v>144</v>
      </c>
      <c r="D783" s="72" t="s">
        <v>12</v>
      </c>
      <c r="E783" s="72" t="s">
        <v>154</v>
      </c>
      <c r="F783" s="73">
        <v>-8269</v>
      </c>
      <c r="G783" s="72" t="s">
        <v>14</v>
      </c>
      <c r="H783" s="72" t="s">
        <v>15</v>
      </c>
      <c r="I783" s="72" t="s">
        <v>16</v>
      </c>
      <c r="J783" s="72" t="s">
        <v>18</v>
      </c>
      <c r="K783" s="72" t="s">
        <v>24</v>
      </c>
      <c r="L783" s="72" t="s">
        <v>586</v>
      </c>
      <c r="M783" s="72"/>
    </row>
    <row r="784" spans="2:13" x14ac:dyDescent="0.25">
      <c r="B784" s="72" t="s">
        <v>143</v>
      </c>
      <c r="C784" s="72" t="s">
        <v>144</v>
      </c>
      <c r="D784" s="72" t="s">
        <v>12</v>
      </c>
      <c r="E784" s="72" t="s">
        <v>209</v>
      </c>
      <c r="F784" s="73">
        <v>24984</v>
      </c>
      <c r="G784" s="72" t="s">
        <v>14</v>
      </c>
      <c r="H784" s="72" t="s">
        <v>15</v>
      </c>
      <c r="I784" s="72" t="s">
        <v>16</v>
      </c>
      <c r="J784" s="72" t="s">
        <v>18</v>
      </c>
      <c r="K784" s="72" t="s">
        <v>147</v>
      </c>
      <c r="L784" s="72" t="s">
        <v>208</v>
      </c>
      <c r="M784" s="72" t="s">
        <v>159</v>
      </c>
    </row>
    <row r="785" spans="2:13" x14ac:dyDescent="0.25">
      <c r="B785" s="72" t="s">
        <v>143</v>
      </c>
      <c r="C785" s="72" t="s">
        <v>144</v>
      </c>
      <c r="D785" s="72" t="s">
        <v>12</v>
      </c>
      <c r="E785" s="72" t="s">
        <v>244</v>
      </c>
      <c r="F785" s="73">
        <v>155420</v>
      </c>
      <c r="G785" s="72" t="s">
        <v>14</v>
      </c>
      <c r="H785" s="72" t="s">
        <v>155</v>
      </c>
      <c r="I785" s="72" t="s">
        <v>16</v>
      </c>
      <c r="J785" s="72" t="s">
        <v>18</v>
      </c>
      <c r="K785" s="72" t="s">
        <v>33</v>
      </c>
      <c r="L785" s="72" t="s">
        <v>436</v>
      </c>
      <c r="M785" s="72" t="s">
        <v>248</v>
      </c>
    </row>
    <row r="786" spans="2:13" x14ac:dyDescent="0.25">
      <c r="B786" s="72" t="s">
        <v>143</v>
      </c>
      <c r="C786" s="72" t="s">
        <v>144</v>
      </c>
      <c r="D786" s="72" t="s">
        <v>12</v>
      </c>
      <c r="E786" s="72" t="s">
        <v>152</v>
      </c>
      <c r="F786" s="73">
        <v>-191</v>
      </c>
      <c r="G786" s="72" t="s">
        <v>14</v>
      </c>
      <c r="H786" s="72" t="s">
        <v>15</v>
      </c>
      <c r="I786" s="72" t="s">
        <v>16</v>
      </c>
      <c r="J786" s="72" t="s">
        <v>18</v>
      </c>
      <c r="K786" s="72" t="s">
        <v>269</v>
      </c>
      <c r="L786" s="72" t="s">
        <v>270</v>
      </c>
      <c r="M786" s="72"/>
    </row>
    <row r="787" spans="2:13" x14ac:dyDescent="0.25">
      <c r="B787" s="72" t="s">
        <v>143</v>
      </c>
      <c r="C787" s="72" t="s">
        <v>144</v>
      </c>
      <c r="D787" s="72" t="s">
        <v>12</v>
      </c>
      <c r="E787" s="72" t="s">
        <v>183</v>
      </c>
      <c r="F787" s="73">
        <v>231120</v>
      </c>
      <c r="G787" s="72" t="s">
        <v>14</v>
      </c>
      <c r="H787" s="72" t="s">
        <v>15</v>
      </c>
      <c r="I787" s="72" t="s">
        <v>16</v>
      </c>
      <c r="J787" s="72" t="s">
        <v>18</v>
      </c>
      <c r="K787" s="72" t="s">
        <v>33</v>
      </c>
      <c r="L787" s="72" t="s">
        <v>256</v>
      </c>
      <c r="M787" s="72" t="s">
        <v>248</v>
      </c>
    </row>
    <row r="788" spans="2:13" x14ac:dyDescent="0.25">
      <c r="B788" s="72" t="s">
        <v>143</v>
      </c>
      <c r="C788" s="72" t="s">
        <v>144</v>
      </c>
      <c r="D788" s="72" t="s">
        <v>12</v>
      </c>
      <c r="E788" s="72" t="s">
        <v>154</v>
      </c>
      <c r="F788" s="73">
        <v>-1433</v>
      </c>
      <c r="G788" s="72" t="s">
        <v>14</v>
      </c>
      <c r="H788" s="72" t="s">
        <v>155</v>
      </c>
      <c r="I788" s="72" t="s">
        <v>16</v>
      </c>
      <c r="J788" s="72" t="s">
        <v>18</v>
      </c>
      <c r="K788" s="72" t="s">
        <v>33</v>
      </c>
      <c r="L788" s="72" t="s">
        <v>318</v>
      </c>
      <c r="M788" s="72"/>
    </row>
    <row r="789" spans="2:13" x14ac:dyDescent="0.25">
      <c r="B789" s="72" t="s">
        <v>143</v>
      </c>
      <c r="C789" s="72" t="s">
        <v>144</v>
      </c>
      <c r="D789" s="72" t="s">
        <v>12</v>
      </c>
      <c r="E789" s="72" t="s">
        <v>197</v>
      </c>
      <c r="F789" s="73">
        <v>2183631</v>
      </c>
      <c r="G789" s="72" t="s">
        <v>14</v>
      </c>
      <c r="H789" s="72" t="s">
        <v>15</v>
      </c>
      <c r="I789" s="72" t="s">
        <v>16</v>
      </c>
      <c r="J789" s="72" t="s">
        <v>18</v>
      </c>
      <c r="K789" s="72" t="s">
        <v>161</v>
      </c>
      <c r="L789" s="72" t="s">
        <v>341</v>
      </c>
      <c r="M789" s="72" t="s">
        <v>163</v>
      </c>
    </row>
    <row r="790" spans="2:13" x14ac:dyDescent="0.25">
      <c r="B790" s="72" t="s">
        <v>143</v>
      </c>
      <c r="C790" s="72" t="s">
        <v>144</v>
      </c>
      <c r="D790" s="72" t="s">
        <v>12</v>
      </c>
      <c r="E790" s="72" t="s">
        <v>181</v>
      </c>
      <c r="F790" s="73">
        <v>-2458</v>
      </c>
      <c r="G790" s="72" t="s">
        <v>14</v>
      </c>
      <c r="H790" s="72" t="s">
        <v>15</v>
      </c>
      <c r="I790" s="72" t="s">
        <v>16</v>
      </c>
      <c r="J790" s="72" t="s">
        <v>18</v>
      </c>
      <c r="K790" s="72" t="s">
        <v>147</v>
      </c>
      <c r="L790" s="72" t="s">
        <v>607</v>
      </c>
      <c r="M790" s="72"/>
    </row>
    <row r="791" spans="2:13" x14ac:dyDescent="0.25">
      <c r="B791" s="72" t="s">
        <v>143</v>
      </c>
      <c r="C791" s="72" t="s">
        <v>144</v>
      </c>
      <c r="D791" s="72" t="s">
        <v>12</v>
      </c>
      <c r="E791" s="72" t="s">
        <v>164</v>
      </c>
      <c r="F791" s="73">
        <v>-15447</v>
      </c>
      <c r="G791" s="72" t="s">
        <v>14</v>
      </c>
      <c r="H791" s="72" t="s">
        <v>155</v>
      </c>
      <c r="I791" s="72" t="s">
        <v>16</v>
      </c>
      <c r="J791" s="72" t="s">
        <v>18</v>
      </c>
      <c r="K791" s="72" t="s">
        <v>33</v>
      </c>
      <c r="L791" s="72" t="s">
        <v>316</v>
      </c>
      <c r="M791" s="72"/>
    </row>
    <row r="792" spans="2:13" x14ac:dyDescent="0.25">
      <c r="B792" s="72" t="s">
        <v>143</v>
      </c>
      <c r="C792" s="72" t="s">
        <v>144</v>
      </c>
      <c r="D792" s="72" t="s">
        <v>12</v>
      </c>
      <c r="E792" s="72" t="s">
        <v>188</v>
      </c>
      <c r="F792" s="73">
        <v>149824</v>
      </c>
      <c r="G792" s="72" t="s">
        <v>14</v>
      </c>
      <c r="H792" s="72" t="s">
        <v>155</v>
      </c>
      <c r="I792" s="72" t="s">
        <v>16</v>
      </c>
      <c r="J792" s="72" t="s">
        <v>18</v>
      </c>
      <c r="K792" s="72" t="s">
        <v>21</v>
      </c>
      <c r="L792" s="72" t="s">
        <v>274</v>
      </c>
      <c r="M792" s="72" t="s">
        <v>163</v>
      </c>
    </row>
    <row r="793" spans="2:13" x14ac:dyDescent="0.25">
      <c r="B793" s="72" t="s">
        <v>143</v>
      </c>
      <c r="C793" s="72" t="s">
        <v>144</v>
      </c>
      <c r="D793" s="72" t="s">
        <v>12</v>
      </c>
      <c r="E793" s="72" t="s">
        <v>229</v>
      </c>
      <c r="F793" s="73">
        <v>-1138</v>
      </c>
      <c r="G793" s="72" t="s">
        <v>14</v>
      </c>
      <c r="H793" s="72" t="s">
        <v>15</v>
      </c>
      <c r="I793" s="72" t="s">
        <v>16</v>
      </c>
      <c r="J793" s="72" t="s">
        <v>18</v>
      </c>
      <c r="K793" s="72" t="s">
        <v>24</v>
      </c>
      <c r="L793" s="72" t="s">
        <v>608</v>
      </c>
      <c r="M793" s="72"/>
    </row>
    <row r="794" spans="2:13" x14ac:dyDescent="0.25">
      <c r="B794" s="72" t="s">
        <v>143</v>
      </c>
      <c r="C794" s="72" t="s">
        <v>144</v>
      </c>
      <c r="D794" s="72" t="s">
        <v>12</v>
      </c>
      <c r="E794" s="72" t="s">
        <v>188</v>
      </c>
      <c r="F794" s="73">
        <v>122015</v>
      </c>
      <c r="G794" s="72" t="s">
        <v>14</v>
      </c>
      <c r="H794" s="72" t="s">
        <v>15</v>
      </c>
      <c r="I794" s="72" t="s">
        <v>136</v>
      </c>
      <c r="J794" s="72" t="s">
        <v>18</v>
      </c>
      <c r="K794" s="72" t="s">
        <v>21</v>
      </c>
      <c r="L794" s="72" t="s">
        <v>609</v>
      </c>
      <c r="M794" s="72" t="s">
        <v>163</v>
      </c>
    </row>
    <row r="795" spans="2:13" x14ac:dyDescent="0.25">
      <c r="B795" s="72" t="s">
        <v>143</v>
      </c>
      <c r="C795" s="72" t="s">
        <v>144</v>
      </c>
      <c r="D795" s="72" t="s">
        <v>12</v>
      </c>
      <c r="E795" s="72" t="s">
        <v>219</v>
      </c>
      <c r="F795" s="73">
        <v>137106</v>
      </c>
      <c r="G795" s="72" t="s">
        <v>14</v>
      </c>
      <c r="H795" s="72" t="s">
        <v>155</v>
      </c>
      <c r="I795" s="72" t="s">
        <v>16</v>
      </c>
      <c r="J795" s="72" t="s">
        <v>18</v>
      </c>
      <c r="K795" s="72" t="s">
        <v>33</v>
      </c>
      <c r="L795" s="72" t="s">
        <v>153</v>
      </c>
      <c r="M795" s="72"/>
    </row>
    <row r="796" spans="2:13" x14ac:dyDescent="0.25">
      <c r="B796" s="72" t="s">
        <v>143</v>
      </c>
      <c r="C796" s="72" t="s">
        <v>144</v>
      </c>
      <c r="D796" s="72" t="s">
        <v>12</v>
      </c>
      <c r="E796" s="72" t="s">
        <v>282</v>
      </c>
      <c r="F796" s="73">
        <v>-1774</v>
      </c>
      <c r="G796" s="72" t="s">
        <v>14</v>
      </c>
      <c r="H796" s="72" t="s">
        <v>15</v>
      </c>
      <c r="I796" s="72" t="s">
        <v>16</v>
      </c>
      <c r="J796" s="72" t="s">
        <v>18</v>
      </c>
      <c r="K796" s="72" t="s">
        <v>33</v>
      </c>
      <c r="L796" s="72" t="s">
        <v>551</v>
      </c>
      <c r="M796" s="72"/>
    </row>
    <row r="797" spans="2:13" x14ac:dyDescent="0.25">
      <c r="B797" s="72" t="s">
        <v>143</v>
      </c>
      <c r="C797" s="72" t="s">
        <v>144</v>
      </c>
      <c r="D797" s="72" t="s">
        <v>12</v>
      </c>
      <c r="E797" s="72" t="s">
        <v>152</v>
      </c>
      <c r="F797" s="73">
        <v>-23557</v>
      </c>
      <c r="G797" s="72" t="s">
        <v>14</v>
      </c>
      <c r="H797" s="72" t="s">
        <v>15</v>
      </c>
      <c r="I797" s="72" t="s">
        <v>16</v>
      </c>
      <c r="J797" s="72" t="s">
        <v>18</v>
      </c>
      <c r="K797" s="72" t="s">
        <v>165</v>
      </c>
      <c r="L797" s="72" t="s">
        <v>610</v>
      </c>
      <c r="M797" s="72"/>
    </row>
    <row r="798" spans="2:13" x14ac:dyDescent="0.25">
      <c r="B798" s="72" t="s">
        <v>143</v>
      </c>
      <c r="C798" s="72" t="s">
        <v>144</v>
      </c>
      <c r="D798" s="72" t="s">
        <v>12</v>
      </c>
      <c r="E798" s="72" t="s">
        <v>160</v>
      </c>
      <c r="F798" s="73">
        <v>602695</v>
      </c>
      <c r="G798" s="72" t="s">
        <v>14</v>
      </c>
      <c r="H798" s="72" t="s">
        <v>155</v>
      </c>
      <c r="I798" s="72" t="s">
        <v>16</v>
      </c>
      <c r="J798" s="72" t="s">
        <v>18</v>
      </c>
      <c r="K798" s="72" t="s">
        <v>33</v>
      </c>
      <c r="L798" s="72" t="s">
        <v>537</v>
      </c>
      <c r="M798" s="72" t="s">
        <v>163</v>
      </c>
    </row>
    <row r="799" spans="2:13" x14ac:dyDescent="0.25">
      <c r="B799" s="72" t="s">
        <v>143</v>
      </c>
      <c r="C799" s="72" t="s">
        <v>144</v>
      </c>
      <c r="D799" s="72" t="s">
        <v>12</v>
      </c>
      <c r="E799" s="72" t="s">
        <v>611</v>
      </c>
      <c r="F799" s="73">
        <v>-27802</v>
      </c>
      <c r="G799" s="72" t="s">
        <v>14</v>
      </c>
      <c r="H799" s="72" t="s">
        <v>15</v>
      </c>
      <c r="I799" s="72" t="s">
        <v>16</v>
      </c>
      <c r="J799" s="72" t="s">
        <v>17</v>
      </c>
      <c r="K799" s="72"/>
      <c r="L799" s="72"/>
      <c r="M799" s="72"/>
    </row>
    <row r="800" spans="2:13" x14ac:dyDescent="0.25">
      <c r="B800" s="72" t="s">
        <v>143</v>
      </c>
      <c r="C800" s="72" t="s">
        <v>144</v>
      </c>
      <c r="D800" s="72" t="s">
        <v>12</v>
      </c>
      <c r="E800" s="72" t="s">
        <v>177</v>
      </c>
      <c r="F800" s="73">
        <v>184</v>
      </c>
      <c r="G800" s="72" t="s">
        <v>14</v>
      </c>
      <c r="H800" s="72" t="s">
        <v>15</v>
      </c>
      <c r="I800" s="72" t="s">
        <v>16</v>
      </c>
      <c r="J800" s="72" t="s">
        <v>18</v>
      </c>
      <c r="K800" s="72" t="s">
        <v>24</v>
      </c>
      <c r="L800" s="72" t="s">
        <v>612</v>
      </c>
      <c r="M800" s="72"/>
    </row>
    <row r="801" spans="2:13" x14ac:dyDescent="0.25">
      <c r="B801" s="72" t="s">
        <v>143</v>
      </c>
      <c r="C801" s="72" t="s">
        <v>144</v>
      </c>
      <c r="D801" s="72" t="s">
        <v>12</v>
      </c>
      <c r="E801" s="72" t="s">
        <v>282</v>
      </c>
      <c r="F801" s="73">
        <v>-613</v>
      </c>
      <c r="G801" s="72" t="s">
        <v>14</v>
      </c>
      <c r="H801" s="72" t="s">
        <v>15</v>
      </c>
      <c r="I801" s="72" t="s">
        <v>16</v>
      </c>
      <c r="J801" s="72" t="s">
        <v>18</v>
      </c>
      <c r="K801" s="72" t="s">
        <v>33</v>
      </c>
      <c r="L801" s="72" t="s">
        <v>430</v>
      </c>
      <c r="M801" s="72"/>
    </row>
    <row r="802" spans="2:13" x14ac:dyDescent="0.25">
      <c r="B802" s="72" t="s">
        <v>143</v>
      </c>
      <c r="C802" s="72" t="s">
        <v>144</v>
      </c>
      <c r="D802" s="72" t="s">
        <v>12</v>
      </c>
      <c r="E802" s="72" t="s">
        <v>209</v>
      </c>
      <c r="F802" s="73">
        <v>6704470</v>
      </c>
      <c r="G802" s="72" t="s">
        <v>14</v>
      </c>
      <c r="H802" s="72" t="s">
        <v>155</v>
      </c>
      <c r="I802" s="72" t="s">
        <v>16</v>
      </c>
      <c r="J802" s="72" t="s">
        <v>18</v>
      </c>
      <c r="K802" s="72" t="s">
        <v>303</v>
      </c>
      <c r="L802" s="72" t="s">
        <v>304</v>
      </c>
      <c r="M802" s="72" t="s">
        <v>203</v>
      </c>
    </row>
    <row r="803" spans="2:13" x14ac:dyDescent="0.25">
      <c r="B803" s="72" t="s">
        <v>143</v>
      </c>
      <c r="C803" s="72" t="s">
        <v>144</v>
      </c>
      <c r="D803" s="72" t="s">
        <v>12</v>
      </c>
      <c r="E803" s="72" t="s">
        <v>152</v>
      </c>
      <c r="F803" s="73">
        <v>-39653</v>
      </c>
      <c r="G803" s="72" t="s">
        <v>14</v>
      </c>
      <c r="H803" s="72" t="s">
        <v>155</v>
      </c>
      <c r="I803" s="72" t="s">
        <v>16</v>
      </c>
      <c r="J803" s="72" t="s">
        <v>18</v>
      </c>
      <c r="K803" s="72" t="s">
        <v>147</v>
      </c>
      <c r="L803" s="72" t="s">
        <v>587</v>
      </c>
      <c r="M803" s="72"/>
    </row>
    <row r="804" spans="2:13" x14ac:dyDescent="0.25">
      <c r="B804" s="72" t="s">
        <v>143</v>
      </c>
      <c r="C804" s="72" t="s">
        <v>144</v>
      </c>
      <c r="D804" s="72" t="s">
        <v>12</v>
      </c>
      <c r="E804" s="72" t="s">
        <v>164</v>
      </c>
      <c r="F804" s="73">
        <v>-24532</v>
      </c>
      <c r="G804" s="72" t="s">
        <v>14</v>
      </c>
      <c r="H804" s="72" t="s">
        <v>15</v>
      </c>
      <c r="I804" s="72" t="s">
        <v>16</v>
      </c>
      <c r="J804" s="72" t="s">
        <v>18</v>
      </c>
      <c r="K804" s="72" t="s">
        <v>33</v>
      </c>
      <c r="L804" s="72" t="s">
        <v>326</v>
      </c>
      <c r="M804" s="72"/>
    </row>
    <row r="805" spans="2:13" x14ac:dyDescent="0.25">
      <c r="B805" s="72" t="s">
        <v>143</v>
      </c>
      <c r="C805" s="72" t="s">
        <v>144</v>
      </c>
      <c r="D805" s="72" t="s">
        <v>12</v>
      </c>
      <c r="E805" s="72" t="s">
        <v>152</v>
      </c>
      <c r="F805" s="73">
        <v>-17980</v>
      </c>
      <c r="G805" s="72" t="s">
        <v>14</v>
      </c>
      <c r="H805" s="72" t="s">
        <v>15</v>
      </c>
      <c r="I805" s="72" t="s">
        <v>16</v>
      </c>
      <c r="J805" s="72" t="s">
        <v>18</v>
      </c>
      <c r="K805" s="72" t="s">
        <v>24</v>
      </c>
      <c r="L805" s="72" t="s">
        <v>586</v>
      </c>
      <c r="M805" s="72"/>
    </row>
    <row r="806" spans="2:13" x14ac:dyDescent="0.25">
      <c r="B806" s="72" t="s">
        <v>143</v>
      </c>
      <c r="C806" s="72" t="s">
        <v>144</v>
      </c>
      <c r="D806" s="72" t="s">
        <v>12</v>
      </c>
      <c r="E806" s="72" t="s">
        <v>282</v>
      </c>
      <c r="F806" s="73">
        <v>-207</v>
      </c>
      <c r="G806" s="72" t="s">
        <v>14</v>
      </c>
      <c r="H806" s="72" t="s">
        <v>15</v>
      </c>
      <c r="I806" s="72" t="s">
        <v>16</v>
      </c>
      <c r="J806" s="72" t="s">
        <v>18</v>
      </c>
      <c r="K806" s="72" t="s">
        <v>214</v>
      </c>
      <c r="L806" s="72" t="s">
        <v>398</v>
      </c>
      <c r="M806" s="72"/>
    </row>
    <row r="807" spans="2:13" x14ac:dyDescent="0.25">
      <c r="B807" s="72" t="s">
        <v>143</v>
      </c>
      <c r="C807" s="72" t="s">
        <v>144</v>
      </c>
      <c r="D807" s="72" t="s">
        <v>12</v>
      </c>
      <c r="E807" s="72" t="s">
        <v>237</v>
      </c>
      <c r="F807" s="73">
        <v>49825</v>
      </c>
      <c r="G807" s="72" t="s">
        <v>14</v>
      </c>
      <c r="H807" s="72" t="s">
        <v>15</v>
      </c>
      <c r="I807" s="72" t="s">
        <v>16</v>
      </c>
      <c r="J807" s="72" t="s">
        <v>18</v>
      </c>
      <c r="K807" s="72" t="s">
        <v>214</v>
      </c>
      <c r="L807" s="72" t="s">
        <v>560</v>
      </c>
      <c r="M807" s="72" t="s">
        <v>151</v>
      </c>
    </row>
    <row r="808" spans="2:13" x14ac:dyDescent="0.25">
      <c r="B808" s="72" t="s">
        <v>143</v>
      </c>
      <c r="C808" s="72" t="s">
        <v>144</v>
      </c>
      <c r="D808" s="72" t="s">
        <v>12</v>
      </c>
      <c r="E808" s="72" t="s">
        <v>152</v>
      </c>
      <c r="F808" s="73">
        <v>-654</v>
      </c>
      <c r="G808" s="72" t="s">
        <v>14</v>
      </c>
      <c r="H808" s="72" t="s">
        <v>15</v>
      </c>
      <c r="I808" s="72" t="s">
        <v>16</v>
      </c>
      <c r="J808" s="72" t="s">
        <v>18</v>
      </c>
      <c r="K808" s="72" t="s">
        <v>33</v>
      </c>
      <c r="L808" s="72" t="s">
        <v>397</v>
      </c>
      <c r="M808" s="72"/>
    </row>
    <row r="809" spans="2:13" x14ac:dyDescent="0.25">
      <c r="B809" s="72" t="s">
        <v>143</v>
      </c>
      <c r="C809" s="72" t="s">
        <v>144</v>
      </c>
      <c r="D809" s="72" t="s">
        <v>12</v>
      </c>
      <c r="E809" s="72" t="s">
        <v>244</v>
      </c>
      <c r="F809" s="73">
        <v>31</v>
      </c>
      <c r="G809" s="72" t="s">
        <v>14</v>
      </c>
      <c r="H809" s="72" t="s">
        <v>15</v>
      </c>
      <c r="I809" s="72" t="s">
        <v>16</v>
      </c>
      <c r="J809" s="72" t="s">
        <v>18</v>
      </c>
      <c r="K809" s="72" t="s">
        <v>33</v>
      </c>
      <c r="L809" s="72" t="s">
        <v>360</v>
      </c>
      <c r="M809" s="72" t="s">
        <v>172</v>
      </c>
    </row>
    <row r="810" spans="2:13" x14ac:dyDescent="0.25">
      <c r="B810" s="72" t="s">
        <v>143</v>
      </c>
      <c r="C810" s="72" t="s">
        <v>144</v>
      </c>
      <c r="D810" s="72" t="s">
        <v>12</v>
      </c>
      <c r="E810" s="72" t="s">
        <v>154</v>
      </c>
      <c r="F810" s="73">
        <v>-777</v>
      </c>
      <c r="G810" s="72" t="s">
        <v>14</v>
      </c>
      <c r="H810" s="72" t="s">
        <v>15</v>
      </c>
      <c r="I810" s="72" t="s">
        <v>16</v>
      </c>
      <c r="J810" s="72" t="s">
        <v>18</v>
      </c>
      <c r="K810" s="72" t="s">
        <v>33</v>
      </c>
      <c r="L810" s="72" t="s">
        <v>353</v>
      </c>
      <c r="M810" s="72"/>
    </row>
    <row r="811" spans="2:13" x14ac:dyDescent="0.25">
      <c r="B811" s="72" t="s">
        <v>143</v>
      </c>
      <c r="C811" s="72" t="s">
        <v>144</v>
      </c>
      <c r="D811" s="72" t="s">
        <v>12</v>
      </c>
      <c r="E811" s="72" t="s">
        <v>229</v>
      </c>
      <c r="F811" s="73">
        <v>-174</v>
      </c>
      <c r="G811" s="72" t="s">
        <v>14</v>
      </c>
      <c r="H811" s="72" t="s">
        <v>155</v>
      </c>
      <c r="I811" s="72" t="s">
        <v>16</v>
      </c>
      <c r="J811" s="72" t="s">
        <v>18</v>
      </c>
      <c r="K811" s="72" t="s">
        <v>33</v>
      </c>
      <c r="L811" s="72" t="s">
        <v>613</v>
      </c>
      <c r="M811" s="72"/>
    </row>
    <row r="812" spans="2:13" x14ac:dyDescent="0.25">
      <c r="B812" s="72" t="s">
        <v>143</v>
      </c>
      <c r="C812" s="72" t="s">
        <v>144</v>
      </c>
      <c r="D812" s="72" t="s">
        <v>12</v>
      </c>
      <c r="E812" s="72" t="s">
        <v>199</v>
      </c>
      <c r="F812" s="73">
        <v>592</v>
      </c>
      <c r="G812" s="72" t="s">
        <v>14</v>
      </c>
      <c r="H812" s="72" t="s">
        <v>15</v>
      </c>
      <c r="I812" s="72" t="s">
        <v>136</v>
      </c>
      <c r="J812" s="72" t="s">
        <v>18</v>
      </c>
      <c r="K812" s="72" t="s">
        <v>33</v>
      </c>
      <c r="L812" s="72" t="s">
        <v>256</v>
      </c>
      <c r="M812" s="72"/>
    </row>
    <row r="813" spans="2:13" x14ac:dyDescent="0.25">
      <c r="B813" s="72" t="s">
        <v>143</v>
      </c>
      <c r="C813" s="72" t="s">
        <v>144</v>
      </c>
      <c r="D813" s="72" t="s">
        <v>12</v>
      </c>
      <c r="E813" s="72" t="s">
        <v>229</v>
      </c>
      <c r="F813" s="73">
        <v>-3986</v>
      </c>
      <c r="G813" s="72" t="s">
        <v>14</v>
      </c>
      <c r="H813" s="72" t="s">
        <v>15</v>
      </c>
      <c r="I813" s="72" t="s">
        <v>16</v>
      </c>
      <c r="J813" s="72" t="s">
        <v>18</v>
      </c>
      <c r="K813" s="72" t="s">
        <v>214</v>
      </c>
      <c r="L813" s="72" t="s">
        <v>614</v>
      </c>
      <c r="M813" s="72"/>
    </row>
    <row r="814" spans="2:13" x14ac:dyDescent="0.25">
      <c r="B814" s="72" t="s">
        <v>143</v>
      </c>
      <c r="C814" s="72" t="s">
        <v>144</v>
      </c>
      <c r="D814" s="72" t="s">
        <v>12</v>
      </c>
      <c r="E814" s="72" t="s">
        <v>157</v>
      </c>
      <c r="F814" s="73">
        <v>359895</v>
      </c>
      <c r="G814" s="72" t="s">
        <v>14</v>
      </c>
      <c r="H814" s="72" t="s">
        <v>155</v>
      </c>
      <c r="I814" s="72" t="s">
        <v>16</v>
      </c>
      <c r="J814" s="72" t="s">
        <v>18</v>
      </c>
      <c r="K814" s="72" t="s">
        <v>33</v>
      </c>
      <c r="L814" s="72" t="s">
        <v>361</v>
      </c>
      <c r="M814" s="72" t="s">
        <v>159</v>
      </c>
    </row>
    <row r="815" spans="2:13" x14ac:dyDescent="0.25">
      <c r="B815" s="72" t="s">
        <v>143</v>
      </c>
      <c r="C815" s="72" t="s">
        <v>144</v>
      </c>
      <c r="D815" s="72" t="s">
        <v>12</v>
      </c>
      <c r="E815" s="72" t="s">
        <v>152</v>
      </c>
      <c r="F815" s="73">
        <v>-1539</v>
      </c>
      <c r="G815" s="72" t="s">
        <v>14</v>
      </c>
      <c r="H815" s="72" t="s">
        <v>15</v>
      </c>
      <c r="I815" s="72" t="s">
        <v>136</v>
      </c>
      <c r="J815" s="72" t="s">
        <v>18</v>
      </c>
      <c r="K815" s="72" t="s">
        <v>27</v>
      </c>
      <c r="L815" s="72" t="s">
        <v>28</v>
      </c>
      <c r="M815" s="72"/>
    </row>
    <row r="816" spans="2:13" x14ac:dyDescent="0.25">
      <c r="B816" s="72" t="s">
        <v>143</v>
      </c>
      <c r="C816" s="72" t="s">
        <v>144</v>
      </c>
      <c r="D816" s="72" t="s">
        <v>12</v>
      </c>
      <c r="E816" s="72" t="s">
        <v>183</v>
      </c>
      <c r="F816" s="73">
        <v>151018</v>
      </c>
      <c r="G816" s="72" t="s">
        <v>14</v>
      </c>
      <c r="H816" s="72" t="s">
        <v>15</v>
      </c>
      <c r="I816" s="72" t="s">
        <v>16</v>
      </c>
      <c r="J816" s="72" t="s">
        <v>18</v>
      </c>
      <c r="K816" s="72" t="s">
        <v>147</v>
      </c>
      <c r="L816" s="72" t="s">
        <v>171</v>
      </c>
      <c r="M816" s="72" t="s">
        <v>163</v>
      </c>
    </row>
    <row r="817" spans="2:13" x14ac:dyDescent="0.25">
      <c r="B817" s="72" t="s">
        <v>143</v>
      </c>
      <c r="C817" s="72" t="s">
        <v>144</v>
      </c>
      <c r="D817" s="72" t="s">
        <v>12</v>
      </c>
      <c r="E817" s="72" t="s">
        <v>177</v>
      </c>
      <c r="F817" s="73">
        <v>2287</v>
      </c>
      <c r="G817" s="72" t="s">
        <v>14</v>
      </c>
      <c r="H817" s="72" t="s">
        <v>155</v>
      </c>
      <c r="I817" s="72" t="s">
        <v>16</v>
      </c>
      <c r="J817" s="72" t="s">
        <v>18</v>
      </c>
      <c r="K817" s="72" t="s">
        <v>33</v>
      </c>
      <c r="L817" s="72" t="s">
        <v>615</v>
      </c>
      <c r="M817" s="72"/>
    </row>
    <row r="818" spans="2:13" x14ac:dyDescent="0.25">
      <c r="B818" s="72" t="s">
        <v>143</v>
      </c>
      <c r="C818" s="72" t="s">
        <v>144</v>
      </c>
      <c r="D818" s="72" t="s">
        <v>12</v>
      </c>
      <c r="E818" s="72" t="s">
        <v>188</v>
      </c>
      <c r="F818" s="73">
        <v>38935</v>
      </c>
      <c r="G818" s="72" t="s">
        <v>14</v>
      </c>
      <c r="H818" s="72" t="s">
        <v>15</v>
      </c>
      <c r="I818" s="72" t="s">
        <v>16</v>
      </c>
      <c r="J818" s="72" t="s">
        <v>18</v>
      </c>
      <c r="K818" s="72" t="s">
        <v>184</v>
      </c>
      <c r="L818" s="72" t="s">
        <v>616</v>
      </c>
      <c r="M818" s="72" t="s">
        <v>151</v>
      </c>
    </row>
    <row r="819" spans="2:13" x14ac:dyDescent="0.25">
      <c r="B819" s="72" t="s">
        <v>143</v>
      </c>
      <c r="C819" s="72" t="s">
        <v>144</v>
      </c>
      <c r="D819" s="72" t="s">
        <v>12</v>
      </c>
      <c r="E819" s="72" t="s">
        <v>197</v>
      </c>
      <c r="F819" s="73">
        <v>15167</v>
      </c>
      <c r="G819" s="72" t="s">
        <v>14</v>
      </c>
      <c r="H819" s="72" t="s">
        <v>15</v>
      </c>
      <c r="I819" s="72" t="s">
        <v>16</v>
      </c>
      <c r="J819" s="72" t="s">
        <v>18</v>
      </c>
      <c r="K819" s="72" t="s">
        <v>184</v>
      </c>
      <c r="L819" s="72" t="s">
        <v>464</v>
      </c>
      <c r="M819" s="72" t="s">
        <v>248</v>
      </c>
    </row>
    <row r="820" spans="2:13" x14ac:dyDescent="0.25">
      <c r="B820" s="72" t="s">
        <v>143</v>
      </c>
      <c r="C820" s="72" t="s">
        <v>144</v>
      </c>
      <c r="D820" s="72" t="s">
        <v>12</v>
      </c>
      <c r="E820" s="72" t="s">
        <v>282</v>
      </c>
      <c r="F820" s="73">
        <v>-1337</v>
      </c>
      <c r="G820" s="72" t="s">
        <v>14</v>
      </c>
      <c r="H820" s="72" t="s">
        <v>155</v>
      </c>
      <c r="I820" s="72" t="s">
        <v>16</v>
      </c>
      <c r="J820" s="72" t="s">
        <v>18</v>
      </c>
      <c r="K820" s="72" t="s">
        <v>147</v>
      </c>
      <c r="L820" s="72" t="s">
        <v>295</v>
      </c>
      <c r="M820" s="72"/>
    </row>
    <row r="821" spans="2:13" x14ac:dyDescent="0.25">
      <c r="B821" s="72" t="s">
        <v>143</v>
      </c>
      <c r="C821" s="72" t="s">
        <v>144</v>
      </c>
      <c r="D821" s="72" t="s">
        <v>12</v>
      </c>
      <c r="E821" s="72" t="s">
        <v>439</v>
      </c>
      <c r="F821" s="73">
        <v>1111996</v>
      </c>
      <c r="G821" s="72" t="s">
        <v>14</v>
      </c>
      <c r="H821" s="72" t="s">
        <v>15</v>
      </c>
      <c r="I821" s="72" t="s">
        <v>16</v>
      </c>
      <c r="J821" s="72" t="s">
        <v>18</v>
      </c>
      <c r="K821" s="72" t="s">
        <v>147</v>
      </c>
      <c r="L821" s="72" t="s">
        <v>370</v>
      </c>
      <c r="M821" s="72"/>
    </row>
    <row r="822" spans="2:13" x14ac:dyDescent="0.25">
      <c r="B822" s="72" t="s">
        <v>143</v>
      </c>
      <c r="C822" s="72" t="s">
        <v>144</v>
      </c>
      <c r="D822" s="72" t="s">
        <v>12</v>
      </c>
      <c r="E822" s="72" t="s">
        <v>181</v>
      </c>
      <c r="F822" s="73">
        <v>-157</v>
      </c>
      <c r="G822" s="72" t="s">
        <v>14</v>
      </c>
      <c r="H822" s="72" t="s">
        <v>155</v>
      </c>
      <c r="I822" s="72" t="s">
        <v>16</v>
      </c>
      <c r="J822" s="72" t="s">
        <v>18</v>
      </c>
      <c r="K822" s="72" t="s">
        <v>33</v>
      </c>
      <c r="L822" s="72" t="s">
        <v>314</v>
      </c>
      <c r="M822" s="72"/>
    </row>
    <row r="823" spans="2:13" x14ac:dyDescent="0.25">
      <c r="B823" s="72" t="s">
        <v>143</v>
      </c>
      <c r="C823" s="72" t="s">
        <v>144</v>
      </c>
      <c r="D823" s="72" t="s">
        <v>12</v>
      </c>
      <c r="E823" s="72" t="s">
        <v>282</v>
      </c>
      <c r="F823" s="73">
        <v>-328</v>
      </c>
      <c r="G823" s="72" t="s">
        <v>14</v>
      </c>
      <c r="H823" s="72" t="s">
        <v>155</v>
      </c>
      <c r="I823" s="72" t="s">
        <v>16</v>
      </c>
      <c r="J823" s="72" t="s">
        <v>18</v>
      </c>
      <c r="K823" s="72" t="s">
        <v>33</v>
      </c>
      <c r="L823" s="72" t="s">
        <v>617</v>
      </c>
      <c r="M823" s="72"/>
    </row>
    <row r="824" spans="2:13" x14ac:dyDescent="0.25">
      <c r="B824" s="72" t="s">
        <v>143</v>
      </c>
      <c r="C824" s="72" t="s">
        <v>144</v>
      </c>
      <c r="D824" s="72" t="s">
        <v>12</v>
      </c>
      <c r="E824" s="72" t="s">
        <v>282</v>
      </c>
      <c r="F824" s="73">
        <v>-3288</v>
      </c>
      <c r="G824" s="72" t="s">
        <v>14</v>
      </c>
      <c r="H824" s="72" t="s">
        <v>155</v>
      </c>
      <c r="I824" s="72" t="s">
        <v>16</v>
      </c>
      <c r="J824" s="72" t="s">
        <v>18</v>
      </c>
      <c r="K824" s="72" t="s">
        <v>267</v>
      </c>
      <c r="L824" s="72" t="s">
        <v>561</v>
      </c>
      <c r="M824" s="72"/>
    </row>
    <row r="825" spans="2:13" x14ac:dyDescent="0.25">
      <c r="B825" s="72" t="s">
        <v>143</v>
      </c>
      <c r="C825" s="72" t="s">
        <v>144</v>
      </c>
      <c r="D825" s="72" t="s">
        <v>12</v>
      </c>
      <c r="E825" s="72" t="s">
        <v>181</v>
      </c>
      <c r="F825" s="73">
        <v>-110</v>
      </c>
      <c r="G825" s="72" t="s">
        <v>14</v>
      </c>
      <c r="H825" s="72" t="s">
        <v>15</v>
      </c>
      <c r="I825" s="72" t="s">
        <v>16</v>
      </c>
      <c r="J825" s="72" t="s">
        <v>18</v>
      </c>
      <c r="K825" s="72" t="s">
        <v>189</v>
      </c>
      <c r="L825" s="72" t="s">
        <v>618</v>
      </c>
      <c r="M825" s="72"/>
    </row>
    <row r="826" spans="2:13" x14ac:dyDescent="0.25">
      <c r="B826" s="72" t="s">
        <v>143</v>
      </c>
      <c r="C826" s="72" t="s">
        <v>144</v>
      </c>
      <c r="D826" s="72" t="s">
        <v>12</v>
      </c>
      <c r="E826" s="72" t="s">
        <v>219</v>
      </c>
      <c r="F826" s="73">
        <v>283457</v>
      </c>
      <c r="G826" s="72" t="s">
        <v>14</v>
      </c>
      <c r="H826" s="72" t="s">
        <v>15</v>
      </c>
      <c r="I826" s="72" t="s">
        <v>16</v>
      </c>
      <c r="J826" s="72" t="s">
        <v>18</v>
      </c>
      <c r="K826" s="72" t="s">
        <v>147</v>
      </c>
      <c r="L826" s="72" t="s">
        <v>619</v>
      </c>
      <c r="M826" s="72"/>
    </row>
    <row r="827" spans="2:13" x14ac:dyDescent="0.25">
      <c r="B827" s="72" t="s">
        <v>143</v>
      </c>
      <c r="C827" s="72" t="s">
        <v>144</v>
      </c>
      <c r="D827" s="72" t="s">
        <v>12</v>
      </c>
      <c r="E827" s="72" t="s">
        <v>292</v>
      </c>
      <c r="F827" s="73">
        <v>73404604</v>
      </c>
      <c r="G827" s="72" t="s">
        <v>14</v>
      </c>
      <c r="H827" s="72" t="s">
        <v>15</v>
      </c>
      <c r="I827" s="72" t="s">
        <v>16</v>
      </c>
      <c r="J827" s="72" t="s">
        <v>18</v>
      </c>
      <c r="K827" s="72" t="s">
        <v>27</v>
      </c>
      <c r="L827" s="72" t="s">
        <v>572</v>
      </c>
      <c r="M827" s="72" t="s">
        <v>293</v>
      </c>
    </row>
    <row r="828" spans="2:13" x14ac:dyDescent="0.25">
      <c r="B828" s="72" t="s">
        <v>143</v>
      </c>
      <c r="C828" s="72" t="s">
        <v>144</v>
      </c>
      <c r="D828" s="72" t="s">
        <v>12</v>
      </c>
      <c r="E828" s="72" t="s">
        <v>145</v>
      </c>
      <c r="F828" s="73">
        <v>-49</v>
      </c>
      <c r="G828" s="72" t="s">
        <v>14</v>
      </c>
      <c r="H828" s="72" t="s">
        <v>155</v>
      </c>
      <c r="I828" s="72" t="s">
        <v>136</v>
      </c>
      <c r="J828" s="72" t="s">
        <v>18</v>
      </c>
      <c r="K828" s="72" t="s">
        <v>21</v>
      </c>
      <c r="L828" s="72" t="s">
        <v>238</v>
      </c>
      <c r="M828" s="72"/>
    </row>
    <row r="829" spans="2:13" x14ac:dyDescent="0.25">
      <c r="B829" s="72" t="s">
        <v>143</v>
      </c>
      <c r="C829" s="72" t="s">
        <v>144</v>
      </c>
      <c r="D829" s="72" t="s">
        <v>12</v>
      </c>
      <c r="E829" s="72" t="s">
        <v>164</v>
      </c>
      <c r="F829" s="73">
        <v>-42566</v>
      </c>
      <c r="G829" s="72" t="s">
        <v>14</v>
      </c>
      <c r="H829" s="72" t="s">
        <v>15</v>
      </c>
      <c r="I829" s="72" t="s">
        <v>16</v>
      </c>
      <c r="J829" s="72" t="s">
        <v>18</v>
      </c>
      <c r="K829" s="72" t="s">
        <v>147</v>
      </c>
      <c r="L829" s="72" t="s">
        <v>378</v>
      </c>
      <c r="M829" s="72"/>
    </row>
    <row r="830" spans="2:13" x14ac:dyDescent="0.25">
      <c r="B830" s="72" t="s">
        <v>143</v>
      </c>
      <c r="C830" s="72" t="s">
        <v>144</v>
      </c>
      <c r="D830" s="72" t="s">
        <v>12</v>
      </c>
      <c r="E830" s="72" t="s">
        <v>229</v>
      </c>
      <c r="F830" s="73">
        <v>-220466</v>
      </c>
      <c r="G830" s="72" t="s">
        <v>14</v>
      </c>
      <c r="H830" s="72" t="s">
        <v>15</v>
      </c>
      <c r="I830" s="72" t="s">
        <v>16</v>
      </c>
      <c r="J830" s="72" t="s">
        <v>18</v>
      </c>
      <c r="K830" s="72" t="s">
        <v>147</v>
      </c>
      <c r="L830" s="72" t="s">
        <v>225</v>
      </c>
      <c r="M830" s="72"/>
    </row>
    <row r="831" spans="2:13" x14ac:dyDescent="0.25">
      <c r="B831" s="72" t="s">
        <v>143</v>
      </c>
      <c r="C831" s="72" t="s">
        <v>144</v>
      </c>
      <c r="D831" s="72" t="s">
        <v>12</v>
      </c>
      <c r="E831" s="72" t="s">
        <v>152</v>
      </c>
      <c r="F831" s="73">
        <v>-14610</v>
      </c>
      <c r="G831" s="72" t="s">
        <v>14</v>
      </c>
      <c r="H831" s="72" t="s">
        <v>155</v>
      </c>
      <c r="I831" s="72" t="s">
        <v>136</v>
      </c>
      <c r="J831" s="72" t="s">
        <v>18</v>
      </c>
      <c r="K831" s="72" t="s">
        <v>33</v>
      </c>
      <c r="L831" s="72" t="s">
        <v>221</v>
      </c>
      <c r="M831" s="72"/>
    </row>
    <row r="832" spans="2:13" x14ac:dyDescent="0.25">
      <c r="B832" s="72" t="s">
        <v>143</v>
      </c>
      <c r="C832" s="72" t="s">
        <v>144</v>
      </c>
      <c r="D832" s="72" t="s">
        <v>12</v>
      </c>
      <c r="E832" s="72" t="s">
        <v>219</v>
      </c>
      <c r="F832" s="73">
        <v>17</v>
      </c>
      <c r="G832" s="72" t="s">
        <v>14</v>
      </c>
      <c r="H832" s="72" t="s">
        <v>15</v>
      </c>
      <c r="I832" s="72" t="s">
        <v>16</v>
      </c>
      <c r="J832" s="72" t="s">
        <v>18</v>
      </c>
      <c r="K832" s="72" t="s">
        <v>33</v>
      </c>
      <c r="L832" s="72" t="s">
        <v>200</v>
      </c>
      <c r="M832" s="72"/>
    </row>
    <row r="833" spans="2:13" x14ac:dyDescent="0.25">
      <c r="B833" s="72" t="s">
        <v>143</v>
      </c>
      <c r="C833" s="72" t="s">
        <v>144</v>
      </c>
      <c r="D833" s="72" t="s">
        <v>12</v>
      </c>
      <c r="E833" s="72" t="s">
        <v>145</v>
      </c>
      <c r="F833" s="73">
        <v>-10236</v>
      </c>
      <c r="G833" s="72" t="s">
        <v>14</v>
      </c>
      <c r="H833" s="72" t="s">
        <v>155</v>
      </c>
      <c r="I833" s="72" t="s">
        <v>16</v>
      </c>
      <c r="J833" s="72" t="s">
        <v>18</v>
      </c>
      <c r="K833" s="72" t="s">
        <v>147</v>
      </c>
      <c r="L833" s="72" t="s">
        <v>411</v>
      </c>
      <c r="M833" s="72"/>
    </row>
    <row r="834" spans="2:13" x14ac:dyDescent="0.25">
      <c r="B834" s="72" t="s">
        <v>143</v>
      </c>
      <c r="C834" s="72" t="s">
        <v>144</v>
      </c>
      <c r="D834" s="72" t="s">
        <v>12</v>
      </c>
      <c r="E834" s="72" t="s">
        <v>229</v>
      </c>
      <c r="F834" s="73">
        <v>-245804</v>
      </c>
      <c r="G834" s="72" t="s">
        <v>14</v>
      </c>
      <c r="H834" s="72" t="s">
        <v>155</v>
      </c>
      <c r="I834" s="72" t="s">
        <v>16</v>
      </c>
      <c r="J834" s="72" t="s">
        <v>18</v>
      </c>
      <c r="K834" s="72" t="s">
        <v>147</v>
      </c>
      <c r="L834" s="72" t="s">
        <v>295</v>
      </c>
      <c r="M834" s="72"/>
    </row>
    <row r="835" spans="2:13" x14ac:dyDescent="0.25">
      <c r="B835" s="72" t="s">
        <v>143</v>
      </c>
      <c r="C835" s="72" t="s">
        <v>144</v>
      </c>
      <c r="D835" s="72" t="s">
        <v>12</v>
      </c>
      <c r="E835" s="72" t="s">
        <v>197</v>
      </c>
      <c r="F835" s="73">
        <v>1720403</v>
      </c>
      <c r="G835" s="72" t="s">
        <v>14</v>
      </c>
      <c r="H835" s="72" t="s">
        <v>15</v>
      </c>
      <c r="I835" s="72" t="s">
        <v>16</v>
      </c>
      <c r="J835" s="72" t="s">
        <v>18</v>
      </c>
      <c r="K835" s="72" t="s">
        <v>147</v>
      </c>
      <c r="L835" s="72" t="s">
        <v>444</v>
      </c>
      <c r="M835" s="72" t="s">
        <v>163</v>
      </c>
    </row>
    <row r="836" spans="2:13" x14ac:dyDescent="0.25">
      <c r="B836" s="72" t="s">
        <v>143</v>
      </c>
      <c r="C836" s="72" t="s">
        <v>144</v>
      </c>
      <c r="D836" s="72" t="s">
        <v>12</v>
      </c>
      <c r="E836" s="72" t="s">
        <v>183</v>
      </c>
      <c r="F836" s="73">
        <v>42609</v>
      </c>
      <c r="G836" s="72" t="s">
        <v>14</v>
      </c>
      <c r="H836" s="72" t="s">
        <v>15</v>
      </c>
      <c r="I836" s="72" t="s">
        <v>16</v>
      </c>
      <c r="J836" s="72" t="s">
        <v>18</v>
      </c>
      <c r="K836" s="72" t="s">
        <v>33</v>
      </c>
      <c r="L836" s="72" t="s">
        <v>326</v>
      </c>
      <c r="M836" s="72" t="s">
        <v>191</v>
      </c>
    </row>
    <row r="837" spans="2:13" x14ac:dyDescent="0.25">
      <c r="B837" s="72" t="s">
        <v>143</v>
      </c>
      <c r="C837" s="72" t="s">
        <v>144</v>
      </c>
      <c r="D837" s="72" t="s">
        <v>12</v>
      </c>
      <c r="E837" s="72" t="s">
        <v>157</v>
      </c>
      <c r="F837" s="73">
        <v>6404288</v>
      </c>
      <c r="G837" s="72" t="s">
        <v>14</v>
      </c>
      <c r="H837" s="72" t="s">
        <v>15</v>
      </c>
      <c r="I837" s="72" t="s">
        <v>16</v>
      </c>
      <c r="J837" s="72" t="s">
        <v>18</v>
      </c>
      <c r="K837" s="72" t="s">
        <v>214</v>
      </c>
      <c r="L837" s="72" t="s">
        <v>422</v>
      </c>
      <c r="M837" s="72" t="s">
        <v>334</v>
      </c>
    </row>
    <row r="838" spans="2:13" x14ac:dyDescent="0.25">
      <c r="B838" s="72" t="s">
        <v>143</v>
      </c>
      <c r="C838" s="72" t="s">
        <v>144</v>
      </c>
      <c r="D838" s="72" t="s">
        <v>12</v>
      </c>
      <c r="E838" s="72" t="s">
        <v>157</v>
      </c>
      <c r="F838" s="73">
        <v>185487</v>
      </c>
      <c r="G838" s="72" t="s">
        <v>14</v>
      </c>
      <c r="H838" s="72" t="s">
        <v>15</v>
      </c>
      <c r="I838" s="72" t="s">
        <v>16</v>
      </c>
      <c r="J838" s="72" t="s">
        <v>18</v>
      </c>
      <c r="K838" s="72" t="s">
        <v>33</v>
      </c>
      <c r="L838" s="72" t="s">
        <v>256</v>
      </c>
      <c r="M838" s="72" t="s">
        <v>322</v>
      </c>
    </row>
    <row r="839" spans="2:13" x14ac:dyDescent="0.25">
      <c r="B839" s="72" t="s">
        <v>143</v>
      </c>
      <c r="C839" s="72" t="s">
        <v>144</v>
      </c>
      <c r="D839" s="72" t="s">
        <v>12</v>
      </c>
      <c r="E839" s="72" t="s">
        <v>209</v>
      </c>
      <c r="F839" s="73">
        <v>1486199</v>
      </c>
      <c r="G839" s="72" t="s">
        <v>14</v>
      </c>
      <c r="H839" s="72" t="s">
        <v>155</v>
      </c>
      <c r="I839" s="72" t="s">
        <v>16</v>
      </c>
      <c r="J839" s="72" t="s">
        <v>18</v>
      </c>
      <c r="K839" s="72" t="s">
        <v>33</v>
      </c>
      <c r="L839" s="72" t="s">
        <v>232</v>
      </c>
      <c r="M839" s="72" t="s">
        <v>203</v>
      </c>
    </row>
    <row r="840" spans="2:13" x14ac:dyDescent="0.25">
      <c r="B840" s="72" t="s">
        <v>143</v>
      </c>
      <c r="C840" s="72" t="s">
        <v>144</v>
      </c>
      <c r="D840" s="72" t="s">
        <v>12</v>
      </c>
      <c r="E840" s="72" t="s">
        <v>197</v>
      </c>
      <c r="F840" s="73">
        <v>56462</v>
      </c>
      <c r="G840" s="72" t="s">
        <v>14</v>
      </c>
      <c r="H840" s="72" t="s">
        <v>15</v>
      </c>
      <c r="I840" s="72" t="s">
        <v>16</v>
      </c>
      <c r="J840" s="72" t="s">
        <v>18</v>
      </c>
      <c r="K840" s="72" t="s">
        <v>24</v>
      </c>
      <c r="L840" s="72" t="s">
        <v>620</v>
      </c>
      <c r="M840" s="72" t="s">
        <v>191</v>
      </c>
    </row>
    <row r="841" spans="2:13" x14ac:dyDescent="0.25">
      <c r="B841" s="72" t="s">
        <v>143</v>
      </c>
      <c r="C841" s="72" t="s">
        <v>144</v>
      </c>
      <c r="D841" s="72" t="s">
        <v>12</v>
      </c>
      <c r="E841" s="72" t="s">
        <v>145</v>
      </c>
      <c r="F841" s="73">
        <v>-887945</v>
      </c>
      <c r="G841" s="72" t="s">
        <v>14</v>
      </c>
      <c r="H841" s="72" t="s">
        <v>15</v>
      </c>
      <c r="I841" s="72" t="s">
        <v>16</v>
      </c>
      <c r="J841" s="72" t="s">
        <v>18</v>
      </c>
      <c r="K841" s="72" t="s">
        <v>161</v>
      </c>
      <c r="L841" s="72" t="s">
        <v>375</v>
      </c>
      <c r="M841" s="72"/>
    </row>
    <row r="842" spans="2:13" x14ac:dyDescent="0.25">
      <c r="B842" s="72" t="s">
        <v>143</v>
      </c>
      <c r="C842" s="72" t="s">
        <v>144</v>
      </c>
      <c r="D842" s="72" t="s">
        <v>12</v>
      </c>
      <c r="E842" s="72" t="s">
        <v>181</v>
      </c>
      <c r="F842" s="73">
        <v>-793</v>
      </c>
      <c r="G842" s="72" t="s">
        <v>14</v>
      </c>
      <c r="H842" s="72" t="s">
        <v>155</v>
      </c>
      <c r="I842" s="72" t="s">
        <v>16</v>
      </c>
      <c r="J842" s="72" t="s">
        <v>18</v>
      </c>
      <c r="K842" s="72" t="s">
        <v>33</v>
      </c>
      <c r="L842" s="72" t="s">
        <v>339</v>
      </c>
      <c r="M842" s="72"/>
    </row>
    <row r="843" spans="2:13" x14ac:dyDescent="0.25">
      <c r="B843" s="72" t="s">
        <v>143</v>
      </c>
      <c r="C843" s="72" t="s">
        <v>144</v>
      </c>
      <c r="D843" s="72" t="s">
        <v>12</v>
      </c>
      <c r="E843" s="72" t="s">
        <v>183</v>
      </c>
      <c r="F843" s="73">
        <v>9422</v>
      </c>
      <c r="G843" s="72" t="s">
        <v>14</v>
      </c>
      <c r="H843" s="72" t="s">
        <v>15</v>
      </c>
      <c r="I843" s="72" t="s">
        <v>16</v>
      </c>
      <c r="J843" s="72" t="s">
        <v>18</v>
      </c>
      <c r="K843" s="72" t="s">
        <v>214</v>
      </c>
      <c r="L843" s="72" t="s">
        <v>234</v>
      </c>
      <c r="M843" s="72" t="s">
        <v>151</v>
      </c>
    </row>
    <row r="844" spans="2:13" x14ac:dyDescent="0.25">
      <c r="B844" s="72" t="s">
        <v>143</v>
      </c>
      <c r="C844" s="72" t="s">
        <v>144</v>
      </c>
      <c r="D844" s="72" t="s">
        <v>12</v>
      </c>
      <c r="E844" s="72" t="s">
        <v>188</v>
      </c>
      <c r="F844" s="73">
        <v>59809</v>
      </c>
      <c r="G844" s="72" t="s">
        <v>14</v>
      </c>
      <c r="H844" s="72" t="s">
        <v>155</v>
      </c>
      <c r="I844" s="72" t="s">
        <v>16</v>
      </c>
      <c r="J844" s="72" t="s">
        <v>18</v>
      </c>
      <c r="K844" s="72" t="s">
        <v>33</v>
      </c>
      <c r="L844" s="72" t="s">
        <v>621</v>
      </c>
      <c r="M844" s="72" t="s">
        <v>163</v>
      </c>
    </row>
    <row r="845" spans="2:13" x14ac:dyDescent="0.25">
      <c r="B845" s="72" t="s">
        <v>143</v>
      </c>
      <c r="C845" s="72" t="s">
        <v>144</v>
      </c>
      <c r="D845" s="72" t="s">
        <v>12</v>
      </c>
      <c r="E845" s="72" t="s">
        <v>280</v>
      </c>
      <c r="F845" s="73">
        <v>272097</v>
      </c>
      <c r="G845" s="72" t="s">
        <v>14</v>
      </c>
      <c r="H845" s="72" t="s">
        <v>15</v>
      </c>
      <c r="I845" s="72" t="s">
        <v>16</v>
      </c>
      <c r="J845" s="72" t="s">
        <v>18</v>
      </c>
      <c r="K845" s="72" t="s">
        <v>147</v>
      </c>
      <c r="L845" s="72" t="s">
        <v>216</v>
      </c>
      <c r="M845" s="72" t="s">
        <v>159</v>
      </c>
    </row>
    <row r="846" spans="2:13" x14ac:dyDescent="0.25">
      <c r="B846" s="72" t="s">
        <v>143</v>
      </c>
      <c r="C846" s="72" t="s">
        <v>144</v>
      </c>
      <c r="D846" s="72" t="s">
        <v>12</v>
      </c>
      <c r="E846" s="72" t="s">
        <v>292</v>
      </c>
      <c r="F846" s="73">
        <v>493564</v>
      </c>
      <c r="G846" s="72" t="s">
        <v>14</v>
      </c>
      <c r="H846" s="72" t="s">
        <v>15</v>
      </c>
      <c r="I846" s="72" t="s">
        <v>16</v>
      </c>
      <c r="J846" s="72" t="s">
        <v>18</v>
      </c>
      <c r="K846" s="72" t="s">
        <v>245</v>
      </c>
      <c r="L846" s="72" t="s">
        <v>246</v>
      </c>
      <c r="M846" s="72" t="s">
        <v>424</v>
      </c>
    </row>
    <row r="847" spans="2:13" x14ac:dyDescent="0.25">
      <c r="B847" s="72" t="s">
        <v>143</v>
      </c>
      <c r="C847" s="72" t="s">
        <v>144</v>
      </c>
      <c r="D847" s="72" t="s">
        <v>12</v>
      </c>
      <c r="E847" s="72" t="s">
        <v>219</v>
      </c>
      <c r="F847" s="73">
        <v>5012</v>
      </c>
      <c r="G847" s="72" t="s">
        <v>14</v>
      </c>
      <c r="H847" s="72" t="s">
        <v>155</v>
      </c>
      <c r="I847" s="72" t="s">
        <v>16</v>
      </c>
      <c r="J847" s="72" t="s">
        <v>18</v>
      </c>
      <c r="K847" s="72" t="s">
        <v>33</v>
      </c>
      <c r="L847" s="72" t="s">
        <v>290</v>
      </c>
      <c r="M847" s="72"/>
    </row>
    <row r="848" spans="2:13" x14ac:dyDescent="0.25">
      <c r="B848" s="72" t="s">
        <v>143</v>
      </c>
      <c r="C848" s="72" t="s">
        <v>144</v>
      </c>
      <c r="D848" s="72" t="s">
        <v>12</v>
      </c>
      <c r="E848" s="72" t="s">
        <v>177</v>
      </c>
      <c r="F848" s="73">
        <v>275586</v>
      </c>
      <c r="G848" s="72" t="s">
        <v>14</v>
      </c>
      <c r="H848" s="72" t="s">
        <v>15</v>
      </c>
      <c r="I848" s="72" t="s">
        <v>16</v>
      </c>
      <c r="J848" s="72" t="s">
        <v>18</v>
      </c>
      <c r="K848" s="72" t="s">
        <v>33</v>
      </c>
      <c r="L848" s="72" t="s">
        <v>307</v>
      </c>
      <c r="M848" s="72"/>
    </row>
    <row r="849" spans="2:13" x14ac:dyDescent="0.25">
      <c r="B849" s="72" t="s">
        <v>143</v>
      </c>
      <c r="C849" s="72" t="s">
        <v>144</v>
      </c>
      <c r="D849" s="72" t="s">
        <v>12</v>
      </c>
      <c r="E849" s="72" t="s">
        <v>280</v>
      </c>
      <c r="F849" s="73">
        <v>26047</v>
      </c>
      <c r="G849" s="72" t="s">
        <v>14</v>
      </c>
      <c r="H849" s="72" t="s">
        <v>15</v>
      </c>
      <c r="I849" s="72" t="s">
        <v>16</v>
      </c>
      <c r="J849" s="72" t="s">
        <v>18</v>
      </c>
      <c r="K849" s="72" t="s">
        <v>161</v>
      </c>
      <c r="L849" s="72" t="s">
        <v>423</v>
      </c>
      <c r="M849" s="72" t="s">
        <v>203</v>
      </c>
    </row>
    <row r="850" spans="2:13" x14ac:dyDescent="0.25">
      <c r="B850" s="72" t="s">
        <v>143</v>
      </c>
      <c r="C850" s="72" t="s">
        <v>144</v>
      </c>
      <c r="D850" s="72" t="s">
        <v>12</v>
      </c>
      <c r="E850" s="72" t="s">
        <v>209</v>
      </c>
      <c r="F850" s="73">
        <v>1065684</v>
      </c>
      <c r="G850" s="72" t="s">
        <v>14</v>
      </c>
      <c r="H850" s="72" t="s">
        <v>15</v>
      </c>
      <c r="I850" s="72" t="s">
        <v>16</v>
      </c>
      <c r="J850" s="72" t="s">
        <v>18</v>
      </c>
      <c r="K850" s="72" t="s">
        <v>168</v>
      </c>
      <c r="L850" s="72" t="s">
        <v>413</v>
      </c>
      <c r="M850" s="72" t="s">
        <v>159</v>
      </c>
    </row>
    <row r="851" spans="2:13" x14ac:dyDescent="0.25">
      <c r="B851" s="72" t="s">
        <v>143</v>
      </c>
      <c r="C851" s="72" t="s">
        <v>144</v>
      </c>
      <c r="D851" s="72" t="s">
        <v>12</v>
      </c>
      <c r="E851" s="72" t="s">
        <v>152</v>
      </c>
      <c r="F851" s="73">
        <v>-253</v>
      </c>
      <c r="G851" s="72" t="s">
        <v>14</v>
      </c>
      <c r="H851" s="72" t="s">
        <v>15</v>
      </c>
      <c r="I851" s="72" t="s">
        <v>136</v>
      </c>
      <c r="J851" s="72" t="s">
        <v>18</v>
      </c>
      <c r="K851" s="72" t="s">
        <v>147</v>
      </c>
      <c r="L851" s="72" t="s">
        <v>378</v>
      </c>
      <c r="M851" s="72"/>
    </row>
    <row r="852" spans="2:13" x14ac:dyDescent="0.25">
      <c r="B852" s="72" t="s">
        <v>143</v>
      </c>
      <c r="C852" s="72" t="s">
        <v>144</v>
      </c>
      <c r="D852" s="72" t="s">
        <v>12</v>
      </c>
      <c r="E852" s="72" t="s">
        <v>183</v>
      </c>
      <c r="F852" s="73">
        <v>76700</v>
      </c>
      <c r="G852" s="72" t="s">
        <v>14</v>
      </c>
      <c r="H852" s="72" t="s">
        <v>155</v>
      </c>
      <c r="I852" s="72" t="s">
        <v>136</v>
      </c>
      <c r="J852" s="72" t="s">
        <v>18</v>
      </c>
      <c r="K852" s="72" t="s">
        <v>21</v>
      </c>
      <c r="L852" s="72" t="s">
        <v>609</v>
      </c>
      <c r="M852" s="72" t="s">
        <v>248</v>
      </c>
    </row>
    <row r="853" spans="2:13" x14ac:dyDescent="0.25">
      <c r="B853" s="72" t="s">
        <v>143</v>
      </c>
      <c r="C853" s="72" t="s">
        <v>144</v>
      </c>
      <c r="D853" s="72" t="s">
        <v>12</v>
      </c>
      <c r="E853" s="72" t="s">
        <v>282</v>
      </c>
      <c r="F853" s="73">
        <v>-5698</v>
      </c>
      <c r="G853" s="72" t="s">
        <v>14</v>
      </c>
      <c r="H853" s="72" t="s">
        <v>15</v>
      </c>
      <c r="I853" s="72" t="s">
        <v>16</v>
      </c>
      <c r="J853" s="72" t="s">
        <v>18</v>
      </c>
      <c r="K853" s="72" t="s">
        <v>147</v>
      </c>
      <c r="L853" s="72" t="s">
        <v>622</v>
      </c>
      <c r="M853" s="72"/>
    </row>
    <row r="854" spans="2:13" x14ac:dyDescent="0.25">
      <c r="B854" s="72" t="s">
        <v>143</v>
      </c>
      <c r="C854" s="72" t="s">
        <v>144</v>
      </c>
      <c r="D854" s="72" t="s">
        <v>12</v>
      </c>
      <c r="E854" s="72" t="s">
        <v>152</v>
      </c>
      <c r="F854" s="73">
        <v>-7848</v>
      </c>
      <c r="G854" s="72" t="s">
        <v>14</v>
      </c>
      <c r="H854" s="72" t="s">
        <v>15</v>
      </c>
      <c r="I854" s="72" t="s">
        <v>136</v>
      </c>
      <c r="J854" s="72" t="s">
        <v>18</v>
      </c>
      <c r="K854" s="72" t="s">
        <v>184</v>
      </c>
      <c r="L854" s="72" t="s">
        <v>230</v>
      </c>
      <c r="M854" s="72"/>
    </row>
    <row r="855" spans="2:13" x14ac:dyDescent="0.25">
      <c r="B855" s="72" t="s">
        <v>143</v>
      </c>
      <c r="C855" s="72" t="s">
        <v>144</v>
      </c>
      <c r="D855" s="72" t="s">
        <v>12</v>
      </c>
      <c r="E855" s="72" t="s">
        <v>201</v>
      </c>
      <c r="F855" s="73">
        <v>24656</v>
      </c>
      <c r="G855" s="72" t="s">
        <v>14</v>
      </c>
      <c r="H855" s="72" t="s">
        <v>155</v>
      </c>
      <c r="I855" s="72" t="s">
        <v>16</v>
      </c>
      <c r="J855" s="72" t="s">
        <v>18</v>
      </c>
      <c r="K855" s="72" t="s">
        <v>33</v>
      </c>
      <c r="L855" s="72" t="s">
        <v>436</v>
      </c>
      <c r="M855" s="72" t="s">
        <v>159</v>
      </c>
    </row>
    <row r="856" spans="2:13" x14ac:dyDescent="0.25">
      <c r="B856" s="72" t="s">
        <v>143</v>
      </c>
      <c r="C856" s="72" t="s">
        <v>144</v>
      </c>
      <c r="D856" s="72" t="s">
        <v>12</v>
      </c>
      <c r="E856" s="72" t="s">
        <v>292</v>
      </c>
      <c r="F856" s="73">
        <v>1101660</v>
      </c>
      <c r="G856" s="72" t="s">
        <v>14</v>
      </c>
      <c r="H856" s="72" t="s">
        <v>15</v>
      </c>
      <c r="I856" s="72" t="s">
        <v>16</v>
      </c>
      <c r="J856" s="72" t="s">
        <v>18</v>
      </c>
      <c r="K856" s="72" t="s">
        <v>214</v>
      </c>
      <c r="L856" s="72" t="s">
        <v>450</v>
      </c>
      <c r="M856" s="72" t="s">
        <v>424</v>
      </c>
    </row>
    <row r="857" spans="2:13" x14ac:dyDescent="0.25">
      <c r="B857" s="72" t="s">
        <v>143</v>
      </c>
      <c r="C857" s="72" t="s">
        <v>144</v>
      </c>
      <c r="D857" s="72" t="s">
        <v>12</v>
      </c>
      <c r="E857" s="72" t="s">
        <v>335</v>
      </c>
      <c r="F857" s="73">
        <v>183443</v>
      </c>
      <c r="G857" s="72" t="s">
        <v>14</v>
      </c>
      <c r="H857" s="72" t="s">
        <v>15</v>
      </c>
      <c r="I857" s="72" t="s">
        <v>16</v>
      </c>
      <c r="J857" s="72" t="s">
        <v>18</v>
      </c>
      <c r="K857" s="72" t="s">
        <v>33</v>
      </c>
      <c r="L857" s="72" t="s">
        <v>551</v>
      </c>
      <c r="M857" s="72" t="s">
        <v>337</v>
      </c>
    </row>
    <row r="858" spans="2:13" x14ac:dyDescent="0.25">
      <c r="B858" s="72" t="s">
        <v>143</v>
      </c>
      <c r="C858" s="72" t="s">
        <v>144</v>
      </c>
      <c r="D858" s="72" t="s">
        <v>12</v>
      </c>
      <c r="E858" s="72" t="s">
        <v>282</v>
      </c>
      <c r="F858" s="73">
        <v>-823</v>
      </c>
      <c r="G858" s="72" t="s">
        <v>14</v>
      </c>
      <c r="H858" s="72" t="s">
        <v>155</v>
      </c>
      <c r="I858" s="72" t="s">
        <v>16</v>
      </c>
      <c r="J858" s="72" t="s">
        <v>18</v>
      </c>
      <c r="K858" s="72" t="s">
        <v>33</v>
      </c>
      <c r="L858" s="72" t="s">
        <v>228</v>
      </c>
      <c r="M858" s="72"/>
    </row>
    <row r="859" spans="2:13" x14ac:dyDescent="0.25">
      <c r="B859" s="72" t="s">
        <v>143</v>
      </c>
      <c r="C859" s="72" t="s">
        <v>144</v>
      </c>
      <c r="D859" s="72" t="s">
        <v>12</v>
      </c>
      <c r="E859" s="72" t="s">
        <v>188</v>
      </c>
      <c r="F859" s="73">
        <v>2643697</v>
      </c>
      <c r="G859" s="72" t="s">
        <v>14</v>
      </c>
      <c r="H859" s="72" t="s">
        <v>155</v>
      </c>
      <c r="I859" s="72" t="s">
        <v>16</v>
      </c>
      <c r="J859" s="72" t="s">
        <v>18</v>
      </c>
      <c r="K859" s="72" t="s">
        <v>21</v>
      </c>
      <c r="L859" s="72" t="s">
        <v>272</v>
      </c>
      <c r="M859" s="72" t="s">
        <v>163</v>
      </c>
    </row>
    <row r="860" spans="2:13" x14ac:dyDescent="0.25">
      <c r="B860" s="72" t="s">
        <v>143</v>
      </c>
      <c r="C860" s="72" t="s">
        <v>144</v>
      </c>
      <c r="D860" s="72" t="s">
        <v>12</v>
      </c>
      <c r="E860" s="72" t="s">
        <v>170</v>
      </c>
      <c r="F860" s="73">
        <v>44136</v>
      </c>
      <c r="G860" s="72" t="s">
        <v>14</v>
      </c>
      <c r="H860" s="72" t="s">
        <v>15</v>
      </c>
      <c r="I860" s="72" t="s">
        <v>16</v>
      </c>
      <c r="J860" s="72" t="s">
        <v>18</v>
      </c>
      <c r="K860" s="72" t="s">
        <v>147</v>
      </c>
      <c r="L860" s="72" t="s">
        <v>374</v>
      </c>
      <c r="M860" s="72" t="s">
        <v>186</v>
      </c>
    </row>
    <row r="861" spans="2:13" x14ac:dyDescent="0.25">
      <c r="B861" s="72" t="s">
        <v>143</v>
      </c>
      <c r="C861" s="72" t="s">
        <v>144</v>
      </c>
      <c r="D861" s="72" t="s">
        <v>12</v>
      </c>
      <c r="E861" s="72" t="s">
        <v>219</v>
      </c>
      <c r="F861" s="73">
        <v>323247</v>
      </c>
      <c r="G861" s="72" t="s">
        <v>14</v>
      </c>
      <c r="H861" s="72" t="s">
        <v>15</v>
      </c>
      <c r="I861" s="72" t="s">
        <v>16</v>
      </c>
      <c r="J861" s="72" t="s">
        <v>18</v>
      </c>
      <c r="K861" s="72" t="s">
        <v>189</v>
      </c>
      <c r="L861" s="72" t="s">
        <v>623</v>
      </c>
      <c r="M861" s="72"/>
    </row>
    <row r="862" spans="2:13" x14ac:dyDescent="0.25">
      <c r="B862" s="72" t="s">
        <v>143</v>
      </c>
      <c r="C862" s="72" t="s">
        <v>144</v>
      </c>
      <c r="D862" s="72" t="s">
        <v>12</v>
      </c>
      <c r="E862" s="72" t="s">
        <v>280</v>
      </c>
      <c r="F862" s="73">
        <v>27769</v>
      </c>
      <c r="G862" s="72" t="s">
        <v>14</v>
      </c>
      <c r="H862" s="72" t="s">
        <v>155</v>
      </c>
      <c r="I862" s="72" t="s">
        <v>16</v>
      </c>
      <c r="J862" s="72" t="s">
        <v>18</v>
      </c>
      <c r="K862" s="72" t="s">
        <v>147</v>
      </c>
      <c r="L862" s="72" t="s">
        <v>278</v>
      </c>
      <c r="M862" s="72" t="s">
        <v>203</v>
      </c>
    </row>
    <row r="863" spans="2:13" x14ac:dyDescent="0.25">
      <c r="B863" s="72" t="s">
        <v>143</v>
      </c>
      <c r="C863" s="72" t="s">
        <v>144</v>
      </c>
      <c r="D863" s="72" t="s">
        <v>12</v>
      </c>
      <c r="E863" s="72" t="s">
        <v>145</v>
      </c>
      <c r="F863" s="73">
        <v>-37505</v>
      </c>
      <c r="G863" s="72" t="s">
        <v>14</v>
      </c>
      <c r="H863" s="72" t="s">
        <v>155</v>
      </c>
      <c r="I863" s="72" t="s">
        <v>16</v>
      </c>
      <c r="J863" s="72" t="s">
        <v>18</v>
      </c>
      <c r="K863" s="72" t="s">
        <v>33</v>
      </c>
      <c r="L863" s="72" t="s">
        <v>624</v>
      </c>
      <c r="M863" s="72"/>
    </row>
    <row r="864" spans="2:13" x14ac:dyDescent="0.25">
      <c r="B864" s="72" t="s">
        <v>143</v>
      </c>
      <c r="C864" s="72" t="s">
        <v>144</v>
      </c>
      <c r="D864" s="72" t="s">
        <v>12</v>
      </c>
      <c r="E864" s="72" t="s">
        <v>197</v>
      </c>
      <c r="F864" s="73">
        <v>2677098</v>
      </c>
      <c r="G864" s="72" t="s">
        <v>14</v>
      </c>
      <c r="H864" s="72" t="s">
        <v>15</v>
      </c>
      <c r="I864" s="72" t="s">
        <v>16</v>
      </c>
      <c r="J864" s="72" t="s">
        <v>18</v>
      </c>
      <c r="K864" s="72" t="s">
        <v>205</v>
      </c>
      <c r="L864" s="72" t="s">
        <v>206</v>
      </c>
      <c r="M864" s="72" t="s">
        <v>163</v>
      </c>
    </row>
    <row r="865" spans="2:13" x14ac:dyDescent="0.25">
      <c r="B865" s="72" t="s">
        <v>143</v>
      </c>
      <c r="C865" s="72" t="s">
        <v>144</v>
      </c>
      <c r="D865" s="72" t="s">
        <v>12</v>
      </c>
      <c r="E865" s="72" t="s">
        <v>145</v>
      </c>
      <c r="F865" s="73">
        <v>-70</v>
      </c>
      <c r="G865" s="72" t="s">
        <v>14</v>
      </c>
      <c r="H865" s="72" t="s">
        <v>155</v>
      </c>
      <c r="I865" s="72" t="s">
        <v>16</v>
      </c>
      <c r="J865" s="72" t="s">
        <v>18</v>
      </c>
      <c r="K865" s="72" t="s">
        <v>33</v>
      </c>
      <c r="L865" s="72" t="s">
        <v>541</v>
      </c>
      <c r="M865" s="72"/>
    </row>
    <row r="866" spans="2:13" x14ac:dyDescent="0.25">
      <c r="B866" s="72" t="s">
        <v>143</v>
      </c>
      <c r="C866" s="72" t="s">
        <v>144</v>
      </c>
      <c r="D866" s="72" t="s">
        <v>12</v>
      </c>
      <c r="E866" s="72" t="s">
        <v>152</v>
      </c>
      <c r="F866" s="73">
        <v>-36910</v>
      </c>
      <c r="G866" s="72" t="s">
        <v>14</v>
      </c>
      <c r="H866" s="72" t="s">
        <v>155</v>
      </c>
      <c r="I866" s="72" t="s">
        <v>16</v>
      </c>
      <c r="J866" s="72" t="s">
        <v>18</v>
      </c>
      <c r="K866" s="72" t="s">
        <v>33</v>
      </c>
      <c r="L866" s="72" t="s">
        <v>221</v>
      </c>
      <c r="M866" s="72"/>
    </row>
    <row r="867" spans="2:13" x14ac:dyDescent="0.25">
      <c r="B867" s="72" t="s">
        <v>143</v>
      </c>
      <c r="C867" s="72" t="s">
        <v>144</v>
      </c>
      <c r="D867" s="72" t="s">
        <v>12</v>
      </c>
      <c r="E867" s="72" t="s">
        <v>149</v>
      </c>
      <c r="F867" s="73">
        <v>4157421</v>
      </c>
      <c r="G867" s="72" t="s">
        <v>14</v>
      </c>
      <c r="H867" s="72" t="s">
        <v>15</v>
      </c>
      <c r="I867" s="72" t="s">
        <v>16</v>
      </c>
      <c r="J867" s="72" t="s">
        <v>18</v>
      </c>
      <c r="K867" s="72" t="s">
        <v>33</v>
      </c>
      <c r="L867" s="72" t="s">
        <v>458</v>
      </c>
      <c r="M867" s="72" t="s">
        <v>151</v>
      </c>
    </row>
    <row r="868" spans="2:13" x14ac:dyDescent="0.25">
      <c r="B868" s="72" t="s">
        <v>143</v>
      </c>
      <c r="C868" s="72" t="s">
        <v>144</v>
      </c>
      <c r="D868" s="72" t="s">
        <v>12</v>
      </c>
      <c r="E868" s="72" t="s">
        <v>282</v>
      </c>
      <c r="F868" s="73">
        <v>-2031</v>
      </c>
      <c r="G868" s="72" t="s">
        <v>14</v>
      </c>
      <c r="H868" s="72" t="s">
        <v>15</v>
      </c>
      <c r="I868" s="72" t="s">
        <v>16</v>
      </c>
      <c r="J868" s="72" t="s">
        <v>18</v>
      </c>
      <c r="K868" s="72" t="s">
        <v>33</v>
      </c>
      <c r="L868" s="72" t="s">
        <v>402</v>
      </c>
      <c r="M868" s="72"/>
    </row>
    <row r="869" spans="2:13" x14ac:dyDescent="0.25">
      <c r="B869" s="72" t="s">
        <v>143</v>
      </c>
      <c r="C869" s="72" t="s">
        <v>144</v>
      </c>
      <c r="D869" s="72" t="s">
        <v>12</v>
      </c>
      <c r="E869" s="72" t="s">
        <v>227</v>
      </c>
      <c r="F869" s="73">
        <v>144066</v>
      </c>
      <c r="G869" s="72" t="s">
        <v>14</v>
      </c>
      <c r="H869" s="72" t="s">
        <v>15</v>
      </c>
      <c r="I869" s="72" t="s">
        <v>16</v>
      </c>
      <c r="J869" s="72" t="s">
        <v>18</v>
      </c>
      <c r="K869" s="72" t="s">
        <v>165</v>
      </c>
      <c r="L869" s="72" t="s">
        <v>243</v>
      </c>
      <c r="M869" s="72" t="s">
        <v>163</v>
      </c>
    </row>
    <row r="870" spans="2:13" x14ac:dyDescent="0.25">
      <c r="B870" s="72" t="s">
        <v>143</v>
      </c>
      <c r="C870" s="72" t="s">
        <v>144</v>
      </c>
      <c r="D870" s="72" t="s">
        <v>12</v>
      </c>
      <c r="E870" s="72" t="s">
        <v>145</v>
      </c>
      <c r="F870" s="73">
        <v>-3</v>
      </c>
      <c r="G870" s="72" t="s">
        <v>14</v>
      </c>
      <c r="H870" s="72" t="s">
        <v>15</v>
      </c>
      <c r="I870" s="72" t="s">
        <v>136</v>
      </c>
      <c r="J870" s="72" t="s">
        <v>18</v>
      </c>
      <c r="K870" s="72" t="s">
        <v>27</v>
      </c>
      <c r="L870" s="72" t="s">
        <v>572</v>
      </c>
      <c r="M870" s="72"/>
    </row>
    <row r="871" spans="2:13" x14ac:dyDescent="0.25">
      <c r="B871" s="72" t="s">
        <v>143</v>
      </c>
      <c r="C871" s="72" t="s">
        <v>144</v>
      </c>
      <c r="D871" s="72" t="s">
        <v>12</v>
      </c>
      <c r="E871" s="72" t="s">
        <v>227</v>
      </c>
      <c r="F871" s="73">
        <v>148214</v>
      </c>
      <c r="G871" s="72" t="s">
        <v>14</v>
      </c>
      <c r="H871" s="72" t="s">
        <v>15</v>
      </c>
      <c r="I871" s="72" t="s">
        <v>16</v>
      </c>
      <c r="J871" s="72" t="s">
        <v>18</v>
      </c>
      <c r="K871" s="72" t="s">
        <v>257</v>
      </c>
      <c r="L871" s="72" t="s">
        <v>581</v>
      </c>
      <c r="M871" s="72" t="s">
        <v>191</v>
      </c>
    </row>
    <row r="872" spans="2:13" x14ac:dyDescent="0.25">
      <c r="B872" s="72" t="s">
        <v>143</v>
      </c>
      <c r="C872" s="72" t="s">
        <v>144</v>
      </c>
      <c r="D872" s="72" t="s">
        <v>12</v>
      </c>
      <c r="E872" s="72" t="s">
        <v>335</v>
      </c>
      <c r="F872" s="73">
        <v>877077</v>
      </c>
      <c r="G872" s="72" t="s">
        <v>14</v>
      </c>
      <c r="H872" s="72" t="s">
        <v>155</v>
      </c>
      <c r="I872" s="72" t="s">
        <v>16</v>
      </c>
      <c r="J872" s="72" t="s">
        <v>18</v>
      </c>
      <c r="K872" s="72" t="s">
        <v>33</v>
      </c>
      <c r="L872" s="72" t="s">
        <v>279</v>
      </c>
      <c r="M872" s="72" t="s">
        <v>203</v>
      </c>
    </row>
    <row r="873" spans="2:13" x14ac:dyDescent="0.25">
      <c r="B873" s="72" t="s">
        <v>143</v>
      </c>
      <c r="C873" s="72" t="s">
        <v>144</v>
      </c>
      <c r="D873" s="72" t="s">
        <v>12</v>
      </c>
      <c r="E873" s="72" t="s">
        <v>152</v>
      </c>
      <c r="F873" s="73">
        <v>-19590</v>
      </c>
      <c r="G873" s="72" t="s">
        <v>14</v>
      </c>
      <c r="H873" s="72" t="s">
        <v>15</v>
      </c>
      <c r="I873" s="72" t="s">
        <v>16</v>
      </c>
      <c r="J873" s="72" t="s">
        <v>18</v>
      </c>
      <c r="K873" s="72" t="s">
        <v>147</v>
      </c>
      <c r="L873" s="72" t="s">
        <v>625</v>
      </c>
      <c r="M873" s="72"/>
    </row>
    <row r="874" spans="2:13" x14ac:dyDescent="0.25">
      <c r="B874" s="72" t="s">
        <v>143</v>
      </c>
      <c r="C874" s="72" t="s">
        <v>144</v>
      </c>
      <c r="D874" s="72" t="s">
        <v>12</v>
      </c>
      <c r="E874" s="72" t="s">
        <v>227</v>
      </c>
      <c r="F874" s="73">
        <v>73250</v>
      </c>
      <c r="G874" s="72" t="s">
        <v>14</v>
      </c>
      <c r="H874" s="72" t="s">
        <v>15</v>
      </c>
      <c r="I874" s="72" t="s">
        <v>16</v>
      </c>
      <c r="J874" s="72" t="s">
        <v>18</v>
      </c>
      <c r="K874" s="72" t="s">
        <v>161</v>
      </c>
      <c r="L874" s="72" t="s">
        <v>534</v>
      </c>
      <c r="M874" s="72" t="s">
        <v>163</v>
      </c>
    </row>
    <row r="875" spans="2:13" x14ac:dyDescent="0.25">
      <c r="B875" s="72" t="s">
        <v>143</v>
      </c>
      <c r="C875" s="72" t="s">
        <v>144</v>
      </c>
      <c r="D875" s="72" t="s">
        <v>12</v>
      </c>
      <c r="E875" s="72" t="s">
        <v>188</v>
      </c>
      <c r="F875" s="73">
        <v>327524</v>
      </c>
      <c r="G875" s="72" t="s">
        <v>14</v>
      </c>
      <c r="H875" s="72" t="s">
        <v>15</v>
      </c>
      <c r="I875" s="72" t="s">
        <v>16</v>
      </c>
      <c r="J875" s="72" t="s">
        <v>18</v>
      </c>
      <c r="K875" s="72" t="s">
        <v>303</v>
      </c>
      <c r="L875" s="72" t="s">
        <v>25</v>
      </c>
      <c r="M875" s="72" t="s">
        <v>248</v>
      </c>
    </row>
    <row r="876" spans="2:13" x14ac:dyDescent="0.25">
      <c r="B876" s="72" t="s">
        <v>143</v>
      </c>
      <c r="C876" s="72" t="s">
        <v>144</v>
      </c>
      <c r="D876" s="72" t="s">
        <v>12</v>
      </c>
      <c r="E876" s="72" t="s">
        <v>199</v>
      </c>
      <c r="F876" s="73">
        <v>10167</v>
      </c>
      <c r="G876" s="72" t="s">
        <v>14</v>
      </c>
      <c r="H876" s="72" t="s">
        <v>155</v>
      </c>
      <c r="I876" s="72" t="s">
        <v>16</v>
      </c>
      <c r="J876" s="72" t="s">
        <v>18</v>
      </c>
      <c r="K876" s="72" t="s">
        <v>33</v>
      </c>
      <c r="L876" s="72" t="s">
        <v>284</v>
      </c>
      <c r="M876" s="72"/>
    </row>
    <row r="877" spans="2:13" x14ac:dyDescent="0.25">
      <c r="B877" s="72" t="s">
        <v>143</v>
      </c>
      <c r="C877" s="72" t="s">
        <v>144</v>
      </c>
      <c r="D877" s="72" t="s">
        <v>12</v>
      </c>
      <c r="E877" s="72" t="s">
        <v>181</v>
      </c>
      <c r="F877" s="73">
        <v>-2059</v>
      </c>
      <c r="G877" s="72" t="s">
        <v>14</v>
      </c>
      <c r="H877" s="72" t="s">
        <v>15</v>
      </c>
      <c r="I877" s="72" t="s">
        <v>16</v>
      </c>
      <c r="J877" s="72" t="s">
        <v>18</v>
      </c>
      <c r="K877" s="72" t="s">
        <v>147</v>
      </c>
      <c r="L877" s="72" t="s">
        <v>622</v>
      </c>
      <c r="M877" s="72"/>
    </row>
    <row r="878" spans="2:13" x14ac:dyDescent="0.25">
      <c r="B878" s="72" t="s">
        <v>143</v>
      </c>
      <c r="C878" s="72" t="s">
        <v>144</v>
      </c>
      <c r="D878" s="72" t="s">
        <v>12</v>
      </c>
      <c r="E878" s="72" t="s">
        <v>240</v>
      </c>
      <c r="F878" s="73">
        <v>-3015586</v>
      </c>
      <c r="G878" s="72" t="s">
        <v>14</v>
      </c>
      <c r="H878" s="72" t="s">
        <v>15</v>
      </c>
      <c r="I878" s="72" t="s">
        <v>16</v>
      </c>
      <c r="J878" s="72" t="s">
        <v>18</v>
      </c>
      <c r="K878" s="72" t="s">
        <v>27</v>
      </c>
      <c r="L878" s="72" t="s">
        <v>28</v>
      </c>
      <c r="M878" s="72"/>
    </row>
    <row r="879" spans="2:13" x14ac:dyDescent="0.25">
      <c r="B879" s="72" t="s">
        <v>143</v>
      </c>
      <c r="C879" s="72" t="s">
        <v>144</v>
      </c>
      <c r="D879" s="72" t="s">
        <v>12</v>
      </c>
      <c r="E879" s="72" t="s">
        <v>181</v>
      </c>
      <c r="F879" s="73">
        <v>-139</v>
      </c>
      <c r="G879" s="72" t="s">
        <v>14</v>
      </c>
      <c r="H879" s="72" t="s">
        <v>15</v>
      </c>
      <c r="I879" s="72" t="s">
        <v>16</v>
      </c>
      <c r="J879" s="72" t="s">
        <v>18</v>
      </c>
      <c r="K879" s="72" t="s">
        <v>24</v>
      </c>
      <c r="L879" s="72" t="s">
        <v>40</v>
      </c>
      <c r="M879" s="72"/>
    </row>
    <row r="880" spans="2:13" x14ac:dyDescent="0.25">
      <c r="B880" s="72" t="s">
        <v>143</v>
      </c>
      <c r="C880" s="72" t="s">
        <v>144</v>
      </c>
      <c r="D880" s="72" t="s">
        <v>12</v>
      </c>
      <c r="E880" s="72" t="s">
        <v>152</v>
      </c>
      <c r="F880" s="73">
        <v>-7273</v>
      </c>
      <c r="G880" s="72" t="s">
        <v>14</v>
      </c>
      <c r="H880" s="72" t="s">
        <v>15</v>
      </c>
      <c r="I880" s="72" t="s">
        <v>16</v>
      </c>
      <c r="J880" s="72" t="s">
        <v>18</v>
      </c>
      <c r="K880" s="72" t="s">
        <v>147</v>
      </c>
      <c r="L880" s="72" t="s">
        <v>432</v>
      </c>
      <c r="M880" s="72"/>
    </row>
    <row r="881" spans="2:13" x14ac:dyDescent="0.25">
      <c r="B881" s="72" t="s">
        <v>143</v>
      </c>
      <c r="C881" s="72" t="s">
        <v>144</v>
      </c>
      <c r="D881" s="72" t="s">
        <v>12</v>
      </c>
      <c r="E881" s="72" t="s">
        <v>219</v>
      </c>
      <c r="F881" s="73">
        <v>187832</v>
      </c>
      <c r="G881" s="72" t="s">
        <v>14</v>
      </c>
      <c r="H881" s="72" t="s">
        <v>15</v>
      </c>
      <c r="I881" s="72" t="s">
        <v>16</v>
      </c>
      <c r="J881" s="72" t="s">
        <v>18</v>
      </c>
      <c r="K881" s="72" t="s">
        <v>33</v>
      </c>
      <c r="L881" s="72" t="s">
        <v>228</v>
      </c>
      <c r="M881" s="72"/>
    </row>
    <row r="882" spans="2:13" x14ac:dyDescent="0.25">
      <c r="B882" s="72" t="s">
        <v>143</v>
      </c>
      <c r="C882" s="72" t="s">
        <v>144</v>
      </c>
      <c r="D882" s="72" t="s">
        <v>12</v>
      </c>
      <c r="E882" s="72" t="s">
        <v>154</v>
      </c>
      <c r="F882" s="73">
        <v>-13872</v>
      </c>
      <c r="G882" s="72" t="s">
        <v>14</v>
      </c>
      <c r="H882" s="72" t="s">
        <v>15</v>
      </c>
      <c r="I882" s="72" t="s">
        <v>16</v>
      </c>
      <c r="J882" s="72" t="s">
        <v>18</v>
      </c>
      <c r="K882" s="72" t="s">
        <v>33</v>
      </c>
      <c r="L882" s="72" t="s">
        <v>307</v>
      </c>
      <c r="M882" s="72"/>
    </row>
    <row r="883" spans="2:13" x14ac:dyDescent="0.25">
      <c r="B883" s="72" t="s">
        <v>143</v>
      </c>
      <c r="C883" s="72" t="s">
        <v>144</v>
      </c>
      <c r="D883" s="72" t="s">
        <v>12</v>
      </c>
      <c r="E883" s="72" t="s">
        <v>188</v>
      </c>
      <c r="F883" s="73">
        <v>12814381</v>
      </c>
      <c r="G883" s="72" t="s">
        <v>14</v>
      </c>
      <c r="H883" s="72" t="s">
        <v>15</v>
      </c>
      <c r="I883" s="72" t="s">
        <v>16</v>
      </c>
      <c r="J883" s="72" t="s">
        <v>18</v>
      </c>
      <c r="K883" s="72" t="s">
        <v>147</v>
      </c>
      <c r="L883" s="72" t="s">
        <v>477</v>
      </c>
      <c r="M883" s="72" t="s">
        <v>191</v>
      </c>
    </row>
    <row r="884" spans="2:13" x14ac:dyDescent="0.25">
      <c r="B884" s="72" t="s">
        <v>143</v>
      </c>
      <c r="C884" s="72" t="s">
        <v>144</v>
      </c>
      <c r="D884" s="72" t="s">
        <v>12</v>
      </c>
      <c r="E884" s="72" t="s">
        <v>199</v>
      </c>
      <c r="F884" s="73">
        <v>47905</v>
      </c>
      <c r="G884" s="72" t="s">
        <v>14</v>
      </c>
      <c r="H884" s="72" t="s">
        <v>15</v>
      </c>
      <c r="I884" s="72" t="s">
        <v>16</v>
      </c>
      <c r="J884" s="72" t="s">
        <v>18</v>
      </c>
      <c r="K884" s="72" t="s">
        <v>161</v>
      </c>
      <c r="L884" s="72" t="s">
        <v>162</v>
      </c>
      <c r="M884" s="72"/>
    </row>
    <row r="885" spans="2:13" x14ac:dyDescent="0.25">
      <c r="B885" s="72" t="s">
        <v>143</v>
      </c>
      <c r="C885" s="72" t="s">
        <v>144</v>
      </c>
      <c r="D885" s="72" t="s">
        <v>12</v>
      </c>
      <c r="E885" s="72" t="s">
        <v>219</v>
      </c>
      <c r="F885" s="73">
        <v>13559762</v>
      </c>
      <c r="G885" s="72" t="s">
        <v>14</v>
      </c>
      <c r="H885" s="72" t="s">
        <v>15</v>
      </c>
      <c r="I885" s="72" t="s">
        <v>16</v>
      </c>
      <c r="J885" s="72" t="s">
        <v>18</v>
      </c>
      <c r="K885" s="72" t="s">
        <v>27</v>
      </c>
      <c r="L885" s="72" t="s">
        <v>28</v>
      </c>
      <c r="M885" s="72"/>
    </row>
    <row r="886" spans="2:13" x14ac:dyDescent="0.25">
      <c r="B886" s="72" t="s">
        <v>143</v>
      </c>
      <c r="C886" s="72" t="s">
        <v>144</v>
      </c>
      <c r="D886" s="72" t="s">
        <v>12</v>
      </c>
      <c r="E886" s="72" t="s">
        <v>181</v>
      </c>
      <c r="F886" s="73">
        <v>-115</v>
      </c>
      <c r="G886" s="72" t="s">
        <v>14</v>
      </c>
      <c r="H886" s="72" t="s">
        <v>155</v>
      </c>
      <c r="I886" s="72" t="s">
        <v>16</v>
      </c>
      <c r="J886" s="72" t="s">
        <v>18</v>
      </c>
      <c r="K886" s="72" t="s">
        <v>147</v>
      </c>
      <c r="L886" s="72" t="s">
        <v>208</v>
      </c>
      <c r="M886" s="72"/>
    </row>
    <row r="887" spans="2:13" x14ac:dyDescent="0.25">
      <c r="B887" s="72" t="s">
        <v>143</v>
      </c>
      <c r="C887" s="72" t="s">
        <v>144</v>
      </c>
      <c r="D887" s="72" t="s">
        <v>12</v>
      </c>
      <c r="E887" s="72" t="s">
        <v>181</v>
      </c>
      <c r="F887" s="73">
        <v>-598</v>
      </c>
      <c r="G887" s="72" t="s">
        <v>14</v>
      </c>
      <c r="H887" s="72" t="s">
        <v>15</v>
      </c>
      <c r="I887" s="72" t="s">
        <v>16</v>
      </c>
      <c r="J887" s="72" t="s">
        <v>18</v>
      </c>
      <c r="K887" s="72" t="s">
        <v>147</v>
      </c>
      <c r="L887" s="72" t="s">
        <v>223</v>
      </c>
      <c r="M887" s="72"/>
    </row>
    <row r="888" spans="2:13" x14ac:dyDescent="0.25">
      <c r="B888" s="72" t="s">
        <v>143</v>
      </c>
      <c r="C888" s="72" t="s">
        <v>144</v>
      </c>
      <c r="D888" s="72" t="s">
        <v>12</v>
      </c>
      <c r="E888" s="72" t="s">
        <v>188</v>
      </c>
      <c r="F888" s="73">
        <v>491098</v>
      </c>
      <c r="G888" s="72" t="s">
        <v>14</v>
      </c>
      <c r="H888" s="72" t="s">
        <v>155</v>
      </c>
      <c r="I888" s="72" t="s">
        <v>16</v>
      </c>
      <c r="J888" s="72" t="s">
        <v>371</v>
      </c>
      <c r="K888" s="72" t="s">
        <v>267</v>
      </c>
      <c r="L888" s="72" t="s">
        <v>603</v>
      </c>
      <c r="M888" s="72" t="s">
        <v>151</v>
      </c>
    </row>
    <row r="889" spans="2:13" x14ac:dyDescent="0.25">
      <c r="B889" s="72" t="s">
        <v>143</v>
      </c>
      <c r="C889" s="72" t="s">
        <v>144</v>
      </c>
      <c r="D889" s="72" t="s">
        <v>12</v>
      </c>
      <c r="E889" s="72" t="s">
        <v>152</v>
      </c>
      <c r="F889" s="73">
        <v>-2985</v>
      </c>
      <c r="G889" s="72" t="s">
        <v>14</v>
      </c>
      <c r="H889" s="72" t="s">
        <v>155</v>
      </c>
      <c r="I889" s="72" t="s">
        <v>16</v>
      </c>
      <c r="J889" s="72" t="s">
        <v>371</v>
      </c>
      <c r="K889" s="72" t="s">
        <v>33</v>
      </c>
      <c r="L889" s="72" t="s">
        <v>465</v>
      </c>
      <c r="M889" s="72"/>
    </row>
    <row r="890" spans="2:13" x14ac:dyDescent="0.25">
      <c r="B890" s="72" t="s">
        <v>143</v>
      </c>
      <c r="C890" s="72" t="s">
        <v>144</v>
      </c>
      <c r="D890" s="72" t="s">
        <v>12</v>
      </c>
      <c r="E890" s="72" t="s">
        <v>562</v>
      </c>
      <c r="F890" s="73">
        <v>561933</v>
      </c>
      <c r="G890" s="72" t="s">
        <v>14</v>
      </c>
      <c r="H890" s="72" t="s">
        <v>15</v>
      </c>
      <c r="I890" s="72" t="s">
        <v>16</v>
      </c>
      <c r="J890" s="72" t="s">
        <v>18</v>
      </c>
      <c r="K890" s="72" t="s">
        <v>33</v>
      </c>
      <c r="L890" s="72" t="s">
        <v>409</v>
      </c>
      <c r="M890" s="72" t="s">
        <v>334</v>
      </c>
    </row>
    <row r="891" spans="2:13" x14ac:dyDescent="0.25">
      <c r="B891" s="72" t="s">
        <v>143</v>
      </c>
      <c r="C891" s="72" t="s">
        <v>144</v>
      </c>
      <c r="D891" s="72" t="s">
        <v>12</v>
      </c>
      <c r="E891" s="72" t="s">
        <v>219</v>
      </c>
      <c r="F891" s="73">
        <v>47678</v>
      </c>
      <c r="G891" s="72" t="s">
        <v>14</v>
      </c>
      <c r="H891" s="72" t="s">
        <v>155</v>
      </c>
      <c r="I891" s="72" t="s">
        <v>16</v>
      </c>
      <c r="J891" s="72" t="s">
        <v>18</v>
      </c>
      <c r="K891" s="72" t="s">
        <v>267</v>
      </c>
      <c r="L891" s="72" t="s">
        <v>589</v>
      </c>
      <c r="M891" s="72"/>
    </row>
    <row r="892" spans="2:13" x14ac:dyDescent="0.25">
      <c r="B892" s="72" t="s">
        <v>143</v>
      </c>
      <c r="C892" s="72" t="s">
        <v>144</v>
      </c>
      <c r="D892" s="72" t="s">
        <v>12</v>
      </c>
      <c r="E892" s="72" t="s">
        <v>199</v>
      </c>
      <c r="F892" s="73">
        <v>5144</v>
      </c>
      <c r="G892" s="72" t="s">
        <v>14</v>
      </c>
      <c r="H892" s="72" t="s">
        <v>155</v>
      </c>
      <c r="I892" s="72" t="s">
        <v>16</v>
      </c>
      <c r="J892" s="72" t="s">
        <v>18</v>
      </c>
      <c r="K892" s="72" t="s">
        <v>33</v>
      </c>
      <c r="L892" s="72" t="s">
        <v>516</v>
      </c>
      <c r="M892" s="72"/>
    </row>
    <row r="893" spans="2:13" x14ac:dyDescent="0.25">
      <c r="B893" s="72" t="s">
        <v>143</v>
      </c>
      <c r="C893" s="72" t="s">
        <v>144</v>
      </c>
      <c r="D893" s="72" t="s">
        <v>12</v>
      </c>
      <c r="E893" s="72" t="s">
        <v>154</v>
      </c>
      <c r="F893" s="73">
        <v>-2051</v>
      </c>
      <c r="G893" s="72" t="s">
        <v>14</v>
      </c>
      <c r="H893" s="72" t="s">
        <v>15</v>
      </c>
      <c r="I893" s="72" t="s">
        <v>16</v>
      </c>
      <c r="J893" s="72" t="s">
        <v>18</v>
      </c>
      <c r="K893" s="72" t="s">
        <v>267</v>
      </c>
      <c r="L893" s="72" t="s">
        <v>381</v>
      </c>
      <c r="M893" s="72"/>
    </row>
    <row r="894" spans="2:13" x14ac:dyDescent="0.25">
      <c r="B894" s="72" t="s">
        <v>143</v>
      </c>
      <c r="C894" s="72" t="s">
        <v>144</v>
      </c>
      <c r="D894" s="72" t="s">
        <v>12</v>
      </c>
      <c r="E894" s="72" t="s">
        <v>237</v>
      </c>
      <c r="F894" s="73">
        <v>26622</v>
      </c>
      <c r="G894" s="72" t="s">
        <v>14</v>
      </c>
      <c r="H894" s="72" t="s">
        <v>15</v>
      </c>
      <c r="I894" s="72" t="s">
        <v>16</v>
      </c>
      <c r="J894" s="72" t="s">
        <v>18</v>
      </c>
      <c r="K894" s="72" t="s">
        <v>33</v>
      </c>
      <c r="L894" s="72" t="s">
        <v>359</v>
      </c>
      <c r="M894" s="72" t="s">
        <v>151</v>
      </c>
    </row>
    <row r="895" spans="2:13" x14ac:dyDescent="0.25">
      <c r="B895" s="72" t="s">
        <v>143</v>
      </c>
      <c r="C895" s="72" t="s">
        <v>144</v>
      </c>
      <c r="D895" s="72" t="s">
        <v>12</v>
      </c>
      <c r="E895" s="72" t="s">
        <v>145</v>
      </c>
      <c r="F895" s="73">
        <v>-5493</v>
      </c>
      <c r="G895" s="72" t="s">
        <v>14</v>
      </c>
      <c r="H895" s="72" t="s">
        <v>155</v>
      </c>
      <c r="I895" s="72" t="s">
        <v>16</v>
      </c>
      <c r="J895" s="72" t="s">
        <v>18</v>
      </c>
      <c r="K895" s="72" t="s">
        <v>21</v>
      </c>
      <c r="L895" s="72" t="s">
        <v>238</v>
      </c>
      <c r="M895" s="72"/>
    </row>
    <row r="896" spans="2:13" x14ac:dyDescent="0.25">
      <c r="B896" s="72" t="s">
        <v>143</v>
      </c>
      <c r="C896" s="72" t="s">
        <v>144</v>
      </c>
      <c r="D896" s="72" t="s">
        <v>12</v>
      </c>
      <c r="E896" s="72" t="s">
        <v>227</v>
      </c>
      <c r="F896" s="73">
        <v>160643</v>
      </c>
      <c r="G896" s="72" t="s">
        <v>14</v>
      </c>
      <c r="H896" s="72" t="s">
        <v>155</v>
      </c>
      <c r="I896" s="72" t="s">
        <v>16</v>
      </c>
      <c r="J896" s="72" t="s">
        <v>18</v>
      </c>
      <c r="K896" s="72" t="s">
        <v>33</v>
      </c>
      <c r="L896" s="72" t="s">
        <v>362</v>
      </c>
      <c r="M896" s="72" t="s">
        <v>163</v>
      </c>
    </row>
    <row r="897" spans="2:13" x14ac:dyDescent="0.25">
      <c r="B897" s="72" t="s">
        <v>143</v>
      </c>
      <c r="C897" s="72" t="s">
        <v>144</v>
      </c>
      <c r="D897" s="72" t="s">
        <v>12</v>
      </c>
      <c r="E897" s="72" t="s">
        <v>188</v>
      </c>
      <c r="F897" s="73">
        <v>465655</v>
      </c>
      <c r="G897" s="72" t="s">
        <v>14</v>
      </c>
      <c r="H897" s="72" t="s">
        <v>155</v>
      </c>
      <c r="I897" s="72" t="s">
        <v>16</v>
      </c>
      <c r="J897" s="72" t="s">
        <v>18</v>
      </c>
      <c r="K897" s="72" t="s">
        <v>33</v>
      </c>
      <c r="L897" s="72" t="s">
        <v>473</v>
      </c>
      <c r="M897" s="72" t="s">
        <v>191</v>
      </c>
    </row>
    <row r="898" spans="2:13" x14ac:dyDescent="0.25">
      <c r="B898" s="72" t="s">
        <v>143</v>
      </c>
      <c r="C898" s="72" t="s">
        <v>144</v>
      </c>
      <c r="D898" s="72" t="s">
        <v>12</v>
      </c>
      <c r="E898" s="72" t="s">
        <v>188</v>
      </c>
      <c r="F898" s="73">
        <v>1999336</v>
      </c>
      <c r="G898" s="72" t="s">
        <v>14</v>
      </c>
      <c r="H898" s="72" t="s">
        <v>15</v>
      </c>
      <c r="I898" s="72" t="s">
        <v>16</v>
      </c>
      <c r="J898" s="72" t="s">
        <v>371</v>
      </c>
      <c r="K898" s="72" t="s">
        <v>147</v>
      </c>
      <c r="L898" s="72" t="s">
        <v>411</v>
      </c>
      <c r="M898" s="72" t="s">
        <v>191</v>
      </c>
    </row>
    <row r="899" spans="2:13" x14ac:dyDescent="0.25">
      <c r="B899" s="72" t="s">
        <v>143</v>
      </c>
      <c r="C899" s="72" t="s">
        <v>144</v>
      </c>
      <c r="D899" s="72" t="s">
        <v>12</v>
      </c>
      <c r="E899" s="72" t="s">
        <v>237</v>
      </c>
      <c r="F899" s="73">
        <v>28601</v>
      </c>
      <c r="G899" s="72" t="s">
        <v>14</v>
      </c>
      <c r="H899" s="72" t="s">
        <v>15</v>
      </c>
      <c r="I899" s="72" t="s">
        <v>16</v>
      </c>
      <c r="J899" s="72" t="s">
        <v>18</v>
      </c>
      <c r="K899" s="72" t="s">
        <v>33</v>
      </c>
      <c r="L899" s="72" t="s">
        <v>290</v>
      </c>
      <c r="M899" s="72" t="s">
        <v>248</v>
      </c>
    </row>
    <row r="900" spans="2:13" x14ac:dyDescent="0.25">
      <c r="B900" s="72" t="s">
        <v>143</v>
      </c>
      <c r="C900" s="72" t="s">
        <v>144</v>
      </c>
      <c r="D900" s="72" t="s">
        <v>12</v>
      </c>
      <c r="E900" s="72" t="s">
        <v>282</v>
      </c>
      <c r="F900" s="73">
        <v>-1140</v>
      </c>
      <c r="G900" s="72" t="s">
        <v>14</v>
      </c>
      <c r="H900" s="72" t="s">
        <v>15</v>
      </c>
      <c r="I900" s="72" t="s">
        <v>16</v>
      </c>
      <c r="J900" s="72" t="s">
        <v>18</v>
      </c>
      <c r="K900" s="72" t="s">
        <v>21</v>
      </c>
      <c r="L900" s="72" t="s">
        <v>274</v>
      </c>
      <c r="M900" s="72"/>
    </row>
    <row r="901" spans="2:13" x14ac:dyDescent="0.25">
      <c r="B901" s="72" t="s">
        <v>143</v>
      </c>
      <c r="C901" s="72" t="s">
        <v>144</v>
      </c>
      <c r="D901" s="72" t="s">
        <v>12</v>
      </c>
      <c r="E901" s="72" t="s">
        <v>145</v>
      </c>
      <c r="F901" s="73">
        <v>-12967</v>
      </c>
      <c r="G901" s="72" t="s">
        <v>14</v>
      </c>
      <c r="H901" s="72" t="s">
        <v>15</v>
      </c>
      <c r="I901" s="72" t="s">
        <v>16</v>
      </c>
      <c r="J901" s="72" t="s">
        <v>18</v>
      </c>
      <c r="K901" s="72" t="s">
        <v>33</v>
      </c>
      <c r="L901" s="72" t="s">
        <v>187</v>
      </c>
      <c r="M901" s="72"/>
    </row>
    <row r="902" spans="2:13" x14ac:dyDescent="0.25">
      <c r="B902" s="72" t="s">
        <v>143</v>
      </c>
      <c r="C902" s="72" t="s">
        <v>144</v>
      </c>
      <c r="D902" s="72" t="s">
        <v>12</v>
      </c>
      <c r="E902" s="72" t="s">
        <v>152</v>
      </c>
      <c r="F902" s="73">
        <v>-1295</v>
      </c>
      <c r="G902" s="72" t="s">
        <v>14</v>
      </c>
      <c r="H902" s="72" t="s">
        <v>15</v>
      </c>
      <c r="I902" s="72" t="s">
        <v>16</v>
      </c>
      <c r="J902" s="72" t="s">
        <v>18</v>
      </c>
      <c r="K902" s="72" t="s">
        <v>33</v>
      </c>
      <c r="L902" s="72" t="s">
        <v>359</v>
      </c>
      <c r="M902" s="72"/>
    </row>
    <row r="903" spans="2:13" x14ac:dyDescent="0.25">
      <c r="B903" s="72" t="s">
        <v>143</v>
      </c>
      <c r="C903" s="72" t="s">
        <v>144</v>
      </c>
      <c r="D903" s="72" t="s">
        <v>12</v>
      </c>
      <c r="E903" s="72" t="s">
        <v>219</v>
      </c>
      <c r="F903" s="73">
        <v>350621</v>
      </c>
      <c r="G903" s="72" t="s">
        <v>14</v>
      </c>
      <c r="H903" s="72" t="s">
        <v>15</v>
      </c>
      <c r="I903" s="72" t="s">
        <v>16</v>
      </c>
      <c r="J903" s="72" t="s">
        <v>18</v>
      </c>
      <c r="K903" s="72" t="s">
        <v>214</v>
      </c>
      <c r="L903" s="72" t="s">
        <v>560</v>
      </c>
      <c r="M903" s="72"/>
    </row>
    <row r="904" spans="2:13" x14ac:dyDescent="0.25">
      <c r="B904" s="72" t="s">
        <v>143</v>
      </c>
      <c r="C904" s="72" t="s">
        <v>144</v>
      </c>
      <c r="D904" s="72" t="s">
        <v>12</v>
      </c>
      <c r="E904" s="72" t="s">
        <v>197</v>
      </c>
      <c r="F904" s="73">
        <v>337429</v>
      </c>
      <c r="G904" s="72" t="s">
        <v>14</v>
      </c>
      <c r="H904" s="72" t="s">
        <v>15</v>
      </c>
      <c r="I904" s="72" t="s">
        <v>16</v>
      </c>
      <c r="J904" s="72" t="s">
        <v>18</v>
      </c>
      <c r="K904" s="72" t="s">
        <v>189</v>
      </c>
      <c r="L904" s="72" t="s">
        <v>486</v>
      </c>
      <c r="M904" s="72" t="s">
        <v>163</v>
      </c>
    </row>
    <row r="905" spans="2:13" x14ac:dyDescent="0.25">
      <c r="B905" s="72" t="s">
        <v>143</v>
      </c>
      <c r="C905" s="72" t="s">
        <v>144</v>
      </c>
      <c r="D905" s="72" t="s">
        <v>12</v>
      </c>
      <c r="E905" s="72" t="s">
        <v>237</v>
      </c>
      <c r="F905" s="73">
        <v>9107</v>
      </c>
      <c r="G905" s="72" t="s">
        <v>14</v>
      </c>
      <c r="H905" s="72" t="s">
        <v>15</v>
      </c>
      <c r="I905" s="72" t="s">
        <v>16</v>
      </c>
      <c r="J905" s="72" t="s">
        <v>18</v>
      </c>
      <c r="K905" s="72" t="s">
        <v>161</v>
      </c>
      <c r="L905" s="72" t="s">
        <v>211</v>
      </c>
      <c r="M905" s="72" t="s">
        <v>151</v>
      </c>
    </row>
    <row r="906" spans="2:13" x14ac:dyDescent="0.25">
      <c r="B906" s="72" t="s">
        <v>143</v>
      </c>
      <c r="C906" s="72" t="s">
        <v>144</v>
      </c>
      <c r="D906" s="72" t="s">
        <v>12</v>
      </c>
      <c r="E906" s="72" t="s">
        <v>188</v>
      </c>
      <c r="F906" s="73">
        <v>17656</v>
      </c>
      <c r="G906" s="72" t="s">
        <v>14</v>
      </c>
      <c r="H906" s="72" t="s">
        <v>15</v>
      </c>
      <c r="I906" s="72" t="s">
        <v>136</v>
      </c>
      <c r="J906" s="72" t="s">
        <v>18</v>
      </c>
      <c r="K906" s="72" t="s">
        <v>147</v>
      </c>
      <c r="L906" s="72" t="s">
        <v>374</v>
      </c>
      <c r="M906" s="72" t="s">
        <v>191</v>
      </c>
    </row>
    <row r="907" spans="2:13" x14ac:dyDescent="0.25">
      <c r="B907" s="72" t="s">
        <v>143</v>
      </c>
      <c r="C907" s="72" t="s">
        <v>144</v>
      </c>
      <c r="D907" s="72" t="s">
        <v>12</v>
      </c>
      <c r="E907" s="72" t="s">
        <v>177</v>
      </c>
      <c r="F907" s="73">
        <v>2874</v>
      </c>
      <c r="G907" s="72" t="s">
        <v>14</v>
      </c>
      <c r="H907" s="72" t="s">
        <v>155</v>
      </c>
      <c r="I907" s="72" t="s">
        <v>16</v>
      </c>
      <c r="J907" s="72" t="s">
        <v>18</v>
      </c>
      <c r="K907" s="72" t="s">
        <v>147</v>
      </c>
      <c r="L907" s="72" t="s">
        <v>626</v>
      </c>
      <c r="M907" s="72"/>
    </row>
    <row r="908" spans="2:13" x14ac:dyDescent="0.25">
      <c r="B908" s="72" t="s">
        <v>143</v>
      </c>
      <c r="C908" s="72" t="s">
        <v>144</v>
      </c>
      <c r="D908" s="72" t="s">
        <v>12</v>
      </c>
      <c r="E908" s="72" t="s">
        <v>145</v>
      </c>
      <c r="F908" s="73">
        <v>-12820</v>
      </c>
      <c r="G908" s="72" t="s">
        <v>14</v>
      </c>
      <c r="H908" s="72" t="s">
        <v>15</v>
      </c>
      <c r="I908" s="72" t="s">
        <v>16</v>
      </c>
      <c r="J908" s="72" t="s">
        <v>18</v>
      </c>
      <c r="K908" s="72" t="s">
        <v>214</v>
      </c>
      <c r="L908" s="72" t="s">
        <v>566</v>
      </c>
      <c r="M908" s="72"/>
    </row>
    <row r="909" spans="2:13" x14ac:dyDescent="0.25">
      <c r="B909" s="72" t="s">
        <v>143</v>
      </c>
      <c r="C909" s="72" t="s">
        <v>144</v>
      </c>
      <c r="D909" s="72" t="s">
        <v>12</v>
      </c>
      <c r="E909" s="72" t="s">
        <v>145</v>
      </c>
      <c r="F909" s="73">
        <v>-38422</v>
      </c>
      <c r="G909" s="72" t="s">
        <v>14</v>
      </c>
      <c r="H909" s="72" t="s">
        <v>15</v>
      </c>
      <c r="I909" s="72" t="s">
        <v>16</v>
      </c>
      <c r="J909" s="72" t="s">
        <v>18</v>
      </c>
      <c r="K909" s="72" t="s">
        <v>147</v>
      </c>
      <c r="L909" s="72" t="s">
        <v>196</v>
      </c>
      <c r="M909" s="72"/>
    </row>
    <row r="910" spans="2:13" x14ac:dyDescent="0.25">
      <c r="B910" s="72" t="s">
        <v>143</v>
      </c>
      <c r="C910" s="72" t="s">
        <v>144</v>
      </c>
      <c r="D910" s="72" t="s">
        <v>12</v>
      </c>
      <c r="E910" s="72" t="s">
        <v>181</v>
      </c>
      <c r="F910" s="73">
        <v>-11</v>
      </c>
      <c r="G910" s="72" t="s">
        <v>14</v>
      </c>
      <c r="H910" s="72" t="s">
        <v>155</v>
      </c>
      <c r="I910" s="72" t="s">
        <v>16</v>
      </c>
      <c r="J910" s="72" t="s">
        <v>18</v>
      </c>
      <c r="K910" s="72" t="s">
        <v>21</v>
      </c>
      <c r="L910" s="72" t="s">
        <v>198</v>
      </c>
      <c r="M910" s="72"/>
    </row>
    <row r="911" spans="2:13" x14ac:dyDescent="0.25">
      <c r="B911" s="72" t="s">
        <v>143</v>
      </c>
      <c r="C911" s="72" t="s">
        <v>144</v>
      </c>
      <c r="D911" s="72" t="s">
        <v>12</v>
      </c>
      <c r="E911" s="72" t="s">
        <v>349</v>
      </c>
      <c r="F911" s="73">
        <v>15039</v>
      </c>
      <c r="G911" s="72" t="s">
        <v>14</v>
      </c>
      <c r="H911" s="72" t="s">
        <v>155</v>
      </c>
      <c r="I911" s="72" t="s">
        <v>16</v>
      </c>
      <c r="J911" s="72" t="s">
        <v>18</v>
      </c>
      <c r="K911" s="72" t="s">
        <v>33</v>
      </c>
      <c r="L911" s="72" t="s">
        <v>436</v>
      </c>
      <c r="M911" s="72" t="s">
        <v>159</v>
      </c>
    </row>
    <row r="912" spans="2:13" x14ac:dyDescent="0.25">
      <c r="B912" s="72" t="s">
        <v>143</v>
      </c>
      <c r="C912" s="72" t="s">
        <v>144</v>
      </c>
      <c r="D912" s="72" t="s">
        <v>12</v>
      </c>
      <c r="E912" s="72" t="s">
        <v>229</v>
      </c>
      <c r="F912" s="73">
        <v>-181123</v>
      </c>
      <c r="G912" s="72" t="s">
        <v>14</v>
      </c>
      <c r="H912" s="72" t="s">
        <v>15</v>
      </c>
      <c r="I912" s="72" t="s">
        <v>16</v>
      </c>
      <c r="J912" s="72" t="s">
        <v>18</v>
      </c>
      <c r="K912" s="72" t="s">
        <v>33</v>
      </c>
      <c r="L912" s="72" t="s">
        <v>261</v>
      </c>
      <c r="M912" s="72"/>
    </row>
    <row r="913" spans="2:13" x14ac:dyDescent="0.25">
      <c r="B913" s="72" t="s">
        <v>143</v>
      </c>
      <c r="C913" s="72" t="s">
        <v>144</v>
      </c>
      <c r="D913" s="72" t="s">
        <v>12</v>
      </c>
      <c r="E913" s="72" t="s">
        <v>152</v>
      </c>
      <c r="F913" s="73">
        <v>-3187</v>
      </c>
      <c r="G913" s="72" t="s">
        <v>14</v>
      </c>
      <c r="H913" s="72" t="s">
        <v>155</v>
      </c>
      <c r="I913" s="72" t="s">
        <v>16</v>
      </c>
      <c r="J913" s="72" t="s">
        <v>18</v>
      </c>
      <c r="K913" s="72" t="s">
        <v>33</v>
      </c>
      <c r="L913" s="72" t="s">
        <v>516</v>
      </c>
      <c r="M913" s="72"/>
    </row>
    <row r="914" spans="2:13" x14ac:dyDescent="0.25">
      <c r="B914" s="72" t="s">
        <v>143</v>
      </c>
      <c r="C914" s="72" t="s">
        <v>144</v>
      </c>
      <c r="D914" s="72" t="s">
        <v>12</v>
      </c>
      <c r="E914" s="72" t="s">
        <v>160</v>
      </c>
      <c r="F914" s="73">
        <v>27611</v>
      </c>
      <c r="G914" s="72" t="s">
        <v>14</v>
      </c>
      <c r="H914" s="72" t="s">
        <v>155</v>
      </c>
      <c r="I914" s="72" t="s">
        <v>16</v>
      </c>
      <c r="J914" s="72" t="s">
        <v>18</v>
      </c>
      <c r="K914" s="72" t="s">
        <v>33</v>
      </c>
      <c r="L914" s="72" t="s">
        <v>627</v>
      </c>
      <c r="M914" s="72" t="s">
        <v>248</v>
      </c>
    </row>
    <row r="915" spans="2:13" x14ac:dyDescent="0.25">
      <c r="B915" s="72" t="s">
        <v>143</v>
      </c>
      <c r="C915" s="72" t="s">
        <v>144</v>
      </c>
      <c r="D915" s="72" t="s">
        <v>12</v>
      </c>
      <c r="E915" s="72" t="s">
        <v>152</v>
      </c>
      <c r="F915" s="73">
        <v>-581</v>
      </c>
      <c r="G915" s="72" t="s">
        <v>14</v>
      </c>
      <c r="H915" s="72" t="s">
        <v>15</v>
      </c>
      <c r="I915" s="72" t="s">
        <v>16</v>
      </c>
      <c r="J915" s="72" t="s">
        <v>18</v>
      </c>
      <c r="K915" s="72" t="s">
        <v>267</v>
      </c>
      <c r="L915" s="72" t="s">
        <v>628</v>
      </c>
      <c r="M915" s="72"/>
    </row>
    <row r="916" spans="2:13" x14ac:dyDescent="0.25">
      <c r="B916" s="72" t="s">
        <v>143</v>
      </c>
      <c r="C916" s="72" t="s">
        <v>144</v>
      </c>
      <c r="D916" s="72" t="s">
        <v>12</v>
      </c>
      <c r="E916" s="72" t="s">
        <v>157</v>
      </c>
      <c r="F916" s="73">
        <v>178311</v>
      </c>
      <c r="G916" s="72" t="s">
        <v>14</v>
      </c>
      <c r="H916" s="72" t="s">
        <v>155</v>
      </c>
      <c r="I916" s="72" t="s">
        <v>16</v>
      </c>
      <c r="J916" s="72" t="s">
        <v>18</v>
      </c>
      <c r="K916" s="72" t="s">
        <v>267</v>
      </c>
      <c r="L916" s="72" t="s">
        <v>484</v>
      </c>
      <c r="M916" s="72" t="s">
        <v>203</v>
      </c>
    </row>
    <row r="917" spans="2:13" x14ac:dyDescent="0.25">
      <c r="B917" s="72" t="s">
        <v>143</v>
      </c>
      <c r="C917" s="72" t="s">
        <v>144</v>
      </c>
      <c r="D917" s="72" t="s">
        <v>12</v>
      </c>
      <c r="E917" s="72" t="s">
        <v>213</v>
      </c>
      <c r="F917" s="73">
        <v>229</v>
      </c>
      <c r="G917" s="72" t="s">
        <v>14</v>
      </c>
      <c r="H917" s="72" t="s">
        <v>15</v>
      </c>
      <c r="I917" s="72" t="s">
        <v>16</v>
      </c>
      <c r="J917" s="72" t="s">
        <v>18</v>
      </c>
      <c r="K917" s="72" t="s">
        <v>147</v>
      </c>
      <c r="L917" s="72" t="s">
        <v>358</v>
      </c>
      <c r="M917" s="72" t="s">
        <v>172</v>
      </c>
    </row>
    <row r="918" spans="2:13" x14ac:dyDescent="0.25">
      <c r="B918" s="72" t="s">
        <v>143</v>
      </c>
      <c r="C918" s="72" t="s">
        <v>144</v>
      </c>
      <c r="D918" s="72" t="s">
        <v>12</v>
      </c>
      <c r="E918" s="72" t="s">
        <v>157</v>
      </c>
      <c r="F918" s="73">
        <v>236937</v>
      </c>
      <c r="G918" s="72" t="s">
        <v>14</v>
      </c>
      <c r="H918" s="72" t="s">
        <v>15</v>
      </c>
      <c r="I918" s="72" t="s">
        <v>16</v>
      </c>
      <c r="J918" s="72" t="s">
        <v>18</v>
      </c>
      <c r="K918" s="72" t="s">
        <v>214</v>
      </c>
      <c r="L918" s="72" t="s">
        <v>629</v>
      </c>
      <c r="M918" s="72" t="s">
        <v>203</v>
      </c>
    </row>
    <row r="919" spans="2:13" x14ac:dyDescent="0.25">
      <c r="B919" s="72" t="s">
        <v>143</v>
      </c>
      <c r="C919" s="72" t="s">
        <v>144</v>
      </c>
      <c r="D919" s="72" t="s">
        <v>12</v>
      </c>
      <c r="E919" s="72" t="s">
        <v>152</v>
      </c>
      <c r="F919" s="73">
        <v>-10227</v>
      </c>
      <c r="G919" s="72" t="s">
        <v>14</v>
      </c>
      <c r="H919" s="72" t="s">
        <v>155</v>
      </c>
      <c r="I919" s="72" t="s">
        <v>16</v>
      </c>
      <c r="J919" s="72" t="s">
        <v>18</v>
      </c>
      <c r="K919" s="72" t="s">
        <v>33</v>
      </c>
      <c r="L919" s="72" t="s">
        <v>419</v>
      </c>
      <c r="M919" s="72"/>
    </row>
    <row r="920" spans="2:13" x14ac:dyDescent="0.25">
      <c r="B920" s="72" t="s">
        <v>143</v>
      </c>
      <c r="C920" s="72" t="s">
        <v>144</v>
      </c>
      <c r="D920" s="72" t="s">
        <v>12</v>
      </c>
      <c r="E920" s="72" t="s">
        <v>183</v>
      </c>
      <c r="F920" s="73">
        <v>649232</v>
      </c>
      <c r="G920" s="72" t="s">
        <v>14</v>
      </c>
      <c r="H920" s="72" t="s">
        <v>15</v>
      </c>
      <c r="I920" s="72" t="s">
        <v>16</v>
      </c>
      <c r="J920" s="72" t="s">
        <v>18</v>
      </c>
      <c r="K920" s="72" t="s">
        <v>21</v>
      </c>
      <c r="L920" s="72" t="s">
        <v>272</v>
      </c>
      <c r="M920" s="72" t="s">
        <v>248</v>
      </c>
    </row>
    <row r="921" spans="2:13" x14ac:dyDescent="0.25">
      <c r="B921" s="72" t="s">
        <v>143</v>
      </c>
      <c r="C921" s="72" t="s">
        <v>144</v>
      </c>
      <c r="D921" s="72" t="s">
        <v>12</v>
      </c>
      <c r="E921" s="72" t="s">
        <v>154</v>
      </c>
      <c r="F921" s="73">
        <v>-22238</v>
      </c>
      <c r="G921" s="72" t="s">
        <v>14</v>
      </c>
      <c r="H921" s="72" t="s">
        <v>15</v>
      </c>
      <c r="I921" s="72" t="s">
        <v>16</v>
      </c>
      <c r="J921" s="72" t="s">
        <v>18</v>
      </c>
      <c r="K921" s="72" t="s">
        <v>214</v>
      </c>
      <c r="L921" s="72" t="s">
        <v>599</v>
      </c>
      <c r="M921" s="72"/>
    </row>
    <row r="922" spans="2:13" x14ac:dyDescent="0.25">
      <c r="B922" s="72" t="s">
        <v>143</v>
      </c>
      <c r="C922" s="72" t="s">
        <v>144</v>
      </c>
      <c r="D922" s="72" t="s">
        <v>12</v>
      </c>
      <c r="E922" s="72" t="s">
        <v>177</v>
      </c>
      <c r="F922" s="73">
        <v>22074</v>
      </c>
      <c r="G922" s="72" t="s">
        <v>14</v>
      </c>
      <c r="H922" s="72" t="s">
        <v>155</v>
      </c>
      <c r="I922" s="72" t="s">
        <v>16</v>
      </c>
      <c r="J922" s="72" t="s">
        <v>18</v>
      </c>
      <c r="K922" s="72" t="s">
        <v>33</v>
      </c>
      <c r="L922" s="72" t="s">
        <v>250</v>
      </c>
      <c r="M922" s="72"/>
    </row>
    <row r="923" spans="2:13" x14ac:dyDescent="0.25">
      <c r="B923" s="72" t="s">
        <v>143</v>
      </c>
      <c r="C923" s="72" t="s">
        <v>144</v>
      </c>
      <c r="D923" s="72" t="s">
        <v>12</v>
      </c>
      <c r="E923" s="72" t="s">
        <v>181</v>
      </c>
      <c r="F923" s="73">
        <v>-56</v>
      </c>
      <c r="G923" s="72" t="s">
        <v>14</v>
      </c>
      <c r="H923" s="72" t="s">
        <v>155</v>
      </c>
      <c r="I923" s="72" t="s">
        <v>16</v>
      </c>
      <c r="J923" s="72" t="s">
        <v>18</v>
      </c>
      <c r="K923" s="72" t="s">
        <v>33</v>
      </c>
      <c r="L923" s="72" t="s">
        <v>207</v>
      </c>
      <c r="M923" s="72"/>
    </row>
    <row r="924" spans="2:13" x14ac:dyDescent="0.25">
      <c r="B924" s="72" t="s">
        <v>143</v>
      </c>
      <c r="C924" s="72" t="s">
        <v>144</v>
      </c>
      <c r="D924" s="72" t="s">
        <v>12</v>
      </c>
      <c r="E924" s="72" t="s">
        <v>229</v>
      </c>
      <c r="F924" s="73">
        <v>-66514</v>
      </c>
      <c r="G924" s="72" t="s">
        <v>14</v>
      </c>
      <c r="H924" s="72" t="s">
        <v>155</v>
      </c>
      <c r="I924" s="72" t="s">
        <v>16</v>
      </c>
      <c r="J924" s="72" t="s">
        <v>18</v>
      </c>
      <c r="K924" s="72" t="s">
        <v>147</v>
      </c>
      <c r="L924" s="72" t="s">
        <v>365</v>
      </c>
      <c r="M924" s="72"/>
    </row>
    <row r="925" spans="2:13" x14ac:dyDescent="0.25">
      <c r="B925" s="72" t="s">
        <v>143</v>
      </c>
      <c r="C925" s="72" t="s">
        <v>144</v>
      </c>
      <c r="D925" s="72" t="s">
        <v>12</v>
      </c>
      <c r="E925" s="72" t="s">
        <v>197</v>
      </c>
      <c r="F925" s="73">
        <v>33197</v>
      </c>
      <c r="G925" s="72" t="s">
        <v>14</v>
      </c>
      <c r="H925" s="72" t="s">
        <v>15</v>
      </c>
      <c r="I925" s="72" t="s">
        <v>16</v>
      </c>
      <c r="J925" s="72" t="s">
        <v>18</v>
      </c>
      <c r="K925" s="72" t="s">
        <v>33</v>
      </c>
      <c r="L925" s="72" t="s">
        <v>630</v>
      </c>
      <c r="M925" s="72" t="s">
        <v>191</v>
      </c>
    </row>
    <row r="926" spans="2:13" x14ac:dyDescent="0.25">
      <c r="B926" s="72" t="s">
        <v>143</v>
      </c>
      <c r="C926" s="72" t="s">
        <v>144</v>
      </c>
      <c r="D926" s="72" t="s">
        <v>12</v>
      </c>
      <c r="E926" s="72" t="s">
        <v>152</v>
      </c>
      <c r="F926" s="73">
        <v>-31298</v>
      </c>
      <c r="G926" s="72" t="s">
        <v>14</v>
      </c>
      <c r="H926" s="72" t="s">
        <v>15</v>
      </c>
      <c r="I926" s="72" t="s">
        <v>16</v>
      </c>
      <c r="J926" s="72" t="s">
        <v>18</v>
      </c>
      <c r="K926" s="72" t="s">
        <v>33</v>
      </c>
      <c r="L926" s="72" t="s">
        <v>256</v>
      </c>
      <c r="M926" s="72"/>
    </row>
    <row r="927" spans="2:13" x14ac:dyDescent="0.25">
      <c r="B927" s="72" t="s">
        <v>143</v>
      </c>
      <c r="C927" s="72" t="s">
        <v>144</v>
      </c>
      <c r="D927" s="72" t="s">
        <v>12</v>
      </c>
      <c r="E927" s="72" t="s">
        <v>229</v>
      </c>
      <c r="F927" s="73">
        <v>-69909</v>
      </c>
      <c r="G927" s="72" t="s">
        <v>14</v>
      </c>
      <c r="H927" s="72" t="s">
        <v>15</v>
      </c>
      <c r="I927" s="72" t="s">
        <v>16</v>
      </c>
      <c r="J927" s="72" t="s">
        <v>18</v>
      </c>
      <c r="K927" s="72" t="s">
        <v>147</v>
      </c>
      <c r="L927" s="72" t="s">
        <v>476</v>
      </c>
      <c r="M927" s="72"/>
    </row>
    <row r="928" spans="2:13" x14ac:dyDescent="0.25">
      <c r="B928" s="72" t="s">
        <v>143</v>
      </c>
      <c r="C928" s="72" t="s">
        <v>144</v>
      </c>
      <c r="D928" s="72" t="s">
        <v>12</v>
      </c>
      <c r="E928" s="72" t="s">
        <v>152</v>
      </c>
      <c r="F928" s="73">
        <v>-322</v>
      </c>
      <c r="G928" s="72" t="s">
        <v>14</v>
      </c>
      <c r="H928" s="72" t="s">
        <v>15</v>
      </c>
      <c r="I928" s="72" t="s">
        <v>16</v>
      </c>
      <c r="J928" s="72" t="s">
        <v>18</v>
      </c>
      <c r="K928" s="72" t="s">
        <v>214</v>
      </c>
      <c r="L928" s="72" t="s">
        <v>441</v>
      </c>
      <c r="M928" s="72"/>
    </row>
    <row r="929" spans="2:13" x14ac:dyDescent="0.25">
      <c r="B929" s="72" t="s">
        <v>143</v>
      </c>
      <c r="C929" s="72" t="s">
        <v>144</v>
      </c>
      <c r="D929" s="72" t="s">
        <v>12</v>
      </c>
      <c r="E929" s="72" t="s">
        <v>292</v>
      </c>
      <c r="F929" s="73">
        <v>184469</v>
      </c>
      <c r="G929" s="72" t="s">
        <v>14</v>
      </c>
      <c r="H929" s="72" t="s">
        <v>155</v>
      </c>
      <c r="I929" s="72" t="s">
        <v>16</v>
      </c>
      <c r="J929" s="72" t="s">
        <v>18</v>
      </c>
      <c r="K929" s="72" t="s">
        <v>33</v>
      </c>
      <c r="L929" s="72" t="s">
        <v>277</v>
      </c>
      <c r="M929" s="72" t="s">
        <v>384</v>
      </c>
    </row>
    <row r="930" spans="2:13" x14ac:dyDescent="0.25">
      <c r="B930" s="72" t="s">
        <v>143</v>
      </c>
      <c r="C930" s="72" t="s">
        <v>144</v>
      </c>
      <c r="D930" s="72" t="s">
        <v>12</v>
      </c>
      <c r="E930" s="72" t="s">
        <v>181</v>
      </c>
      <c r="F930" s="73">
        <v>-739</v>
      </c>
      <c r="G930" s="72" t="s">
        <v>14</v>
      </c>
      <c r="H930" s="72" t="s">
        <v>15</v>
      </c>
      <c r="I930" s="72" t="s">
        <v>16</v>
      </c>
      <c r="J930" s="72" t="s">
        <v>18</v>
      </c>
      <c r="K930" s="72" t="s">
        <v>33</v>
      </c>
      <c r="L930" s="72" t="s">
        <v>320</v>
      </c>
      <c r="M930" s="72"/>
    </row>
    <row r="931" spans="2:13" x14ac:dyDescent="0.25">
      <c r="B931" s="72" t="s">
        <v>143</v>
      </c>
      <c r="C931" s="72" t="s">
        <v>144</v>
      </c>
      <c r="D931" s="72" t="s">
        <v>12</v>
      </c>
      <c r="E931" s="72" t="s">
        <v>175</v>
      </c>
      <c r="F931" s="73">
        <v>-149518</v>
      </c>
      <c r="G931" s="72" t="s">
        <v>14</v>
      </c>
      <c r="H931" s="72" t="s">
        <v>15</v>
      </c>
      <c r="I931" s="72" t="s">
        <v>16</v>
      </c>
      <c r="J931" s="72" t="s">
        <v>18</v>
      </c>
      <c r="K931" s="72" t="s">
        <v>147</v>
      </c>
      <c r="L931" s="72" t="s">
        <v>182</v>
      </c>
      <c r="M931" s="72"/>
    </row>
    <row r="932" spans="2:13" x14ac:dyDescent="0.25">
      <c r="B932" s="72" t="s">
        <v>143</v>
      </c>
      <c r="C932" s="72" t="s">
        <v>144</v>
      </c>
      <c r="D932" s="72" t="s">
        <v>12</v>
      </c>
      <c r="E932" s="72" t="s">
        <v>229</v>
      </c>
      <c r="F932" s="73">
        <v>-145206</v>
      </c>
      <c r="G932" s="72" t="s">
        <v>14</v>
      </c>
      <c r="H932" s="72" t="s">
        <v>15</v>
      </c>
      <c r="I932" s="72" t="s">
        <v>16</v>
      </c>
      <c r="J932" s="72" t="s">
        <v>18</v>
      </c>
      <c r="K932" s="72" t="s">
        <v>147</v>
      </c>
      <c r="L932" s="72" t="s">
        <v>404</v>
      </c>
      <c r="M932" s="72"/>
    </row>
    <row r="933" spans="2:13" x14ac:dyDescent="0.25">
      <c r="B933" s="72" t="s">
        <v>143</v>
      </c>
      <c r="C933" s="72" t="s">
        <v>144</v>
      </c>
      <c r="D933" s="72" t="s">
        <v>12</v>
      </c>
      <c r="E933" s="72" t="s">
        <v>188</v>
      </c>
      <c r="F933" s="73">
        <v>1270194</v>
      </c>
      <c r="G933" s="72" t="s">
        <v>14</v>
      </c>
      <c r="H933" s="72" t="s">
        <v>15</v>
      </c>
      <c r="I933" s="72" t="s">
        <v>16</v>
      </c>
      <c r="J933" s="72" t="s">
        <v>18</v>
      </c>
      <c r="K933" s="72" t="s">
        <v>33</v>
      </c>
      <c r="L933" s="72" t="s">
        <v>490</v>
      </c>
      <c r="M933" s="72" t="s">
        <v>163</v>
      </c>
    </row>
    <row r="934" spans="2:13" x14ac:dyDescent="0.25">
      <c r="B934" s="72" t="s">
        <v>143</v>
      </c>
      <c r="C934" s="72" t="s">
        <v>144</v>
      </c>
      <c r="D934" s="72" t="s">
        <v>12</v>
      </c>
      <c r="E934" s="72" t="s">
        <v>160</v>
      </c>
      <c r="F934" s="73">
        <v>250680</v>
      </c>
      <c r="G934" s="72" t="s">
        <v>14</v>
      </c>
      <c r="H934" s="72" t="s">
        <v>15</v>
      </c>
      <c r="I934" s="72" t="s">
        <v>16</v>
      </c>
      <c r="J934" s="72" t="s">
        <v>18</v>
      </c>
      <c r="K934" s="72" t="s">
        <v>147</v>
      </c>
      <c r="L934" s="72" t="s">
        <v>365</v>
      </c>
      <c r="M934" s="72" t="s">
        <v>248</v>
      </c>
    </row>
    <row r="935" spans="2:13" x14ac:dyDescent="0.25">
      <c r="B935" s="72" t="s">
        <v>143</v>
      </c>
      <c r="C935" s="72" t="s">
        <v>144</v>
      </c>
      <c r="D935" s="72" t="s">
        <v>12</v>
      </c>
      <c r="E935" s="72" t="s">
        <v>152</v>
      </c>
      <c r="F935" s="73">
        <v>-8441</v>
      </c>
      <c r="G935" s="72" t="s">
        <v>14</v>
      </c>
      <c r="H935" s="72" t="s">
        <v>15</v>
      </c>
      <c r="I935" s="72" t="s">
        <v>16</v>
      </c>
      <c r="J935" s="72" t="s">
        <v>18</v>
      </c>
      <c r="K935" s="72" t="s">
        <v>267</v>
      </c>
      <c r="L935" s="72" t="s">
        <v>340</v>
      </c>
      <c r="M935" s="72"/>
    </row>
    <row r="936" spans="2:13" x14ac:dyDescent="0.25">
      <c r="B936" s="72" t="s">
        <v>143</v>
      </c>
      <c r="C936" s="72" t="s">
        <v>144</v>
      </c>
      <c r="D936" s="72" t="s">
        <v>12</v>
      </c>
      <c r="E936" s="72" t="s">
        <v>227</v>
      </c>
      <c r="F936" s="73">
        <v>54549</v>
      </c>
      <c r="G936" s="72" t="s">
        <v>14</v>
      </c>
      <c r="H936" s="72" t="s">
        <v>15</v>
      </c>
      <c r="I936" s="72" t="s">
        <v>16</v>
      </c>
      <c r="J936" s="72" t="s">
        <v>18</v>
      </c>
      <c r="K936" s="72" t="s">
        <v>33</v>
      </c>
      <c r="L936" s="72" t="s">
        <v>402</v>
      </c>
      <c r="M936" s="72" t="s">
        <v>163</v>
      </c>
    </row>
    <row r="937" spans="2:13" x14ac:dyDescent="0.25">
      <c r="B937" s="72" t="s">
        <v>143</v>
      </c>
      <c r="C937" s="72" t="s">
        <v>144</v>
      </c>
      <c r="D937" s="72" t="s">
        <v>12</v>
      </c>
      <c r="E937" s="72" t="s">
        <v>160</v>
      </c>
      <c r="F937" s="73">
        <v>182829</v>
      </c>
      <c r="G937" s="72" t="s">
        <v>14</v>
      </c>
      <c r="H937" s="72" t="s">
        <v>15</v>
      </c>
      <c r="I937" s="72" t="s">
        <v>16</v>
      </c>
      <c r="J937" s="72" t="s">
        <v>18</v>
      </c>
      <c r="K937" s="72" t="s">
        <v>27</v>
      </c>
      <c r="L937" s="72" t="s">
        <v>469</v>
      </c>
      <c r="M937" s="72" t="s">
        <v>248</v>
      </c>
    </row>
    <row r="938" spans="2:13" x14ac:dyDescent="0.25">
      <c r="B938" s="72" t="s">
        <v>143</v>
      </c>
      <c r="C938" s="72" t="s">
        <v>144</v>
      </c>
      <c r="D938" s="72" t="s">
        <v>12</v>
      </c>
      <c r="E938" s="72" t="s">
        <v>201</v>
      </c>
      <c r="F938" s="73">
        <v>492338</v>
      </c>
      <c r="G938" s="72" t="s">
        <v>14</v>
      </c>
      <c r="H938" s="72" t="s">
        <v>15</v>
      </c>
      <c r="I938" s="72" t="s">
        <v>16</v>
      </c>
      <c r="J938" s="72" t="s">
        <v>18</v>
      </c>
      <c r="K938" s="72" t="s">
        <v>33</v>
      </c>
      <c r="L938" s="72" t="s">
        <v>631</v>
      </c>
      <c r="M938" s="72" t="s">
        <v>322</v>
      </c>
    </row>
    <row r="939" spans="2:13" x14ac:dyDescent="0.25">
      <c r="B939" s="72" t="s">
        <v>143</v>
      </c>
      <c r="C939" s="72" t="s">
        <v>144</v>
      </c>
      <c r="D939" s="72" t="s">
        <v>12</v>
      </c>
      <c r="E939" s="72" t="s">
        <v>227</v>
      </c>
      <c r="F939" s="73">
        <v>522399</v>
      </c>
      <c r="G939" s="72" t="s">
        <v>14</v>
      </c>
      <c r="H939" s="72" t="s">
        <v>15</v>
      </c>
      <c r="I939" s="72" t="s">
        <v>16</v>
      </c>
      <c r="J939" s="72" t="s">
        <v>18</v>
      </c>
      <c r="K939" s="72" t="s">
        <v>168</v>
      </c>
      <c r="L939" s="72" t="s">
        <v>413</v>
      </c>
      <c r="M939" s="72" t="s">
        <v>163</v>
      </c>
    </row>
    <row r="940" spans="2:13" x14ac:dyDescent="0.25">
      <c r="B940" s="72" t="s">
        <v>143</v>
      </c>
      <c r="C940" s="72" t="s">
        <v>144</v>
      </c>
      <c r="D940" s="72" t="s">
        <v>12</v>
      </c>
      <c r="E940" s="72" t="s">
        <v>145</v>
      </c>
      <c r="F940" s="73">
        <v>-9496</v>
      </c>
      <c r="G940" s="72" t="s">
        <v>14</v>
      </c>
      <c r="H940" s="72" t="s">
        <v>15</v>
      </c>
      <c r="I940" s="72" t="s">
        <v>16</v>
      </c>
      <c r="J940" s="72" t="s">
        <v>18</v>
      </c>
      <c r="K940" s="72" t="s">
        <v>33</v>
      </c>
      <c r="L940" s="72" t="s">
        <v>462</v>
      </c>
      <c r="M940" s="72"/>
    </row>
    <row r="941" spans="2:13" x14ac:dyDescent="0.25">
      <c r="B941" s="72" t="s">
        <v>143</v>
      </c>
      <c r="C941" s="72" t="s">
        <v>144</v>
      </c>
      <c r="D941" s="72" t="s">
        <v>12</v>
      </c>
      <c r="E941" s="72" t="s">
        <v>152</v>
      </c>
      <c r="F941" s="73">
        <v>-697</v>
      </c>
      <c r="G941" s="72" t="s">
        <v>14</v>
      </c>
      <c r="H941" s="72" t="s">
        <v>15</v>
      </c>
      <c r="I941" s="72" t="s">
        <v>16</v>
      </c>
      <c r="J941" s="72" t="s">
        <v>18</v>
      </c>
      <c r="K941" s="72" t="s">
        <v>33</v>
      </c>
      <c r="L941" s="72" t="s">
        <v>632</v>
      </c>
      <c r="M941" s="72"/>
    </row>
    <row r="942" spans="2:13" x14ac:dyDescent="0.25">
      <c r="B942" s="72" t="s">
        <v>143</v>
      </c>
      <c r="C942" s="72" t="s">
        <v>144</v>
      </c>
      <c r="D942" s="72" t="s">
        <v>12</v>
      </c>
      <c r="E942" s="72" t="s">
        <v>237</v>
      </c>
      <c r="F942" s="73">
        <v>2953</v>
      </c>
      <c r="G942" s="72" t="s">
        <v>14</v>
      </c>
      <c r="H942" s="72" t="s">
        <v>15</v>
      </c>
      <c r="I942" s="72" t="s">
        <v>136</v>
      </c>
      <c r="J942" s="72" t="s">
        <v>18</v>
      </c>
      <c r="K942" s="72" t="s">
        <v>33</v>
      </c>
      <c r="L942" s="72" t="s">
        <v>552</v>
      </c>
      <c r="M942" s="72" t="s">
        <v>172</v>
      </c>
    </row>
    <row r="943" spans="2:13" x14ac:dyDescent="0.25">
      <c r="B943" s="72" t="s">
        <v>143</v>
      </c>
      <c r="C943" s="72" t="s">
        <v>144</v>
      </c>
      <c r="D943" s="72" t="s">
        <v>12</v>
      </c>
      <c r="E943" s="72" t="s">
        <v>633</v>
      </c>
      <c r="F943" s="73">
        <v>455120953</v>
      </c>
      <c r="G943" s="72" t="s">
        <v>14</v>
      </c>
      <c r="H943" s="72" t="s">
        <v>15</v>
      </c>
      <c r="I943" s="72" t="s">
        <v>16</v>
      </c>
      <c r="J943" s="72" t="s">
        <v>17</v>
      </c>
      <c r="K943" s="72"/>
      <c r="L943" s="72"/>
      <c r="M943" s="72" t="s">
        <v>151</v>
      </c>
    </row>
    <row r="944" spans="2:13" x14ac:dyDescent="0.25">
      <c r="B944" s="72" t="s">
        <v>143</v>
      </c>
      <c r="C944" s="72" t="s">
        <v>144</v>
      </c>
      <c r="D944" s="72" t="s">
        <v>12</v>
      </c>
      <c r="E944" s="72" t="s">
        <v>201</v>
      </c>
      <c r="F944" s="73">
        <v>247953</v>
      </c>
      <c r="G944" s="72" t="s">
        <v>14</v>
      </c>
      <c r="H944" s="72" t="s">
        <v>155</v>
      </c>
      <c r="I944" s="72" t="s">
        <v>16</v>
      </c>
      <c r="J944" s="72" t="s">
        <v>18</v>
      </c>
      <c r="K944" s="72" t="s">
        <v>33</v>
      </c>
      <c r="L944" s="72" t="s">
        <v>279</v>
      </c>
      <c r="M944" s="72" t="s">
        <v>159</v>
      </c>
    </row>
    <row r="945" spans="2:13" x14ac:dyDescent="0.25">
      <c r="B945" s="72" t="s">
        <v>143</v>
      </c>
      <c r="C945" s="72" t="s">
        <v>144</v>
      </c>
      <c r="D945" s="72" t="s">
        <v>12</v>
      </c>
      <c r="E945" s="72" t="s">
        <v>439</v>
      </c>
      <c r="F945" s="73">
        <v>510483</v>
      </c>
      <c r="G945" s="72" t="s">
        <v>14</v>
      </c>
      <c r="H945" s="72" t="s">
        <v>15</v>
      </c>
      <c r="I945" s="72" t="s">
        <v>16</v>
      </c>
      <c r="J945" s="72" t="s">
        <v>18</v>
      </c>
      <c r="K945" s="72" t="s">
        <v>147</v>
      </c>
      <c r="L945" s="72" t="s">
        <v>295</v>
      </c>
      <c r="M945" s="72"/>
    </row>
    <row r="946" spans="2:13" x14ac:dyDescent="0.25">
      <c r="B946" s="72" t="s">
        <v>143</v>
      </c>
      <c r="C946" s="72" t="s">
        <v>144</v>
      </c>
      <c r="D946" s="72" t="s">
        <v>12</v>
      </c>
      <c r="E946" s="72" t="s">
        <v>328</v>
      </c>
      <c r="F946" s="73">
        <v>65477</v>
      </c>
      <c r="G946" s="72" t="s">
        <v>14</v>
      </c>
      <c r="H946" s="72" t="s">
        <v>15</v>
      </c>
      <c r="I946" s="72" t="s">
        <v>16</v>
      </c>
      <c r="J946" s="72" t="s">
        <v>18</v>
      </c>
      <c r="K946" s="72" t="s">
        <v>147</v>
      </c>
      <c r="L946" s="72" t="s">
        <v>477</v>
      </c>
      <c r="M946" s="72" t="s">
        <v>203</v>
      </c>
    </row>
    <row r="947" spans="2:13" x14ac:dyDescent="0.25">
      <c r="B947" s="72" t="s">
        <v>143</v>
      </c>
      <c r="C947" s="72" t="s">
        <v>144</v>
      </c>
      <c r="D947" s="72" t="s">
        <v>12</v>
      </c>
      <c r="E947" s="72" t="s">
        <v>152</v>
      </c>
      <c r="F947" s="73">
        <v>-16029</v>
      </c>
      <c r="G947" s="72" t="s">
        <v>14</v>
      </c>
      <c r="H947" s="72" t="s">
        <v>155</v>
      </c>
      <c r="I947" s="72" t="s">
        <v>16</v>
      </c>
      <c r="J947" s="72" t="s">
        <v>18</v>
      </c>
      <c r="K947" s="72" t="s">
        <v>33</v>
      </c>
      <c r="L947" s="72" t="s">
        <v>284</v>
      </c>
      <c r="M947" s="72"/>
    </row>
    <row r="948" spans="2:13" x14ac:dyDescent="0.25">
      <c r="B948" s="72" t="s">
        <v>143</v>
      </c>
      <c r="C948" s="72" t="s">
        <v>144</v>
      </c>
      <c r="D948" s="72" t="s">
        <v>12</v>
      </c>
      <c r="E948" s="72" t="s">
        <v>219</v>
      </c>
      <c r="F948" s="73">
        <v>70</v>
      </c>
      <c r="G948" s="72" t="s">
        <v>14</v>
      </c>
      <c r="H948" s="72" t="s">
        <v>15</v>
      </c>
      <c r="I948" s="72" t="s">
        <v>16</v>
      </c>
      <c r="J948" s="72" t="s">
        <v>18</v>
      </c>
      <c r="K948" s="72" t="s">
        <v>33</v>
      </c>
      <c r="L948" s="72" t="s">
        <v>367</v>
      </c>
      <c r="M948" s="72"/>
    </row>
    <row r="949" spans="2:13" x14ac:dyDescent="0.25">
      <c r="B949" s="72" t="s">
        <v>143</v>
      </c>
      <c r="C949" s="72" t="s">
        <v>144</v>
      </c>
      <c r="D949" s="72" t="s">
        <v>12</v>
      </c>
      <c r="E949" s="72" t="s">
        <v>183</v>
      </c>
      <c r="F949" s="73">
        <v>389496</v>
      </c>
      <c r="G949" s="72" t="s">
        <v>14</v>
      </c>
      <c r="H949" s="72" t="s">
        <v>15</v>
      </c>
      <c r="I949" s="72" t="s">
        <v>16</v>
      </c>
      <c r="J949" s="72" t="s">
        <v>18</v>
      </c>
      <c r="K949" s="72" t="s">
        <v>257</v>
      </c>
      <c r="L949" s="72" t="s">
        <v>634</v>
      </c>
      <c r="M949" s="72" t="s">
        <v>248</v>
      </c>
    </row>
    <row r="950" spans="2:13" x14ac:dyDescent="0.25">
      <c r="B950" s="72" t="s">
        <v>143</v>
      </c>
      <c r="C950" s="72" t="s">
        <v>144</v>
      </c>
      <c r="D950" s="72" t="s">
        <v>12</v>
      </c>
      <c r="E950" s="72" t="s">
        <v>181</v>
      </c>
      <c r="F950" s="73">
        <v>-51</v>
      </c>
      <c r="G950" s="72" t="s">
        <v>14</v>
      </c>
      <c r="H950" s="72" t="s">
        <v>15</v>
      </c>
      <c r="I950" s="72" t="s">
        <v>16</v>
      </c>
      <c r="J950" s="72" t="s">
        <v>18</v>
      </c>
      <c r="K950" s="72" t="s">
        <v>33</v>
      </c>
      <c r="L950" s="72" t="s">
        <v>323</v>
      </c>
      <c r="M950" s="72"/>
    </row>
    <row r="951" spans="2:13" x14ac:dyDescent="0.25">
      <c r="B951" s="72" t="s">
        <v>143</v>
      </c>
      <c r="C951" s="72" t="s">
        <v>144</v>
      </c>
      <c r="D951" s="72" t="s">
        <v>12</v>
      </c>
      <c r="E951" s="72" t="s">
        <v>240</v>
      </c>
      <c r="F951" s="73">
        <v>-2235</v>
      </c>
      <c r="G951" s="72" t="s">
        <v>14</v>
      </c>
      <c r="H951" s="72" t="s">
        <v>15</v>
      </c>
      <c r="I951" s="72" t="s">
        <v>16</v>
      </c>
      <c r="J951" s="72" t="s">
        <v>18</v>
      </c>
      <c r="K951" s="72" t="s">
        <v>21</v>
      </c>
      <c r="L951" s="72" t="s">
        <v>515</v>
      </c>
      <c r="M951" s="72"/>
    </row>
    <row r="952" spans="2:13" x14ac:dyDescent="0.25">
      <c r="B952" s="72" t="s">
        <v>143</v>
      </c>
      <c r="C952" s="72" t="s">
        <v>144</v>
      </c>
      <c r="D952" s="72" t="s">
        <v>12</v>
      </c>
      <c r="E952" s="72" t="s">
        <v>170</v>
      </c>
      <c r="F952" s="73">
        <v>2701</v>
      </c>
      <c r="G952" s="72" t="s">
        <v>14</v>
      </c>
      <c r="H952" s="72" t="s">
        <v>15</v>
      </c>
      <c r="I952" s="72" t="s">
        <v>16</v>
      </c>
      <c r="J952" s="72" t="s">
        <v>18</v>
      </c>
      <c r="K952" s="72" t="s">
        <v>21</v>
      </c>
      <c r="L952" s="72" t="s">
        <v>291</v>
      </c>
      <c r="M952" s="72" t="s">
        <v>172</v>
      </c>
    </row>
    <row r="953" spans="2:13" x14ac:dyDescent="0.25">
      <c r="B953" s="72" t="s">
        <v>143</v>
      </c>
      <c r="C953" s="72" t="s">
        <v>144</v>
      </c>
      <c r="D953" s="72" t="s">
        <v>12</v>
      </c>
      <c r="E953" s="72" t="s">
        <v>213</v>
      </c>
      <c r="F953" s="73">
        <v>24</v>
      </c>
      <c r="G953" s="72" t="s">
        <v>14</v>
      </c>
      <c r="H953" s="72" t="s">
        <v>15</v>
      </c>
      <c r="I953" s="72" t="s">
        <v>16</v>
      </c>
      <c r="J953" s="72" t="s">
        <v>18</v>
      </c>
      <c r="K953" s="72" t="s">
        <v>147</v>
      </c>
      <c r="L953" s="72" t="s">
        <v>225</v>
      </c>
      <c r="M953" s="72" t="s">
        <v>172</v>
      </c>
    </row>
    <row r="954" spans="2:13" x14ac:dyDescent="0.25">
      <c r="B954" s="72" t="s">
        <v>143</v>
      </c>
      <c r="C954" s="72" t="s">
        <v>144</v>
      </c>
      <c r="D954" s="72" t="s">
        <v>12</v>
      </c>
      <c r="E954" s="72" t="s">
        <v>164</v>
      </c>
      <c r="F954" s="73">
        <v>-5459</v>
      </c>
      <c r="G954" s="72" t="s">
        <v>14</v>
      </c>
      <c r="H954" s="72" t="s">
        <v>155</v>
      </c>
      <c r="I954" s="72" t="s">
        <v>16</v>
      </c>
      <c r="J954" s="72" t="s">
        <v>18</v>
      </c>
      <c r="K954" s="72" t="s">
        <v>147</v>
      </c>
      <c r="L954" s="72" t="s">
        <v>587</v>
      </c>
      <c r="M954" s="72"/>
    </row>
    <row r="955" spans="2:13" x14ac:dyDescent="0.25">
      <c r="B955" s="72" t="s">
        <v>143</v>
      </c>
      <c r="C955" s="72" t="s">
        <v>144</v>
      </c>
      <c r="D955" s="72" t="s">
        <v>12</v>
      </c>
      <c r="E955" s="72" t="s">
        <v>154</v>
      </c>
      <c r="F955" s="73">
        <v>-2147</v>
      </c>
      <c r="G955" s="72" t="s">
        <v>14</v>
      </c>
      <c r="H955" s="72" t="s">
        <v>155</v>
      </c>
      <c r="I955" s="72" t="s">
        <v>16</v>
      </c>
      <c r="J955" s="72" t="s">
        <v>18</v>
      </c>
      <c r="K955" s="72" t="s">
        <v>147</v>
      </c>
      <c r="L955" s="72" t="s">
        <v>520</v>
      </c>
      <c r="M955" s="72"/>
    </row>
    <row r="956" spans="2:13" x14ac:dyDescent="0.25">
      <c r="B956" s="72" t="s">
        <v>143</v>
      </c>
      <c r="C956" s="72" t="s">
        <v>144</v>
      </c>
      <c r="D956" s="72" t="s">
        <v>12</v>
      </c>
      <c r="E956" s="72" t="s">
        <v>145</v>
      </c>
      <c r="F956" s="73">
        <v>-10009</v>
      </c>
      <c r="G956" s="72" t="s">
        <v>14</v>
      </c>
      <c r="H956" s="72" t="s">
        <v>15</v>
      </c>
      <c r="I956" s="72" t="s">
        <v>16</v>
      </c>
      <c r="J956" s="72" t="s">
        <v>18</v>
      </c>
      <c r="K956" s="72" t="s">
        <v>189</v>
      </c>
      <c r="L956" s="72" t="s">
        <v>426</v>
      </c>
      <c r="M956" s="72"/>
    </row>
    <row r="957" spans="2:13" x14ac:dyDescent="0.25">
      <c r="B957" s="72" t="s">
        <v>143</v>
      </c>
      <c r="C957" s="72" t="s">
        <v>144</v>
      </c>
      <c r="D957" s="72" t="s">
        <v>12</v>
      </c>
      <c r="E957" s="72" t="s">
        <v>188</v>
      </c>
      <c r="F957" s="73">
        <v>36255483</v>
      </c>
      <c r="G957" s="72" t="s">
        <v>14</v>
      </c>
      <c r="H957" s="72" t="s">
        <v>15</v>
      </c>
      <c r="I957" s="72" t="s">
        <v>16</v>
      </c>
      <c r="J957" s="72" t="s">
        <v>18</v>
      </c>
      <c r="K957" s="72" t="s">
        <v>184</v>
      </c>
      <c r="L957" s="72" t="s">
        <v>635</v>
      </c>
      <c r="M957" s="72" t="s">
        <v>191</v>
      </c>
    </row>
    <row r="958" spans="2:13" x14ac:dyDescent="0.25">
      <c r="B958" s="72" t="s">
        <v>143</v>
      </c>
      <c r="C958" s="72" t="s">
        <v>144</v>
      </c>
      <c r="D958" s="72" t="s">
        <v>12</v>
      </c>
      <c r="E958" s="72" t="s">
        <v>145</v>
      </c>
      <c r="F958" s="73">
        <v>-129475</v>
      </c>
      <c r="G958" s="72" t="s">
        <v>14</v>
      </c>
      <c r="H958" s="72" t="s">
        <v>15</v>
      </c>
      <c r="I958" s="72" t="s">
        <v>16</v>
      </c>
      <c r="J958" s="72" t="s">
        <v>18</v>
      </c>
      <c r="K958" s="72" t="s">
        <v>33</v>
      </c>
      <c r="L958" s="72" t="s">
        <v>279</v>
      </c>
      <c r="M958" s="72"/>
    </row>
    <row r="959" spans="2:13" x14ac:dyDescent="0.25">
      <c r="B959" s="72" t="s">
        <v>143</v>
      </c>
      <c r="C959" s="72" t="s">
        <v>144</v>
      </c>
      <c r="D959" s="72" t="s">
        <v>12</v>
      </c>
      <c r="E959" s="72" t="s">
        <v>164</v>
      </c>
      <c r="F959" s="73">
        <v>-16314</v>
      </c>
      <c r="G959" s="72" t="s">
        <v>14</v>
      </c>
      <c r="H959" s="72" t="s">
        <v>15</v>
      </c>
      <c r="I959" s="72" t="s">
        <v>136</v>
      </c>
      <c r="J959" s="72" t="s">
        <v>18</v>
      </c>
      <c r="K959" s="72" t="s">
        <v>33</v>
      </c>
      <c r="L959" s="72" t="s">
        <v>212</v>
      </c>
      <c r="M959" s="72"/>
    </row>
    <row r="960" spans="2:13" x14ac:dyDescent="0.25">
      <c r="B960" s="72" t="s">
        <v>143</v>
      </c>
      <c r="C960" s="72" t="s">
        <v>144</v>
      </c>
      <c r="D960" s="72" t="s">
        <v>12</v>
      </c>
      <c r="E960" s="72" t="s">
        <v>157</v>
      </c>
      <c r="F960" s="73">
        <v>123071</v>
      </c>
      <c r="G960" s="72" t="s">
        <v>14</v>
      </c>
      <c r="H960" s="72" t="s">
        <v>15</v>
      </c>
      <c r="I960" s="72" t="s">
        <v>16</v>
      </c>
      <c r="J960" s="72" t="s">
        <v>18</v>
      </c>
      <c r="K960" s="72" t="s">
        <v>165</v>
      </c>
      <c r="L960" s="72" t="s">
        <v>563</v>
      </c>
      <c r="M960" s="72" t="s">
        <v>203</v>
      </c>
    </row>
    <row r="961" spans="2:13" x14ac:dyDescent="0.25">
      <c r="B961" s="72" t="s">
        <v>143</v>
      </c>
      <c r="C961" s="72" t="s">
        <v>144</v>
      </c>
      <c r="D961" s="72" t="s">
        <v>12</v>
      </c>
      <c r="E961" s="72" t="s">
        <v>152</v>
      </c>
      <c r="F961" s="73">
        <v>-111176</v>
      </c>
      <c r="G961" s="72" t="s">
        <v>14</v>
      </c>
      <c r="H961" s="72" t="s">
        <v>15</v>
      </c>
      <c r="I961" s="72" t="s">
        <v>16</v>
      </c>
      <c r="J961" s="72" t="s">
        <v>18</v>
      </c>
      <c r="K961" s="72" t="s">
        <v>147</v>
      </c>
      <c r="L961" s="72" t="s">
        <v>182</v>
      </c>
      <c r="M961" s="72"/>
    </row>
    <row r="962" spans="2:13" x14ac:dyDescent="0.25">
      <c r="B962" s="72" t="s">
        <v>143</v>
      </c>
      <c r="C962" s="72" t="s">
        <v>144</v>
      </c>
      <c r="D962" s="72" t="s">
        <v>12</v>
      </c>
      <c r="E962" s="72" t="s">
        <v>439</v>
      </c>
      <c r="F962" s="73">
        <v>106656</v>
      </c>
      <c r="G962" s="72" t="s">
        <v>14</v>
      </c>
      <c r="H962" s="72" t="s">
        <v>15</v>
      </c>
      <c r="I962" s="72" t="s">
        <v>16</v>
      </c>
      <c r="J962" s="72" t="s">
        <v>371</v>
      </c>
      <c r="K962" s="72" t="s">
        <v>147</v>
      </c>
      <c r="L962" s="72" t="s">
        <v>148</v>
      </c>
      <c r="M962" s="72"/>
    </row>
    <row r="963" spans="2:13" x14ac:dyDescent="0.25">
      <c r="B963" s="72" t="s">
        <v>143</v>
      </c>
      <c r="C963" s="72" t="s">
        <v>144</v>
      </c>
      <c r="D963" s="72" t="s">
        <v>12</v>
      </c>
      <c r="E963" s="72" t="s">
        <v>152</v>
      </c>
      <c r="F963" s="73">
        <v>-1562</v>
      </c>
      <c r="G963" s="72" t="s">
        <v>14</v>
      </c>
      <c r="H963" s="72" t="s">
        <v>15</v>
      </c>
      <c r="I963" s="72" t="s">
        <v>16</v>
      </c>
      <c r="J963" s="72" t="s">
        <v>18</v>
      </c>
      <c r="K963" s="72" t="s">
        <v>245</v>
      </c>
      <c r="L963" s="72" t="s">
        <v>564</v>
      </c>
      <c r="M963" s="72"/>
    </row>
    <row r="964" spans="2:13" x14ac:dyDescent="0.25">
      <c r="B964" s="72" t="s">
        <v>143</v>
      </c>
      <c r="C964" s="72" t="s">
        <v>144</v>
      </c>
      <c r="D964" s="72" t="s">
        <v>12</v>
      </c>
      <c r="E964" s="72" t="s">
        <v>219</v>
      </c>
      <c r="F964" s="73">
        <v>717</v>
      </c>
      <c r="G964" s="72" t="s">
        <v>14</v>
      </c>
      <c r="H964" s="72" t="s">
        <v>15</v>
      </c>
      <c r="I964" s="72" t="s">
        <v>16</v>
      </c>
      <c r="J964" s="72" t="s">
        <v>371</v>
      </c>
      <c r="K964" s="72" t="s">
        <v>147</v>
      </c>
      <c r="L964" s="72" t="s">
        <v>607</v>
      </c>
      <c r="M964" s="72"/>
    </row>
    <row r="965" spans="2:13" x14ac:dyDescent="0.25">
      <c r="B965" s="72" t="s">
        <v>143</v>
      </c>
      <c r="C965" s="72" t="s">
        <v>144</v>
      </c>
      <c r="D965" s="72" t="s">
        <v>12</v>
      </c>
      <c r="E965" s="72" t="s">
        <v>240</v>
      </c>
      <c r="F965" s="73">
        <v>-5849</v>
      </c>
      <c r="G965" s="72" t="s">
        <v>14</v>
      </c>
      <c r="H965" s="72" t="s">
        <v>15</v>
      </c>
      <c r="I965" s="72" t="s">
        <v>16</v>
      </c>
      <c r="J965" s="72" t="s">
        <v>18</v>
      </c>
      <c r="K965" s="72" t="s">
        <v>21</v>
      </c>
      <c r="L965" s="72" t="s">
        <v>547</v>
      </c>
      <c r="M965" s="72"/>
    </row>
    <row r="966" spans="2:13" x14ac:dyDescent="0.25">
      <c r="B966" s="72" t="s">
        <v>143</v>
      </c>
      <c r="C966" s="72" t="s">
        <v>144</v>
      </c>
      <c r="D966" s="72" t="s">
        <v>12</v>
      </c>
      <c r="E966" s="72" t="s">
        <v>160</v>
      </c>
      <c r="F966" s="73">
        <v>168281</v>
      </c>
      <c r="G966" s="72" t="s">
        <v>14</v>
      </c>
      <c r="H966" s="72" t="s">
        <v>15</v>
      </c>
      <c r="I966" s="72" t="s">
        <v>16</v>
      </c>
      <c r="J966" s="72" t="s">
        <v>18</v>
      </c>
      <c r="K966" s="72" t="s">
        <v>33</v>
      </c>
      <c r="L966" s="72" t="s">
        <v>481</v>
      </c>
      <c r="M966" s="72" t="s">
        <v>163</v>
      </c>
    </row>
    <row r="967" spans="2:13" x14ac:dyDescent="0.25">
      <c r="B967" s="72" t="s">
        <v>143</v>
      </c>
      <c r="C967" s="72" t="s">
        <v>144</v>
      </c>
      <c r="D967" s="72" t="s">
        <v>12</v>
      </c>
      <c r="E967" s="72" t="s">
        <v>209</v>
      </c>
      <c r="F967" s="73">
        <v>1704043</v>
      </c>
      <c r="G967" s="72" t="s">
        <v>14</v>
      </c>
      <c r="H967" s="72" t="s">
        <v>15</v>
      </c>
      <c r="I967" s="72" t="s">
        <v>16</v>
      </c>
      <c r="J967" s="72" t="s">
        <v>18</v>
      </c>
      <c r="K967" s="72" t="s">
        <v>21</v>
      </c>
      <c r="L967" s="72" t="s">
        <v>515</v>
      </c>
      <c r="M967" s="72" t="s">
        <v>337</v>
      </c>
    </row>
    <row r="968" spans="2:13" x14ac:dyDescent="0.25">
      <c r="B968" s="72" t="s">
        <v>143</v>
      </c>
      <c r="C968" s="72" t="s">
        <v>144</v>
      </c>
      <c r="D968" s="72" t="s">
        <v>12</v>
      </c>
      <c r="E968" s="72" t="s">
        <v>213</v>
      </c>
      <c r="F968" s="73">
        <v>22706</v>
      </c>
      <c r="G968" s="72" t="s">
        <v>14</v>
      </c>
      <c r="H968" s="72" t="s">
        <v>155</v>
      </c>
      <c r="I968" s="72" t="s">
        <v>16</v>
      </c>
      <c r="J968" s="72" t="s">
        <v>18</v>
      </c>
      <c r="K968" s="72" t="s">
        <v>33</v>
      </c>
      <c r="L968" s="72" t="s">
        <v>331</v>
      </c>
      <c r="M968" s="72" t="s">
        <v>163</v>
      </c>
    </row>
    <row r="969" spans="2:13" x14ac:dyDescent="0.25">
      <c r="B969" s="72" t="s">
        <v>143</v>
      </c>
      <c r="C969" s="72" t="s">
        <v>144</v>
      </c>
      <c r="D969" s="72" t="s">
        <v>12</v>
      </c>
      <c r="E969" s="72" t="s">
        <v>145</v>
      </c>
      <c r="F969" s="73">
        <v>-1945</v>
      </c>
      <c r="G969" s="72" t="s">
        <v>14</v>
      </c>
      <c r="H969" s="72" t="s">
        <v>15</v>
      </c>
      <c r="I969" s="72" t="s">
        <v>16</v>
      </c>
      <c r="J969" s="72" t="s">
        <v>18</v>
      </c>
      <c r="K969" s="72" t="s">
        <v>33</v>
      </c>
      <c r="L969" s="72" t="s">
        <v>443</v>
      </c>
      <c r="M969" s="72"/>
    </row>
    <row r="970" spans="2:13" x14ac:dyDescent="0.25">
      <c r="B970" s="72" t="s">
        <v>143</v>
      </c>
      <c r="C970" s="72" t="s">
        <v>144</v>
      </c>
      <c r="D970" s="72" t="s">
        <v>12</v>
      </c>
      <c r="E970" s="72" t="s">
        <v>237</v>
      </c>
      <c r="F970" s="73">
        <v>548337</v>
      </c>
      <c r="G970" s="72" t="s">
        <v>14</v>
      </c>
      <c r="H970" s="72" t="s">
        <v>155</v>
      </c>
      <c r="I970" s="72" t="s">
        <v>16</v>
      </c>
      <c r="J970" s="72" t="s">
        <v>18</v>
      </c>
      <c r="K970" s="72" t="s">
        <v>33</v>
      </c>
      <c r="L970" s="72" t="s">
        <v>490</v>
      </c>
      <c r="M970" s="72" t="s">
        <v>248</v>
      </c>
    </row>
    <row r="971" spans="2:13" x14ac:dyDescent="0.25">
      <c r="B971" s="72" t="s">
        <v>143</v>
      </c>
      <c r="C971" s="72" t="s">
        <v>144</v>
      </c>
      <c r="D971" s="72" t="s">
        <v>12</v>
      </c>
      <c r="E971" s="72" t="s">
        <v>219</v>
      </c>
      <c r="F971" s="73">
        <v>3222867</v>
      </c>
      <c r="G971" s="72" t="s">
        <v>14</v>
      </c>
      <c r="H971" s="72" t="s">
        <v>15</v>
      </c>
      <c r="I971" s="72" t="s">
        <v>16</v>
      </c>
      <c r="J971" s="72" t="s">
        <v>18</v>
      </c>
      <c r="K971" s="72" t="s">
        <v>147</v>
      </c>
      <c r="L971" s="72" t="s">
        <v>511</v>
      </c>
      <c r="M971" s="72"/>
    </row>
    <row r="972" spans="2:13" x14ac:dyDescent="0.25">
      <c r="B972" s="72" t="s">
        <v>143</v>
      </c>
      <c r="C972" s="72" t="s">
        <v>144</v>
      </c>
      <c r="D972" s="72" t="s">
        <v>12</v>
      </c>
      <c r="E972" s="72" t="s">
        <v>219</v>
      </c>
      <c r="F972" s="73">
        <v>298796</v>
      </c>
      <c r="G972" s="72" t="s">
        <v>14</v>
      </c>
      <c r="H972" s="72" t="s">
        <v>155</v>
      </c>
      <c r="I972" s="72" t="s">
        <v>136</v>
      </c>
      <c r="J972" s="72" t="s">
        <v>18</v>
      </c>
      <c r="K972" s="72" t="s">
        <v>21</v>
      </c>
      <c r="L972" s="72" t="s">
        <v>198</v>
      </c>
      <c r="M972" s="72"/>
    </row>
    <row r="973" spans="2:13" x14ac:dyDescent="0.25">
      <c r="B973" s="72" t="s">
        <v>143</v>
      </c>
      <c r="C973" s="72" t="s">
        <v>144</v>
      </c>
      <c r="D973" s="72" t="s">
        <v>12</v>
      </c>
      <c r="E973" s="72" t="s">
        <v>145</v>
      </c>
      <c r="F973" s="73">
        <v>-147031</v>
      </c>
      <c r="G973" s="72" t="s">
        <v>14</v>
      </c>
      <c r="H973" s="72" t="s">
        <v>15</v>
      </c>
      <c r="I973" s="72" t="s">
        <v>16</v>
      </c>
      <c r="J973" s="72" t="s">
        <v>18</v>
      </c>
      <c r="K973" s="72" t="s">
        <v>147</v>
      </c>
      <c r="L973" s="72" t="s">
        <v>389</v>
      </c>
      <c r="M973" s="72"/>
    </row>
    <row r="974" spans="2:13" x14ac:dyDescent="0.25">
      <c r="B974" s="72" t="s">
        <v>143</v>
      </c>
      <c r="C974" s="72" t="s">
        <v>144</v>
      </c>
      <c r="D974" s="72" t="s">
        <v>12</v>
      </c>
      <c r="E974" s="72" t="s">
        <v>177</v>
      </c>
      <c r="F974" s="73">
        <v>1645</v>
      </c>
      <c r="G974" s="72" t="s">
        <v>14</v>
      </c>
      <c r="H974" s="72" t="s">
        <v>15</v>
      </c>
      <c r="I974" s="72" t="s">
        <v>16</v>
      </c>
      <c r="J974" s="72" t="s">
        <v>18</v>
      </c>
      <c r="K974" s="72" t="s">
        <v>33</v>
      </c>
      <c r="L974" s="72" t="s">
        <v>512</v>
      </c>
      <c r="M974" s="72"/>
    </row>
    <row r="975" spans="2:13" x14ac:dyDescent="0.25">
      <c r="B975" s="72" t="s">
        <v>143</v>
      </c>
      <c r="C975" s="72" t="s">
        <v>144</v>
      </c>
      <c r="D975" s="72" t="s">
        <v>12</v>
      </c>
      <c r="E975" s="72" t="s">
        <v>197</v>
      </c>
      <c r="F975" s="73">
        <v>1528826</v>
      </c>
      <c r="G975" s="72" t="s">
        <v>14</v>
      </c>
      <c r="H975" s="72" t="s">
        <v>15</v>
      </c>
      <c r="I975" s="72" t="s">
        <v>16</v>
      </c>
      <c r="J975" s="72" t="s">
        <v>18</v>
      </c>
      <c r="K975" s="72" t="s">
        <v>33</v>
      </c>
      <c r="L975" s="72" t="s">
        <v>636</v>
      </c>
      <c r="M975" s="72" t="s">
        <v>163</v>
      </c>
    </row>
    <row r="976" spans="2:13" x14ac:dyDescent="0.25">
      <c r="B976" s="72" t="s">
        <v>143</v>
      </c>
      <c r="C976" s="72" t="s">
        <v>144</v>
      </c>
      <c r="D976" s="72" t="s">
        <v>12</v>
      </c>
      <c r="E976" s="72" t="s">
        <v>637</v>
      </c>
      <c r="F976" s="73">
        <v>5151243</v>
      </c>
      <c r="G976" s="72" t="s">
        <v>14</v>
      </c>
      <c r="H976" s="72" t="s">
        <v>15</v>
      </c>
      <c r="I976" s="72" t="s">
        <v>16</v>
      </c>
      <c r="J976" s="72" t="s">
        <v>18</v>
      </c>
      <c r="K976" s="72"/>
      <c r="L976" s="72"/>
      <c r="M976" s="72" t="s">
        <v>638</v>
      </c>
    </row>
    <row r="977" spans="2:13" x14ac:dyDescent="0.25">
      <c r="B977" s="72" t="s">
        <v>143</v>
      </c>
      <c r="C977" s="72" t="s">
        <v>144</v>
      </c>
      <c r="D977" s="72" t="s">
        <v>12</v>
      </c>
      <c r="E977" s="72" t="s">
        <v>229</v>
      </c>
      <c r="F977" s="73">
        <v>-1443</v>
      </c>
      <c r="G977" s="72" t="s">
        <v>14</v>
      </c>
      <c r="H977" s="72" t="s">
        <v>15</v>
      </c>
      <c r="I977" s="72" t="s">
        <v>16</v>
      </c>
      <c r="J977" s="72" t="s">
        <v>18</v>
      </c>
      <c r="K977" s="72" t="s">
        <v>33</v>
      </c>
      <c r="L977" s="72" t="s">
        <v>367</v>
      </c>
      <c r="M977" s="72"/>
    </row>
    <row r="978" spans="2:13" x14ac:dyDescent="0.25">
      <c r="B978" s="72" t="s">
        <v>143</v>
      </c>
      <c r="C978" s="72" t="s">
        <v>144</v>
      </c>
      <c r="D978" s="72" t="s">
        <v>12</v>
      </c>
      <c r="E978" s="72" t="s">
        <v>251</v>
      </c>
      <c r="F978" s="73">
        <v>4551308</v>
      </c>
      <c r="G978" s="72" t="s">
        <v>14</v>
      </c>
      <c r="H978" s="72" t="s">
        <v>15</v>
      </c>
      <c r="I978" s="72" t="s">
        <v>136</v>
      </c>
      <c r="J978" s="72" t="s">
        <v>18</v>
      </c>
      <c r="K978" s="72" t="s">
        <v>184</v>
      </c>
      <c r="L978" s="72" t="s">
        <v>639</v>
      </c>
      <c r="M978" s="72" t="s">
        <v>253</v>
      </c>
    </row>
    <row r="979" spans="2:13" x14ac:dyDescent="0.25">
      <c r="B979" s="72" t="s">
        <v>143</v>
      </c>
      <c r="C979" s="72" t="s">
        <v>144</v>
      </c>
      <c r="D979" s="72" t="s">
        <v>12</v>
      </c>
      <c r="E979" s="72" t="s">
        <v>229</v>
      </c>
      <c r="F979" s="73">
        <v>-33108</v>
      </c>
      <c r="G979" s="72" t="s">
        <v>14</v>
      </c>
      <c r="H979" s="72" t="s">
        <v>15</v>
      </c>
      <c r="I979" s="72" t="s">
        <v>16</v>
      </c>
      <c r="J979" s="72" t="s">
        <v>18</v>
      </c>
      <c r="K979" s="72" t="s">
        <v>189</v>
      </c>
      <c r="L979" s="72" t="s">
        <v>399</v>
      </c>
      <c r="M979" s="72"/>
    </row>
    <row r="980" spans="2:13" x14ac:dyDescent="0.25">
      <c r="B980" s="72" t="s">
        <v>143</v>
      </c>
      <c r="C980" s="72" t="s">
        <v>144</v>
      </c>
      <c r="D980" s="72" t="s">
        <v>12</v>
      </c>
      <c r="E980" s="72" t="s">
        <v>177</v>
      </c>
      <c r="F980" s="73">
        <v>1744533</v>
      </c>
      <c r="G980" s="72" t="s">
        <v>14</v>
      </c>
      <c r="H980" s="72" t="s">
        <v>15</v>
      </c>
      <c r="I980" s="72" t="s">
        <v>16</v>
      </c>
      <c r="J980" s="72" t="s">
        <v>18</v>
      </c>
      <c r="K980" s="72" t="s">
        <v>165</v>
      </c>
      <c r="L980" s="72" t="s">
        <v>243</v>
      </c>
      <c r="M980" s="72"/>
    </row>
    <row r="981" spans="2:13" x14ac:dyDescent="0.25">
      <c r="B981" s="72" t="s">
        <v>143</v>
      </c>
      <c r="C981" s="72" t="s">
        <v>144</v>
      </c>
      <c r="D981" s="72" t="s">
        <v>12</v>
      </c>
      <c r="E981" s="72" t="s">
        <v>145</v>
      </c>
      <c r="F981" s="73">
        <v>-24315</v>
      </c>
      <c r="G981" s="72" t="s">
        <v>14</v>
      </c>
      <c r="H981" s="72" t="s">
        <v>15</v>
      </c>
      <c r="I981" s="72" t="s">
        <v>16</v>
      </c>
      <c r="J981" s="72" t="s">
        <v>18</v>
      </c>
      <c r="K981" s="72" t="s">
        <v>33</v>
      </c>
      <c r="L981" s="72" t="s">
        <v>568</v>
      </c>
      <c r="M981" s="72"/>
    </row>
    <row r="982" spans="2:13" x14ac:dyDescent="0.25">
      <c r="B982" s="72" t="s">
        <v>143</v>
      </c>
      <c r="C982" s="72" t="s">
        <v>144</v>
      </c>
      <c r="D982" s="72" t="s">
        <v>12</v>
      </c>
      <c r="E982" s="72" t="s">
        <v>177</v>
      </c>
      <c r="F982" s="73">
        <v>152</v>
      </c>
      <c r="G982" s="72" t="s">
        <v>14</v>
      </c>
      <c r="H982" s="72" t="s">
        <v>15</v>
      </c>
      <c r="I982" s="72" t="s">
        <v>16</v>
      </c>
      <c r="J982" s="72" t="s">
        <v>18</v>
      </c>
      <c r="K982" s="72" t="s">
        <v>214</v>
      </c>
      <c r="L982" s="72" t="s">
        <v>640</v>
      </c>
      <c r="M982" s="72"/>
    </row>
    <row r="983" spans="2:13" x14ac:dyDescent="0.25">
      <c r="B983" s="72" t="s">
        <v>143</v>
      </c>
      <c r="C983" s="72" t="s">
        <v>144</v>
      </c>
      <c r="D983" s="72" t="s">
        <v>12</v>
      </c>
      <c r="E983" s="72" t="s">
        <v>160</v>
      </c>
      <c r="F983" s="73">
        <v>55543</v>
      </c>
      <c r="G983" s="72" t="s">
        <v>14</v>
      </c>
      <c r="H983" s="72" t="s">
        <v>15</v>
      </c>
      <c r="I983" s="72" t="s">
        <v>16</v>
      </c>
      <c r="J983" s="72" t="s">
        <v>18</v>
      </c>
      <c r="K983" s="72" t="s">
        <v>165</v>
      </c>
      <c r="L983" s="72" t="s">
        <v>563</v>
      </c>
      <c r="M983" s="72" t="s">
        <v>248</v>
      </c>
    </row>
    <row r="984" spans="2:13" x14ac:dyDescent="0.25">
      <c r="B984" s="72" t="s">
        <v>143</v>
      </c>
      <c r="C984" s="72" t="s">
        <v>144</v>
      </c>
      <c r="D984" s="72" t="s">
        <v>12</v>
      </c>
      <c r="E984" s="72" t="s">
        <v>240</v>
      </c>
      <c r="F984" s="73">
        <v>-2820</v>
      </c>
      <c r="G984" s="72" t="s">
        <v>14</v>
      </c>
      <c r="H984" s="72" t="s">
        <v>15</v>
      </c>
      <c r="I984" s="72" t="s">
        <v>16</v>
      </c>
      <c r="J984" s="72" t="s">
        <v>18</v>
      </c>
      <c r="K984" s="72" t="s">
        <v>147</v>
      </c>
      <c r="L984" s="72" t="s">
        <v>626</v>
      </c>
      <c r="M984" s="72"/>
    </row>
    <row r="985" spans="2:13" x14ac:dyDescent="0.25">
      <c r="B985" s="72" t="s">
        <v>143</v>
      </c>
      <c r="C985" s="72" t="s">
        <v>144</v>
      </c>
      <c r="D985" s="72" t="s">
        <v>12</v>
      </c>
      <c r="E985" s="72" t="s">
        <v>188</v>
      </c>
      <c r="F985" s="73">
        <v>795054</v>
      </c>
      <c r="G985" s="72" t="s">
        <v>14</v>
      </c>
      <c r="H985" s="72" t="s">
        <v>155</v>
      </c>
      <c r="I985" s="72" t="s">
        <v>16</v>
      </c>
      <c r="J985" s="72" t="s">
        <v>18</v>
      </c>
      <c r="K985" s="72" t="s">
        <v>33</v>
      </c>
      <c r="L985" s="72" t="s">
        <v>588</v>
      </c>
      <c r="M985" s="72" t="s">
        <v>248</v>
      </c>
    </row>
    <row r="986" spans="2:13" x14ac:dyDescent="0.25">
      <c r="B986" s="72" t="s">
        <v>143</v>
      </c>
      <c r="C986" s="72" t="s">
        <v>144</v>
      </c>
      <c r="D986" s="72" t="s">
        <v>12</v>
      </c>
      <c r="E986" s="72" t="s">
        <v>177</v>
      </c>
      <c r="F986" s="73">
        <v>195432</v>
      </c>
      <c r="G986" s="72" t="s">
        <v>14</v>
      </c>
      <c r="H986" s="72" t="s">
        <v>155</v>
      </c>
      <c r="I986" s="72" t="s">
        <v>16</v>
      </c>
      <c r="J986" s="72" t="s">
        <v>18</v>
      </c>
      <c r="K986" s="72" t="s">
        <v>267</v>
      </c>
      <c r="L986" s="72" t="s">
        <v>641</v>
      </c>
      <c r="M986" s="72"/>
    </row>
    <row r="987" spans="2:13" x14ac:dyDescent="0.25">
      <c r="B987" s="72" t="s">
        <v>143</v>
      </c>
      <c r="C987" s="72" t="s">
        <v>144</v>
      </c>
      <c r="D987" s="72" t="s">
        <v>12</v>
      </c>
      <c r="E987" s="72" t="s">
        <v>199</v>
      </c>
      <c r="F987" s="73">
        <v>10352</v>
      </c>
      <c r="G987" s="72" t="s">
        <v>14</v>
      </c>
      <c r="H987" s="72" t="s">
        <v>15</v>
      </c>
      <c r="I987" s="72" t="s">
        <v>16</v>
      </c>
      <c r="J987" s="72" t="s">
        <v>18</v>
      </c>
      <c r="K987" s="72" t="s">
        <v>33</v>
      </c>
      <c r="L987" s="72" t="s">
        <v>221</v>
      </c>
      <c r="M987" s="72"/>
    </row>
    <row r="988" spans="2:13" x14ac:dyDescent="0.25">
      <c r="B988" s="72" t="s">
        <v>143</v>
      </c>
      <c r="C988" s="72" t="s">
        <v>144</v>
      </c>
      <c r="D988" s="72" t="s">
        <v>12</v>
      </c>
      <c r="E988" s="72" t="s">
        <v>145</v>
      </c>
      <c r="F988" s="73">
        <v>-166663</v>
      </c>
      <c r="G988" s="72" t="s">
        <v>14</v>
      </c>
      <c r="H988" s="72" t="s">
        <v>15</v>
      </c>
      <c r="I988" s="72" t="s">
        <v>16</v>
      </c>
      <c r="J988" s="72" t="s">
        <v>18</v>
      </c>
      <c r="K988" s="72" t="s">
        <v>147</v>
      </c>
      <c r="L988" s="72" t="s">
        <v>444</v>
      </c>
      <c r="M988" s="72"/>
    </row>
    <row r="989" spans="2:13" x14ac:dyDescent="0.25">
      <c r="B989" s="72" t="s">
        <v>143</v>
      </c>
      <c r="C989" s="72" t="s">
        <v>144</v>
      </c>
      <c r="D989" s="72" t="s">
        <v>12</v>
      </c>
      <c r="E989" s="72" t="s">
        <v>183</v>
      </c>
      <c r="F989" s="73">
        <v>104216</v>
      </c>
      <c r="G989" s="72" t="s">
        <v>14</v>
      </c>
      <c r="H989" s="72" t="s">
        <v>155</v>
      </c>
      <c r="I989" s="72" t="s">
        <v>16</v>
      </c>
      <c r="J989" s="72" t="s">
        <v>18</v>
      </c>
      <c r="K989" s="72" t="s">
        <v>33</v>
      </c>
      <c r="L989" s="72" t="s">
        <v>497</v>
      </c>
      <c r="M989" s="72" t="s">
        <v>163</v>
      </c>
    </row>
    <row r="990" spans="2:13" x14ac:dyDescent="0.25">
      <c r="B990" s="72" t="s">
        <v>143</v>
      </c>
      <c r="C990" s="72" t="s">
        <v>144</v>
      </c>
      <c r="D990" s="72" t="s">
        <v>12</v>
      </c>
      <c r="E990" s="72" t="s">
        <v>152</v>
      </c>
      <c r="F990" s="73">
        <v>-1230</v>
      </c>
      <c r="G990" s="72" t="s">
        <v>14</v>
      </c>
      <c r="H990" s="72" t="s">
        <v>15</v>
      </c>
      <c r="I990" s="72" t="s">
        <v>16</v>
      </c>
      <c r="J990" s="72" t="s">
        <v>18</v>
      </c>
      <c r="K990" s="72" t="s">
        <v>214</v>
      </c>
      <c r="L990" s="72" t="s">
        <v>642</v>
      </c>
      <c r="M990" s="72"/>
    </row>
    <row r="991" spans="2:13" x14ac:dyDescent="0.25">
      <c r="B991" s="72" t="s">
        <v>143</v>
      </c>
      <c r="C991" s="72" t="s">
        <v>144</v>
      </c>
      <c r="D991" s="72" t="s">
        <v>12</v>
      </c>
      <c r="E991" s="72" t="s">
        <v>349</v>
      </c>
      <c r="F991" s="73">
        <v>34636</v>
      </c>
      <c r="G991" s="72" t="s">
        <v>14</v>
      </c>
      <c r="H991" s="72" t="s">
        <v>15</v>
      </c>
      <c r="I991" s="72" t="s">
        <v>16</v>
      </c>
      <c r="J991" s="72" t="s">
        <v>18</v>
      </c>
      <c r="K991" s="72" t="s">
        <v>147</v>
      </c>
      <c r="L991" s="72" t="s">
        <v>241</v>
      </c>
      <c r="M991" s="72" t="s">
        <v>159</v>
      </c>
    </row>
    <row r="992" spans="2:13" x14ac:dyDescent="0.25">
      <c r="B992" s="72" t="s">
        <v>143</v>
      </c>
      <c r="C992" s="72" t="s">
        <v>144</v>
      </c>
      <c r="D992" s="72" t="s">
        <v>12</v>
      </c>
      <c r="E992" s="72" t="s">
        <v>152</v>
      </c>
      <c r="F992" s="73">
        <v>-52664</v>
      </c>
      <c r="G992" s="72" t="s">
        <v>14</v>
      </c>
      <c r="H992" s="72" t="s">
        <v>155</v>
      </c>
      <c r="I992" s="72" t="s">
        <v>16</v>
      </c>
      <c r="J992" s="72" t="s">
        <v>18</v>
      </c>
      <c r="K992" s="72" t="s">
        <v>147</v>
      </c>
      <c r="L992" s="72" t="s">
        <v>182</v>
      </c>
      <c r="M992" s="72"/>
    </row>
    <row r="993" spans="2:13" x14ac:dyDescent="0.25">
      <c r="B993" s="72" t="s">
        <v>143</v>
      </c>
      <c r="C993" s="72" t="s">
        <v>144</v>
      </c>
      <c r="D993" s="72" t="s">
        <v>12</v>
      </c>
      <c r="E993" s="72" t="s">
        <v>152</v>
      </c>
      <c r="F993" s="73">
        <v>-9895</v>
      </c>
      <c r="G993" s="72" t="s">
        <v>31</v>
      </c>
      <c r="H993" s="72" t="s">
        <v>15</v>
      </c>
      <c r="I993" s="72" t="s">
        <v>16</v>
      </c>
      <c r="J993" s="72" t="s">
        <v>394</v>
      </c>
      <c r="K993" s="72" t="s">
        <v>24</v>
      </c>
      <c r="L993" s="72" t="s">
        <v>264</v>
      </c>
      <c r="M993" s="72"/>
    </row>
    <row r="994" spans="2:13" x14ac:dyDescent="0.25">
      <c r="B994" s="72" t="s">
        <v>143</v>
      </c>
      <c r="C994" s="72" t="s">
        <v>144</v>
      </c>
      <c r="D994" s="72" t="s">
        <v>12</v>
      </c>
      <c r="E994" s="72" t="s">
        <v>149</v>
      </c>
      <c r="F994" s="73">
        <v>7155030</v>
      </c>
      <c r="G994" s="72" t="s">
        <v>14</v>
      </c>
      <c r="H994" s="72" t="s">
        <v>155</v>
      </c>
      <c r="I994" s="72" t="s">
        <v>16</v>
      </c>
      <c r="J994" s="72" t="s">
        <v>18</v>
      </c>
      <c r="K994" s="72" t="s">
        <v>33</v>
      </c>
      <c r="L994" s="72" t="s">
        <v>364</v>
      </c>
      <c r="M994" s="72" t="s">
        <v>151</v>
      </c>
    </row>
    <row r="995" spans="2:13" x14ac:dyDescent="0.25">
      <c r="B995" s="72" t="s">
        <v>143</v>
      </c>
      <c r="C995" s="72" t="s">
        <v>144</v>
      </c>
      <c r="D995" s="72" t="s">
        <v>12</v>
      </c>
      <c r="E995" s="72" t="s">
        <v>229</v>
      </c>
      <c r="F995" s="73">
        <v>-27402</v>
      </c>
      <c r="G995" s="72" t="s">
        <v>14</v>
      </c>
      <c r="H995" s="72" t="s">
        <v>155</v>
      </c>
      <c r="I995" s="72" t="s">
        <v>16</v>
      </c>
      <c r="J995" s="72" t="s">
        <v>18</v>
      </c>
      <c r="K995" s="72" t="s">
        <v>147</v>
      </c>
      <c r="L995" s="72" t="s">
        <v>247</v>
      </c>
      <c r="M995" s="72"/>
    </row>
    <row r="996" spans="2:13" x14ac:dyDescent="0.25">
      <c r="B996" s="72" t="s">
        <v>143</v>
      </c>
      <c r="C996" s="72" t="s">
        <v>144</v>
      </c>
      <c r="D996" s="72" t="s">
        <v>12</v>
      </c>
      <c r="E996" s="72" t="s">
        <v>219</v>
      </c>
      <c r="F996" s="73">
        <v>1336737</v>
      </c>
      <c r="G996" s="72" t="s">
        <v>14</v>
      </c>
      <c r="H996" s="72" t="s">
        <v>15</v>
      </c>
      <c r="I996" s="72" t="s">
        <v>16</v>
      </c>
      <c r="J996" s="72" t="s">
        <v>18</v>
      </c>
      <c r="K996" s="72" t="s">
        <v>189</v>
      </c>
      <c r="L996" s="72" t="s">
        <v>500</v>
      </c>
      <c r="M996" s="72"/>
    </row>
    <row r="997" spans="2:13" x14ac:dyDescent="0.25">
      <c r="B997" s="72" t="s">
        <v>143</v>
      </c>
      <c r="C997" s="72" t="s">
        <v>144</v>
      </c>
      <c r="D997" s="72" t="s">
        <v>12</v>
      </c>
      <c r="E997" s="72" t="s">
        <v>183</v>
      </c>
      <c r="F997" s="73">
        <v>13249</v>
      </c>
      <c r="G997" s="72" t="s">
        <v>14</v>
      </c>
      <c r="H997" s="72" t="s">
        <v>155</v>
      </c>
      <c r="I997" s="72" t="s">
        <v>16</v>
      </c>
      <c r="J997" s="72" t="s">
        <v>18</v>
      </c>
      <c r="K997" s="72" t="s">
        <v>33</v>
      </c>
      <c r="L997" s="72" t="s">
        <v>458</v>
      </c>
      <c r="M997" s="72" t="s">
        <v>151</v>
      </c>
    </row>
    <row r="998" spans="2:13" x14ac:dyDescent="0.25">
      <c r="B998" s="72" t="s">
        <v>143</v>
      </c>
      <c r="C998" s="72" t="s">
        <v>144</v>
      </c>
      <c r="D998" s="72" t="s">
        <v>12</v>
      </c>
      <c r="E998" s="72" t="s">
        <v>425</v>
      </c>
      <c r="F998" s="73">
        <v>20575</v>
      </c>
      <c r="G998" s="72" t="s">
        <v>14</v>
      </c>
      <c r="H998" s="72" t="s">
        <v>15</v>
      </c>
      <c r="I998" s="72" t="s">
        <v>16</v>
      </c>
      <c r="J998" s="72" t="s">
        <v>18</v>
      </c>
      <c r="K998" s="72" t="s">
        <v>161</v>
      </c>
      <c r="L998" s="72" t="s">
        <v>643</v>
      </c>
      <c r="M998" s="72"/>
    </row>
    <row r="999" spans="2:13" x14ac:dyDescent="0.25">
      <c r="B999" s="72" t="s">
        <v>143</v>
      </c>
      <c r="C999" s="72" t="s">
        <v>144</v>
      </c>
      <c r="D999" s="72" t="s">
        <v>12</v>
      </c>
      <c r="E999" s="72" t="s">
        <v>175</v>
      </c>
      <c r="F999" s="73">
        <v>-37670</v>
      </c>
      <c r="G999" s="72" t="s">
        <v>14</v>
      </c>
      <c r="H999" s="72" t="s">
        <v>15</v>
      </c>
      <c r="I999" s="72" t="s">
        <v>16</v>
      </c>
      <c r="J999" s="72" t="s">
        <v>18</v>
      </c>
      <c r="K999" s="72" t="s">
        <v>33</v>
      </c>
      <c r="L999" s="72" t="s">
        <v>316</v>
      </c>
      <c r="M999" s="72"/>
    </row>
    <row r="1000" spans="2:13" x14ac:dyDescent="0.25">
      <c r="B1000" s="72" t="s">
        <v>143</v>
      </c>
      <c r="C1000" s="72" t="s">
        <v>144</v>
      </c>
      <c r="D1000" s="72" t="s">
        <v>12</v>
      </c>
      <c r="E1000" s="72" t="s">
        <v>170</v>
      </c>
      <c r="F1000" s="73">
        <v>81138</v>
      </c>
      <c r="G1000" s="72" t="s">
        <v>14</v>
      </c>
      <c r="H1000" s="72" t="s">
        <v>15</v>
      </c>
      <c r="I1000" s="72" t="s">
        <v>16</v>
      </c>
      <c r="J1000" s="72" t="s">
        <v>18</v>
      </c>
      <c r="K1000" s="72" t="s">
        <v>147</v>
      </c>
      <c r="L1000" s="72" t="s">
        <v>477</v>
      </c>
      <c r="M1000" s="72" t="s">
        <v>151</v>
      </c>
    </row>
    <row r="1001" spans="2:13" x14ac:dyDescent="0.25">
      <c r="B1001" s="72" t="s">
        <v>143</v>
      </c>
      <c r="C1001" s="72" t="s">
        <v>144</v>
      </c>
      <c r="D1001" s="72" t="s">
        <v>12</v>
      </c>
      <c r="E1001" s="72" t="s">
        <v>199</v>
      </c>
      <c r="F1001" s="73">
        <v>828</v>
      </c>
      <c r="G1001" s="72" t="s">
        <v>14</v>
      </c>
      <c r="H1001" s="72" t="s">
        <v>15</v>
      </c>
      <c r="I1001" s="72" t="s">
        <v>16</v>
      </c>
      <c r="J1001" s="72" t="s">
        <v>18</v>
      </c>
      <c r="K1001" s="72" t="s">
        <v>33</v>
      </c>
      <c r="L1001" s="72" t="s">
        <v>465</v>
      </c>
      <c r="M1001" s="72"/>
    </row>
    <row r="1002" spans="2:13" x14ac:dyDescent="0.25">
      <c r="B1002" s="72" t="s">
        <v>143</v>
      </c>
      <c r="C1002" s="72" t="s">
        <v>144</v>
      </c>
      <c r="D1002" s="72" t="s">
        <v>12</v>
      </c>
      <c r="E1002" s="72" t="s">
        <v>425</v>
      </c>
      <c r="F1002" s="73">
        <v>750612</v>
      </c>
      <c r="G1002" s="72" t="s">
        <v>14</v>
      </c>
      <c r="H1002" s="72" t="s">
        <v>155</v>
      </c>
      <c r="I1002" s="72" t="s">
        <v>16</v>
      </c>
      <c r="J1002" s="72" t="s">
        <v>18</v>
      </c>
      <c r="K1002" s="72" t="s">
        <v>267</v>
      </c>
      <c r="L1002" s="72" t="s">
        <v>302</v>
      </c>
      <c r="M1002" s="72"/>
    </row>
    <row r="1003" spans="2:13" x14ac:dyDescent="0.25">
      <c r="B1003" s="72" t="s">
        <v>143</v>
      </c>
      <c r="C1003" s="72" t="s">
        <v>144</v>
      </c>
      <c r="D1003" s="72" t="s">
        <v>12</v>
      </c>
      <c r="E1003" s="72" t="s">
        <v>145</v>
      </c>
      <c r="F1003" s="73">
        <v>-1298</v>
      </c>
      <c r="G1003" s="72" t="s">
        <v>14</v>
      </c>
      <c r="H1003" s="72" t="s">
        <v>15</v>
      </c>
      <c r="I1003" s="72" t="s">
        <v>16</v>
      </c>
      <c r="J1003" s="72" t="s">
        <v>18</v>
      </c>
      <c r="K1003" s="72" t="s">
        <v>24</v>
      </c>
      <c r="L1003" s="72" t="s">
        <v>25</v>
      </c>
      <c r="M1003" s="72"/>
    </row>
    <row r="1004" spans="2:13" x14ac:dyDescent="0.25">
      <c r="B1004" s="72" t="s">
        <v>143</v>
      </c>
      <c r="C1004" s="72" t="s">
        <v>144</v>
      </c>
      <c r="D1004" s="72" t="s">
        <v>12</v>
      </c>
      <c r="E1004" s="72" t="s">
        <v>160</v>
      </c>
      <c r="F1004" s="73">
        <v>80085</v>
      </c>
      <c r="G1004" s="72" t="s">
        <v>14</v>
      </c>
      <c r="H1004" s="72" t="s">
        <v>15</v>
      </c>
      <c r="I1004" s="72" t="s">
        <v>16</v>
      </c>
      <c r="J1004" s="72" t="s">
        <v>18</v>
      </c>
      <c r="K1004" s="72" t="s">
        <v>267</v>
      </c>
      <c r="L1004" s="72" t="s">
        <v>342</v>
      </c>
      <c r="M1004" s="72" t="s">
        <v>191</v>
      </c>
    </row>
    <row r="1005" spans="2:13" x14ac:dyDescent="0.25">
      <c r="B1005" s="72" t="s">
        <v>143</v>
      </c>
      <c r="C1005" s="72" t="s">
        <v>144</v>
      </c>
      <c r="D1005" s="72" t="s">
        <v>12</v>
      </c>
      <c r="E1005" s="72" t="s">
        <v>152</v>
      </c>
      <c r="F1005" s="73">
        <v>-32</v>
      </c>
      <c r="G1005" s="72" t="s">
        <v>14</v>
      </c>
      <c r="H1005" s="72" t="s">
        <v>15</v>
      </c>
      <c r="I1005" s="72" t="s">
        <v>16</v>
      </c>
      <c r="J1005" s="72" t="s">
        <v>18</v>
      </c>
      <c r="K1005" s="72" t="s">
        <v>189</v>
      </c>
      <c r="L1005" s="72" t="s">
        <v>644</v>
      </c>
      <c r="M1005" s="72"/>
    </row>
    <row r="1006" spans="2:13" x14ac:dyDescent="0.25">
      <c r="B1006" s="72" t="s">
        <v>143</v>
      </c>
      <c r="C1006" s="72" t="s">
        <v>144</v>
      </c>
      <c r="D1006" s="72" t="s">
        <v>12</v>
      </c>
      <c r="E1006" s="72" t="s">
        <v>201</v>
      </c>
      <c r="F1006" s="73">
        <v>121350</v>
      </c>
      <c r="G1006" s="72" t="s">
        <v>14</v>
      </c>
      <c r="H1006" s="72" t="s">
        <v>155</v>
      </c>
      <c r="I1006" s="72" t="s">
        <v>136</v>
      </c>
      <c r="J1006" s="72" t="s">
        <v>18</v>
      </c>
      <c r="K1006" s="72" t="s">
        <v>21</v>
      </c>
      <c r="L1006" s="72" t="s">
        <v>645</v>
      </c>
      <c r="M1006" s="72" t="s">
        <v>159</v>
      </c>
    </row>
    <row r="1007" spans="2:13" x14ac:dyDescent="0.25">
      <c r="B1007" s="72" t="s">
        <v>143</v>
      </c>
      <c r="C1007" s="72" t="s">
        <v>144</v>
      </c>
      <c r="D1007" s="72" t="s">
        <v>12</v>
      </c>
      <c r="E1007" s="72" t="s">
        <v>646</v>
      </c>
      <c r="F1007" s="73">
        <v>352617</v>
      </c>
      <c r="G1007" s="72" t="s">
        <v>14</v>
      </c>
      <c r="H1007" s="72" t="s">
        <v>15</v>
      </c>
      <c r="I1007" s="72" t="s">
        <v>16</v>
      </c>
      <c r="J1007" s="72" t="s">
        <v>18</v>
      </c>
      <c r="K1007" s="72" t="s">
        <v>33</v>
      </c>
      <c r="L1007" s="72" t="s">
        <v>568</v>
      </c>
      <c r="M1007" s="72"/>
    </row>
    <row r="1008" spans="2:13" x14ac:dyDescent="0.25">
      <c r="B1008" s="72" t="s">
        <v>143</v>
      </c>
      <c r="C1008" s="72" t="s">
        <v>144</v>
      </c>
      <c r="D1008" s="72" t="s">
        <v>12</v>
      </c>
      <c r="E1008" s="72" t="s">
        <v>181</v>
      </c>
      <c r="F1008" s="73">
        <v>-32</v>
      </c>
      <c r="G1008" s="72" t="s">
        <v>14</v>
      </c>
      <c r="H1008" s="72" t="s">
        <v>155</v>
      </c>
      <c r="I1008" s="72" t="s">
        <v>16</v>
      </c>
      <c r="J1008" s="72" t="s">
        <v>18</v>
      </c>
      <c r="K1008" s="72" t="s">
        <v>33</v>
      </c>
      <c r="L1008" s="72" t="s">
        <v>453</v>
      </c>
      <c r="M1008" s="72"/>
    </row>
    <row r="1009" spans="2:13" x14ac:dyDescent="0.25">
      <c r="B1009" s="72" t="s">
        <v>143</v>
      </c>
      <c r="C1009" s="72" t="s">
        <v>144</v>
      </c>
      <c r="D1009" s="72" t="s">
        <v>12</v>
      </c>
      <c r="E1009" s="72" t="s">
        <v>152</v>
      </c>
      <c r="F1009" s="73">
        <v>-30</v>
      </c>
      <c r="G1009" s="72" t="s">
        <v>14</v>
      </c>
      <c r="H1009" s="72" t="s">
        <v>155</v>
      </c>
      <c r="I1009" s="72" t="s">
        <v>136</v>
      </c>
      <c r="J1009" s="72" t="s">
        <v>18</v>
      </c>
      <c r="K1009" s="72" t="s">
        <v>33</v>
      </c>
      <c r="L1009" s="72" t="s">
        <v>397</v>
      </c>
      <c r="M1009" s="72"/>
    </row>
    <row r="1010" spans="2:13" x14ac:dyDescent="0.25">
      <c r="B1010" s="72" t="s">
        <v>143</v>
      </c>
      <c r="C1010" s="72" t="s">
        <v>144</v>
      </c>
      <c r="D1010" s="72" t="s">
        <v>12</v>
      </c>
      <c r="E1010" s="72" t="s">
        <v>164</v>
      </c>
      <c r="F1010" s="73">
        <v>-14397</v>
      </c>
      <c r="G1010" s="72" t="s">
        <v>14</v>
      </c>
      <c r="H1010" s="72" t="s">
        <v>15</v>
      </c>
      <c r="I1010" s="72" t="s">
        <v>16</v>
      </c>
      <c r="J1010" s="72" t="s">
        <v>18</v>
      </c>
      <c r="K1010" s="72" t="s">
        <v>214</v>
      </c>
      <c r="L1010" s="72" t="s">
        <v>566</v>
      </c>
      <c r="M1010" s="72"/>
    </row>
    <row r="1011" spans="2:13" x14ac:dyDescent="0.25">
      <c r="B1011" s="72" t="s">
        <v>143</v>
      </c>
      <c r="C1011" s="72" t="s">
        <v>144</v>
      </c>
      <c r="D1011" s="72" t="s">
        <v>12</v>
      </c>
      <c r="E1011" s="72" t="s">
        <v>154</v>
      </c>
      <c r="F1011" s="73">
        <v>-9874</v>
      </c>
      <c r="G1011" s="72" t="s">
        <v>14</v>
      </c>
      <c r="H1011" s="72" t="s">
        <v>15</v>
      </c>
      <c r="I1011" s="72" t="s">
        <v>16</v>
      </c>
      <c r="J1011" s="72" t="s">
        <v>18</v>
      </c>
      <c r="K1011" s="72" t="s">
        <v>147</v>
      </c>
      <c r="L1011" s="72" t="s">
        <v>454</v>
      </c>
      <c r="M1011" s="72"/>
    </row>
    <row r="1012" spans="2:13" x14ac:dyDescent="0.25">
      <c r="B1012" s="72" t="s">
        <v>143</v>
      </c>
      <c r="C1012" s="72" t="s">
        <v>144</v>
      </c>
      <c r="D1012" s="72" t="s">
        <v>12</v>
      </c>
      <c r="E1012" s="72" t="s">
        <v>152</v>
      </c>
      <c r="F1012" s="73">
        <v>-7963</v>
      </c>
      <c r="G1012" s="72" t="s">
        <v>14</v>
      </c>
      <c r="H1012" s="72" t="s">
        <v>15</v>
      </c>
      <c r="I1012" s="72" t="s">
        <v>16</v>
      </c>
      <c r="J1012" s="72" t="s">
        <v>18</v>
      </c>
      <c r="K1012" s="72" t="s">
        <v>214</v>
      </c>
      <c r="L1012" s="72" t="s">
        <v>647</v>
      </c>
      <c r="M1012" s="72"/>
    </row>
    <row r="1013" spans="2:13" x14ac:dyDescent="0.25">
      <c r="B1013" s="72" t="s">
        <v>143</v>
      </c>
      <c r="C1013" s="72" t="s">
        <v>144</v>
      </c>
      <c r="D1013" s="72" t="s">
        <v>12</v>
      </c>
      <c r="E1013" s="72" t="s">
        <v>229</v>
      </c>
      <c r="F1013" s="73">
        <v>-321</v>
      </c>
      <c r="G1013" s="72" t="s">
        <v>14</v>
      </c>
      <c r="H1013" s="72" t="s">
        <v>155</v>
      </c>
      <c r="I1013" s="72" t="s">
        <v>16</v>
      </c>
      <c r="J1013" s="72" t="s">
        <v>18</v>
      </c>
      <c r="K1013" s="72" t="s">
        <v>33</v>
      </c>
      <c r="L1013" s="72" t="s">
        <v>350</v>
      </c>
      <c r="M1013" s="72"/>
    </row>
    <row r="1014" spans="2:13" x14ac:dyDescent="0.25">
      <c r="B1014" s="72" t="s">
        <v>143</v>
      </c>
      <c r="C1014" s="72" t="s">
        <v>144</v>
      </c>
      <c r="D1014" s="72" t="s">
        <v>12</v>
      </c>
      <c r="E1014" s="72" t="s">
        <v>349</v>
      </c>
      <c r="F1014" s="73">
        <v>151128</v>
      </c>
      <c r="G1014" s="72" t="s">
        <v>14</v>
      </c>
      <c r="H1014" s="72" t="s">
        <v>15</v>
      </c>
      <c r="I1014" s="72" t="s">
        <v>16</v>
      </c>
      <c r="J1014" s="72" t="s">
        <v>18</v>
      </c>
      <c r="K1014" s="72" t="s">
        <v>147</v>
      </c>
      <c r="L1014" s="72" t="s">
        <v>374</v>
      </c>
      <c r="M1014" s="72" t="s">
        <v>322</v>
      </c>
    </row>
    <row r="1015" spans="2:13" x14ac:dyDescent="0.25">
      <c r="B1015" s="72" t="s">
        <v>143</v>
      </c>
      <c r="C1015" s="72" t="s">
        <v>144</v>
      </c>
      <c r="D1015" s="72" t="s">
        <v>12</v>
      </c>
      <c r="E1015" s="72" t="s">
        <v>219</v>
      </c>
      <c r="F1015" s="73">
        <v>217</v>
      </c>
      <c r="G1015" s="72" t="s">
        <v>14</v>
      </c>
      <c r="H1015" s="72" t="s">
        <v>15</v>
      </c>
      <c r="I1015" s="72" t="s">
        <v>16</v>
      </c>
      <c r="J1015" s="72" t="s">
        <v>18</v>
      </c>
      <c r="K1015" s="72" t="s">
        <v>165</v>
      </c>
      <c r="L1015" s="72" t="s">
        <v>438</v>
      </c>
      <c r="M1015" s="72"/>
    </row>
    <row r="1016" spans="2:13" x14ac:dyDescent="0.25">
      <c r="B1016" s="72" t="s">
        <v>143</v>
      </c>
      <c r="C1016" s="72" t="s">
        <v>144</v>
      </c>
      <c r="D1016" s="72" t="s">
        <v>12</v>
      </c>
      <c r="E1016" s="72" t="s">
        <v>229</v>
      </c>
      <c r="F1016" s="73">
        <v>-6749</v>
      </c>
      <c r="G1016" s="72" t="s">
        <v>14</v>
      </c>
      <c r="H1016" s="72" t="s">
        <v>155</v>
      </c>
      <c r="I1016" s="72" t="s">
        <v>16</v>
      </c>
      <c r="J1016" s="72" t="s">
        <v>18</v>
      </c>
      <c r="K1016" s="72" t="s">
        <v>147</v>
      </c>
      <c r="L1016" s="72" t="s">
        <v>404</v>
      </c>
      <c r="M1016" s="72"/>
    </row>
    <row r="1017" spans="2:13" x14ac:dyDescent="0.25">
      <c r="B1017" s="72" t="s">
        <v>143</v>
      </c>
      <c r="C1017" s="72" t="s">
        <v>144</v>
      </c>
      <c r="D1017" s="72" t="s">
        <v>12</v>
      </c>
      <c r="E1017" s="72" t="s">
        <v>209</v>
      </c>
      <c r="F1017" s="73">
        <v>241397</v>
      </c>
      <c r="G1017" s="72" t="s">
        <v>14</v>
      </c>
      <c r="H1017" s="72" t="s">
        <v>15</v>
      </c>
      <c r="I1017" s="72" t="s">
        <v>16</v>
      </c>
      <c r="J1017" s="72" t="s">
        <v>18</v>
      </c>
      <c r="K1017" s="72" t="s">
        <v>147</v>
      </c>
      <c r="L1017" s="72" t="s">
        <v>407</v>
      </c>
      <c r="M1017" s="72" t="s">
        <v>322</v>
      </c>
    </row>
    <row r="1018" spans="2:13" x14ac:dyDescent="0.25">
      <c r="B1018" s="72" t="s">
        <v>143</v>
      </c>
      <c r="C1018" s="72" t="s">
        <v>144</v>
      </c>
      <c r="D1018" s="72" t="s">
        <v>12</v>
      </c>
      <c r="E1018" s="72" t="s">
        <v>160</v>
      </c>
      <c r="F1018" s="73">
        <v>1049589</v>
      </c>
      <c r="G1018" s="72" t="s">
        <v>14</v>
      </c>
      <c r="H1018" s="72" t="s">
        <v>155</v>
      </c>
      <c r="I1018" s="72" t="s">
        <v>16</v>
      </c>
      <c r="J1018" s="72" t="s">
        <v>18</v>
      </c>
      <c r="K1018" s="72" t="s">
        <v>33</v>
      </c>
      <c r="L1018" s="72" t="s">
        <v>279</v>
      </c>
      <c r="M1018" s="72" t="s">
        <v>248</v>
      </c>
    </row>
    <row r="1019" spans="2:13" x14ac:dyDescent="0.25">
      <c r="B1019" s="72" t="s">
        <v>143</v>
      </c>
      <c r="C1019" s="72" t="s">
        <v>144</v>
      </c>
      <c r="D1019" s="72" t="s">
        <v>12</v>
      </c>
      <c r="E1019" s="72" t="s">
        <v>181</v>
      </c>
      <c r="F1019" s="73">
        <v>-1241</v>
      </c>
      <c r="G1019" s="72" t="s">
        <v>14</v>
      </c>
      <c r="H1019" s="72" t="s">
        <v>155</v>
      </c>
      <c r="I1019" s="72" t="s">
        <v>16</v>
      </c>
      <c r="J1019" s="72" t="s">
        <v>18</v>
      </c>
      <c r="K1019" s="72" t="s">
        <v>147</v>
      </c>
      <c r="L1019" s="72" t="s">
        <v>278</v>
      </c>
      <c r="M1019" s="72"/>
    </row>
    <row r="1020" spans="2:13" x14ac:dyDescent="0.25">
      <c r="B1020" s="72" t="s">
        <v>143</v>
      </c>
      <c r="C1020" s="72" t="s">
        <v>144</v>
      </c>
      <c r="D1020" s="72" t="s">
        <v>12</v>
      </c>
      <c r="E1020" s="72" t="s">
        <v>227</v>
      </c>
      <c r="F1020" s="73">
        <v>37455</v>
      </c>
      <c r="G1020" s="72" t="s">
        <v>14</v>
      </c>
      <c r="H1020" s="72" t="s">
        <v>155</v>
      </c>
      <c r="I1020" s="72" t="s">
        <v>16</v>
      </c>
      <c r="J1020" s="72" t="s">
        <v>18</v>
      </c>
      <c r="K1020" s="72" t="s">
        <v>267</v>
      </c>
      <c r="L1020" s="72" t="s">
        <v>648</v>
      </c>
      <c r="M1020" s="72" t="s">
        <v>163</v>
      </c>
    </row>
    <row r="1021" spans="2:13" x14ac:dyDescent="0.25">
      <c r="B1021" s="72" t="s">
        <v>143</v>
      </c>
      <c r="C1021" s="72" t="s">
        <v>144</v>
      </c>
      <c r="D1021" s="72" t="s">
        <v>12</v>
      </c>
      <c r="E1021" s="72" t="s">
        <v>219</v>
      </c>
      <c r="F1021" s="73">
        <v>755248</v>
      </c>
      <c r="G1021" s="72" t="s">
        <v>14</v>
      </c>
      <c r="H1021" s="72" t="s">
        <v>155</v>
      </c>
      <c r="I1021" s="72" t="s">
        <v>16</v>
      </c>
      <c r="J1021" s="72" t="s">
        <v>18</v>
      </c>
      <c r="K1021" s="72" t="s">
        <v>33</v>
      </c>
      <c r="L1021" s="72" t="s">
        <v>228</v>
      </c>
      <c r="M1021" s="72"/>
    </row>
    <row r="1022" spans="2:13" x14ac:dyDescent="0.25">
      <c r="B1022" s="72" t="s">
        <v>143</v>
      </c>
      <c r="C1022" s="72" t="s">
        <v>144</v>
      </c>
      <c r="D1022" s="72" t="s">
        <v>12</v>
      </c>
      <c r="E1022" s="72" t="s">
        <v>154</v>
      </c>
      <c r="F1022" s="73">
        <v>-20187</v>
      </c>
      <c r="G1022" s="72" t="s">
        <v>14</v>
      </c>
      <c r="H1022" s="72" t="s">
        <v>155</v>
      </c>
      <c r="I1022" s="72" t="s">
        <v>16</v>
      </c>
      <c r="J1022" s="72" t="s">
        <v>18</v>
      </c>
      <c r="K1022" s="72" t="s">
        <v>33</v>
      </c>
      <c r="L1022" s="72" t="s">
        <v>307</v>
      </c>
      <c r="M1022" s="72"/>
    </row>
    <row r="1023" spans="2:13" x14ac:dyDescent="0.25">
      <c r="B1023" s="72" t="s">
        <v>143</v>
      </c>
      <c r="C1023" s="72" t="s">
        <v>144</v>
      </c>
      <c r="D1023" s="72" t="s">
        <v>12</v>
      </c>
      <c r="E1023" s="72" t="s">
        <v>188</v>
      </c>
      <c r="F1023" s="73">
        <v>730731</v>
      </c>
      <c r="G1023" s="72" t="s">
        <v>14</v>
      </c>
      <c r="H1023" s="72" t="s">
        <v>15</v>
      </c>
      <c r="I1023" s="72" t="s">
        <v>16</v>
      </c>
      <c r="J1023" s="72" t="s">
        <v>18</v>
      </c>
      <c r="K1023" s="72" t="s">
        <v>33</v>
      </c>
      <c r="L1023" s="72" t="s">
        <v>497</v>
      </c>
      <c r="M1023" s="72" t="s">
        <v>248</v>
      </c>
    </row>
    <row r="1024" spans="2:13" x14ac:dyDescent="0.25">
      <c r="B1024" s="72" t="s">
        <v>143</v>
      </c>
      <c r="C1024" s="72" t="s">
        <v>144</v>
      </c>
      <c r="D1024" s="72" t="s">
        <v>12</v>
      </c>
      <c r="E1024" s="72" t="s">
        <v>177</v>
      </c>
      <c r="F1024" s="73">
        <v>1929447</v>
      </c>
      <c r="G1024" s="72" t="s">
        <v>14</v>
      </c>
      <c r="H1024" s="72" t="s">
        <v>15</v>
      </c>
      <c r="I1024" s="72" t="s">
        <v>16</v>
      </c>
      <c r="J1024" s="72" t="s">
        <v>18</v>
      </c>
      <c r="K1024" s="72" t="s">
        <v>27</v>
      </c>
      <c r="L1024" s="72" t="s">
        <v>405</v>
      </c>
      <c r="M1024" s="72"/>
    </row>
    <row r="1025" spans="2:13" x14ac:dyDescent="0.25">
      <c r="B1025" s="72" t="s">
        <v>143</v>
      </c>
      <c r="C1025" s="72" t="s">
        <v>144</v>
      </c>
      <c r="D1025" s="72" t="s">
        <v>12</v>
      </c>
      <c r="E1025" s="72" t="s">
        <v>219</v>
      </c>
      <c r="F1025" s="73">
        <v>608003</v>
      </c>
      <c r="G1025" s="72" t="s">
        <v>14</v>
      </c>
      <c r="H1025" s="72" t="s">
        <v>15</v>
      </c>
      <c r="I1025" s="72" t="s">
        <v>16</v>
      </c>
      <c r="J1025" s="72" t="s">
        <v>18</v>
      </c>
      <c r="K1025" s="72" t="s">
        <v>33</v>
      </c>
      <c r="L1025" s="72" t="s">
        <v>402</v>
      </c>
      <c r="M1025" s="72"/>
    </row>
    <row r="1026" spans="2:13" x14ac:dyDescent="0.25">
      <c r="B1026" s="72" t="s">
        <v>143</v>
      </c>
      <c r="C1026" s="72" t="s">
        <v>144</v>
      </c>
      <c r="D1026" s="72" t="s">
        <v>12</v>
      </c>
      <c r="E1026" s="72" t="s">
        <v>219</v>
      </c>
      <c r="F1026" s="73">
        <v>722</v>
      </c>
      <c r="G1026" s="72" t="s">
        <v>14</v>
      </c>
      <c r="H1026" s="72" t="s">
        <v>15</v>
      </c>
      <c r="I1026" s="72" t="s">
        <v>16</v>
      </c>
      <c r="J1026" s="72" t="s">
        <v>18</v>
      </c>
      <c r="K1026" s="72" t="s">
        <v>184</v>
      </c>
      <c r="L1026" s="72" t="s">
        <v>222</v>
      </c>
      <c r="M1026" s="72"/>
    </row>
    <row r="1027" spans="2:13" x14ac:dyDescent="0.25">
      <c r="B1027" s="72" t="s">
        <v>143</v>
      </c>
      <c r="C1027" s="72" t="s">
        <v>144</v>
      </c>
      <c r="D1027" s="72" t="s">
        <v>12</v>
      </c>
      <c r="E1027" s="72" t="s">
        <v>181</v>
      </c>
      <c r="F1027" s="73">
        <v>-146</v>
      </c>
      <c r="G1027" s="72" t="s">
        <v>14</v>
      </c>
      <c r="H1027" s="72" t="s">
        <v>15</v>
      </c>
      <c r="I1027" s="72" t="s">
        <v>16</v>
      </c>
      <c r="J1027" s="72" t="s">
        <v>18</v>
      </c>
      <c r="K1027" s="72" t="s">
        <v>33</v>
      </c>
      <c r="L1027" s="72" t="s">
        <v>200</v>
      </c>
      <c r="M1027" s="72"/>
    </row>
    <row r="1028" spans="2:13" x14ac:dyDescent="0.25">
      <c r="B1028" s="72" t="s">
        <v>143</v>
      </c>
      <c r="C1028" s="72" t="s">
        <v>144</v>
      </c>
      <c r="D1028" s="72" t="s">
        <v>12</v>
      </c>
      <c r="E1028" s="72" t="s">
        <v>154</v>
      </c>
      <c r="F1028" s="73">
        <v>-10325</v>
      </c>
      <c r="G1028" s="72" t="s">
        <v>14</v>
      </c>
      <c r="H1028" s="72" t="s">
        <v>15</v>
      </c>
      <c r="I1028" s="72" t="s">
        <v>16</v>
      </c>
      <c r="J1028" s="72" t="s">
        <v>18</v>
      </c>
      <c r="K1028" s="72" t="s">
        <v>33</v>
      </c>
      <c r="L1028" s="72" t="s">
        <v>482</v>
      </c>
      <c r="M1028" s="72"/>
    </row>
    <row r="1029" spans="2:13" x14ac:dyDescent="0.25">
      <c r="B1029" s="72" t="s">
        <v>143</v>
      </c>
      <c r="C1029" s="72" t="s">
        <v>144</v>
      </c>
      <c r="D1029" s="72" t="s">
        <v>12</v>
      </c>
      <c r="E1029" s="72" t="s">
        <v>197</v>
      </c>
      <c r="F1029" s="73">
        <v>298465</v>
      </c>
      <c r="G1029" s="72" t="s">
        <v>14</v>
      </c>
      <c r="H1029" s="72" t="s">
        <v>155</v>
      </c>
      <c r="I1029" s="72" t="s">
        <v>16</v>
      </c>
      <c r="J1029" s="72" t="s">
        <v>18</v>
      </c>
      <c r="K1029" s="72" t="s">
        <v>33</v>
      </c>
      <c r="L1029" s="72" t="s">
        <v>649</v>
      </c>
      <c r="M1029" s="72" t="s">
        <v>191</v>
      </c>
    </row>
    <row r="1030" spans="2:13" x14ac:dyDescent="0.25">
      <c r="B1030" s="72" t="s">
        <v>143</v>
      </c>
      <c r="C1030" s="72" t="s">
        <v>144</v>
      </c>
      <c r="D1030" s="72" t="s">
        <v>12</v>
      </c>
      <c r="E1030" s="72" t="s">
        <v>145</v>
      </c>
      <c r="F1030" s="73">
        <v>-57</v>
      </c>
      <c r="G1030" s="72" t="s">
        <v>14</v>
      </c>
      <c r="H1030" s="72" t="s">
        <v>15</v>
      </c>
      <c r="I1030" s="72" t="s">
        <v>16</v>
      </c>
      <c r="J1030" s="72" t="s">
        <v>18</v>
      </c>
      <c r="K1030" s="72" t="s">
        <v>24</v>
      </c>
      <c r="L1030" s="72" t="s">
        <v>612</v>
      </c>
      <c r="M1030" s="72"/>
    </row>
    <row r="1031" spans="2:13" x14ac:dyDescent="0.25">
      <c r="B1031" s="72" t="s">
        <v>143</v>
      </c>
      <c r="C1031" s="72" t="s">
        <v>144</v>
      </c>
      <c r="D1031" s="72" t="s">
        <v>12</v>
      </c>
      <c r="E1031" s="72" t="s">
        <v>152</v>
      </c>
      <c r="F1031" s="73">
        <v>-131443</v>
      </c>
      <c r="G1031" s="72" t="s">
        <v>14</v>
      </c>
      <c r="H1031" s="72" t="s">
        <v>15</v>
      </c>
      <c r="I1031" s="72" t="s">
        <v>16</v>
      </c>
      <c r="J1031" s="72" t="s">
        <v>18</v>
      </c>
      <c r="K1031" s="72" t="s">
        <v>147</v>
      </c>
      <c r="L1031" s="72" t="s">
        <v>216</v>
      </c>
      <c r="M1031" s="72"/>
    </row>
    <row r="1032" spans="2:13" x14ac:dyDescent="0.25">
      <c r="B1032" s="72" t="s">
        <v>143</v>
      </c>
      <c r="C1032" s="72" t="s">
        <v>144</v>
      </c>
      <c r="D1032" s="72" t="s">
        <v>12</v>
      </c>
      <c r="E1032" s="72" t="s">
        <v>199</v>
      </c>
      <c r="F1032" s="73">
        <v>1679</v>
      </c>
      <c r="G1032" s="72" t="s">
        <v>14</v>
      </c>
      <c r="H1032" s="72" t="s">
        <v>15</v>
      </c>
      <c r="I1032" s="72" t="s">
        <v>16</v>
      </c>
      <c r="J1032" s="72" t="s">
        <v>18</v>
      </c>
      <c r="K1032" s="72" t="s">
        <v>161</v>
      </c>
      <c r="L1032" s="72" t="s">
        <v>434</v>
      </c>
      <c r="M1032" s="72"/>
    </row>
    <row r="1033" spans="2:13" x14ac:dyDescent="0.25">
      <c r="B1033" s="72" t="s">
        <v>143</v>
      </c>
      <c r="C1033" s="72" t="s">
        <v>144</v>
      </c>
      <c r="D1033" s="72" t="s">
        <v>12</v>
      </c>
      <c r="E1033" s="72" t="s">
        <v>227</v>
      </c>
      <c r="F1033" s="73">
        <v>51247</v>
      </c>
      <c r="G1033" s="72" t="s">
        <v>14</v>
      </c>
      <c r="H1033" s="72" t="s">
        <v>155</v>
      </c>
      <c r="I1033" s="72" t="s">
        <v>16</v>
      </c>
      <c r="J1033" s="72" t="s">
        <v>18</v>
      </c>
      <c r="K1033" s="72" t="s">
        <v>33</v>
      </c>
      <c r="L1033" s="72" t="s">
        <v>650</v>
      </c>
      <c r="M1033" s="72" t="s">
        <v>191</v>
      </c>
    </row>
    <row r="1034" spans="2:13" x14ac:dyDescent="0.25">
      <c r="B1034" s="72" t="s">
        <v>143</v>
      </c>
      <c r="C1034" s="72" t="s">
        <v>144</v>
      </c>
      <c r="D1034" s="72" t="s">
        <v>12</v>
      </c>
      <c r="E1034" s="72" t="s">
        <v>145</v>
      </c>
      <c r="F1034" s="73">
        <v>-33</v>
      </c>
      <c r="G1034" s="72" t="s">
        <v>14</v>
      </c>
      <c r="H1034" s="72" t="s">
        <v>155</v>
      </c>
      <c r="I1034" s="72" t="s">
        <v>16</v>
      </c>
      <c r="J1034" s="72" t="s">
        <v>18</v>
      </c>
      <c r="K1034" s="72" t="s">
        <v>33</v>
      </c>
      <c r="L1034" s="72" t="s">
        <v>651</v>
      </c>
      <c r="M1034" s="72"/>
    </row>
    <row r="1035" spans="2:13" x14ac:dyDescent="0.25">
      <c r="B1035" s="72" t="s">
        <v>143</v>
      </c>
      <c r="C1035" s="72" t="s">
        <v>144</v>
      </c>
      <c r="D1035" s="72" t="s">
        <v>12</v>
      </c>
      <c r="E1035" s="72" t="s">
        <v>188</v>
      </c>
      <c r="F1035" s="73">
        <v>66461</v>
      </c>
      <c r="G1035" s="72" t="s">
        <v>14</v>
      </c>
      <c r="H1035" s="72" t="s">
        <v>15</v>
      </c>
      <c r="I1035" s="72" t="s">
        <v>136</v>
      </c>
      <c r="J1035" s="72" t="s">
        <v>18</v>
      </c>
      <c r="K1035" s="72" t="s">
        <v>27</v>
      </c>
      <c r="L1035" s="72" t="s">
        <v>405</v>
      </c>
      <c r="M1035" s="72" t="s">
        <v>163</v>
      </c>
    </row>
    <row r="1036" spans="2:13" x14ac:dyDescent="0.25">
      <c r="B1036" s="72" t="s">
        <v>143</v>
      </c>
      <c r="C1036" s="72" t="s">
        <v>144</v>
      </c>
      <c r="D1036" s="72" t="s">
        <v>12</v>
      </c>
      <c r="E1036" s="72" t="s">
        <v>652</v>
      </c>
      <c r="F1036" s="73">
        <v>191366</v>
      </c>
      <c r="G1036" s="72" t="s">
        <v>14</v>
      </c>
      <c r="H1036" s="72" t="s">
        <v>155</v>
      </c>
      <c r="I1036" s="72" t="s">
        <v>16</v>
      </c>
      <c r="J1036" s="72" t="s">
        <v>18</v>
      </c>
      <c r="K1036" s="72"/>
      <c r="L1036" s="72"/>
      <c r="M1036" s="72" t="s">
        <v>203</v>
      </c>
    </row>
    <row r="1037" spans="2:13" x14ac:dyDescent="0.25">
      <c r="B1037" s="72" t="s">
        <v>143</v>
      </c>
      <c r="C1037" s="72" t="s">
        <v>144</v>
      </c>
      <c r="D1037" s="72" t="s">
        <v>12</v>
      </c>
      <c r="E1037" s="72" t="s">
        <v>154</v>
      </c>
      <c r="F1037" s="73">
        <v>-14558</v>
      </c>
      <c r="G1037" s="72" t="s">
        <v>14</v>
      </c>
      <c r="H1037" s="72" t="s">
        <v>15</v>
      </c>
      <c r="I1037" s="72" t="s">
        <v>16</v>
      </c>
      <c r="J1037" s="72" t="s">
        <v>18</v>
      </c>
      <c r="K1037" s="72" t="s">
        <v>33</v>
      </c>
      <c r="L1037" s="72" t="s">
        <v>462</v>
      </c>
      <c r="M1037" s="72"/>
    </row>
    <row r="1038" spans="2:13" x14ac:dyDescent="0.25">
      <c r="B1038" s="72" t="s">
        <v>143</v>
      </c>
      <c r="C1038" s="72" t="s">
        <v>144</v>
      </c>
      <c r="D1038" s="72" t="s">
        <v>12</v>
      </c>
      <c r="E1038" s="72" t="s">
        <v>154</v>
      </c>
      <c r="F1038" s="73">
        <v>-7120</v>
      </c>
      <c r="G1038" s="72" t="s">
        <v>14</v>
      </c>
      <c r="H1038" s="72" t="s">
        <v>15</v>
      </c>
      <c r="I1038" s="72" t="s">
        <v>16</v>
      </c>
      <c r="J1038" s="72" t="s">
        <v>18</v>
      </c>
      <c r="K1038" s="72" t="s">
        <v>147</v>
      </c>
      <c r="L1038" s="72" t="s">
        <v>489</v>
      </c>
      <c r="M1038" s="72"/>
    </row>
    <row r="1039" spans="2:13" x14ac:dyDescent="0.25">
      <c r="B1039" s="72" t="s">
        <v>143</v>
      </c>
      <c r="C1039" s="72" t="s">
        <v>144</v>
      </c>
      <c r="D1039" s="72" t="s">
        <v>12</v>
      </c>
      <c r="E1039" s="72" t="s">
        <v>152</v>
      </c>
      <c r="F1039" s="73">
        <v>-262</v>
      </c>
      <c r="G1039" s="72" t="s">
        <v>14</v>
      </c>
      <c r="H1039" s="72" t="s">
        <v>15</v>
      </c>
      <c r="I1039" s="72" t="s">
        <v>136</v>
      </c>
      <c r="J1039" s="72" t="s">
        <v>18</v>
      </c>
      <c r="K1039" s="72" t="s">
        <v>33</v>
      </c>
      <c r="L1039" s="72" t="s">
        <v>261</v>
      </c>
      <c r="M1039" s="72"/>
    </row>
    <row r="1040" spans="2:13" x14ac:dyDescent="0.25">
      <c r="B1040" s="72" t="s">
        <v>143</v>
      </c>
      <c r="C1040" s="72" t="s">
        <v>144</v>
      </c>
      <c r="D1040" s="72" t="s">
        <v>12</v>
      </c>
      <c r="E1040" s="72" t="s">
        <v>280</v>
      </c>
      <c r="F1040" s="73">
        <v>35199</v>
      </c>
      <c r="G1040" s="72" t="s">
        <v>14</v>
      </c>
      <c r="H1040" s="72" t="s">
        <v>155</v>
      </c>
      <c r="I1040" s="72" t="s">
        <v>16</v>
      </c>
      <c r="J1040" s="72" t="s">
        <v>18</v>
      </c>
      <c r="K1040" s="72" t="s">
        <v>147</v>
      </c>
      <c r="L1040" s="72" t="s">
        <v>432</v>
      </c>
      <c r="M1040" s="72" t="s">
        <v>159</v>
      </c>
    </row>
    <row r="1041" spans="2:13" x14ac:dyDescent="0.25">
      <c r="B1041" s="72" t="s">
        <v>143</v>
      </c>
      <c r="C1041" s="72" t="s">
        <v>144</v>
      </c>
      <c r="D1041" s="72" t="s">
        <v>12</v>
      </c>
      <c r="E1041" s="72" t="s">
        <v>181</v>
      </c>
      <c r="F1041" s="73">
        <v>-730</v>
      </c>
      <c r="G1041" s="72" t="s">
        <v>14</v>
      </c>
      <c r="H1041" s="72" t="s">
        <v>15</v>
      </c>
      <c r="I1041" s="72" t="s">
        <v>16</v>
      </c>
      <c r="J1041" s="72" t="s">
        <v>18</v>
      </c>
      <c r="K1041" s="72" t="s">
        <v>267</v>
      </c>
      <c r="L1041" s="72" t="s">
        <v>313</v>
      </c>
      <c r="M1041" s="72"/>
    </row>
    <row r="1042" spans="2:13" x14ac:dyDescent="0.25">
      <c r="B1042" s="72" t="s">
        <v>143</v>
      </c>
      <c r="C1042" s="72" t="s">
        <v>144</v>
      </c>
      <c r="D1042" s="72" t="s">
        <v>12</v>
      </c>
      <c r="E1042" s="72" t="s">
        <v>152</v>
      </c>
      <c r="F1042" s="73">
        <v>-313</v>
      </c>
      <c r="G1042" s="72" t="s">
        <v>14</v>
      </c>
      <c r="H1042" s="72" t="s">
        <v>15</v>
      </c>
      <c r="I1042" s="72" t="s">
        <v>16</v>
      </c>
      <c r="J1042" s="72" t="s">
        <v>18</v>
      </c>
      <c r="K1042" s="72" t="s">
        <v>33</v>
      </c>
      <c r="L1042" s="72" t="s">
        <v>266</v>
      </c>
      <c r="M1042" s="72"/>
    </row>
    <row r="1043" spans="2:13" x14ac:dyDescent="0.25">
      <c r="B1043" s="72" t="s">
        <v>143</v>
      </c>
      <c r="C1043" s="72" t="s">
        <v>144</v>
      </c>
      <c r="D1043" s="72" t="s">
        <v>12</v>
      </c>
      <c r="E1043" s="72" t="s">
        <v>160</v>
      </c>
      <c r="F1043" s="73">
        <v>508602</v>
      </c>
      <c r="G1043" s="72" t="s">
        <v>14</v>
      </c>
      <c r="H1043" s="72" t="s">
        <v>155</v>
      </c>
      <c r="I1043" s="72" t="s">
        <v>16</v>
      </c>
      <c r="J1043" s="72" t="s">
        <v>18</v>
      </c>
      <c r="K1043" s="72" t="s">
        <v>33</v>
      </c>
      <c r="L1043" s="72" t="s">
        <v>232</v>
      </c>
      <c r="M1043" s="72" t="s">
        <v>163</v>
      </c>
    </row>
    <row r="1044" spans="2:13" x14ac:dyDescent="0.25">
      <c r="B1044" s="72" t="s">
        <v>143</v>
      </c>
      <c r="C1044" s="72" t="s">
        <v>144</v>
      </c>
      <c r="D1044" s="72" t="s">
        <v>12</v>
      </c>
      <c r="E1044" s="72" t="s">
        <v>219</v>
      </c>
      <c r="F1044" s="73">
        <v>618218</v>
      </c>
      <c r="G1044" s="72" t="s">
        <v>14</v>
      </c>
      <c r="H1044" s="72" t="s">
        <v>155</v>
      </c>
      <c r="I1044" s="72" t="s">
        <v>16</v>
      </c>
      <c r="J1044" s="72" t="s">
        <v>18</v>
      </c>
      <c r="K1044" s="72" t="s">
        <v>269</v>
      </c>
      <c r="L1044" s="72" t="s">
        <v>270</v>
      </c>
      <c r="M1044" s="72"/>
    </row>
    <row r="1045" spans="2:13" x14ac:dyDescent="0.25">
      <c r="B1045" s="72" t="s">
        <v>143</v>
      </c>
      <c r="C1045" s="72" t="s">
        <v>144</v>
      </c>
      <c r="D1045" s="72" t="s">
        <v>12</v>
      </c>
      <c r="E1045" s="72" t="s">
        <v>188</v>
      </c>
      <c r="F1045" s="73">
        <v>35873386</v>
      </c>
      <c r="G1045" s="72" t="s">
        <v>14</v>
      </c>
      <c r="H1045" s="72" t="s">
        <v>15</v>
      </c>
      <c r="I1045" s="72" t="s">
        <v>16</v>
      </c>
      <c r="J1045" s="72" t="s">
        <v>371</v>
      </c>
      <c r="K1045" s="72" t="s">
        <v>33</v>
      </c>
      <c r="L1045" s="72" t="s">
        <v>541</v>
      </c>
      <c r="M1045" s="72" t="s">
        <v>151</v>
      </c>
    </row>
    <row r="1046" spans="2:13" x14ac:dyDescent="0.25">
      <c r="B1046" s="72" t="s">
        <v>143</v>
      </c>
      <c r="C1046" s="72" t="s">
        <v>144</v>
      </c>
      <c r="D1046" s="72" t="s">
        <v>12</v>
      </c>
      <c r="E1046" s="72" t="s">
        <v>154</v>
      </c>
      <c r="F1046" s="73">
        <v>-459</v>
      </c>
      <c r="G1046" s="72" t="s">
        <v>14</v>
      </c>
      <c r="H1046" s="72" t="s">
        <v>15</v>
      </c>
      <c r="I1046" s="72" t="s">
        <v>16</v>
      </c>
      <c r="J1046" s="72" t="s">
        <v>18</v>
      </c>
      <c r="K1046" s="72" t="s">
        <v>147</v>
      </c>
      <c r="L1046" s="72" t="s">
        <v>571</v>
      </c>
      <c r="M1046" s="72"/>
    </row>
    <row r="1047" spans="2:13" x14ac:dyDescent="0.25">
      <c r="B1047" s="72" t="s">
        <v>143</v>
      </c>
      <c r="C1047" s="72" t="s">
        <v>144</v>
      </c>
      <c r="D1047" s="72" t="s">
        <v>12</v>
      </c>
      <c r="E1047" s="72" t="s">
        <v>152</v>
      </c>
      <c r="F1047" s="73">
        <v>-28332</v>
      </c>
      <c r="G1047" s="72" t="s">
        <v>14</v>
      </c>
      <c r="H1047" s="72" t="s">
        <v>15</v>
      </c>
      <c r="I1047" s="72" t="s">
        <v>16</v>
      </c>
      <c r="J1047" s="72" t="s">
        <v>18</v>
      </c>
      <c r="K1047" s="72" t="s">
        <v>267</v>
      </c>
      <c r="L1047" s="72" t="s">
        <v>579</v>
      </c>
      <c r="M1047" s="72"/>
    </row>
    <row r="1048" spans="2:13" x14ac:dyDescent="0.25">
      <c r="B1048" s="72" t="s">
        <v>143</v>
      </c>
      <c r="C1048" s="72" t="s">
        <v>144</v>
      </c>
      <c r="D1048" s="72" t="s">
        <v>12</v>
      </c>
      <c r="E1048" s="72" t="s">
        <v>154</v>
      </c>
      <c r="F1048" s="73">
        <v>-5672</v>
      </c>
      <c r="G1048" s="72" t="s">
        <v>14</v>
      </c>
      <c r="H1048" s="72" t="s">
        <v>155</v>
      </c>
      <c r="I1048" s="72" t="s">
        <v>16</v>
      </c>
      <c r="J1048" s="72" t="s">
        <v>18</v>
      </c>
      <c r="K1048" s="72" t="s">
        <v>147</v>
      </c>
      <c r="L1048" s="72" t="s">
        <v>444</v>
      </c>
      <c r="M1048" s="72"/>
    </row>
    <row r="1049" spans="2:13" x14ac:dyDescent="0.25">
      <c r="B1049" s="72" t="s">
        <v>143</v>
      </c>
      <c r="C1049" s="72" t="s">
        <v>144</v>
      </c>
      <c r="D1049" s="72" t="s">
        <v>12</v>
      </c>
      <c r="E1049" s="72" t="s">
        <v>209</v>
      </c>
      <c r="F1049" s="73">
        <v>1487917</v>
      </c>
      <c r="G1049" s="72" t="s">
        <v>14</v>
      </c>
      <c r="H1049" s="72" t="s">
        <v>15</v>
      </c>
      <c r="I1049" s="72" t="s">
        <v>16</v>
      </c>
      <c r="J1049" s="72" t="s">
        <v>18</v>
      </c>
      <c r="K1049" s="72" t="s">
        <v>21</v>
      </c>
      <c r="L1049" s="72" t="s">
        <v>457</v>
      </c>
      <c r="M1049" s="72" t="s">
        <v>159</v>
      </c>
    </row>
    <row r="1050" spans="2:13" x14ac:dyDescent="0.25">
      <c r="B1050" s="72" t="s">
        <v>143</v>
      </c>
      <c r="C1050" s="72" t="s">
        <v>144</v>
      </c>
      <c r="D1050" s="72" t="s">
        <v>12</v>
      </c>
      <c r="E1050" s="72" t="s">
        <v>292</v>
      </c>
      <c r="F1050" s="73">
        <v>143384</v>
      </c>
      <c r="G1050" s="72" t="s">
        <v>14</v>
      </c>
      <c r="H1050" s="72" t="s">
        <v>15</v>
      </c>
      <c r="I1050" s="72" t="s">
        <v>136</v>
      </c>
      <c r="J1050" s="72" t="s">
        <v>18</v>
      </c>
      <c r="K1050" s="72" t="s">
        <v>27</v>
      </c>
      <c r="L1050" s="72" t="s">
        <v>572</v>
      </c>
      <c r="M1050" s="72" t="s">
        <v>384</v>
      </c>
    </row>
    <row r="1051" spans="2:13" x14ac:dyDescent="0.25">
      <c r="B1051" s="72" t="s">
        <v>143</v>
      </c>
      <c r="C1051" s="72" t="s">
        <v>144</v>
      </c>
      <c r="D1051" s="72" t="s">
        <v>12</v>
      </c>
      <c r="E1051" s="72" t="s">
        <v>229</v>
      </c>
      <c r="F1051" s="73">
        <v>-453</v>
      </c>
      <c r="G1051" s="72" t="s">
        <v>14</v>
      </c>
      <c r="H1051" s="72" t="s">
        <v>15</v>
      </c>
      <c r="I1051" s="72" t="s">
        <v>16</v>
      </c>
      <c r="J1051" s="72" t="s">
        <v>18</v>
      </c>
      <c r="K1051" s="72" t="s">
        <v>168</v>
      </c>
      <c r="L1051" s="72" t="s">
        <v>296</v>
      </c>
      <c r="M1051" s="72"/>
    </row>
    <row r="1052" spans="2:13" x14ac:dyDescent="0.25">
      <c r="B1052" s="72" t="s">
        <v>143</v>
      </c>
      <c r="C1052" s="72" t="s">
        <v>144</v>
      </c>
      <c r="D1052" s="72" t="s">
        <v>12</v>
      </c>
      <c r="E1052" s="72" t="s">
        <v>177</v>
      </c>
      <c r="F1052" s="73">
        <v>236</v>
      </c>
      <c r="G1052" s="72" t="s">
        <v>14</v>
      </c>
      <c r="H1052" s="72" t="s">
        <v>15</v>
      </c>
      <c r="I1052" s="72" t="s">
        <v>16</v>
      </c>
      <c r="J1052" s="72" t="s">
        <v>18</v>
      </c>
      <c r="K1052" s="72" t="s">
        <v>33</v>
      </c>
      <c r="L1052" s="72" t="s">
        <v>653</v>
      </c>
      <c r="M1052" s="72"/>
    </row>
    <row r="1053" spans="2:13" x14ac:dyDescent="0.25">
      <c r="B1053" s="72" t="s">
        <v>143</v>
      </c>
      <c r="C1053" s="72" t="s">
        <v>144</v>
      </c>
      <c r="D1053" s="72" t="s">
        <v>12</v>
      </c>
      <c r="E1053" s="72" t="s">
        <v>188</v>
      </c>
      <c r="F1053" s="73">
        <v>2713383</v>
      </c>
      <c r="G1053" s="72" t="s">
        <v>14</v>
      </c>
      <c r="H1053" s="72" t="s">
        <v>155</v>
      </c>
      <c r="I1053" s="72" t="s">
        <v>16</v>
      </c>
      <c r="J1053" s="72" t="s">
        <v>18</v>
      </c>
      <c r="K1053" s="72" t="s">
        <v>33</v>
      </c>
      <c r="L1053" s="72" t="s">
        <v>207</v>
      </c>
      <c r="M1053" s="72" t="s">
        <v>163</v>
      </c>
    </row>
    <row r="1054" spans="2:13" x14ac:dyDescent="0.25">
      <c r="B1054" s="72" t="s">
        <v>143</v>
      </c>
      <c r="C1054" s="72" t="s">
        <v>144</v>
      </c>
      <c r="D1054" s="72" t="s">
        <v>12</v>
      </c>
      <c r="E1054" s="72" t="s">
        <v>227</v>
      </c>
      <c r="F1054" s="73">
        <v>105595</v>
      </c>
      <c r="G1054" s="72" t="s">
        <v>14</v>
      </c>
      <c r="H1054" s="72" t="s">
        <v>15</v>
      </c>
      <c r="I1054" s="72" t="s">
        <v>16</v>
      </c>
      <c r="J1054" s="72" t="s">
        <v>18</v>
      </c>
      <c r="K1054" s="72" t="s">
        <v>33</v>
      </c>
      <c r="L1054" s="72" t="s">
        <v>156</v>
      </c>
      <c r="M1054" s="72" t="s">
        <v>151</v>
      </c>
    </row>
    <row r="1055" spans="2:13" x14ac:dyDescent="0.25">
      <c r="B1055" s="72" t="s">
        <v>143</v>
      </c>
      <c r="C1055" s="72" t="s">
        <v>144</v>
      </c>
      <c r="D1055" s="72" t="s">
        <v>12</v>
      </c>
      <c r="E1055" s="72" t="s">
        <v>152</v>
      </c>
      <c r="F1055" s="73">
        <v>-458</v>
      </c>
      <c r="G1055" s="72" t="s">
        <v>14</v>
      </c>
      <c r="H1055" s="72" t="s">
        <v>155</v>
      </c>
      <c r="I1055" s="72" t="s">
        <v>16</v>
      </c>
      <c r="J1055" s="72" t="s">
        <v>18</v>
      </c>
      <c r="K1055" s="72" t="s">
        <v>24</v>
      </c>
      <c r="L1055" s="72" t="s">
        <v>304</v>
      </c>
      <c r="M1055" s="72"/>
    </row>
    <row r="1056" spans="2:13" x14ac:dyDescent="0.25">
      <c r="B1056" s="72" t="s">
        <v>143</v>
      </c>
      <c r="C1056" s="72" t="s">
        <v>144</v>
      </c>
      <c r="D1056" s="72" t="s">
        <v>12</v>
      </c>
      <c r="E1056" s="72" t="s">
        <v>244</v>
      </c>
      <c r="F1056" s="73">
        <v>379022</v>
      </c>
      <c r="G1056" s="72" t="s">
        <v>14</v>
      </c>
      <c r="H1056" s="72" t="s">
        <v>15</v>
      </c>
      <c r="I1056" s="72" t="s">
        <v>16</v>
      </c>
      <c r="J1056" s="72" t="s">
        <v>18</v>
      </c>
      <c r="K1056" s="72" t="s">
        <v>147</v>
      </c>
      <c r="L1056" s="72" t="s">
        <v>158</v>
      </c>
      <c r="M1056" s="72" t="s">
        <v>248</v>
      </c>
    </row>
    <row r="1057" spans="2:13" x14ac:dyDescent="0.25">
      <c r="B1057" s="72" t="s">
        <v>143</v>
      </c>
      <c r="C1057" s="72" t="s">
        <v>144</v>
      </c>
      <c r="D1057" s="72" t="s">
        <v>12</v>
      </c>
      <c r="E1057" s="72" t="s">
        <v>145</v>
      </c>
      <c r="F1057" s="73">
        <v>-11014</v>
      </c>
      <c r="G1057" s="72" t="s">
        <v>14</v>
      </c>
      <c r="H1057" s="72" t="s">
        <v>15</v>
      </c>
      <c r="I1057" s="72" t="s">
        <v>16</v>
      </c>
      <c r="J1057" s="72" t="s">
        <v>18</v>
      </c>
      <c r="K1057" s="72" t="s">
        <v>33</v>
      </c>
      <c r="L1057" s="72" t="s">
        <v>463</v>
      </c>
      <c r="M1057" s="72"/>
    </row>
    <row r="1058" spans="2:13" x14ac:dyDescent="0.25">
      <c r="B1058" s="72" t="s">
        <v>143</v>
      </c>
      <c r="C1058" s="72" t="s">
        <v>144</v>
      </c>
      <c r="D1058" s="72" t="s">
        <v>12</v>
      </c>
      <c r="E1058" s="72" t="s">
        <v>199</v>
      </c>
      <c r="F1058" s="73">
        <v>694</v>
      </c>
      <c r="G1058" s="72" t="s">
        <v>14</v>
      </c>
      <c r="H1058" s="72" t="s">
        <v>15</v>
      </c>
      <c r="I1058" s="72" t="s">
        <v>16</v>
      </c>
      <c r="J1058" s="72" t="s">
        <v>18</v>
      </c>
      <c r="K1058" s="72" t="s">
        <v>161</v>
      </c>
      <c r="L1058" s="72" t="s">
        <v>391</v>
      </c>
      <c r="M1058" s="72"/>
    </row>
    <row r="1059" spans="2:13" x14ac:dyDescent="0.25">
      <c r="B1059" s="72" t="s">
        <v>143</v>
      </c>
      <c r="C1059" s="72" t="s">
        <v>144</v>
      </c>
      <c r="D1059" s="72" t="s">
        <v>12</v>
      </c>
      <c r="E1059" s="72" t="s">
        <v>157</v>
      </c>
      <c r="F1059" s="73">
        <v>2077695</v>
      </c>
      <c r="G1059" s="72" t="s">
        <v>14</v>
      </c>
      <c r="H1059" s="72" t="s">
        <v>155</v>
      </c>
      <c r="I1059" s="72" t="s">
        <v>16</v>
      </c>
      <c r="J1059" s="72" t="s">
        <v>18</v>
      </c>
      <c r="K1059" s="72" t="s">
        <v>33</v>
      </c>
      <c r="L1059" s="72" t="s">
        <v>284</v>
      </c>
      <c r="M1059" s="72" t="s">
        <v>322</v>
      </c>
    </row>
    <row r="1060" spans="2:13" x14ac:dyDescent="0.25">
      <c r="B1060" s="72" t="s">
        <v>143</v>
      </c>
      <c r="C1060" s="72" t="s">
        <v>144</v>
      </c>
      <c r="D1060" s="72" t="s">
        <v>12</v>
      </c>
      <c r="E1060" s="72" t="s">
        <v>282</v>
      </c>
      <c r="F1060" s="73">
        <v>-6241</v>
      </c>
      <c r="G1060" s="72" t="s">
        <v>14</v>
      </c>
      <c r="H1060" s="72" t="s">
        <v>15</v>
      </c>
      <c r="I1060" s="72" t="s">
        <v>16</v>
      </c>
      <c r="J1060" s="72" t="s">
        <v>18</v>
      </c>
      <c r="K1060" s="72" t="s">
        <v>161</v>
      </c>
      <c r="L1060" s="72" t="s">
        <v>643</v>
      </c>
      <c r="M1060" s="72"/>
    </row>
    <row r="1061" spans="2:13" x14ac:dyDescent="0.25">
      <c r="B1061" s="72" t="s">
        <v>143</v>
      </c>
      <c r="C1061" s="72" t="s">
        <v>144</v>
      </c>
      <c r="D1061" s="72" t="s">
        <v>12</v>
      </c>
      <c r="E1061" s="72" t="s">
        <v>152</v>
      </c>
      <c r="F1061" s="73">
        <v>-720</v>
      </c>
      <c r="G1061" s="72" t="s">
        <v>14</v>
      </c>
      <c r="H1061" s="72" t="s">
        <v>155</v>
      </c>
      <c r="I1061" s="72" t="s">
        <v>16</v>
      </c>
      <c r="J1061" s="72" t="s">
        <v>18</v>
      </c>
      <c r="K1061" s="72" t="s">
        <v>33</v>
      </c>
      <c r="L1061" s="72" t="s">
        <v>621</v>
      </c>
      <c r="M1061" s="72"/>
    </row>
    <row r="1062" spans="2:13" x14ac:dyDescent="0.25">
      <c r="B1062" s="72" t="s">
        <v>143</v>
      </c>
      <c r="C1062" s="72" t="s">
        <v>144</v>
      </c>
      <c r="D1062" s="72" t="s">
        <v>12</v>
      </c>
      <c r="E1062" s="72" t="s">
        <v>227</v>
      </c>
      <c r="F1062" s="73">
        <v>2426300</v>
      </c>
      <c r="G1062" s="72" t="s">
        <v>14</v>
      </c>
      <c r="H1062" s="72" t="s">
        <v>15</v>
      </c>
      <c r="I1062" s="72" t="s">
        <v>16</v>
      </c>
      <c r="J1062" s="72" t="s">
        <v>18</v>
      </c>
      <c r="K1062" s="72" t="s">
        <v>21</v>
      </c>
      <c r="L1062" s="72" t="s">
        <v>22</v>
      </c>
      <c r="M1062" s="72" t="s">
        <v>186</v>
      </c>
    </row>
    <row r="1063" spans="2:13" x14ac:dyDescent="0.25">
      <c r="B1063" s="72" t="s">
        <v>143</v>
      </c>
      <c r="C1063" s="72" t="s">
        <v>144</v>
      </c>
      <c r="D1063" s="72" t="s">
        <v>12</v>
      </c>
      <c r="E1063" s="72" t="s">
        <v>335</v>
      </c>
      <c r="F1063" s="73">
        <v>51081</v>
      </c>
      <c r="G1063" s="72" t="s">
        <v>14</v>
      </c>
      <c r="H1063" s="72" t="s">
        <v>15</v>
      </c>
      <c r="I1063" s="72" t="s">
        <v>16</v>
      </c>
      <c r="J1063" s="72" t="s">
        <v>18</v>
      </c>
      <c r="K1063" s="72" t="s">
        <v>147</v>
      </c>
      <c r="L1063" s="72" t="s">
        <v>523</v>
      </c>
      <c r="M1063" s="72" t="s">
        <v>203</v>
      </c>
    </row>
    <row r="1064" spans="2:13" x14ac:dyDescent="0.25">
      <c r="B1064" s="72" t="s">
        <v>143</v>
      </c>
      <c r="C1064" s="72" t="s">
        <v>144</v>
      </c>
      <c r="D1064" s="72" t="s">
        <v>12</v>
      </c>
      <c r="E1064" s="72" t="s">
        <v>237</v>
      </c>
      <c r="F1064" s="73">
        <v>213226</v>
      </c>
      <c r="G1064" s="72" t="s">
        <v>14</v>
      </c>
      <c r="H1064" s="72" t="s">
        <v>15</v>
      </c>
      <c r="I1064" s="72" t="s">
        <v>16</v>
      </c>
      <c r="J1064" s="72" t="s">
        <v>18</v>
      </c>
      <c r="K1064" s="72" t="s">
        <v>147</v>
      </c>
      <c r="L1064" s="72" t="s">
        <v>276</v>
      </c>
      <c r="M1064" s="72" t="s">
        <v>163</v>
      </c>
    </row>
    <row r="1065" spans="2:13" x14ac:dyDescent="0.25">
      <c r="B1065" s="72" t="s">
        <v>143</v>
      </c>
      <c r="C1065" s="72" t="s">
        <v>144</v>
      </c>
      <c r="D1065" s="72" t="s">
        <v>12</v>
      </c>
      <c r="E1065" s="72" t="s">
        <v>197</v>
      </c>
      <c r="F1065" s="73">
        <v>39606</v>
      </c>
      <c r="G1065" s="72" t="s">
        <v>14</v>
      </c>
      <c r="H1065" s="72" t="s">
        <v>155</v>
      </c>
      <c r="I1065" s="72" t="s">
        <v>16</v>
      </c>
      <c r="J1065" s="72" t="s">
        <v>18</v>
      </c>
      <c r="K1065" s="72" t="s">
        <v>33</v>
      </c>
      <c r="L1065" s="72" t="s">
        <v>543</v>
      </c>
      <c r="M1065" s="72" t="s">
        <v>163</v>
      </c>
    </row>
    <row r="1066" spans="2:13" x14ac:dyDescent="0.25">
      <c r="B1066" s="72" t="s">
        <v>143</v>
      </c>
      <c r="C1066" s="72" t="s">
        <v>144</v>
      </c>
      <c r="D1066" s="72" t="s">
        <v>12</v>
      </c>
      <c r="E1066" s="72" t="s">
        <v>152</v>
      </c>
      <c r="F1066" s="73">
        <v>-623</v>
      </c>
      <c r="G1066" s="72" t="s">
        <v>14</v>
      </c>
      <c r="H1066" s="72" t="s">
        <v>155</v>
      </c>
      <c r="I1066" s="72" t="s">
        <v>16</v>
      </c>
      <c r="J1066" s="72" t="s">
        <v>18</v>
      </c>
      <c r="K1066" s="72" t="s">
        <v>33</v>
      </c>
      <c r="L1066" s="72" t="s">
        <v>447</v>
      </c>
      <c r="M1066" s="72"/>
    </row>
    <row r="1067" spans="2:13" x14ac:dyDescent="0.25">
      <c r="B1067" s="72" t="s">
        <v>143</v>
      </c>
      <c r="C1067" s="72" t="s">
        <v>144</v>
      </c>
      <c r="D1067" s="72" t="s">
        <v>12</v>
      </c>
      <c r="E1067" s="72" t="s">
        <v>654</v>
      </c>
      <c r="F1067" s="73">
        <v>270197</v>
      </c>
      <c r="G1067" s="72" t="s">
        <v>14</v>
      </c>
      <c r="H1067" s="72" t="s">
        <v>15</v>
      </c>
      <c r="I1067" s="72" t="s">
        <v>16</v>
      </c>
      <c r="J1067" s="72" t="s">
        <v>18</v>
      </c>
      <c r="K1067" s="72" t="s">
        <v>27</v>
      </c>
      <c r="L1067" s="72" t="s">
        <v>405</v>
      </c>
      <c r="M1067" s="72" t="s">
        <v>384</v>
      </c>
    </row>
    <row r="1068" spans="2:13" x14ac:dyDescent="0.25">
      <c r="B1068" s="72" t="s">
        <v>143</v>
      </c>
      <c r="C1068" s="72" t="s">
        <v>144</v>
      </c>
      <c r="D1068" s="72" t="s">
        <v>12</v>
      </c>
      <c r="E1068" s="72" t="s">
        <v>213</v>
      </c>
      <c r="F1068" s="73">
        <v>3772</v>
      </c>
      <c r="G1068" s="72" t="s">
        <v>14</v>
      </c>
      <c r="H1068" s="72" t="s">
        <v>155</v>
      </c>
      <c r="I1068" s="72" t="s">
        <v>16</v>
      </c>
      <c r="J1068" s="72" t="s">
        <v>18</v>
      </c>
      <c r="K1068" s="72" t="s">
        <v>33</v>
      </c>
      <c r="L1068" s="72" t="s">
        <v>176</v>
      </c>
      <c r="M1068" s="72" t="s">
        <v>151</v>
      </c>
    </row>
    <row r="1069" spans="2:13" x14ac:dyDescent="0.25">
      <c r="B1069" s="72" t="s">
        <v>143</v>
      </c>
      <c r="C1069" s="72" t="s">
        <v>144</v>
      </c>
      <c r="D1069" s="72" t="s">
        <v>12</v>
      </c>
      <c r="E1069" s="72" t="s">
        <v>199</v>
      </c>
      <c r="F1069" s="73">
        <v>19602</v>
      </c>
      <c r="G1069" s="72" t="s">
        <v>14</v>
      </c>
      <c r="H1069" s="72" t="s">
        <v>15</v>
      </c>
      <c r="I1069" s="72" t="s">
        <v>16</v>
      </c>
      <c r="J1069" s="72" t="s">
        <v>18</v>
      </c>
      <c r="K1069" s="72" t="s">
        <v>33</v>
      </c>
      <c r="L1069" s="72" t="s">
        <v>290</v>
      </c>
      <c r="M1069" s="72"/>
    </row>
    <row r="1070" spans="2:13" x14ac:dyDescent="0.25">
      <c r="B1070" s="72" t="s">
        <v>143</v>
      </c>
      <c r="C1070" s="72" t="s">
        <v>144</v>
      </c>
      <c r="D1070" s="72" t="s">
        <v>12</v>
      </c>
      <c r="E1070" s="72" t="s">
        <v>244</v>
      </c>
      <c r="F1070" s="73">
        <v>4</v>
      </c>
      <c r="G1070" s="72" t="s">
        <v>14</v>
      </c>
      <c r="H1070" s="72" t="s">
        <v>155</v>
      </c>
      <c r="I1070" s="72" t="s">
        <v>16</v>
      </c>
      <c r="J1070" s="72" t="s">
        <v>18</v>
      </c>
      <c r="K1070" s="72" t="s">
        <v>33</v>
      </c>
      <c r="L1070" s="72" t="s">
        <v>392</v>
      </c>
      <c r="M1070" s="72" t="s">
        <v>172</v>
      </c>
    </row>
    <row r="1071" spans="2:13" x14ac:dyDescent="0.25">
      <c r="B1071" s="72" t="s">
        <v>143</v>
      </c>
      <c r="C1071" s="72" t="s">
        <v>144</v>
      </c>
      <c r="D1071" s="72" t="s">
        <v>12</v>
      </c>
      <c r="E1071" s="72" t="s">
        <v>188</v>
      </c>
      <c r="F1071" s="73">
        <v>4135024</v>
      </c>
      <c r="G1071" s="72" t="s">
        <v>14</v>
      </c>
      <c r="H1071" s="72" t="s">
        <v>15</v>
      </c>
      <c r="I1071" s="72" t="s">
        <v>16</v>
      </c>
      <c r="J1071" s="72" t="s">
        <v>18</v>
      </c>
      <c r="K1071" s="72" t="s">
        <v>245</v>
      </c>
      <c r="L1071" s="72" t="s">
        <v>287</v>
      </c>
      <c r="M1071" s="72" t="s">
        <v>163</v>
      </c>
    </row>
    <row r="1072" spans="2:13" x14ac:dyDescent="0.25">
      <c r="B1072" s="72" t="s">
        <v>143</v>
      </c>
      <c r="C1072" s="72" t="s">
        <v>144</v>
      </c>
      <c r="D1072" s="72" t="s">
        <v>12</v>
      </c>
      <c r="E1072" s="72" t="s">
        <v>219</v>
      </c>
      <c r="F1072" s="73">
        <v>13115</v>
      </c>
      <c r="G1072" s="72" t="s">
        <v>14</v>
      </c>
      <c r="H1072" s="72" t="s">
        <v>15</v>
      </c>
      <c r="I1072" s="72" t="s">
        <v>16</v>
      </c>
      <c r="J1072" s="72" t="s">
        <v>18</v>
      </c>
      <c r="K1072" s="72" t="s">
        <v>184</v>
      </c>
      <c r="L1072" s="72" t="s">
        <v>573</v>
      </c>
      <c r="M1072" s="72"/>
    </row>
    <row r="1073" spans="2:13" x14ac:dyDescent="0.25">
      <c r="B1073" s="72" t="s">
        <v>143</v>
      </c>
      <c r="C1073" s="72" t="s">
        <v>144</v>
      </c>
      <c r="D1073" s="72" t="s">
        <v>12</v>
      </c>
      <c r="E1073" s="72" t="s">
        <v>145</v>
      </c>
      <c r="F1073" s="73">
        <v>-30544</v>
      </c>
      <c r="G1073" s="72" t="s">
        <v>14</v>
      </c>
      <c r="H1073" s="72" t="s">
        <v>15</v>
      </c>
      <c r="I1073" s="72" t="s">
        <v>136</v>
      </c>
      <c r="J1073" s="72" t="s">
        <v>18</v>
      </c>
      <c r="K1073" s="72" t="s">
        <v>184</v>
      </c>
      <c r="L1073" s="72" t="s">
        <v>336</v>
      </c>
      <c r="M1073" s="72"/>
    </row>
    <row r="1074" spans="2:13" x14ac:dyDescent="0.25">
      <c r="B1074" s="72" t="s">
        <v>143</v>
      </c>
      <c r="C1074" s="72" t="s">
        <v>144</v>
      </c>
      <c r="D1074" s="72" t="s">
        <v>12</v>
      </c>
      <c r="E1074" s="72" t="s">
        <v>383</v>
      </c>
      <c r="F1074" s="73">
        <v>188705</v>
      </c>
      <c r="G1074" s="72" t="s">
        <v>14</v>
      </c>
      <c r="H1074" s="72" t="s">
        <v>15</v>
      </c>
      <c r="I1074" s="72" t="s">
        <v>16</v>
      </c>
      <c r="J1074" s="72" t="s">
        <v>18</v>
      </c>
      <c r="K1074" s="72" t="s">
        <v>147</v>
      </c>
      <c r="L1074" s="72" t="s">
        <v>376</v>
      </c>
      <c r="M1074" s="72" t="s">
        <v>293</v>
      </c>
    </row>
    <row r="1075" spans="2:13" x14ac:dyDescent="0.25">
      <c r="B1075" s="72" t="s">
        <v>143</v>
      </c>
      <c r="C1075" s="72" t="s">
        <v>144</v>
      </c>
      <c r="D1075" s="72" t="s">
        <v>12</v>
      </c>
      <c r="E1075" s="72" t="s">
        <v>160</v>
      </c>
      <c r="F1075" s="73">
        <v>58930</v>
      </c>
      <c r="G1075" s="72" t="s">
        <v>14</v>
      </c>
      <c r="H1075" s="72" t="s">
        <v>15</v>
      </c>
      <c r="I1075" s="72" t="s">
        <v>16</v>
      </c>
      <c r="J1075" s="72" t="s">
        <v>18</v>
      </c>
      <c r="K1075" s="72" t="s">
        <v>33</v>
      </c>
      <c r="L1075" s="72" t="s">
        <v>436</v>
      </c>
      <c r="M1075" s="72" t="s">
        <v>163</v>
      </c>
    </row>
    <row r="1076" spans="2:13" x14ac:dyDescent="0.25">
      <c r="B1076" s="72" t="s">
        <v>143</v>
      </c>
      <c r="C1076" s="72" t="s">
        <v>144</v>
      </c>
      <c r="D1076" s="72" t="s">
        <v>12</v>
      </c>
      <c r="E1076" s="72" t="s">
        <v>145</v>
      </c>
      <c r="F1076" s="73">
        <v>-121330</v>
      </c>
      <c r="G1076" s="72" t="s">
        <v>14</v>
      </c>
      <c r="H1076" s="72" t="s">
        <v>15</v>
      </c>
      <c r="I1076" s="72" t="s">
        <v>16</v>
      </c>
      <c r="J1076" s="72" t="s">
        <v>18</v>
      </c>
      <c r="K1076" s="72" t="s">
        <v>147</v>
      </c>
      <c r="L1076" s="72" t="s">
        <v>376</v>
      </c>
      <c r="M1076" s="72"/>
    </row>
    <row r="1077" spans="2:13" x14ac:dyDescent="0.25">
      <c r="B1077" s="72" t="s">
        <v>143</v>
      </c>
      <c r="C1077" s="72" t="s">
        <v>144</v>
      </c>
      <c r="D1077" s="72" t="s">
        <v>12</v>
      </c>
      <c r="E1077" s="72" t="s">
        <v>157</v>
      </c>
      <c r="F1077" s="73">
        <v>115472</v>
      </c>
      <c r="G1077" s="72" t="s">
        <v>14</v>
      </c>
      <c r="H1077" s="72" t="s">
        <v>155</v>
      </c>
      <c r="I1077" s="72" t="s">
        <v>16</v>
      </c>
      <c r="J1077" s="72" t="s">
        <v>18</v>
      </c>
      <c r="K1077" s="72" t="s">
        <v>33</v>
      </c>
      <c r="L1077" s="72" t="s">
        <v>510</v>
      </c>
      <c r="M1077" s="72" t="s">
        <v>159</v>
      </c>
    </row>
    <row r="1078" spans="2:13" x14ac:dyDescent="0.25">
      <c r="B1078" s="72" t="s">
        <v>143</v>
      </c>
      <c r="C1078" s="72" t="s">
        <v>144</v>
      </c>
      <c r="D1078" s="72" t="s">
        <v>12</v>
      </c>
      <c r="E1078" s="72" t="s">
        <v>175</v>
      </c>
      <c r="F1078" s="73">
        <v>-20650</v>
      </c>
      <c r="G1078" s="72" t="s">
        <v>14</v>
      </c>
      <c r="H1078" s="72" t="s">
        <v>15</v>
      </c>
      <c r="I1078" s="72" t="s">
        <v>136</v>
      </c>
      <c r="J1078" s="72" t="s">
        <v>18</v>
      </c>
      <c r="K1078" s="72" t="s">
        <v>33</v>
      </c>
      <c r="L1078" s="72" t="s">
        <v>261</v>
      </c>
      <c r="M1078" s="72"/>
    </row>
    <row r="1079" spans="2:13" x14ac:dyDescent="0.25">
      <c r="B1079" s="72" t="s">
        <v>143</v>
      </c>
      <c r="C1079" s="72" t="s">
        <v>144</v>
      </c>
      <c r="D1079" s="72" t="s">
        <v>12</v>
      </c>
      <c r="E1079" s="72" t="s">
        <v>240</v>
      </c>
      <c r="F1079" s="73">
        <v>-8402</v>
      </c>
      <c r="G1079" s="72" t="s">
        <v>14</v>
      </c>
      <c r="H1079" s="72" t="s">
        <v>155</v>
      </c>
      <c r="I1079" s="72" t="s">
        <v>16</v>
      </c>
      <c r="J1079" s="72" t="s">
        <v>18</v>
      </c>
      <c r="K1079" s="72" t="s">
        <v>33</v>
      </c>
      <c r="L1079" s="72" t="s">
        <v>497</v>
      </c>
      <c r="M1079" s="72"/>
    </row>
    <row r="1080" spans="2:13" x14ac:dyDescent="0.25">
      <c r="B1080" s="72" t="s">
        <v>143</v>
      </c>
      <c r="C1080" s="72" t="s">
        <v>144</v>
      </c>
      <c r="D1080" s="72" t="s">
        <v>12</v>
      </c>
      <c r="E1080" s="72" t="s">
        <v>188</v>
      </c>
      <c r="F1080" s="73">
        <v>644666</v>
      </c>
      <c r="G1080" s="72" t="s">
        <v>14</v>
      </c>
      <c r="H1080" s="72" t="s">
        <v>15</v>
      </c>
      <c r="I1080" s="72" t="s">
        <v>16</v>
      </c>
      <c r="J1080" s="72" t="s">
        <v>18</v>
      </c>
      <c r="K1080" s="72" t="s">
        <v>147</v>
      </c>
      <c r="L1080" s="72" t="s">
        <v>404</v>
      </c>
      <c r="M1080" s="72" t="s">
        <v>191</v>
      </c>
    </row>
    <row r="1081" spans="2:13" x14ac:dyDescent="0.25">
      <c r="B1081" s="72" t="s">
        <v>143</v>
      </c>
      <c r="C1081" s="72" t="s">
        <v>144</v>
      </c>
      <c r="D1081" s="72" t="s">
        <v>12</v>
      </c>
      <c r="E1081" s="72" t="s">
        <v>227</v>
      </c>
      <c r="F1081" s="73">
        <v>59193</v>
      </c>
      <c r="G1081" s="72" t="s">
        <v>14</v>
      </c>
      <c r="H1081" s="72" t="s">
        <v>155</v>
      </c>
      <c r="I1081" s="72" t="s">
        <v>16</v>
      </c>
      <c r="J1081" s="72" t="s">
        <v>18</v>
      </c>
      <c r="K1081" s="72" t="s">
        <v>33</v>
      </c>
      <c r="L1081" s="72" t="s">
        <v>392</v>
      </c>
      <c r="M1081" s="72" t="s">
        <v>248</v>
      </c>
    </row>
    <row r="1082" spans="2:13" x14ac:dyDescent="0.25">
      <c r="B1082" s="72" t="s">
        <v>143</v>
      </c>
      <c r="C1082" s="72" t="s">
        <v>144</v>
      </c>
      <c r="D1082" s="72" t="s">
        <v>12</v>
      </c>
      <c r="E1082" s="72" t="s">
        <v>199</v>
      </c>
      <c r="F1082" s="73">
        <v>510596</v>
      </c>
      <c r="G1082" s="72" t="s">
        <v>14</v>
      </c>
      <c r="H1082" s="72" t="s">
        <v>15</v>
      </c>
      <c r="I1082" s="72" t="s">
        <v>16</v>
      </c>
      <c r="J1082" s="72" t="s">
        <v>18</v>
      </c>
      <c r="K1082" s="72" t="s">
        <v>147</v>
      </c>
      <c r="L1082" s="72" t="s">
        <v>223</v>
      </c>
      <c r="M1082" s="72"/>
    </row>
    <row r="1083" spans="2:13" x14ac:dyDescent="0.25">
      <c r="B1083" s="72" t="s">
        <v>143</v>
      </c>
      <c r="C1083" s="72" t="s">
        <v>144</v>
      </c>
      <c r="D1083" s="72" t="s">
        <v>12</v>
      </c>
      <c r="E1083" s="72" t="s">
        <v>229</v>
      </c>
      <c r="F1083" s="73">
        <v>-26196</v>
      </c>
      <c r="G1083" s="72" t="s">
        <v>14</v>
      </c>
      <c r="H1083" s="72" t="s">
        <v>15</v>
      </c>
      <c r="I1083" s="72" t="s">
        <v>16</v>
      </c>
      <c r="J1083" s="72" t="s">
        <v>18</v>
      </c>
      <c r="K1083" s="72" t="s">
        <v>24</v>
      </c>
      <c r="L1083" s="72" t="s">
        <v>513</v>
      </c>
      <c r="M1083" s="72"/>
    </row>
    <row r="1084" spans="2:13" x14ac:dyDescent="0.25">
      <c r="B1084" s="72" t="s">
        <v>143</v>
      </c>
      <c r="C1084" s="72" t="s">
        <v>144</v>
      </c>
      <c r="D1084" s="72" t="s">
        <v>12</v>
      </c>
      <c r="E1084" s="72" t="s">
        <v>164</v>
      </c>
      <c r="F1084" s="73">
        <v>-7675</v>
      </c>
      <c r="G1084" s="72" t="s">
        <v>14</v>
      </c>
      <c r="H1084" s="72" t="s">
        <v>155</v>
      </c>
      <c r="I1084" s="72" t="s">
        <v>16</v>
      </c>
      <c r="J1084" s="72" t="s">
        <v>18</v>
      </c>
      <c r="K1084" s="72" t="s">
        <v>147</v>
      </c>
      <c r="L1084" s="72" t="s">
        <v>365</v>
      </c>
      <c r="M1084" s="72"/>
    </row>
    <row r="1085" spans="2:13" x14ac:dyDescent="0.25">
      <c r="B1085" s="72" t="s">
        <v>143</v>
      </c>
      <c r="C1085" s="72" t="s">
        <v>144</v>
      </c>
      <c r="D1085" s="72" t="s">
        <v>12</v>
      </c>
      <c r="E1085" s="72" t="s">
        <v>188</v>
      </c>
      <c r="F1085" s="73">
        <v>271325</v>
      </c>
      <c r="G1085" s="72" t="s">
        <v>14</v>
      </c>
      <c r="H1085" s="72" t="s">
        <v>15</v>
      </c>
      <c r="I1085" s="72" t="s">
        <v>16</v>
      </c>
      <c r="J1085" s="72" t="s">
        <v>18</v>
      </c>
      <c r="K1085" s="72" t="s">
        <v>33</v>
      </c>
      <c r="L1085" s="72" t="s">
        <v>532</v>
      </c>
      <c r="M1085" s="72" t="s">
        <v>151</v>
      </c>
    </row>
    <row r="1086" spans="2:13" x14ac:dyDescent="0.25">
      <c r="B1086" s="72" t="s">
        <v>143</v>
      </c>
      <c r="C1086" s="72" t="s">
        <v>144</v>
      </c>
      <c r="D1086" s="72" t="s">
        <v>12</v>
      </c>
      <c r="E1086" s="72" t="s">
        <v>280</v>
      </c>
      <c r="F1086" s="73">
        <v>29719</v>
      </c>
      <c r="G1086" s="72" t="s">
        <v>14</v>
      </c>
      <c r="H1086" s="72" t="s">
        <v>155</v>
      </c>
      <c r="I1086" s="72" t="s">
        <v>16</v>
      </c>
      <c r="J1086" s="72" t="s">
        <v>18</v>
      </c>
      <c r="K1086" s="72" t="s">
        <v>21</v>
      </c>
      <c r="L1086" s="72" t="s">
        <v>198</v>
      </c>
      <c r="M1086" s="72" t="s">
        <v>159</v>
      </c>
    </row>
    <row r="1087" spans="2:13" x14ac:dyDescent="0.25">
      <c r="B1087" s="72" t="s">
        <v>143</v>
      </c>
      <c r="C1087" s="72" t="s">
        <v>144</v>
      </c>
      <c r="D1087" s="72" t="s">
        <v>12</v>
      </c>
      <c r="E1087" s="72" t="s">
        <v>229</v>
      </c>
      <c r="F1087" s="73">
        <v>-51937</v>
      </c>
      <c r="G1087" s="72" t="s">
        <v>14</v>
      </c>
      <c r="H1087" s="72" t="s">
        <v>15</v>
      </c>
      <c r="I1087" s="72" t="s">
        <v>16</v>
      </c>
      <c r="J1087" s="72" t="s">
        <v>18</v>
      </c>
      <c r="K1087" s="72" t="s">
        <v>147</v>
      </c>
      <c r="L1087" s="72" t="s">
        <v>606</v>
      </c>
      <c r="M1087" s="72"/>
    </row>
    <row r="1088" spans="2:13" x14ac:dyDescent="0.25">
      <c r="B1088" s="72" t="s">
        <v>143</v>
      </c>
      <c r="C1088" s="72" t="s">
        <v>144</v>
      </c>
      <c r="D1088" s="72" t="s">
        <v>12</v>
      </c>
      <c r="E1088" s="72" t="s">
        <v>157</v>
      </c>
      <c r="F1088" s="73">
        <v>138238</v>
      </c>
      <c r="G1088" s="72" t="s">
        <v>14</v>
      </c>
      <c r="H1088" s="72" t="s">
        <v>155</v>
      </c>
      <c r="I1088" s="72" t="s">
        <v>16</v>
      </c>
      <c r="J1088" s="72" t="s">
        <v>18</v>
      </c>
      <c r="K1088" s="72" t="s">
        <v>267</v>
      </c>
      <c r="L1088" s="72" t="s">
        <v>603</v>
      </c>
      <c r="M1088" s="72" t="s">
        <v>334</v>
      </c>
    </row>
    <row r="1089" spans="2:13" x14ac:dyDescent="0.25">
      <c r="B1089" s="72" t="s">
        <v>143</v>
      </c>
      <c r="C1089" s="72" t="s">
        <v>144</v>
      </c>
      <c r="D1089" s="72" t="s">
        <v>12</v>
      </c>
      <c r="E1089" s="72" t="s">
        <v>157</v>
      </c>
      <c r="F1089" s="73">
        <v>2773135</v>
      </c>
      <c r="G1089" s="72" t="s">
        <v>14</v>
      </c>
      <c r="H1089" s="72" t="s">
        <v>15</v>
      </c>
      <c r="I1089" s="72" t="s">
        <v>16</v>
      </c>
      <c r="J1089" s="72" t="s">
        <v>18</v>
      </c>
      <c r="K1089" s="72" t="s">
        <v>147</v>
      </c>
      <c r="L1089" s="72" t="s">
        <v>216</v>
      </c>
      <c r="M1089" s="72" t="s">
        <v>322</v>
      </c>
    </row>
    <row r="1090" spans="2:13" x14ac:dyDescent="0.25">
      <c r="B1090" s="72" t="s">
        <v>143</v>
      </c>
      <c r="C1090" s="72" t="s">
        <v>144</v>
      </c>
      <c r="D1090" s="72" t="s">
        <v>12</v>
      </c>
      <c r="E1090" s="72" t="s">
        <v>209</v>
      </c>
      <c r="F1090" s="73">
        <v>2220936</v>
      </c>
      <c r="G1090" s="72" t="s">
        <v>14</v>
      </c>
      <c r="H1090" s="72" t="s">
        <v>155</v>
      </c>
      <c r="I1090" s="72" t="s">
        <v>16</v>
      </c>
      <c r="J1090" s="72" t="s">
        <v>18</v>
      </c>
      <c r="K1090" s="72" t="s">
        <v>147</v>
      </c>
      <c r="L1090" s="72" t="s">
        <v>295</v>
      </c>
      <c r="M1090" s="72" t="s">
        <v>159</v>
      </c>
    </row>
    <row r="1091" spans="2:13" x14ac:dyDescent="0.25">
      <c r="B1091" s="72" t="s">
        <v>143</v>
      </c>
      <c r="C1091" s="72" t="s">
        <v>144</v>
      </c>
      <c r="D1091" s="72" t="s">
        <v>12</v>
      </c>
      <c r="E1091" s="72" t="s">
        <v>562</v>
      </c>
      <c r="F1091" s="73">
        <v>77733</v>
      </c>
      <c r="G1091" s="72" t="s">
        <v>14</v>
      </c>
      <c r="H1091" s="72" t="s">
        <v>15</v>
      </c>
      <c r="I1091" s="72" t="s">
        <v>16</v>
      </c>
      <c r="J1091" s="72" t="s">
        <v>18</v>
      </c>
      <c r="K1091" s="72" t="s">
        <v>33</v>
      </c>
      <c r="L1091" s="72" t="s">
        <v>649</v>
      </c>
      <c r="M1091" s="72" t="s">
        <v>203</v>
      </c>
    </row>
    <row r="1092" spans="2:13" x14ac:dyDescent="0.25">
      <c r="B1092" s="72" t="s">
        <v>143</v>
      </c>
      <c r="C1092" s="72" t="s">
        <v>144</v>
      </c>
      <c r="D1092" s="72" t="s">
        <v>12</v>
      </c>
      <c r="E1092" s="72" t="s">
        <v>149</v>
      </c>
      <c r="F1092" s="73">
        <v>50001</v>
      </c>
      <c r="G1092" s="72" t="s">
        <v>14</v>
      </c>
      <c r="H1092" s="72" t="s">
        <v>15</v>
      </c>
      <c r="I1092" s="72" t="s">
        <v>16</v>
      </c>
      <c r="J1092" s="72" t="s">
        <v>18</v>
      </c>
      <c r="K1092" s="72" t="s">
        <v>33</v>
      </c>
      <c r="L1092" s="72" t="s">
        <v>429</v>
      </c>
      <c r="M1092" s="72" t="s">
        <v>151</v>
      </c>
    </row>
    <row r="1093" spans="2:13" x14ac:dyDescent="0.25">
      <c r="B1093" s="72" t="s">
        <v>143</v>
      </c>
      <c r="C1093" s="72" t="s">
        <v>144</v>
      </c>
      <c r="D1093" s="72" t="s">
        <v>12</v>
      </c>
      <c r="E1093" s="72" t="s">
        <v>188</v>
      </c>
      <c r="F1093" s="73">
        <v>6078913</v>
      </c>
      <c r="G1093" s="72" t="s">
        <v>14</v>
      </c>
      <c r="H1093" s="72" t="s">
        <v>155</v>
      </c>
      <c r="I1093" s="72" t="s">
        <v>16</v>
      </c>
      <c r="J1093" s="72" t="s">
        <v>18</v>
      </c>
      <c r="K1093" s="72" t="s">
        <v>147</v>
      </c>
      <c r="L1093" s="72" t="s">
        <v>587</v>
      </c>
      <c r="M1093" s="72" t="s">
        <v>191</v>
      </c>
    </row>
    <row r="1094" spans="2:13" x14ac:dyDescent="0.25">
      <c r="B1094" s="72" t="s">
        <v>143</v>
      </c>
      <c r="C1094" s="72" t="s">
        <v>144</v>
      </c>
      <c r="D1094" s="72" t="s">
        <v>12</v>
      </c>
      <c r="E1094" s="72" t="s">
        <v>177</v>
      </c>
      <c r="F1094" s="73">
        <v>72165</v>
      </c>
      <c r="G1094" s="72" t="s">
        <v>14</v>
      </c>
      <c r="H1094" s="72" t="s">
        <v>15</v>
      </c>
      <c r="I1094" s="72" t="s">
        <v>16</v>
      </c>
      <c r="J1094" s="72" t="s">
        <v>18</v>
      </c>
      <c r="K1094" s="72" t="s">
        <v>184</v>
      </c>
      <c r="L1094" s="72" t="s">
        <v>351</v>
      </c>
      <c r="M1094" s="72"/>
    </row>
    <row r="1095" spans="2:13" x14ac:dyDescent="0.25">
      <c r="B1095" s="72" t="s">
        <v>143</v>
      </c>
      <c r="C1095" s="72" t="s">
        <v>144</v>
      </c>
      <c r="D1095" s="72" t="s">
        <v>12</v>
      </c>
      <c r="E1095" s="72" t="s">
        <v>199</v>
      </c>
      <c r="F1095" s="73">
        <v>2260</v>
      </c>
      <c r="G1095" s="72" t="s">
        <v>14</v>
      </c>
      <c r="H1095" s="72" t="s">
        <v>15</v>
      </c>
      <c r="I1095" s="72" t="s">
        <v>16</v>
      </c>
      <c r="J1095" s="72" t="s">
        <v>18</v>
      </c>
      <c r="K1095" s="72" t="s">
        <v>24</v>
      </c>
      <c r="L1095" s="72" t="s">
        <v>655</v>
      </c>
      <c r="M1095" s="72"/>
    </row>
    <row r="1096" spans="2:13" x14ac:dyDescent="0.25">
      <c r="B1096" s="72" t="s">
        <v>143</v>
      </c>
      <c r="C1096" s="72" t="s">
        <v>144</v>
      </c>
      <c r="D1096" s="72" t="s">
        <v>12</v>
      </c>
      <c r="E1096" s="72" t="s">
        <v>181</v>
      </c>
      <c r="F1096" s="73">
        <v>-527</v>
      </c>
      <c r="G1096" s="72" t="s">
        <v>14</v>
      </c>
      <c r="H1096" s="72" t="s">
        <v>15</v>
      </c>
      <c r="I1096" s="72" t="s">
        <v>16</v>
      </c>
      <c r="J1096" s="72" t="s">
        <v>18</v>
      </c>
      <c r="K1096" s="72" t="s">
        <v>147</v>
      </c>
      <c r="L1096" s="72" t="s">
        <v>432</v>
      </c>
      <c r="M1096" s="72"/>
    </row>
    <row r="1097" spans="2:13" x14ac:dyDescent="0.25">
      <c r="B1097" s="72" t="s">
        <v>143</v>
      </c>
      <c r="C1097" s="72" t="s">
        <v>144</v>
      </c>
      <c r="D1097" s="72" t="s">
        <v>12</v>
      </c>
      <c r="E1097" s="72" t="s">
        <v>219</v>
      </c>
      <c r="F1097" s="73">
        <v>30</v>
      </c>
      <c r="G1097" s="72" t="s">
        <v>14</v>
      </c>
      <c r="H1097" s="72" t="s">
        <v>15</v>
      </c>
      <c r="I1097" s="72" t="s">
        <v>16</v>
      </c>
      <c r="J1097" s="72" t="s">
        <v>18</v>
      </c>
      <c r="K1097" s="72" t="s">
        <v>24</v>
      </c>
      <c r="L1097" s="72" t="s">
        <v>656</v>
      </c>
      <c r="M1097" s="72"/>
    </row>
    <row r="1098" spans="2:13" x14ac:dyDescent="0.25">
      <c r="B1098" s="72" t="s">
        <v>143</v>
      </c>
      <c r="C1098" s="72" t="s">
        <v>144</v>
      </c>
      <c r="D1098" s="72" t="s">
        <v>12</v>
      </c>
      <c r="E1098" s="72" t="s">
        <v>145</v>
      </c>
      <c r="F1098" s="73">
        <v>-36288</v>
      </c>
      <c r="G1098" s="72" t="s">
        <v>14</v>
      </c>
      <c r="H1098" s="72" t="s">
        <v>15</v>
      </c>
      <c r="I1098" s="72" t="s">
        <v>16</v>
      </c>
      <c r="J1098" s="72" t="s">
        <v>18</v>
      </c>
      <c r="K1098" s="72" t="s">
        <v>33</v>
      </c>
      <c r="L1098" s="72" t="s">
        <v>307</v>
      </c>
      <c r="M1098" s="72"/>
    </row>
    <row r="1099" spans="2:13" x14ac:dyDescent="0.25">
      <c r="B1099" s="72" t="s">
        <v>143</v>
      </c>
      <c r="C1099" s="72" t="s">
        <v>144</v>
      </c>
      <c r="D1099" s="72" t="s">
        <v>12</v>
      </c>
      <c r="E1099" s="72" t="s">
        <v>157</v>
      </c>
      <c r="F1099" s="73">
        <v>2361765</v>
      </c>
      <c r="G1099" s="72" t="s">
        <v>14</v>
      </c>
      <c r="H1099" s="72" t="s">
        <v>155</v>
      </c>
      <c r="I1099" s="72" t="s">
        <v>16</v>
      </c>
      <c r="J1099" s="72" t="s">
        <v>18</v>
      </c>
      <c r="K1099" s="72" t="s">
        <v>33</v>
      </c>
      <c r="L1099" s="72" t="s">
        <v>231</v>
      </c>
      <c r="M1099" s="72" t="s">
        <v>322</v>
      </c>
    </row>
    <row r="1100" spans="2:13" x14ac:dyDescent="0.25">
      <c r="B1100" s="72" t="s">
        <v>143</v>
      </c>
      <c r="C1100" s="72" t="s">
        <v>144</v>
      </c>
      <c r="D1100" s="72" t="s">
        <v>12</v>
      </c>
      <c r="E1100" s="72" t="s">
        <v>199</v>
      </c>
      <c r="F1100" s="73">
        <v>106149</v>
      </c>
      <c r="G1100" s="72" t="s">
        <v>14</v>
      </c>
      <c r="H1100" s="72" t="s">
        <v>155</v>
      </c>
      <c r="I1100" s="72" t="s">
        <v>16</v>
      </c>
      <c r="J1100" s="72" t="s">
        <v>18</v>
      </c>
      <c r="K1100" s="72" t="s">
        <v>33</v>
      </c>
      <c r="L1100" s="72" t="s">
        <v>176</v>
      </c>
      <c r="M1100" s="72"/>
    </row>
    <row r="1101" spans="2:13" x14ac:dyDescent="0.25">
      <c r="B1101" s="72" t="s">
        <v>143</v>
      </c>
      <c r="C1101" s="72" t="s">
        <v>144</v>
      </c>
      <c r="D1101" s="72" t="s">
        <v>12</v>
      </c>
      <c r="E1101" s="72" t="s">
        <v>188</v>
      </c>
      <c r="F1101" s="73">
        <v>19253</v>
      </c>
      <c r="G1101" s="72" t="s">
        <v>14</v>
      </c>
      <c r="H1101" s="72" t="s">
        <v>155</v>
      </c>
      <c r="I1101" s="72" t="s">
        <v>16</v>
      </c>
      <c r="J1101" s="72" t="s">
        <v>18</v>
      </c>
      <c r="K1101" s="72" t="s">
        <v>33</v>
      </c>
      <c r="L1101" s="72" t="s">
        <v>345</v>
      </c>
      <c r="M1101" s="72" t="s">
        <v>151</v>
      </c>
    </row>
    <row r="1102" spans="2:13" x14ac:dyDescent="0.25">
      <c r="B1102" s="72" t="s">
        <v>143</v>
      </c>
      <c r="C1102" s="72" t="s">
        <v>144</v>
      </c>
      <c r="D1102" s="72" t="s">
        <v>12</v>
      </c>
      <c r="E1102" s="72" t="s">
        <v>145</v>
      </c>
      <c r="F1102" s="73">
        <v>-109657</v>
      </c>
      <c r="G1102" s="72" t="s">
        <v>14</v>
      </c>
      <c r="H1102" s="72" t="s">
        <v>155</v>
      </c>
      <c r="I1102" s="72" t="s">
        <v>16</v>
      </c>
      <c r="J1102" s="72" t="s">
        <v>18</v>
      </c>
      <c r="K1102" s="72" t="s">
        <v>33</v>
      </c>
      <c r="L1102" s="72" t="s">
        <v>482</v>
      </c>
      <c r="M1102" s="72"/>
    </row>
    <row r="1103" spans="2:13" x14ac:dyDescent="0.25">
      <c r="B1103" s="72" t="s">
        <v>143</v>
      </c>
      <c r="C1103" s="72" t="s">
        <v>144</v>
      </c>
      <c r="D1103" s="72" t="s">
        <v>12</v>
      </c>
      <c r="E1103" s="72" t="s">
        <v>152</v>
      </c>
      <c r="F1103" s="73">
        <v>-24726</v>
      </c>
      <c r="G1103" s="72" t="s">
        <v>14</v>
      </c>
      <c r="H1103" s="72" t="s">
        <v>15</v>
      </c>
      <c r="I1103" s="72" t="s">
        <v>16</v>
      </c>
      <c r="J1103" s="72" t="s">
        <v>18</v>
      </c>
      <c r="K1103" s="72" t="s">
        <v>189</v>
      </c>
      <c r="L1103" s="72" t="s">
        <v>500</v>
      </c>
      <c r="M1103" s="72"/>
    </row>
    <row r="1104" spans="2:13" x14ac:dyDescent="0.25">
      <c r="B1104" s="72" t="s">
        <v>143</v>
      </c>
      <c r="C1104" s="72" t="s">
        <v>144</v>
      </c>
      <c r="D1104" s="72" t="s">
        <v>12</v>
      </c>
      <c r="E1104" s="72" t="s">
        <v>227</v>
      </c>
      <c r="F1104" s="73">
        <v>9054</v>
      </c>
      <c r="G1104" s="72" t="s">
        <v>14</v>
      </c>
      <c r="H1104" s="72" t="s">
        <v>155</v>
      </c>
      <c r="I1104" s="72" t="s">
        <v>16</v>
      </c>
      <c r="J1104" s="72" t="s">
        <v>18</v>
      </c>
      <c r="K1104" s="72" t="s">
        <v>33</v>
      </c>
      <c r="L1104" s="72" t="s">
        <v>187</v>
      </c>
      <c r="M1104" s="72" t="s">
        <v>151</v>
      </c>
    </row>
    <row r="1105" spans="2:13" x14ac:dyDescent="0.25">
      <c r="B1105" s="72" t="s">
        <v>143</v>
      </c>
      <c r="C1105" s="72" t="s">
        <v>144</v>
      </c>
      <c r="D1105" s="72" t="s">
        <v>12</v>
      </c>
      <c r="E1105" s="72" t="s">
        <v>227</v>
      </c>
      <c r="F1105" s="73">
        <v>26569</v>
      </c>
      <c r="G1105" s="72" t="s">
        <v>14</v>
      </c>
      <c r="H1105" s="72" t="s">
        <v>15</v>
      </c>
      <c r="I1105" s="72" t="s">
        <v>16</v>
      </c>
      <c r="J1105" s="72" t="s">
        <v>18</v>
      </c>
      <c r="K1105" s="72" t="s">
        <v>24</v>
      </c>
      <c r="L1105" s="72" t="s">
        <v>448</v>
      </c>
      <c r="M1105" s="72" t="s">
        <v>191</v>
      </c>
    </row>
    <row r="1106" spans="2:13" x14ac:dyDescent="0.25">
      <c r="B1106" s="72" t="s">
        <v>143</v>
      </c>
      <c r="C1106" s="72" t="s">
        <v>144</v>
      </c>
      <c r="D1106" s="72" t="s">
        <v>12</v>
      </c>
      <c r="E1106" s="72" t="s">
        <v>188</v>
      </c>
      <c r="F1106" s="73">
        <v>649681</v>
      </c>
      <c r="G1106" s="72" t="s">
        <v>14</v>
      </c>
      <c r="H1106" s="72" t="s">
        <v>15</v>
      </c>
      <c r="I1106" s="72" t="s">
        <v>16</v>
      </c>
      <c r="J1106" s="72" t="s">
        <v>18</v>
      </c>
      <c r="K1106" s="72" t="s">
        <v>245</v>
      </c>
      <c r="L1106" s="72" t="s">
        <v>567</v>
      </c>
      <c r="M1106" s="72" t="s">
        <v>163</v>
      </c>
    </row>
    <row r="1107" spans="2:13" x14ac:dyDescent="0.25">
      <c r="B1107" s="72" t="s">
        <v>143</v>
      </c>
      <c r="C1107" s="72" t="s">
        <v>144</v>
      </c>
      <c r="D1107" s="72" t="s">
        <v>12</v>
      </c>
      <c r="E1107" s="72" t="s">
        <v>349</v>
      </c>
      <c r="F1107" s="73">
        <v>28859</v>
      </c>
      <c r="G1107" s="72" t="s">
        <v>14</v>
      </c>
      <c r="H1107" s="72" t="s">
        <v>15</v>
      </c>
      <c r="I1107" s="72" t="s">
        <v>16</v>
      </c>
      <c r="J1107" s="72" t="s">
        <v>18</v>
      </c>
      <c r="K1107" s="72" t="s">
        <v>147</v>
      </c>
      <c r="L1107" s="72" t="s">
        <v>657</v>
      </c>
      <c r="M1107" s="72" t="s">
        <v>159</v>
      </c>
    </row>
    <row r="1108" spans="2:13" x14ac:dyDescent="0.25">
      <c r="B1108" s="72" t="s">
        <v>143</v>
      </c>
      <c r="C1108" s="72" t="s">
        <v>144</v>
      </c>
      <c r="D1108" s="72" t="s">
        <v>12</v>
      </c>
      <c r="E1108" s="72" t="s">
        <v>242</v>
      </c>
      <c r="F1108" s="73">
        <v>-7226</v>
      </c>
      <c r="G1108" s="72" t="s">
        <v>14</v>
      </c>
      <c r="H1108" s="72" t="s">
        <v>155</v>
      </c>
      <c r="I1108" s="72" t="s">
        <v>16</v>
      </c>
      <c r="J1108" s="72" t="s">
        <v>18</v>
      </c>
      <c r="K1108" s="72" t="s">
        <v>33</v>
      </c>
      <c r="L1108" s="72" t="s">
        <v>231</v>
      </c>
      <c r="M1108" s="72"/>
    </row>
    <row r="1109" spans="2:13" x14ac:dyDescent="0.25">
      <c r="B1109" s="72" t="s">
        <v>143</v>
      </c>
      <c r="C1109" s="72" t="s">
        <v>144</v>
      </c>
      <c r="D1109" s="72" t="s">
        <v>12</v>
      </c>
      <c r="E1109" s="72" t="s">
        <v>152</v>
      </c>
      <c r="F1109" s="73">
        <v>-1504</v>
      </c>
      <c r="G1109" s="72" t="s">
        <v>14</v>
      </c>
      <c r="H1109" s="72" t="s">
        <v>155</v>
      </c>
      <c r="I1109" s="72" t="s">
        <v>16</v>
      </c>
      <c r="J1109" s="72" t="s">
        <v>371</v>
      </c>
      <c r="K1109" s="72" t="s">
        <v>33</v>
      </c>
      <c r="L1109" s="72" t="s">
        <v>218</v>
      </c>
      <c r="M1109" s="72"/>
    </row>
    <row r="1110" spans="2:13" x14ac:dyDescent="0.25">
      <c r="B1110" s="72" t="s">
        <v>143</v>
      </c>
      <c r="C1110" s="72" t="s">
        <v>144</v>
      </c>
      <c r="D1110" s="72" t="s">
        <v>12</v>
      </c>
      <c r="E1110" s="72" t="s">
        <v>154</v>
      </c>
      <c r="F1110" s="73">
        <v>-4416</v>
      </c>
      <c r="G1110" s="72" t="s">
        <v>14</v>
      </c>
      <c r="H1110" s="72" t="s">
        <v>155</v>
      </c>
      <c r="I1110" s="72" t="s">
        <v>16</v>
      </c>
      <c r="J1110" s="72" t="s">
        <v>18</v>
      </c>
      <c r="K1110" s="72" t="s">
        <v>33</v>
      </c>
      <c r="L1110" s="72" t="s">
        <v>526</v>
      </c>
      <c r="M1110" s="72"/>
    </row>
    <row r="1111" spans="2:13" x14ac:dyDescent="0.25">
      <c r="B1111" s="72" t="s">
        <v>143</v>
      </c>
      <c r="C1111" s="72" t="s">
        <v>144</v>
      </c>
      <c r="D1111" s="72" t="s">
        <v>12</v>
      </c>
      <c r="E1111" s="72" t="s">
        <v>160</v>
      </c>
      <c r="F1111" s="73">
        <v>48750</v>
      </c>
      <c r="G1111" s="72" t="s">
        <v>14</v>
      </c>
      <c r="H1111" s="72" t="s">
        <v>15</v>
      </c>
      <c r="I1111" s="72" t="s">
        <v>16</v>
      </c>
      <c r="J1111" s="72" t="s">
        <v>18</v>
      </c>
      <c r="K1111" s="72" t="s">
        <v>184</v>
      </c>
      <c r="L1111" s="72" t="s">
        <v>204</v>
      </c>
      <c r="M1111" s="72" t="s">
        <v>248</v>
      </c>
    </row>
    <row r="1112" spans="2:13" x14ac:dyDescent="0.25">
      <c r="B1112" s="72" t="s">
        <v>143</v>
      </c>
      <c r="C1112" s="72" t="s">
        <v>144</v>
      </c>
      <c r="D1112" s="72" t="s">
        <v>12</v>
      </c>
      <c r="E1112" s="72" t="s">
        <v>160</v>
      </c>
      <c r="F1112" s="73">
        <v>14089806</v>
      </c>
      <c r="G1112" s="72" t="s">
        <v>14</v>
      </c>
      <c r="H1112" s="72" t="s">
        <v>15</v>
      </c>
      <c r="I1112" s="72" t="s">
        <v>16</v>
      </c>
      <c r="J1112" s="72" t="s">
        <v>18</v>
      </c>
      <c r="K1112" s="72" t="s">
        <v>21</v>
      </c>
      <c r="L1112" s="72" t="s">
        <v>457</v>
      </c>
      <c r="M1112" s="72" t="s">
        <v>163</v>
      </c>
    </row>
    <row r="1113" spans="2:13" x14ac:dyDescent="0.25">
      <c r="B1113" s="72" t="s">
        <v>143</v>
      </c>
      <c r="C1113" s="72" t="s">
        <v>144</v>
      </c>
      <c r="D1113" s="72" t="s">
        <v>12</v>
      </c>
      <c r="E1113" s="72" t="s">
        <v>152</v>
      </c>
      <c r="F1113" s="73">
        <v>-35589</v>
      </c>
      <c r="G1113" s="72" t="s">
        <v>14</v>
      </c>
      <c r="H1113" s="72" t="s">
        <v>15</v>
      </c>
      <c r="I1113" s="72" t="s">
        <v>16</v>
      </c>
      <c r="J1113" s="72" t="s">
        <v>18</v>
      </c>
      <c r="K1113" s="72" t="s">
        <v>147</v>
      </c>
      <c r="L1113" s="72" t="s">
        <v>255</v>
      </c>
      <c r="M1113" s="72"/>
    </row>
    <row r="1114" spans="2:13" x14ac:dyDescent="0.25">
      <c r="B1114" s="72" t="s">
        <v>143</v>
      </c>
      <c r="C1114" s="72" t="s">
        <v>144</v>
      </c>
      <c r="D1114" s="72" t="s">
        <v>12</v>
      </c>
      <c r="E1114" s="72" t="s">
        <v>152</v>
      </c>
      <c r="F1114" s="73">
        <v>-1989</v>
      </c>
      <c r="G1114" s="72" t="s">
        <v>14</v>
      </c>
      <c r="H1114" s="72" t="s">
        <v>15</v>
      </c>
      <c r="I1114" s="72" t="s">
        <v>16</v>
      </c>
      <c r="J1114" s="72" t="s">
        <v>18</v>
      </c>
      <c r="K1114" s="72" t="s">
        <v>214</v>
      </c>
      <c r="L1114" s="72" t="s">
        <v>502</v>
      </c>
      <c r="M1114" s="72"/>
    </row>
    <row r="1115" spans="2:13" x14ac:dyDescent="0.25">
      <c r="B1115" s="72" t="s">
        <v>143</v>
      </c>
      <c r="C1115" s="72" t="s">
        <v>144</v>
      </c>
      <c r="D1115" s="72" t="s">
        <v>12</v>
      </c>
      <c r="E1115" s="72" t="s">
        <v>188</v>
      </c>
      <c r="F1115" s="73">
        <v>505418</v>
      </c>
      <c r="G1115" s="72" t="s">
        <v>14</v>
      </c>
      <c r="H1115" s="72" t="s">
        <v>155</v>
      </c>
      <c r="I1115" s="72" t="s">
        <v>16</v>
      </c>
      <c r="J1115" s="72" t="s">
        <v>18</v>
      </c>
      <c r="K1115" s="72" t="s">
        <v>147</v>
      </c>
      <c r="L1115" s="72" t="s">
        <v>223</v>
      </c>
      <c r="M1115" s="72" t="s">
        <v>151</v>
      </c>
    </row>
    <row r="1116" spans="2:13" x14ac:dyDescent="0.25">
      <c r="B1116" s="72" t="s">
        <v>143</v>
      </c>
      <c r="C1116" s="72" t="s">
        <v>144</v>
      </c>
      <c r="D1116" s="72" t="s">
        <v>12</v>
      </c>
      <c r="E1116" s="72" t="s">
        <v>292</v>
      </c>
      <c r="F1116" s="73">
        <v>57344</v>
      </c>
      <c r="G1116" s="72" t="s">
        <v>14</v>
      </c>
      <c r="H1116" s="72" t="s">
        <v>155</v>
      </c>
      <c r="I1116" s="72" t="s">
        <v>16</v>
      </c>
      <c r="J1116" s="72" t="s">
        <v>18</v>
      </c>
      <c r="K1116" s="72" t="s">
        <v>33</v>
      </c>
      <c r="L1116" s="72" t="s">
        <v>521</v>
      </c>
      <c r="M1116" s="72" t="s">
        <v>601</v>
      </c>
    </row>
    <row r="1117" spans="2:13" x14ac:dyDescent="0.25">
      <c r="B1117" s="72" t="s">
        <v>143</v>
      </c>
      <c r="C1117" s="72" t="s">
        <v>144</v>
      </c>
      <c r="D1117" s="72" t="s">
        <v>12</v>
      </c>
      <c r="E1117" s="72" t="s">
        <v>349</v>
      </c>
      <c r="F1117" s="73">
        <v>71475</v>
      </c>
      <c r="G1117" s="72" t="s">
        <v>14</v>
      </c>
      <c r="H1117" s="72" t="s">
        <v>15</v>
      </c>
      <c r="I1117" s="72" t="s">
        <v>16</v>
      </c>
      <c r="J1117" s="72" t="s">
        <v>18</v>
      </c>
      <c r="K1117" s="72" t="s">
        <v>205</v>
      </c>
      <c r="L1117" s="72" t="s">
        <v>658</v>
      </c>
      <c r="M1117" s="72" t="s">
        <v>159</v>
      </c>
    </row>
    <row r="1118" spans="2:13" x14ac:dyDescent="0.25">
      <c r="B1118" s="72" t="s">
        <v>143</v>
      </c>
      <c r="C1118" s="72" t="s">
        <v>144</v>
      </c>
      <c r="D1118" s="72" t="s">
        <v>12</v>
      </c>
      <c r="E1118" s="72" t="s">
        <v>562</v>
      </c>
      <c r="F1118" s="73">
        <v>220067</v>
      </c>
      <c r="G1118" s="72" t="s">
        <v>14</v>
      </c>
      <c r="H1118" s="72" t="s">
        <v>15</v>
      </c>
      <c r="I1118" s="72" t="s">
        <v>16</v>
      </c>
      <c r="J1118" s="72" t="s">
        <v>18</v>
      </c>
      <c r="K1118" s="72" t="s">
        <v>147</v>
      </c>
      <c r="L1118" s="72" t="s">
        <v>444</v>
      </c>
      <c r="M1118" s="72" t="s">
        <v>337</v>
      </c>
    </row>
    <row r="1119" spans="2:13" x14ac:dyDescent="0.25">
      <c r="B1119" s="72" t="s">
        <v>143</v>
      </c>
      <c r="C1119" s="72" t="s">
        <v>144</v>
      </c>
      <c r="D1119" s="72" t="s">
        <v>12</v>
      </c>
      <c r="E1119" s="72" t="s">
        <v>197</v>
      </c>
      <c r="F1119" s="73">
        <v>89488</v>
      </c>
      <c r="G1119" s="72" t="s">
        <v>14</v>
      </c>
      <c r="H1119" s="72" t="s">
        <v>155</v>
      </c>
      <c r="I1119" s="72" t="s">
        <v>16</v>
      </c>
      <c r="J1119" s="72" t="s">
        <v>18</v>
      </c>
      <c r="K1119" s="72" t="s">
        <v>267</v>
      </c>
      <c r="L1119" s="72" t="s">
        <v>659</v>
      </c>
      <c r="M1119" s="72" t="s">
        <v>191</v>
      </c>
    </row>
    <row r="1120" spans="2:13" x14ac:dyDescent="0.25">
      <c r="B1120" s="72" t="s">
        <v>143</v>
      </c>
      <c r="C1120" s="72" t="s">
        <v>144</v>
      </c>
      <c r="D1120" s="72" t="s">
        <v>12</v>
      </c>
      <c r="E1120" s="72" t="s">
        <v>145</v>
      </c>
      <c r="F1120" s="73">
        <v>-81121</v>
      </c>
      <c r="G1120" s="72" t="s">
        <v>14</v>
      </c>
      <c r="H1120" s="72" t="s">
        <v>15</v>
      </c>
      <c r="I1120" s="72" t="s">
        <v>16</v>
      </c>
      <c r="J1120" s="72" t="s">
        <v>18</v>
      </c>
      <c r="K1120" s="72" t="s">
        <v>267</v>
      </c>
      <c r="L1120" s="72" t="s">
        <v>381</v>
      </c>
      <c r="M1120" s="72"/>
    </row>
    <row r="1121" spans="2:13" x14ac:dyDescent="0.25">
      <c r="B1121" s="72" t="s">
        <v>143</v>
      </c>
      <c r="C1121" s="72" t="s">
        <v>144</v>
      </c>
      <c r="D1121" s="72" t="s">
        <v>12</v>
      </c>
      <c r="E1121" s="72" t="s">
        <v>160</v>
      </c>
      <c r="F1121" s="73">
        <v>509340</v>
      </c>
      <c r="G1121" s="72" t="s">
        <v>14</v>
      </c>
      <c r="H1121" s="72" t="s">
        <v>155</v>
      </c>
      <c r="I1121" s="72" t="s">
        <v>16</v>
      </c>
      <c r="J1121" s="72" t="s">
        <v>18</v>
      </c>
      <c r="K1121" s="72" t="s">
        <v>147</v>
      </c>
      <c r="L1121" s="72" t="s">
        <v>587</v>
      </c>
      <c r="M1121" s="72" t="s">
        <v>248</v>
      </c>
    </row>
    <row r="1122" spans="2:13" x14ac:dyDescent="0.25">
      <c r="B1122" s="72" t="s">
        <v>143</v>
      </c>
      <c r="C1122" s="72" t="s">
        <v>144</v>
      </c>
      <c r="D1122" s="72" t="s">
        <v>12</v>
      </c>
      <c r="E1122" s="72" t="s">
        <v>152</v>
      </c>
      <c r="F1122" s="73">
        <v>-10412</v>
      </c>
      <c r="G1122" s="72" t="s">
        <v>14</v>
      </c>
      <c r="H1122" s="72" t="s">
        <v>155</v>
      </c>
      <c r="I1122" s="72" t="s">
        <v>16</v>
      </c>
      <c r="J1122" s="72" t="s">
        <v>18</v>
      </c>
      <c r="K1122" s="72" t="s">
        <v>33</v>
      </c>
      <c r="L1122" s="72" t="s">
        <v>617</v>
      </c>
      <c r="M1122" s="72"/>
    </row>
    <row r="1123" spans="2:13" x14ac:dyDescent="0.25">
      <c r="B1123" s="72" t="s">
        <v>143</v>
      </c>
      <c r="C1123" s="72" t="s">
        <v>144</v>
      </c>
      <c r="D1123" s="72" t="s">
        <v>12</v>
      </c>
      <c r="E1123" s="72" t="s">
        <v>145</v>
      </c>
      <c r="F1123" s="73">
        <v>-4945</v>
      </c>
      <c r="G1123" s="72" t="s">
        <v>14</v>
      </c>
      <c r="H1123" s="72" t="s">
        <v>155</v>
      </c>
      <c r="I1123" s="72" t="s">
        <v>16</v>
      </c>
      <c r="J1123" s="72" t="s">
        <v>18</v>
      </c>
      <c r="K1123" s="72" t="s">
        <v>21</v>
      </c>
      <c r="L1123" s="72" t="s">
        <v>609</v>
      </c>
      <c r="M1123" s="72"/>
    </row>
    <row r="1124" spans="2:13" x14ac:dyDescent="0.25">
      <c r="B1124" s="72" t="s">
        <v>143</v>
      </c>
      <c r="C1124" s="72" t="s">
        <v>144</v>
      </c>
      <c r="D1124" s="72" t="s">
        <v>12</v>
      </c>
      <c r="E1124" s="72" t="s">
        <v>149</v>
      </c>
      <c r="F1124" s="73">
        <v>2007425</v>
      </c>
      <c r="G1124" s="72" t="s">
        <v>14</v>
      </c>
      <c r="H1124" s="72" t="s">
        <v>155</v>
      </c>
      <c r="I1124" s="72" t="s">
        <v>16</v>
      </c>
      <c r="J1124" s="72" t="s">
        <v>18</v>
      </c>
      <c r="K1124" s="72" t="s">
        <v>33</v>
      </c>
      <c r="L1124" s="72" t="s">
        <v>279</v>
      </c>
      <c r="M1124" s="72" t="s">
        <v>151</v>
      </c>
    </row>
    <row r="1125" spans="2:13" x14ac:dyDescent="0.25">
      <c r="B1125" s="72" t="s">
        <v>143</v>
      </c>
      <c r="C1125" s="72" t="s">
        <v>144</v>
      </c>
      <c r="D1125" s="72" t="s">
        <v>12</v>
      </c>
      <c r="E1125" s="72" t="s">
        <v>219</v>
      </c>
      <c r="F1125" s="73">
        <v>37273</v>
      </c>
      <c r="G1125" s="72" t="s">
        <v>14</v>
      </c>
      <c r="H1125" s="72" t="s">
        <v>155</v>
      </c>
      <c r="I1125" s="72" t="s">
        <v>16</v>
      </c>
      <c r="J1125" s="72" t="s">
        <v>18</v>
      </c>
      <c r="K1125" s="72" t="s">
        <v>267</v>
      </c>
      <c r="L1125" s="72" t="s">
        <v>660</v>
      </c>
      <c r="M1125" s="72"/>
    </row>
    <row r="1126" spans="2:13" x14ac:dyDescent="0.25">
      <c r="B1126" s="72" t="s">
        <v>143</v>
      </c>
      <c r="C1126" s="72" t="s">
        <v>144</v>
      </c>
      <c r="D1126" s="72" t="s">
        <v>12</v>
      </c>
      <c r="E1126" s="72" t="s">
        <v>177</v>
      </c>
      <c r="F1126" s="73">
        <v>111</v>
      </c>
      <c r="G1126" s="72" t="s">
        <v>31</v>
      </c>
      <c r="H1126" s="72" t="s">
        <v>15</v>
      </c>
      <c r="I1126" s="72" t="s">
        <v>16</v>
      </c>
      <c r="J1126" s="72" t="s">
        <v>146</v>
      </c>
      <c r="K1126" s="72" t="s">
        <v>21</v>
      </c>
      <c r="L1126" s="72" t="s">
        <v>386</v>
      </c>
      <c r="M1126" s="72"/>
    </row>
    <row r="1127" spans="2:13" x14ac:dyDescent="0.25">
      <c r="B1127" s="72" t="s">
        <v>143</v>
      </c>
      <c r="C1127" s="72" t="s">
        <v>144</v>
      </c>
      <c r="D1127" s="72" t="s">
        <v>12</v>
      </c>
      <c r="E1127" s="72" t="s">
        <v>152</v>
      </c>
      <c r="F1127" s="73">
        <v>-7740</v>
      </c>
      <c r="G1127" s="72" t="s">
        <v>14</v>
      </c>
      <c r="H1127" s="72" t="s">
        <v>15</v>
      </c>
      <c r="I1127" s="72" t="s">
        <v>16</v>
      </c>
      <c r="J1127" s="72" t="s">
        <v>18</v>
      </c>
      <c r="K1127" s="72" t="s">
        <v>214</v>
      </c>
      <c r="L1127" s="72" t="s">
        <v>215</v>
      </c>
      <c r="M1127" s="72"/>
    </row>
    <row r="1128" spans="2:13" x14ac:dyDescent="0.25">
      <c r="B1128" s="72" t="s">
        <v>143</v>
      </c>
      <c r="C1128" s="72" t="s">
        <v>144</v>
      </c>
      <c r="D1128" s="72" t="s">
        <v>12</v>
      </c>
      <c r="E1128" s="72" t="s">
        <v>157</v>
      </c>
      <c r="F1128" s="73">
        <v>190301</v>
      </c>
      <c r="G1128" s="72" t="s">
        <v>14</v>
      </c>
      <c r="H1128" s="72" t="s">
        <v>15</v>
      </c>
      <c r="I1128" s="72" t="s">
        <v>16</v>
      </c>
      <c r="J1128" s="72" t="s">
        <v>18</v>
      </c>
      <c r="K1128" s="72" t="s">
        <v>33</v>
      </c>
      <c r="L1128" s="72" t="s">
        <v>402</v>
      </c>
      <c r="M1128" s="72" t="s">
        <v>322</v>
      </c>
    </row>
    <row r="1129" spans="2:13" x14ac:dyDescent="0.25">
      <c r="B1129" s="72" t="s">
        <v>143</v>
      </c>
      <c r="C1129" s="72" t="s">
        <v>144</v>
      </c>
      <c r="D1129" s="72" t="s">
        <v>12</v>
      </c>
      <c r="E1129" s="72" t="s">
        <v>188</v>
      </c>
      <c r="F1129" s="73">
        <v>2222642</v>
      </c>
      <c r="G1129" s="72" t="s">
        <v>14</v>
      </c>
      <c r="H1129" s="72" t="s">
        <v>155</v>
      </c>
      <c r="I1129" s="72" t="s">
        <v>16</v>
      </c>
      <c r="J1129" s="72" t="s">
        <v>18</v>
      </c>
      <c r="K1129" s="72" t="s">
        <v>184</v>
      </c>
      <c r="L1129" s="72" t="s">
        <v>464</v>
      </c>
      <c r="M1129" s="72" t="s">
        <v>248</v>
      </c>
    </row>
    <row r="1130" spans="2:13" x14ac:dyDescent="0.25">
      <c r="B1130" s="72" t="s">
        <v>143</v>
      </c>
      <c r="C1130" s="72" t="s">
        <v>144</v>
      </c>
      <c r="D1130" s="72" t="s">
        <v>12</v>
      </c>
      <c r="E1130" s="72" t="s">
        <v>183</v>
      </c>
      <c r="F1130" s="73">
        <v>27274</v>
      </c>
      <c r="G1130" s="72" t="s">
        <v>14</v>
      </c>
      <c r="H1130" s="72" t="s">
        <v>15</v>
      </c>
      <c r="I1130" s="72" t="s">
        <v>16</v>
      </c>
      <c r="J1130" s="72" t="s">
        <v>18</v>
      </c>
      <c r="K1130" s="72" t="s">
        <v>21</v>
      </c>
      <c r="L1130" s="72" t="s">
        <v>274</v>
      </c>
      <c r="M1130" s="72" t="s">
        <v>186</v>
      </c>
    </row>
    <row r="1131" spans="2:13" x14ac:dyDescent="0.25">
      <c r="B1131" s="72" t="s">
        <v>143</v>
      </c>
      <c r="C1131" s="72" t="s">
        <v>144</v>
      </c>
      <c r="D1131" s="72" t="s">
        <v>12</v>
      </c>
      <c r="E1131" s="72" t="s">
        <v>219</v>
      </c>
      <c r="F1131" s="73">
        <v>25098</v>
      </c>
      <c r="G1131" s="72" t="s">
        <v>14</v>
      </c>
      <c r="H1131" s="72" t="s">
        <v>15</v>
      </c>
      <c r="I1131" s="72" t="s">
        <v>16</v>
      </c>
      <c r="J1131" s="72" t="s">
        <v>18</v>
      </c>
      <c r="K1131" s="72" t="s">
        <v>33</v>
      </c>
      <c r="L1131" s="72" t="s">
        <v>418</v>
      </c>
      <c r="M1131" s="72"/>
    </row>
    <row r="1132" spans="2:13" x14ac:dyDescent="0.25">
      <c r="B1132" s="72" t="s">
        <v>143</v>
      </c>
      <c r="C1132" s="72" t="s">
        <v>144</v>
      </c>
      <c r="D1132" s="72" t="s">
        <v>12</v>
      </c>
      <c r="E1132" s="72" t="s">
        <v>152</v>
      </c>
      <c r="F1132" s="73">
        <v>-72</v>
      </c>
      <c r="G1132" s="72" t="s">
        <v>14</v>
      </c>
      <c r="H1132" s="72" t="s">
        <v>155</v>
      </c>
      <c r="I1132" s="72" t="s">
        <v>136</v>
      </c>
      <c r="J1132" s="72" t="s">
        <v>18</v>
      </c>
      <c r="K1132" s="72" t="s">
        <v>33</v>
      </c>
      <c r="L1132" s="72" t="s">
        <v>228</v>
      </c>
      <c r="M1132" s="72"/>
    </row>
    <row r="1133" spans="2:13" x14ac:dyDescent="0.25">
      <c r="B1133" s="72" t="s">
        <v>143</v>
      </c>
      <c r="C1133" s="72" t="s">
        <v>144</v>
      </c>
      <c r="D1133" s="72" t="s">
        <v>12</v>
      </c>
      <c r="E1133" s="72" t="s">
        <v>183</v>
      </c>
      <c r="F1133" s="73">
        <v>104349</v>
      </c>
      <c r="G1133" s="72" t="s">
        <v>14</v>
      </c>
      <c r="H1133" s="72" t="s">
        <v>155</v>
      </c>
      <c r="I1133" s="72" t="s">
        <v>16</v>
      </c>
      <c r="J1133" s="72" t="s">
        <v>18</v>
      </c>
      <c r="K1133" s="72" t="s">
        <v>147</v>
      </c>
      <c r="L1133" s="72" t="s">
        <v>404</v>
      </c>
      <c r="M1133" s="72" t="s">
        <v>186</v>
      </c>
    </row>
    <row r="1134" spans="2:13" x14ac:dyDescent="0.25">
      <c r="B1134" s="72" t="s">
        <v>143</v>
      </c>
      <c r="C1134" s="72" t="s">
        <v>144</v>
      </c>
      <c r="D1134" s="72" t="s">
        <v>12</v>
      </c>
      <c r="E1134" s="72" t="s">
        <v>292</v>
      </c>
      <c r="F1134" s="73">
        <v>609782</v>
      </c>
      <c r="G1134" s="72" t="s">
        <v>14</v>
      </c>
      <c r="H1134" s="72" t="s">
        <v>155</v>
      </c>
      <c r="I1134" s="72" t="s">
        <v>16</v>
      </c>
      <c r="J1134" s="72" t="s">
        <v>18</v>
      </c>
      <c r="K1134" s="72" t="s">
        <v>147</v>
      </c>
      <c r="L1134" s="72" t="s">
        <v>587</v>
      </c>
      <c r="M1134" s="72" t="s">
        <v>424</v>
      </c>
    </row>
    <row r="1135" spans="2:13" x14ac:dyDescent="0.25">
      <c r="B1135" s="72" t="s">
        <v>143</v>
      </c>
      <c r="C1135" s="72" t="s">
        <v>144</v>
      </c>
      <c r="D1135" s="72" t="s">
        <v>12</v>
      </c>
      <c r="E1135" s="72" t="s">
        <v>229</v>
      </c>
      <c r="F1135" s="73">
        <v>-34</v>
      </c>
      <c r="G1135" s="72" t="s">
        <v>14</v>
      </c>
      <c r="H1135" s="72" t="s">
        <v>155</v>
      </c>
      <c r="I1135" s="72" t="s">
        <v>16</v>
      </c>
      <c r="J1135" s="72" t="s">
        <v>18</v>
      </c>
      <c r="K1135" s="72" t="s">
        <v>21</v>
      </c>
      <c r="L1135" s="72" t="s">
        <v>249</v>
      </c>
      <c r="M1135" s="72"/>
    </row>
    <row r="1136" spans="2:13" x14ac:dyDescent="0.25">
      <c r="B1136" s="72" t="s">
        <v>143</v>
      </c>
      <c r="C1136" s="72" t="s">
        <v>144</v>
      </c>
      <c r="D1136" s="72" t="s">
        <v>12</v>
      </c>
      <c r="E1136" s="72" t="s">
        <v>160</v>
      </c>
      <c r="F1136" s="73">
        <v>288302</v>
      </c>
      <c r="G1136" s="72" t="s">
        <v>14</v>
      </c>
      <c r="H1136" s="72" t="s">
        <v>15</v>
      </c>
      <c r="I1136" s="72" t="s">
        <v>16</v>
      </c>
      <c r="J1136" s="72" t="s">
        <v>18</v>
      </c>
      <c r="K1136" s="72" t="s">
        <v>33</v>
      </c>
      <c r="L1136" s="72" t="s">
        <v>354</v>
      </c>
      <c r="M1136" s="72" t="s">
        <v>248</v>
      </c>
    </row>
    <row r="1137" spans="2:13" x14ac:dyDescent="0.25">
      <c r="B1137" s="72" t="s">
        <v>143</v>
      </c>
      <c r="C1137" s="72" t="s">
        <v>144</v>
      </c>
      <c r="D1137" s="72" t="s">
        <v>12</v>
      </c>
      <c r="E1137" s="72" t="s">
        <v>160</v>
      </c>
      <c r="F1137" s="73">
        <v>12481</v>
      </c>
      <c r="G1137" s="72" t="s">
        <v>14</v>
      </c>
      <c r="H1137" s="72" t="s">
        <v>15</v>
      </c>
      <c r="I1137" s="72" t="s">
        <v>16</v>
      </c>
      <c r="J1137" s="72" t="s">
        <v>18</v>
      </c>
      <c r="K1137" s="72" t="s">
        <v>147</v>
      </c>
      <c r="L1137" s="72" t="s">
        <v>196</v>
      </c>
      <c r="M1137" s="72" t="s">
        <v>191</v>
      </c>
    </row>
    <row r="1138" spans="2:13" x14ac:dyDescent="0.25">
      <c r="B1138" s="72" t="s">
        <v>143</v>
      </c>
      <c r="C1138" s="72" t="s">
        <v>144</v>
      </c>
      <c r="D1138" s="72" t="s">
        <v>12</v>
      </c>
      <c r="E1138" s="72" t="s">
        <v>229</v>
      </c>
      <c r="F1138" s="73">
        <v>-334</v>
      </c>
      <c r="G1138" s="72" t="s">
        <v>14</v>
      </c>
      <c r="H1138" s="72" t="s">
        <v>155</v>
      </c>
      <c r="I1138" s="72" t="s">
        <v>16</v>
      </c>
      <c r="J1138" s="72" t="s">
        <v>18</v>
      </c>
      <c r="K1138" s="72" t="s">
        <v>33</v>
      </c>
      <c r="L1138" s="72" t="s">
        <v>418</v>
      </c>
      <c r="M1138" s="72"/>
    </row>
    <row r="1139" spans="2:13" x14ac:dyDescent="0.25">
      <c r="B1139" s="72" t="s">
        <v>143</v>
      </c>
      <c r="C1139" s="72" t="s">
        <v>144</v>
      </c>
      <c r="D1139" s="72" t="s">
        <v>12</v>
      </c>
      <c r="E1139" s="72" t="s">
        <v>201</v>
      </c>
      <c r="F1139" s="73">
        <v>30079</v>
      </c>
      <c r="G1139" s="72" t="s">
        <v>14</v>
      </c>
      <c r="H1139" s="72" t="s">
        <v>15</v>
      </c>
      <c r="I1139" s="72" t="s">
        <v>16</v>
      </c>
      <c r="J1139" s="72" t="s">
        <v>18</v>
      </c>
      <c r="K1139" s="72" t="s">
        <v>147</v>
      </c>
      <c r="L1139" s="72" t="s">
        <v>523</v>
      </c>
      <c r="M1139" s="72" t="s">
        <v>159</v>
      </c>
    </row>
    <row r="1140" spans="2:13" x14ac:dyDescent="0.25">
      <c r="B1140" s="72" t="s">
        <v>143</v>
      </c>
      <c r="C1140" s="72" t="s">
        <v>144</v>
      </c>
      <c r="D1140" s="72" t="s">
        <v>12</v>
      </c>
      <c r="E1140" s="72" t="s">
        <v>227</v>
      </c>
      <c r="F1140" s="73">
        <v>99244</v>
      </c>
      <c r="G1140" s="72" t="s">
        <v>14</v>
      </c>
      <c r="H1140" s="72" t="s">
        <v>155</v>
      </c>
      <c r="I1140" s="72" t="s">
        <v>16</v>
      </c>
      <c r="J1140" s="72" t="s">
        <v>18</v>
      </c>
      <c r="K1140" s="72" t="s">
        <v>147</v>
      </c>
      <c r="L1140" s="72" t="s">
        <v>454</v>
      </c>
      <c r="M1140" s="72" t="s">
        <v>163</v>
      </c>
    </row>
    <row r="1141" spans="2:13" x14ac:dyDescent="0.25">
      <c r="B1141" s="72" t="s">
        <v>143</v>
      </c>
      <c r="C1141" s="72" t="s">
        <v>144</v>
      </c>
      <c r="D1141" s="72" t="s">
        <v>12</v>
      </c>
      <c r="E1141" s="72" t="s">
        <v>170</v>
      </c>
      <c r="F1141" s="73">
        <v>5316149</v>
      </c>
      <c r="G1141" s="72" t="s">
        <v>14</v>
      </c>
      <c r="H1141" s="72" t="s">
        <v>15</v>
      </c>
      <c r="I1141" s="72" t="s">
        <v>16</v>
      </c>
      <c r="J1141" s="72" t="s">
        <v>18</v>
      </c>
      <c r="K1141" s="72" t="s">
        <v>21</v>
      </c>
      <c r="L1141" s="72" t="s">
        <v>22</v>
      </c>
      <c r="M1141" s="72" t="s">
        <v>248</v>
      </c>
    </row>
    <row r="1142" spans="2:13" x14ac:dyDescent="0.25">
      <c r="B1142" s="72" t="s">
        <v>143</v>
      </c>
      <c r="C1142" s="72" t="s">
        <v>144</v>
      </c>
      <c r="D1142" s="72" t="s">
        <v>12</v>
      </c>
      <c r="E1142" s="72" t="s">
        <v>197</v>
      </c>
      <c r="F1142" s="73">
        <v>1428238</v>
      </c>
      <c r="G1142" s="72" t="s">
        <v>14</v>
      </c>
      <c r="H1142" s="72" t="s">
        <v>15</v>
      </c>
      <c r="I1142" s="72" t="s">
        <v>16</v>
      </c>
      <c r="J1142" s="72" t="s">
        <v>18</v>
      </c>
      <c r="K1142" s="72" t="s">
        <v>33</v>
      </c>
      <c r="L1142" s="72" t="s">
        <v>261</v>
      </c>
      <c r="M1142" s="72" t="s">
        <v>163</v>
      </c>
    </row>
    <row r="1143" spans="2:13" x14ac:dyDescent="0.25">
      <c r="B1143" s="72" t="s">
        <v>143</v>
      </c>
      <c r="C1143" s="72" t="s">
        <v>144</v>
      </c>
      <c r="D1143" s="72" t="s">
        <v>12</v>
      </c>
      <c r="E1143" s="72" t="s">
        <v>149</v>
      </c>
      <c r="F1143" s="73">
        <v>1301742</v>
      </c>
      <c r="G1143" s="72" t="s">
        <v>14</v>
      </c>
      <c r="H1143" s="72" t="s">
        <v>155</v>
      </c>
      <c r="I1143" s="72" t="s">
        <v>16</v>
      </c>
      <c r="J1143" s="72" t="s">
        <v>18</v>
      </c>
      <c r="K1143" s="72" t="s">
        <v>33</v>
      </c>
      <c r="L1143" s="72" t="s">
        <v>330</v>
      </c>
      <c r="M1143" s="72" t="s">
        <v>151</v>
      </c>
    </row>
    <row r="1144" spans="2:13" x14ac:dyDescent="0.25">
      <c r="B1144" s="72" t="s">
        <v>143</v>
      </c>
      <c r="C1144" s="72" t="s">
        <v>144</v>
      </c>
      <c r="D1144" s="72" t="s">
        <v>12</v>
      </c>
      <c r="E1144" s="72" t="s">
        <v>175</v>
      </c>
      <c r="F1144" s="73">
        <v>-288</v>
      </c>
      <c r="G1144" s="72" t="s">
        <v>14</v>
      </c>
      <c r="H1144" s="72" t="s">
        <v>155</v>
      </c>
      <c r="I1144" s="72" t="s">
        <v>16</v>
      </c>
      <c r="J1144" s="72" t="s">
        <v>18</v>
      </c>
      <c r="K1144" s="72" t="s">
        <v>147</v>
      </c>
      <c r="L1144" s="72" t="s">
        <v>208</v>
      </c>
      <c r="M1144" s="72"/>
    </row>
    <row r="1145" spans="2:13" x14ac:dyDescent="0.25">
      <c r="B1145" s="72" t="s">
        <v>143</v>
      </c>
      <c r="C1145" s="72" t="s">
        <v>144</v>
      </c>
      <c r="D1145" s="72" t="s">
        <v>12</v>
      </c>
      <c r="E1145" s="72" t="s">
        <v>227</v>
      </c>
      <c r="F1145" s="73">
        <v>641891</v>
      </c>
      <c r="G1145" s="72" t="s">
        <v>14</v>
      </c>
      <c r="H1145" s="72" t="s">
        <v>15</v>
      </c>
      <c r="I1145" s="72" t="s">
        <v>16</v>
      </c>
      <c r="J1145" s="72" t="s">
        <v>18</v>
      </c>
      <c r="K1145" s="72" t="s">
        <v>147</v>
      </c>
      <c r="L1145" s="72" t="s">
        <v>171</v>
      </c>
      <c r="M1145" s="72" t="s">
        <v>151</v>
      </c>
    </row>
    <row r="1146" spans="2:13" x14ac:dyDescent="0.25">
      <c r="B1146" s="72" t="s">
        <v>143</v>
      </c>
      <c r="C1146" s="72" t="s">
        <v>144</v>
      </c>
      <c r="D1146" s="72" t="s">
        <v>12</v>
      </c>
      <c r="E1146" s="72" t="s">
        <v>213</v>
      </c>
      <c r="F1146" s="73">
        <v>13874</v>
      </c>
      <c r="G1146" s="72" t="s">
        <v>14</v>
      </c>
      <c r="H1146" s="72" t="s">
        <v>155</v>
      </c>
      <c r="I1146" s="72" t="s">
        <v>16</v>
      </c>
      <c r="J1146" s="72" t="s">
        <v>18</v>
      </c>
      <c r="K1146" s="72" t="s">
        <v>147</v>
      </c>
      <c r="L1146" s="72" t="s">
        <v>182</v>
      </c>
      <c r="M1146" s="72" t="s">
        <v>248</v>
      </c>
    </row>
    <row r="1147" spans="2:13" x14ac:dyDescent="0.25">
      <c r="B1147" s="72" t="s">
        <v>143</v>
      </c>
      <c r="C1147" s="72" t="s">
        <v>144</v>
      </c>
      <c r="D1147" s="72" t="s">
        <v>12</v>
      </c>
      <c r="E1147" s="72" t="s">
        <v>188</v>
      </c>
      <c r="F1147" s="73">
        <v>14378</v>
      </c>
      <c r="G1147" s="72" t="s">
        <v>14</v>
      </c>
      <c r="H1147" s="72" t="s">
        <v>15</v>
      </c>
      <c r="I1147" s="72" t="s">
        <v>16</v>
      </c>
      <c r="J1147" s="72" t="s">
        <v>18</v>
      </c>
      <c r="K1147" s="72" t="s">
        <v>24</v>
      </c>
      <c r="L1147" s="72" t="s">
        <v>661</v>
      </c>
      <c r="M1147" s="72" t="s">
        <v>163</v>
      </c>
    </row>
    <row r="1148" spans="2:13" x14ac:dyDescent="0.25">
      <c r="B1148" s="72" t="s">
        <v>143</v>
      </c>
      <c r="C1148" s="72" t="s">
        <v>144</v>
      </c>
      <c r="D1148" s="72" t="s">
        <v>12</v>
      </c>
      <c r="E1148" s="72" t="s">
        <v>188</v>
      </c>
      <c r="F1148" s="73">
        <v>6440</v>
      </c>
      <c r="G1148" s="72" t="s">
        <v>14</v>
      </c>
      <c r="H1148" s="72" t="s">
        <v>15</v>
      </c>
      <c r="I1148" s="72" t="s">
        <v>16</v>
      </c>
      <c r="J1148" s="72" t="s">
        <v>593</v>
      </c>
      <c r="K1148" s="72" t="s">
        <v>147</v>
      </c>
      <c r="L1148" s="72" t="s">
        <v>374</v>
      </c>
      <c r="M1148" s="72" t="s">
        <v>151</v>
      </c>
    </row>
    <row r="1149" spans="2:13" x14ac:dyDescent="0.25">
      <c r="B1149" s="72" t="s">
        <v>143</v>
      </c>
      <c r="C1149" s="72" t="s">
        <v>144</v>
      </c>
      <c r="D1149" s="72" t="s">
        <v>12</v>
      </c>
      <c r="E1149" s="72" t="s">
        <v>181</v>
      </c>
      <c r="F1149" s="73">
        <v>-740</v>
      </c>
      <c r="G1149" s="72" t="s">
        <v>14</v>
      </c>
      <c r="H1149" s="72" t="s">
        <v>15</v>
      </c>
      <c r="I1149" s="72" t="s">
        <v>16</v>
      </c>
      <c r="J1149" s="72" t="s">
        <v>18</v>
      </c>
      <c r="K1149" s="72" t="s">
        <v>205</v>
      </c>
      <c r="L1149" s="72" t="s">
        <v>662</v>
      </c>
      <c r="M1149" s="72"/>
    </row>
    <row r="1150" spans="2:13" x14ac:dyDescent="0.25">
      <c r="B1150" s="72" t="s">
        <v>143</v>
      </c>
      <c r="C1150" s="72" t="s">
        <v>144</v>
      </c>
      <c r="D1150" s="72" t="s">
        <v>12</v>
      </c>
      <c r="E1150" s="72" t="s">
        <v>170</v>
      </c>
      <c r="F1150" s="73">
        <v>132281</v>
      </c>
      <c r="G1150" s="72" t="s">
        <v>14</v>
      </c>
      <c r="H1150" s="72" t="s">
        <v>15</v>
      </c>
      <c r="I1150" s="72" t="s">
        <v>16</v>
      </c>
      <c r="J1150" s="72" t="s">
        <v>18</v>
      </c>
      <c r="K1150" s="72" t="s">
        <v>165</v>
      </c>
      <c r="L1150" s="72" t="s">
        <v>243</v>
      </c>
      <c r="M1150" s="72" t="s">
        <v>191</v>
      </c>
    </row>
    <row r="1151" spans="2:13" x14ac:dyDescent="0.25">
      <c r="B1151" s="72" t="s">
        <v>143</v>
      </c>
      <c r="C1151" s="72" t="s">
        <v>144</v>
      </c>
      <c r="D1151" s="72" t="s">
        <v>12</v>
      </c>
      <c r="E1151" s="72" t="s">
        <v>201</v>
      </c>
      <c r="F1151" s="73">
        <v>183982</v>
      </c>
      <c r="G1151" s="72" t="s">
        <v>14</v>
      </c>
      <c r="H1151" s="72" t="s">
        <v>15</v>
      </c>
      <c r="I1151" s="72" t="s">
        <v>16</v>
      </c>
      <c r="J1151" s="72" t="s">
        <v>18</v>
      </c>
      <c r="K1151" s="72" t="s">
        <v>161</v>
      </c>
      <c r="L1151" s="72" t="s">
        <v>162</v>
      </c>
      <c r="M1151" s="72" t="s">
        <v>203</v>
      </c>
    </row>
    <row r="1152" spans="2:13" x14ac:dyDescent="0.25">
      <c r="B1152" s="72" t="s">
        <v>143</v>
      </c>
      <c r="C1152" s="72" t="s">
        <v>144</v>
      </c>
      <c r="D1152" s="72" t="s">
        <v>12</v>
      </c>
      <c r="E1152" s="72" t="s">
        <v>170</v>
      </c>
      <c r="F1152" s="73">
        <v>8036</v>
      </c>
      <c r="G1152" s="72" t="s">
        <v>14</v>
      </c>
      <c r="H1152" s="72" t="s">
        <v>15</v>
      </c>
      <c r="I1152" s="72" t="s">
        <v>16</v>
      </c>
      <c r="J1152" s="72" t="s">
        <v>18</v>
      </c>
      <c r="K1152" s="72" t="s">
        <v>33</v>
      </c>
      <c r="L1152" s="72" t="s">
        <v>156</v>
      </c>
      <c r="M1152" s="72" t="s">
        <v>172</v>
      </c>
    </row>
    <row r="1153" spans="2:13" x14ac:dyDescent="0.25">
      <c r="B1153" s="72" t="s">
        <v>143</v>
      </c>
      <c r="C1153" s="72" t="s">
        <v>144</v>
      </c>
      <c r="D1153" s="72" t="s">
        <v>12</v>
      </c>
      <c r="E1153" s="72" t="s">
        <v>227</v>
      </c>
      <c r="F1153" s="73">
        <v>1061939</v>
      </c>
      <c r="G1153" s="72" t="s">
        <v>14</v>
      </c>
      <c r="H1153" s="72" t="s">
        <v>15</v>
      </c>
      <c r="I1153" s="72" t="s">
        <v>16</v>
      </c>
      <c r="J1153" s="72" t="s">
        <v>18</v>
      </c>
      <c r="K1153" s="72" t="s">
        <v>27</v>
      </c>
      <c r="L1153" s="72" t="s">
        <v>405</v>
      </c>
      <c r="M1153" s="72" t="s">
        <v>163</v>
      </c>
    </row>
    <row r="1154" spans="2:13" x14ac:dyDescent="0.25">
      <c r="B1154" s="72" t="s">
        <v>143</v>
      </c>
      <c r="C1154" s="72" t="s">
        <v>144</v>
      </c>
      <c r="D1154" s="72" t="s">
        <v>12</v>
      </c>
      <c r="E1154" s="72" t="s">
        <v>164</v>
      </c>
      <c r="F1154" s="73">
        <v>-6539</v>
      </c>
      <c r="G1154" s="72" t="s">
        <v>14</v>
      </c>
      <c r="H1154" s="72" t="s">
        <v>155</v>
      </c>
      <c r="I1154" s="72" t="s">
        <v>16</v>
      </c>
      <c r="J1154" s="72" t="s">
        <v>18</v>
      </c>
      <c r="K1154" s="72" t="s">
        <v>33</v>
      </c>
      <c r="L1154" s="72" t="s">
        <v>596</v>
      </c>
      <c r="M1154" s="72"/>
    </row>
    <row r="1155" spans="2:13" x14ac:dyDescent="0.25">
      <c r="B1155" s="72" t="s">
        <v>143</v>
      </c>
      <c r="C1155" s="72" t="s">
        <v>144</v>
      </c>
      <c r="D1155" s="72" t="s">
        <v>12</v>
      </c>
      <c r="E1155" s="72" t="s">
        <v>181</v>
      </c>
      <c r="F1155" s="73">
        <v>-2302</v>
      </c>
      <c r="G1155" s="72" t="s">
        <v>14</v>
      </c>
      <c r="H1155" s="72" t="s">
        <v>15</v>
      </c>
      <c r="I1155" s="72" t="s">
        <v>16</v>
      </c>
      <c r="J1155" s="72" t="s">
        <v>18</v>
      </c>
      <c r="K1155" s="72" t="s">
        <v>147</v>
      </c>
      <c r="L1155" s="72" t="s">
        <v>625</v>
      </c>
      <c r="M1155" s="72"/>
    </row>
    <row r="1156" spans="2:13" x14ac:dyDescent="0.25">
      <c r="B1156" s="72" t="s">
        <v>143</v>
      </c>
      <c r="C1156" s="72" t="s">
        <v>144</v>
      </c>
      <c r="D1156" s="72" t="s">
        <v>12</v>
      </c>
      <c r="E1156" s="72" t="s">
        <v>282</v>
      </c>
      <c r="F1156" s="73">
        <v>-714</v>
      </c>
      <c r="G1156" s="72" t="s">
        <v>14</v>
      </c>
      <c r="H1156" s="72" t="s">
        <v>15</v>
      </c>
      <c r="I1156" s="72" t="s">
        <v>16</v>
      </c>
      <c r="J1156" s="72" t="s">
        <v>18</v>
      </c>
      <c r="K1156" s="72" t="s">
        <v>24</v>
      </c>
      <c r="L1156" s="72" t="s">
        <v>25</v>
      </c>
      <c r="M1156" s="72"/>
    </row>
    <row r="1157" spans="2:13" x14ac:dyDescent="0.25">
      <c r="B1157" s="72" t="s">
        <v>143</v>
      </c>
      <c r="C1157" s="72" t="s">
        <v>144</v>
      </c>
      <c r="D1157" s="72" t="s">
        <v>12</v>
      </c>
      <c r="E1157" s="72" t="s">
        <v>183</v>
      </c>
      <c r="F1157" s="73">
        <v>562515</v>
      </c>
      <c r="G1157" s="72" t="s">
        <v>14</v>
      </c>
      <c r="H1157" s="72" t="s">
        <v>15</v>
      </c>
      <c r="I1157" s="72" t="s">
        <v>16</v>
      </c>
      <c r="J1157" s="72" t="s">
        <v>18</v>
      </c>
      <c r="K1157" s="72" t="s">
        <v>147</v>
      </c>
      <c r="L1157" s="72" t="s">
        <v>216</v>
      </c>
      <c r="M1157" s="72" t="s">
        <v>248</v>
      </c>
    </row>
    <row r="1158" spans="2:13" x14ac:dyDescent="0.25">
      <c r="B1158" s="72" t="s">
        <v>143</v>
      </c>
      <c r="C1158" s="72" t="s">
        <v>144</v>
      </c>
      <c r="D1158" s="72" t="s">
        <v>12</v>
      </c>
      <c r="E1158" s="72" t="s">
        <v>145</v>
      </c>
      <c r="F1158" s="73">
        <v>-36881</v>
      </c>
      <c r="G1158" s="72" t="s">
        <v>14</v>
      </c>
      <c r="H1158" s="72" t="s">
        <v>15</v>
      </c>
      <c r="I1158" s="72" t="s">
        <v>16</v>
      </c>
      <c r="J1158" s="72" t="s">
        <v>18</v>
      </c>
      <c r="K1158" s="72" t="s">
        <v>33</v>
      </c>
      <c r="L1158" s="72" t="s">
        <v>420</v>
      </c>
      <c r="M1158" s="72"/>
    </row>
    <row r="1159" spans="2:13" x14ac:dyDescent="0.25">
      <c r="B1159" s="72" t="s">
        <v>143</v>
      </c>
      <c r="C1159" s="72" t="s">
        <v>144</v>
      </c>
      <c r="D1159" s="72" t="s">
        <v>12</v>
      </c>
      <c r="E1159" s="72" t="s">
        <v>209</v>
      </c>
      <c r="F1159" s="73">
        <v>93953</v>
      </c>
      <c r="G1159" s="72" t="s">
        <v>14</v>
      </c>
      <c r="H1159" s="72" t="s">
        <v>155</v>
      </c>
      <c r="I1159" s="72" t="s">
        <v>16</v>
      </c>
      <c r="J1159" s="72" t="s">
        <v>18</v>
      </c>
      <c r="K1159" s="72" t="s">
        <v>147</v>
      </c>
      <c r="L1159" s="72" t="s">
        <v>158</v>
      </c>
      <c r="M1159" s="72" t="s">
        <v>203</v>
      </c>
    </row>
    <row r="1160" spans="2:13" x14ac:dyDescent="0.25">
      <c r="B1160" s="72" t="s">
        <v>143</v>
      </c>
      <c r="C1160" s="72" t="s">
        <v>144</v>
      </c>
      <c r="D1160" s="72" t="s">
        <v>12</v>
      </c>
      <c r="E1160" s="72" t="s">
        <v>181</v>
      </c>
      <c r="F1160" s="73">
        <v>-579</v>
      </c>
      <c r="G1160" s="72" t="s">
        <v>14</v>
      </c>
      <c r="H1160" s="72" t="s">
        <v>15</v>
      </c>
      <c r="I1160" s="72" t="s">
        <v>16</v>
      </c>
      <c r="J1160" s="72" t="s">
        <v>18</v>
      </c>
      <c r="K1160" s="72" t="s">
        <v>147</v>
      </c>
      <c r="L1160" s="72" t="s">
        <v>533</v>
      </c>
      <c r="M1160" s="72"/>
    </row>
    <row r="1161" spans="2:13" x14ac:dyDescent="0.25">
      <c r="B1161" s="72" t="s">
        <v>143</v>
      </c>
      <c r="C1161" s="72" t="s">
        <v>144</v>
      </c>
      <c r="D1161" s="72" t="s">
        <v>12</v>
      </c>
      <c r="E1161" s="72" t="s">
        <v>152</v>
      </c>
      <c r="F1161" s="73">
        <v>-24</v>
      </c>
      <c r="G1161" s="72" t="s">
        <v>14</v>
      </c>
      <c r="H1161" s="72" t="s">
        <v>155</v>
      </c>
      <c r="I1161" s="72" t="s">
        <v>136</v>
      </c>
      <c r="J1161" s="72" t="s">
        <v>18</v>
      </c>
      <c r="K1161" s="72" t="s">
        <v>21</v>
      </c>
      <c r="L1161" s="72" t="s">
        <v>291</v>
      </c>
      <c r="M1161" s="72"/>
    </row>
    <row r="1162" spans="2:13" x14ac:dyDescent="0.25">
      <c r="B1162" s="72" t="s">
        <v>143</v>
      </c>
      <c r="C1162" s="72" t="s">
        <v>144</v>
      </c>
      <c r="D1162" s="72" t="s">
        <v>12</v>
      </c>
      <c r="E1162" s="72" t="s">
        <v>197</v>
      </c>
      <c r="F1162" s="73">
        <v>105883</v>
      </c>
      <c r="G1162" s="72" t="s">
        <v>14</v>
      </c>
      <c r="H1162" s="72" t="s">
        <v>155</v>
      </c>
      <c r="I1162" s="72" t="s">
        <v>16</v>
      </c>
      <c r="J1162" s="72" t="s">
        <v>18</v>
      </c>
      <c r="K1162" s="72" t="s">
        <v>147</v>
      </c>
      <c r="L1162" s="72" t="s">
        <v>517</v>
      </c>
      <c r="M1162" s="72" t="s">
        <v>163</v>
      </c>
    </row>
    <row r="1163" spans="2:13" x14ac:dyDescent="0.25">
      <c r="B1163" s="72" t="s">
        <v>143</v>
      </c>
      <c r="C1163" s="72" t="s">
        <v>144</v>
      </c>
      <c r="D1163" s="72" t="s">
        <v>12</v>
      </c>
      <c r="E1163" s="72" t="s">
        <v>152</v>
      </c>
      <c r="F1163" s="73">
        <v>-27708</v>
      </c>
      <c r="G1163" s="72" t="s">
        <v>14</v>
      </c>
      <c r="H1163" s="72" t="s">
        <v>15</v>
      </c>
      <c r="I1163" s="72" t="s">
        <v>16</v>
      </c>
      <c r="J1163" s="72" t="s">
        <v>18</v>
      </c>
      <c r="K1163" s="72" t="s">
        <v>214</v>
      </c>
      <c r="L1163" s="72" t="s">
        <v>629</v>
      </c>
      <c r="M1163" s="72"/>
    </row>
    <row r="1164" spans="2:13" x14ac:dyDescent="0.25">
      <c r="B1164" s="72" t="s">
        <v>143</v>
      </c>
      <c r="C1164" s="72" t="s">
        <v>144</v>
      </c>
      <c r="D1164" s="72" t="s">
        <v>12</v>
      </c>
      <c r="E1164" s="72" t="s">
        <v>197</v>
      </c>
      <c r="F1164" s="73">
        <v>146927</v>
      </c>
      <c r="G1164" s="72" t="s">
        <v>14</v>
      </c>
      <c r="H1164" s="72" t="s">
        <v>15</v>
      </c>
      <c r="I1164" s="72" t="s">
        <v>16</v>
      </c>
      <c r="J1164" s="72" t="s">
        <v>18</v>
      </c>
      <c r="K1164" s="72" t="s">
        <v>214</v>
      </c>
      <c r="L1164" s="72" t="s">
        <v>422</v>
      </c>
      <c r="M1164" s="72" t="s">
        <v>163</v>
      </c>
    </row>
    <row r="1165" spans="2:13" x14ac:dyDescent="0.25">
      <c r="B1165" s="72" t="s">
        <v>143</v>
      </c>
      <c r="C1165" s="72" t="s">
        <v>144</v>
      </c>
      <c r="D1165" s="72" t="s">
        <v>12</v>
      </c>
      <c r="E1165" s="72" t="s">
        <v>160</v>
      </c>
      <c r="F1165" s="73">
        <v>36295</v>
      </c>
      <c r="G1165" s="72" t="s">
        <v>14</v>
      </c>
      <c r="H1165" s="72" t="s">
        <v>15</v>
      </c>
      <c r="I1165" s="72" t="s">
        <v>16</v>
      </c>
      <c r="J1165" s="72" t="s">
        <v>18</v>
      </c>
      <c r="K1165" s="72" t="s">
        <v>147</v>
      </c>
      <c r="L1165" s="72" t="s">
        <v>663</v>
      </c>
      <c r="M1165" s="72" t="s">
        <v>151</v>
      </c>
    </row>
    <row r="1166" spans="2:13" x14ac:dyDescent="0.25">
      <c r="B1166" s="72" t="s">
        <v>143</v>
      </c>
      <c r="C1166" s="72" t="s">
        <v>144</v>
      </c>
      <c r="D1166" s="72" t="s">
        <v>12</v>
      </c>
      <c r="E1166" s="72" t="s">
        <v>183</v>
      </c>
      <c r="F1166" s="73">
        <v>49170</v>
      </c>
      <c r="G1166" s="72" t="s">
        <v>14</v>
      </c>
      <c r="H1166" s="72" t="s">
        <v>15</v>
      </c>
      <c r="I1166" s="72" t="s">
        <v>16</v>
      </c>
      <c r="J1166" s="72" t="s">
        <v>18</v>
      </c>
      <c r="K1166" s="72" t="s">
        <v>24</v>
      </c>
      <c r="L1166" s="72" t="s">
        <v>664</v>
      </c>
      <c r="M1166" s="72" t="s">
        <v>248</v>
      </c>
    </row>
    <row r="1167" spans="2:13" x14ac:dyDescent="0.25">
      <c r="B1167" s="72" t="s">
        <v>143</v>
      </c>
      <c r="C1167" s="72" t="s">
        <v>144</v>
      </c>
      <c r="D1167" s="72" t="s">
        <v>12</v>
      </c>
      <c r="E1167" s="72" t="s">
        <v>237</v>
      </c>
      <c r="F1167" s="73">
        <v>534605</v>
      </c>
      <c r="G1167" s="72" t="s">
        <v>14</v>
      </c>
      <c r="H1167" s="72" t="s">
        <v>15</v>
      </c>
      <c r="I1167" s="72" t="s">
        <v>16</v>
      </c>
      <c r="J1167" s="72" t="s">
        <v>18</v>
      </c>
      <c r="K1167" s="72" t="s">
        <v>168</v>
      </c>
      <c r="L1167" s="72" t="s">
        <v>296</v>
      </c>
      <c r="M1167" s="72" t="s">
        <v>151</v>
      </c>
    </row>
    <row r="1168" spans="2:13" x14ac:dyDescent="0.25">
      <c r="B1168" s="72" t="s">
        <v>143</v>
      </c>
      <c r="C1168" s="72" t="s">
        <v>144</v>
      </c>
      <c r="D1168" s="72" t="s">
        <v>12</v>
      </c>
      <c r="E1168" s="72" t="s">
        <v>177</v>
      </c>
      <c r="F1168" s="73">
        <v>1265220</v>
      </c>
      <c r="G1168" s="72" t="s">
        <v>14</v>
      </c>
      <c r="H1168" s="72" t="s">
        <v>155</v>
      </c>
      <c r="I1168" s="72" t="s">
        <v>16</v>
      </c>
      <c r="J1168" s="72" t="s">
        <v>18</v>
      </c>
      <c r="K1168" s="72" t="s">
        <v>33</v>
      </c>
      <c r="L1168" s="72" t="s">
        <v>392</v>
      </c>
      <c r="M1168" s="72"/>
    </row>
    <row r="1169" spans="2:13" x14ac:dyDescent="0.25">
      <c r="B1169" s="72" t="s">
        <v>143</v>
      </c>
      <c r="C1169" s="72" t="s">
        <v>144</v>
      </c>
      <c r="D1169" s="72" t="s">
        <v>12</v>
      </c>
      <c r="E1169" s="72" t="s">
        <v>181</v>
      </c>
      <c r="F1169" s="73">
        <v>-1654</v>
      </c>
      <c r="G1169" s="72" t="s">
        <v>14</v>
      </c>
      <c r="H1169" s="72" t="s">
        <v>15</v>
      </c>
      <c r="I1169" s="72" t="s">
        <v>16</v>
      </c>
      <c r="J1169" s="72" t="s">
        <v>18</v>
      </c>
      <c r="K1169" s="72" t="s">
        <v>214</v>
      </c>
      <c r="L1169" s="72" t="s">
        <v>665</v>
      </c>
      <c r="M1169" s="72"/>
    </row>
    <row r="1170" spans="2:13" x14ac:dyDescent="0.25">
      <c r="B1170" s="72" t="s">
        <v>143</v>
      </c>
      <c r="C1170" s="72" t="s">
        <v>144</v>
      </c>
      <c r="D1170" s="72" t="s">
        <v>12</v>
      </c>
      <c r="E1170" s="72" t="s">
        <v>149</v>
      </c>
      <c r="F1170" s="73">
        <v>1206400</v>
      </c>
      <c r="G1170" s="72" t="s">
        <v>14</v>
      </c>
      <c r="H1170" s="72" t="s">
        <v>15</v>
      </c>
      <c r="I1170" s="72" t="s">
        <v>16</v>
      </c>
      <c r="J1170" s="72" t="s">
        <v>18</v>
      </c>
      <c r="K1170" s="72" t="s">
        <v>33</v>
      </c>
      <c r="L1170" s="72" t="s">
        <v>350</v>
      </c>
      <c r="M1170" s="72" t="s">
        <v>151</v>
      </c>
    </row>
    <row r="1171" spans="2:13" x14ac:dyDescent="0.25">
      <c r="B1171" s="72" t="s">
        <v>143</v>
      </c>
      <c r="C1171" s="72" t="s">
        <v>144</v>
      </c>
      <c r="D1171" s="72" t="s">
        <v>12</v>
      </c>
      <c r="E1171" s="72" t="s">
        <v>199</v>
      </c>
      <c r="F1171" s="73">
        <v>967</v>
      </c>
      <c r="G1171" s="72" t="s">
        <v>14</v>
      </c>
      <c r="H1171" s="72" t="s">
        <v>15</v>
      </c>
      <c r="I1171" s="72" t="s">
        <v>16</v>
      </c>
      <c r="J1171" s="72" t="s">
        <v>18</v>
      </c>
      <c r="K1171" s="72" t="s">
        <v>161</v>
      </c>
      <c r="L1171" s="72" t="s">
        <v>305</v>
      </c>
      <c r="M1171" s="72"/>
    </row>
    <row r="1172" spans="2:13" x14ac:dyDescent="0.25">
      <c r="B1172" s="72" t="s">
        <v>143</v>
      </c>
      <c r="C1172" s="72" t="s">
        <v>144</v>
      </c>
      <c r="D1172" s="72" t="s">
        <v>12</v>
      </c>
      <c r="E1172" s="72" t="s">
        <v>160</v>
      </c>
      <c r="F1172" s="73">
        <v>14731</v>
      </c>
      <c r="G1172" s="72" t="s">
        <v>14</v>
      </c>
      <c r="H1172" s="72" t="s">
        <v>15</v>
      </c>
      <c r="I1172" s="72" t="s">
        <v>16</v>
      </c>
      <c r="J1172" s="72" t="s">
        <v>18</v>
      </c>
      <c r="K1172" s="72" t="s">
        <v>147</v>
      </c>
      <c r="L1172" s="72" t="s">
        <v>666</v>
      </c>
      <c r="M1172" s="72" t="s">
        <v>163</v>
      </c>
    </row>
    <row r="1173" spans="2:13" x14ac:dyDescent="0.25">
      <c r="B1173" s="72" t="s">
        <v>143</v>
      </c>
      <c r="C1173" s="72" t="s">
        <v>144</v>
      </c>
      <c r="D1173" s="72" t="s">
        <v>12</v>
      </c>
      <c r="E1173" s="72" t="s">
        <v>152</v>
      </c>
      <c r="F1173" s="73">
        <v>-33152</v>
      </c>
      <c r="G1173" s="72" t="s">
        <v>14</v>
      </c>
      <c r="H1173" s="72" t="s">
        <v>155</v>
      </c>
      <c r="I1173" s="72" t="s">
        <v>16</v>
      </c>
      <c r="J1173" s="72" t="s">
        <v>18</v>
      </c>
      <c r="K1173" s="72" t="s">
        <v>33</v>
      </c>
      <c r="L1173" s="72" t="s">
        <v>228</v>
      </c>
      <c r="M1173" s="72"/>
    </row>
    <row r="1174" spans="2:13" x14ac:dyDescent="0.25">
      <c r="B1174" s="72" t="s">
        <v>143</v>
      </c>
      <c r="C1174" s="72" t="s">
        <v>144</v>
      </c>
      <c r="D1174" s="72" t="s">
        <v>12</v>
      </c>
      <c r="E1174" s="72" t="s">
        <v>164</v>
      </c>
      <c r="F1174" s="73">
        <v>-223</v>
      </c>
      <c r="G1174" s="72" t="s">
        <v>14</v>
      </c>
      <c r="H1174" s="72" t="s">
        <v>15</v>
      </c>
      <c r="I1174" s="72" t="s">
        <v>16</v>
      </c>
      <c r="J1174" s="72" t="s">
        <v>18</v>
      </c>
      <c r="K1174" s="72" t="s">
        <v>147</v>
      </c>
      <c r="L1174" s="72" t="s">
        <v>278</v>
      </c>
      <c r="M1174" s="72"/>
    </row>
    <row r="1175" spans="2:13" x14ac:dyDescent="0.25">
      <c r="B1175" s="72" t="s">
        <v>143</v>
      </c>
      <c r="C1175" s="72" t="s">
        <v>144</v>
      </c>
      <c r="D1175" s="72" t="s">
        <v>12</v>
      </c>
      <c r="E1175" s="72" t="s">
        <v>157</v>
      </c>
      <c r="F1175" s="73">
        <v>7228723</v>
      </c>
      <c r="G1175" s="72" t="s">
        <v>14</v>
      </c>
      <c r="H1175" s="72" t="s">
        <v>155</v>
      </c>
      <c r="I1175" s="72" t="s">
        <v>16</v>
      </c>
      <c r="J1175" s="72" t="s">
        <v>18</v>
      </c>
      <c r="K1175" s="72" t="s">
        <v>267</v>
      </c>
      <c r="L1175" s="72" t="s">
        <v>302</v>
      </c>
      <c r="M1175" s="72" t="s">
        <v>203</v>
      </c>
    </row>
    <row r="1176" spans="2:13" x14ac:dyDescent="0.25">
      <c r="B1176" s="72" t="s">
        <v>143</v>
      </c>
      <c r="C1176" s="72" t="s">
        <v>144</v>
      </c>
      <c r="D1176" s="72" t="s">
        <v>12</v>
      </c>
      <c r="E1176" s="72" t="s">
        <v>188</v>
      </c>
      <c r="F1176" s="73">
        <v>940081</v>
      </c>
      <c r="G1176" s="72" t="s">
        <v>14</v>
      </c>
      <c r="H1176" s="72" t="s">
        <v>15</v>
      </c>
      <c r="I1176" s="72" t="s">
        <v>16</v>
      </c>
      <c r="J1176" s="72" t="s">
        <v>18</v>
      </c>
      <c r="K1176" s="72" t="s">
        <v>147</v>
      </c>
      <c r="L1176" s="72" t="s">
        <v>369</v>
      </c>
      <c r="M1176" s="72" t="s">
        <v>163</v>
      </c>
    </row>
    <row r="1177" spans="2:13" x14ac:dyDescent="0.25">
      <c r="B1177" s="72" t="s">
        <v>143</v>
      </c>
      <c r="C1177" s="72" t="s">
        <v>144</v>
      </c>
      <c r="D1177" s="72" t="s">
        <v>12</v>
      </c>
      <c r="E1177" s="72" t="s">
        <v>219</v>
      </c>
      <c r="F1177" s="73">
        <v>522</v>
      </c>
      <c r="G1177" s="72" t="s">
        <v>14</v>
      </c>
      <c r="H1177" s="72" t="s">
        <v>155</v>
      </c>
      <c r="I1177" s="72" t="s">
        <v>16</v>
      </c>
      <c r="J1177" s="72" t="s">
        <v>18</v>
      </c>
      <c r="K1177" s="72" t="s">
        <v>303</v>
      </c>
      <c r="L1177" s="72" t="s">
        <v>396</v>
      </c>
      <c r="M1177" s="72"/>
    </row>
    <row r="1178" spans="2:13" x14ac:dyDescent="0.25">
      <c r="B1178" s="72" t="s">
        <v>143</v>
      </c>
      <c r="C1178" s="72" t="s">
        <v>144</v>
      </c>
      <c r="D1178" s="72" t="s">
        <v>12</v>
      </c>
      <c r="E1178" s="72" t="s">
        <v>240</v>
      </c>
      <c r="F1178" s="73">
        <v>-3059</v>
      </c>
      <c r="G1178" s="72" t="s">
        <v>14</v>
      </c>
      <c r="H1178" s="72" t="s">
        <v>155</v>
      </c>
      <c r="I1178" s="72" t="s">
        <v>16</v>
      </c>
      <c r="J1178" s="72" t="s">
        <v>18</v>
      </c>
      <c r="K1178" s="72" t="s">
        <v>33</v>
      </c>
      <c r="L1178" s="72" t="s">
        <v>588</v>
      </c>
      <c r="M1178" s="72"/>
    </row>
    <row r="1179" spans="2:13" x14ac:dyDescent="0.25">
      <c r="B1179" s="72" t="s">
        <v>143</v>
      </c>
      <c r="C1179" s="72" t="s">
        <v>144</v>
      </c>
      <c r="D1179" s="72" t="s">
        <v>12</v>
      </c>
      <c r="E1179" s="72" t="s">
        <v>152</v>
      </c>
      <c r="F1179" s="73">
        <v>-85</v>
      </c>
      <c r="G1179" s="72" t="s">
        <v>14</v>
      </c>
      <c r="H1179" s="72" t="s">
        <v>155</v>
      </c>
      <c r="I1179" s="72" t="s">
        <v>16</v>
      </c>
      <c r="J1179" s="72" t="s">
        <v>18</v>
      </c>
      <c r="K1179" s="72" t="s">
        <v>33</v>
      </c>
      <c r="L1179" s="72" t="s">
        <v>667</v>
      </c>
      <c r="M1179" s="72"/>
    </row>
    <row r="1180" spans="2:13" x14ac:dyDescent="0.25">
      <c r="B1180" s="72" t="s">
        <v>143</v>
      </c>
      <c r="C1180" s="72" t="s">
        <v>144</v>
      </c>
      <c r="D1180" s="72" t="s">
        <v>12</v>
      </c>
      <c r="E1180" s="72" t="s">
        <v>227</v>
      </c>
      <c r="F1180" s="73">
        <v>621864</v>
      </c>
      <c r="G1180" s="72" t="s">
        <v>14</v>
      </c>
      <c r="H1180" s="72" t="s">
        <v>155</v>
      </c>
      <c r="I1180" s="72" t="s">
        <v>16</v>
      </c>
      <c r="J1180" s="72" t="s">
        <v>18</v>
      </c>
      <c r="K1180" s="72" t="s">
        <v>33</v>
      </c>
      <c r="L1180" s="72" t="s">
        <v>176</v>
      </c>
      <c r="M1180" s="72" t="s">
        <v>191</v>
      </c>
    </row>
    <row r="1181" spans="2:13" x14ac:dyDescent="0.25">
      <c r="B1181" s="72" t="s">
        <v>143</v>
      </c>
      <c r="C1181" s="72" t="s">
        <v>144</v>
      </c>
      <c r="D1181" s="72" t="s">
        <v>12</v>
      </c>
      <c r="E1181" s="72" t="s">
        <v>188</v>
      </c>
      <c r="F1181" s="73">
        <v>4478192</v>
      </c>
      <c r="G1181" s="72" t="s">
        <v>14</v>
      </c>
      <c r="H1181" s="72" t="s">
        <v>15</v>
      </c>
      <c r="I1181" s="72" t="s">
        <v>16</v>
      </c>
      <c r="J1181" s="72" t="s">
        <v>18</v>
      </c>
      <c r="K1181" s="72" t="s">
        <v>33</v>
      </c>
      <c r="L1181" s="72" t="s">
        <v>668</v>
      </c>
      <c r="M1181" s="72" t="s">
        <v>186</v>
      </c>
    </row>
    <row r="1182" spans="2:13" x14ac:dyDescent="0.25">
      <c r="B1182" s="72" t="s">
        <v>143</v>
      </c>
      <c r="C1182" s="72" t="s">
        <v>144</v>
      </c>
      <c r="D1182" s="72" t="s">
        <v>12</v>
      </c>
      <c r="E1182" s="72" t="s">
        <v>152</v>
      </c>
      <c r="F1182" s="73">
        <v>-670</v>
      </c>
      <c r="G1182" s="72" t="s">
        <v>14</v>
      </c>
      <c r="H1182" s="72" t="s">
        <v>15</v>
      </c>
      <c r="I1182" s="72" t="s">
        <v>16</v>
      </c>
      <c r="J1182" s="72" t="s">
        <v>18</v>
      </c>
      <c r="K1182" s="72" t="s">
        <v>161</v>
      </c>
      <c r="L1182" s="72" t="s">
        <v>582</v>
      </c>
      <c r="M1182" s="72"/>
    </row>
    <row r="1183" spans="2:13" x14ac:dyDescent="0.25">
      <c r="B1183" s="72" t="s">
        <v>143</v>
      </c>
      <c r="C1183" s="72" t="s">
        <v>144</v>
      </c>
      <c r="D1183" s="72" t="s">
        <v>12</v>
      </c>
      <c r="E1183" s="72" t="s">
        <v>160</v>
      </c>
      <c r="F1183" s="73">
        <v>22176</v>
      </c>
      <c r="G1183" s="72" t="s">
        <v>14</v>
      </c>
      <c r="H1183" s="72" t="s">
        <v>15</v>
      </c>
      <c r="I1183" s="72" t="s">
        <v>16</v>
      </c>
      <c r="J1183" s="72" t="s">
        <v>18</v>
      </c>
      <c r="K1183" s="72" t="s">
        <v>257</v>
      </c>
      <c r="L1183" s="72" t="s">
        <v>669</v>
      </c>
      <c r="M1183" s="72" t="s">
        <v>191</v>
      </c>
    </row>
    <row r="1184" spans="2:13" x14ac:dyDescent="0.25">
      <c r="B1184" s="72" t="s">
        <v>143</v>
      </c>
      <c r="C1184" s="72" t="s">
        <v>144</v>
      </c>
      <c r="D1184" s="72" t="s">
        <v>12</v>
      </c>
      <c r="E1184" s="72" t="s">
        <v>227</v>
      </c>
      <c r="F1184" s="73">
        <v>1898</v>
      </c>
      <c r="G1184" s="72" t="s">
        <v>14</v>
      </c>
      <c r="H1184" s="72" t="s">
        <v>15</v>
      </c>
      <c r="I1184" s="72" t="s">
        <v>16</v>
      </c>
      <c r="J1184" s="72" t="s">
        <v>18</v>
      </c>
      <c r="K1184" s="72" t="s">
        <v>189</v>
      </c>
      <c r="L1184" s="72" t="s">
        <v>670</v>
      </c>
      <c r="M1184" s="72" t="s">
        <v>191</v>
      </c>
    </row>
    <row r="1185" spans="2:13" x14ac:dyDescent="0.25">
      <c r="B1185" s="72" t="s">
        <v>143</v>
      </c>
      <c r="C1185" s="72" t="s">
        <v>144</v>
      </c>
      <c r="D1185" s="72" t="s">
        <v>12</v>
      </c>
      <c r="E1185" s="72" t="s">
        <v>197</v>
      </c>
      <c r="F1185" s="73">
        <v>173496</v>
      </c>
      <c r="G1185" s="72" t="s">
        <v>14</v>
      </c>
      <c r="H1185" s="72" t="s">
        <v>15</v>
      </c>
      <c r="I1185" s="72" t="s">
        <v>16</v>
      </c>
      <c r="J1185" s="72" t="s">
        <v>18</v>
      </c>
      <c r="K1185" s="72" t="s">
        <v>214</v>
      </c>
      <c r="L1185" s="72" t="s">
        <v>215</v>
      </c>
      <c r="M1185" s="72" t="s">
        <v>163</v>
      </c>
    </row>
    <row r="1186" spans="2:13" x14ac:dyDescent="0.25">
      <c r="B1186" s="72" t="s">
        <v>143</v>
      </c>
      <c r="C1186" s="72" t="s">
        <v>144</v>
      </c>
      <c r="D1186" s="72" t="s">
        <v>12</v>
      </c>
      <c r="E1186" s="72" t="s">
        <v>229</v>
      </c>
      <c r="F1186" s="73">
        <v>-52900</v>
      </c>
      <c r="G1186" s="72" t="s">
        <v>14</v>
      </c>
      <c r="H1186" s="72" t="s">
        <v>15</v>
      </c>
      <c r="I1186" s="72" t="s">
        <v>16</v>
      </c>
      <c r="J1186" s="72" t="s">
        <v>18</v>
      </c>
      <c r="K1186" s="72" t="s">
        <v>205</v>
      </c>
      <c r="L1186" s="72" t="s">
        <v>662</v>
      </c>
      <c r="M1186" s="72"/>
    </row>
    <row r="1187" spans="2:13" x14ac:dyDescent="0.25">
      <c r="B1187" s="72" t="s">
        <v>143</v>
      </c>
      <c r="C1187" s="72" t="s">
        <v>144</v>
      </c>
      <c r="D1187" s="72" t="s">
        <v>12</v>
      </c>
      <c r="E1187" s="72" t="s">
        <v>671</v>
      </c>
      <c r="F1187" s="73">
        <v>7747</v>
      </c>
      <c r="G1187" s="72" t="s">
        <v>14</v>
      </c>
      <c r="H1187" s="72" t="s">
        <v>155</v>
      </c>
      <c r="I1187" s="72" t="s">
        <v>16</v>
      </c>
      <c r="J1187" s="72" t="s">
        <v>18</v>
      </c>
      <c r="K1187" s="72" t="s">
        <v>303</v>
      </c>
      <c r="L1187" s="72" t="s">
        <v>304</v>
      </c>
      <c r="M1187" s="72" t="s">
        <v>151</v>
      </c>
    </row>
    <row r="1188" spans="2:13" x14ac:dyDescent="0.25">
      <c r="B1188" s="72" t="s">
        <v>143</v>
      </c>
      <c r="C1188" s="72" t="s">
        <v>144</v>
      </c>
      <c r="D1188" s="72" t="s">
        <v>12</v>
      </c>
      <c r="E1188" s="72" t="s">
        <v>219</v>
      </c>
      <c r="F1188" s="73">
        <v>77006</v>
      </c>
      <c r="G1188" s="72" t="s">
        <v>14</v>
      </c>
      <c r="H1188" s="72" t="s">
        <v>155</v>
      </c>
      <c r="I1188" s="72" t="s">
        <v>16</v>
      </c>
      <c r="J1188" s="72" t="s">
        <v>18</v>
      </c>
      <c r="K1188" s="72" t="s">
        <v>33</v>
      </c>
      <c r="L1188" s="72" t="s">
        <v>537</v>
      </c>
      <c r="M1188" s="72"/>
    </row>
    <row r="1189" spans="2:13" x14ac:dyDescent="0.25">
      <c r="B1189" s="72" t="s">
        <v>143</v>
      </c>
      <c r="C1189" s="72" t="s">
        <v>144</v>
      </c>
      <c r="D1189" s="72" t="s">
        <v>12</v>
      </c>
      <c r="E1189" s="72" t="s">
        <v>282</v>
      </c>
      <c r="F1189" s="73">
        <v>-411</v>
      </c>
      <c r="G1189" s="72" t="s">
        <v>14</v>
      </c>
      <c r="H1189" s="72" t="s">
        <v>15</v>
      </c>
      <c r="I1189" s="72" t="s">
        <v>16</v>
      </c>
      <c r="J1189" s="72" t="s">
        <v>18</v>
      </c>
      <c r="K1189" s="72" t="s">
        <v>147</v>
      </c>
      <c r="L1189" s="72" t="s">
        <v>432</v>
      </c>
      <c r="M1189" s="72"/>
    </row>
    <row r="1190" spans="2:13" x14ac:dyDescent="0.25">
      <c r="B1190" s="72" t="s">
        <v>143</v>
      </c>
      <c r="C1190" s="72" t="s">
        <v>144</v>
      </c>
      <c r="D1190" s="72" t="s">
        <v>12</v>
      </c>
      <c r="E1190" s="72" t="s">
        <v>188</v>
      </c>
      <c r="F1190" s="73">
        <v>3288723</v>
      </c>
      <c r="G1190" s="72" t="s">
        <v>14</v>
      </c>
      <c r="H1190" s="72" t="s">
        <v>15</v>
      </c>
      <c r="I1190" s="72" t="s">
        <v>16</v>
      </c>
      <c r="J1190" s="72" t="s">
        <v>220</v>
      </c>
      <c r="K1190" s="72" t="s">
        <v>24</v>
      </c>
      <c r="L1190" s="72" t="s">
        <v>264</v>
      </c>
      <c r="M1190" s="72" t="s">
        <v>151</v>
      </c>
    </row>
    <row r="1191" spans="2:13" x14ac:dyDescent="0.25">
      <c r="B1191" s="72" t="s">
        <v>143</v>
      </c>
      <c r="C1191" s="72" t="s">
        <v>144</v>
      </c>
      <c r="D1191" s="72" t="s">
        <v>12</v>
      </c>
      <c r="E1191" s="72" t="s">
        <v>181</v>
      </c>
      <c r="F1191" s="73">
        <v>-149</v>
      </c>
      <c r="G1191" s="72" t="s">
        <v>14</v>
      </c>
      <c r="H1191" s="72" t="s">
        <v>15</v>
      </c>
      <c r="I1191" s="72" t="s">
        <v>16</v>
      </c>
      <c r="J1191" s="72" t="s">
        <v>18</v>
      </c>
      <c r="K1191" s="72" t="s">
        <v>33</v>
      </c>
      <c r="L1191" s="72" t="s">
        <v>672</v>
      </c>
      <c r="M1191" s="72"/>
    </row>
    <row r="1192" spans="2:13" x14ac:dyDescent="0.25">
      <c r="B1192" s="72" t="s">
        <v>143</v>
      </c>
      <c r="C1192" s="72" t="s">
        <v>144</v>
      </c>
      <c r="D1192" s="72" t="s">
        <v>12</v>
      </c>
      <c r="E1192" s="72" t="s">
        <v>188</v>
      </c>
      <c r="F1192" s="73">
        <v>27909486</v>
      </c>
      <c r="G1192" s="72" t="s">
        <v>14</v>
      </c>
      <c r="H1192" s="72" t="s">
        <v>155</v>
      </c>
      <c r="I1192" s="72" t="s">
        <v>16</v>
      </c>
      <c r="J1192" s="72" t="s">
        <v>18</v>
      </c>
      <c r="K1192" s="72" t="s">
        <v>33</v>
      </c>
      <c r="L1192" s="72" t="s">
        <v>410</v>
      </c>
      <c r="M1192" s="72" t="s">
        <v>151</v>
      </c>
    </row>
    <row r="1193" spans="2:13" x14ac:dyDescent="0.25">
      <c r="B1193" s="72" t="s">
        <v>143</v>
      </c>
      <c r="C1193" s="72" t="s">
        <v>144</v>
      </c>
      <c r="D1193" s="72" t="s">
        <v>12</v>
      </c>
      <c r="E1193" s="72" t="s">
        <v>219</v>
      </c>
      <c r="F1193" s="73">
        <v>25980</v>
      </c>
      <c r="G1193" s="72" t="s">
        <v>14</v>
      </c>
      <c r="H1193" s="72" t="s">
        <v>15</v>
      </c>
      <c r="I1193" s="72" t="s">
        <v>16</v>
      </c>
      <c r="J1193" s="72" t="s">
        <v>18</v>
      </c>
      <c r="K1193" s="72" t="s">
        <v>147</v>
      </c>
      <c r="L1193" s="72" t="s">
        <v>390</v>
      </c>
      <c r="M1193" s="72"/>
    </row>
    <row r="1194" spans="2:13" x14ac:dyDescent="0.25">
      <c r="B1194" s="72" t="s">
        <v>143</v>
      </c>
      <c r="C1194" s="72" t="s">
        <v>144</v>
      </c>
      <c r="D1194" s="72" t="s">
        <v>12</v>
      </c>
      <c r="E1194" s="72" t="s">
        <v>188</v>
      </c>
      <c r="F1194" s="73">
        <v>568949</v>
      </c>
      <c r="G1194" s="72" t="s">
        <v>14</v>
      </c>
      <c r="H1194" s="72" t="s">
        <v>155</v>
      </c>
      <c r="I1194" s="72" t="s">
        <v>16</v>
      </c>
      <c r="J1194" s="72" t="s">
        <v>18</v>
      </c>
      <c r="K1194" s="72" t="s">
        <v>33</v>
      </c>
      <c r="L1194" s="72" t="s">
        <v>598</v>
      </c>
      <c r="M1194" s="72" t="s">
        <v>163</v>
      </c>
    </row>
    <row r="1195" spans="2:13" x14ac:dyDescent="0.25">
      <c r="B1195" s="72" t="s">
        <v>143</v>
      </c>
      <c r="C1195" s="72" t="s">
        <v>144</v>
      </c>
      <c r="D1195" s="72" t="s">
        <v>12</v>
      </c>
      <c r="E1195" s="72" t="s">
        <v>188</v>
      </c>
      <c r="F1195" s="73">
        <v>2444395</v>
      </c>
      <c r="G1195" s="72" t="s">
        <v>14</v>
      </c>
      <c r="H1195" s="72" t="s">
        <v>155</v>
      </c>
      <c r="I1195" s="72" t="s">
        <v>16</v>
      </c>
      <c r="J1195" s="72" t="s">
        <v>18</v>
      </c>
      <c r="K1195" s="72" t="s">
        <v>33</v>
      </c>
      <c r="L1195" s="72" t="s">
        <v>403</v>
      </c>
      <c r="M1195" s="72" t="s">
        <v>248</v>
      </c>
    </row>
    <row r="1196" spans="2:13" x14ac:dyDescent="0.25">
      <c r="B1196" s="72" t="s">
        <v>143</v>
      </c>
      <c r="C1196" s="72" t="s">
        <v>144</v>
      </c>
      <c r="D1196" s="72" t="s">
        <v>12</v>
      </c>
      <c r="E1196" s="72" t="s">
        <v>199</v>
      </c>
      <c r="F1196" s="73">
        <v>164336</v>
      </c>
      <c r="G1196" s="72" t="s">
        <v>14</v>
      </c>
      <c r="H1196" s="72" t="s">
        <v>15</v>
      </c>
      <c r="I1196" s="72" t="s">
        <v>16</v>
      </c>
      <c r="J1196" s="72" t="s">
        <v>18</v>
      </c>
      <c r="K1196" s="72" t="s">
        <v>147</v>
      </c>
      <c r="L1196" s="72" t="s">
        <v>607</v>
      </c>
      <c r="M1196" s="72"/>
    </row>
    <row r="1197" spans="2:13" x14ac:dyDescent="0.25">
      <c r="B1197" s="72" t="s">
        <v>143</v>
      </c>
      <c r="C1197" s="72" t="s">
        <v>144</v>
      </c>
      <c r="D1197" s="72" t="s">
        <v>12</v>
      </c>
      <c r="E1197" s="72" t="s">
        <v>199</v>
      </c>
      <c r="F1197" s="73">
        <v>797</v>
      </c>
      <c r="G1197" s="72" t="s">
        <v>14</v>
      </c>
      <c r="H1197" s="72" t="s">
        <v>155</v>
      </c>
      <c r="I1197" s="72" t="s">
        <v>136</v>
      </c>
      <c r="J1197" s="72" t="s">
        <v>18</v>
      </c>
      <c r="K1197" s="72" t="s">
        <v>267</v>
      </c>
      <c r="L1197" s="72" t="s">
        <v>673</v>
      </c>
      <c r="M1197" s="72"/>
    </row>
    <row r="1198" spans="2:13" x14ac:dyDescent="0.25">
      <c r="B1198" s="72" t="s">
        <v>143</v>
      </c>
      <c r="C1198" s="72" t="s">
        <v>144</v>
      </c>
      <c r="D1198" s="72" t="s">
        <v>12</v>
      </c>
      <c r="E1198" s="72" t="s">
        <v>229</v>
      </c>
      <c r="F1198" s="73">
        <v>-120</v>
      </c>
      <c r="G1198" s="72" t="s">
        <v>14</v>
      </c>
      <c r="H1198" s="72" t="s">
        <v>15</v>
      </c>
      <c r="I1198" s="72" t="s">
        <v>16</v>
      </c>
      <c r="J1198" s="72" t="s">
        <v>18</v>
      </c>
      <c r="K1198" s="72" t="s">
        <v>257</v>
      </c>
      <c r="L1198" s="72" t="s">
        <v>674</v>
      </c>
      <c r="M1198" s="72"/>
    </row>
    <row r="1199" spans="2:13" x14ac:dyDescent="0.25">
      <c r="B1199" s="72" t="s">
        <v>143</v>
      </c>
      <c r="C1199" s="72" t="s">
        <v>144</v>
      </c>
      <c r="D1199" s="72" t="s">
        <v>12</v>
      </c>
      <c r="E1199" s="72" t="s">
        <v>145</v>
      </c>
      <c r="F1199" s="73">
        <v>-286514</v>
      </c>
      <c r="G1199" s="72" t="s">
        <v>14</v>
      </c>
      <c r="H1199" s="72" t="s">
        <v>15</v>
      </c>
      <c r="I1199" s="72" t="s">
        <v>16</v>
      </c>
      <c r="J1199" s="72" t="s">
        <v>18</v>
      </c>
      <c r="K1199" s="72" t="s">
        <v>257</v>
      </c>
      <c r="L1199" s="72" t="s">
        <v>299</v>
      </c>
      <c r="M1199" s="72"/>
    </row>
    <row r="1200" spans="2:13" x14ac:dyDescent="0.25">
      <c r="B1200" s="72" t="s">
        <v>143</v>
      </c>
      <c r="C1200" s="72" t="s">
        <v>144</v>
      </c>
      <c r="D1200" s="72" t="s">
        <v>12</v>
      </c>
      <c r="E1200" s="72" t="s">
        <v>197</v>
      </c>
      <c r="F1200" s="73">
        <v>676478</v>
      </c>
      <c r="G1200" s="72" t="s">
        <v>14</v>
      </c>
      <c r="H1200" s="72" t="s">
        <v>155</v>
      </c>
      <c r="I1200" s="72" t="s">
        <v>16</v>
      </c>
      <c r="J1200" s="72" t="s">
        <v>18</v>
      </c>
      <c r="K1200" s="72" t="s">
        <v>267</v>
      </c>
      <c r="L1200" s="72" t="s">
        <v>313</v>
      </c>
      <c r="M1200" s="72" t="s">
        <v>163</v>
      </c>
    </row>
    <row r="1201" spans="2:13" x14ac:dyDescent="0.25">
      <c r="B1201" s="72" t="s">
        <v>143</v>
      </c>
      <c r="C1201" s="72" t="s">
        <v>144</v>
      </c>
      <c r="D1201" s="72" t="s">
        <v>12</v>
      </c>
      <c r="E1201" s="72" t="s">
        <v>244</v>
      </c>
      <c r="F1201" s="73">
        <v>48542</v>
      </c>
      <c r="G1201" s="72" t="s">
        <v>14</v>
      </c>
      <c r="H1201" s="72" t="s">
        <v>15</v>
      </c>
      <c r="I1201" s="72" t="s">
        <v>16</v>
      </c>
      <c r="J1201" s="72" t="s">
        <v>18</v>
      </c>
      <c r="K1201" s="72" t="s">
        <v>214</v>
      </c>
      <c r="L1201" s="72" t="s">
        <v>422</v>
      </c>
      <c r="M1201" s="72" t="s">
        <v>163</v>
      </c>
    </row>
    <row r="1202" spans="2:13" x14ac:dyDescent="0.25">
      <c r="B1202" s="72" t="s">
        <v>143</v>
      </c>
      <c r="C1202" s="72" t="s">
        <v>144</v>
      </c>
      <c r="D1202" s="72" t="s">
        <v>12</v>
      </c>
      <c r="E1202" s="72" t="s">
        <v>219</v>
      </c>
      <c r="F1202" s="73">
        <v>1600827</v>
      </c>
      <c r="G1202" s="72" t="s">
        <v>14</v>
      </c>
      <c r="H1202" s="72" t="s">
        <v>15</v>
      </c>
      <c r="I1202" s="72" t="s">
        <v>16</v>
      </c>
      <c r="J1202" s="72" t="s">
        <v>18</v>
      </c>
      <c r="K1202" s="72" t="s">
        <v>147</v>
      </c>
      <c r="L1202" s="72" t="s">
        <v>675</v>
      </c>
      <c r="M1202" s="72"/>
    </row>
    <row r="1203" spans="2:13" x14ac:dyDescent="0.25">
      <c r="B1203" s="72" t="s">
        <v>143</v>
      </c>
      <c r="C1203" s="72" t="s">
        <v>144</v>
      </c>
      <c r="D1203" s="72" t="s">
        <v>12</v>
      </c>
      <c r="E1203" s="72" t="s">
        <v>335</v>
      </c>
      <c r="F1203" s="73">
        <v>45212</v>
      </c>
      <c r="G1203" s="72" t="s">
        <v>14</v>
      </c>
      <c r="H1203" s="72" t="s">
        <v>15</v>
      </c>
      <c r="I1203" s="72" t="s">
        <v>16</v>
      </c>
      <c r="J1203" s="72" t="s">
        <v>18</v>
      </c>
      <c r="K1203" s="72" t="s">
        <v>24</v>
      </c>
      <c r="L1203" s="72" t="s">
        <v>676</v>
      </c>
      <c r="M1203" s="72" t="s">
        <v>159</v>
      </c>
    </row>
    <row r="1204" spans="2:13" x14ac:dyDescent="0.25">
      <c r="B1204" s="72" t="s">
        <v>143</v>
      </c>
      <c r="C1204" s="72" t="s">
        <v>144</v>
      </c>
      <c r="D1204" s="72" t="s">
        <v>12</v>
      </c>
      <c r="E1204" s="72" t="s">
        <v>328</v>
      </c>
      <c r="F1204" s="73">
        <v>27834</v>
      </c>
      <c r="G1204" s="72" t="s">
        <v>14</v>
      </c>
      <c r="H1204" s="72" t="s">
        <v>15</v>
      </c>
      <c r="I1204" s="72" t="s">
        <v>16</v>
      </c>
      <c r="J1204" s="72" t="s">
        <v>18</v>
      </c>
      <c r="K1204" s="72" t="s">
        <v>189</v>
      </c>
      <c r="L1204" s="72" t="s">
        <v>150</v>
      </c>
      <c r="M1204" s="72" t="s">
        <v>159</v>
      </c>
    </row>
    <row r="1205" spans="2:13" x14ac:dyDescent="0.25">
      <c r="B1205" s="72" t="s">
        <v>143</v>
      </c>
      <c r="C1205" s="72" t="s">
        <v>144</v>
      </c>
      <c r="D1205" s="72" t="s">
        <v>12</v>
      </c>
      <c r="E1205" s="72" t="s">
        <v>152</v>
      </c>
      <c r="F1205" s="73">
        <v>-5127</v>
      </c>
      <c r="G1205" s="72" t="s">
        <v>14</v>
      </c>
      <c r="H1205" s="72" t="s">
        <v>155</v>
      </c>
      <c r="I1205" s="72" t="s">
        <v>16</v>
      </c>
      <c r="J1205" s="72" t="s">
        <v>18</v>
      </c>
      <c r="K1205" s="72" t="s">
        <v>33</v>
      </c>
      <c r="L1205" s="72" t="s">
        <v>596</v>
      </c>
      <c r="M1205" s="72"/>
    </row>
    <row r="1206" spans="2:13" x14ac:dyDescent="0.25">
      <c r="B1206" s="72" t="s">
        <v>143</v>
      </c>
      <c r="C1206" s="72" t="s">
        <v>144</v>
      </c>
      <c r="D1206" s="72" t="s">
        <v>12</v>
      </c>
      <c r="E1206" s="72" t="s">
        <v>199</v>
      </c>
      <c r="F1206" s="73">
        <v>1669</v>
      </c>
      <c r="G1206" s="72" t="s">
        <v>14</v>
      </c>
      <c r="H1206" s="72" t="s">
        <v>15</v>
      </c>
      <c r="I1206" s="72" t="s">
        <v>16</v>
      </c>
      <c r="J1206" s="72" t="s">
        <v>18</v>
      </c>
      <c r="K1206" s="72" t="s">
        <v>33</v>
      </c>
      <c r="L1206" s="72" t="s">
        <v>677</v>
      </c>
      <c r="M1206" s="72"/>
    </row>
    <row r="1207" spans="2:13" x14ac:dyDescent="0.25">
      <c r="B1207" s="72" t="s">
        <v>143</v>
      </c>
      <c r="C1207" s="72" t="s">
        <v>144</v>
      </c>
      <c r="D1207" s="72" t="s">
        <v>12</v>
      </c>
      <c r="E1207" s="72" t="s">
        <v>251</v>
      </c>
      <c r="F1207" s="73">
        <v>32603217</v>
      </c>
      <c r="G1207" s="72" t="s">
        <v>14</v>
      </c>
      <c r="H1207" s="72" t="s">
        <v>15</v>
      </c>
      <c r="I1207" s="72" t="s">
        <v>16</v>
      </c>
      <c r="J1207" s="72" t="s">
        <v>18</v>
      </c>
      <c r="K1207" s="72" t="s">
        <v>21</v>
      </c>
      <c r="L1207" s="72" t="s">
        <v>515</v>
      </c>
      <c r="M1207" s="72" t="s">
        <v>522</v>
      </c>
    </row>
    <row r="1208" spans="2:13" x14ac:dyDescent="0.25">
      <c r="B1208" s="72" t="s">
        <v>143</v>
      </c>
      <c r="C1208" s="72" t="s">
        <v>144</v>
      </c>
      <c r="D1208" s="72" t="s">
        <v>12</v>
      </c>
      <c r="E1208" s="72" t="s">
        <v>154</v>
      </c>
      <c r="F1208" s="73">
        <v>-4499</v>
      </c>
      <c r="G1208" s="72" t="s">
        <v>14</v>
      </c>
      <c r="H1208" s="72" t="s">
        <v>15</v>
      </c>
      <c r="I1208" s="72" t="s">
        <v>16</v>
      </c>
      <c r="J1208" s="72" t="s">
        <v>18</v>
      </c>
      <c r="K1208" s="72" t="s">
        <v>147</v>
      </c>
      <c r="L1208" s="72" t="s">
        <v>506</v>
      </c>
      <c r="M1208" s="72"/>
    </row>
    <row r="1209" spans="2:13" x14ac:dyDescent="0.25">
      <c r="B1209" s="72" t="s">
        <v>143</v>
      </c>
      <c r="C1209" s="72" t="s">
        <v>144</v>
      </c>
      <c r="D1209" s="72" t="s">
        <v>12</v>
      </c>
      <c r="E1209" s="72" t="s">
        <v>164</v>
      </c>
      <c r="F1209" s="73">
        <v>-95429</v>
      </c>
      <c r="G1209" s="72" t="s">
        <v>14</v>
      </c>
      <c r="H1209" s="72" t="s">
        <v>15</v>
      </c>
      <c r="I1209" s="72" t="s">
        <v>16</v>
      </c>
      <c r="J1209" s="72" t="s">
        <v>18</v>
      </c>
      <c r="K1209" s="72" t="s">
        <v>267</v>
      </c>
      <c r="L1209" s="72" t="s">
        <v>452</v>
      </c>
      <c r="M1209" s="72"/>
    </row>
    <row r="1210" spans="2:13" x14ac:dyDescent="0.25">
      <c r="B1210" s="72" t="s">
        <v>143</v>
      </c>
      <c r="C1210" s="72" t="s">
        <v>144</v>
      </c>
      <c r="D1210" s="72" t="s">
        <v>12</v>
      </c>
      <c r="E1210" s="72" t="s">
        <v>181</v>
      </c>
      <c r="F1210" s="73">
        <v>-47</v>
      </c>
      <c r="G1210" s="72" t="s">
        <v>14</v>
      </c>
      <c r="H1210" s="72" t="s">
        <v>15</v>
      </c>
      <c r="I1210" s="72" t="s">
        <v>16</v>
      </c>
      <c r="J1210" s="72" t="s">
        <v>18</v>
      </c>
      <c r="K1210" s="72" t="s">
        <v>214</v>
      </c>
      <c r="L1210" s="72" t="s">
        <v>678</v>
      </c>
      <c r="M1210" s="72"/>
    </row>
    <row r="1211" spans="2:13" x14ac:dyDescent="0.25">
      <c r="B1211" s="72" t="s">
        <v>143</v>
      </c>
      <c r="C1211" s="72" t="s">
        <v>144</v>
      </c>
      <c r="D1211" s="72" t="s">
        <v>12</v>
      </c>
      <c r="E1211" s="72" t="s">
        <v>237</v>
      </c>
      <c r="F1211" s="73">
        <v>427920</v>
      </c>
      <c r="G1211" s="72" t="s">
        <v>14</v>
      </c>
      <c r="H1211" s="72" t="s">
        <v>15</v>
      </c>
      <c r="I1211" s="72" t="s">
        <v>16</v>
      </c>
      <c r="J1211" s="72" t="s">
        <v>18</v>
      </c>
      <c r="K1211" s="72" t="s">
        <v>168</v>
      </c>
      <c r="L1211" s="72" t="s">
        <v>413</v>
      </c>
      <c r="M1211" s="72" t="s">
        <v>248</v>
      </c>
    </row>
    <row r="1212" spans="2:13" x14ac:dyDescent="0.25">
      <c r="B1212" s="72" t="s">
        <v>143</v>
      </c>
      <c r="C1212" s="72" t="s">
        <v>144</v>
      </c>
      <c r="D1212" s="72" t="s">
        <v>12</v>
      </c>
      <c r="E1212" s="72" t="s">
        <v>282</v>
      </c>
      <c r="F1212" s="73">
        <v>-472</v>
      </c>
      <c r="G1212" s="72" t="s">
        <v>14</v>
      </c>
      <c r="H1212" s="72" t="s">
        <v>155</v>
      </c>
      <c r="I1212" s="72" t="s">
        <v>16</v>
      </c>
      <c r="J1212" s="72" t="s">
        <v>18</v>
      </c>
      <c r="K1212" s="72" t="s">
        <v>33</v>
      </c>
      <c r="L1212" s="72" t="s">
        <v>516</v>
      </c>
      <c r="M1212" s="72"/>
    </row>
    <row r="1213" spans="2:13" x14ac:dyDescent="0.25">
      <c r="B1213" s="72" t="s">
        <v>143</v>
      </c>
      <c r="C1213" s="72" t="s">
        <v>144</v>
      </c>
      <c r="D1213" s="72" t="s">
        <v>12</v>
      </c>
      <c r="E1213" s="72" t="s">
        <v>188</v>
      </c>
      <c r="F1213" s="73">
        <v>40395</v>
      </c>
      <c r="G1213" s="72" t="s">
        <v>14</v>
      </c>
      <c r="H1213" s="72" t="s">
        <v>15</v>
      </c>
      <c r="I1213" s="72" t="s">
        <v>16</v>
      </c>
      <c r="J1213" s="72" t="s">
        <v>18</v>
      </c>
      <c r="K1213" s="72" t="s">
        <v>214</v>
      </c>
      <c r="L1213" s="72" t="s">
        <v>679</v>
      </c>
      <c r="M1213" s="72" t="s">
        <v>163</v>
      </c>
    </row>
    <row r="1214" spans="2:13" x14ac:dyDescent="0.25">
      <c r="B1214" s="72" t="s">
        <v>143</v>
      </c>
      <c r="C1214" s="72" t="s">
        <v>144</v>
      </c>
      <c r="D1214" s="72" t="s">
        <v>12</v>
      </c>
      <c r="E1214" s="72" t="s">
        <v>188</v>
      </c>
      <c r="F1214" s="73">
        <v>555803</v>
      </c>
      <c r="G1214" s="72" t="s">
        <v>14</v>
      </c>
      <c r="H1214" s="72" t="s">
        <v>15</v>
      </c>
      <c r="I1214" s="72" t="s">
        <v>16</v>
      </c>
      <c r="J1214" s="72" t="s">
        <v>18</v>
      </c>
      <c r="K1214" s="72" t="s">
        <v>168</v>
      </c>
      <c r="L1214" s="72" t="s">
        <v>680</v>
      </c>
      <c r="M1214" s="72" t="s">
        <v>191</v>
      </c>
    </row>
    <row r="1215" spans="2:13" x14ac:dyDescent="0.25">
      <c r="B1215" s="72" t="s">
        <v>143</v>
      </c>
      <c r="C1215" s="72" t="s">
        <v>144</v>
      </c>
      <c r="D1215" s="72" t="s">
        <v>12</v>
      </c>
      <c r="E1215" s="72" t="s">
        <v>229</v>
      </c>
      <c r="F1215" s="73">
        <v>-1328</v>
      </c>
      <c r="G1215" s="72" t="s">
        <v>14</v>
      </c>
      <c r="H1215" s="72" t="s">
        <v>15</v>
      </c>
      <c r="I1215" s="72" t="s">
        <v>16</v>
      </c>
      <c r="J1215" s="72" t="s">
        <v>18</v>
      </c>
      <c r="K1215" s="72" t="s">
        <v>267</v>
      </c>
      <c r="L1215" s="72" t="s">
        <v>340</v>
      </c>
      <c r="M1215" s="72"/>
    </row>
    <row r="1216" spans="2:13" x14ac:dyDescent="0.25">
      <c r="B1216" s="72" t="s">
        <v>143</v>
      </c>
      <c r="C1216" s="72" t="s">
        <v>144</v>
      </c>
      <c r="D1216" s="72" t="s">
        <v>12</v>
      </c>
      <c r="E1216" s="72" t="s">
        <v>181</v>
      </c>
      <c r="F1216" s="73">
        <v>-722</v>
      </c>
      <c r="G1216" s="72" t="s">
        <v>14</v>
      </c>
      <c r="H1216" s="72" t="s">
        <v>15</v>
      </c>
      <c r="I1216" s="72" t="s">
        <v>16</v>
      </c>
      <c r="J1216" s="72" t="s">
        <v>18</v>
      </c>
      <c r="K1216" s="72" t="s">
        <v>205</v>
      </c>
      <c r="L1216" s="72" t="s">
        <v>658</v>
      </c>
      <c r="M1216" s="72"/>
    </row>
    <row r="1217" spans="2:13" x14ac:dyDescent="0.25">
      <c r="B1217" s="72" t="s">
        <v>143</v>
      </c>
      <c r="C1217" s="72" t="s">
        <v>144</v>
      </c>
      <c r="D1217" s="72" t="s">
        <v>12</v>
      </c>
      <c r="E1217" s="72" t="s">
        <v>177</v>
      </c>
      <c r="F1217" s="73">
        <v>99864</v>
      </c>
      <c r="G1217" s="72" t="s">
        <v>14</v>
      </c>
      <c r="H1217" s="72" t="s">
        <v>15</v>
      </c>
      <c r="I1217" s="72" t="s">
        <v>16</v>
      </c>
      <c r="J1217" s="72" t="s">
        <v>18</v>
      </c>
      <c r="K1217" s="72" t="s">
        <v>33</v>
      </c>
      <c r="L1217" s="72" t="s">
        <v>462</v>
      </c>
      <c r="M1217" s="72"/>
    </row>
    <row r="1218" spans="2:13" x14ac:dyDescent="0.25">
      <c r="B1218" s="72" t="s">
        <v>143</v>
      </c>
      <c r="C1218" s="72" t="s">
        <v>144</v>
      </c>
      <c r="D1218" s="72" t="s">
        <v>12</v>
      </c>
      <c r="E1218" s="72" t="s">
        <v>681</v>
      </c>
      <c r="F1218" s="73">
        <v>2348</v>
      </c>
      <c r="G1218" s="72" t="s">
        <v>14</v>
      </c>
      <c r="H1218" s="72" t="s">
        <v>155</v>
      </c>
      <c r="I1218" s="72" t="s">
        <v>16</v>
      </c>
      <c r="J1218" s="72" t="s">
        <v>18</v>
      </c>
      <c r="K1218" s="72" t="s">
        <v>21</v>
      </c>
      <c r="L1218" s="72" t="s">
        <v>198</v>
      </c>
      <c r="M1218" s="72"/>
    </row>
    <row r="1219" spans="2:13" x14ac:dyDescent="0.25">
      <c r="B1219" s="72" t="s">
        <v>143</v>
      </c>
      <c r="C1219" s="72" t="s">
        <v>144</v>
      </c>
      <c r="D1219" s="72" t="s">
        <v>12</v>
      </c>
      <c r="E1219" s="72" t="s">
        <v>152</v>
      </c>
      <c r="F1219" s="73">
        <v>-5977</v>
      </c>
      <c r="G1219" s="72" t="s">
        <v>14</v>
      </c>
      <c r="H1219" s="72" t="s">
        <v>155</v>
      </c>
      <c r="I1219" s="72" t="s">
        <v>16</v>
      </c>
      <c r="J1219" s="72" t="s">
        <v>18</v>
      </c>
      <c r="K1219" s="72" t="s">
        <v>147</v>
      </c>
      <c r="L1219" s="72" t="s">
        <v>347</v>
      </c>
      <c r="M1219" s="72"/>
    </row>
    <row r="1220" spans="2:13" x14ac:dyDescent="0.25">
      <c r="B1220" s="72" t="s">
        <v>143</v>
      </c>
      <c r="C1220" s="72" t="s">
        <v>144</v>
      </c>
      <c r="D1220" s="72" t="s">
        <v>12</v>
      </c>
      <c r="E1220" s="72" t="s">
        <v>282</v>
      </c>
      <c r="F1220" s="73">
        <v>-5483</v>
      </c>
      <c r="G1220" s="72" t="s">
        <v>14</v>
      </c>
      <c r="H1220" s="72" t="s">
        <v>15</v>
      </c>
      <c r="I1220" s="72" t="s">
        <v>16</v>
      </c>
      <c r="J1220" s="72" t="s">
        <v>18</v>
      </c>
      <c r="K1220" s="72" t="s">
        <v>33</v>
      </c>
      <c r="L1220" s="72" t="s">
        <v>212</v>
      </c>
      <c r="M1220" s="72"/>
    </row>
    <row r="1221" spans="2:13" x14ac:dyDescent="0.25">
      <c r="B1221" s="72" t="s">
        <v>143</v>
      </c>
      <c r="C1221" s="72" t="s">
        <v>144</v>
      </c>
      <c r="D1221" s="72" t="s">
        <v>12</v>
      </c>
      <c r="E1221" s="72" t="s">
        <v>229</v>
      </c>
      <c r="F1221" s="73">
        <v>-592880</v>
      </c>
      <c r="G1221" s="72" t="s">
        <v>14</v>
      </c>
      <c r="H1221" s="72" t="s">
        <v>15</v>
      </c>
      <c r="I1221" s="72" t="s">
        <v>16</v>
      </c>
      <c r="J1221" s="72" t="s">
        <v>18</v>
      </c>
      <c r="K1221" s="72" t="s">
        <v>33</v>
      </c>
      <c r="L1221" s="72" t="s">
        <v>326</v>
      </c>
      <c r="M1221" s="72"/>
    </row>
    <row r="1222" spans="2:13" x14ac:dyDescent="0.25">
      <c r="B1222" s="72" t="s">
        <v>143</v>
      </c>
      <c r="C1222" s="72" t="s">
        <v>144</v>
      </c>
      <c r="D1222" s="72" t="s">
        <v>12</v>
      </c>
      <c r="E1222" s="72" t="s">
        <v>219</v>
      </c>
      <c r="F1222" s="73">
        <v>2846519</v>
      </c>
      <c r="G1222" s="72" t="s">
        <v>14</v>
      </c>
      <c r="H1222" s="72" t="s">
        <v>15</v>
      </c>
      <c r="I1222" s="72" t="s">
        <v>16</v>
      </c>
      <c r="J1222" s="72" t="s">
        <v>18</v>
      </c>
      <c r="K1222" s="72" t="s">
        <v>33</v>
      </c>
      <c r="L1222" s="72" t="s">
        <v>285</v>
      </c>
      <c r="M1222" s="72"/>
    </row>
    <row r="1223" spans="2:13" x14ac:dyDescent="0.25">
      <c r="B1223" s="72" t="s">
        <v>143</v>
      </c>
      <c r="C1223" s="72" t="s">
        <v>144</v>
      </c>
      <c r="D1223" s="72" t="s">
        <v>12</v>
      </c>
      <c r="E1223" s="72" t="s">
        <v>199</v>
      </c>
      <c r="F1223" s="73">
        <v>14492</v>
      </c>
      <c r="G1223" s="72" t="s">
        <v>14</v>
      </c>
      <c r="H1223" s="72" t="s">
        <v>15</v>
      </c>
      <c r="I1223" s="72" t="s">
        <v>16</v>
      </c>
      <c r="J1223" s="72" t="s">
        <v>18</v>
      </c>
      <c r="K1223" s="72" t="s">
        <v>21</v>
      </c>
      <c r="L1223" s="72" t="s">
        <v>22</v>
      </c>
      <c r="M1223" s="72"/>
    </row>
    <row r="1224" spans="2:13" x14ac:dyDescent="0.25">
      <c r="B1224" s="72" t="s">
        <v>143</v>
      </c>
      <c r="C1224" s="72" t="s">
        <v>144</v>
      </c>
      <c r="D1224" s="72" t="s">
        <v>12</v>
      </c>
      <c r="E1224" s="72" t="s">
        <v>154</v>
      </c>
      <c r="F1224" s="73">
        <v>-4970</v>
      </c>
      <c r="G1224" s="72" t="s">
        <v>14</v>
      </c>
      <c r="H1224" s="72" t="s">
        <v>155</v>
      </c>
      <c r="I1224" s="72" t="s">
        <v>16</v>
      </c>
      <c r="J1224" s="72" t="s">
        <v>18</v>
      </c>
      <c r="K1224" s="72" t="s">
        <v>33</v>
      </c>
      <c r="L1224" s="72" t="s">
        <v>497</v>
      </c>
      <c r="M1224" s="72"/>
    </row>
    <row r="1225" spans="2:13" x14ac:dyDescent="0.25">
      <c r="B1225" s="72" t="s">
        <v>143</v>
      </c>
      <c r="C1225" s="72" t="s">
        <v>144</v>
      </c>
      <c r="D1225" s="72" t="s">
        <v>12</v>
      </c>
      <c r="E1225" s="72" t="s">
        <v>213</v>
      </c>
      <c r="F1225" s="73">
        <v>72</v>
      </c>
      <c r="G1225" s="72" t="s">
        <v>14</v>
      </c>
      <c r="H1225" s="72" t="s">
        <v>155</v>
      </c>
      <c r="I1225" s="72" t="s">
        <v>16</v>
      </c>
      <c r="J1225" s="72" t="s">
        <v>18</v>
      </c>
      <c r="K1225" s="72" t="s">
        <v>147</v>
      </c>
      <c r="L1225" s="72" t="s">
        <v>454</v>
      </c>
      <c r="M1225" s="72" t="s">
        <v>172</v>
      </c>
    </row>
    <row r="1226" spans="2:13" x14ac:dyDescent="0.25">
      <c r="B1226" s="72" t="s">
        <v>143</v>
      </c>
      <c r="C1226" s="72" t="s">
        <v>144</v>
      </c>
      <c r="D1226" s="72" t="s">
        <v>12</v>
      </c>
      <c r="E1226" s="72" t="s">
        <v>240</v>
      </c>
      <c r="F1226" s="73">
        <v>-4665</v>
      </c>
      <c r="G1226" s="72" t="s">
        <v>14</v>
      </c>
      <c r="H1226" s="72" t="s">
        <v>15</v>
      </c>
      <c r="I1226" s="72" t="s">
        <v>16</v>
      </c>
      <c r="J1226" s="72" t="s">
        <v>18</v>
      </c>
      <c r="K1226" s="72" t="s">
        <v>147</v>
      </c>
      <c r="L1226" s="72" t="s">
        <v>332</v>
      </c>
      <c r="M1226" s="72"/>
    </row>
    <row r="1227" spans="2:13" x14ac:dyDescent="0.25">
      <c r="B1227" s="72" t="s">
        <v>143</v>
      </c>
      <c r="C1227" s="72" t="s">
        <v>144</v>
      </c>
      <c r="D1227" s="72" t="s">
        <v>12</v>
      </c>
      <c r="E1227" s="72" t="s">
        <v>152</v>
      </c>
      <c r="F1227" s="73">
        <v>-695</v>
      </c>
      <c r="G1227" s="72" t="s">
        <v>14</v>
      </c>
      <c r="H1227" s="72" t="s">
        <v>15</v>
      </c>
      <c r="I1227" s="72" t="s">
        <v>136</v>
      </c>
      <c r="J1227" s="72" t="s">
        <v>18</v>
      </c>
      <c r="K1227" s="72" t="s">
        <v>267</v>
      </c>
      <c r="L1227" s="72" t="s">
        <v>452</v>
      </c>
      <c r="M1227" s="72"/>
    </row>
    <row r="1228" spans="2:13" x14ac:dyDescent="0.25">
      <c r="B1228" s="72" t="s">
        <v>143</v>
      </c>
      <c r="C1228" s="72" t="s">
        <v>144</v>
      </c>
      <c r="D1228" s="72" t="s">
        <v>12</v>
      </c>
      <c r="E1228" s="72" t="s">
        <v>227</v>
      </c>
      <c r="F1228" s="73">
        <v>8057</v>
      </c>
      <c r="G1228" s="72" t="s">
        <v>14</v>
      </c>
      <c r="H1228" s="72" t="s">
        <v>15</v>
      </c>
      <c r="I1228" s="72" t="s">
        <v>16</v>
      </c>
      <c r="J1228" s="72" t="s">
        <v>18</v>
      </c>
      <c r="K1228" s="72" t="s">
        <v>147</v>
      </c>
      <c r="L1228" s="72" t="s">
        <v>574</v>
      </c>
      <c r="M1228" s="72" t="s">
        <v>191</v>
      </c>
    </row>
    <row r="1229" spans="2:13" x14ac:dyDescent="0.25">
      <c r="B1229" s="72" t="s">
        <v>143</v>
      </c>
      <c r="C1229" s="72" t="s">
        <v>144</v>
      </c>
      <c r="D1229" s="72" t="s">
        <v>12</v>
      </c>
      <c r="E1229" s="72" t="s">
        <v>439</v>
      </c>
      <c r="F1229" s="73">
        <v>2132256</v>
      </c>
      <c r="G1229" s="72" t="s">
        <v>14</v>
      </c>
      <c r="H1229" s="72" t="s">
        <v>15</v>
      </c>
      <c r="I1229" s="72" t="s">
        <v>16</v>
      </c>
      <c r="J1229" s="72" t="s">
        <v>18</v>
      </c>
      <c r="K1229" s="72" t="s">
        <v>33</v>
      </c>
      <c r="L1229" s="72" t="s">
        <v>543</v>
      </c>
      <c r="M1229" s="72"/>
    </row>
    <row r="1230" spans="2:13" x14ac:dyDescent="0.25">
      <c r="B1230" s="72" t="s">
        <v>143</v>
      </c>
      <c r="C1230" s="72" t="s">
        <v>144</v>
      </c>
      <c r="D1230" s="72" t="s">
        <v>12</v>
      </c>
      <c r="E1230" s="72" t="s">
        <v>197</v>
      </c>
      <c r="F1230" s="73">
        <v>47947</v>
      </c>
      <c r="G1230" s="72" t="s">
        <v>14</v>
      </c>
      <c r="H1230" s="72" t="s">
        <v>155</v>
      </c>
      <c r="I1230" s="72" t="s">
        <v>136</v>
      </c>
      <c r="J1230" s="72" t="s">
        <v>18</v>
      </c>
      <c r="K1230" s="72" t="s">
        <v>33</v>
      </c>
      <c r="L1230" s="72" t="s">
        <v>232</v>
      </c>
      <c r="M1230" s="72" t="s">
        <v>163</v>
      </c>
    </row>
    <row r="1231" spans="2:13" x14ac:dyDescent="0.25">
      <c r="B1231" s="72" t="s">
        <v>143</v>
      </c>
      <c r="C1231" s="72" t="s">
        <v>144</v>
      </c>
      <c r="D1231" s="72" t="s">
        <v>12</v>
      </c>
      <c r="E1231" s="72" t="s">
        <v>160</v>
      </c>
      <c r="F1231" s="73">
        <v>101709</v>
      </c>
      <c r="G1231" s="72" t="s">
        <v>14</v>
      </c>
      <c r="H1231" s="72" t="s">
        <v>15</v>
      </c>
      <c r="I1231" s="72" t="s">
        <v>16</v>
      </c>
      <c r="J1231" s="72" t="s">
        <v>18</v>
      </c>
      <c r="K1231" s="72" t="s">
        <v>267</v>
      </c>
      <c r="L1231" s="72" t="s">
        <v>313</v>
      </c>
      <c r="M1231" s="72" t="s">
        <v>248</v>
      </c>
    </row>
    <row r="1232" spans="2:13" x14ac:dyDescent="0.25">
      <c r="B1232" s="72" t="s">
        <v>143</v>
      </c>
      <c r="C1232" s="72" t="s">
        <v>144</v>
      </c>
      <c r="D1232" s="72" t="s">
        <v>12</v>
      </c>
      <c r="E1232" s="72" t="s">
        <v>154</v>
      </c>
      <c r="F1232" s="73">
        <v>-57621</v>
      </c>
      <c r="G1232" s="72" t="s">
        <v>14</v>
      </c>
      <c r="H1232" s="72" t="s">
        <v>15</v>
      </c>
      <c r="I1232" s="72" t="s">
        <v>16</v>
      </c>
      <c r="J1232" s="72" t="s">
        <v>18</v>
      </c>
      <c r="K1232" s="72" t="s">
        <v>184</v>
      </c>
      <c r="L1232" s="72" t="s">
        <v>351</v>
      </c>
      <c r="M1232" s="72"/>
    </row>
    <row r="1233" spans="2:13" x14ac:dyDescent="0.25">
      <c r="B1233" s="72" t="s">
        <v>143</v>
      </c>
      <c r="C1233" s="72" t="s">
        <v>144</v>
      </c>
      <c r="D1233" s="72" t="s">
        <v>12</v>
      </c>
      <c r="E1233" s="72" t="s">
        <v>219</v>
      </c>
      <c r="F1233" s="73">
        <v>214301</v>
      </c>
      <c r="G1233" s="72" t="s">
        <v>14</v>
      </c>
      <c r="H1233" s="72" t="s">
        <v>155</v>
      </c>
      <c r="I1233" s="72" t="s">
        <v>16</v>
      </c>
      <c r="J1233" s="72" t="s">
        <v>18</v>
      </c>
      <c r="K1233" s="72" t="s">
        <v>33</v>
      </c>
      <c r="L1233" s="72" t="s">
        <v>359</v>
      </c>
      <c r="M1233" s="72"/>
    </row>
    <row r="1234" spans="2:13" x14ac:dyDescent="0.25">
      <c r="B1234" s="72" t="s">
        <v>143</v>
      </c>
      <c r="C1234" s="72" t="s">
        <v>144</v>
      </c>
      <c r="D1234" s="72" t="s">
        <v>12</v>
      </c>
      <c r="E1234" s="72" t="s">
        <v>292</v>
      </c>
      <c r="F1234" s="73">
        <v>168857</v>
      </c>
      <c r="G1234" s="72" t="s">
        <v>14</v>
      </c>
      <c r="H1234" s="72" t="s">
        <v>15</v>
      </c>
      <c r="I1234" s="72" t="s">
        <v>16</v>
      </c>
      <c r="J1234" s="72" t="s">
        <v>18</v>
      </c>
      <c r="K1234" s="72" t="s">
        <v>147</v>
      </c>
      <c r="L1234" s="72" t="s">
        <v>550</v>
      </c>
      <c r="M1234" s="72" t="s">
        <v>384</v>
      </c>
    </row>
    <row r="1235" spans="2:13" x14ac:dyDescent="0.25">
      <c r="B1235" s="72" t="s">
        <v>143</v>
      </c>
      <c r="C1235" s="72" t="s">
        <v>144</v>
      </c>
      <c r="D1235" s="72" t="s">
        <v>12</v>
      </c>
      <c r="E1235" s="72" t="s">
        <v>145</v>
      </c>
      <c r="F1235" s="73">
        <v>-12967</v>
      </c>
      <c r="G1235" s="72" t="s">
        <v>14</v>
      </c>
      <c r="H1235" s="72" t="s">
        <v>155</v>
      </c>
      <c r="I1235" s="72" t="s">
        <v>16</v>
      </c>
      <c r="J1235" s="72" t="s">
        <v>18</v>
      </c>
      <c r="K1235" s="72" t="s">
        <v>267</v>
      </c>
      <c r="L1235" s="72" t="s">
        <v>484</v>
      </c>
      <c r="M1235" s="72"/>
    </row>
    <row r="1236" spans="2:13" x14ac:dyDescent="0.25">
      <c r="B1236" s="72" t="s">
        <v>143</v>
      </c>
      <c r="C1236" s="72" t="s">
        <v>144</v>
      </c>
      <c r="D1236" s="72" t="s">
        <v>12</v>
      </c>
      <c r="E1236" s="72" t="s">
        <v>157</v>
      </c>
      <c r="F1236" s="73">
        <v>63367</v>
      </c>
      <c r="G1236" s="72" t="s">
        <v>14</v>
      </c>
      <c r="H1236" s="72" t="s">
        <v>15</v>
      </c>
      <c r="I1236" s="72" t="s">
        <v>16</v>
      </c>
      <c r="J1236" s="72" t="s">
        <v>18</v>
      </c>
      <c r="K1236" s="72" t="s">
        <v>147</v>
      </c>
      <c r="L1236" s="72" t="s">
        <v>625</v>
      </c>
      <c r="M1236" s="72" t="s">
        <v>322</v>
      </c>
    </row>
    <row r="1237" spans="2:13" x14ac:dyDescent="0.25">
      <c r="B1237" s="72" t="s">
        <v>143</v>
      </c>
      <c r="C1237" s="72" t="s">
        <v>144</v>
      </c>
      <c r="D1237" s="72" t="s">
        <v>12</v>
      </c>
      <c r="E1237" s="72" t="s">
        <v>240</v>
      </c>
      <c r="F1237" s="73">
        <v>-1541</v>
      </c>
      <c r="G1237" s="72" t="s">
        <v>14</v>
      </c>
      <c r="H1237" s="72" t="s">
        <v>15</v>
      </c>
      <c r="I1237" s="72" t="s">
        <v>16</v>
      </c>
      <c r="J1237" s="72" t="s">
        <v>18</v>
      </c>
      <c r="K1237" s="72" t="s">
        <v>147</v>
      </c>
      <c r="L1237" s="72" t="s">
        <v>489</v>
      </c>
      <c r="M1237" s="72"/>
    </row>
    <row r="1238" spans="2:13" x14ac:dyDescent="0.25">
      <c r="B1238" s="72" t="s">
        <v>143</v>
      </c>
      <c r="C1238" s="72" t="s">
        <v>144</v>
      </c>
      <c r="D1238" s="72" t="s">
        <v>12</v>
      </c>
      <c r="E1238" s="72" t="s">
        <v>199</v>
      </c>
      <c r="F1238" s="73">
        <v>1330</v>
      </c>
      <c r="G1238" s="72" t="s">
        <v>14</v>
      </c>
      <c r="H1238" s="72" t="s">
        <v>15</v>
      </c>
      <c r="I1238" s="72" t="s">
        <v>16</v>
      </c>
      <c r="J1238" s="72" t="s">
        <v>18</v>
      </c>
      <c r="K1238" s="72" t="s">
        <v>33</v>
      </c>
      <c r="L1238" s="72" t="s">
        <v>286</v>
      </c>
      <c r="M1238" s="72"/>
    </row>
    <row r="1239" spans="2:13" x14ac:dyDescent="0.25">
      <c r="B1239" s="72" t="s">
        <v>143</v>
      </c>
      <c r="C1239" s="72" t="s">
        <v>144</v>
      </c>
      <c r="D1239" s="72" t="s">
        <v>12</v>
      </c>
      <c r="E1239" s="72" t="s">
        <v>149</v>
      </c>
      <c r="F1239" s="73">
        <v>752474</v>
      </c>
      <c r="G1239" s="72" t="s">
        <v>14</v>
      </c>
      <c r="H1239" s="72" t="s">
        <v>15</v>
      </c>
      <c r="I1239" s="72" t="s">
        <v>16</v>
      </c>
      <c r="J1239" s="72" t="s">
        <v>18</v>
      </c>
      <c r="K1239" s="72" t="s">
        <v>147</v>
      </c>
      <c r="L1239" s="72" t="s">
        <v>622</v>
      </c>
      <c r="M1239" s="72" t="s">
        <v>151</v>
      </c>
    </row>
    <row r="1240" spans="2:13" x14ac:dyDescent="0.25">
      <c r="B1240" s="72" t="s">
        <v>143</v>
      </c>
      <c r="C1240" s="72" t="s">
        <v>144</v>
      </c>
      <c r="D1240" s="72" t="s">
        <v>12</v>
      </c>
      <c r="E1240" s="72" t="s">
        <v>188</v>
      </c>
      <c r="F1240" s="73">
        <v>229267</v>
      </c>
      <c r="G1240" s="72" t="s">
        <v>14</v>
      </c>
      <c r="H1240" s="72" t="s">
        <v>15</v>
      </c>
      <c r="I1240" s="72" t="s">
        <v>16</v>
      </c>
      <c r="J1240" s="72" t="s">
        <v>18</v>
      </c>
      <c r="K1240" s="72" t="s">
        <v>184</v>
      </c>
      <c r="L1240" s="72" t="s">
        <v>414</v>
      </c>
      <c r="M1240" s="72" t="s">
        <v>186</v>
      </c>
    </row>
    <row r="1241" spans="2:13" x14ac:dyDescent="0.25">
      <c r="B1241" s="72" t="s">
        <v>143</v>
      </c>
      <c r="C1241" s="72" t="s">
        <v>144</v>
      </c>
      <c r="D1241" s="72" t="s">
        <v>12</v>
      </c>
      <c r="E1241" s="72" t="s">
        <v>219</v>
      </c>
      <c r="F1241" s="73">
        <v>3727</v>
      </c>
      <c r="G1241" s="72" t="s">
        <v>14</v>
      </c>
      <c r="H1241" s="72" t="s">
        <v>155</v>
      </c>
      <c r="I1241" s="72" t="s">
        <v>16</v>
      </c>
      <c r="J1241" s="72" t="s">
        <v>18</v>
      </c>
      <c r="K1241" s="72" t="s">
        <v>33</v>
      </c>
      <c r="L1241" s="72" t="s">
        <v>343</v>
      </c>
      <c r="M1241" s="72"/>
    </row>
    <row r="1242" spans="2:13" x14ac:dyDescent="0.25">
      <c r="B1242" s="72" t="s">
        <v>143</v>
      </c>
      <c r="C1242" s="72" t="s">
        <v>144</v>
      </c>
      <c r="D1242" s="72" t="s">
        <v>12</v>
      </c>
      <c r="E1242" s="72" t="s">
        <v>177</v>
      </c>
      <c r="F1242" s="73">
        <v>125850</v>
      </c>
      <c r="G1242" s="72" t="s">
        <v>14</v>
      </c>
      <c r="H1242" s="72" t="s">
        <v>15</v>
      </c>
      <c r="I1242" s="72" t="s">
        <v>16</v>
      </c>
      <c r="J1242" s="72" t="s">
        <v>18</v>
      </c>
      <c r="K1242" s="72" t="s">
        <v>33</v>
      </c>
      <c r="L1242" s="72" t="s">
        <v>187</v>
      </c>
      <c r="M1242" s="72"/>
    </row>
    <row r="1243" spans="2:13" x14ac:dyDescent="0.25">
      <c r="B1243" s="72" t="s">
        <v>143</v>
      </c>
      <c r="C1243" s="72" t="s">
        <v>144</v>
      </c>
      <c r="D1243" s="72" t="s">
        <v>12</v>
      </c>
      <c r="E1243" s="72" t="s">
        <v>188</v>
      </c>
      <c r="F1243" s="73">
        <v>507072</v>
      </c>
      <c r="G1243" s="72" t="s">
        <v>14</v>
      </c>
      <c r="H1243" s="72" t="s">
        <v>155</v>
      </c>
      <c r="I1243" s="72" t="s">
        <v>16</v>
      </c>
      <c r="J1243" s="72" t="s">
        <v>18</v>
      </c>
      <c r="K1243" s="72" t="s">
        <v>33</v>
      </c>
      <c r="L1243" s="72" t="s">
        <v>682</v>
      </c>
      <c r="M1243" s="72" t="s">
        <v>151</v>
      </c>
    </row>
    <row r="1244" spans="2:13" x14ac:dyDescent="0.25">
      <c r="B1244" s="72" t="s">
        <v>143</v>
      </c>
      <c r="C1244" s="72" t="s">
        <v>144</v>
      </c>
      <c r="D1244" s="72" t="s">
        <v>12</v>
      </c>
      <c r="E1244" s="72" t="s">
        <v>188</v>
      </c>
      <c r="F1244" s="73">
        <v>150953</v>
      </c>
      <c r="G1244" s="72" t="s">
        <v>14</v>
      </c>
      <c r="H1244" s="72" t="s">
        <v>15</v>
      </c>
      <c r="I1244" s="72" t="s">
        <v>16</v>
      </c>
      <c r="J1244" s="72" t="s">
        <v>18</v>
      </c>
      <c r="K1244" s="72" t="s">
        <v>214</v>
      </c>
      <c r="L1244" s="72" t="s">
        <v>642</v>
      </c>
      <c r="M1244" s="72" t="s">
        <v>163</v>
      </c>
    </row>
    <row r="1245" spans="2:13" x14ac:dyDescent="0.25">
      <c r="B1245" s="72" t="s">
        <v>143</v>
      </c>
      <c r="C1245" s="72" t="s">
        <v>144</v>
      </c>
      <c r="D1245" s="72" t="s">
        <v>12</v>
      </c>
      <c r="E1245" s="72" t="s">
        <v>152</v>
      </c>
      <c r="F1245" s="73">
        <v>-21530</v>
      </c>
      <c r="G1245" s="72" t="s">
        <v>14</v>
      </c>
      <c r="H1245" s="72" t="s">
        <v>155</v>
      </c>
      <c r="I1245" s="72" t="s">
        <v>16</v>
      </c>
      <c r="J1245" s="72" t="s">
        <v>18</v>
      </c>
      <c r="K1245" s="72" t="s">
        <v>147</v>
      </c>
      <c r="L1245" s="72" t="s">
        <v>365</v>
      </c>
      <c r="M1245" s="72"/>
    </row>
    <row r="1246" spans="2:13" x14ac:dyDescent="0.25">
      <c r="B1246" s="72" t="s">
        <v>143</v>
      </c>
      <c r="C1246" s="72" t="s">
        <v>144</v>
      </c>
      <c r="D1246" s="72" t="s">
        <v>12</v>
      </c>
      <c r="E1246" s="72" t="s">
        <v>157</v>
      </c>
      <c r="F1246" s="73">
        <v>667277</v>
      </c>
      <c r="G1246" s="72" t="s">
        <v>14</v>
      </c>
      <c r="H1246" s="72" t="s">
        <v>155</v>
      </c>
      <c r="I1246" s="72" t="s">
        <v>16</v>
      </c>
      <c r="J1246" s="72" t="s">
        <v>18</v>
      </c>
      <c r="K1246" s="72" t="s">
        <v>147</v>
      </c>
      <c r="L1246" s="72" t="s">
        <v>454</v>
      </c>
      <c r="M1246" s="72" t="s">
        <v>334</v>
      </c>
    </row>
    <row r="1247" spans="2:13" x14ac:dyDescent="0.25">
      <c r="B1247" s="72" t="s">
        <v>143</v>
      </c>
      <c r="C1247" s="72" t="s">
        <v>144</v>
      </c>
      <c r="D1247" s="72" t="s">
        <v>12</v>
      </c>
      <c r="E1247" s="72" t="s">
        <v>188</v>
      </c>
      <c r="F1247" s="73">
        <v>2413310</v>
      </c>
      <c r="G1247" s="72" t="s">
        <v>14</v>
      </c>
      <c r="H1247" s="72" t="s">
        <v>155</v>
      </c>
      <c r="I1247" s="72" t="s">
        <v>16</v>
      </c>
      <c r="J1247" s="72" t="s">
        <v>18</v>
      </c>
      <c r="K1247" s="72" t="s">
        <v>33</v>
      </c>
      <c r="L1247" s="72" t="s">
        <v>462</v>
      </c>
      <c r="M1247" s="72" t="s">
        <v>151</v>
      </c>
    </row>
    <row r="1248" spans="2:13" x14ac:dyDescent="0.25">
      <c r="B1248" s="72" t="s">
        <v>143</v>
      </c>
      <c r="C1248" s="72" t="s">
        <v>144</v>
      </c>
      <c r="D1248" s="72" t="s">
        <v>12</v>
      </c>
      <c r="E1248" s="72" t="s">
        <v>145</v>
      </c>
      <c r="F1248" s="73">
        <v>-36645</v>
      </c>
      <c r="G1248" s="72" t="s">
        <v>14</v>
      </c>
      <c r="H1248" s="72" t="s">
        <v>15</v>
      </c>
      <c r="I1248" s="72" t="s">
        <v>16</v>
      </c>
      <c r="J1248" s="72" t="s">
        <v>18</v>
      </c>
      <c r="K1248" s="72" t="s">
        <v>21</v>
      </c>
      <c r="L1248" s="72" t="s">
        <v>515</v>
      </c>
      <c r="M1248" s="72"/>
    </row>
    <row r="1249" spans="2:13" x14ac:dyDescent="0.25">
      <c r="B1249" s="72" t="s">
        <v>143</v>
      </c>
      <c r="C1249" s="72" t="s">
        <v>144</v>
      </c>
      <c r="D1249" s="72" t="s">
        <v>12</v>
      </c>
      <c r="E1249" s="72" t="s">
        <v>282</v>
      </c>
      <c r="F1249" s="73">
        <v>-1196</v>
      </c>
      <c r="G1249" s="72" t="s">
        <v>14</v>
      </c>
      <c r="H1249" s="72" t="s">
        <v>15</v>
      </c>
      <c r="I1249" s="72" t="s">
        <v>16</v>
      </c>
      <c r="J1249" s="72" t="s">
        <v>18</v>
      </c>
      <c r="K1249" s="72" t="s">
        <v>33</v>
      </c>
      <c r="L1249" s="72" t="s">
        <v>326</v>
      </c>
      <c r="M1249" s="72"/>
    </row>
    <row r="1250" spans="2:13" x14ac:dyDescent="0.25">
      <c r="B1250" s="72" t="s">
        <v>143</v>
      </c>
      <c r="C1250" s="72" t="s">
        <v>144</v>
      </c>
      <c r="D1250" s="72" t="s">
        <v>12</v>
      </c>
      <c r="E1250" s="72" t="s">
        <v>152</v>
      </c>
      <c r="F1250" s="73">
        <v>-99153</v>
      </c>
      <c r="G1250" s="72" t="s">
        <v>14</v>
      </c>
      <c r="H1250" s="72" t="s">
        <v>15</v>
      </c>
      <c r="I1250" s="72" t="s">
        <v>16</v>
      </c>
      <c r="J1250" s="72" t="s">
        <v>18</v>
      </c>
      <c r="K1250" s="72" t="s">
        <v>147</v>
      </c>
      <c r="L1250" s="72" t="s">
        <v>370</v>
      </c>
      <c r="M1250" s="72"/>
    </row>
    <row r="1251" spans="2:13" x14ac:dyDescent="0.25">
      <c r="B1251" s="72" t="s">
        <v>143</v>
      </c>
      <c r="C1251" s="72" t="s">
        <v>144</v>
      </c>
      <c r="D1251" s="72" t="s">
        <v>12</v>
      </c>
      <c r="E1251" s="72" t="s">
        <v>152</v>
      </c>
      <c r="F1251" s="73">
        <v>-4377</v>
      </c>
      <c r="G1251" s="72" t="s">
        <v>14</v>
      </c>
      <c r="H1251" s="72" t="s">
        <v>155</v>
      </c>
      <c r="I1251" s="72" t="s">
        <v>136</v>
      </c>
      <c r="J1251" s="72" t="s">
        <v>18</v>
      </c>
      <c r="K1251" s="72" t="s">
        <v>267</v>
      </c>
      <c r="L1251" s="72" t="s">
        <v>452</v>
      </c>
      <c r="M1251" s="72"/>
    </row>
    <row r="1252" spans="2:13" x14ac:dyDescent="0.25">
      <c r="B1252" s="72" t="s">
        <v>143</v>
      </c>
      <c r="C1252" s="72" t="s">
        <v>144</v>
      </c>
      <c r="D1252" s="72" t="s">
        <v>12</v>
      </c>
      <c r="E1252" s="72" t="s">
        <v>157</v>
      </c>
      <c r="F1252" s="73">
        <v>2335304</v>
      </c>
      <c r="G1252" s="72" t="s">
        <v>14</v>
      </c>
      <c r="H1252" s="72" t="s">
        <v>15</v>
      </c>
      <c r="I1252" s="72" t="s">
        <v>16</v>
      </c>
      <c r="J1252" s="72" t="s">
        <v>18</v>
      </c>
      <c r="K1252" s="72" t="s">
        <v>147</v>
      </c>
      <c r="L1252" s="72" t="s">
        <v>370</v>
      </c>
      <c r="M1252" s="72" t="s">
        <v>337</v>
      </c>
    </row>
    <row r="1253" spans="2:13" x14ac:dyDescent="0.25">
      <c r="B1253" s="72" t="s">
        <v>143</v>
      </c>
      <c r="C1253" s="72" t="s">
        <v>144</v>
      </c>
      <c r="D1253" s="72" t="s">
        <v>12</v>
      </c>
      <c r="E1253" s="72" t="s">
        <v>227</v>
      </c>
      <c r="F1253" s="73">
        <v>4077311</v>
      </c>
      <c r="G1253" s="72" t="s">
        <v>14</v>
      </c>
      <c r="H1253" s="72" t="s">
        <v>15</v>
      </c>
      <c r="I1253" s="72" t="s">
        <v>136</v>
      </c>
      <c r="J1253" s="72" t="s">
        <v>18</v>
      </c>
      <c r="K1253" s="72" t="s">
        <v>21</v>
      </c>
      <c r="L1253" s="72" t="s">
        <v>22</v>
      </c>
      <c r="M1253" s="72" t="s">
        <v>248</v>
      </c>
    </row>
    <row r="1254" spans="2:13" x14ac:dyDescent="0.25">
      <c r="B1254" s="72" t="s">
        <v>143</v>
      </c>
      <c r="C1254" s="72" t="s">
        <v>144</v>
      </c>
      <c r="D1254" s="72" t="s">
        <v>12</v>
      </c>
      <c r="E1254" s="72" t="s">
        <v>152</v>
      </c>
      <c r="F1254" s="73">
        <v>-564</v>
      </c>
      <c r="G1254" s="72" t="s">
        <v>14</v>
      </c>
      <c r="H1254" s="72" t="s">
        <v>15</v>
      </c>
      <c r="I1254" s="72" t="s">
        <v>136</v>
      </c>
      <c r="J1254" s="72" t="s">
        <v>18</v>
      </c>
      <c r="K1254" s="72" t="s">
        <v>184</v>
      </c>
      <c r="L1254" s="72" t="s">
        <v>317</v>
      </c>
      <c r="M1254" s="72"/>
    </row>
    <row r="1255" spans="2:13" x14ac:dyDescent="0.25">
      <c r="B1255" s="72" t="s">
        <v>143</v>
      </c>
      <c r="C1255" s="72" t="s">
        <v>144</v>
      </c>
      <c r="D1255" s="72" t="s">
        <v>12</v>
      </c>
      <c r="E1255" s="72" t="s">
        <v>282</v>
      </c>
      <c r="F1255" s="73">
        <v>-1829</v>
      </c>
      <c r="G1255" s="72" t="s">
        <v>14</v>
      </c>
      <c r="H1255" s="72" t="s">
        <v>155</v>
      </c>
      <c r="I1255" s="72" t="s">
        <v>16</v>
      </c>
      <c r="J1255" s="72" t="s">
        <v>18</v>
      </c>
      <c r="K1255" s="72" t="s">
        <v>267</v>
      </c>
      <c r="L1255" s="72" t="s">
        <v>313</v>
      </c>
      <c r="M1255" s="72"/>
    </row>
    <row r="1256" spans="2:13" x14ac:dyDescent="0.25">
      <c r="B1256" s="72" t="s">
        <v>143</v>
      </c>
      <c r="C1256" s="72" t="s">
        <v>144</v>
      </c>
      <c r="D1256" s="72" t="s">
        <v>12</v>
      </c>
      <c r="E1256" s="72" t="s">
        <v>145</v>
      </c>
      <c r="F1256" s="73">
        <v>-731</v>
      </c>
      <c r="G1256" s="72" t="s">
        <v>14</v>
      </c>
      <c r="H1256" s="72" t="s">
        <v>15</v>
      </c>
      <c r="I1256" s="72" t="s">
        <v>16</v>
      </c>
      <c r="J1256" s="72" t="s">
        <v>17</v>
      </c>
      <c r="K1256" s="72" t="s">
        <v>24</v>
      </c>
      <c r="L1256" s="72" t="s">
        <v>264</v>
      </c>
      <c r="M1256" s="72"/>
    </row>
    <row r="1257" spans="2:13" x14ac:dyDescent="0.25">
      <c r="B1257" s="72" t="s">
        <v>143</v>
      </c>
      <c r="C1257" s="72" t="s">
        <v>144</v>
      </c>
      <c r="D1257" s="72" t="s">
        <v>12</v>
      </c>
      <c r="E1257" s="72" t="s">
        <v>164</v>
      </c>
      <c r="F1257" s="73">
        <v>-20450</v>
      </c>
      <c r="G1257" s="72" t="s">
        <v>14</v>
      </c>
      <c r="H1257" s="72" t="s">
        <v>155</v>
      </c>
      <c r="I1257" s="72" t="s">
        <v>16</v>
      </c>
      <c r="J1257" s="72" t="s">
        <v>18</v>
      </c>
      <c r="K1257" s="72" t="s">
        <v>267</v>
      </c>
      <c r="L1257" s="72" t="s">
        <v>603</v>
      </c>
      <c r="M1257" s="72"/>
    </row>
    <row r="1258" spans="2:13" x14ac:dyDescent="0.25">
      <c r="B1258" s="72" t="s">
        <v>143</v>
      </c>
      <c r="C1258" s="72" t="s">
        <v>144</v>
      </c>
      <c r="D1258" s="72" t="s">
        <v>12</v>
      </c>
      <c r="E1258" s="72" t="s">
        <v>188</v>
      </c>
      <c r="F1258" s="73">
        <v>29873</v>
      </c>
      <c r="G1258" s="72" t="s">
        <v>14</v>
      </c>
      <c r="H1258" s="72" t="s">
        <v>15</v>
      </c>
      <c r="I1258" s="72" t="s">
        <v>16</v>
      </c>
      <c r="J1258" s="72" t="s">
        <v>18</v>
      </c>
      <c r="K1258" s="72" t="s">
        <v>24</v>
      </c>
      <c r="L1258" s="72" t="s">
        <v>656</v>
      </c>
      <c r="M1258" s="72" t="s">
        <v>151</v>
      </c>
    </row>
    <row r="1259" spans="2:13" x14ac:dyDescent="0.25">
      <c r="B1259" s="72" t="s">
        <v>143</v>
      </c>
      <c r="C1259" s="72" t="s">
        <v>144</v>
      </c>
      <c r="D1259" s="72" t="s">
        <v>12</v>
      </c>
      <c r="E1259" s="72" t="s">
        <v>149</v>
      </c>
      <c r="F1259" s="73">
        <v>1368962</v>
      </c>
      <c r="G1259" s="72" t="s">
        <v>14</v>
      </c>
      <c r="H1259" s="72" t="s">
        <v>15</v>
      </c>
      <c r="I1259" s="72" t="s">
        <v>16</v>
      </c>
      <c r="J1259" s="72" t="s">
        <v>18</v>
      </c>
      <c r="K1259" s="72" t="s">
        <v>33</v>
      </c>
      <c r="L1259" s="72" t="s">
        <v>179</v>
      </c>
      <c r="M1259" s="72" t="s">
        <v>151</v>
      </c>
    </row>
    <row r="1260" spans="2:13" x14ac:dyDescent="0.25">
      <c r="B1260" s="72" t="s">
        <v>143</v>
      </c>
      <c r="C1260" s="72" t="s">
        <v>144</v>
      </c>
      <c r="D1260" s="72" t="s">
        <v>12</v>
      </c>
      <c r="E1260" s="72" t="s">
        <v>188</v>
      </c>
      <c r="F1260" s="73">
        <v>293368</v>
      </c>
      <c r="G1260" s="72" t="s">
        <v>14</v>
      </c>
      <c r="H1260" s="72" t="s">
        <v>15</v>
      </c>
      <c r="I1260" s="72" t="s">
        <v>16</v>
      </c>
      <c r="J1260" s="72" t="s">
        <v>18</v>
      </c>
      <c r="K1260" s="72" t="s">
        <v>33</v>
      </c>
      <c r="L1260" s="72" t="s">
        <v>403</v>
      </c>
      <c r="M1260" s="72" t="s">
        <v>191</v>
      </c>
    </row>
    <row r="1261" spans="2:13" x14ac:dyDescent="0.25">
      <c r="B1261" s="72" t="s">
        <v>143</v>
      </c>
      <c r="C1261" s="72" t="s">
        <v>144</v>
      </c>
      <c r="D1261" s="72" t="s">
        <v>12</v>
      </c>
      <c r="E1261" s="72" t="s">
        <v>227</v>
      </c>
      <c r="F1261" s="73">
        <v>17783</v>
      </c>
      <c r="G1261" s="72" t="s">
        <v>14</v>
      </c>
      <c r="H1261" s="72" t="s">
        <v>15</v>
      </c>
      <c r="I1261" s="72" t="s">
        <v>16</v>
      </c>
      <c r="J1261" s="72" t="s">
        <v>18</v>
      </c>
      <c r="K1261" s="72" t="s">
        <v>33</v>
      </c>
      <c r="L1261" s="72" t="s">
        <v>179</v>
      </c>
      <c r="M1261" s="72" t="s">
        <v>248</v>
      </c>
    </row>
    <row r="1262" spans="2:13" x14ac:dyDescent="0.25">
      <c r="B1262" s="72" t="s">
        <v>143</v>
      </c>
      <c r="C1262" s="72" t="s">
        <v>144</v>
      </c>
      <c r="D1262" s="72" t="s">
        <v>12</v>
      </c>
      <c r="E1262" s="72" t="s">
        <v>164</v>
      </c>
      <c r="F1262" s="73">
        <v>-112257</v>
      </c>
      <c r="G1262" s="72" t="s">
        <v>14</v>
      </c>
      <c r="H1262" s="72" t="s">
        <v>155</v>
      </c>
      <c r="I1262" s="72" t="s">
        <v>16</v>
      </c>
      <c r="J1262" s="72" t="s">
        <v>18</v>
      </c>
      <c r="K1262" s="72" t="s">
        <v>33</v>
      </c>
      <c r="L1262" s="72" t="s">
        <v>551</v>
      </c>
      <c r="M1262" s="72"/>
    </row>
    <row r="1263" spans="2:13" x14ac:dyDescent="0.25">
      <c r="B1263" s="72" t="s">
        <v>143</v>
      </c>
      <c r="C1263" s="72" t="s">
        <v>144</v>
      </c>
      <c r="D1263" s="72" t="s">
        <v>12</v>
      </c>
      <c r="E1263" s="72" t="s">
        <v>199</v>
      </c>
      <c r="F1263" s="73">
        <v>16520</v>
      </c>
      <c r="G1263" s="72" t="s">
        <v>14</v>
      </c>
      <c r="H1263" s="72" t="s">
        <v>15</v>
      </c>
      <c r="I1263" s="72" t="s">
        <v>16</v>
      </c>
      <c r="J1263" s="72" t="s">
        <v>18</v>
      </c>
      <c r="K1263" s="72" t="s">
        <v>21</v>
      </c>
      <c r="L1263" s="72" t="s">
        <v>291</v>
      </c>
      <c r="M1263" s="72"/>
    </row>
    <row r="1264" spans="2:13" x14ac:dyDescent="0.25">
      <c r="B1264" s="72" t="s">
        <v>143</v>
      </c>
      <c r="C1264" s="72" t="s">
        <v>144</v>
      </c>
      <c r="D1264" s="72" t="s">
        <v>12</v>
      </c>
      <c r="E1264" s="72" t="s">
        <v>170</v>
      </c>
      <c r="F1264" s="73">
        <v>185070</v>
      </c>
      <c r="G1264" s="72" t="s">
        <v>14</v>
      </c>
      <c r="H1264" s="72" t="s">
        <v>15</v>
      </c>
      <c r="I1264" s="72" t="s">
        <v>16</v>
      </c>
      <c r="J1264" s="72" t="s">
        <v>18</v>
      </c>
      <c r="K1264" s="72" t="s">
        <v>33</v>
      </c>
      <c r="L1264" s="72" t="s">
        <v>231</v>
      </c>
      <c r="M1264" s="72" t="s">
        <v>186</v>
      </c>
    </row>
    <row r="1265" spans="2:13" x14ac:dyDescent="0.25">
      <c r="B1265" s="72" t="s">
        <v>143</v>
      </c>
      <c r="C1265" s="72" t="s">
        <v>144</v>
      </c>
      <c r="D1265" s="72" t="s">
        <v>12</v>
      </c>
      <c r="E1265" s="72" t="s">
        <v>188</v>
      </c>
      <c r="F1265" s="73">
        <v>886191</v>
      </c>
      <c r="G1265" s="72" t="s">
        <v>14</v>
      </c>
      <c r="H1265" s="72" t="s">
        <v>15</v>
      </c>
      <c r="I1265" s="72" t="s">
        <v>16</v>
      </c>
      <c r="J1265" s="72" t="s">
        <v>18</v>
      </c>
      <c r="K1265" s="72" t="s">
        <v>214</v>
      </c>
      <c r="L1265" s="72" t="s">
        <v>398</v>
      </c>
      <c r="M1265" s="72" t="s">
        <v>191</v>
      </c>
    </row>
    <row r="1266" spans="2:13" x14ac:dyDescent="0.25">
      <c r="B1266" s="72" t="s">
        <v>143</v>
      </c>
      <c r="C1266" s="72" t="s">
        <v>144</v>
      </c>
      <c r="D1266" s="72" t="s">
        <v>12</v>
      </c>
      <c r="E1266" s="72" t="s">
        <v>209</v>
      </c>
      <c r="F1266" s="73">
        <v>66001</v>
      </c>
      <c r="G1266" s="72" t="s">
        <v>14</v>
      </c>
      <c r="H1266" s="72" t="s">
        <v>15</v>
      </c>
      <c r="I1266" s="72" t="s">
        <v>16</v>
      </c>
      <c r="J1266" s="72" t="s">
        <v>18</v>
      </c>
      <c r="K1266" s="72" t="s">
        <v>267</v>
      </c>
      <c r="L1266" s="72" t="s">
        <v>321</v>
      </c>
      <c r="M1266" s="72" t="s">
        <v>159</v>
      </c>
    </row>
    <row r="1267" spans="2:13" x14ac:dyDescent="0.25">
      <c r="B1267" s="72" t="s">
        <v>143</v>
      </c>
      <c r="C1267" s="72" t="s">
        <v>144</v>
      </c>
      <c r="D1267" s="72" t="s">
        <v>12</v>
      </c>
      <c r="E1267" s="72" t="s">
        <v>683</v>
      </c>
      <c r="F1267" s="73">
        <v>15165040</v>
      </c>
      <c r="G1267" s="72" t="s">
        <v>14</v>
      </c>
      <c r="H1267" s="72" t="s">
        <v>155</v>
      </c>
      <c r="I1267" s="72" t="s">
        <v>16</v>
      </c>
      <c r="J1267" s="72" t="s">
        <v>18</v>
      </c>
      <c r="K1267" s="72"/>
      <c r="L1267" s="72"/>
      <c r="M1267" s="72" t="s">
        <v>151</v>
      </c>
    </row>
    <row r="1268" spans="2:13" x14ac:dyDescent="0.25">
      <c r="B1268" s="72" t="s">
        <v>143</v>
      </c>
      <c r="C1268" s="72" t="s">
        <v>144</v>
      </c>
      <c r="D1268" s="72" t="s">
        <v>12</v>
      </c>
      <c r="E1268" s="72" t="s">
        <v>177</v>
      </c>
      <c r="F1268" s="73">
        <v>794463</v>
      </c>
      <c r="G1268" s="72" t="s">
        <v>14</v>
      </c>
      <c r="H1268" s="72" t="s">
        <v>15</v>
      </c>
      <c r="I1268" s="72" t="s">
        <v>16</v>
      </c>
      <c r="J1268" s="72" t="s">
        <v>18</v>
      </c>
      <c r="K1268" s="72" t="s">
        <v>147</v>
      </c>
      <c r="L1268" s="72" t="s">
        <v>380</v>
      </c>
      <c r="M1268" s="72"/>
    </row>
    <row r="1269" spans="2:13" x14ac:dyDescent="0.25">
      <c r="B1269" s="72" t="s">
        <v>143</v>
      </c>
      <c r="C1269" s="72" t="s">
        <v>144</v>
      </c>
      <c r="D1269" s="72" t="s">
        <v>12</v>
      </c>
      <c r="E1269" s="72" t="s">
        <v>282</v>
      </c>
      <c r="F1269" s="73">
        <v>-1370</v>
      </c>
      <c r="G1269" s="72" t="s">
        <v>14</v>
      </c>
      <c r="H1269" s="72" t="s">
        <v>155</v>
      </c>
      <c r="I1269" s="72" t="s">
        <v>16</v>
      </c>
      <c r="J1269" s="72" t="s">
        <v>18</v>
      </c>
      <c r="K1269" s="72" t="s">
        <v>147</v>
      </c>
      <c r="L1269" s="72" t="s">
        <v>182</v>
      </c>
      <c r="M1269" s="72"/>
    </row>
    <row r="1270" spans="2:13" x14ac:dyDescent="0.25">
      <c r="B1270" s="72" t="s">
        <v>143</v>
      </c>
      <c r="C1270" s="72" t="s">
        <v>144</v>
      </c>
      <c r="D1270" s="72" t="s">
        <v>12</v>
      </c>
      <c r="E1270" s="72" t="s">
        <v>177</v>
      </c>
      <c r="F1270" s="73">
        <v>7065</v>
      </c>
      <c r="G1270" s="72" t="s">
        <v>14</v>
      </c>
      <c r="H1270" s="72" t="s">
        <v>155</v>
      </c>
      <c r="I1270" s="72" t="s">
        <v>16</v>
      </c>
      <c r="J1270" s="72" t="s">
        <v>18</v>
      </c>
      <c r="K1270" s="72" t="s">
        <v>33</v>
      </c>
      <c r="L1270" s="72" t="s">
        <v>187</v>
      </c>
      <c r="M1270" s="72"/>
    </row>
    <row r="1271" spans="2:13" x14ac:dyDescent="0.25">
      <c r="B1271" s="72" t="s">
        <v>143</v>
      </c>
      <c r="C1271" s="72" t="s">
        <v>144</v>
      </c>
      <c r="D1271" s="72" t="s">
        <v>12</v>
      </c>
      <c r="E1271" s="72" t="s">
        <v>219</v>
      </c>
      <c r="F1271" s="73">
        <v>196271</v>
      </c>
      <c r="G1271" s="72" t="s">
        <v>14</v>
      </c>
      <c r="H1271" s="72" t="s">
        <v>15</v>
      </c>
      <c r="I1271" s="72" t="s">
        <v>16</v>
      </c>
      <c r="J1271" s="72" t="s">
        <v>18</v>
      </c>
      <c r="K1271" s="72" t="s">
        <v>33</v>
      </c>
      <c r="L1271" s="72" t="s">
        <v>212</v>
      </c>
      <c r="M1271" s="72"/>
    </row>
    <row r="1272" spans="2:13" x14ac:dyDescent="0.25">
      <c r="B1272" s="72" t="s">
        <v>143</v>
      </c>
      <c r="C1272" s="72" t="s">
        <v>144</v>
      </c>
      <c r="D1272" s="72" t="s">
        <v>12</v>
      </c>
      <c r="E1272" s="72" t="s">
        <v>188</v>
      </c>
      <c r="F1272" s="73">
        <v>82150</v>
      </c>
      <c r="G1272" s="72" t="s">
        <v>14</v>
      </c>
      <c r="H1272" s="72" t="s">
        <v>15</v>
      </c>
      <c r="I1272" s="72" t="s">
        <v>16</v>
      </c>
      <c r="J1272" s="72" t="s">
        <v>18</v>
      </c>
      <c r="K1272" s="72" t="s">
        <v>33</v>
      </c>
      <c r="L1272" s="72" t="s">
        <v>323</v>
      </c>
      <c r="M1272" s="72" t="s">
        <v>191</v>
      </c>
    </row>
    <row r="1273" spans="2:13" x14ac:dyDescent="0.25">
      <c r="B1273" s="72" t="s">
        <v>143</v>
      </c>
      <c r="C1273" s="72" t="s">
        <v>144</v>
      </c>
      <c r="D1273" s="72" t="s">
        <v>12</v>
      </c>
      <c r="E1273" s="72" t="s">
        <v>197</v>
      </c>
      <c r="F1273" s="73">
        <v>194614</v>
      </c>
      <c r="G1273" s="72" t="s">
        <v>14</v>
      </c>
      <c r="H1273" s="72" t="s">
        <v>15</v>
      </c>
      <c r="I1273" s="72" t="s">
        <v>16</v>
      </c>
      <c r="J1273" s="72" t="s">
        <v>18</v>
      </c>
      <c r="K1273" s="72" t="s">
        <v>147</v>
      </c>
      <c r="L1273" s="72" t="s">
        <v>390</v>
      </c>
      <c r="M1273" s="72" t="s">
        <v>163</v>
      </c>
    </row>
    <row r="1274" spans="2:13" x14ac:dyDescent="0.25">
      <c r="B1274" s="72" t="s">
        <v>143</v>
      </c>
      <c r="C1274" s="72" t="s">
        <v>144</v>
      </c>
      <c r="D1274" s="72" t="s">
        <v>12</v>
      </c>
      <c r="E1274" s="72" t="s">
        <v>181</v>
      </c>
      <c r="F1274" s="73">
        <v>-112</v>
      </c>
      <c r="G1274" s="72" t="s">
        <v>14</v>
      </c>
      <c r="H1274" s="72" t="s">
        <v>15</v>
      </c>
      <c r="I1274" s="72" t="s">
        <v>16</v>
      </c>
      <c r="J1274" s="72" t="s">
        <v>18</v>
      </c>
      <c r="K1274" s="72" t="s">
        <v>33</v>
      </c>
      <c r="L1274" s="72" t="s">
        <v>538</v>
      </c>
      <c r="M1274" s="72"/>
    </row>
    <row r="1275" spans="2:13" x14ac:dyDescent="0.25">
      <c r="B1275" s="72" t="s">
        <v>143</v>
      </c>
      <c r="C1275" s="72" t="s">
        <v>144</v>
      </c>
      <c r="D1275" s="72" t="s">
        <v>12</v>
      </c>
      <c r="E1275" s="72" t="s">
        <v>177</v>
      </c>
      <c r="F1275" s="73">
        <v>5020</v>
      </c>
      <c r="G1275" s="72" t="s">
        <v>14</v>
      </c>
      <c r="H1275" s="72" t="s">
        <v>155</v>
      </c>
      <c r="I1275" s="72" t="s">
        <v>136</v>
      </c>
      <c r="J1275" s="72" t="s">
        <v>18</v>
      </c>
      <c r="K1275" s="72" t="s">
        <v>21</v>
      </c>
      <c r="L1275" s="72" t="s">
        <v>178</v>
      </c>
      <c r="M1275" s="72"/>
    </row>
    <row r="1276" spans="2:13" x14ac:dyDescent="0.25">
      <c r="B1276" s="72" t="s">
        <v>143</v>
      </c>
      <c r="C1276" s="72" t="s">
        <v>144</v>
      </c>
      <c r="D1276" s="72" t="s">
        <v>12</v>
      </c>
      <c r="E1276" s="72" t="s">
        <v>197</v>
      </c>
      <c r="F1276" s="73">
        <v>5061107</v>
      </c>
      <c r="G1276" s="72" t="s">
        <v>14</v>
      </c>
      <c r="H1276" s="72" t="s">
        <v>155</v>
      </c>
      <c r="I1276" s="72" t="s">
        <v>16</v>
      </c>
      <c r="J1276" s="72" t="s">
        <v>18</v>
      </c>
      <c r="K1276" s="72" t="s">
        <v>33</v>
      </c>
      <c r="L1276" s="72" t="s">
        <v>420</v>
      </c>
      <c r="M1276" s="72" t="s">
        <v>163</v>
      </c>
    </row>
    <row r="1277" spans="2:13" x14ac:dyDescent="0.25">
      <c r="B1277" s="72" t="s">
        <v>143</v>
      </c>
      <c r="C1277" s="72" t="s">
        <v>144</v>
      </c>
      <c r="D1277" s="72" t="s">
        <v>12</v>
      </c>
      <c r="E1277" s="72" t="s">
        <v>219</v>
      </c>
      <c r="F1277" s="73">
        <v>449228</v>
      </c>
      <c r="G1277" s="72" t="s">
        <v>14</v>
      </c>
      <c r="H1277" s="72" t="s">
        <v>15</v>
      </c>
      <c r="I1277" s="72" t="s">
        <v>16</v>
      </c>
      <c r="J1277" s="72" t="s">
        <v>18</v>
      </c>
      <c r="K1277" s="72" t="s">
        <v>33</v>
      </c>
      <c r="L1277" s="72" t="s">
        <v>256</v>
      </c>
      <c r="M1277" s="72"/>
    </row>
    <row r="1278" spans="2:13" x14ac:dyDescent="0.25">
      <c r="B1278" s="72" t="s">
        <v>143</v>
      </c>
      <c r="C1278" s="72" t="s">
        <v>144</v>
      </c>
      <c r="D1278" s="72" t="s">
        <v>12</v>
      </c>
      <c r="E1278" s="72" t="s">
        <v>219</v>
      </c>
      <c r="F1278" s="73">
        <v>107988</v>
      </c>
      <c r="G1278" s="72" t="s">
        <v>14</v>
      </c>
      <c r="H1278" s="72" t="s">
        <v>155</v>
      </c>
      <c r="I1278" s="72" t="s">
        <v>16</v>
      </c>
      <c r="J1278" s="72" t="s">
        <v>18</v>
      </c>
      <c r="K1278" s="72" t="s">
        <v>33</v>
      </c>
      <c r="L1278" s="72" t="s">
        <v>481</v>
      </c>
      <c r="M1278" s="72"/>
    </row>
    <row r="1279" spans="2:13" x14ac:dyDescent="0.25">
      <c r="B1279" s="72" t="s">
        <v>143</v>
      </c>
      <c r="C1279" s="72" t="s">
        <v>144</v>
      </c>
      <c r="D1279" s="72" t="s">
        <v>12</v>
      </c>
      <c r="E1279" s="72" t="s">
        <v>199</v>
      </c>
      <c r="F1279" s="73">
        <v>24650</v>
      </c>
      <c r="G1279" s="72" t="s">
        <v>14</v>
      </c>
      <c r="H1279" s="72" t="s">
        <v>15</v>
      </c>
      <c r="I1279" s="72" t="s">
        <v>16</v>
      </c>
      <c r="J1279" s="72" t="s">
        <v>18</v>
      </c>
      <c r="K1279" s="72" t="s">
        <v>189</v>
      </c>
      <c r="L1279" s="72" t="s">
        <v>500</v>
      </c>
      <c r="M1279" s="72"/>
    </row>
    <row r="1280" spans="2:13" x14ac:dyDescent="0.25">
      <c r="B1280" s="72" t="s">
        <v>143</v>
      </c>
      <c r="C1280" s="72" t="s">
        <v>144</v>
      </c>
      <c r="D1280" s="72" t="s">
        <v>12</v>
      </c>
      <c r="E1280" s="72" t="s">
        <v>219</v>
      </c>
      <c r="F1280" s="73">
        <v>1966</v>
      </c>
      <c r="G1280" s="72" t="s">
        <v>14</v>
      </c>
      <c r="H1280" s="72" t="s">
        <v>155</v>
      </c>
      <c r="I1280" s="72" t="s">
        <v>16</v>
      </c>
      <c r="J1280" s="72" t="s">
        <v>18</v>
      </c>
      <c r="K1280" s="72" t="s">
        <v>33</v>
      </c>
      <c r="L1280" s="72" t="s">
        <v>419</v>
      </c>
      <c r="M1280" s="72"/>
    </row>
    <row r="1281" spans="2:13" x14ac:dyDescent="0.25">
      <c r="B1281" s="72" t="s">
        <v>143</v>
      </c>
      <c r="C1281" s="72" t="s">
        <v>144</v>
      </c>
      <c r="D1281" s="72" t="s">
        <v>12</v>
      </c>
      <c r="E1281" s="72" t="s">
        <v>213</v>
      </c>
      <c r="F1281" s="73">
        <v>16345</v>
      </c>
      <c r="G1281" s="72" t="s">
        <v>14</v>
      </c>
      <c r="H1281" s="72" t="s">
        <v>15</v>
      </c>
      <c r="I1281" s="72" t="s">
        <v>16</v>
      </c>
      <c r="J1281" s="72" t="s">
        <v>18</v>
      </c>
      <c r="K1281" s="72" t="s">
        <v>214</v>
      </c>
      <c r="L1281" s="72" t="s">
        <v>502</v>
      </c>
      <c r="M1281" s="72" t="s">
        <v>172</v>
      </c>
    </row>
    <row r="1282" spans="2:13" x14ac:dyDescent="0.25">
      <c r="B1282" s="72" t="s">
        <v>143</v>
      </c>
      <c r="C1282" s="72" t="s">
        <v>144</v>
      </c>
      <c r="D1282" s="72" t="s">
        <v>12</v>
      </c>
      <c r="E1282" s="72" t="s">
        <v>145</v>
      </c>
      <c r="F1282" s="73">
        <v>-4208</v>
      </c>
      <c r="G1282" s="72" t="s">
        <v>14</v>
      </c>
      <c r="H1282" s="72" t="s">
        <v>15</v>
      </c>
      <c r="I1282" s="72" t="s">
        <v>16</v>
      </c>
      <c r="J1282" s="72" t="s">
        <v>18</v>
      </c>
      <c r="K1282" s="72" t="s">
        <v>257</v>
      </c>
      <c r="L1282" s="72" t="s">
        <v>669</v>
      </c>
      <c r="M1282" s="72"/>
    </row>
    <row r="1283" spans="2:13" x14ac:dyDescent="0.25">
      <c r="B1283" s="72" t="s">
        <v>143</v>
      </c>
      <c r="C1283" s="72" t="s">
        <v>144</v>
      </c>
      <c r="D1283" s="72" t="s">
        <v>12</v>
      </c>
      <c r="E1283" s="72" t="s">
        <v>181</v>
      </c>
      <c r="F1283" s="73">
        <v>-5276</v>
      </c>
      <c r="G1283" s="72" t="s">
        <v>14</v>
      </c>
      <c r="H1283" s="72" t="s">
        <v>155</v>
      </c>
      <c r="I1283" s="72" t="s">
        <v>16</v>
      </c>
      <c r="J1283" s="72" t="s">
        <v>18</v>
      </c>
      <c r="K1283" s="72" t="s">
        <v>269</v>
      </c>
      <c r="L1283" s="72" t="s">
        <v>270</v>
      </c>
      <c r="M1283" s="72"/>
    </row>
    <row r="1284" spans="2:13" x14ac:dyDescent="0.25">
      <c r="B1284" s="72" t="s">
        <v>143</v>
      </c>
      <c r="C1284" s="72" t="s">
        <v>144</v>
      </c>
      <c r="D1284" s="72" t="s">
        <v>12</v>
      </c>
      <c r="E1284" s="72" t="s">
        <v>177</v>
      </c>
      <c r="F1284" s="73">
        <v>582254</v>
      </c>
      <c r="G1284" s="72" t="s">
        <v>14</v>
      </c>
      <c r="H1284" s="72" t="s">
        <v>155</v>
      </c>
      <c r="I1284" s="72" t="s">
        <v>16</v>
      </c>
      <c r="J1284" s="72" t="s">
        <v>18</v>
      </c>
      <c r="K1284" s="72" t="s">
        <v>33</v>
      </c>
      <c r="L1284" s="72" t="s">
        <v>279</v>
      </c>
      <c r="M1284" s="72"/>
    </row>
    <row r="1285" spans="2:13" x14ac:dyDescent="0.25">
      <c r="B1285" s="72" t="s">
        <v>143</v>
      </c>
      <c r="C1285" s="72" t="s">
        <v>144</v>
      </c>
      <c r="D1285" s="72" t="s">
        <v>12</v>
      </c>
      <c r="E1285" s="72" t="s">
        <v>199</v>
      </c>
      <c r="F1285" s="73">
        <v>22441</v>
      </c>
      <c r="G1285" s="72" t="s">
        <v>14</v>
      </c>
      <c r="H1285" s="72" t="s">
        <v>15</v>
      </c>
      <c r="I1285" s="72" t="s">
        <v>16</v>
      </c>
      <c r="J1285" s="72" t="s">
        <v>18</v>
      </c>
      <c r="K1285" s="72" t="s">
        <v>189</v>
      </c>
      <c r="L1285" s="72" t="s">
        <v>192</v>
      </c>
      <c r="M1285" s="72"/>
    </row>
    <row r="1286" spans="2:13" x14ac:dyDescent="0.25">
      <c r="B1286" s="72" t="s">
        <v>143</v>
      </c>
      <c r="C1286" s="72" t="s">
        <v>144</v>
      </c>
      <c r="D1286" s="72" t="s">
        <v>12</v>
      </c>
      <c r="E1286" s="72" t="s">
        <v>219</v>
      </c>
      <c r="F1286" s="73">
        <v>4</v>
      </c>
      <c r="G1286" s="72" t="s">
        <v>14</v>
      </c>
      <c r="H1286" s="72" t="s">
        <v>155</v>
      </c>
      <c r="I1286" s="72" t="s">
        <v>16</v>
      </c>
      <c r="J1286" s="72" t="s">
        <v>18</v>
      </c>
      <c r="K1286" s="72" t="s">
        <v>33</v>
      </c>
      <c r="L1286" s="72" t="s">
        <v>406</v>
      </c>
      <c r="M1286" s="72"/>
    </row>
    <row r="1287" spans="2:13" x14ac:dyDescent="0.25">
      <c r="B1287" s="72" t="s">
        <v>143</v>
      </c>
      <c r="C1287" s="72" t="s">
        <v>144</v>
      </c>
      <c r="D1287" s="72" t="s">
        <v>12</v>
      </c>
      <c r="E1287" s="72" t="s">
        <v>160</v>
      </c>
      <c r="F1287" s="73">
        <v>96527</v>
      </c>
      <c r="G1287" s="72" t="s">
        <v>14</v>
      </c>
      <c r="H1287" s="72" t="s">
        <v>15</v>
      </c>
      <c r="I1287" s="72" t="s">
        <v>16</v>
      </c>
      <c r="J1287" s="72" t="s">
        <v>18</v>
      </c>
      <c r="K1287" s="72" t="s">
        <v>214</v>
      </c>
      <c r="L1287" s="72" t="s">
        <v>590</v>
      </c>
      <c r="M1287" s="72" t="s">
        <v>248</v>
      </c>
    </row>
    <row r="1288" spans="2:13" x14ac:dyDescent="0.25">
      <c r="B1288" s="72" t="s">
        <v>143</v>
      </c>
      <c r="C1288" s="72" t="s">
        <v>144</v>
      </c>
      <c r="D1288" s="72" t="s">
        <v>12</v>
      </c>
      <c r="E1288" s="72" t="s">
        <v>219</v>
      </c>
      <c r="F1288" s="73">
        <v>571</v>
      </c>
      <c r="G1288" s="72" t="s">
        <v>14</v>
      </c>
      <c r="H1288" s="72" t="s">
        <v>155</v>
      </c>
      <c r="I1288" s="72" t="s">
        <v>16</v>
      </c>
      <c r="J1288" s="72" t="s">
        <v>18</v>
      </c>
      <c r="K1288" s="72" t="s">
        <v>267</v>
      </c>
      <c r="L1288" s="72" t="s">
        <v>684</v>
      </c>
      <c r="M1288" s="72"/>
    </row>
    <row r="1289" spans="2:13" x14ac:dyDescent="0.25">
      <c r="B1289" s="72" t="s">
        <v>143</v>
      </c>
      <c r="C1289" s="72" t="s">
        <v>144</v>
      </c>
      <c r="D1289" s="72" t="s">
        <v>12</v>
      </c>
      <c r="E1289" s="72" t="s">
        <v>145</v>
      </c>
      <c r="F1289" s="73">
        <v>-9988</v>
      </c>
      <c r="G1289" s="72" t="s">
        <v>14</v>
      </c>
      <c r="H1289" s="72" t="s">
        <v>15</v>
      </c>
      <c r="I1289" s="72" t="s">
        <v>16</v>
      </c>
      <c r="J1289" s="72" t="s">
        <v>18</v>
      </c>
      <c r="K1289" s="72" t="s">
        <v>189</v>
      </c>
      <c r="L1289" s="72" t="s">
        <v>685</v>
      </c>
      <c r="M1289" s="72"/>
    </row>
    <row r="1290" spans="2:13" x14ac:dyDescent="0.25">
      <c r="B1290" s="72" t="s">
        <v>143</v>
      </c>
      <c r="C1290" s="72" t="s">
        <v>144</v>
      </c>
      <c r="D1290" s="72" t="s">
        <v>12</v>
      </c>
      <c r="E1290" s="72" t="s">
        <v>188</v>
      </c>
      <c r="F1290" s="73">
        <v>2801879</v>
      </c>
      <c r="G1290" s="72" t="s">
        <v>14</v>
      </c>
      <c r="H1290" s="72" t="s">
        <v>15</v>
      </c>
      <c r="I1290" s="72" t="s">
        <v>16</v>
      </c>
      <c r="J1290" s="72" t="s">
        <v>18</v>
      </c>
      <c r="K1290" s="72" t="s">
        <v>33</v>
      </c>
      <c r="L1290" s="72" t="s">
        <v>420</v>
      </c>
      <c r="M1290" s="72" t="s">
        <v>191</v>
      </c>
    </row>
    <row r="1291" spans="2:13" x14ac:dyDescent="0.25">
      <c r="B1291" s="72" t="s">
        <v>143</v>
      </c>
      <c r="C1291" s="72" t="s">
        <v>144</v>
      </c>
      <c r="D1291" s="72" t="s">
        <v>12</v>
      </c>
      <c r="E1291" s="72" t="s">
        <v>177</v>
      </c>
      <c r="F1291" s="73">
        <v>10047</v>
      </c>
      <c r="G1291" s="72" t="s">
        <v>14</v>
      </c>
      <c r="H1291" s="72" t="s">
        <v>15</v>
      </c>
      <c r="I1291" s="72" t="s">
        <v>16</v>
      </c>
      <c r="J1291" s="72" t="s">
        <v>18</v>
      </c>
      <c r="K1291" s="72" t="s">
        <v>33</v>
      </c>
      <c r="L1291" s="72" t="s">
        <v>443</v>
      </c>
      <c r="M1291" s="72"/>
    </row>
    <row r="1292" spans="2:13" x14ac:dyDescent="0.25">
      <c r="B1292" s="72" t="s">
        <v>143</v>
      </c>
      <c r="C1292" s="72" t="s">
        <v>144</v>
      </c>
      <c r="D1292" s="72" t="s">
        <v>12</v>
      </c>
      <c r="E1292" s="72" t="s">
        <v>157</v>
      </c>
      <c r="F1292" s="73">
        <v>1038882</v>
      </c>
      <c r="G1292" s="72" t="s">
        <v>14</v>
      </c>
      <c r="H1292" s="72" t="s">
        <v>155</v>
      </c>
      <c r="I1292" s="72" t="s">
        <v>16</v>
      </c>
      <c r="J1292" s="72" t="s">
        <v>18</v>
      </c>
      <c r="K1292" s="72" t="s">
        <v>33</v>
      </c>
      <c r="L1292" s="72" t="s">
        <v>420</v>
      </c>
      <c r="M1292" s="72" t="s">
        <v>334</v>
      </c>
    </row>
    <row r="1293" spans="2:13" x14ac:dyDescent="0.25">
      <c r="B1293" s="72" t="s">
        <v>143</v>
      </c>
      <c r="C1293" s="72" t="s">
        <v>144</v>
      </c>
      <c r="D1293" s="72" t="s">
        <v>12</v>
      </c>
      <c r="E1293" s="72" t="s">
        <v>219</v>
      </c>
      <c r="F1293" s="73">
        <v>37828</v>
      </c>
      <c r="G1293" s="72" t="s">
        <v>14</v>
      </c>
      <c r="H1293" s="72" t="s">
        <v>15</v>
      </c>
      <c r="I1293" s="72" t="s">
        <v>16</v>
      </c>
      <c r="J1293" s="72" t="s">
        <v>18</v>
      </c>
      <c r="K1293" s="72" t="s">
        <v>189</v>
      </c>
      <c r="L1293" s="72" t="s">
        <v>505</v>
      </c>
      <c r="M1293" s="72"/>
    </row>
    <row r="1294" spans="2:13" x14ac:dyDescent="0.25">
      <c r="B1294" s="72" t="s">
        <v>143</v>
      </c>
      <c r="C1294" s="72" t="s">
        <v>144</v>
      </c>
      <c r="D1294" s="72" t="s">
        <v>12</v>
      </c>
      <c r="E1294" s="72" t="s">
        <v>181</v>
      </c>
      <c r="F1294" s="73">
        <v>-42</v>
      </c>
      <c r="G1294" s="72" t="s">
        <v>14</v>
      </c>
      <c r="H1294" s="72" t="s">
        <v>15</v>
      </c>
      <c r="I1294" s="72" t="s">
        <v>16</v>
      </c>
      <c r="J1294" s="72" t="s">
        <v>18</v>
      </c>
      <c r="K1294" s="72" t="s">
        <v>257</v>
      </c>
      <c r="L1294" s="72" t="s">
        <v>669</v>
      </c>
      <c r="M1294" s="72"/>
    </row>
    <row r="1295" spans="2:13" x14ac:dyDescent="0.25">
      <c r="B1295" s="72" t="s">
        <v>143</v>
      </c>
      <c r="C1295" s="72" t="s">
        <v>144</v>
      </c>
      <c r="D1295" s="72" t="s">
        <v>12</v>
      </c>
      <c r="E1295" s="72" t="s">
        <v>292</v>
      </c>
      <c r="F1295" s="73">
        <v>789232</v>
      </c>
      <c r="G1295" s="72" t="s">
        <v>14</v>
      </c>
      <c r="H1295" s="72" t="s">
        <v>15</v>
      </c>
      <c r="I1295" s="72" t="s">
        <v>16</v>
      </c>
      <c r="J1295" s="72" t="s">
        <v>18</v>
      </c>
      <c r="K1295" s="72" t="s">
        <v>33</v>
      </c>
      <c r="L1295" s="72" t="s">
        <v>34</v>
      </c>
      <c r="M1295" s="72" t="s">
        <v>384</v>
      </c>
    </row>
    <row r="1296" spans="2:13" x14ac:dyDescent="0.25">
      <c r="B1296" s="72" t="s">
        <v>143</v>
      </c>
      <c r="C1296" s="72" t="s">
        <v>144</v>
      </c>
      <c r="D1296" s="72" t="s">
        <v>12</v>
      </c>
      <c r="E1296" s="72" t="s">
        <v>229</v>
      </c>
      <c r="F1296" s="73">
        <v>-15132</v>
      </c>
      <c r="G1296" s="72" t="s">
        <v>14</v>
      </c>
      <c r="H1296" s="72" t="s">
        <v>155</v>
      </c>
      <c r="I1296" s="72" t="s">
        <v>16</v>
      </c>
      <c r="J1296" s="72" t="s">
        <v>18</v>
      </c>
      <c r="K1296" s="72" t="s">
        <v>33</v>
      </c>
      <c r="L1296" s="72" t="s">
        <v>193</v>
      </c>
      <c r="M1296" s="72"/>
    </row>
    <row r="1297" spans="2:13" x14ac:dyDescent="0.25">
      <c r="B1297" s="72" t="s">
        <v>143</v>
      </c>
      <c r="C1297" s="72" t="s">
        <v>144</v>
      </c>
      <c r="D1297" s="72" t="s">
        <v>12</v>
      </c>
      <c r="E1297" s="72" t="s">
        <v>177</v>
      </c>
      <c r="F1297" s="73">
        <v>2200231</v>
      </c>
      <c r="G1297" s="72" t="s">
        <v>14</v>
      </c>
      <c r="H1297" s="72" t="s">
        <v>15</v>
      </c>
      <c r="I1297" s="72" t="s">
        <v>16</v>
      </c>
      <c r="J1297" s="72" t="s">
        <v>18</v>
      </c>
      <c r="K1297" s="72" t="s">
        <v>147</v>
      </c>
      <c r="L1297" s="72" t="s">
        <v>389</v>
      </c>
      <c r="M1297" s="72"/>
    </row>
    <row r="1298" spans="2:13" x14ac:dyDescent="0.25">
      <c r="B1298" s="72" t="s">
        <v>143</v>
      </c>
      <c r="C1298" s="72" t="s">
        <v>144</v>
      </c>
      <c r="D1298" s="72" t="s">
        <v>12</v>
      </c>
      <c r="E1298" s="72" t="s">
        <v>177</v>
      </c>
      <c r="F1298" s="73">
        <v>256735</v>
      </c>
      <c r="G1298" s="72" t="s">
        <v>14</v>
      </c>
      <c r="H1298" s="72" t="s">
        <v>15</v>
      </c>
      <c r="I1298" s="72" t="s">
        <v>16</v>
      </c>
      <c r="J1298" s="72" t="s">
        <v>18</v>
      </c>
      <c r="K1298" s="72" t="s">
        <v>214</v>
      </c>
      <c r="L1298" s="72" t="s">
        <v>590</v>
      </c>
      <c r="M1298" s="72"/>
    </row>
    <row r="1299" spans="2:13" x14ac:dyDescent="0.25">
      <c r="B1299" s="72" t="s">
        <v>143</v>
      </c>
      <c r="C1299" s="72" t="s">
        <v>144</v>
      </c>
      <c r="D1299" s="72" t="s">
        <v>12</v>
      </c>
      <c r="E1299" s="72" t="s">
        <v>562</v>
      </c>
      <c r="F1299" s="73">
        <v>486861</v>
      </c>
      <c r="G1299" s="72" t="s">
        <v>14</v>
      </c>
      <c r="H1299" s="72" t="s">
        <v>15</v>
      </c>
      <c r="I1299" s="72" t="s">
        <v>16</v>
      </c>
      <c r="J1299" s="72" t="s">
        <v>18</v>
      </c>
      <c r="K1299" s="72" t="s">
        <v>161</v>
      </c>
      <c r="L1299" s="72" t="s">
        <v>434</v>
      </c>
      <c r="M1299" s="72" t="s">
        <v>337</v>
      </c>
    </row>
    <row r="1300" spans="2:13" x14ac:dyDescent="0.25">
      <c r="B1300" s="72" t="s">
        <v>143</v>
      </c>
      <c r="C1300" s="72" t="s">
        <v>144</v>
      </c>
      <c r="D1300" s="72" t="s">
        <v>12</v>
      </c>
      <c r="E1300" s="72" t="s">
        <v>183</v>
      </c>
      <c r="F1300" s="73">
        <v>181282</v>
      </c>
      <c r="G1300" s="72" t="s">
        <v>14</v>
      </c>
      <c r="H1300" s="72" t="s">
        <v>15</v>
      </c>
      <c r="I1300" s="72" t="s">
        <v>16</v>
      </c>
      <c r="J1300" s="72" t="s">
        <v>18</v>
      </c>
      <c r="K1300" s="72" t="s">
        <v>161</v>
      </c>
      <c r="L1300" s="72" t="s">
        <v>162</v>
      </c>
      <c r="M1300" s="72" t="s">
        <v>248</v>
      </c>
    </row>
    <row r="1301" spans="2:13" x14ac:dyDescent="0.25">
      <c r="B1301" s="72" t="s">
        <v>143</v>
      </c>
      <c r="C1301" s="72" t="s">
        <v>144</v>
      </c>
      <c r="D1301" s="72" t="s">
        <v>12</v>
      </c>
      <c r="E1301" s="72" t="s">
        <v>219</v>
      </c>
      <c r="F1301" s="73">
        <v>214000</v>
      </c>
      <c r="G1301" s="72" t="s">
        <v>14</v>
      </c>
      <c r="H1301" s="72" t="s">
        <v>15</v>
      </c>
      <c r="I1301" s="72" t="s">
        <v>16</v>
      </c>
      <c r="J1301" s="72" t="s">
        <v>18</v>
      </c>
      <c r="K1301" s="72" t="s">
        <v>205</v>
      </c>
      <c r="L1301" s="72" t="s">
        <v>662</v>
      </c>
      <c r="M1301" s="72"/>
    </row>
    <row r="1302" spans="2:13" x14ac:dyDescent="0.25">
      <c r="B1302" s="72" t="s">
        <v>143</v>
      </c>
      <c r="C1302" s="72" t="s">
        <v>144</v>
      </c>
      <c r="D1302" s="72" t="s">
        <v>12</v>
      </c>
      <c r="E1302" s="72" t="s">
        <v>280</v>
      </c>
      <c r="F1302" s="73">
        <v>207462</v>
      </c>
      <c r="G1302" s="72" t="s">
        <v>14</v>
      </c>
      <c r="H1302" s="72" t="s">
        <v>15</v>
      </c>
      <c r="I1302" s="72" t="s">
        <v>16</v>
      </c>
      <c r="J1302" s="72" t="s">
        <v>18</v>
      </c>
      <c r="K1302" s="72" t="s">
        <v>161</v>
      </c>
      <c r="L1302" s="72" t="s">
        <v>375</v>
      </c>
      <c r="M1302" s="72" t="s">
        <v>159</v>
      </c>
    </row>
    <row r="1303" spans="2:13" x14ac:dyDescent="0.25">
      <c r="B1303" s="72" t="s">
        <v>143</v>
      </c>
      <c r="C1303" s="72" t="s">
        <v>144</v>
      </c>
      <c r="D1303" s="72" t="s">
        <v>12</v>
      </c>
      <c r="E1303" s="72" t="s">
        <v>282</v>
      </c>
      <c r="F1303" s="73">
        <v>-94</v>
      </c>
      <c r="G1303" s="72" t="s">
        <v>14</v>
      </c>
      <c r="H1303" s="72" t="s">
        <v>15</v>
      </c>
      <c r="I1303" s="72" t="s">
        <v>16</v>
      </c>
      <c r="J1303" s="72" t="s">
        <v>18</v>
      </c>
      <c r="K1303" s="72" t="s">
        <v>33</v>
      </c>
      <c r="L1303" s="72" t="s">
        <v>297</v>
      </c>
      <c r="M1303" s="72"/>
    </row>
    <row r="1304" spans="2:13" x14ac:dyDescent="0.25">
      <c r="B1304" s="72" t="s">
        <v>143</v>
      </c>
      <c r="C1304" s="72" t="s">
        <v>144</v>
      </c>
      <c r="D1304" s="72" t="s">
        <v>12</v>
      </c>
      <c r="E1304" s="72" t="s">
        <v>292</v>
      </c>
      <c r="F1304" s="73">
        <v>282360</v>
      </c>
      <c r="G1304" s="72" t="s">
        <v>14</v>
      </c>
      <c r="H1304" s="72" t="s">
        <v>15</v>
      </c>
      <c r="I1304" s="72" t="s">
        <v>16</v>
      </c>
      <c r="J1304" s="72" t="s">
        <v>18</v>
      </c>
      <c r="K1304" s="72" t="s">
        <v>33</v>
      </c>
      <c r="L1304" s="72" t="s">
        <v>575</v>
      </c>
      <c r="M1304" s="72" t="s">
        <v>424</v>
      </c>
    </row>
    <row r="1305" spans="2:13" x14ac:dyDescent="0.25">
      <c r="B1305" s="72" t="s">
        <v>143</v>
      </c>
      <c r="C1305" s="72" t="s">
        <v>144</v>
      </c>
      <c r="D1305" s="72" t="s">
        <v>12</v>
      </c>
      <c r="E1305" s="72" t="s">
        <v>188</v>
      </c>
      <c r="F1305" s="73">
        <v>8944040</v>
      </c>
      <c r="G1305" s="72" t="s">
        <v>14</v>
      </c>
      <c r="H1305" s="72" t="s">
        <v>155</v>
      </c>
      <c r="I1305" s="72" t="s">
        <v>16</v>
      </c>
      <c r="J1305" s="72" t="s">
        <v>18</v>
      </c>
      <c r="K1305" s="72" t="s">
        <v>33</v>
      </c>
      <c r="L1305" s="72" t="s">
        <v>492</v>
      </c>
      <c r="M1305" s="72" t="s">
        <v>191</v>
      </c>
    </row>
    <row r="1306" spans="2:13" x14ac:dyDescent="0.25">
      <c r="B1306" s="72" t="s">
        <v>143</v>
      </c>
      <c r="C1306" s="72" t="s">
        <v>144</v>
      </c>
      <c r="D1306" s="72" t="s">
        <v>12</v>
      </c>
      <c r="E1306" s="72" t="s">
        <v>209</v>
      </c>
      <c r="F1306" s="73">
        <v>113801</v>
      </c>
      <c r="G1306" s="72" t="s">
        <v>14</v>
      </c>
      <c r="H1306" s="72" t="s">
        <v>15</v>
      </c>
      <c r="I1306" s="72" t="s">
        <v>16</v>
      </c>
      <c r="J1306" s="72" t="s">
        <v>18</v>
      </c>
      <c r="K1306" s="72" t="s">
        <v>147</v>
      </c>
      <c r="L1306" s="72" t="s">
        <v>358</v>
      </c>
      <c r="M1306" s="72" t="s">
        <v>159</v>
      </c>
    </row>
    <row r="1307" spans="2:13" x14ac:dyDescent="0.25">
      <c r="B1307" s="72" t="s">
        <v>143</v>
      </c>
      <c r="C1307" s="72" t="s">
        <v>144</v>
      </c>
      <c r="D1307" s="72" t="s">
        <v>12</v>
      </c>
      <c r="E1307" s="72" t="s">
        <v>145</v>
      </c>
      <c r="F1307" s="73">
        <v>-36892</v>
      </c>
      <c r="G1307" s="72" t="s">
        <v>14</v>
      </c>
      <c r="H1307" s="72" t="s">
        <v>15</v>
      </c>
      <c r="I1307" s="72" t="s">
        <v>16</v>
      </c>
      <c r="J1307" s="72" t="s">
        <v>18</v>
      </c>
      <c r="K1307" s="72" t="s">
        <v>184</v>
      </c>
      <c r="L1307" s="72" t="s">
        <v>539</v>
      </c>
      <c r="M1307" s="72"/>
    </row>
    <row r="1308" spans="2:13" x14ac:dyDescent="0.25">
      <c r="B1308" s="72" t="s">
        <v>143</v>
      </c>
      <c r="C1308" s="72" t="s">
        <v>144</v>
      </c>
      <c r="D1308" s="72" t="s">
        <v>12</v>
      </c>
      <c r="E1308" s="72" t="s">
        <v>177</v>
      </c>
      <c r="F1308" s="73">
        <v>25011</v>
      </c>
      <c r="G1308" s="72" t="s">
        <v>14</v>
      </c>
      <c r="H1308" s="72" t="s">
        <v>155</v>
      </c>
      <c r="I1308" s="72" t="s">
        <v>16</v>
      </c>
      <c r="J1308" s="72" t="s">
        <v>18</v>
      </c>
      <c r="K1308" s="72" t="s">
        <v>33</v>
      </c>
      <c r="L1308" s="72" t="s">
        <v>686</v>
      </c>
      <c r="M1308" s="72"/>
    </row>
    <row r="1309" spans="2:13" x14ac:dyDescent="0.25">
      <c r="B1309" s="72" t="s">
        <v>143</v>
      </c>
      <c r="C1309" s="72" t="s">
        <v>144</v>
      </c>
      <c r="D1309" s="72" t="s">
        <v>12</v>
      </c>
      <c r="E1309" s="72" t="s">
        <v>152</v>
      </c>
      <c r="F1309" s="73">
        <v>-50562</v>
      </c>
      <c r="G1309" s="72" t="s">
        <v>14</v>
      </c>
      <c r="H1309" s="72" t="s">
        <v>155</v>
      </c>
      <c r="I1309" s="72" t="s">
        <v>16</v>
      </c>
      <c r="J1309" s="72" t="s">
        <v>18</v>
      </c>
      <c r="K1309" s="72" t="s">
        <v>33</v>
      </c>
      <c r="L1309" s="72" t="s">
        <v>231</v>
      </c>
      <c r="M1309" s="72"/>
    </row>
    <row r="1310" spans="2:13" x14ac:dyDescent="0.25">
      <c r="B1310" s="72" t="s">
        <v>143</v>
      </c>
      <c r="C1310" s="72" t="s">
        <v>144</v>
      </c>
      <c r="D1310" s="72" t="s">
        <v>12</v>
      </c>
      <c r="E1310" s="72" t="s">
        <v>160</v>
      </c>
      <c r="F1310" s="73">
        <v>20162</v>
      </c>
      <c r="G1310" s="72" t="s">
        <v>14</v>
      </c>
      <c r="H1310" s="72" t="s">
        <v>155</v>
      </c>
      <c r="I1310" s="72" t="s">
        <v>136</v>
      </c>
      <c r="J1310" s="72" t="s">
        <v>18</v>
      </c>
      <c r="K1310" s="72" t="s">
        <v>21</v>
      </c>
      <c r="L1310" s="72" t="s">
        <v>547</v>
      </c>
      <c r="M1310" s="72" t="s">
        <v>186</v>
      </c>
    </row>
    <row r="1311" spans="2:13" x14ac:dyDescent="0.25">
      <c r="B1311" s="72" t="s">
        <v>143</v>
      </c>
      <c r="C1311" s="72" t="s">
        <v>144</v>
      </c>
      <c r="D1311" s="72" t="s">
        <v>12</v>
      </c>
      <c r="E1311" s="72" t="s">
        <v>152</v>
      </c>
      <c r="F1311" s="73">
        <v>-729</v>
      </c>
      <c r="G1311" s="72" t="s">
        <v>14</v>
      </c>
      <c r="H1311" s="72" t="s">
        <v>15</v>
      </c>
      <c r="I1311" s="72" t="s">
        <v>136</v>
      </c>
      <c r="J1311" s="72" t="s">
        <v>18</v>
      </c>
      <c r="K1311" s="72" t="s">
        <v>147</v>
      </c>
      <c r="L1311" s="72" t="s">
        <v>295</v>
      </c>
      <c r="M1311" s="72"/>
    </row>
    <row r="1312" spans="2:13" x14ac:dyDescent="0.25">
      <c r="B1312" s="72" t="s">
        <v>143</v>
      </c>
      <c r="C1312" s="72" t="s">
        <v>144</v>
      </c>
      <c r="D1312" s="72" t="s">
        <v>12</v>
      </c>
      <c r="E1312" s="72" t="s">
        <v>219</v>
      </c>
      <c r="F1312" s="73">
        <v>751073</v>
      </c>
      <c r="G1312" s="72" t="s">
        <v>14</v>
      </c>
      <c r="H1312" s="72" t="s">
        <v>15</v>
      </c>
      <c r="I1312" s="72" t="s">
        <v>16</v>
      </c>
      <c r="J1312" s="72" t="s">
        <v>18</v>
      </c>
      <c r="K1312" s="72" t="s">
        <v>33</v>
      </c>
      <c r="L1312" s="72" t="s">
        <v>485</v>
      </c>
      <c r="M1312" s="72"/>
    </row>
    <row r="1313" spans="2:13" x14ac:dyDescent="0.25">
      <c r="B1313" s="72" t="s">
        <v>143</v>
      </c>
      <c r="C1313" s="72" t="s">
        <v>144</v>
      </c>
      <c r="D1313" s="72" t="s">
        <v>12</v>
      </c>
      <c r="E1313" s="72" t="s">
        <v>181</v>
      </c>
      <c r="F1313" s="73">
        <v>-6</v>
      </c>
      <c r="G1313" s="72" t="s">
        <v>14</v>
      </c>
      <c r="H1313" s="72" t="s">
        <v>155</v>
      </c>
      <c r="I1313" s="72" t="s">
        <v>16</v>
      </c>
      <c r="J1313" s="72" t="s">
        <v>18</v>
      </c>
      <c r="K1313" s="72" t="s">
        <v>33</v>
      </c>
      <c r="L1313" s="72" t="s">
        <v>491</v>
      </c>
      <c r="M1313" s="72"/>
    </row>
    <row r="1314" spans="2:13" x14ac:dyDescent="0.25">
      <c r="B1314" s="72" t="s">
        <v>143</v>
      </c>
      <c r="C1314" s="72" t="s">
        <v>144</v>
      </c>
      <c r="D1314" s="72" t="s">
        <v>12</v>
      </c>
      <c r="E1314" s="72" t="s">
        <v>152</v>
      </c>
      <c r="F1314" s="73">
        <v>-1135</v>
      </c>
      <c r="G1314" s="72" t="s">
        <v>14</v>
      </c>
      <c r="H1314" s="72" t="s">
        <v>155</v>
      </c>
      <c r="I1314" s="72" t="s">
        <v>16</v>
      </c>
      <c r="J1314" s="72" t="s">
        <v>18</v>
      </c>
      <c r="K1314" s="72" t="s">
        <v>21</v>
      </c>
      <c r="L1314" s="72" t="s">
        <v>274</v>
      </c>
      <c r="M1314" s="72"/>
    </row>
    <row r="1315" spans="2:13" x14ac:dyDescent="0.25">
      <c r="B1315" s="72" t="s">
        <v>143</v>
      </c>
      <c r="C1315" s="72" t="s">
        <v>144</v>
      </c>
      <c r="D1315" s="72" t="s">
        <v>12</v>
      </c>
      <c r="E1315" s="72" t="s">
        <v>145</v>
      </c>
      <c r="F1315" s="73">
        <v>-125</v>
      </c>
      <c r="G1315" s="72" t="s">
        <v>14</v>
      </c>
      <c r="H1315" s="72" t="s">
        <v>155</v>
      </c>
      <c r="I1315" s="72" t="s">
        <v>16</v>
      </c>
      <c r="J1315" s="72" t="s">
        <v>18</v>
      </c>
      <c r="K1315" s="72" t="s">
        <v>269</v>
      </c>
      <c r="L1315" s="72" t="s">
        <v>687</v>
      </c>
      <c r="M1315" s="72"/>
    </row>
    <row r="1316" spans="2:13" x14ac:dyDescent="0.25">
      <c r="B1316" s="72" t="s">
        <v>143</v>
      </c>
      <c r="C1316" s="72" t="s">
        <v>144</v>
      </c>
      <c r="D1316" s="72" t="s">
        <v>12</v>
      </c>
      <c r="E1316" s="72" t="s">
        <v>181</v>
      </c>
      <c r="F1316" s="73">
        <v>-4861</v>
      </c>
      <c r="G1316" s="72" t="s">
        <v>14</v>
      </c>
      <c r="H1316" s="72" t="s">
        <v>15</v>
      </c>
      <c r="I1316" s="72" t="s">
        <v>16</v>
      </c>
      <c r="J1316" s="72" t="s">
        <v>18</v>
      </c>
      <c r="K1316" s="72" t="s">
        <v>147</v>
      </c>
      <c r="L1316" s="72" t="s">
        <v>217</v>
      </c>
      <c r="M1316" s="72"/>
    </row>
    <row r="1317" spans="2:13" x14ac:dyDescent="0.25">
      <c r="B1317" s="72" t="s">
        <v>143</v>
      </c>
      <c r="C1317" s="72" t="s">
        <v>144</v>
      </c>
      <c r="D1317" s="72" t="s">
        <v>12</v>
      </c>
      <c r="E1317" s="72" t="s">
        <v>292</v>
      </c>
      <c r="F1317" s="73">
        <v>107813</v>
      </c>
      <c r="G1317" s="72" t="s">
        <v>14</v>
      </c>
      <c r="H1317" s="72" t="s">
        <v>15</v>
      </c>
      <c r="I1317" s="72" t="s">
        <v>16</v>
      </c>
      <c r="J1317" s="72" t="s">
        <v>18</v>
      </c>
      <c r="K1317" s="72" t="s">
        <v>147</v>
      </c>
      <c r="L1317" s="72" t="s">
        <v>171</v>
      </c>
      <c r="M1317" s="72" t="s">
        <v>424</v>
      </c>
    </row>
    <row r="1318" spans="2:13" x14ac:dyDescent="0.25">
      <c r="B1318" s="72" t="s">
        <v>143</v>
      </c>
      <c r="C1318" s="72" t="s">
        <v>144</v>
      </c>
      <c r="D1318" s="72" t="s">
        <v>12</v>
      </c>
      <c r="E1318" s="72" t="s">
        <v>188</v>
      </c>
      <c r="F1318" s="73">
        <v>254748</v>
      </c>
      <c r="G1318" s="72" t="s">
        <v>14</v>
      </c>
      <c r="H1318" s="72" t="s">
        <v>15</v>
      </c>
      <c r="I1318" s="72" t="s">
        <v>16</v>
      </c>
      <c r="J1318" s="72" t="s">
        <v>18</v>
      </c>
      <c r="K1318" s="72" t="s">
        <v>214</v>
      </c>
      <c r="L1318" s="72" t="s">
        <v>678</v>
      </c>
      <c r="M1318" s="72" t="s">
        <v>151</v>
      </c>
    </row>
    <row r="1319" spans="2:13" x14ac:dyDescent="0.25">
      <c r="B1319" s="72" t="s">
        <v>143</v>
      </c>
      <c r="C1319" s="72" t="s">
        <v>144</v>
      </c>
      <c r="D1319" s="72" t="s">
        <v>12</v>
      </c>
      <c r="E1319" s="72" t="s">
        <v>157</v>
      </c>
      <c r="F1319" s="73">
        <v>174201</v>
      </c>
      <c r="G1319" s="72" t="s">
        <v>14</v>
      </c>
      <c r="H1319" s="72" t="s">
        <v>15</v>
      </c>
      <c r="I1319" s="72" t="s">
        <v>16</v>
      </c>
      <c r="J1319" s="72" t="s">
        <v>18</v>
      </c>
      <c r="K1319" s="72" t="s">
        <v>33</v>
      </c>
      <c r="L1319" s="72" t="s">
        <v>598</v>
      </c>
      <c r="M1319" s="72" t="s">
        <v>203</v>
      </c>
    </row>
    <row r="1320" spans="2:13" x14ac:dyDescent="0.25">
      <c r="B1320" s="72" t="s">
        <v>143</v>
      </c>
      <c r="C1320" s="72" t="s">
        <v>144</v>
      </c>
      <c r="D1320" s="72" t="s">
        <v>12</v>
      </c>
      <c r="E1320" s="72" t="s">
        <v>181</v>
      </c>
      <c r="F1320" s="73">
        <v>-111</v>
      </c>
      <c r="G1320" s="72" t="s">
        <v>14</v>
      </c>
      <c r="H1320" s="72" t="s">
        <v>15</v>
      </c>
      <c r="I1320" s="72" t="s">
        <v>16</v>
      </c>
      <c r="J1320" s="72" t="s">
        <v>18</v>
      </c>
      <c r="K1320" s="72" t="s">
        <v>189</v>
      </c>
      <c r="L1320" s="72" t="s">
        <v>190</v>
      </c>
      <c r="M1320" s="72"/>
    </row>
    <row r="1321" spans="2:13" x14ac:dyDescent="0.25">
      <c r="B1321" s="72" t="s">
        <v>143</v>
      </c>
      <c r="C1321" s="72" t="s">
        <v>144</v>
      </c>
      <c r="D1321" s="72" t="s">
        <v>12</v>
      </c>
      <c r="E1321" s="72" t="s">
        <v>154</v>
      </c>
      <c r="F1321" s="73">
        <v>-11278</v>
      </c>
      <c r="G1321" s="72" t="s">
        <v>14</v>
      </c>
      <c r="H1321" s="72" t="s">
        <v>155</v>
      </c>
      <c r="I1321" s="72" t="s">
        <v>136</v>
      </c>
      <c r="J1321" s="72" t="s">
        <v>18</v>
      </c>
      <c r="K1321" s="72" t="s">
        <v>267</v>
      </c>
      <c r="L1321" s="72" t="s">
        <v>576</v>
      </c>
      <c r="M1321" s="72"/>
    </row>
    <row r="1322" spans="2:13" x14ac:dyDescent="0.25">
      <c r="B1322" s="72" t="s">
        <v>143</v>
      </c>
      <c r="C1322" s="72" t="s">
        <v>144</v>
      </c>
      <c r="D1322" s="72" t="s">
        <v>12</v>
      </c>
      <c r="E1322" s="72" t="s">
        <v>152</v>
      </c>
      <c r="F1322" s="73">
        <v>-5841</v>
      </c>
      <c r="G1322" s="72" t="s">
        <v>14</v>
      </c>
      <c r="H1322" s="72" t="s">
        <v>15</v>
      </c>
      <c r="I1322" s="72" t="s">
        <v>16</v>
      </c>
      <c r="J1322" s="72" t="s">
        <v>18</v>
      </c>
      <c r="K1322" s="72" t="s">
        <v>189</v>
      </c>
      <c r="L1322" s="72" t="s">
        <v>688</v>
      </c>
      <c r="M1322" s="72"/>
    </row>
    <row r="1323" spans="2:13" x14ac:dyDescent="0.25">
      <c r="B1323" s="72" t="s">
        <v>143</v>
      </c>
      <c r="C1323" s="72" t="s">
        <v>144</v>
      </c>
      <c r="D1323" s="72" t="s">
        <v>12</v>
      </c>
      <c r="E1323" s="72" t="s">
        <v>282</v>
      </c>
      <c r="F1323" s="73">
        <v>-3039</v>
      </c>
      <c r="G1323" s="72" t="s">
        <v>14</v>
      </c>
      <c r="H1323" s="72" t="s">
        <v>15</v>
      </c>
      <c r="I1323" s="72" t="s">
        <v>16</v>
      </c>
      <c r="J1323" s="72" t="s">
        <v>18</v>
      </c>
      <c r="K1323" s="72" t="s">
        <v>33</v>
      </c>
      <c r="L1323" s="72" t="s">
        <v>465</v>
      </c>
      <c r="M1323" s="72"/>
    </row>
    <row r="1324" spans="2:13" x14ac:dyDescent="0.25">
      <c r="B1324" s="72" t="s">
        <v>143</v>
      </c>
      <c r="C1324" s="72" t="s">
        <v>144</v>
      </c>
      <c r="D1324" s="72" t="s">
        <v>12</v>
      </c>
      <c r="E1324" s="72" t="s">
        <v>219</v>
      </c>
      <c r="F1324" s="73">
        <v>1851737</v>
      </c>
      <c r="G1324" s="72" t="s">
        <v>14</v>
      </c>
      <c r="H1324" s="72" t="s">
        <v>15</v>
      </c>
      <c r="I1324" s="72" t="s">
        <v>16</v>
      </c>
      <c r="J1324" s="72" t="s">
        <v>18</v>
      </c>
      <c r="K1324" s="72" t="s">
        <v>184</v>
      </c>
      <c r="L1324" s="72" t="s">
        <v>230</v>
      </c>
      <c r="M1324" s="72"/>
    </row>
    <row r="1325" spans="2:13" x14ac:dyDescent="0.25">
      <c r="B1325" s="72" t="s">
        <v>143</v>
      </c>
      <c r="C1325" s="72" t="s">
        <v>144</v>
      </c>
      <c r="D1325" s="72" t="s">
        <v>12</v>
      </c>
      <c r="E1325" s="72" t="s">
        <v>282</v>
      </c>
      <c r="F1325" s="73">
        <v>-145</v>
      </c>
      <c r="G1325" s="72" t="s">
        <v>14</v>
      </c>
      <c r="H1325" s="72" t="s">
        <v>15</v>
      </c>
      <c r="I1325" s="72" t="s">
        <v>16</v>
      </c>
      <c r="J1325" s="72" t="s">
        <v>18</v>
      </c>
      <c r="K1325" s="72" t="s">
        <v>147</v>
      </c>
      <c r="L1325" s="72" t="s">
        <v>550</v>
      </c>
      <c r="M1325" s="72"/>
    </row>
    <row r="1326" spans="2:13" x14ac:dyDescent="0.25">
      <c r="B1326" s="72" t="s">
        <v>143</v>
      </c>
      <c r="C1326" s="72" t="s">
        <v>144</v>
      </c>
      <c r="D1326" s="72" t="s">
        <v>12</v>
      </c>
      <c r="E1326" s="72" t="s">
        <v>188</v>
      </c>
      <c r="F1326" s="73">
        <v>2307825</v>
      </c>
      <c r="G1326" s="72" t="s">
        <v>14</v>
      </c>
      <c r="H1326" s="72" t="s">
        <v>15</v>
      </c>
      <c r="I1326" s="72" t="s">
        <v>16</v>
      </c>
      <c r="J1326" s="72" t="s">
        <v>18</v>
      </c>
      <c r="K1326" s="72" t="s">
        <v>33</v>
      </c>
      <c r="L1326" s="72" t="s">
        <v>485</v>
      </c>
      <c r="M1326" s="72" t="s">
        <v>151</v>
      </c>
    </row>
    <row r="1327" spans="2:13" x14ac:dyDescent="0.25">
      <c r="B1327" s="72" t="s">
        <v>143</v>
      </c>
      <c r="C1327" s="72" t="s">
        <v>144</v>
      </c>
      <c r="D1327" s="72" t="s">
        <v>12</v>
      </c>
      <c r="E1327" s="72" t="s">
        <v>244</v>
      </c>
      <c r="F1327" s="73">
        <v>12848</v>
      </c>
      <c r="G1327" s="72" t="s">
        <v>14</v>
      </c>
      <c r="H1327" s="72" t="s">
        <v>15</v>
      </c>
      <c r="I1327" s="72" t="s">
        <v>16</v>
      </c>
      <c r="J1327" s="72" t="s">
        <v>18</v>
      </c>
      <c r="K1327" s="72" t="s">
        <v>161</v>
      </c>
      <c r="L1327" s="72" t="s">
        <v>180</v>
      </c>
      <c r="M1327" s="72" t="s">
        <v>163</v>
      </c>
    </row>
    <row r="1328" spans="2:13" x14ac:dyDescent="0.25">
      <c r="B1328" s="72" t="s">
        <v>143</v>
      </c>
      <c r="C1328" s="72" t="s">
        <v>144</v>
      </c>
      <c r="D1328" s="72" t="s">
        <v>12</v>
      </c>
      <c r="E1328" s="72" t="s">
        <v>188</v>
      </c>
      <c r="F1328" s="73">
        <v>12071743</v>
      </c>
      <c r="G1328" s="72" t="s">
        <v>14</v>
      </c>
      <c r="H1328" s="72" t="s">
        <v>155</v>
      </c>
      <c r="I1328" s="72" t="s">
        <v>16</v>
      </c>
      <c r="J1328" s="72" t="s">
        <v>18</v>
      </c>
      <c r="K1328" s="72" t="s">
        <v>33</v>
      </c>
      <c r="L1328" s="72" t="s">
        <v>456</v>
      </c>
      <c r="M1328" s="72" t="s">
        <v>151</v>
      </c>
    </row>
    <row r="1329" spans="2:13" x14ac:dyDescent="0.25">
      <c r="B1329" s="72" t="s">
        <v>143</v>
      </c>
      <c r="C1329" s="72" t="s">
        <v>144</v>
      </c>
      <c r="D1329" s="72" t="s">
        <v>12</v>
      </c>
      <c r="E1329" s="72" t="s">
        <v>157</v>
      </c>
      <c r="F1329" s="73">
        <v>157810</v>
      </c>
      <c r="G1329" s="72" t="s">
        <v>14</v>
      </c>
      <c r="H1329" s="72" t="s">
        <v>15</v>
      </c>
      <c r="I1329" s="72" t="s">
        <v>16</v>
      </c>
      <c r="J1329" s="72" t="s">
        <v>18</v>
      </c>
      <c r="K1329" s="72" t="s">
        <v>147</v>
      </c>
      <c r="L1329" s="72" t="s">
        <v>607</v>
      </c>
      <c r="M1329" s="72" t="s">
        <v>322</v>
      </c>
    </row>
    <row r="1330" spans="2:13" x14ac:dyDescent="0.25">
      <c r="B1330" s="72" t="s">
        <v>143</v>
      </c>
      <c r="C1330" s="72" t="s">
        <v>144</v>
      </c>
      <c r="D1330" s="72" t="s">
        <v>12</v>
      </c>
      <c r="E1330" s="72" t="s">
        <v>219</v>
      </c>
      <c r="F1330" s="73">
        <v>3428303</v>
      </c>
      <c r="G1330" s="72" t="s">
        <v>14</v>
      </c>
      <c r="H1330" s="72" t="s">
        <v>15</v>
      </c>
      <c r="I1330" s="72" t="s">
        <v>16</v>
      </c>
      <c r="J1330" s="72" t="s">
        <v>18</v>
      </c>
      <c r="K1330" s="72" t="s">
        <v>147</v>
      </c>
      <c r="L1330" s="72" t="s">
        <v>625</v>
      </c>
      <c r="M1330" s="72"/>
    </row>
    <row r="1331" spans="2:13" x14ac:dyDescent="0.25">
      <c r="B1331" s="72" t="s">
        <v>143</v>
      </c>
      <c r="C1331" s="72" t="s">
        <v>144</v>
      </c>
      <c r="D1331" s="72" t="s">
        <v>12</v>
      </c>
      <c r="E1331" s="72" t="s">
        <v>197</v>
      </c>
      <c r="F1331" s="73">
        <v>464772</v>
      </c>
      <c r="G1331" s="72" t="s">
        <v>14</v>
      </c>
      <c r="H1331" s="72" t="s">
        <v>155</v>
      </c>
      <c r="I1331" s="72" t="s">
        <v>16</v>
      </c>
      <c r="J1331" s="72" t="s">
        <v>18</v>
      </c>
      <c r="K1331" s="72" t="s">
        <v>33</v>
      </c>
      <c r="L1331" s="72" t="s">
        <v>360</v>
      </c>
      <c r="M1331" s="72" t="s">
        <v>163</v>
      </c>
    </row>
    <row r="1332" spans="2:13" x14ac:dyDescent="0.25">
      <c r="B1332" s="72" t="s">
        <v>143</v>
      </c>
      <c r="C1332" s="72" t="s">
        <v>144</v>
      </c>
      <c r="D1332" s="72" t="s">
        <v>12</v>
      </c>
      <c r="E1332" s="72" t="s">
        <v>237</v>
      </c>
      <c r="F1332" s="73">
        <v>2066001</v>
      </c>
      <c r="G1332" s="72" t="s">
        <v>14</v>
      </c>
      <c r="H1332" s="72" t="s">
        <v>15</v>
      </c>
      <c r="I1332" s="72" t="s">
        <v>16</v>
      </c>
      <c r="J1332" s="72" t="s">
        <v>18</v>
      </c>
      <c r="K1332" s="72" t="s">
        <v>33</v>
      </c>
      <c r="L1332" s="72" t="s">
        <v>429</v>
      </c>
      <c r="M1332" s="72" t="s">
        <v>191</v>
      </c>
    </row>
    <row r="1333" spans="2:13" x14ac:dyDescent="0.25">
      <c r="B1333" s="72" t="s">
        <v>143</v>
      </c>
      <c r="C1333" s="72" t="s">
        <v>144</v>
      </c>
      <c r="D1333" s="72" t="s">
        <v>12</v>
      </c>
      <c r="E1333" s="72" t="s">
        <v>152</v>
      </c>
      <c r="F1333" s="73">
        <v>-298</v>
      </c>
      <c r="G1333" s="72" t="s">
        <v>14</v>
      </c>
      <c r="H1333" s="72" t="s">
        <v>15</v>
      </c>
      <c r="I1333" s="72" t="s">
        <v>16</v>
      </c>
      <c r="J1333" s="72" t="s">
        <v>18</v>
      </c>
      <c r="K1333" s="72" t="s">
        <v>24</v>
      </c>
      <c r="L1333" s="72" t="s">
        <v>655</v>
      </c>
      <c r="M1333" s="72"/>
    </row>
    <row r="1334" spans="2:13" x14ac:dyDescent="0.25">
      <c r="B1334" s="72" t="s">
        <v>143</v>
      </c>
      <c r="C1334" s="72" t="s">
        <v>144</v>
      </c>
      <c r="D1334" s="72" t="s">
        <v>12</v>
      </c>
      <c r="E1334" s="72" t="s">
        <v>164</v>
      </c>
      <c r="F1334" s="73">
        <v>-13846</v>
      </c>
      <c r="G1334" s="72" t="s">
        <v>14</v>
      </c>
      <c r="H1334" s="72" t="s">
        <v>15</v>
      </c>
      <c r="I1334" s="72" t="s">
        <v>16</v>
      </c>
      <c r="J1334" s="72" t="s">
        <v>18</v>
      </c>
      <c r="K1334" s="72" t="s">
        <v>147</v>
      </c>
      <c r="L1334" s="72" t="s">
        <v>295</v>
      </c>
      <c r="M1334" s="72"/>
    </row>
    <row r="1335" spans="2:13" x14ac:dyDescent="0.25">
      <c r="B1335" s="72" t="s">
        <v>143</v>
      </c>
      <c r="C1335" s="72" t="s">
        <v>144</v>
      </c>
      <c r="D1335" s="72" t="s">
        <v>12</v>
      </c>
      <c r="E1335" s="72" t="s">
        <v>328</v>
      </c>
      <c r="F1335" s="73">
        <v>30346</v>
      </c>
      <c r="G1335" s="72" t="s">
        <v>14</v>
      </c>
      <c r="H1335" s="72" t="s">
        <v>15</v>
      </c>
      <c r="I1335" s="72" t="s">
        <v>16</v>
      </c>
      <c r="J1335" s="72" t="s">
        <v>18</v>
      </c>
      <c r="K1335" s="72" t="s">
        <v>147</v>
      </c>
      <c r="L1335" s="72" t="s">
        <v>530</v>
      </c>
      <c r="M1335" s="72" t="s">
        <v>159</v>
      </c>
    </row>
    <row r="1336" spans="2:13" x14ac:dyDescent="0.25">
      <c r="B1336" s="72" t="s">
        <v>143</v>
      </c>
      <c r="C1336" s="72" t="s">
        <v>144</v>
      </c>
      <c r="D1336" s="72" t="s">
        <v>12</v>
      </c>
      <c r="E1336" s="72" t="s">
        <v>219</v>
      </c>
      <c r="F1336" s="73">
        <v>15914897</v>
      </c>
      <c r="G1336" s="72" t="s">
        <v>14</v>
      </c>
      <c r="H1336" s="72" t="s">
        <v>15</v>
      </c>
      <c r="I1336" s="72" t="s">
        <v>16</v>
      </c>
      <c r="J1336" s="72" t="s">
        <v>18</v>
      </c>
      <c r="K1336" s="72" t="s">
        <v>161</v>
      </c>
      <c r="L1336" s="72" t="s">
        <v>434</v>
      </c>
      <c r="M1336" s="72"/>
    </row>
    <row r="1337" spans="2:13" x14ac:dyDescent="0.25">
      <c r="B1337" s="72" t="s">
        <v>143</v>
      </c>
      <c r="C1337" s="72" t="s">
        <v>144</v>
      </c>
      <c r="D1337" s="72" t="s">
        <v>12</v>
      </c>
      <c r="E1337" s="72" t="s">
        <v>199</v>
      </c>
      <c r="F1337" s="73">
        <v>3175</v>
      </c>
      <c r="G1337" s="72" t="s">
        <v>14</v>
      </c>
      <c r="H1337" s="72" t="s">
        <v>15</v>
      </c>
      <c r="I1337" s="72" t="s">
        <v>16</v>
      </c>
      <c r="J1337" s="72" t="s">
        <v>18</v>
      </c>
      <c r="K1337" s="72" t="s">
        <v>161</v>
      </c>
      <c r="L1337" s="72" t="s">
        <v>211</v>
      </c>
      <c r="M1337" s="72"/>
    </row>
    <row r="1338" spans="2:13" x14ac:dyDescent="0.25">
      <c r="B1338" s="72" t="s">
        <v>143</v>
      </c>
      <c r="C1338" s="72" t="s">
        <v>144</v>
      </c>
      <c r="D1338" s="72" t="s">
        <v>12</v>
      </c>
      <c r="E1338" s="72" t="s">
        <v>145</v>
      </c>
      <c r="F1338" s="73">
        <v>-2192</v>
      </c>
      <c r="G1338" s="72" t="s">
        <v>14</v>
      </c>
      <c r="H1338" s="72" t="s">
        <v>15</v>
      </c>
      <c r="I1338" s="72" t="s">
        <v>16</v>
      </c>
      <c r="J1338" s="72" t="s">
        <v>18</v>
      </c>
      <c r="K1338" s="72" t="s">
        <v>257</v>
      </c>
      <c r="L1338" s="72" t="s">
        <v>689</v>
      </c>
      <c r="M1338" s="72"/>
    </row>
    <row r="1339" spans="2:13" x14ac:dyDescent="0.25">
      <c r="B1339" s="72" t="s">
        <v>143</v>
      </c>
      <c r="C1339" s="72" t="s">
        <v>144</v>
      </c>
      <c r="D1339" s="72" t="s">
        <v>12</v>
      </c>
      <c r="E1339" s="72" t="s">
        <v>439</v>
      </c>
      <c r="F1339" s="73">
        <v>15066</v>
      </c>
      <c r="G1339" s="72" t="s">
        <v>14</v>
      </c>
      <c r="H1339" s="72" t="s">
        <v>155</v>
      </c>
      <c r="I1339" s="72" t="s">
        <v>16</v>
      </c>
      <c r="J1339" s="72" t="s">
        <v>18</v>
      </c>
      <c r="K1339" s="72" t="s">
        <v>147</v>
      </c>
      <c r="L1339" s="72" t="s">
        <v>587</v>
      </c>
      <c r="M1339" s="72"/>
    </row>
    <row r="1340" spans="2:13" x14ac:dyDescent="0.25">
      <c r="B1340" s="72" t="s">
        <v>143</v>
      </c>
      <c r="C1340" s="72" t="s">
        <v>144</v>
      </c>
      <c r="D1340" s="72" t="s">
        <v>12</v>
      </c>
      <c r="E1340" s="72" t="s">
        <v>152</v>
      </c>
      <c r="F1340" s="73">
        <v>-3611</v>
      </c>
      <c r="G1340" s="72" t="s">
        <v>14</v>
      </c>
      <c r="H1340" s="72" t="s">
        <v>155</v>
      </c>
      <c r="I1340" s="72" t="s">
        <v>16</v>
      </c>
      <c r="J1340" s="72" t="s">
        <v>18</v>
      </c>
      <c r="K1340" s="72" t="s">
        <v>267</v>
      </c>
      <c r="L1340" s="72" t="s">
        <v>589</v>
      </c>
      <c r="M1340" s="72"/>
    </row>
    <row r="1341" spans="2:13" x14ac:dyDescent="0.25">
      <c r="B1341" s="72" t="s">
        <v>143</v>
      </c>
      <c r="C1341" s="72" t="s">
        <v>144</v>
      </c>
      <c r="D1341" s="72" t="s">
        <v>12</v>
      </c>
      <c r="E1341" s="72" t="s">
        <v>181</v>
      </c>
      <c r="F1341" s="73">
        <v>-154</v>
      </c>
      <c r="G1341" s="72" t="s">
        <v>14</v>
      </c>
      <c r="H1341" s="72" t="s">
        <v>15</v>
      </c>
      <c r="I1341" s="72" t="s">
        <v>16</v>
      </c>
      <c r="J1341" s="72" t="s">
        <v>18</v>
      </c>
      <c r="K1341" s="72" t="s">
        <v>33</v>
      </c>
      <c r="L1341" s="72" t="s">
        <v>473</v>
      </c>
      <c r="M1341" s="72"/>
    </row>
    <row r="1342" spans="2:13" x14ac:dyDescent="0.25">
      <c r="B1342" s="72" t="s">
        <v>143</v>
      </c>
      <c r="C1342" s="72" t="s">
        <v>144</v>
      </c>
      <c r="D1342" s="72" t="s">
        <v>12</v>
      </c>
      <c r="E1342" s="72" t="s">
        <v>219</v>
      </c>
      <c r="F1342" s="73">
        <v>295139</v>
      </c>
      <c r="G1342" s="72" t="s">
        <v>14</v>
      </c>
      <c r="H1342" s="72" t="s">
        <v>15</v>
      </c>
      <c r="I1342" s="72" t="s">
        <v>16</v>
      </c>
      <c r="J1342" s="72" t="s">
        <v>18</v>
      </c>
      <c r="K1342" s="72" t="s">
        <v>147</v>
      </c>
      <c r="L1342" s="72" t="s">
        <v>663</v>
      </c>
      <c r="M1342" s="72"/>
    </row>
    <row r="1343" spans="2:13" x14ac:dyDescent="0.25">
      <c r="B1343" s="72" t="s">
        <v>143</v>
      </c>
      <c r="C1343" s="72" t="s">
        <v>144</v>
      </c>
      <c r="D1343" s="72" t="s">
        <v>12</v>
      </c>
      <c r="E1343" s="72" t="s">
        <v>160</v>
      </c>
      <c r="F1343" s="73">
        <v>95275</v>
      </c>
      <c r="G1343" s="72" t="s">
        <v>14</v>
      </c>
      <c r="H1343" s="72" t="s">
        <v>15</v>
      </c>
      <c r="I1343" s="72" t="s">
        <v>16</v>
      </c>
      <c r="J1343" s="72" t="s">
        <v>18</v>
      </c>
      <c r="K1343" s="72" t="s">
        <v>214</v>
      </c>
      <c r="L1343" s="72" t="s">
        <v>441</v>
      </c>
      <c r="M1343" s="72" t="s">
        <v>186</v>
      </c>
    </row>
    <row r="1344" spans="2:13" x14ac:dyDescent="0.25">
      <c r="B1344" s="72" t="s">
        <v>143</v>
      </c>
      <c r="C1344" s="72" t="s">
        <v>144</v>
      </c>
      <c r="D1344" s="72" t="s">
        <v>12</v>
      </c>
      <c r="E1344" s="72" t="s">
        <v>282</v>
      </c>
      <c r="F1344" s="73">
        <v>-340</v>
      </c>
      <c r="G1344" s="72" t="s">
        <v>14</v>
      </c>
      <c r="H1344" s="72" t="s">
        <v>15</v>
      </c>
      <c r="I1344" s="72" t="s">
        <v>16</v>
      </c>
      <c r="J1344" s="72" t="s">
        <v>18</v>
      </c>
      <c r="K1344" s="72" t="s">
        <v>147</v>
      </c>
      <c r="L1344" s="72" t="s">
        <v>675</v>
      </c>
      <c r="M1344" s="72"/>
    </row>
    <row r="1345" spans="2:13" x14ac:dyDescent="0.25">
      <c r="B1345" s="72" t="s">
        <v>143</v>
      </c>
      <c r="C1345" s="72" t="s">
        <v>144</v>
      </c>
      <c r="D1345" s="72" t="s">
        <v>12</v>
      </c>
      <c r="E1345" s="72" t="s">
        <v>181</v>
      </c>
      <c r="F1345" s="73">
        <v>-1770</v>
      </c>
      <c r="G1345" s="72" t="s">
        <v>14</v>
      </c>
      <c r="H1345" s="72" t="s">
        <v>15</v>
      </c>
      <c r="I1345" s="72" t="s">
        <v>16</v>
      </c>
      <c r="J1345" s="72" t="s">
        <v>18</v>
      </c>
      <c r="K1345" s="72" t="s">
        <v>214</v>
      </c>
      <c r="L1345" s="72" t="s">
        <v>398</v>
      </c>
      <c r="M1345" s="72"/>
    </row>
    <row r="1346" spans="2:13" x14ac:dyDescent="0.25">
      <c r="B1346" s="72" t="s">
        <v>143</v>
      </c>
      <c r="C1346" s="72" t="s">
        <v>144</v>
      </c>
      <c r="D1346" s="72" t="s">
        <v>12</v>
      </c>
      <c r="E1346" s="72" t="s">
        <v>152</v>
      </c>
      <c r="F1346" s="73">
        <v>-1</v>
      </c>
      <c r="G1346" s="72" t="s">
        <v>14</v>
      </c>
      <c r="H1346" s="72" t="s">
        <v>15</v>
      </c>
      <c r="I1346" s="72" t="s">
        <v>16</v>
      </c>
      <c r="J1346" s="72" t="s">
        <v>18</v>
      </c>
      <c r="K1346" s="72" t="s">
        <v>33</v>
      </c>
      <c r="L1346" s="72" t="s">
        <v>667</v>
      </c>
      <c r="M1346" s="72"/>
    </row>
    <row r="1347" spans="2:13" x14ac:dyDescent="0.25">
      <c r="B1347" s="72" t="s">
        <v>143</v>
      </c>
      <c r="C1347" s="72" t="s">
        <v>144</v>
      </c>
      <c r="D1347" s="72" t="s">
        <v>12</v>
      </c>
      <c r="E1347" s="72" t="s">
        <v>183</v>
      </c>
      <c r="F1347" s="73">
        <v>397095</v>
      </c>
      <c r="G1347" s="72" t="s">
        <v>14</v>
      </c>
      <c r="H1347" s="72" t="s">
        <v>155</v>
      </c>
      <c r="I1347" s="72" t="s">
        <v>16</v>
      </c>
      <c r="J1347" s="72" t="s">
        <v>18</v>
      </c>
      <c r="K1347" s="72" t="s">
        <v>267</v>
      </c>
      <c r="L1347" s="72" t="s">
        <v>321</v>
      </c>
      <c r="M1347" s="72" t="s">
        <v>191</v>
      </c>
    </row>
    <row r="1348" spans="2:13" x14ac:dyDescent="0.25">
      <c r="B1348" s="72" t="s">
        <v>143</v>
      </c>
      <c r="C1348" s="72" t="s">
        <v>144</v>
      </c>
      <c r="D1348" s="72" t="s">
        <v>12</v>
      </c>
      <c r="E1348" s="72" t="s">
        <v>181</v>
      </c>
      <c r="F1348" s="73">
        <v>-137</v>
      </c>
      <c r="G1348" s="72" t="s">
        <v>14</v>
      </c>
      <c r="H1348" s="72" t="s">
        <v>155</v>
      </c>
      <c r="I1348" s="72" t="s">
        <v>16</v>
      </c>
      <c r="J1348" s="72" t="s">
        <v>18</v>
      </c>
      <c r="K1348" s="72" t="s">
        <v>33</v>
      </c>
      <c r="L1348" s="72" t="s">
        <v>300</v>
      </c>
      <c r="M1348" s="72"/>
    </row>
    <row r="1349" spans="2:13" x14ac:dyDescent="0.25">
      <c r="B1349" s="72" t="s">
        <v>143</v>
      </c>
      <c r="C1349" s="72" t="s">
        <v>144</v>
      </c>
      <c r="D1349" s="72" t="s">
        <v>12</v>
      </c>
      <c r="E1349" s="72" t="s">
        <v>237</v>
      </c>
      <c r="F1349" s="73">
        <v>310904</v>
      </c>
      <c r="G1349" s="72" t="s">
        <v>14</v>
      </c>
      <c r="H1349" s="72" t="s">
        <v>15</v>
      </c>
      <c r="I1349" s="72" t="s">
        <v>16</v>
      </c>
      <c r="J1349" s="72" t="s">
        <v>18</v>
      </c>
      <c r="K1349" s="72" t="s">
        <v>147</v>
      </c>
      <c r="L1349" s="72" t="s">
        <v>475</v>
      </c>
      <c r="M1349" s="72" t="s">
        <v>248</v>
      </c>
    </row>
    <row r="1350" spans="2:13" x14ac:dyDescent="0.25">
      <c r="B1350" s="72" t="s">
        <v>143</v>
      </c>
      <c r="C1350" s="72" t="s">
        <v>144</v>
      </c>
      <c r="D1350" s="72" t="s">
        <v>12</v>
      </c>
      <c r="E1350" s="72" t="s">
        <v>199</v>
      </c>
      <c r="F1350" s="73">
        <v>304</v>
      </c>
      <c r="G1350" s="72" t="s">
        <v>14</v>
      </c>
      <c r="H1350" s="72" t="s">
        <v>155</v>
      </c>
      <c r="I1350" s="72" t="s">
        <v>16</v>
      </c>
      <c r="J1350" s="72" t="s">
        <v>371</v>
      </c>
      <c r="K1350" s="72" t="s">
        <v>33</v>
      </c>
      <c r="L1350" s="72" t="s">
        <v>668</v>
      </c>
      <c r="M1350" s="72"/>
    </row>
    <row r="1351" spans="2:13" x14ac:dyDescent="0.25">
      <c r="B1351" s="72" t="s">
        <v>143</v>
      </c>
      <c r="C1351" s="72" t="s">
        <v>144</v>
      </c>
      <c r="D1351" s="72" t="s">
        <v>12</v>
      </c>
      <c r="E1351" s="72" t="s">
        <v>237</v>
      </c>
      <c r="F1351" s="73">
        <v>104769</v>
      </c>
      <c r="G1351" s="72" t="s">
        <v>14</v>
      </c>
      <c r="H1351" s="72" t="s">
        <v>15</v>
      </c>
      <c r="I1351" s="72" t="s">
        <v>16</v>
      </c>
      <c r="J1351" s="72" t="s">
        <v>18</v>
      </c>
      <c r="K1351" s="72" t="s">
        <v>33</v>
      </c>
      <c r="L1351" s="72" t="s">
        <v>261</v>
      </c>
      <c r="M1351" s="72" t="s">
        <v>186</v>
      </c>
    </row>
    <row r="1352" spans="2:13" x14ac:dyDescent="0.25">
      <c r="B1352" s="72" t="s">
        <v>143</v>
      </c>
      <c r="C1352" s="72" t="s">
        <v>144</v>
      </c>
      <c r="D1352" s="72" t="s">
        <v>12</v>
      </c>
      <c r="E1352" s="72" t="s">
        <v>181</v>
      </c>
      <c r="F1352" s="73">
        <v>-446</v>
      </c>
      <c r="G1352" s="72" t="s">
        <v>14</v>
      </c>
      <c r="H1352" s="72" t="s">
        <v>155</v>
      </c>
      <c r="I1352" s="72" t="s">
        <v>16</v>
      </c>
      <c r="J1352" s="72" t="s">
        <v>18</v>
      </c>
      <c r="K1352" s="72" t="s">
        <v>33</v>
      </c>
      <c r="L1352" s="72" t="s">
        <v>485</v>
      </c>
      <c r="M1352" s="72"/>
    </row>
    <row r="1353" spans="2:13" x14ac:dyDescent="0.25">
      <c r="B1353" s="72" t="s">
        <v>143</v>
      </c>
      <c r="C1353" s="72" t="s">
        <v>144</v>
      </c>
      <c r="D1353" s="72" t="s">
        <v>12</v>
      </c>
      <c r="E1353" s="72" t="s">
        <v>237</v>
      </c>
      <c r="F1353" s="73">
        <v>5127635</v>
      </c>
      <c r="G1353" s="72" t="s">
        <v>14</v>
      </c>
      <c r="H1353" s="72" t="s">
        <v>15</v>
      </c>
      <c r="I1353" s="72" t="s">
        <v>16</v>
      </c>
      <c r="J1353" s="72" t="s">
        <v>18</v>
      </c>
      <c r="K1353" s="72" t="s">
        <v>161</v>
      </c>
      <c r="L1353" s="72" t="s">
        <v>341</v>
      </c>
      <c r="M1353" s="72" t="s">
        <v>186</v>
      </c>
    </row>
    <row r="1354" spans="2:13" x14ac:dyDescent="0.25">
      <c r="B1354" s="72" t="s">
        <v>143</v>
      </c>
      <c r="C1354" s="72" t="s">
        <v>144</v>
      </c>
      <c r="D1354" s="72" t="s">
        <v>12</v>
      </c>
      <c r="E1354" s="72" t="s">
        <v>188</v>
      </c>
      <c r="F1354" s="73">
        <v>10348587</v>
      </c>
      <c r="G1354" s="72" t="s">
        <v>14</v>
      </c>
      <c r="H1354" s="72" t="s">
        <v>15</v>
      </c>
      <c r="I1354" s="72" t="s">
        <v>16</v>
      </c>
      <c r="J1354" s="72" t="s">
        <v>18</v>
      </c>
      <c r="K1354" s="72" t="s">
        <v>33</v>
      </c>
      <c r="L1354" s="72" t="s">
        <v>462</v>
      </c>
      <c r="M1354" s="72" t="s">
        <v>191</v>
      </c>
    </row>
    <row r="1355" spans="2:13" x14ac:dyDescent="0.25">
      <c r="B1355" s="72" t="s">
        <v>143</v>
      </c>
      <c r="C1355" s="72" t="s">
        <v>144</v>
      </c>
      <c r="D1355" s="72" t="s">
        <v>12</v>
      </c>
      <c r="E1355" s="72" t="s">
        <v>181</v>
      </c>
      <c r="F1355" s="73">
        <v>-286</v>
      </c>
      <c r="G1355" s="72" t="s">
        <v>14</v>
      </c>
      <c r="H1355" s="72" t="s">
        <v>155</v>
      </c>
      <c r="I1355" s="72" t="s">
        <v>16</v>
      </c>
      <c r="J1355" s="72" t="s">
        <v>18</v>
      </c>
      <c r="K1355" s="72" t="s">
        <v>33</v>
      </c>
      <c r="L1355" s="72" t="s">
        <v>537</v>
      </c>
      <c r="M1355" s="72"/>
    </row>
    <row r="1356" spans="2:13" x14ac:dyDescent="0.25">
      <c r="B1356" s="72" t="s">
        <v>143</v>
      </c>
      <c r="C1356" s="72" t="s">
        <v>144</v>
      </c>
      <c r="D1356" s="72" t="s">
        <v>12</v>
      </c>
      <c r="E1356" s="72" t="s">
        <v>160</v>
      </c>
      <c r="F1356" s="73">
        <v>64260</v>
      </c>
      <c r="G1356" s="72" t="s">
        <v>14</v>
      </c>
      <c r="H1356" s="72" t="s">
        <v>15</v>
      </c>
      <c r="I1356" s="72" t="s">
        <v>16</v>
      </c>
      <c r="J1356" s="72" t="s">
        <v>18</v>
      </c>
      <c r="K1356" s="72" t="s">
        <v>189</v>
      </c>
      <c r="L1356" s="72" t="s">
        <v>192</v>
      </c>
      <c r="M1356" s="72" t="s">
        <v>248</v>
      </c>
    </row>
    <row r="1357" spans="2:13" x14ac:dyDescent="0.25">
      <c r="B1357" s="72" t="s">
        <v>143</v>
      </c>
      <c r="C1357" s="72" t="s">
        <v>144</v>
      </c>
      <c r="D1357" s="72" t="s">
        <v>12</v>
      </c>
      <c r="E1357" s="72" t="s">
        <v>157</v>
      </c>
      <c r="F1357" s="73">
        <v>158333</v>
      </c>
      <c r="G1357" s="72" t="s">
        <v>14</v>
      </c>
      <c r="H1357" s="72" t="s">
        <v>155</v>
      </c>
      <c r="I1357" s="72" t="s">
        <v>16</v>
      </c>
      <c r="J1357" s="72" t="s">
        <v>18</v>
      </c>
      <c r="K1357" s="72" t="s">
        <v>267</v>
      </c>
      <c r="L1357" s="72" t="s">
        <v>340</v>
      </c>
      <c r="M1357" s="72" t="s">
        <v>337</v>
      </c>
    </row>
    <row r="1358" spans="2:13" x14ac:dyDescent="0.25">
      <c r="B1358" s="72" t="s">
        <v>143</v>
      </c>
      <c r="C1358" s="72" t="s">
        <v>144</v>
      </c>
      <c r="D1358" s="72" t="s">
        <v>12</v>
      </c>
      <c r="E1358" s="72" t="s">
        <v>646</v>
      </c>
      <c r="F1358" s="73">
        <v>75166</v>
      </c>
      <c r="G1358" s="72" t="s">
        <v>14</v>
      </c>
      <c r="H1358" s="72" t="s">
        <v>15</v>
      </c>
      <c r="I1358" s="72" t="s">
        <v>16</v>
      </c>
      <c r="J1358" s="72" t="s">
        <v>18</v>
      </c>
      <c r="K1358" s="72" t="s">
        <v>33</v>
      </c>
      <c r="L1358" s="72" t="s">
        <v>482</v>
      </c>
      <c r="M1358" s="72"/>
    </row>
    <row r="1359" spans="2:13" x14ac:dyDescent="0.25">
      <c r="B1359" s="72" t="s">
        <v>143</v>
      </c>
      <c r="C1359" s="72" t="s">
        <v>144</v>
      </c>
      <c r="D1359" s="72" t="s">
        <v>12</v>
      </c>
      <c r="E1359" s="72" t="s">
        <v>197</v>
      </c>
      <c r="F1359" s="73">
        <v>2397373</v>
      </c>
      <c r="G1359" s="72" t="s">
        <v>14</v>
      </c>
      <c r="H1359" s="72" t="s">
        <v>15</v>
      </c>
      <c r="I1359" s="72" t="s">
        <v>16</v>
      </c>
      <c r="J1359" s="72" t="s">
        <v>18</v>
      </c>
      <c r="K1359" s="72" t="s">
        <v>21</v>
      </c>
      <c r="L1359" s="72" t="s">
        <v>352</v>
      </c>
      <c r="M1359" s="72" t="s">
        <v>163</v>
      </c>
    </row>
    <row r="1360" spans="2:13" x14ac:dyDescent="0.25">
      <c r="B1360" s="72" t="s">
        <v>143</v>
      </c>
      <c r="C1360" s="72" t="s">
        <v>144</v>
      </c>
      <c r="D1360" s="72" t="s">
        <v>12</v>
      </c>
      <c r="E1360" s="72" t="s">
        <v>240</v>
      </c>
      <c r="F1360" s="73">
        <v>-27631</v>
      </c>
      <c r="G1360" s="72" t="s">
        <v>14</v>
      </c>
      <c r="H1360" s="72" t="s">
        <v>15</v>
      </c>
      <c r="I1360" s="72" t="s">
        <v>16</v>
      </c>
      <c r="J1360" s="72" t="s">
        <v>18</v>
      </c>
      <c r="K1360" s="72" t="s">
        <v>168</v>
      </c>
      <c r="L1360" s="72" t="s">
        <v>680</v>
      </c>
      <c r="M1360" s="72"/>
    </row>
    <row r="1361" spans="2:13" x14ac:dyDescent="0.25">
      <c r="B1361" s="72" t="s">
        <v>143</v>
      </c>
      <c r="C1361" s="72" t="s">
        <v>144</v>
      </c>
      <c r="D1361" s="72" t="s">
        <v>12</v>
      </c>
      <c r="E1361" s="72" t="s">
        <v>157</v>
      </c>
      <c r="F1361" s="73">
        <v>243557</v>
      </c>
      <c r="G1361" s="72" t="s">
        <v>14</v>
      </c>
      <c r="H1361" s="72" t="s">
        <v>15</v>
      </c>
      <c r="I1361" s="72" t="s">
        <v>16</v>
      </c>
      <c r="J1361" s="72" t="s">
        <v>18</v>
      </c>
      <c r="K1361" s="72" t="s">
        <v>33</v>
      </c>
      <c r="L1361" s="72" t="s">
        <v>596</v>
      </c>
      <c r="M1361" s="72" t="s">
        <v>334</v>
      </c>
    </row>
    <row r="1362" spans="2:13" x14ac:dyDescent="0.25">
      <c r="B1362" s="72" t="s">
        <v>143</v>
      </c>
      <c r="C1362" s="72" t="s">
        <v>144</v>
      </c>
      <c r="D1362" s="72" t="s">
        <v>12</v>
      </c>
      <c r="E1362" s="72" t="s">
        <v>145</v>
      </c>
      <c r="F1362" s="73">
        <v>-25</v>
      </c>
      <c r="G1362" s="72" t="s">
        <v>14</v>
      </c>
      <c r="H1362" s="72" t="s">
        <v>15</v>
      </c>
      <c r="I1362" s="72" t="s">
        <v>16</v>
      </c>
      <c r="J1362" s="72" t="s">
        <v>18</v>
      </c>
      <c r="K1362" s="72" t="s">
        <v>189</v>
      </c>
      <c r="L1362" s="72" t="s">
        <v>690</v>
      </c>
      <c r="M1362" s="72"/>
    </row>
    <row r="1363" spans="2:13" x14ac:dyDescent="0.25">
      <c r="B1363" s="72" t="s">
        <v>143</v>
      </c>
      <c r="C1363" s="72" t="s">
        <v>144</v>
      </c>
      <c r="D1363" s="72" t="s">
        <v>12</v>
      </c>
      <c r="E1363" s="72" t="s">
        <v>154</v>
      </c>
      <c r="F1363" s="73">
        <v>-18346</v>
      </c>
      <c r="G1363" s="72" t="s">
        <v>14</v>
      </c>
      <c r="H1363" s="72" t="s">
        <v>155</v>
      </c>
      <c r="I1363" s="72" t="s">
        <v>16</v>
      </c>
      <c r="J1363" s="72" t="s">
        <v>18</v>
      </c>
      <c r="K1363" s="72" t="s">
        <v>33</v>
      </c>
      <c r="L1363" s="72" t="s">
        <v>277</v>
      </c>
      <c r="M1363" s="72"/>
    </row>
    <row r="1364" spans="2:13" x14ac:dyDescent="0.25">
      <c r="B1364" s="72" t="s">
        <v>143</v>
      </c>
      <c r="C1364" s="72" t="s">
        <v>144</v>
      </c>
      <c r="D1364" s="72" t="s">
        <v>12</v>
      </c>
      <c r="E1364" s="72" t="s">
        <v>219</v>
      </c>
      <c r="F1364" s="73">
        <v>142112</v>
      </c>
      <c r="G1364" s="72" t="s">
        <v>14</v>
      </c>
      <c r="H1364" s="72" t="s">
        <v>15</v>
      </c>
      <c r="I1364" s="72" t="s">
        <v>16</v>
      </c>
      <c r="J1364" s="72" t="s">
        <v>18</v>
      </c>
      <c r="K1364" s="72" t="s">
        <v>21</v>
      </c>
      <c r="L1364" s="72" t="s">
        <v>329</v>
      </c>
      <c r="M1364" s="72"/>
    </row>
    <row r="1365" spans="2:13" x14ac:dyDescent="0.25">
      <c r="B1365" s="72" t="s">
        <v>143</v>
      </c>
      <c r="C1365" s="72" t="s">
        <v>144</v>
      </c>
      <c r="D1365" s="72" t="s">
        <v>12</v>
      </c>
      <c r="E1365" s="72" t="s">
        <v>152</v>
      </c>
      <c r="F1365" s="73">
        <v>-4264</v>
      </c>
      <c r="G1365" s="72" t="s">
        <v>14</v>
      </c>
      <c r="H1365" s="72" t="s">
        <v>15</v>
      </c>
      <c r="I1365" s="72" t="s">
        <v>16</v>
      </c>
      <c r="J1365" s="72" t="s">
        <v>18</v>
      </c>
      <c r="K1365" s="72" t="s">
        <v>147</v>
      </c>
      <c r="L1365" s="72" t="s">
        <v>619</v>
      </c>
      <c r="M1365" s="72"/>
    </row>
    <row r="1366" spans="2:13" x14ac:dyDescent="0.25">
      <c r="B1366" s="72" t="s">
        <v>143</v>
      </c>
      <c r="C1366" s="72" t="s">
        <v>144</v>
      </c>
      <c r="D1366" s="72" t="s">
        <v>12</v>
      </c>
      <c r="E1366" s="72" t="s">
        <v>152</v>
      </c>
      <c r="F1366" s="73">
        <v>-3</v>
      </c>
      <c r="G1366" s="72" t="s">
        <v>14</v>
      </c>
      <c r="H1366" s="72" t="s">
        <v>15</v>
      </c>
      <c r="I1366" s="72" t="s">
        <v>16</v>
      </c>
      <c r="J1366" s="72" t="s">
        <v>17</v>
      </c>
      <c r="K1366" s="72" t="s">
        <v>33</v>
      </c>
      <c r="L1366" s="72" t="s">
        <v>435</v>
      </c>
      <c r="M1366" s="72"/>
    </row>
    <row r="1367" spans="2:13" x14ac:dyDescent="0.25">
      <c r="B1367" s="72" t="s">
        <v>143</v>
      </c>
      <c r="C1367" s="72" t="s">
        <v>144</v>
      </c>
      <c r="D1367" s="72" t="s">
        <v>12</v>
      </c>
      <c r="E1367" s="72" t="s">
        <v>177</v>
      </c>
      <c r="F1367" s="73">
        <v>86758</v>
      </c>
      <c r="G1367" s="72" t="s">
        <v>14</v>
      </c>
      <c r="H1367" s="72" t="s">
        <v>15</v>
      </c>
      <c r="I1367" s="72" t="s">
        <v>16</v>
      </c>
      <c r="J1367" s="72" t="s">
        <v>18</v>
      </c>
      <c r="K1367" s="72" t="s">
        <v>147</v>
      </c>
      <c r="L1367" s="72" t="s">
        <v>273</v>
      </c>
      <c r="M1367" s="72"/>
    </row>
    <row r="1368" spans="2:13" x14ac:dyDescent="0.25">
      <c r="B1368" s="72" t="s">
        <v>143</v>
      </c>
      <c r="C1368" s="72" t="s">
        <v>144</v>
      </c>
      <c r="D1368" s="72" t="s">
        <v>12</v>
      </c>
      <c r="E1368" s="72" t="s">
        <v>188</v>
      </c>
      <c r="F1368" s="73">
        <v>1140167</v>
      </c>
      <c r="G1368" s="72" t="s">
        <v>14</v>
      </c>
      <c r="H1368" s="72" t="s">
        <v>15</v>
      </c>
      <c r="I1368" s="72" t="s">
        <v>16</v>
      </c>
      <c r="J1368" s="72" t="s">
        <v>18</v>
      </c>
      <c r="K1368" s="72" t="s">
        <v>33</v>
      </c>
      <c r="L1368" s="72" t="s">
        <v>538</v>
      </c>
      <c r="M1368" s="72" t="s">
        <v>191</v>
      </c>
    </row>
    <row r="1369" spans="2:13" x14ac:dyDescent="0.25">
      <c r="B1369" s="72" t="s">
        <v>143</v>
      </c>
      <c r="C1369" s="72" t="s">
        <v>144</v>
      </c>
      <c r="D1369" s="72" t="s">
        <v>12</v>
      </c>
      <c r="E1369" s="72" t="s">
        <v>335</v>
      </c>
      <c r="F1369" s="73">
        <v>68274</v>
      </c>
      <c r="G1369" s="72" t="s">
        <v>14</v>
      </c>
      <c r="H1369" s="72" t="s">
        <v>15</v>
      </c>
      <c r="I1369" s="72" t="s">
        <v>136</v>
      </c>
      <c r="J1369" s="72" t="s">
        <v>18</v>
      </c>
      <c r="K1369" s="72" t="s">
        <v>24</v>
      </c>
      <c r="L1369" s="72" t="s">
        <v>620</v>
      </c>
      <c r="M1369" s="72" t="s">
        <v>334</v>
      </c>
    </row>
    <row r="1370" spans="2:13" x14ac:dyDescent="0.25">
      <c r="B1370" s="72" t="s">
        <v>143</v>
      </c>
      <c r="C1370" s="72" t="s">
        <v>144</v>
      </c>
      <c r="D1370" s="72" t="s">
        <v>12</v>
      </c>
      <c r="E1370" s="72" t="s">
        <v>149</v>
      </c>
      <c r="F1370" s="73">
        <v>1004336</v>
      </c>
      <c r="G1370" s="72" t="s">
        <v>14</v>
      </c>
      <c r="H1370" s="72" t="s">
        <v>155</v>
      </c>
      <c r="I1370" s="72" t="s">
        <v>16</v>
      </c>
      <c r="J1370" s="72" t="s">
        <v>18</v>
      </c>
      <c r="K1370" s="72" t="s">
        <v>267</v>
      </c>
      <c r="L1370" s="72" t="s">
        <v>340</v>
      </c>
      <c r="M1370" s="72" t="s">
        <v>151</v>
      </c>
    </row>
    <row r="1371" spans="2:13" x14ac:dyDescent="0.25">
      <c r="B1371" s="72" t="s">
        <v>143</v>
      </c>
      <c r="C1371" s="72" t="s">
        <v>144</v>
      </c>
      <c r="D1371" s="72" t="s">
        <v>12</v>
      </c>
      <c r="E1371" s="72" t="s">
        <v>240</v>
      </c>
      <c r="F1371" s="73">
        <v>-16784</v>
      </c>
      <c r="G1371" s="72" t="s">
        <v>14</v>
      </c>
      <c r="H1371" s="72" t="s">
        <v>155</v>
      </c>
      <c r="I1371" s="72" t="s">
        <v>16</v>
      </c>
      <c r="J1371" s="72" t="s">
        <v>18</v>
      </c>
      <c r="K1371" s="72" t="s">
        <v>147</v>
      </c>
      <c r="L1371" s="72" t="s">
        <v>275</v>
      </c>
      <c r="M1371" s="72"/>
    </row>
    <row r="1372" spans="2:13" x14ac:dyDescent="0.25">
      <c r="B1372" s="72" t="s">
        <v>143</v>
      </c>
      <c r="C1372" s="72" t="s">
        <v>144</v>
      </c>
      <c r="D1372" s="72" t="s">
        <v>12</v>
      </c>
      <c r="E1372" s="72" t="s">
        <v>157</v>
      </c>
      <c r="F1372" s="73">
        <v>788275</v>
      </c>
      <c r="G1372" s="72" t="s">
        <v>14</v>
      </c>
      <c r="H1372" s="72" t="s">
        <v>15</v>
      </c>
      <c r="I1372" s="72" t="s">
        <v>16</v>
      </c>
      <c r="J1372" s="72" t="s">
        <v>18</v>
      </c>
      <c r="K1372" s="72" t="s">
        <v>21</v>
      </c>
      <c r="L1372" s="72" t="s">
        <v>352</v>
      </c>
      <c r="M1372" s="72" t="s">
        <v>334</v>
      </c>
    </row>
    <row r="1373" spans="2:13" x14ac:dyDescent="0.25">
      <c r="B1373" s="72" t="s">
        <v>143</v>
      </c>
      <c r="C1373" s="72" t="s">
        <v>144</v>
      </c>
      <c r="D1373" s="72" t="s">
        <v>12</v>
      </c>
      <c r="E1373" s="72" t="s">
        <v>197</v>
      </c>
      <c r="F1373" s="73">
        <v>300670</v>
      </c>
      <c r="G1373" s="72" t="s">
        <v>14</v>
      </c>
      <c r="H1373" s="72" t="s">
        <v>15</v>
      </c>
      <c r="I1373" s="72" t="s">
        <v>16</v>
      </c>
      <c r="J1373" s="72" t="s">
        <v>18</v>
      </c>
      <c r="K1373" s="72" t="s">
        <v>33</v>
      </c>
      <c r="L1373" s="72" t="s">
        <v>339</v>
      </c>
      <c r="M1373" s="72" t="s">
        <v>163</v>
      </c>
    </row>
    <row r="1374" spans="2:13" x14ac:dyDescent="0.25">
      <c r="B1374" s="72" t="s">
        <v>143</v>
      </c>
      <c r="C1374" s="72" t="s">
        <v>144</v>
      </c>
      <c r="D1374" s="72" t="s">
        <v>12</v>
      </c>
      <c r="E1374" s="72" t="s">
        <v>149</v>
      </c>
      <c r="F1374" s="73">
        <v>2261395</v>
      </c>
      <c r="G1374" s="72" t="s">
        <v>14</v>
      </c>
      <c r="H1374" s="72" t="s">
        <v>15</v>
      </c>
      <c r="I1374" s="72" t="s">
        <v>16</v>
      </c>
      <c r="J1374" s="72" t="s">
        <v>18</v>
      </c>
      <c r="K1374" s="72" t="s">
        <v>33</v>
      </c>
      <c r="L1374" s="72" t="s">
        <v>650</v>
      </c>
      <c r="M1374" s="72" t="s">
        <v>151</v>
      </c>
    </row>
    <row r="1375" spans="2:13" x14ac:dyDescent="0.25">
      <c r="B1375" s="72" t="s">
        <v>143</v>
      </c>
      <c r="C1375" s="72" t="s">
        <v>144</v>
      </c>
      <c r="D1375" s="72" t="s">
        <v>12</v>
      </c>
      <c r="E1375" s="72" t="s">
        <v>154</v>
      </c>
      <c r="F1375" s="73">
        <v>-19</v>
      </c>
      <c r="G1375" s="72" t="s">
        <v>14</v>
      </c>
      <c r="H1375" s="72" t="s">
        <v>155</v>
      </c>
      <c r="I1375" s="72" t="s">
        <v>16</v>
      </c>
      <c r="J1375" s="72" t="s">
        <v>18</v>
      </c>
      <c r="K1375" s="72" t="s">
        <v>33</v>
      </c>
      <c r="L1375" s="72" t="s">
        <v>650</v>
      </c>
      <c r="M1375" s="72"/>
    </row>
    <row r="1376" spans="2:13" x14ac:dyDescent="0.25">
      <c r="B1376" s="72" t="s">
        <v>143</v>
      </c>
      <c r="C1376" s="72" t="s">
        <v>144</v>
      </c>
      <c r="D1376" s="72" t="s">
        <v>12</v>
      </c>
      <c r="E1376" s="72" t="s">
        <v>152</v>
      </c>
      <c r="F1376" s="73">
        <v>-34157</v>
      </c>
      <c r="G1376" s="72" t="s">
        <v>14</v>
      </c>
      <c r="H1376" s="72" t="s">
        <v>155</v>
      </c>
      <c r="I1376" s="72" t="s">
        <v>16</v>
      </c>
      <c r="J1376" s="72" t="s">
        <v>18</v>
      </c>
      <c r="K1376" s="72" t="s">
        <v>33</v>
      </c>
      <c r="L1376" s="72" t="s">
        <v>691</v>
      </c>
      <c r="M1376" s="72"/>
    </row>
    <row r="1377" spans="2:13" x14ac:dyDescent="0.25">
      <c r="B1377" s="72" t="s">
        <v>143</v>
      </c>
      <c r="C1377" s="72" t="s">
        <v>144</v>
      </c>
      <c r="D1377" s="72" t="s">
        <v>12</v>
      </c>
      <c r="E1377" s="72" t="s">
        <v>219</v>
      </c>
      <c r="F1377" s="73">
        <v>2387479</v>
      </c>
      <c r="G1377" s="72" t="s">
        <v>14</v>
      </c>
      <c r="H1377" s="72" t="s">
        <v>15</v>
      </c>
      <c r="I1377" s="72" t="s">
        <v>16</v>
      </c>
      <c r="J1377" s="72" t="s">
        <v>18</v>
      </c>
      <c r="K1377" s="72" t="s">
        <v>214</v>
      </c>
      <c r="L1377" s="72" t="s">
        <v>599</v>
      </c>
      <c r="M1377" s="72"/>
    </row>
    <row r="1378" spans="2:13" x14ac:dyDescent="0.25">
      <c r="B1378" s="72" t="s">
        <v>143</v>
      </c>
      <c r="C1378" s="72" t="s">
        <v>144</v>
      </c>
      <c r="D1378" s="72" t="s">
        <v>12</v>
      </c>
      <c r="E1378" s="72" t="s">
        <v>229</v>
      </c>
      <c r="F1378" s="73">
        <v>-98623</v>
      </c>
      <c r="G1378" s="72" t="s">
        <v>14</v>
      </c>
      <c r="H1378" s="72" t="s">
        <v>15</v>
      </c>
      <c r="I1378" s="72" t="s">
        <v>16</v>
      </c>
      <c r="J1378" s="72" t="s">
        <v>18</v>
      </c>
      <c r="K1378" s="72" t="s">
        <v>189</v>
      </c>
      <c r="L1378" s="72" t="s">
        <v>500</v>
      </c>
      <c r="M1378" s="72"/>
    </row>
    <row r="1379" spans="2:13" x14ac:dyDescent="0.25">
      <c r="B1379" s="72" t="s">
        <v>143</v>
      </c>
      <c r="C1379" s="72" t="s">
        <v>144</v>
      </c>
      <c r="D1379" s="72" t="s">
        <v>12</v>
      </c>
      <c r="E1379" s="72" t="s">
        <v>328</v>
      </c>
      <c r="F1379" s="73">
        <v>13983</v>
      </c>
      <c r="G1379" s="72" t="s">
        <v>14</v>
      </c>
      <c r="H1379" s="72" t="s">
        <v>15</v>
      </c>
      <c r="I1379" s="72" t="s">
        <v>16</v>
      </c>
      <c r="J1379" s="72" t="s">
        <v>18</v>
      </c>
      <c r="K1379" s="72" t="s">
        <v>33</v>
      </c>
      <c r="L1379" s="72" t="s">
        <v>156</v>
      </c>
      <c r="M1379" s="72" t="s">
        <v>159</v>
      </c>
    </row>
    <row r="1380" spans="2:13" x14ac:dyDescent="0.25">
      <c r="B1380" s="72" t="s">
        <v>143</v>
      </c>
      <c r="C1380" s="72" t="s">
        <v>144</v>
      </c>
      <c r="D1380" s="72" t="s">
        <v>12</v>
      </c>
      <c r="E1380" s="72" t="s">
        <v>383</v>
      </c>
      <c r="F1380" s="73">
        <v>397124</v>
      </c>
      <c r="G1380" s="72" t="s">
        <v>14</v>
      </c>
      <c r="H1380" s="72" t="s">
        <v>15</v>
      </c>
      <c r="I1380" s="72" t="s">
        <v>16</v>
      </c>
      <c r="J1380" s="72" t="s">
        <v>18</v>
      </c>
      <c r="K1380" s="72" t="s">
        <v>147</v>
      </c>
      <c r="L1380" s="72" t="s">
        <v>158</v>
      </c>
      <c r="M1380" s="72" t="s">
        <v>384</v>
      </c>
    </row>
    <row r="1381" spans="2:13" x14ac:dyDescent="0.25">
      <c r="B1381" s="72" t="s">
        <v>143</v>
      </c>
      <c r="C1381" s="72" t="s">
        <v>144</v>
      </c>
      <c r="D1381" s="72" t="s">
        <v>12</v>
      </c>
      <c r="E1381" s="72" t="s">
        <v>237</v>
      </c>
      <c r="F1381" s="73">
        <v>854228</v>
      </c>
      <c r="G1381" s="72" t="s">
        <v>14</v>
      </c>
      <c r="H1381" s="72" t="s">
        <v>15</v>
      </c>
      <c r="I1381" s="72" t="s">
        <v>16</v>
      </c>
      <c r="J1381" s="72" t="s">
        <v>18</v>
      </c>
      <c r="K1381" s="72" t="s">
        <v>165</v>
      </c>
      <c r="L1381" s="72" t="s">
        <v>535</v>
      </c>
      <c r="M1381" s="72" t="s">
        <v>248</v>
      </c>
    </row>
    <row r="1382" spans="2:13" x14ac:dyDescent="0.25">
      <c r="B1382" s="72" t="s">
        <v>143</v>
      </c>
      <c r="C1382" s="72" t="s">
        <v>144</v>
      </c>
      <c r="D1382" s="72" t="s">
        <v>12</v>
      </c>
      <c r="E1382" s="72" t="s">
        <v>197</v>
      </c>
      <c r="F1382" s="73">
        <v>222902</v>
      </c>
      <c r="G1382" s="72" t="s">
        <v>14</v>
      </c>
      <c r="H1382" s="72" t="s">
        <v>15</v>
      </c>
      <c r="I1382" s="72" t="s">
        <v>16</v>
      </c>
      <c r="J1382" s="72" t="s">
        <v>18</v>
      </c>
      <c r="K1382" s="72" t="s">
        <v>147</v>
      </c>
      <c r="L1382" s="72" t="s">
        <v>208</v>
      </c>
      <c r="M1382" s="72" t="s">
        <v>163</v>
      </c>
    </row>
    <row r="1383" spans="2:13" x14ac:dyDescent="0.25">
      <c r="B1383" s="72" t="s">
        <v>143</v>
      </c>
      <c r="C1383" s="72" t="s">
        <v>144</v>
      </c>
      <c r="D1383" s="72" t="s">
        <v>12</v>
      </c>
      <c r="E1383" s="72" t="s">
        <v>188</v>
      </c>
      <c r="F1383" s="73">
        <v>3075738</v>
      </c>
      <c r="G1383" s="72" t="s">
        <v>14</v>
      </c>
      <c r="H1383" s="72" t="s">
        <v>15</v>
      </c>
      <c r="I1383" s="72" t="s">
        <v>16</v>
      </c>
      <c r="J1383" s="72" t="s">
        <v>18</v>
      </c>
      <c r="K1383" s="72" t="s">
        <v>33</v>
      </c>
      <c r="L1383" s="72" t="s">
        <v>153</v>
      </c>
      <c r="M1383" s="72" t="s">
        <v>191</v>
      </c>
    </row>
    <row r="1384" spans="2:13" x14ac:dyDescent="0.25">
      <c r="B1384" s="72" t="s">
        <v>143</v>
      </c>
      <c r="C1384" s="72" t="s">
        <v>144</v>
      </c>
      <c r="D1384" s="72" t="s">
        <v>12</v>
      </c>
      <c r="E1384" s="72" t="s">
        <v>383</v>
      </c>
      <c r="F1384" s="73">
        <v>75281</v>
      </c>
      <c r="G1384" s="72" t="s">
        <v>14</v>
      </c>
      <c r="H1384" s="72" t="s">
        <v>15</v>
      </c>
      <c r="I1384" s="72" t="s">
        <v>16</v>
      </c>
      <c r="J1384" s="72" t="s">
        <v>18</v>
      </c>
      <c r="K1384" s="72" t="s">
        <v>161</v>
      </c>
      <c r="L1384" s="72" t="s">
        <v>174</v>
      </c>
      <c r="M1384" s="72" t="s">
        <v>253</v>
      </c>
    </row>
    <row r="1385" spans="2:13" x14ac:dyDescent="0.25">
      <c r="B1385" s="72" t="s">
        <v>143</v>
      </c>
      <c r="C1385" s="72" t="s">
        <v>144</v>
      </c>
      <c r="D1385" s="72" t="s">
        <v>12</v>
      </c>
      <c r="E1385" s="72" t="s">
        <v>152</v>
      </c>
      <c r="F1385" s="73">
        <v>-132985</v>
      </c>
      <c r="G1385" s="72" t="s">
        <v>14</v>
      </c>
      <c r="H1385" s="72" t="s">
        <v>15</v>
      </c>
      <c r="I1385" s="72" t="s">
        <v>16</v>
      </c>
      <c r="J1385" s="72" t="s">
        <v>18</v>
      </c>
      <c r="K1385" s="72" t="s">
        <v>147</v>
      </c>
      <c r="L1385" s="72" t="s">
        <v>527</v>
      </c>
      <c r="M1385" s="72"/>
    </row>
    <row r="1386" spans="2:13" x14ac:dyDescent="0.25">
      <c r="B1386" s="72" t="s">
        <v>143</v>
      </c>
      <c r="C1386" s="72" t="s">
        <v>144</v>
      </c>
      <c r="D1386" s="72" t="s">
        <v>12</v>
      </c>
      <c r="E1386" s="72" t="s">
        <v>229</v>
      </c>
      <c r="F1386" s="73">
        <v>-149</v>
      </c>
      <c r="G1386" s="72" t="s">
        <v>14</v>
      </c>
      <c r="H1386" s="72" t="s">
        <v>15</v>
      </c>
      <c r="I1386" s="72" t="s">
        <v>16</v>
      </c>
      <c r="J1386" s="72" t="s">
        <v>17</v>
      </c>
      <c r="K1386" s="72" t="s">
        <v>147</v>
      </c>
      <c r="L1386" s="72" t="s">
        <v>527</v>
      </c>
      <c r="M1386" s="72"/>
    </row>
    <row r="1387" spans="2:13" x14ac:dyDescent="0.25">
      <c r="B1387" s="72" t="s">
        <v>143</v>
      </c>
      <c r="C1387" s="72" t="s">
        <v>144</v>
      </c>
      <c r="D1387" s="72" t="s">
        <v>12</v>
      </c>
      <c r="E1387" s="72" t="s">
        <v>280</v>
      </c>
      <c r="F1387" s="73">
        <v>37954</v>
      </c>
      <c r="G1387" s="72" t="s">
        <v>14</v>
      </c>
      <c r="H1387" s="72" t="s">
        <v>155</v>
      </c>
      <c r="I1387" s="72" t="s">
        <v>16</v>
      </c>
      <c r="J1387" s="72" t="s">
        <v>18</v>
      </c>
      <c r="K1387" s="72" t="s">
        <v>33</v>
      </c>
      <c r="L1387" s="72" t="s">
        <v>551</v>
      </c>
      <c r="M1387" s="72" t="s">
        <v>159</v>
      </c>
    </row>
    <row r="1388" spans="2:13" x14ac:dyDescent="0.25">
      <c r="B1388" s="72" t="s">
        <v>143</v>
      </c>
      <c r="C1388" s="72" t="s">
        <v>144</v>
      </c>
      <c r="D1388" s="72" t="s">
        <v>12</v>
      </c>
      <c r="E1388" s="72" t="s">
        <v>282</v>
      </c>
      <c r="F1388" s="73">
        <v>-1482</v>
      </c>
      <c r="G1388" s="72" t="s">
        <v>14</v>
      </c>
      <c r="H1388" s="72" t="s">
        <v>15</v>
      </c>
      <c r="I1388" s="72" t="s">
        <v>16</v>
      </c>
      <c r="J1388" s="72" t="s">
        <v>18</v>
      </c>
      <c r="K1388" s="72" t="s">
        <v>33</v>
      </c>
      <c r="L1388" s="72" t="s">
        <v>429</v>
      </c>
      <c r="M1388" s="72"/>
    </row>
    <row r="1389" spans="2:13" x14ac:dyDescent="0.25">
      <c r="B1389" s="72" t="s">
        <v>143</v>
      </c>
      <c r="C1389" s="72" t="s">
        <v>144</v>
      </c>
      <c r="D1389" s="72" t="s">
        <v>12</v>
      </c>
      <c r="E1389" s="72" t="s">
        <v>349</v>
      </c>
      <c r="F1389" s="73">
        <v>209962</v>
      </c>
      <c r="G1389" s="72" t="s">
        <v>14</v>
      </c>
      <c r="H1389" s="72" t="s">
        <v>15</v>
      </c>
      <c r="I1389" s="72" t="s">
        <v>16</v>
      </c>
      <c r="J1389" s="72" t="s">
        <v>18</v>
      </c>
      <c r="K1389" s="72" t="s">
        <v>161</v>
      </c>
      <c r="L1389" s="72" t="s">
        <v>375</v>
      </c>
      <c r="M1389" s="72" t="s">
        <v>203</v>
      </c>
    </row>
    <row r="1390" spans="2:13" x14ac:dyDescent="0.25">
      <c r="B1390" s="72" t="s">
        <v>143</v>
      </c>
      <c r="C1390" s="72" t="s">
        <v>144</v>
      </c>
      <c r="D1390" s="72" t="s">
        <v>12</v>
      </c>
      <c r="E1390" s="72" t="s">
        <v>219</v>
      </c>
      <c r="F1390" s="73">
        <v>1250114</v>
      </c>
      <c r="G1390" s="72" t="s">
        <v>14</v>
      </c>
      <c r="H1390" s="72" t="s">
        <v>155</v>
      </c>
      <c r="I1390" s="72" t="s">
        <v>16</v>
      </c>
      <c r="J1390" s="72" t="s">
        <v>18</v>
      </c>
      <c r="K1390" s="72" t="s">
        <v>33</v>
      </c>
      <c r="L1390" s="72" t="s">
        <v>167</v>
      </c>
      <c r="M1390" s="72"/>
    </row>
    <row r="1391" spans="2:13" x14ac:dyDescent="0.25">
      <c r="B1391" s="72" t="s">
        <v>143</v>
      </c>
      <c r="C1391" s="72" t="s">
        <v>144</v>
      </c>
      <c r="D1391" s="72" t="s">
        <v>12</v>
      </c>
      <c r="E1391" s="72" t="s">
        <v>383</v>
      </c>
      <c r="F1391" s="73">
        <v>1348901</v>
      </c>
      <c r="G1391" s="72" t="s">
        <v>14</v>
      </c>
      <c r="H1391" s="72" t="s">
        <v>15</v>
      </c>
      <c r="I1391" s="72" t="s">
        <v>16</v>
      </c>
      <c r="J1391" s="72" t="s">
        <v>18</v>
      </c>
      <c r="K1391" s="72" t="s">
        <v>165</v>
      </c>
      <c r="L1391" s="72" t="s">
        <v>610</v>
      </c>
      <c r="M1391" s="72" t="s">
        <v>384</v>
      </c>
    </row>
    <row r="1392" spans="2:13" x14ac:dyDescent="0.25">
      <c r="B1392" s="72" t="s">
        <v>143</v>
      </c>
      <c r="C1392" s="72" t="s">
        <v>144</v>
      </c>
      <c r="D1392" s="72" t="s">
        <v>12</v>
      </c>
      <c r="E1392" s="72" t="s">
        <v>237</v>
      </c>
      <c r="F1392" s="73">
        <v>43329</v>
      </c>
      <c r="G1392" s="72" t="s">
        <v>14</v>
      </c>
      <c r="H1392" s="72" t="s">
        <v>15</v>
      </c>
      <c r="I1392" s="72" t="s">
        <v>16</v>
      </c>
      <c r="J1392" s="72" t="s">
        <v>18</v>
      </c>
      <c r="K1392" s="72" t="s">
        <v>24</v>
      </c>
      <c r="L1392" s="72" t="s">
        <v>620</v>
      </c>
      <c r="M1392" s="72" t="s">
        <v>248</v>
      </c>
    </row>
    <row r="1393" spans="2:13" x14ac:dyDescent="0.25">
      <c r="B1393" s="72" t="s">
        <v>143</v>
      </c>
      <c r="C1393" s="72" t="s">
        <v>144</v>
      </c>
      <c r="D1393" s="72" t="s">
        <v>12</v>
      </c>
      <c r="E1393" s="72" t="s">
        <v>152</v>
      </c>
      <c r="F1393" s="73">
        <v>-149841</v>
      </c>
      <c r="G1393" s="72" t="s">
        <v>14</v>
      </c>
      <c r="H1393" s="72" t="s">
        <v>155</v>
      </c>
      <c r="I1393" s="72" t="s">
        <v>16</v>
      </c>
      <c r="J1393" s="72" t="s">
        <v>18</v>
      </c>
      <c r="K1393" s="72" t="s">
        <v>33</v>
      </c>
      <c r="L1393" s="72" t="s">
        <v>551</v>
      </c>
      <c r="M1393" s="72"/>
    </row>
    <row r="1394" spans="2:13" x14ac:dyDescent="0.25">
      <c r="B1394" s="72" t="s">
        <v>143</v>
      </c>
      <c r="C1394" s="72" t="s">
        <v>144</v>
      </c>
      <c r="D1394" s="72" t="s">
        <v>12</v>
      </c>
      <c r="E1394" s="72" t="s">
        <v>188</v>
      </c>
      <c r="F1394" s="73">
        <v>14204</v>
      </c>
      <c r="G1394" s="72" t="s">
        <v>14</v>
      </c>
      <c r="H1394" s="72" t="s">
        <v>155</v>
      </c>
      <c r="I1394" s="72" t="s">
        <v>16</v>
      </c>
      <c r="J1394" s="72" t="s">
        <v>18</v>
      </c>
      <c r="K1394" s="72" t="s">
        <v>147</v>
      </c>
      <c r="L1394" s="72" t="s">
        <v>692</v>
      </c>
      <c r="M1394" s="72" t="s">
        <v>191</v>
      </c>
    </row>
    <row r="1395" spans="2:13" x14ac:dyDescent="0.25">
      <c r="B1395" s="72" t="s">
        <v>143</v>
      </c>
      <c r="C1395" s="72" t="s">
        <v>144</v>
      </c>
      <c r="D1395" s="72" t="s">
        <v>12</v>
      </c>
      <c r="E1395" s="72" t="s">
        <v>227</v>
      </c>
      <c r="F1395" s="73">
        <v>810767</v>
      </c>
      <c r="G1395" s="72" t="s">
        <v>14</v>
      </c>
      <c r="H1395" s="72" t="s">
        <v>155</v>
      </c>
      <c r="I1395" s="72" t="s">
        <v>16</v>
      </c>
      <c r="J1395" s="72" t="s">
        <v>18</v>
      </c>
      <c r="K1395" s="72" t="s">
        <v>33</v>
      </c>
      <c r="L1395" s="72" t="s">
        <v>34</v>
      </c>
      <c r="M1395" s="72" t="s">
        <v>186</v>
      </c>
    </row>
    <row r="1396" spans="2:13" x14ac:dyDescent="0.25">
      <c r="B1396" s="72" t="s">
        <v>143</v>
      </c>
      <c r="C1396" s="72" t="s">
        <v>144</v>
      </c>
      <c r="D1396" s="72" t="s">
        <v>12</v>
      </c>
      <c r="E1396" s="72" t="s">
        <v>183</v>
      </c>
      <c r="F1396" s="73">
        <v>119100</v>
      </c>
      <c r="G1396" s="72" t="s">
        <v>14</v>
      </c>
      <c r="H1396" s="72" t="s">
        <v>155</v>
      </c>
      <c r="I1396" s="72" t="s">
        <v>16</v>
      </c>
      <c r="J1396" s="72" t="s">
        <v>18</v>
      </c>
      <c r="K1396" s="72" t="s">
        <v>33</v>
      </c>
      <c r="L1396" s="72" t="s">
        <v>361</v>
      </c>
      <c r="M1396" s="72" t="s">
        <v>248</v>
      </c>
    </row>
    <row r="1397" spans="2:13" x14ac:dyDescent="0.25">
      <c r="B1397" s="72" t="s">
        <v>143</v>
      </c>
      <c r="C1397" s="72" t="s">
        <v>144</v>
      </c>
      <c r="D1397" s="72" t="s">
        <v>12</v>
      </c>
      <c r="E1397" s="72" t="s">
        <v>349</v>
      </c>
      <c r="F1397" s="73">
        <v>83511</v>
      </c>
      <c r="G1397" s="72" t="s">
        <v>14</v>
      </c>
      <c r="H1397" s="72" t="s">
        <v>15</v>
      </c>
      <c r="I1397" s="72" t="s">
        <v>16</v>
      </c>
      <c r="J1397" s="72" t="s">
        <v>18</v>
      </c>
      <c r="K1397" s="72" t="s">
        <v>147</v>
      </c>
      <c r="L1397" s="72" t="s">
        <v>511</v>
      </c>
      <c r="M1397" s="72" t="s">
        <v>203</v>
      </c>
    </row>
    <row r="1398" spans="2:13" x14ac:dyDescent="0.25">
      <c r="B1398" s="72" t="s">
        <v>143</v>
      </c>
      <c r="C1398" s="72" t="s">
        <v>144</v>
      </c>
      <c r="D1398" s="72" t="s">
        <v>12</v>
      </c>
      <c r="E1398" s="72" t="s">
        <v>175</v>
      </c>
      <c r="F1398" s="73">
        <v>-802</v>
      </c>
      <c r="G1398" s="72" t="s">
        <v>14</v>
      </c>
      <c r="H1398" s="72" t="s">
        <v>15</v>
      </c>
      <c r="I1398" s="72" t="s">
        <v>16</v>
      </c>
      <c r="J1398" s="72" t="s">
        <v>18</v>
      </c>
      <c r="K1398" s="72" t="s">
        <v>184</v>
      </c>
      <c r="L1398" s="72" t="s">
        <v>317</v>
      </c>
      <c r="M1398" s="72"/>
    </row>
    <row r="1399" spans="2:13" x14ac:dyDescent="0.25">
      <c r="B1399" s="72" t="s">
        <v>143</v>
      </c>
      <c r="C1399" s="72" t="s">
        <v>144</v>
      </c>
      <c r="D1399" s="72" t="s">
        <v>12</v>
      </c>
      <c r="E1399" s="72" t="s">
        <v>242</v>
      </c>
      <c r="F1399" s="73">
        <v>-1795</v>
      </c>
      <c r="G1399" s="72" t="s">
        <v>14</v>
      </c>
      <c r="H1399" s="72" t="s">
        <v>15</v>
      </c>
      <c r="I1399" s="72" t="s">
        <v>16</v>
      </c>
      <c r="J1399" s="72" t="s">
        <v>18</v>
      </c>
      <c r="K1399" s="72" t="s">
        <v>147</v>
      </c>
      <c r="L1399" s="72" t="s">
        <v>607</v>
      </c>
      <c r="M1399" s="72"/>
    </row>
    <row r="1400" spans="2:13" x14ac:dyDescent="0.25">
      <c r="B1400" s="72" t="s">
        <v>143</v>
      </c>
      <c r="C1400" s="72" t="s">
        <v>144</v>
      </c>
      <c r="D1400" s="72" t="s">
        <v>12</v>
      </c>
      <c r="E1400" s="72" t="s">
        <v>152</v>
      </c>
      <c r="F1400" s="73">
        <v>-5311</v>
      </c>
      <c r="G1400" s="72" t="s">
        <v>14</v>
      </c>
      <c r="H1400" s="72" t="s">
        <v>15</v>
      </c>
      <c r="I1400" s="72" t="s">
        <v>16</v>
      </c>
      <c r="J1400" s="72" t="s">
        <v>18</v>
      </c>
      <c r="K1400" s="72" t="s">
        <v>33</v>
      </c>
      <c r="L1400" s="72" t="s">
        <v>195</v>
      </c>
      <c r="M1400" s="72"/>
    </row>
    <row r="1401" spans="2:13" x14ac:dyDescent="0.25">
      <c r="B1401" s="72" t="s">
        <v>143</v>
      </c>
      <c r="C1401" s="72" t="s">
        <v>144</v>
      </c>
      <c r="D1401" s="72" t="s">
        <v>12</v>
      </c>
      <c r="E1401" s="72" t="s">
        <v>282</v>
      </c>
      <c r="F1401" s="73">
        <v>-4100</v>
      </c>
      <c r="G1401" s="72" t="s">
        <v>14</v>
      </c>
      <c r="H1401" s="72" t="s">
        <v>15</v>
      </c>
      <c r="I1401" s="72" t="s">
        <v>16</v>
      </c>
      <c r="J1401" s="72" t="s">
        <v>18</v>
      </c>
      <c r="K1401" s="72" t="s">
        <v>27</v>
      </c>
      <c r="L1401" s="72" t="s">
        <v>469</v>
      </c>
      <c r="M1401" s="72"/>
    </row>
    <row r="1402" spans="2:13" x14ac:dyDescent="0.25">
      <c r="B1402" s="72" t="s">
        <v>143</v>
      </c>
      <c r="C1402" s="72" t="s">
        <v>144</v>
      </c>
      <c r="D1402" s="72" t="s">
        <v>12</v>
      </c>
      <c r="E1402" s="72" t="s">
        <v>237</v>
      </c>
      <c r="F1402" s="73">
        <v>7485</v>
      </c>
      <c r="G1402" s="72" t="s">
        <v>14</v>
      </c>
      <c r="H1402" s="72" t="s">
        <v>15</v>
      </c>
      <c r="I1402" s="72" t="s">
        <v>16</v>
      </c>
      <c r="J1402" s="72" t="s">
        <v>18</v>
      </c>
      <c r="K1402" s="72" t="s">
        <v>147</v>
      </c>
      <c r="L1402" s="72" t="s">
        <v>520</v>
      </c>
      <c r="M1402" s="72" t="s">
        <v>151</v>
      </c>
    </row>
    <row r="1403" spans="2:13" x14ac:dyDescent="0.25">
      <c r="B1403" s="72" t="s">
        <v>143</v>
      </c>
      <c r="C1403" s="72" t="s">
        <v>144</v>
      </c>
      <c r="D1403" s="72" t="s">
        <v>12</v>
      </c>
      <c r="E1403" s="72" t="s">
        <v>145</v>
      </c>
      <c r="F1403" s="73">
        <v>-6693</v>
      </c>
      <c r="G1403" s="72" t="s">
        <v>14</v>
      </c>
      <c r="H1403" s="72" t="s">
        <v>155</v>
      </c>
      <c r="I1403" s="72" t="s">
        <v>16</v>
      </c>
      <c r="J1403" s="72" t="s">
        <v>18</v>
      </c>
      <c r="K1403" s="72" t="s">
        <v>33</v>
      </c>
      <c r="L1403" s="72" t="s">
        <v>693</v>
      </c>
      <c r="M1403" s="72"/>
    </row>
    <row r="1404" spans="2:13" x14ac:dyDescent="0.25">
      <c r="B1404" s="72" t="s">
        <v>143</v>
      </c>
      <c r="C1404" s="72" t="s">
        <v>144</v>
      </c>
      <c r="D1404" s="72" t="s">
        <v>12</v>
      </c>
      <c r="E1404" s="72" t="s">
        <v>152</v>
      </c>
      <c r="F1404" s="73">
        <v>-4483</v>
      </c>
      <c r="G1404" s="72" t="s">
        <v>14</v>
      </c>
      <c r="H1404" s="72" t="s">
        <v>15</v>
      </c>
      <c r="I1404" s="72" t="s">
        <v>16</v>
      </c>
      <c r="J1404" s="72" t="s">
        <v>18</v>
      </c>
      <c r="K1404" s="72" t="s">
        <v>33</v>
      </c>
      <c r="L1404" s="72" t="s">
        <v>510</v>
      </c>
      <c r="M1404" s="72"/>
    </row>
    <row r="1405" spans="2:13" x14ac:dyDescent="0.25">
      <c r="B1405" s="72" t="s">
        <v>143</v>
      </c>
      <c r="C1405" s="72" t="s">
        <v>144</v>
      </c>
      <c r="D1405" s="72" t="s">
        <v>12</v>
      </c>
      <c r="E1405" s="72" t="s">
        <v>188</v>
      </c>
      <c r="F1405" s="73">
        <v>55842</v>
      </c>
      <c r="G1405" s="72" t="s">
        <v>14</v>
      </c>
      <c r="H1405" s="72" t="s">
        <v>15</v>
      </c>
      <c r="I1405" s="72" t="s">
        <v>16</v>
      </c>
      <c r="J1405" s="72" t="s">
        <v>18</v>
      </c>
      <c r="K1405" s="72" t="s">
        <v>33</v>
      </c>
      <c r="L1405" s="72" t="s">
        <v>537</v>
      </c>
      <c r="M1405" s="72" t="s">
        <v>191</v>
      </c>
    </row>
    <row r="1406" spans="2:13" x14ac:dyDescent="0.25">
      <c r="B1406" s="72" t="s">
        <v>143</v>
      </c>
      <c r="C1406" s="72" t="s">
        <v>144</v>
      </c>
      <c r="D1406" s="72" t="s">
        <v>12</v>
      </c>
      <c r="E1406" s="72" t="s">
        <v>197</v>
      </c>
      <c r="F1406" s="73">
        <v>80228</v>
      </c>
      <c r="G1406" s="72" t="s">
        <v>14</v>
      </c>
      <c r="H1406" s="72" t="s">
        <v>15</v>
      </c>
      <c r="I1406" s="72" t="s">
        <v>16</v>
      </c>
      <c r="J1406" s="72" t="s">
        <v>18</v>
      </c>
      <c r="K1406" s="72" t="s">
        <v>21</v>
      </c>
      <c r="L1406" s="72" t="s">
        <v>329</v>
      </c>
      <c r="M1406" s="72" t="s">
        <v>151</v>
      </c>
    </row>
    <row r="1407" spans="2:13" x14ac:dyDescent="0.25">
      <c r="B1407" s="72" t="s">
        <v>143</v>
      </c>
      <c r="C1407" s="72" t="s">
        <v>144</v>
      </c>
      <c r="D1407" s="72" t="s">
        <v>12</v>
      </c>
      <c r="E1407" s="72" t="s">
        <v>244</v>
      </c>
      <c r="F1407" s="73">
        <v>88004</v>
      </c>
      <c r="G1407" s="72" t="s">
        <v>14</v>
      </c>
      <c r="H1407" s="72" t="s">
        <v>15</v>
      </c>
      <c r="I1407" s="72" t="s">
        <v>16</v>
      </c>
      <c r="J1407" s="72" t="s">
        <v>18</v>
      </c>
      <c r="K1407" s="72" t="s">
        <v>165</v>
      </c>
      <c r="L1407" s="72" t="s">
        <v>610</v>
      </c>
      <c r="M1407" s="72" t="s">
        <v>191</v>
      </c>
    </row>
    <row r="1408" spans="2:13" x14ac:dyDescent="0.25">
      <c r="B1408" s="72" t="s">
        <v>143</v>
      </c>
      <c r="C1408" s="72" t="s">
        <v>144</v>
      </c>
      <c r="D1408" s="72" t="s">
        <v>12</v>
      </c>
      <c r="E1408" s="72" t="s">
        <v>199</v>
      </c>
      <c r="F1408" s="73">
        <v>44668</v>
      </c>
      <c r="G1408" s="72" t="s">
        <v>14</v>
      </c>
      <c r="H1408" s="72" t="s">
        <v>155</v>
      </c>
      <c r="I1408" s="72" t="s">
        <v>16</v>
      </c>
      <c r="J1408" s="72" t="s">
        <v>18</v>
      </c>
      <c r="K1408" s="72" t="s">
        <v>147</v>
      </c>
      <c r="L1408" s="72" t="s">
        <v>223</v>
      </c>
      <c r="M1408" s="72"/>
    </row>
    <row r="1409" spans="2:13" x14ac:dyDescent="0.25">
      <c r="B1409" s="72" t="s">
        <v>143</v>
      </c>
      <c r="C1409" s="72" t="s">
        <v>144</v>
      </c>
      <c r="D1409" s="72" t="s">
        <v>12</v>
      </c>
      <c r="E1409" s="72" t="s">
        <v>349</v>
      </c>
      <c r="F1409" s="73">
        <v>28110</v>
      </c>
      <c r="G1409" s="72" t="s">
        <v>14</v>
      </c>
      <c r="H1409" s="72" t="s">
        <v>15</v>
      </c>
      <c r="I1409" s="72" t="s">
        <v>16</v>
      </c>
      <c r="J1409" s="72" t="s">
        <v>18</v>
      </c>
      <c r="K1409" s="72" t="s">
        <v>165</v>
      </c>
      <c r="L1409" s="72" t="s">
        <v>549</v>
      </c>
      <c r="M1409" s="72" t="s">
        <v>203</v>
      </c>
    </row>
    <row r="1410" spans="2:13" x14ac:dyDescent="0.25">
      <c r="B1410" s="72" t="s">
        <v>143</v>
      </c>
      <c r="C1410" s="72" t="s">
        <v>144</v>
      </c>
      <c r="D1410" s="72" t="s">
        <v>12</v>
      </c>
      <c r="E1410" s="72" t="s">
        <v>227</v>
      </c>
      <c r="F1410" s="73">
        <v>408</v>
      </c>
      <c r="G1410" s="72" t="s">
        <v>14</v>
      </c>
      <c r="H1410" s="72" t="s">
        <v>15</v>
      </c>
      <c r="I1410" s="72" t="s">
        <v>16</v>
      </c>
      <c r="J1410" s="72" t="s">
        <v>18</v>
      </c>
      <c r="K1410" s="72" t="s">
        <v>33</v>
      </c>
      <c r="L1410" s="72" t="s">
        <v>456</v>
      </c>
      <c r="M1410" s="72" t="s">
        <v>172</v>
      </c>
    </row>
    <row r="1411" spans="2:13" x14ac:dyDescent="0.25">
      <c r="B1411" s="72" t="s">
        <v>143</v>
      </c>
      <c r="C1411" s="72" t="s">
        <v>144</v>
      </c>
      <c r="D1411" s="72" t="s">
        <v>12</v>
      </c>
      <c r="E1411" s="72" t="s">
        <v>219</v>
      </c>
      <c r="F1411" s="73">
        <v>13</v>
      </c>
      <c r="G1411" s="72" t="s">
        <v>14</v>
      </c>
      <c r="H1411" s="72" t="s">
        <v>15</v>
      </c>
      <c r="I1411" s="72" t="s">
        <v>136</v>
      </c>
      <c r="J1411" s="72" t="s">
        <v>18</v>
      </c>
      <c r="K1411" s="72" t="s">
        <v>147</v>
      </c>
      <c r="L1411" s="72" t="s">
        <v>182</v>
      </c>
      <c r="M1411" s="72"/>
    </row>
    <row r="1412" spans="2:13" x14ac:dyDescent="0.25">
      <c r="B1412" s="72" t="s">
        <v>143</v>
      </c>
      <c r="C1412" s="72" t="s">
        <v>144</v>
      </c>
      <c r="D1412" s="72" t="s">
        <v>12</v>
      </c>
      <c r="E1412" s="72" t="s">
        <v>199</v>
      </c>
      <c r="F1412" s="73">
        <v>246030</v>
      </c>
      <c r="G1412" s="72" t="s">
        <v>14</v>
      </c>
      <c r="H1412" s="72" t="s">
        <v>155</v>
      </c>
      <c r="I1412" s="72" t="s">
        <v>16</v>
      </c>
      <c r="J1412" s="72" t="s">
        <v>18</v>
      </c>
      <c r="K1412" s="72" t="s">
        <v>33</v>
      </c>
      <c r="L1412" s="72" t="s">
        <v>691</v>
      </c>
      <c r="M1412" s="72"/>
    </row>
    <row r="1413" spans="2:13" x14ac:dyDescent="0.25">
      <c r="B1413" s="72" t="s">
        <v>143</v>
      </c>
      <c r="C1413" s="72" t="s">
        <v>144</v>
      </c>
      <c r="D1413" s="72" t="s">
        <v>12</v>
      </c>
      <c r="E1413" s="72" t="s">
        <v>188</v>
      </c>
      <c r="F1413" s="73">
        <v>517294</v>
      </c>
      <c r="G1413" s="72" t="s">
        <v>14</v>
      </c>
      <c r="H1413" s="72" t="s">
        <v>15</v>
      </c>
      <c r="I1413" s="72" t="s">
        <v>16</v>
      </c>
      <c r="J1413" s="72" t="s">
        <v>18</v>
      </c>
      <c r="K1413" s="72" t="s">
        <v>147</v>
      </c>
      <c r="L1413" s="72" t="s">
        <v>416</v>
      </c>
      <c r="M1413" s="72" t="s">
        <v>191</v>
      </c>
    </row>
    <row r="1414" spans="2:13" x14ac:dyDescent="0.25">
      <c r="B1414" s="72" t="s">
        <v>143</v>
      </c>
      <c r="C1414" s="72" t="s">
        <v>144</v>
      </c>
      <c r="D1414" s="72" t="s">
        <v>12</v>
      </c>
      <c r="E1414" s="72" t="s">
        <v>199</v>
      </c>
      <c r="F1414" s="73">
        <v>3911</v>
      </c>
      <c r="G1414" s="72" t="s">
        <v>14</v>
      </c>
      <c r="H1414" s="72" t="s">
        <v>15</v>
      </c>
      <c r="I1414" s="72" t="s">
        <v>16</v>
      </c>
      <c r="J1414" s="72" t="s">
        <v>18</v>
      </c>
      <c r="K1414" s="72" t="s">
        <v>147</v>
      </c>
      <c r="L1414" s="72" t="s">
        <v>619</v>
      </c>
      <c r="M1414" s="72"/>
    </row>
    <row r="1415" spans="2:13" x14ac:dyDescent="0.25">
      <c r="B1415" s="72" t="s">
        <v>143</v>
      </c>
      <c r="C1415" s="72" t="s">
        <v>144</v>
      </c>
      <c r="D1415" s="72" t="s">
        <v>12</v>
      </c>
      <c r="E1415" s="72" t="s">
        <v>175</v>
      </c>
      <c r="F1415" s="73">
        <v>-94</v>
      </c>
      <c r="G1415" s="72" t="s">
        <v>14</v>
      </c>
      <c r="H1415" s="72" t="s">
        <v>15</v>
      </c>
      <c r="I1415" s="72" t="s">
        <v>16</v>
      </c>
      <c r="J1415" s="72" t="s">
        <v>18</v>
      </c>
      <c r="K1415" s="72" t="s">
        <v>161</v>
      </c>
      <c r="L1415" s="72" t="s">
        <v>507</v>
      </c>
      <c r="M1415" s="72"/>
    </row>
    <row r="1416" spans="2:13" x14ac:dyDescent="0.25">
      <c r="B1416" s="72" t="s">
        <v>143</v>
      </c>
      <c r="C1416" s="72" t="s">
        <v>144</v>
      </c>
      <c r="D1416" s="72" t="s">
        <v>12</v>
      </c>
      <c r="E1416" s="72" t="s">
        <v>199</v>
      </c>
      <c r="F1416" s="73">
        <v>217</v>
      </c>
      <c r="G1416" s="72" t="s">
        <v>14</v>
      </c>
      <c r="H1416" s="72" t="s">
        <v>15</v>
      </c>
      <c r="I1416" s="72" t="s">
        <v>136</v>
      </c>
      <c r="J1416" s="72" t="s">
        <v>18</v>
      </c>
      <c r="K1416" s="72" t="s">
        <v>21</v>
      </c>
      <c r="L1416" s="72" t="s">
        <v>291</v>
      </c>
      <c r="M1416" s="72"/>
    </row>
    <row r="1417" spans="2:13" x14ac:dyDescent="0.25">
      <c r="B1417" s="72" t="s">
        <v>143</v>
      </c>
      <c r="C1417" s="72" t="s">
        <v>144</v>
      </c>
      <c r="D1417" s="72" t="s">
        <v>12</v>
      </c>
      <c r="E1417" s="72" t="s">
        <v>292</v>
      </c>
      <c r="F1417" s="73">
        <v>1790679</v>
      </c>
      <c r="G1417" s="72" t="s">
        <v>14</v>
      </c>
      <c r="H1417" s="72" t="s">
        <v>15</v>
      </c>
      <c r="I1417" s="72" t="s">
        <v>16</v>
      </c>
      <c r="J1417" s="72" t="s">
        <v>18</v>
      </c>
      <c r="K1417" s="72" t="s">
        <v>168</v>
      </c>
      <c r="L1417" s="72" t="s">
        <v>413</v>
      </c>
      <c r="M1417" s="72" t="s">
        <v>384</v>
      </c>
    </row>
    <row r="1418" spans="2:13" x14ac:dyDescent="0.25">
      <c r="B1418" s="72" t="s">
        <v>143</v>
      </c>
      <c r="C1418" s="72" t="s">
        <v>144</v>
      </c>
      <c r="D1418" s="72" t="s">
        <v>12</v>
      </c>
      <c r="E1418" s="72" t="s">
        <v>164</v>
      </c>
      <c r="F1418" s="73">
        <v>-30624</v>
      </c>
      <c r="G1418" s="72" t="s">
        <v>14</v>
      </c>
      <c r="H1418" s="72" t="s">
        <v>15</v>
      </c>
      <c r="I1418" s="72" t="s">
        <v>16</v>
      </c>
      <c r="J1418" s="72" t="s">
        <v>18</v>
      </c>
      <c r="K1418" s="72" t="s">
        <v>147</v>
      </c>
      <c r="L1418" s="72" t="s">
        <v>395</v>
      </c>
      <c r="M1418" s="72"/>
    </row>
    <row r="1419" spans="2:13" x14ac:dyDescent="0.25">
      <c r="B1419" s="72" t="s">
        <v>143</v>
      </c>
      <c r="C1419" s="72" t="s">
        <v>144</v>
      </c>
      <c r="D1419" s="72" t="s">
        <v>12</v>
      </c>
      <c r="E1419" s="72" t="s">
        <v>282</v>
      </c>
      <c r="F1419" s="73">
        <v>-55</v>
      </c>
      <c r="G1419" s="72" t="s">
        <v>14</v>
      </c>
      <c r="H1419" s="72" t="s">
        <v>155</v>
      </c>
      <c r="I1419" s="72" t="s">
        <v>136</v>
      </c>
      <c r="J1419" s="72" t="s">
        <v>18</v>
      </c>
      <c r="K1419" s="72" t="s">
        <v>21</v>
      </c>
      <c r="L1419" s="72" t="s">
        <v>352</v>
      </c>
      <c r="M1419" s="72"/>
    </row>
    <row r="1420" spans="2:13" x14ac:dyDescent="0.25">
      <c r="B1420" s="72" t="s">
        <v>143</v>
      </c>
      <c r="C1420" s="72" t="s">
        <v>144</v>
      </c>
      <c r="D1420" s="72" t="s">
        <v>12</v>
      </c>
      <c r="E1420" s="72" t="s">
        <v>145</v>
      </c>
      <c r="F1420" s="73">
        <v>-182942</v>
      </c>
      <c r="G1420" s="72" t="s">
        <v>14</v>
      </c>
      <c r="H1420" s="72" t="s">
        <v>15</v>
      </c>
      <c r="I1420" s="72" t="s">
        <v>16</v>
      </c>
      <c r="J1420" s="72" t="s">
        <v>18</v>
      </c>
      <c r="K1420" s="72" t="s">
        <v>147</v>
      </c>
      <c r="L1420" s="72" t="s">
        <v>557</v>
      </c>
      <c r="M1420" s="72"/>
    </row>
    <row r="1421" spans="2:13" x14ac:dyDescent="0.25">
      <c r="B1421" s="72" t="s">
        <v>143</v>
      </c>
      <c r="C1421" s="72" t="s">
        <v>144</v>
      </c>
      <c r="D1421" s="72" t="s">
        <v>12</v>
      </c>
      <c r="E1421" s="72" t="s">
        <v>157</v>
      </c>
      <c r="F1421" s="73">
        <v>5419202</v>
      </c>
      <c r="G1421" s="72" t="s">
        <v>14</v>
      </c>
      <c r="H1421" s="72" t="s">
        <v>15</v>
      </c>
      <c r="I1421" s="72" t="s">
        <v>16</v>
      </c>
      <c r="J1421" s="72" t="s">
        <v>18</v>
      </c>
      <c r="K1421" s="72" t="s">
        <v>165</v>
      </c>
      <c r="L1421" s="72" t="s">
        <v>535</v>
      </c>
      <c r="M1421" s="72" t="s">
        <v>203</v>
      </c>
    </row>
    <row r="1422" spans="2:13" x14ac:dyDescent="0.25">
      <c r="B1422" s="72" t="s">
        <v>143</v>
      </c>
      <c r="C1422" s="72" t="s">
        <v>144</v>
      </c>
      <c r="D1422" s="72" t="s">
        <v>12</v>
      </c>
      <c r="E1422" s="72" t="s">
        <v>181</v>
      </c>
      <c r="F1422" s="73">
        <v>-490</v>
      </c>
      <c r="G1422" s="72" t="s">
        <v>14</v>
      </c>
      <c r="H1422" s="72" t="s">
        <v>155</v>
      </c>
      <c r="I1422" s="72" t="s">
        <v>16</v>
      </c>
      <c r="J1422" s="72" t="s">
        <v>18</v>
      </c>
      <c r="K1422" s="72" t="s">
        <v>267</v>
      </c>
      <c r="L1422" s="72" t="s">
        <v>313</v>
      </c>
      <c r="M1422" s="72"/>
    </row>
    <row r="1423" spans="2:13" x14ac:dyDescent="0.25">
      <c r="B1423" s="72" t="s">
        <v>143</v>
      </c>
      <c r="C1423" s="72" t="s">
        <v>144</v>
      </c>
      <c r="D1423" s="72" t="s">
        <v>12</v>
      </c>
      <c r="E1423" s="72" t="s">
        <v>219</v>
      </c>
      <c r="F1423" s="73">
        <v>811</v>
      </c>
      <c r="G1423" s="72" t="s">
        <v>14</v>
      </c>
      <c r="H1423" s="72" t="s">
        <v>15</v>
      </c>
      <c r="I1423" s="72" t="s">
        <v>16</v>
      </c>
      <c r="J1423" s="72" t="s">
        <v>371</v>
      </c>
      <c r="K1423" s="72" t="s">
        <v>147</v>
      </c>
      <c r="L1423" s="72" t="s">
        <v>523</v>
      </c>
      <c r="M1423" s="72"/>
    </row>
    <row r="1424" spans="2:13" x14ac:dyDescent="0.25">
      <c r="B1424" s="72" t="s">
        <v>143</v>
      </c>
      <c r="C1424" s="72" t="s">
        <v>144</v>
      </c>
      <c r="D1424" s="72" t="s">
        <v>12</v>
      </c>
      <c r="E1424" s="72" t="s">
        <v>197</v>
      </c>
      <c r="F1424" s="73">
        <v>84575</v>
      </c>
      <c r="G1424" s="72" t="s">
        <v>14</v>
      </c>
      <c r="H1424" s="72" t="s">
        <v>155</v>
      </c>
      <c r="I1424" s="72" t="s">
        <v>16</v>
      </c>
      <c r="J1424" s="72" t="s">
        <v>18</v>
      </c>
      <c r="K1424" s="72" t="s">
        <v>147</v>
      </c>
      <c r="L1424" s="72" t="s">
        <v>247</v>
      </c>
      <c r="M1424" s="72" t="s">
        <v>163</v>
      </c>
    </row>
    <row r="1425" spans="2:13" x14ac:dyDescent="0.25">
      <c r="B1425" s="72" t="s">
        <v>143</v>
      </c>
      <c r="C1425" s="72" t="s">
        <v>144</v>
      </c>
      <c r="D1425" s="72" t="s">
        <v>12</v>
      </c>
      <c r="E1425" s="72" t="s">
        <v>213</v>
      </c>
      <c r="F1425" s="73">
        <v>139</v>
      </c>
      <c r="G1425" s="72" t="s">
        <v>14</v>
      </c>
      <c r="H1425" s="72" t="s">
        <v>155</v>
      </c>
      <c r="I1425" s="72" t="s">
        <v>16</v>
      </c>
      <c r="J1425" s="72" t="s">
        <v>18</v>
      </c>
      <c r="K1425" s="72" t="s">
        <v>147</v>
      </c>
      <c r="L1425" s="72" t="s">
        <v>476</v>
      </c>
      <c r="M1425" s="72" t="s">
        <v>172</v>
      </c>
    </row>
    <row r="1426" spans="2:13" x14ac:dyDescent="0.25">
      <c r="B1426" s="72" t="s">
        <v>143</v>
      </c>
      <c r="C1426" s="72" t="s">
        <v>144</v>
      </c>
      <c r="D1426" s="72" t="s">
        <v>12</v>
      </c>
      <c r="E1426" s="72" t="s">
        <v>349</v>
      </c>
      <c r="F1426" s="73">
        <v>70563</v>
      </c>
      <c r="G1426" s="72" t="s">
        <v>14</v>
      </c>
      <c r="H1426" s="72" t="s">
        <v>15</v>
      </c>
      <c r="I1426" s="72" t="s">
        <v>16</v>
      </c>
      <c r="J1426" s="72" t="s">
        <v>18</v>
      </c>
      <c r="K1426" s="72" t="s">
        <v>147</v>
      </c>
      <c r="L1426" s="72" t="s">
        <v>380</v>
      </c>
      <c r="M1426" s="72" t="s">
        <v>159</v>
      </c>
    </row>
    <row r="1427" spans="2:13" x14ac:dyDescent="0.25">
      <c r="B1427" s="72" t="s">
        <v>143</v>
      </c>
      <c r="C1427" s="72" t="s">
        <v>144</v>
      </c>
      <c r="D1427" s="72" t="s">
        <v>12</v>
      </c>
      <c r="E1427" s="72" t="s">
        <v>237</v>
      </c>
      <c r="F1427" s="73">
        <v>30926</v>
      </c>
      <c r="G1427" s="72" t="s">
        <v>14</v>
      </c>
      <c r="H1427" s="72" t="s">
        <v>155</v>
      </c>
      <c r="I1427" s="72" t="s">
        <v>16</v>
      </c>
      <c r="J1427" s="72" t="s">
        <v>18</v>
      </c>
      <c r="K1427" s="72" t="s">
        <v>33</v>
      </c>
      <c r="L1427" s="72" t="s">
        <v>596</v>
      </c>
      <c r="M1427" s="72" t="s">
        <v>163</v>
      </c>
    </row>
    <row r="1428" spans="2:13" x14ac:dyDescent="0.25">
      <c r="B1428" s="72" t="s">
        <v>143</v>
      </c>
      <c r="C1428" s="72" t="s">
        <v>144</v>
      </c>
      <c r="D1428" s="72" t="s">
        <v>12</v>
      </c>
      <c r="E1428" s="72" t="s">
        <v>181</v>
      </c>
      <c r="F1428" s="73">
        <v>-125</v>
      </c>
      <c r="G1428" s="72" t="s">
        <v>14</v>
      </c>
      <c r="H1428" s="72" t="s">
        <v>155</v>
      </c>
      <c r="I1428" s="72" t="s">
        <v>16</v>
      </c>
      <c r="J1428" s="72" t="s">
        <v>18</v>
      </c>
      <c r="K1428" s="72" t="s">
        <v>33</v>
      </c>
      <c r="L1428" s="72" t="s">
        <v>326</v>
      </c>
      <c r="M1428" s="72"/>
    </row>
    <row r="1429" spans="2:13" x14ac:dyDescent="0.25">
      <c r="B1429" s="72" t="s">
        <v>143</v>
      </c>
      <c r="C1429" s="72" t="s">
        <v>144</v>
      </c>
      <c r="D1429" s="72" t="s">
        <v>12</v>
      </c>
      <c r="E1429" s="72" t="s">
        <v>183</v>
      </c>
      <c r="F1429" s="73">
        <v>38231</v>
      </c>
      <c r="G1429" s="72" t="s">
        <v>14</v>
      </c>
      <c r="H1429" s="72" t="s">
        <v>15</v>
      </c>
      <c r="I1429" s="72" t="s">
        <v>16</v>
      </c>
      <c r="J1429" s="72" t="s">
        <v>18</v>
      </c>
      <c r="K1429" s="72" t="s">
        <v>147</v>
      </c>
      <c r="L1429" s="72" t="s">
        <v>196</v>
      </c>
      <c r="M1429" s="72" t="s">
        <v>186</v>
      </c>
    </row>
    <row r="1430" spans="2:13" x14ac:dyDescent="0.25">
      <c r="B1430" s="72" t="s">
        <v>143</v>
      </c>
      <c r="C1430" s="72" t="s">
        <v>144</v>
      </c>
      <c r="D1430" s="72" t="s">
        <v>12</v>
      </c>
      <c r="E1430" s="72" t="s">
        <v>335</v>
      </c>
      <c r="F1430" s="73">
        <v>180250</v>
      </c>
      <c r="G1430" s="72" t="s">
        <v>14</v>
      </c>
      <c r="H1430" s="72" t="s">
        <v>15</v>
      </c>
      <c r="I1430" s="72" t="s">
        <v>16</v>
      </c>
      <c r="J1430" s="72" t="s">
        <v>18</v>
      </c>
      <c r="K1430" s="72" t="s">
        <v>165</v>
      </c>
      <c r="L1430" s="72" t="s">
        <v>610</v>
      </c>
      <c r="M1430" s="72" t="s">
        <v>337</v>
      </c>
    </row>
    <row r="1431" spans="2:13" x14ac:dyDescent="0.25">
      <c r="B1431" s="72" t="s">
        <v>143</v>
      </c>
      <c r="C1431" s="72" t="s">
        <v>144</v>
      </c>
      <c r="D1431" s="72" t="s">
        <v>12</v>
      </c>
      <c r="E1431" s="72" t="s">
        <v>199</v>
      </c>
      <c r="F1431" s="73">
        <v>715</v>
      </c>
      <c r="G1431" s="72" t="s">
        <v>14</v>
      </c>
      <c r="H1431" s="72" t="s">
        <v>15</v>
      </c>
      <c r="I1431" s="72" t="s">
        <v>16</v>
      </c>
      <c r="J1431" s="72" t="s">
        <v>18</v>
      </c>
      <c r="K1431" s="72" t="s">
        <v>33</v>
      </c>
      <c r="L1431" s="72" t="s">
        <v>613</v>
      </c>
      <c r="M1431" s="72"/>
    </row>
    <row r="1432" spans="2:13" x14ac:dyDescent="0.25">
      <c r="B1432" s="72" t="s">
        <v>143</v>
      </c>
      <c r="C1432" s="72" t="s">
        <v>144</v>
      </c>
      <c r="D1432" s="72" t="s">
        <v>12</v>
      </c>
      <c r="E1432" s="72" t="s">
        <v>177</v>
      </c>
      <c r="F1432" s="73">
        <v>5747</v>
      </c>
      <c r="G1432" s="72" t="s">
        <v>14</v>
      </c>
      <c r="H1432" s="72" t="s">
        <v>15</v>
      </c>
      <c r="I1432" s="72" t="s">
        <v>16</v>
      </c>
      <c r="J1432" s="72" t="s">
        <v>18</v>
      </c>
      <c r="K1432" s="72" t="s">
        <v>33</v>
      </c>
      <c r="L1432" s="72" t="s">
        <v>584</v>
      </c>
      <c r="M1432" s="72"/>
    </row>
    <row r="1433" spans="2:13" x14ac:dyDescent="0.25">
      <c r="B1433" s="72" t="s">
        <v>143</v>
      </c>
      <c r="C1433" s="72" t="s">
        <v>144</v>
      </c>
      <c r="D1433" s="72" t="s">
        <v>12</v>
      </c>
      <c r="E1433" s="72" t="s">
        <v>199</v>
      </c>
      <c r="F1433" s="73">
        <v>70863</v>
      </c>
      <c r="G1433" s="72" t="s">
        <v>14</v>
      </c>
      <c r="H1433" s="72" t="s">
        <v>15</v>
      </c>
      <c r="I1433" s="72" t="s">
        <v>16</v>
      </c>
      <c r="J1433" s="72" t="s">
        <v>18</v>
      </c>
      <c r="K1433" s="72" t="s">
        <v>147</v>
      </c>
      <c r="L1433" s="72" t="s">
        <v>433</v>
      </c>
      <c r="M1433" s="72"/>
    </row>
    <row r="1434" spans="2:13" x14ac:dyDescent="0.25">
      <c r="B1434" s="72" t="s">
        <v>143</v>
      </c>
      <c r="C1434" s="72" t="s">
        <v>144</v>
      </c>
      <c r="D1434" s="72" t="s">
        <v>12</v>
      </c>
      <c r="E1434" s="72" t="s">
        <v>154</v>
      </c>
      <c r="F1434" s="73">
        <v>-11663</v>
      </c>
      <c r="G1434" s="72" t="s">
        <v>14</v>
      </c>
      <c r="H1434" s="72" t="s">
        <v>15</v>
      </c>
      <c r="I1434" s="72" t="s">
        <v>16</v>
      </c>
      <c r="J1434" s="72" t="s">
        <v>18</v>
      </c>
      <c r="K1434" s="72" t="s">
        <v>33</v>
      </c>
      <c r="L1434" s="72" t="s">
        <v>179</v>
      </c>
      <c r="M1434" s="72"/>
    </row>
    <row r="1435" spans="2:13" x14ac:dyDescent="0.25">
      <c r="B1435" s="72" t="s">
        <v>143</v>
      </c>
      <c r="C1435" s="72" t="s">
        <v>144</v>
      </c>
      <c r="D1435" s="72" t="s">
        <v>12</v>
      </c>
      <c r="E1435" s="72" t="s">
        <v>197</v>
      </c>
      <c r="F1435" s="73">
        <v>25330</v>
      </c>
      <c r="G1435" s="72" t="s">
        <v>14</v>
      </c>
      <c r="H1435" s="72" t="s">
        <v>15</v>
      </c>
      <c r="I1435" s="72" t="s">
        <v>16</v>
      </c>
      <c r="J1435" s="72" t="s">
        <v>18</v>
      </c>
      <c r="K1435" s="72" t="s">
        <v>147</v>
      </c>
      <c r="L1435" s="72" t="s">
        <v>694</v>
      </c>
      <c r="M1435" s="72" t="s">
        <v>151</v>
      </c>
    </row>
    <row r="1436" spans="2:13" x14ac:dyDescent="0.25">
      <c r="B1436" s="72" t="s">
        <v>143</v>
      </c>
      <c r="C1436" s="72" t="s">
        <v>144</v>
      </c>
      <c r="D1436" s="72" t="s">
        <v>12</v>
      </c>
      <c r="E1436" s="72" t="s">
        <v>292</v>
      </c>
      <c r="F1436" s="73">
        <v>11923954</v>
      </c>
      <c r="G1436" s="72" t="s">
        <v>14</v>
      </c>
      <c r="H1436" s="72" t="s">
        <v>15</v>
      </c>
      <c r="I1436" s="72" t="s">
        <v>16</v>
      </c>
      <c r="J1436" s="72" t="s">
        <v>18</v>
      </c>
      <c r="K1436" s="72" t="s">
        <v>205</v>
      </c>
      <c r="L1436" s="72" t="s">
        <v>540</v>
      </c>
      <c r="M1436" s="72" t="s">
        <v>424</v>
      </c>
    </row>
    <row r="1437" spans="2:13" x14ac:dyDescent="0.25">
      <c r="B1437" s="72" t="s">
        <v>143</v>
      </c>
      <c r="C1437" s="72" t="s">
        <v>144</v>
      </c>
      <c r="D1437" s="72" t="s">
        <v>12</v>
      </c>
      <c r="E1437" s="72" t="s">
        <v>237</v>
      </c>
      <c r="F1437" s="73">
        <v>2600308</v>
      </c>
      <c r="G1437" s="72" t="s">
        <v>14</v>
      </c>
      <c r="H1437" s="72" t="s">
        <v>15</v>
      </c>
      <c r="I1437" s="72" t="s">
        <v>16</v>
      </c>
      <c r="J1437" s="72" t="s">
        <v>18</v>
      </c>
      <c r="K1437" s="72" t="s">
        <v>205</v>
      </c>
      <c r="L1437" s="72" t="s">
        <v>206</v>
      </c>
      <c r="M1437" s="72" t="s">
        <v>163</v>
      </c>
    </row>
    <row r="1438" spans="2:13" x14ac:dyDescent="0.25">
      <c r="B1438" s="72" t="s">
        <v>143</v>
      </c>
      <c r="C1438" s="72" t="s">
        <v>144</v>
      </c>
      <c r="D1438" s="72" t="s">
        <v>12</v>
      </c>
      <c r="E1438" s="72" t="s">
        <v>229</v>
      </c>
      <c r="F1438" s="73">
        <v>-1122743</v>
      </c>
      <c r="G1438" s="72" t="s">
        <v>14</v>
      </c>
      <c r="H1438" s="72" t="s">
        <v>15</v>
      </c>
      <c r="I1438" s="72" t="s">
        <v>16</v>
      </c>
      <c r="J1438" s="72" t="s">
        <v>18</v>
      </c>
      <c r="K1438" s="72" t="s">
        <v>27</v>
      </c>
      <c r="L1438" s="72" t="s">
        <v>405</v>
      </c>
      <c r="M1438" s="72"/>
    </row>
    <row r="1439" spans="2:13" x14ac:dyDescent="0.25">
      <c r="B1439" s="72" t="s">
        <v>143</v>
      </c>
      <c r="C1439" s="72" t="s">
        <v>144</v>
      </c>
      <c r="D1439" s="72" t="s">
        <v>12</v>
      </c>
      <c r="E1439" s="72" t="s">
        <v>227</v>
      </c>
      <c r="F1439" s="73">
        <v>73727</v>
      </c>
      <c r="G1439" s="72" t="s">
        <v>14</v>
      </c>
      <c r="H1439" s="72" t="s">
        <v>15</v>
      </c>
      <c r="I1439" s="72" t="s">
        <v>16</v>
      </c>
      <c r="J1439" s="72" t="s">
        <v>18</v>
      </c>
      <c r="K1439" s="72" t="s">
        <v>184</v>
      </c>
      <c r="L1439" s="72" t="s">
        <v>504</v>
      </c>
      <c r="M1439" s="72" t="s">
        <v>163</v>
      </c>
    </row>
    <row r="1440" spans="2:13" x14ac:dyDescent="0.25">
      <c r="B1440" s="72" t="s">
        <v>143</v>
      </c>
      <c r="C1440" s="72" t="s">
        <v>144</v>
      </c>
      <c r="D1440" s="72" t="s">
        <v>12</v>
      </c>
      <c r="E1440" s="72" t="s">
        <v>201</v>
      </c>
      <c r="F1440" s="73">
        <v>64348</v>
      </c>
      <c r="G1440" s="72" t="s">
        <v>14</v>
      </c>
      <c r="H1440" s="72" t="s">
        <v>15</v>
      </c>
      <c r="I1440" s="72" t="s">
        <v>16</v>
      </c>
      <c r="J1440" s="72" t="s">
        <v>18</v>
      </c>
      <c r="K1440" s="72" t="s">
        <v>214</v>
      </c>
      <c r="L1440" s="72" t="s">
        <v>640</v>
      </c>
      <c r="M1440" s="72" t="s">
        <v>159</v>
      </c>
    </row>
    <row r="1441" spans="2:13" x14ac:dyDescent="0.25">
      <c r="B1441" s="72" t="s">
        <v>143</v>
      </c>
      <c r="C1441" s="72" t="s">
        <v>144</v>
      </c>
      <c r="D1441" s="72" t="s">
        <v>12</v>
      </c>
      <c r="E1441" s="72" t="s">
        <v>145</v>
      </c>
      <c r="F1441" s="73">
        <v>-4559</v>
      </c>
      <c r="G1441" s="72" t="s">
        <v>14</v>
      </c>
      <c r="H1441" s="72" t="s">
        <v>15</v>
      </c>
      <c r="I1441" s="72" t="s">
        <v>16</v>
      </c>
      <c r="J1441" s="72" t="s">
        <v>18</v>
      </c>
      <c r="K1441" s="72" t="s">
        <v>24</v>
      </c>
      <c r="L1441" s="72" t="s">
        <v>608</v>
      </c>
      <c r="M1441" s="72"/>
    </row>
    <row r="1442" spans="2:13" x14ac:dyDescent="0.25">
      <c r="B1442" s="72" t="s">
        <v>143</v>
      </c>
      <c r="C1442" s="72" t="s">
        <v>144</v>
      </c>
      <c r="D1442" s="72" t="s">
        <v>12</v>
      </c>
      <c r="E1442" s="72" t="s">
        <v>425</v>
      </c>
      <c r="F1442" s="73">
        <v>34477</v>
      </c>
      <c r="G1442" s="72" t="s">
        <v>14</v>
      </c>
      <c r="H1442" s="72" t="s">
        <v>155</v>
      </c>
      <c r="I1442" s="72" t="s">
        <v>16</v>
      </c>
      <c r="J1442" s="72" t="s">
        <v>18</v>
      </c>
      <c r="K1442" s="72" t="s">
        <v>33</v>
      </c>
      <c r="L1442" s="72" t="s">
        <v>316</v>
      </c>
      <c r="M1442" s="72"/>
    </row>
    <row r="1443" spans="2:13" x14ac:dyDescent="0.25">
      <c r="B1443" s="72" t="s">
        <v>143</v>
      </c>
      <c r="C1443" s="72" t="s">
        <v>144</v>
      </c>
      <c r="D1443" s="72" t="s">
        <v>12</v>
      </c>
      <c r="E1443" s="72" t="s">
        <v>292</v>
      </c>
      <c r="F1443" s="73">
        <v>152533</v>
      </c>
      <c r="G1443" s="72" t="s">
        <v>14</v>
      </c>
      <c r="H1443" s="72" t="s">
        <v>15</v>
      </c>
      <c r="I1443" s="72" t="s">
        <v>16</v>
      </c>
      <c r="J1443" s="72" t="s">
        <v>18</v>
      </c>
      <c r="K1443" s="72" t="s">
        <v>24</v>
      </c>
      <c r="L1443" s="72" t="s">
        <v>586</v>
      </c>
      <c r="M1443" s="72" t="s">
        <v>384</v>
      </c>
    </row>
    <row r="1444" spans="2:13" x14ac:dyDescent="0.25">
      <c r="B1444" s="72" t="s">
        <v>143</v>
      </c>
      <c r="C1444" s="72" t="s">
        <v>144</v>
      </c>
      <c r="D1444" s="72" t="s">
        <v>12</v>
      </c>
      <c r="E1444" s="72" t="s">
        <v>229</v>
      </c>
      <c r="F1444" s="73">
        <v>-420</v>
      </c>
      <c r="G1444" s="72" t="s">
        <v>14</v>
      </c>
      <c r="H1444" s="72" t="s">
        <v>15</v>
      </c>
      <c r="I1444" s="72" t="s">
        <v>16</v>
      </c>
      <c r="J1444" s="72" t="s">
        <v>18</v>
      </c>
      <c r="K1444" s="72" t="s">
        <v>33</v>
      </c>
      <c r="L1444" s="72" t="s">
        <v>598</v>
      </c>
      <c r="M1444" s="72"/>
    </row>
    <row r="1445" spans="2:13" x14ac:dyDescent="0.25">
      <c r="B1445" s="72" t="s">
        <v>143</v>
      </c>
      <c r="C1445" s="72" t="s">
        <v>144</v>
      </c>
      <c r="D1445" s="72" t="s">
        <v>12</v>
      </c>
      <c r="E1445" s="72" t="s">
        <v>199</v>
      </c>
      <c r="F1445" s="73">
        <v>149</v>
      </c>
      <c r="G1445" s="72" t="s">
        <v>14</v>
      </c>
      <c r="H1445" s="72" t="s">
        <v>15</v>
      </c>
      <c r="I1445" s="72" t="s">
        <v>16</v>
      </c>
      <c r="J1445" s="72" t="s">
        <v>18</v>
      </c>
      <c r="K1445" s="72" t="s">
        <v>33</v>
      </c>
      <c r="L1445" s="72" t="s">
        <v>636</v>
      </c>
      <c r="M1445" s="72"/>
    </row>
    <row r="1446" spans="2:13" x14ac:dyDescent="0.25">
      <c r="B1446" s="72" t="s">
        <v>143</v>
      </c>
      <c r="C1446" s="72" t="s">
        <v>144</v>
      </c>
      <c r="D1446" s="72" t="s">
        <v>12</v>
      </c>
      <c r="E1446" s="72" t="s">
        <v>240</v>
      </c>
      <c r="F1446" s="73">
        <v>-5906</v>
      </c>
      <c r="G1446" s="72" t="s">
        <v>14</v>
      </c>
      <c r="H1446" s="72" t="s">
        <v>15</v>
      </c>
      <c r="I1446" s="72" t="s">
        <v>16</v>
      </c>
      <c r="J1446" s="72" t="s">
        <v>18</v>
      </c>
      <c r="K1446" s="72" t="s">
        <v>147</v>
      </c>
      <c r="L1446" s="72" t="s">
        <v>530</v>
      </c>
      <c r="M1446" s="72"/>
    </row>
    <row r="1447" spans="2:13" x14ac:dyDescent="0.25">
      <c r="B1447" s="72" t="s">
        <v>143</v>
      </c>
      <c r="C1447" s="72" t="s">
        <v>144</v>
      </c>
      <c r="D1447" s="72" t="s">
        <v>12</v>
      </c>
      <c r="E1447" s="72" t="s">
        <v>157</v>
      </c>
      <c r="F1447" s="73">
        <v>668474</v>
      </c>
      <c r="G1447" s="72" t="s">
        <v>14</v>
      </c>
      <c r="H1447" s="72" t="s">
        <v>15</v>
      </c>
      <c r="I1447" s="72" t="s">
        <v>16</v>
      </c>
      <c r="J1447" s="72" t="s">
        <v>18</v>
      </c>
      <c r="K1447" s="72" t="s">
        <v>147</v>
      </c>
      <c r="L1447" s="72" t="s">
        <v>389</v>
      </c>
      <c r="M1447" s="72" t="s">
        <v>322</v>
      </c>
    </row>
    <row r="1448" spans="2:13" x14ac:dyDescent="0.25">
      <c r="B1448" s="72" t="s">
        <v>143</v>
      </c>
      <c r="C1448" s="72" t="s">
        <v>144</v>
      </c>
      <c r="D1448" s="72" t="s">
        <v>12</v>
      </c>
      <c r="E1448" s="72" t="s">
        <v>164</v>
      </c>
      <c r="F1448" s="73">
        <v>-22732</v>
      </c>
      <c r="G1448" s="72" t="s">
        <v>14</v>
      </c>
      <c r="H1448" s="72" t="s">
        <v>15</v>
      </c>
      <c r="I1448" s="72" t="s">
        <v>16</v>
      </c>
      <c r="J1448" s="72" t="s">
        <v>18</v>
      </c>
      <c r="K1448" s="72" t="s">
        <v>24</v>
      </c>
      <c r="L1448" s="72" t="s">
        <v>586</v>
      </c>
      <c r="M1448" s="72"/>
    </row>
    <row r="1449" spans="2:13" x14ac:dyDescent="0.25">
      <c r="B1449" s="72" t="s">
        <v>143</v>
      </c>
      <c r="C1449" s="72" t="s">
        <v>144</v>
      </c>
      <c r="D1449" s="72" t="s">
        <v>12</v>
      </c>
      <c r="E1449" s="72" t="s">
        <v>439</v>
      </c>
      <c r="F1449" s="73">
        <v>145139</v>
      </c>
      <c r="G1449" s="72" t="s">
        <v>14</v>
      </c>
      <c r="H1449" s="72" t="s">
        <v>155</v>
      </c>
      <c r="I1449" s="72" t="s">
        <v>16</v>
      </c>
      <c r="J1449" s="72" t="s">
        <v>18</v>
      </c>
      <c r="K1449" s="72" t="s">
        <v>33</v>
      </c>
      <c r="L1449" s="72" t="s">
        <v>279</v>
      </c>
      <c r="M1449" s="72"/>
    </row>
    <row r="1450" spans="2:13" x14ac:dyDescent="0.25">
      <c r="B1450" s="72" t="s">
        <v>143</v>
      </c>
      <c r="C1450" s="72" t="s">
        <v>144</v>
      </c>
      <c r="D1450" s="72" t="s">
        <v>12</v>
      </c>
      <c r="E1450" s="72" t="s">
        <v>157</v>
      </c>
      <c r="F1450" s="73">
        <v>19130</v>
      </c>
      <c r="G1450" s="72" t="s">
        <v>14</v>
      </c>
      <c r="H1450" s="72" t="s">
        <v>15</v>
      </c>
      <c r="I1450" s="72" t="s">
        <v>16</v>
      </c>
      <c r="J1450" s="72" t="s">
        <v>18</v>
      </c>
      <c r="K1450" s="72" t="s">
        <v>161</v>
      </c>
      <c r="L1450" s="72" t="s">
        <v>379</v>
      </c>
      <c r="M1450" s="72" t="s">
        <v>203</v>
      </c>
    </row>
    <row r="1451" spans="2:13" x14ac:dyDescent="0.25">
      <c r="B1451" s="72" t="s">
        <v>143</v>
      </c>
      <c r="C1451" s="72" t="s">
        <v>144</v>
      </c>
      <c r="D1451" s="72" t="s">
        <v>12</v>
      </c>
      <c r="E1451" s="72" t="s">
        <v>282</v>
      </c>
      <c r="F1451" s="73">
        <v>-926</v>
      </c>
      <c r="G1451" s="72" t="s">
        <v>14</v>
      </c>
      <c r="H1451" s="72" t="s">
        <v>15</v>
      </c>
      <c r="I1451" s="72" t="s">
        <v>16</v>
      </c>
      <c r="J1451" s="72" t="s">
        <v>18</v>
      </c>
      <c r="K1451" s="72" t="s">
        <v>147</v>
      </c>
      <c r="L1451" s="72" t="s">
        <v>275</v>
      </c>
      <c r="M1451" s="72"/>
    </row>
    <row r="1452" spans="2:13" x14ac:dyDescent="0.25">
      <c r="B1452" s="72" t="s">
        <v>143</v>
      </c>
      <c r="C1452" s="72" t="s">
        <v>144</v>
      </c>
      <c r="D1452" s="72" t="s">
        <v>12</v>
      </c>
      <c r="E1452" s="72" t="s">
        <v>145</v>
      </c>
      <c r="F1452" s="73">
        <v>-61848</v>
      </c>
      <c r="G1452" s="72" t="s">
        <v>14</v>
      </c>
      <c r="H1452" s="72" t="s">
        <v>15</v>
      </c>
      <c r="I1452" s="72" t="s">
        <v>16</v>
      </c>
      <c r="J1452" s="72" t="s">
        <v>18</v>
      </c>
      <c r="K1452" s="72" t="s">
        <v>147</v>
      </c>
      <c r="L1452" s="72" t="s">
        <v>278</v>
      </c>
      <c r="M1452" s="72"/>
    </row>
    <row r="1453" spans="2:13" x14ac:dyDescent="0.25">
      <c r="B1453" s="72" t="s">
        <v>143</v>
      </c>
      <c r="C1453" s="72" t="s">
        <v>144</v>
      </c>
      <c r="D1453" s="72" t="s">
        <v>12</v>
      </c>
      <c r="E1453" s="72" t="s">
        <v>282</v>
      </c>
      <c r="F1453" s="73">
        <v>-3</v>
      </c>
      <c r="G1453" s="72" t="s">
        <v>14</v>
      </c>
      <c r="H1453" s="72" t="s">
        <v>15</v>
      </c>
      <c r="I1453" s="72" t="s">
        <v>136</v>
      </c>
      <c r="J1453" s="72" t="s">
        <v>18</v>
      </c>
      <c r="K1453" s="72" t="s">
        <v>33</v>
      </c>
      <c r="L1453" s="72" t="s">
        <v>552</v>
      </c>
      <c r="M1453" s="72"/>
    </row>
    <row r="1454" spans="2:13" x14ac:dyDescent="0.25">
      <c r="B1454" s="72" t="s">
        <v>143</v>
      </c>
      <c r="C1454" s="72" t="s">
        <v>144</v>
      </c>
      <c r="D1454" s="72" t="s">
        <v>12</v>
      </c>
      <c r="E1454" s="72" t="s">
        <v>199</v>
      </c>
      <c r="F1454" s="73">
        <v>878</v>
      </c>
      <c r="G1454" s="72" t="s">
        <v>14</v>
      </c>
      <c r="H1454" s="72" t="s">
        <v>15</v>
      </c>
      <c r="I1454" s="72" t="s">
        <v>16</v>
      </c>
      <c r="J1454" s="72" t="s">
        <v>18</v>
      </c>
      <c r="K1454" s="72" t="s">
        <v>147</v>
      </c>
      <c r="L1454" s="72" t="s">
        <v>417</v>
      </c>
      <c r="M1454" s="72"/>
    </row>
    <row r="1455" spans="2:13" x14ac:dyDescent="0.25">
      <c r="B1455" s="72" t="s">
        <v>143</v>
      </c>
      <c r="C1455" s="72" t="s">
        <v>144</v>
      </c>
      <c r="D1455" s="72" t="s">
        <v>12</v>
      </c>
      <c r="E1455" s="72" t="s">
        <v>439</v>
      </c>
      <c r="F1455" s="73">
        <v>120236</v>
      </c>
      <c r="G1455" s="72" t="s">
        <v>14</v>
      </c>
      <c r="H1455" s="72" t="s">
        <v>15</v>
      </c>
      <c r="I1455" s="72" t="s">
        <v>16</v>
      </c>
      <c r="J1455" s="72" t="s">
        <v>18</v>
      </c>
      <c r="K1455" s="72" t="s">
        <v>33</v>
      </c>
      <c r="L1455" s="72" t="s">
        <v>156</v>
      </c>
      <c r="M1455" s="72"/>
    </row>
    <row r="1456" spans="2:13" x14ac:dyDescent="0.25">
      <c r="B1456" s="72" t="s">
        <v>143</v>
      </c>
      <c r="C1456" s="72" t="s">
        <v>144</v>
      </c>
      <c r="D1456" s="72" t="s">
        <v>12</v>
      </c>
      <c r="E1456" s="72" t="s">
        <v>197</v>
      </c>
      <c r="F1456" s="73">
        <v>996280</v>
      </c>
      <c r="G1456" s="72" t="s">
        <v>14</v>
      </c>
      <c r="H1456" s="72" t="s">
        <v>155</v>
      </c>
      <c r="I1456" s="72" t="s">
        <v>16</v>
      </c>
      <c r="J1456" s="72" t="s">
        <v>18</v>
      </c>
      <c r="K1456" s="72" t="s">
        <v>33</v>
      </c>
      <c r="L1456" s="72" t="s">
        <v>497</v>
      </c>
      <c r="M1456" s="72" t="s">
        <v>163</v>
      </c>
    </row>
    <row r="1457" spans="2:13" x14ac:dyDescent="0.25">
      <c r="B1457" s="72" t="s">
        <v>143</v>
      </c>
      <c r="C1457" s="72" t="s">
        <v>144</v>
      </c>
      <c r="D1457" s="72" t="s">
        <v>12</v>
      </c>
      <c r="E1457" s="72" t="s">
        <v>213</v>
      </c>
      <c r="F1457" s="73">
        <v>47839</v>
      </c>
      <c r="G1457" s="72" t="s">
        <v>14</v>
      </c>
      <c r="H1457" s="72" t="s">
        <v>15</v>
      </c>
      <c r="I1457" s="72" t="s">
        <v>16</v>
      </c>
      <c r="J1457" s="72" t="s">
        <v>18</v>
      </c>
      <c r="K1457" s="72" t="s">
        <v>33</v>
      </c>
      <c r="L1457" s="72" t="s">
        <v>543</v>
      </c>
      <c r="M1457" s="72" t="s">
        <v>248</v>
      </c>
    </row>
    <row r="1458" spans="2:13" x14ac:dyDescent="0.25">
      <c r="B1458" s="72" t="s">
        <v>143</v>
      </c>
      <c r="C1458" s="72" t="s">
        <v>144</v>
      </c>
      <c r="D1458" s="72" t="s">
        <v>12</v>
      </c>
      <c r="E1458" s="72" t="s">
        <v>160</v>
      </c>
      <c r="F1458" s="73">
        <v>41382</v>
      </c>
      <c r="G1458" s="72" t="s">
        <v>14</v>
      </c>
      <c r="H1458" s="72" t="s">
        <v>15</v>
      </c>
      <c r="I1458" s="72" t="s">
        <v>16</v>
      </c>
      <c r="J1458" s="72" t="s">
        <v>18</v>
      </c>
      <c r="K1458" s="72" t="s">
        <v>189</v>
      </c>
      <c r="L1458" s="72" t="s">
        <v>190</v>
      </c>
      <c r="M1458" s="72" t="s">
        <v>186</v>
      </c>
    </row>
    <row r="1459" spans="2:13" x14ac:dyDescent="0.25">
      <c r="B1459" s="72" t="s">
        <v>143</v>
      </c>
      <c r="C1459" s="72" t="s">
        <v>144</v>
      </c>
      <c r="D1459" s="72" t="s">
        <v>12</v>
      </c>
      <c r="E1459" s="72" t="s">
        <v>177</v>
      </c>
      <c r="F1459" s="73">
        <v>30861</v>
      </c>
      <c r="G1459" s="72" t="s">
        <v>14</v>
      </c>
      <c r="H1459" s="72" t="s">
        <v>15</v>
      </c>
      <c r="I1459" s="72" t="s">
        <v>136</v>
      </c>
      <c r="J1459" s="72" t="s">
        <v>18</v>
      </c>
      <c r="K1459" s="72" t="s">
        <v>184</v>
      </c>
      <c r="L1459" s="72" t="s">
        <v>230</v>
      </c>
      <c r="M1459" s="72"/>
    </row>
    <row r="1460" spans="2:13" x14ac:dyDescent="0.25">
      <c r="B1460" s="72" t="s">
        <v>143</v>
      </c>
      <c r="C1460" s="72" t="s">
        <v>144</v>
      </c>
      <c r="D1460" s="72" t="s">
        <v>12</v>
      </c>
      <c r="E1460" s="72" t="s">
        <v>292</v>
      </c>
      <c r="F1460" s="73">
        <v>202955</v>
      </c>
      <c r="G1460" s="72" t="s">
        <v>14</v>
      </c>
      <c r="H1460" s="72" t="s">
        <v>15</v>
      </c>
      <c r="I1460" s="72" t="s">
        <v>16</v>
      </c>
      <c r="J1460" s="72" t="s">
        <v>18</v>
      </c>
      <c r="K1460" s="72" t="s">
        <v>161</v>
      </c>
      <c r="L1460" s="72" t="s">
        <v>695</v>
      </c>
      <c r="M1460" s="72" t="s">
        <v>424</v>
      </c>
    </row>
    <row r="1461" spans="2:13" x14ac:dyDescent="0.25">
      <c r="B1461" s="72" t="s">
        <v>143</v>
      </c>
      <c r="C1461" s="72" t="s">
        <v>144</v>
      </c>
      <c r="D1461" s="72" t="s">
        <v>12</v>
      </c>
      <c r="E1461" s="72" t="s">
        <v>154</v>
      </c>
      <c r="F1461" s="73">
        <v>-13422</v>
      </c>
      <c r="G1461" s="72" t="s">
        <v>14</v>
      </c>
      <c r="H1461" s="72" t="s">
        <v>15</v>
      </c>
      <c r="I1461" s="72" t="s">
        <v>16</v>
      </c>
      <c r="J1461" s="72" t="s">
        <v>18</v>
      </c>
      <c r="K1461" s="72" t="s">
        <v>184</v>
      </c>
      <c r="L1461" s="72" t="s">
        <v>230</v>
      </c>
      <c r="M1461" s="72"/>
    </row>
    <row r="1462" spans="2:13" x14ac:dyDescent="0.25">
      <c r="B1462" s="72" t="s">
        <v>143</v>
      </c>
      <c r="C1462" s="72" t="s">
        <v>144</v>
      </c>
      <c r="D1462" s="72" t="s">
        <v>12</v>
      </c>
      <c r="E1462" s="72" t="s">
        <v>280</v>
      </c>
      <c r="F1462" s="73">
        <v>105068</v>
      </c>
      <c r="G1462" s="72" t="s">
        <v>14</v>
      </c>
      <c r="H1462" s="72" t="s">
        <v>155</v>
      </c>
      <c r="I1462" s="72" t="s">
        <v>136</v>
      </c>
      <c r="J1462" s="72" t="s">
        <v>18</v>
      </c>
      <c r="K1462" s="72" t="s">
        <v>21</v>
      </c>
      <c r="L1462" s="72" t="s">
        <v>645</v>
      </c>
      <c r="M1462" s="72" t="s">
        <v>159</v>
      </c>
    </row>
    <row r="1463" spans="2:13" x14ac:dyDescent="0.25">
      <c r="B1463" s="72" t="s">
        <v>143</v>
      </c>
      <c r="C1463" s="72" t="s">
        <v>144</v>
      </c>
      <c r="D1463" s="72" t="s">
        <v>12</v>
      </c>
      <c r="E1463" s="72" t="s">
        <v>145</v>
      </c>
      <c r="F1463" s="73">
        <v>-28</v>
      </c>
      <c r="G1463" s="72" t="s">
        <v>14</v>
      </c>
      <c r="H1463" s="72" t="s">
        <v>15</v>
      </c>
      <c r="I1463" s="72" t="s">
        <v>16</v>
      </c>
      <c r="J1463" s="72" t="s">
        <v>18</v>
      </c>
      <c r="K1463" s="72" t="s">
        <v>24</v>
      </c>
      <c r="L1463" s="72" t="s">
        <v>483</v>
      </c>
      <c r="M1463" s="72"/>
    </row>
    <row r="1464" spans="2:13" x14ac:dyDescent="0.25">
      <c r="B1464" s="72" t="s">
        <v>143</v>
      </c>
      <c r="C1464" s="72" t="s">
        <v>144</v>
      </c>
      <c r="D1464" s="72" t="s">
        <v>12</v>
      </c>
      <c r="E1464" s="72" t="s">
        <v>227</v>
      </c>
      <c r="F1464" s="73">
        <v>46910</v>
      </c>
      <c r="G1464" s="72" t="s">
        <v>14</v>
      </c>
      <c r="H1464" s="72" t="s">
        <v>15</v>
      </c>
      <c r="I1464" s="72" t="s">
        <v>16</v>
      </c>
      <c r="J1464" s="72" t="s">
        <v>18</v>
      </c>
      <c r="K1464" s="72" t="s">
        <v>214</v>
      </c>
      <c r="L1464" s="72" t="s">
        <v>450</v>
      </c>
      <c r="M1464" s="72" t="s">
        <v>163</v>
      </c>
    </row>
    <row r="1465" spans="2:13" x14ac:dyDescent="0.25">
      <c r="B1465" s="72" t="s">
        <v>143</v>
      </c>
      <c r="C1465" s="72" t="s">
        <v>144</v>
      </c>
      <c r="D1465" s="72" t="s">
        <v>12</v>
      </c>
      <c r="E1465" s="72" t="s">
        <v>152</v>
      </c>
      <c r="F1465" s="73">
        <v>-8252</v>
      </c>
      <c r="G1465" s="72" t="s">
        <v>14</v>
      </c>
      <c r="H1465" s="72" t="s">
        <v>155</v>
      </c>
      <c r="I1465" s="72" t="s">
        <v>16</v>
      </c>
      <c r="J1465" s="72" t="s">
        <v>18</v>
      </c>
      <c r="K1465" s="72" t="s">
        <v>33</v>
      </c>
      <c r="L1465" s="72" t="s">
        <v>458</v>
      </c>
      <c r="M1465" s="72"/>
    </row>
    <row r="1466" spans="2:13" x14ac:dyDescent="0.25">
      <c r="B1466" s="72" t="s">
        <v>143</v>
      </c>
      <c r="C1466" s="72" t="s">
        <v>144</v>
      </c>
      <c r="D1466" s="72" t="s">
        <v>12</v>
      </c>
      <c r="E1466" s="72" t="s">
        <v>154</v>
      </c>
      <c r="F1466" s="73">
        <v>-9431</v>
      </c>
      <c r="G1466" s="72" t="s">
        <v>14</v>
      </c>
      <c r="H1466" s="72" t="s">
        <v>15</v>
      </c>
      <c r="I1466" s="72" t="s">
        <v>16</v>
      </c>
      <c r="J1466" s="72" t="s">
        <v>18</v>
      </c>
      <c r="K1466" s="72" t="s">
        <v>147</v>
      </c>
      <c r="L1466" s="72" t="s">
        <v>625</v>
      </c>
      <c r="M1466" s="72"/>
    </row>
    <row r="1467" spans="2:13" x14ac:dyDescent="0.25">
      <c r="B1467" s="72" t="s">
        <v>143</v>
      </c>
      <c r="C1467" s="72" t="s">
        <v>144</v>
      </c>
      <c r="D1467" s="72" t="s">
        <v>12</v>
      </c>
      <c r="E1467" s="72" t="s">
        <v>152</v>
      </c>
      <c r="F1467" s="73">
        <v>-1543</v>
      </c>
      <c r="G1467" s="72" t="s">
        <v>14</v>
      </c>
      <c r="H1467" s="72" t="s">
        <v>15</v>
      </c>
      <c r="I1467" s="72" t="s">
        <v>16</v>
      </c>
      <c r="J1467" s="72" t="s">
        <v>18</v>
      </c>
      <c r="K1467" s="72" t="s">
        <v>33</v>
      </c>
      <c r="L1467" s="72" t="s">
        <v>262</v>
      </c>
      <c r="M1467" s="72"/>
    </row>
    <row r="1468" spans="2:13" x14ac:dyDescent="0.25">
      <c r="B1468" s="72" t="s">
        <v>143</v>
      </c>
      <c r="C1468" s="72" t="s">
        <v>144</v>
      </c>
      <c r="D1468" s="72" t="s">
        <v>12</v>
      </c>
      <c r="E1468" s="72" t="s">
        <v>213</v>
      </c>
      <c r="F1468" s="73">
        <v>39179</v>
      </c>
      <c r="G1468" s="72" t="s">
        <v>14</v>
      </c>
      <c r="H1468" s="72" t="s">
        <v>15</v>
      </c>
      <c r="I1468" s="72" t="s">
        <v>16</v>
      </c>
      <c r="J1468" s="72" t="s">
        <v>18</v>
      </c>
      <c r="K1468" s="72" t="s">
        <v>214</v>
      </c>
      <c r="L1468" s="72" t="s">
        <v>647</v>
      </c>
      <c r="M1468" s="72" t="s">
        <v>248</v>
      </c>
    </row>
    <row r="1469" spans="2:13" x14ac:dyDescent="0.25">
      <c r="B1469" s="72" t="s">
        <v>143</v>
      </c>
      <c r="C1469" s="72" t="s">
        <v>144</v>
      </c>
      <c r="D1469" s="72" t="s">
        <v>12</v>
      </c>
      <c r="E1469" s="72" t="s">
        <v>280</v>
      </c>
      <c r="F1469" s="73">
        <v>28800</v>
      </c>
      <c r="G1469" s="72" t="s">
        <v>14</v>
      </c>
      <c r="H1469" s="72" t="s">
        <v>15</v>
      </c>
      <c r="I1469" s="72" t="s">
        <v>16</v>
      </c>
      <c r="J1469" s="72" t="s">
        <v>18</v>
      </c>
      <c r="K1469" s="72" t="s">
        <v>147</v>
      </c>
      <c r="L1469" s="72" t="s">
        <v>694</v>
      </c>
      <c r="M1469" s="72" t="s">
        <v>159</v>
      </c>
    </row>
    <row r="1470" spans="2:13" x14ac:dyDescent="0.25">
      <c r="B1470" s="72" t="s">
        <v>143</v>
      </c>
      <c r="C1470" s="72" t="s">
        <v>144</v>
      </c>
      <c r="D1470" s="72" t="s">
        <v>12</v>
      </c>
      <c r="E1470" s="72" t="s">
        <v>160</v>
      </c>
      <c r="F1470" s="73">
        <v>85891</v>
      </c>
      <c r="G1470" s="72" t="s">
        <v>14</v>
      </c>
      <c r="H1470" s="72" t="s">
        <v>155</v>
      </c>
      <c r="I1470" s="72" t="s">
        <v>16</v>
      </c>
      <c r="J1470" s="72" t="s">
        <v>18</v>
      </c>
      <c r="K1470" s="72" t="s">
        <v>147</v>
      </c>
      <c r="L1470" s="72" t="s">
        <v>365</v>
      </c>
      <c r="M1470" s="72" t="s">
        <v>248</v>
      </c>
    </row>
    <row r="1471" spans="2:13" x14ac:dyDescent="0.25">
      <c r="B1471" s="72" t="s">
        <v>143</v>
      </c>
      <c r="C1471" s="72" t="s">
        <v>144</v>
      </c>
      <c r="D1471" s="72" t="s">
        <v>12</v>
      </c>
      <c r="E1471" s="72" t="s">
        <v>328</v>
      </c>
      <c r="F1471" s="73">
        <v>48556</v>
      </c>
      <c r="G1471" s="72" t="s">
        <v>14</v>
      </c>
      <c r="H1471" s="72" t="s">
        <v>155</v>
      </c>
      <c r="I1471" s="72" t="s">
        <v>16</v>
      </c>
      <c r="J1471" s="72" t="s">
        <v>18</v>
      </c>
      <c r="K1471" s="72" t="s">
        <v>267</v>
      </c>
      <c r="L1471" s="72" t="s">
        <v>313</v>
      </c>
      <c r="M1471" s="72" t="s">
        <v>159</v>
      </c>
    </row>
    <row r="1472" spans="2:13" x14ac:dyDescent="0.25">
      <c r="B1472" s="72" t="s">
        <v>143</v>
      </c>
      <c r="C1472" s="72" t="s">
        <v>144</v>
      </c>
      <c r="D1472" s="72" t="s">
        <v>12</v>
      </c>
      <c r="E1472" s="72" t="s">
        <v>177</v>
      </c>
      <c r="F1472" s="73">
        <v>11014</v>
      </c>
      <c r="G1472" s="72" t="s">
        <v>14</v>
      </c>
      <c r="H1472" s="72" t="s">
        <v>15</v>
      </c>
      <c r="I1472" s="72" t="s">
        <v>16</v>
      </c>
      <c r="J1472" s="72" t="s">
        <v>18</v>
      </c>
      <c r="K1472" s="72" t="s">
        <v>189</v>
      </c>
      <c r="L1472" s="72" t="s">
        <v>696</v>
      </c>
      <c r="M1472" s="72"/>
    </row>
    <row r="1473" spans="2:13" x14ac:dyDescent="0.25">
      <c r="B1473" s="72" t="s">
        <v>143</v>
      </c>
      <c r="C1473" s="72" t="s">
        <v>144</v>
      </c>
      <c r="D1473" s="72" t="s">
        <v>12</v>
      </c>
      <c r="E1473" s="72" t="s">
        <v>197</v>
      </c>
      <c r="F1473" s="73">
        <v>-1</v>
      </c>
      <c r="G1473" s="72" t="s">
        <v>14</v>
      </c>
      <c r="H1473" s="72" t="s">
        <v>15</v>
      </c>
      <c r="I1473" s="72" t="s">
        <v>16</v>
      </c>
      <c r="J1473" s="72" t="s">
        <v>140</v>
      </c>
      <c r="K1473" s="72" t="s">
        <v>24</v>
      </c>
      <c r="L1473" s="72" t="s">
        <v>25</v>
      </c>
      <c r="M1473" s="72" t="s">
        <v>172</v>
      </c>
    </row>
    <row r="1474" spans="2:13" x14ac:dyDescent="0.25">
      <c r="B1474" s="72" t="s">
        <v>143</v>
      </c>
      <c r="C1474" s="72" t="s">
        <v>144</v>
      </c>
      <c r="D1474" s="72" t="s">
        <v>12</v>
      </c>
      <c r="E1474" s="72" t="s">
        <v>292</v>
      </c>
      <c r="F1474" s="73">
        <v>598661</v>
      </c>
      <c r="G1474" s="72" t="s">
        <v>14</v>
      </c>
      <c r="H1474" s="72" t="s">
        <v>15</v>
      </c>
      <c r="I1474" s="72" t="s">
        <v>16</v>
      </c>
      <c r="J1474" s="72" t="s">
        <v>18</v>
      </c>
      <c r="K1474" s="72" t="s">
        <v>147</v>
      </c>
      <c r="L1474" s="72" t="s">
        <v>158</v>
      </c>
      <c r="M1474" s="72" t="s">
        <v>424</v>
      </c>
    </row>
    <row r="1475" spans="2:13" x14ac:dyDescent="0.25">
      <c r="B1475" s="72" t="s">
        <v>143</v>
      </c>
      <c r="C1475" s="72" t="s">
        <v>144</v>
      </c>
      <c r="D1475" s="72" t="s">
        <v>12</v>
      </c>
      <c r="E1475" s="72" t="s">
        <v>237</v>
      </c>
      <c r="F1475" s="73">
        <v>50753</v>
      </c>
      <c r="G1475" s="72" t="s">
        <v>14</v>
      </c>
      <c r="H1475" s="72" t="s">
        <v>155</v>
      </c>
      <c r="I1475" s="72" t="s">
        <v>16</v>
      </c>
      <c r="J1475" s="72" t="s">
        <v>18</v>
      </c>
      <c r="K1475" s="72" t="s">
        <v>33</v>
      </c>
      <c r="L1475" s="72" t="s">
        <v>636</v>
      </c>
      <c r="M1475" s="72" t="s">
        <v>186</v>
      </c>
    </row>
    <row r="1476" spans="2:13" x14ac:dyDescent="0.25">
      <c r="B1476" s="72" t="s">
        <v>143</v>
      </c>
      <c r="C1476" s="72" t="s">
        <v>144</v>
      </c>
      <c r="D1476" s="72" t="s">
        <v>12</v>
      </c>
      <c r="E1476" s="72" t="s">
        <v>201</v>
      </c>
      <c r="F1476" s="73">
        <v>364754</v>
      </c>
      <c r="G1476" s="72" t="s">
        <v>14</v>
      </c>
      <c r="H1476" s="72" t="s">
        <v>155</v>
      </c>
      <c r="I1476" s="72" t="s">
        <v>16</v>
      </c>
      <c r="J1476" s="72" t="s">
        <v>18</v>
      </c>
      <c r="K1476" s="72" t="s">
        <v>33</v>
      </c>
      <c r="L1476" s="72" t="s">
        <v>435</v>
      </c>
      <c r="M1476" s="72" t="s">
        <v>334</v>
      </c>
    </row>
    <row r="1477" spans="2:13" x14ac:dyDescent="0.25">
      <c r="B1477" s="72" t="s">
        <v>143</v>
      </c>
      <c r="C1477" s="72" t="s">
        <v>144</v>
      </c>
      <c r="D1477" s="72" t="s">
        <v>12</v>
      </c>
      <c r="E1477" s="72" t="s">
        <v>188</v>
      </c>
      <c r="F1477" s="73">
        <v>1287634</v>
      </c>
      <c r="G1477" s="72" t="s">
        <v>14</v>
      </c>
      <c r="H1477" s="72" t="s">
        <v>15</v>
      </c>
      <c r="I1477" s="72" t="s">
        <v>16</v>
      </c>
      <c r="J1477" s="72" t="s">
        <v>18</v>
      </c>
      <c r="K1477" s="72" t="s">
        <v>267</v>
      </c>
      <c r="L1477" s="72" t="s">
        <v>381</v>
      </c>
      <c r="M1477" s="72" t="s">
        <v>248</v>
      </c>
    </row>
    <row r="1478" spans="2:13" x14ac:dyDescent="0.25">
      <c r="B1478" s="72" t="s">
        <v>143</v>
      </c>
      <c r="C1478" s="72" t="s">
        <v>144</v>
      </c>
      <c r="D1478" s="72" t="s">
        <v>12</v>
      </c>
      <c r="E1478" s="72" t="s">
        <v>175</v>
      </c>
      <c r="F1478" s="73">
        <v>-20999</v>
      </c>
      <c r="G1478" s="72" t="s">
        <v>14</v>
      </c>
      <c r="H1478" s="72" t="s">
        <v>15</v>
      </c>
      <c r="I1478" s="72" t="s">
        <v>16</v>
      </c>
      <c r="J1478" s="72" t="s">
        <v>18</v>
      </c>
      <c r="K1478" s="72" t="s">
        <v>33</v>
      </c>
      <c r="L1478" s="72" t="s">
        <v>307</v>
      </c>
      <c r="M1478" s="72"/>
    </row>
    <row r="1479" spans="2:13" x14ac:dyDescent="0.25">
      <c r="B1479" s="72" t="s">
        <v>143</v>
      </c>
      <c r="C1479" s="72" t="s">
        <v>144</v>
      </c>
      <c r="D1479" s="72" t="s">
        <v>12</v>
      </c>
      <c r="E1479" s="72" t="s">
        <v>181</v>
      </c>
      <c r="F1479" s="73">
        <v>-452</v>
      </c>
      <c r="G1479" s="72" t="s">
        <v>14</v>
      </c>
      <c r="H1479" s="72" t="s">
        <v>155</v>
      </c>
      <c r="I1479" s="72" t="s">
        <v>16</v>
      </c>
      <c r="J1479" s="72" t="s">
        <v>18</v>
      </c>
      <c r="K1479" s="72" t="s">
        <v>33</v>
      </c>
      <c r="L1479" s="72" t="s">
        <v>624</v>
      </c>
      <c r="M1479" s="72"/>
    </row>
    <row r="1480" spans="2:13" x14ac:dyDescent="0.25">
      <c r="B1480" s="72" t="s">
        <v>143</v>
      </c>
      <c r="C1480" s="72" t="s">
        <v>144</v>
      </c>
      <c r="D1480" s="72" t="s">
        <v>12</v>
      </c>
      <c r="E1480" s="72" t="s">
        <v>219</v>
      </c>
      <c r="F1480" s="73">
        <v>529866</v>
      </c>
      <c r="G1480" s="72" t="s">
        <v>14</v>
      </c>
      <c r="H1480" s="72" t="s">
        <v>155</v>
      </c>
      <c r="I1480" s="72" t="s">
        <v>16</v>
      </c>
      <c r="J1480" s="72" t="s">
        <v>18</v>
      </c>
      <c r="K1480" s="72" t="s">
        <v>147</v>
      </c>
      <c r="L1480" s="72" t="s">
        <v>275</v>
      </c>
      <c r="M1480" s="72"/>
    </row>
    <row r="1481" spans="2:13" x14ac:dyDescent="0.25">
      <c r="B1481" s="72" t="s">
        <v>143</v>
      </c>
      <c r="C1481" s="72" t="s">
        <v>144</v>
      </c>
      <c r="D1481" s="72" t="s">
        <v>12</v>
      </c>
      <c r="E1481" s="72" t="s">
        <v>229</v>
      </c>
      <c r="F1481" s="73">
        <v>-489787</v>
      </c>
      <c r="G1481" s="72" t="s">
        <v>14</v>
      </c>
      <c r="H1481" s="72" t="s">
        <v>15</v>
      </c>
      <c r="I1481" s="72" t="s">
        <v>16</v>
      </c>
      <c r="J1481" s="72" t="s">
        <v>18</v>
      </c>
      <c r="K1481" s="72" t="s">
        <v>214</v>
      </c>
      <c r="L1481" s="72" t="s">
        <v>373</v>
      </c>
      <c r="M1481" s="72"/>
    </row>
    <row r="1482" spans="2:13" x14ac:dyDescent="0.25">
      <c r="B1482" s="72" t="s">
        <v>143</v>
      </c>
      <c r="C1482" s="72" t="s">
        <v>144</v>
      </c>
      <c r="D1482" s="72" t="s">
        <v>12</v>
      </c>
      <c r="E1482" s="72" t="s">
        <v>199</v>
      </c>
      <c r="F1482" s="73">
        <v>49531</v>
      </c>
      <c r="G1482" s="72" t="s">
        <v>14</v>
      </c>
      <c r="H1482" s="72" t="s">
        <v>155</v>
      </c>
      <c r="I1482" s="72" t="s">
        <v>16</v>
      </c>
      <c r="J1482" s="72" t="s">
        <v>18</v>
      </c>
      <c r="K1482" s="72" t="s">
        <v>147</v>
      </c>
      <c r="L1482" s="72" t="s">
        <v>520</v>
      </c>
      <c r="M1482" s="72"/>
    </row>
    <row r="1483" spans="2:13" x14ac:dyDescent="0.25">
      <c r="B1483" s="72" t="s">
        <v>143</v>
      </c>
      <c r="C1483" s="72" t="s">
        <v>144</v>
      </c>
      <c r="D1483" s="72" t="s">
        <v>12</v>
      </c>
      <c r="E1483" s="72" t="s">
        <v>244</v>
      </c>
      <c r="F1483" s="73">
        <v>1785495</v>
      </c>
      <c r="G1483" s="72" t="s">
        <v>14</v>
      </c>
      <c r="H1483" s="72" t="s">
        <v>15</v>
      </c>
      <c r="I1483" s="72" t="s">
        <v>16</v>
      </c>
      <c r="J1483" s="72" t="s">
        <v>18</v>
      </c>
      <c r="K1483" s="72" t="s">
        <v>27</v>
      </c>
      <c r="L1483" s="72" t="s">
        <v>572</v>
      </c>
      <c r="M1483" s="72" t="s">
        <v>163</v>
      </c>
    </row>
    <row r="1484" spans="2:13" x14ac:dyDescent="0.25">
      <c r="B1484" s="72" t="s">
        <v>143</v>
      </c>
      <c r="C1484" s="72" t="s">
        <v>144</v>
      </c>
      <c r="D1484" s="72" t="s">
        <v>12</v>
      </c>
      <c r="E1484" s="72" t="s">
        <v>154</v>
      </c>
      <c r="F1484" s="73">
        <v>-2861</v>
      </c>
      <c r="G1484" s="72" t="s">
        <v>14</v>
      </c>
      <c r="H1484" s="72" t="s">
        <v>155</v>
      </c>
      <c r="I1484" s="72" t="s">
        <v>16</v>
      </c>
      <c r="J1484" s="72" t="s">
        <v>18</v>
      </c>
      <c r="K1484" s="72" t="s">
        <v>33</v>
      </c>
      <c r="L1484" s="72" t="s">
        <v>221</v>
      </c>
      <c r="M1484" s="72"/>
    </row>
    <row r="1485" spans="2:13" x14ac:dyDescent="0.25">
      <c r="B1485" s="72" t="s">
        <v>143</v>
      </c>
      <c r="C1485" s="72" t="s">
        <v>144</v>
      </c>
      <c r="D1485" s="72" t="s">
        <v>12</v>
      </c>
      <c r="E1485" s="72" t="s">
        <v>145</v>
      </c>
      <c r="F1485" s="73">
        <v>-636</v>
      </c>
      <c r="G1485" s="72" t="s">
        <v>14</v>
      </c>
      <c r="H1485" s="72" t="s">
        <v>155</v>
      </c>
      <c r="I1485" s="72" t="s">
        <v>16</v>
      </c>
      <c r="J1485" s="72" t="s">
        <v>18</v>
      </c>
      <c r="K1485" s="72" t="s">
        <v>33</v>
      </c>
      <c r="L1485" s="72" t="s">
        <v>613</v>
      </c>
      <c r="M1485" s="72"/>
    </row>
    <row r="1486" spans="2:13" x14ac:dyDescent="0.25">
      <c r="B1486" s="72" t="s">
        <v>143</v>
      </c>
      <c r="C1486" s="72" t="s">
        <v>144</v>
      </c>
      <c r="D1486" s="72" t="s">
        <v>12</v>
      </c>
      <c r="E1486" s="72" t="s">
        <v>219</v>
      </c>
      <c r="F1486" s="73">
        <v>3288</v>
      </c>
      <c r="G1486" s="72" t="s">
        <v>14</v>
      </c>
      <c r="H1486" s="72" t="s">
        <v>15</v>
      </c>
      <c r="I1486" s="72" t="s">
        <v>16</v>
      </c>
      <c r="J1486" s="72" t="s">
        <v>18</v>
      </c>
      <c r="K1486" s="72" t="s">
        <v>24</v>
      </c>
      <c r="L1486" s="72" t="s">
        <v>415</v>
      </c>
      <c r="M1486" s="72"/>
    </row>
    <row r="1487" spans="2:13" x14ac:dyDescent="0.25">
      <c r="B1487" s="72" t="s">
        <v>143</v>
      </c>
      <c r="C1487" s="72" t="s">
        <v>144</v>
      </c>
      <c r="D1487" s="72" t="s">
        <v>12</v>
      </c>
      <c r="E1487" s="72" t="s">
        <v>181</v>
      </c>
      <c r="F1487" s="73">
        <v>-5614</v>
      </c>
      <c r="G1487" s="72" t="s">
        <v>14</v>
      </c>
      <c r="H1487" s="72" t="s">
        <v>15</v>
      </c>
      <c r="I1487" s="72" t="s">
        <v>16</v>
      </c>
      <c r="J1487" s="72" t="s">
        <v>18</v>
      </c>
      <c r="K1487" s="72" t="s">
        <v>33</v>
      </c>
      <c r="L1487" s="72" t="s">
        <v>279</v>
      </c>
      <c r="M1487" s="72"/>
    </row>
    <row r="1488" spans="2:13" x14ac:dyDescent="0.25">
      <c r="B1488" s="72" t="s">
        <v>143</v>
      </c>
      <c r="C1488" s="72" t="s">
        <v>144</v>
      </c>
      <c r="D1488" s="72" t="s">
        <v>12</v>
      </c>
      <c r="E1488" s="72" t="s">
        <v>219</v>
      </c>
      <c r="F1488" s="73">
        <v>4361</v>
      </c>
      <c r="G1488" s="72" t="s">
        <v>14</v>
      </c>
      <c r="H1488" s="72" t="s">
        <v>15</v>
      </c>
      <c r="I1488" s="72" t="s">
        <v>16</v>
      </c>
      <c r="J1488" s="72" t="s">
        <v>18</v>
      </c>
      <c r="K1488" s="72" t="s">
        <v>33</v>
      </c>
      <c r="L1488" s="72" t="s">
        <v>487</v>
      </c>
      <c r="M1488" s="72"/>
    </row>
    <row r="1489" spans="2:13" x14ac:dyDescent="0.25">
      <c r="B1489" s="72" t="s">
        <v>143</v>
      </c>
      <c r="C1489" s="72" t="s">
        <v>144</v>
      </c>
      <c r="D1489" s="72" t="s">
        <v>12</v>
      </c>
      <c r="E1489" s="72" t="s">
        <v>229</v>
      </c>
      <c r="F1489" s="73">
        <v>-5185</v>
      </c>
      <c r="G1489" s="72" t="s">
        <v>14</v>
      </c>
      <c r="H1489" s="72" t="s">
        <v>155</v>
      </c>
      <c r="I1489" s="72" t="s">
        <v>16</v>
      </c>
      <c r="J1489" s="72" t="s">
        <v>18</v>
      </c>
      <c r="K1489" s="72" t="s">
        <v>33</v>
      </c>
      <c r="L1489" s="72" t="s">
        <v>387</v>
      </c>
      <c r="M1489" s="72"/>
    </row>
    <row r="1490" spans="2:13" x14ac:dyDescent="0.25">
      <c r="B1490" s="72" t="s">
        <v>143</v>
      </c>
      <c r="C1490" s="72" t="s">
        <v>144</v>
      </c>
      <c r="D1490" s="72" t="s">
        <v>12</v>
      </c>
      <c r="E1490" s="72" t="s">
        <v>145</v>
      </c>
      <c r="F1490" s="73">
        <v>-37147</v>
      </c>
      <c r="G1490" s="72" t="s">
        <v>14</v>
      </c>
      <c r="H1490" s="72" t="s">
        <v>15</v>
      </c>
      <c r="I1490" s="72" t="s">
        <v>16</v>
      </c>
      <c r="J1490" s="72" t="s">
        <v>18</v>
      </c>
      <c r="K1490" s="72" t="s">
        <v>267</v>
      </c>
      <c r="L1490" s="72" t="s">
        <v>579</v>
      </c>
      <c r="M1490" s="72"/>
    </row>
    <row r="1491" spans="2:13" x14ac:dyDescent="0.25">
      <c r="B1491" s="72" t="s">
        <v>143</v>
      </c>
      <c r="C1491" s="72" t="s">
        <v>144</v>
      </c>
      <c r="D1491" s="72" t="s">
        <v>12</v>
      </c>
      <c r="E1491" s="72" t="s">
        <v>181</v>
      </c>
      <c r="F1491" s="73">
        <v>-1109</v>
      </c>
      <c r="G1491" s="72" t="s">
        <v>14</v>
      </c>
      <c r="H1491" s="72" t="s">
        <v>155</v>
      </c>
      <c r="I1491" s="72" t="s">
        <v>16</v>
      </c>
      <c r="J1491" s="72" t="s">
        <v>18</v>
      </c>
      <c r="K1491" s="72" t="s">
        <v>147</v>
      </c>
      <c r="L1491" s="72" t="s">
        <v>444</v>
      </c>
      <c r="M1491" s="72"/>
    </row>
    <row r="1492" spans="2:13" x14ac:dyDescent="0.25">
      <c r="B1492" s="72" t="s">
        <v>143</v>
      </c>
      <c r="C1492" s="72" t="s">
        <v>144</v>
      </c>
      <c r="D1492" s="72" t="s">
        <v>12</v>
      </c>
      <c r="E1492" s="72" t="s">
        <v>175</v>
      </c>
      <c r="F1492" s="73">
        <v>-27</v>
      </c>
      <c r="G1492" s="72" t="s">
        <v>14</v>
      </c>
      <c r="H1492" s="72" t="s">
        <v>15</v>
      </c>
      <c r="I1492" s="72" t="s">
        <v>16</v>
      </c>
      <c r="J1492" s="72" t="s">
        <v>18</v>
      </c>
      <c r="K1492" s="72" t="s">
        <v>189</v>
      </c>
      <c r="L1492" s="72" t="s">
        <v>421</v>
      </c>
      <c r="M1492" s="72"/>
    </row>
    <row r="1493" spans="2:13" x14ac:dyDescent="0.25">
      <c r="B1493" s="72" t="s">
        <v>143</v>
      </c>
      <c r="C1493" s="72" t="s">
        <v>144</v>
      </c>
      <c r="D1493" s="72" t="s">
        <v>12</v>
      </c>
      <c r="E1493" s="72" t="s">
        <v>229</v>
      </c>
      <c r="F1493" s="73">
        <v>-177132</v>
      </c>
      <c r="G1493" s="72" t="s">
        <v>14</v>
      </c>
      <c r="H1493" s="72" t="s">
        <v>15</v>
      </c>
      <c r="I1493" s="72" t="s">
        <v>16</v>
      </c>
      <c r="J1493" s="72" t="s">
        <v>18</v>
      </c>
      <c r="K1493" s="72" t="s">
        <v>165</v>
      </c>
      <c r="L1493" s="72" t="s">
        <v>243</v>
      </c>
      <c r="M1493" s="72"/>
    </row>
    <row r="1494" spans="2:13" x14ac:dyDescent="0.25">
      <c r="B1494" s="72" t="s">
        <v>143</v>
      </c>
      <c r="C1494" s="72" t="s">
        <v>144</v>
      </c>
      <c r="D1494" s="72" t="s">
        <v>12</v>
      </c>
      <c r="E1494" s="72" t="s">
        <v>181</v>
      </c>
      <c r="F1494" s="73">
        <v>-550</v>
      </c>
      <c r="G1494" s="72" t="s">
        <v>14</v>
      </c>
      <c r="H1494" s="72" t="s">
        <v>15</v>
      </c>
      <c r="I1494" s="72" t="s">
        <v>16</v>
      </c>
      <c r="J1494" s="72" t="s">
        <v>18</v>
      </c>
      <c r="K1494" s="72" t="s">
        <v>147</v>
      </c>
      <c r="L1494" s="72" t="s">
        <v>571</v>
      </c>
      <c r="M1494" s="72"/>
    </row>
    <row r="1495" spans="2:13" x14ac:dyDescent="0.25">
      <c r="B1495" s="72" t="s">
        <v>143</v>
      </c>
      <c r="C1495" s="72" t="s">
        <v>144</v>
      </c>
      <c r="D1495" s="72" t="s">
        <v>12</v>
      </c>
      <c r="E1495" s="72" t="s">
        <v>697</v>
      </c>
      <c r="F1495" s="73">
        <v>65065</v>
      </c>
      <c r="G1495" s="72" t="s">
        <v>14</v>
      </c>
      <c r="H1495" s="72" t="s">
        <v>15</v>
      </c>
      <c r="I1495" s="72" t="s">
        <v>16</v>
      </c>
      <c r="J1495" s="72" t="s">
        <v>18</v>
      </c>
      <c r="K1495" s="72" t="s">
        <v>147</v>
      </c>
      <c r="L1495" s="72" t="s">
        <v>574</v>
      </c>
      <c r="M1495" s="72"/>
    </row>
    <row r="1496" spans="2:13" x14ac:dyDescent="0.25">
      <c r="B1496" s="72" t="s">
        <v>143</v>
      </c>
      <c r="C1496" s="72" t="s">
        <v>144</v>
      </c>
      <c r="D1496" s="72" t="s">
        <v>12</v>
      </c>
      <c r="E1496" s="72" t="s">
        <v>227</v>
      </c>
      <c r="F1496" s="73">
        <v>29213</v>
      </c>
      <c r="G1496" s="72" t="s">
        <v>14</v>
      </c>
      <c r="H1496" s="72" t="s">
        <v>15</v>
      </c>
      <c r="I1496" s="72" t="s">
        <v>16</v>
      </c>
      <c r="J1496" s="72" t="s">
        <v>18</v>
      </c>
      <c r="K1496" s="72" t="s">
        <v>168</v>
      </c>
      <c r="L1496" s="72" t="s">
        <v>298</v>
      </c>
      <c r="M1496" s="72" t="s">
        <v>248</v>
      </c>
    </row>
    <row r="1497" spans="2:13" x14ac:dyDescent="0.25">
      <c r="B1497" s="72" t="s">
        <v>143</v>
      </c>
      <c r="C1497" s="72" t="s">
        <v>144</v>
      </c>
      <c r="D1497" s="72" t="s">
        <v>12</v>
      </c>
      <c r="E1497" s="72" t="s">
        <v>188</v>
      </c>
      <c r="F1497" s="73">
        <v>485450</v>
      </c>
      <c r="G1497" s="72" t="s">
        <v>14</v>
      </c>
      <c r="H1497" s="72" t="s">
        <v>155</v>
      </c>
      <c r="I1497" s="72" t="s">
        <v>16</v>
      </c>
      <c r="J1497" s="72" t="s">
        <v>18</v>
      </c>
      <c r="K1497" s="72" t="s">
        <v>33</v>
      </c>
      <c r="L1497" s="72" t="s">
        <v>672</v>
      </c>
      <c r="M1497" s="72" t="s">
        <v>163</v>
      </c>
    </row>
    <row r="1498" spans="2:13" x14ac:dyDescent="0.25">
      <c r="B1498" s="72" t="s">
        <v>143</v>
      </c>
      <c r="C1498" s="72" t="s">
        <v>144</v>
      </c>
      <c r="D1498" s="72" t="s">
        <v>12</v>
      </c>
      <c r="E1498" s="72" t="s">
        <v>152</v>
      </c>
      <c r="F1498" s="73">
        <v>-4153</v>
      </c>
      <c r="G1498" s="72" t="s">
        <v>14</v>
      </c>
      <c r="H1498" s="72" t="s">
        <v>15</v>
      </c>
      <c r="I1498" s="72" t="s">
        <v>16</v>
      </c>
      <c r="J1498" s="72" t="s">
        <v>18</v>
      </c>
      <c r="K1498" s="72" t="s">
        <v>24</v>
      </c>
      <c r="L1498" s="72" t="s">
        <v>448</v>
      </c>
      <c r="M1498" s="72"/>
    </row>
    <row r="1499" spans="2:13" x14ac:dyDescent="0.25">
      <c r="B1499" s="72" t="s">
        <v>143</v>
      </c>
      <c r="C1499" s="72" t="s">
        <v>144</v>
      </c>
      <c r="D1499" s="72" t="s">
        <v>12</v>
      </c>
      <c r="E1499" s="72" t="s">
        <v>188</v>
      </c>
      <c r="F1499" s="73">
        <v>283587</v>
      </c>
      <c r="G1499" s="72" t="s">
        <v>14</v>
      </c>
      <c r="H1499" s="72" t="s">
        <v>155</v>
      </c>
      <c r="I1499" s="72" t="s">
        <v>16</v>
      </c>
      <c r="J1499" s="72" t="s">
        <v>371</v>
      </c>
      <c r="K1499" s="72" t="s">
        <v>33</v>
      </c>
      <c r="L1499" s="72" t="s">
        <v>568</v>
      </c>
      <c r="M1499" s="72" t="s">
        <v>151</v>
      </c>
    </row>
    <row r="1500" spans="2:13" x14ac:dyDescent="0.25">
      <c r="B1500" s="72" t="s">
        <v>143</v>
      </c>
      <c r="C1500" s="72" t="s">
        <v>144</v>
      </c>
      <c r="D1500" s="72" t="s">
        <v>12</v>
      </c>
      <c r="E1500" s="72" t="s">
        <v>145</v>
      </c>
      <c r="F1500" s="73">
        <v>-1037</v>
      </c>
      <c r="G1500" s="72" t="s">
        <v>14</v>
      </c>
      <c r="H1500" s="72" t="s">
        <v>155</v>
      </c>
      <c r="I1500" s="72" t="s">
        <v>16</v>
      </c>
      <c r="J1500" s="72" t="s">
        <v>18</v>
      </c>
      <c r="K1500" s="72" t="s">
        <v>33</v>
      </c>
      <c r="L1500" s="72" t="s">
        <v>621</v>
      </c>
      <c r="M1500" s="72"/>
    </row>
    <row r="1501" spans="2:13" x14ac:dyDescent="0.25">
      <c r="B1501" s="72" t="s">
        <v>143</v>
      </c>
      <c r="C1501" s="72" t="s">
        <v>144</v>
      </c>
      <c r="D1501" s="72" t="s">
        <v>12</v>
      </c>
      <c r="E1501" s="72" t="s">
        <v>177</v>
      </c>
      <c r="F1501" s="73">
        <v>99935</v>
      </c>
      <c r="G1501" s="72" t="s">
        <v>14</v>
      </c>
      <c r="H1501" s="72" t="s">
        <v>15</v>
      </c>
      <c r="I1501" s="72" t="s">
        <v>16</v>
      </c>
      <c r="J1501" s="72" t="s">
        <v>18</v>
      </c>
      <c r="K1501" s="72" t="s">
        <v>205</v>
      </c>
      <c r="L1501" s="72" t="s">
        <v>658</v>
      </c>
      <c r="M1501" s="72"/>
    </row>
    <row r="1502" spans="2:13" x14ac:dyDescent="0.25">
      <c r="B1502" s="72" t="s">
        <v>143</v>
      </c>
      <c r="C1502" s="72" t="s">
        <v>144</v>
      </c>
      <c r="D1502" s="72" t="s">
        <v>12</v>
      </c>
      <c r="E1502" s="72" t="s">
        <v>219</v>
      </c>
      <c r="F1502" s="73">
        <v>12910</v>
      </c>
      <c r="G1502" s="72" t="s">
        <v>14</v>
      </c>
      <c r="H1502" s="72" t="s">
        <v>155</v>
      </c>
      <c r="I1502" s="72" t="s">
        <v>16</v>
      </c>
      <c r="J1502" s="72" t="s">
        <v>18</v>
      </c>
      <c r="K1502" s="72" t="s">
        <v>184</v>
      </c>
      <c r="L1502" s="72" t="s">
        <v>464</v>
      </c>
      <c r="M1502" s="72"/>
    </row>
    <row r="1503" spans="2:13" x14ac:dyDescent="0.25">
      <c r="B1503" s="72" t="s">
        <v>143</v>
      </c>
      <c r="C1503" s="72" t="s">
        <v>144</v>
      </c>
      <c r="D1503" s="72" t="s">
        <v>12</v>
      </c>
      <c r="E1503" s="72" t="s">
        <v>292</v>
      </c>
      <c r="F1503" s="73">
        <v>43920</v>
      </c>
      <c r="G1503" s="72" t="s">
        <v>14</v>
      </c>
      <c r="H1503" s="72" t="s">
        <v>155</v>
      </c>
      <c r="I1503" s="72" t="s">
        <v>16</v>
      </c>
      <c r="J1503" s="72" t="s">
        <v>18</v>
      </c>
      <c r="K1503" s="72" t="s">
        <v>33</v>
      </c>
      <c r="L1503" s="72" t="s">
        <v>364</v>
      </c>
      <c r="M1503" s="72" t="s">
        <v>424</v>
      </c>
    </row>
    <row r="1504" spans="2:13" x14ac:dyDescent="0.25">
      <c r="B1504" s="72" t="s">
        <v>143</v>
      </c>
      <c r="C1504" s="72" t="s">
        <v>144</v>
      </c>
      <c r="D1504" s="72" t="s">
        <v>12</v>
      </c>
      <c r="E1504" s="72" t="s">
        <v>219</v>
      </c>
      <c r="F1504" s="73">
        <v>71093</v>
      </c>
      <c r="G1504" s="72" t="s">
        <v>14</v>
      </c>
      <c r="H1504" s="72" t="s">
        <v>155</v>
      </c>
      <c r="I1504" s="72" t="s">
        <v>16</v>
      </c>
      <c r="J1504" s="72" t="s">
        <v>18</v>
      </c>
      <c r="K1504" s="72" t="s">
        <v>21</v>
      </c>
      <c r="L1504" s="72" t="s">
        <v>178</v>
      </c>
      <c r="M1504" s="72"/>
    </row>
    <row r="1505" spans="2:13" x14ac:dyDescent="0.25">
      <c r="B1505" s="72" t="s">
        <v>143</v>
      </c>
      <c r="C1505" s="72" t="s">
        <v>144</v>
      </c>
      <c r="D1505" s="72" t="s">
        <v>12</v>
      </c>
      <c r="E1505" s="72" t="s">
        <v>199</v>
      </c>
      <c r="F1505" s="73">
        <v>17805</v>
      </c>
      <c r="G1505" s="72" t="s">
        <v>14</v>
      </c>
      <c r="H1505" s="72" t="s">
        <v>15</v>
      </c>
      <c r="I1505" s="72" t="s">
        <v>16</v>
      </c>
      <c r="J1505" s="72" t="s">
        <v>18</v>
      </c>
      <c r="K1505" s="72" t="s">
        <v>184</v>
      </c>
      <c r="L1505" s="72" t="s">
        <v>698</v>
      </c>
      <c r="M1505" s="72"/>
    </row>
    <row r="1506" spans="2:13" x14ac:dyDescent="0.25">
      <c r="B1506" s="72" t="s">
        <v>143</v>
      </c>
      <c r="C1506" s="72" t="s">
        <v>144</v>
      </c>
      <c r="D1506" s="72" t="s">
        <v>12</v>
      </c>
      <c r="E1506" s="72" t="s">
        <v>152</v>
      </c>
      <c r="F1506" s="73">
        <v>-7971</v>
      </c>
      <c r="G1506" s="72" t="s">
        <v>14</v>
      </c>
      <c r="H1506" s="72" t="s">
        <v>155</v>
      </c>
      <c r="I1506" s="72" t="s">
        <v>16</v>
      </c>
      <c r="J1506" s="72" t="s">
        <v>18</v>
      </c>
      <c r="K1506" s="72" t="s">
        <v>33</v>
      </c>
      <c r="L1506" s="72" t="s">
        <v>682</v>
      </c>
      <c r="M1506" s="72"/>
    </row>
    <row r="1507" spans="2:13" x14ac:dyDescent="0.25">
      <c r="B1507" s="72" t="s">
        <v>143</v>
      </c>
      <c r="C1507" s="72" t="s">
        <v>144</v>
      </c>
      <c r="D1507" s="72" t="s">
        <v>12</v>
      </c>
      <c r="E1507" s="72" t="s">
        <v>157</v>
      </c>
      <c r="F1507" s="73">
        <v>876304</v>
      </c>
      <c r="G1507" s="72" t="s">
        <v>14</v>
      </c>
      <c r="H1507" s="72" t="s">
        <v>15</v>
      </c>
      <c r="I1507" s="72" t="s">
        <v>16</v>
      </c>
      <c r="J1507" s="72" t="s">
        <v>18</v>
      </c>
      <c r="K1507" s="72" t="s">
        <v>161</v>
      </c>
      <c r="L1507" s="72" t="s">
        <v>174</v>
      </c>
      <c r="M1507" s="72" t="s">
        <v>322</v>
      </c>
    </row>
    <row r="1508" spans="2:13" x14ac:dyDescent="0.25">
      <c r="B1508" s="72" t="s">
        <v>143</v>
      </c>
      <c r="C1508" s="72" t="s">
        <v>144</v>
      </c>
      <c r="D1508" s="72" t="s">
        <v>12</v>
      </c>
      <c r="E1508" s="72" t="s">
        <v>229</v>
      </c>
      <c r="F1508" s="73">
        <v>-232953</v>
      </c>
      <c r="G1508" s="72" t="s">
        <v>14</v>
      </c>
      <c r="H1508" s="72" t="s">
        <v>15</v>
      </c>
      <c r="I1508" s="72" t="s">
        <v>16</v>
      </c>
      <c r="J1508" s="72" t="s">
        <v>18</v>
      </c>
      <c r="K1508" s="72" t="s">
        <v>21</v>
      </c>
      <c r="L1508" s="72" t="s">
        <v>178</v>
      </c>
      <c r="M1508" s="72"/>
    </row>
    <row r="1509" spans="2:13" x14ac:dyDescent="0.25">
      <c r="B1509" s="72" t="s">
        <v>143</v>
      </c>
      <c r="C1509" s="72" t="s">
        <v>144</v>
      </c>
      <c r="D1509" s="72" t="s">
        <v>12</v>
      </c>
      <c r="E1509" s="72" t="s">
        <v>177</v>
      </c>
      <c r="F1509" s="73">
        <v>1062324</v>
      </c>
      <c r="G1509" s="72" t="s">
        <v>14</v>
      </c>
      <c r="H1509" s="72" t="s">
        <v>155</v>
      </c>
      <c r="I1509" s="72" t="s">
        <v>16</v>
      </c>
      <c r="J1509" s="72" t="s">
        <v>18</v>
      </c>
      <c r="K1509" s="72" t="s">
        <v>147</v>
      </c>
      <c r="L1509" s="72" t="s">
        <v>587</v>
      </c>
      <c r="M1509" s="72"/>
    </row>
    <row r="1510" spans="2:13" x14ac:dyDescent="0.25">
      <c r="B1510" s="72" t="s">
        <v>143</v>
      </c>
      <c r="C1510" s="72" t="s">
        <v>144</v>
      </c>
      <c r="D1510" s="72" t="s">
        <v>12</v>
      </c>
      <c r="E1510" s="72" t="s">
        <v>199</v>
      </c>
      <c r="F1510" s="73">
        <v>28333</v>
      </c>
      <c r="G1510" s="72" t="s">
        <v>14</v>
      </c>
      <c r="H1510" s="72" t="s">
        <v>15</v>
      </c>
      <c r="I1510" s="72" t="s">
        <v>16</v>
      </c>
      <c r="J1510" s="72" t="s">
        <v>18</v>
      </c>
      <c r="K1510" s="72" t="s">
        <v>33</v>
      </c>
      <c r="L1510" s="72" t="s">
        <v>420</v>
      </c>
      <c r="M1510" s="72"/>
    </row>
    <row r="1511" spans="2:13" x14ac:dyDescent="0.25">
      <c r="B1511" s="72" t="s">
        <v>143</v>
      </c>
      <c r="C1511" s="72" t="s">
        <v>144</v>
      </c>
      <c r="D1511" s="72" t="s">
        <v>12</v>
      </c>
      <c r="E1511" s="72" t="s">
        <v>154</v>
      </c>
      <c r="F1511" s="73">
        <v>-33469</v>
      </c>
      <c r="G1511" s="72" t="s">
        <v>14</v>
      </c>
      <c r="H1511" s="72" t="s">
        <v>15</v>
      </c>
      <c r="I1511" s="72" t="s">
        <v>16</v>
      </c>
      <c r="J1511" s="72" t="s">
        <v>18</v>
      </c>
      <c r="K1511" s="72" t="s">
        <v>21</v>
      </c>
      <c r="L1511" s="72" t="s">
        <v>352</v>
      </c>
      <c r="M1511" s="72"/>
    </row>
    <row r="1512" spans="2:13" x14ac:dyDescent="0.25">
      <c r="B1512" s="72" t="s">
        <v>143</v>
      </c>
      <c r="C1512" s="72" t="s">
        <v>144</v>
      </c>
      <c r="D1512" s="72" t="s">
        <v>12</v>
      </c>
      <c r="E1512" s="72" t="s">
        <v>209</v>
      </c>
      <c r="F1512" s="73">
        <v>198719</v>
      </c>
      <c r="G1512" s="72" t="s">
        <v>14</v>
      </c>
      <c r="H1512" s="72" t="s">
        <v>15</v>
      </c>
      <c r="I1512" s="72" t="s">
        <v>16</v>
      </c>
      <c r="J1512" s="72" t="s">
        <v>18</v>
      </c>
      <c r="K1512" s="72" t="s">
        <v>147</v>
      </c>
      <c r="L1512" s="72" t="s">
        <v>378</v>
      </c>
      <c r="M1512" s="72" t="s">
        <v>159</v>
      </c>
    </row>
    <row r="1513" spans="2:13" x14ac:dyDescent="0.25">
      <c r="B1513" s="72" t="s">
        <v>143</v>
      </c>
      <c r="C1513" s="72" t="s">
        <v>144</v>
      </c>
      <c r="D1513" s="72" t="s">
        <v>12</v>
      </c>
      <c r="E1513" s="72" t="s">
        <v>213</v>
      </c>
      <c r="F1513" s="73">
        <v>919</v>
      </c>
      <c r="G1513" s="72" t="s">
        <v>14</v>
      </c>
      <c r="H1513" s="72" t="s">
        <v>155</v>
      </c>
      <c r="I1513" s="72" t="s">
        <v>16</v>
      </c>
      <c r="J1513" s="72" t="s">
        <v>18</v>
      </c>
      <c r="K1513" s="72" t="s">
        <v>267</v>
      </c>
      <c r="L1513" s="72" t="s">
        <v>321</v>
      </c>
      <c r="M1513" s="72" t="s">
        <v>172</v>
      </c>
    </row>
    <row r="1514" spans="2:13" x14ac:dyDescent="0.25">
      <c r="B1514" s="72" t="s">
        <v>143</v>
      </c>
      <c r="C1514" s="72" t="s">
        <v>144</v>
      </c>
      <c r="D1514" s="72" t="s">
        <v>12</v>
      </c>
      <c r="E1514" s="72" t="s">
        <v>199</v>
      </c>
      <c r="F1514" s="73">
        <v>8</v>
      </c>
      <c r="G1514" s="72" t="s">
        <v>14</v>
      </c>
      <c r="H1514" s="72" t="s">
        <v>15</v>
      </c>
      <c r="I1514" s="72" t="s">
        <v>16</v>
      </c>
      <c r="J1514" s="72" t="s">
        <v>18</v>
      </c>
      <c r="K1514" s="72" t="s">
        <v>33</v>
      </c>
      <c r="L1514" s="72" t="s">
        <v>262</v>
      </c>
      <c r="M1514" s="72"/>
    </row>
    <row r="1515" spans="2:13" x14ac:dyDescent="0.25">
      <c r="B1515" s="72" t="s">
        <v>143</v>
      </c>
      <c r="C1515" s="72" t="s">
        <v>144</v>
      </c>
      <c r="D1515" s="72" t="s">
        <v>12</v>
      </c>
      <c r="E1515" s="72" t="s">
        <v>145</v>
      </c>
      <c r="F1515" s="73">
        <v>-14419</v>
      </c>
      <c r="G1515" s="72" t="s">
        <v>14</v>
      </c>
      <c r="H1515" s="72" t="s">
        <v>155</v>
      </c>
      <c r="I1515" s="72" t="s">
        <v>16</v>
      </c>
      <c r="J1515" s="72" t="s">
        <v>18</v>
      </c>
      <c r="K1515" s="72" t="s">
        <v>33</v>
      </c>
      <c r="L1515" s="72" t="s">
        <v>207</v>
      </c>
      <c r="M1515" s="72"/>
    </row>
    <row r="1516" spans="2:13" x14ac:dyDescent="0.25">
      <c r="B1516" s="72" t="s">
        <v>143</v>
      </c>
      <c r="C1516" s="72" t="s">
        <v>144</v>
      </c>
      <c r="D1516" s="72" t="s">
        <v>12</v>
      </c>
      <c r="E1516" s="72" t="s">
        <v>188</v>
      </c>
      <c r="F1516" s="73">
        <v>15284</v>
      </c>
      <c r="G1516" s="72" t="s">
        <v>14</v>
      </c>
      <c r="H1516" s="72" t="s">
        <v>15</v>
      </c>
      <c r="I1516" s="72" t="s">
        <v>16</v>
      </c>
      <c r="J1516" s="72" t="s">
        <v>18</v>
      </c>
      <c r="K1516" s="72" t="s">
        <v>33</v>
      </c>
      <c r="L1516" s="72" t="s">
        <v>627</v>
      </c>
      <c r="M1516" s="72" t="s">
        <v>191</v>
      </c>
    </row>
    <row r="1517" spans="2:13" x14ac:dyDescent="0.25">
      <c r="B1517" s="72" t="s">
        <v>143</v>
      </c>
      <c r="C1517" s="72" t="s">
        <v>144</v>
      </c>
      <c r="D1517" s="72" t="s">
        <v>12</v>
      </c>
      <c r="E1517" s="72" t="s">
        <v>177</v>
      </c>
      <c r="F1517" s="73">
        <v>11555</v>
      </c>
      <c r="G1517" s="72" t="s">
        <v>14</v>
      </c>
      <c r="H1517" s="72" t="s">
        <v>15</v>
      </c>
      <c r="I1517" s="72" t="s">
        <v>136</v>
      </c>
      <c r="J1517" s="72" t="s">
        <v>18</v>
      </c>
      <c r="K1517" s="72" t="s">
        <v>21</v>
      </c>
      <c r="L1517" s="72" t="s">
        <v>352</v>
      </c>
      <c r="M1517" s="72"/>
    </row>
    <row r="1518" spans="2:13" x14ac:dyDescent="0.25">
      <c r="B1518" s="72" t="s">
        <v>143</v>
      </c>
      <c r="C1518" s="72" t="s">
        <v>144</v>
      </c>
      <c r="D1518" s="72" t="s">
        <v>12</v>
      </c>
      <c r="E1518" s="72" t="s">
        <v>188</v>
      </c>
      <c r="F1518" s="73">
        <v>5991264</v>
      </c>
      <c r="G1518" s="72" t="s">
        <v>14</v>
      </c>
      <c r="H1518" s="72" t="s">
        <v>155</v>
      </c>
      <c r="I1518" s="72" t="s">
        <v>16</v>
      </c>
      <c r="J1518" s="72" t="s">
        <v>18</v>
      </c>
      <c r="K1518" s="72" t="s">
        <v>147</v>
      </c>
      <c r="L1518" s="72" t="s">
        <v>182</v>
      </c>
      <c r="M1518" s="72" t="s">
        <v>191</v>
      </c>
    </row>
    <row r="1519" spans="2:13" x14ac:dyDescent="0.25">
      <c r="B1519" s="72" t="s">
        <v>143</v>
      </c>
      <c r="C1519" s="72" t="s">
        <v>144</v>
      </c>
      <c r="D1519" s="72" t="s">
        <v>12</v>
      </c>
      <c r="E1519" s="72" t="s">
        <v>145</v>
      </c>
      <c r="F1519" s="73">
        <v>-14518</v>
      </c>
      <c r="G1519" s="72" t="s">
        <v>14</v>
      </c>
      <c r="H1519" s="72" t="s">
        <v>15</v>
      </c>
      <c r="I1519" s="72" t="s">
        <v>16</v>
      </c>
      <c r="J1519" s="72" t="s">
        <v>18</v>
      </c>
      <c r="K1519" s="72" t="s">
        <v>214</v>
      </c>
      <c r="L1519" s="72" t="s">
        <v>614</v>
      </c>
      <c r="M1519" s="72"/>
    </row>
    <row r="1520" spans="2:13" x14ac:dyDescent="0.25">
      <c r="B1520" s="72" t="s">
        <v>143</v>
      </c>
      <c r="C1520" s="72" t="s">
        <v>144</v>
      </c>
      <c r="D1520" s="72" t="s">
        <v>12</v>
      </c>
      <c r="E1520" s="72" t="s">
        <v>213</v>
      </c>
      <c r="F1520" s="73">
        <v>139</v>
      </c>
      <c r="G1520" s="72" t="s">
        <v>14</v>
      </c>
      <c r="H1520" s="72" t="s">
        <v>155</v>
      </c>
      <c r="I1520" s="72" t="s">
        <v>136</v>
      </c>
      <c r="J1520" s="72" t="s">
        <v>18</v>
      </c>
      <c r="K1520" s="72" t="s">
        <v>21</v>
      </c>
      <c r="L1520" s="72" t="s">
        <v>645</v>
      </c>
      <c r="M1520" s="72" t="s">
        <v>172</v>
      </c>
    </row>
    <row r="1521" spans="2:13" x14ac:dyDescent="0.25">
      <c r="B1521" s="72" t="s">
        <v>143</v>
      </c>
      <c r="C1521" s="72" t="s">
        <v>144</v>
      </c>
      <c r="D1521" s="72" t="s">
        <v>12</v>
      </c>
      <c r="E1521" s="72" t="s">
        <v>199</v>
      </c>
      <c r="F1521" s="73">
        <v>30147</v>
      </c>
      <c r="G1521" s="72" t="s">
        <v>14</v>
      </c>
      <c r="H1521" s="72" t="s">
        <v>15</v>
      </c>
      <c r="I1521" s="72" t="s">
        <v>16</v>
      </c>
      <c r="J1521" s="72" t="s">
        <v>18</v>
      </c>
      <c r="K1521" s="72" t="s">
        <v>189</v>
      </c>
      <c r="L1521" s="72" t="s">
        <v>426</v>
      </c>
      <c r="M1521" s="72"/>
    </row>
    <row r="1522" spans="2:13" x14ac:dyDescent="0.25">
      <c r="B1522" s="72" t="s">
        <v>143</v>
      </c>
      <c r="C1522" s="72" t="s">
        <v>144</v>
      </c>
      <c r="D1522" s="72" t="s">
        <v>12</v>
      </c>
      <c r="E1522" s="72" t="s">
        <v>282</v>
      </c>
      <c r="F1522" s="73">
        <v>-1547</v>
      </c>
      <c r="G1522" s="72" t="s">
        <v>14</v>
      </c>
      <c r="H1522" s="72" t="s">
        <v>15</v>
      </c>
      <c r="I1522" s="72" t="s">
        <v>16</v>
      </c>
      <c r="J1522" s="72" t="s">
        <v>18</v>
      </c>
      <c r="K1522" s="72" t="s">
        <v>21</v>
      </c>
      <c r="L1522" s="72" t="s">
        <v>178</v>
      </c>
      <c r="M1522" s="72"/>
    </row>
    <row r="1523" spans="2:13" x14ac:dyDescent="0.25">
      <c r="B1523" s="72" t="s">
        <v>143</v>
      </c>
      <c r="C1523" s="72" t="s">
        <v>144</v>
      </c>
      <c r="D1523" s="72" t="s">
        <v>12</v>
      </c>
      <c r="E1523" s="72" t="s">
        <v>154</v>
      </c>
      <c r="F1523" s="73">
        <v>-2056</v>
      </c>
      <c r="G1523" s="72" t="s">
        <v>14</v>
      </c>
      <c r="H1523" s="72" t="s">
        <v>155</v>
      </c>
      <c r="I1523" s="72" t="s">
        <v>16</v>
      </c>
      <c r="J1523" s="72" t="s">
        <v>18</v>
      </c>
      <c r="K1523" s="72" t="s">
        <v>267</v>
      </c>
      <c r="L1523" s="72" t="s">
        <v>648</v>
      </c>
      <c r="M1523" s="72"/>
    </row>
    <row r="1524" spans="2:13" x14ac:dyDescent="0.25">
      <c r="B1524" s="72" t="s">
        <v>143</v>
      </c>
      <c r="C1524" s="72" t="s">
        <v>144</v>
      </c>
      <c r="D1524" s="72" t="s">
        <v>12</v>
      </c>
      <c r="E1524" s="72" t="s">
        <v>152</v>
      </c>
      <c r="F1524" s="73">
        <v>-22878</v>
      </c>
      <c r="G1524" s="72" t="s">
        <v>14</v>
      </c>
      <c r="H1524" s="72" t="s">
        <v>15</v>
      </c>
      <c r="I1524" s="72" t="s">
        <v>16</v>
      </c>
      <c r="J1524" s="72" t="s">
        <v>18</v>
      </c>
      <c r="K1524" s="72" t="s">
        <v>214</v>
      </c>
      <c r="L1524" s="72" t="s">
        <v>699</v>
      </c>
      <c r="M1524" s="72"/>
    </row>
    <row r="1525" spans="2:13" x14ac:dyDescent="0.25">
      <c r="B1525" s="72" t="s">
        <v>143</v>
      </c>
      <c r="C1525" s="72" t="s">
        <v>144</v>
      </c>
      <c r="D1525" s="72" t="s">
        <v>12</v>
      </c>
      <c r="E1525" s="72" t="s">
        <v>229</v>
      </c>
      <c r="F1525" s="73">
        <v>-57409</v>
      </c>
      <c r="G1525" s="72" t="s">
        <v>14</v>
      </c>
      <c r="H1525" s="72" t="s">
        <v>15</v>
      </c>
      <c r="I1525" s="72" t="s">
        <v>16</v>
      </c>
      <c r="J1525" s="72" t="s">
        <v>18</v>
      </c>
      <c r="K1525" s="72" t="s">
        <v>184</v>
      </c>
      <c r="L1525" s="72" t="s">
        <v>351</v>
      </c>
      <c r="M1525" s="72"/>
    </row>
    <row r="1526" spans="2:13" x14ac:dyDescent="0.25">
      <c r="B1526" s="72" t="s">
        <v>143</v>
      </c>
      <c r="C1526" s="72" t="s">
        <v>144</v>
      </c>
      <c r="D1526" s="72" t="s">
        <v>12</v>
      </c>
      <c r="E1526" s="72" t="s">
        <v>145</v>
      </c>
      <c r="F1526" s="73">
        <v>-12561</v>
      </c>
      <c r="G1526" s="72" t="s">
        <v>14</v>
      </c>
      <c r="H1526" s="72" t="s">
        <v>15</v>
      </c>
      <c r="I1526" s="72" t="s">
        <v>16</v>
      </c>
      <c r="J1526" s="72" t="s">
        <v>18</v>
      </c>
      <c r="K1526" s="72" t="s">
        <v>267</v>
      </c>
      <c r="L1526" s="72" t="s">
        <v>603</v>
      </c>
      <c r="M1526" s="72"/>
    </row>
    <row r="1527" spans="2:13" x14ac:dyDescent="0.25">
      <c r="B1527" s="72" t="s">
        <v>143</v>
      </c>
      <c r="C1527" s="72" t="s">
        <v>144</v>
      </c>
      <c r="D1527" s="72" t="s">
        <v>12</v>
      </c>
      <c r="E1527" s="72" t="s">
        <v>227</v>
      </c>
      <c r="F1527" s="73">
        <v>190578</v>
      </c>
      <c r="G1527" s="72" t="s">
        <v>14</v>
      </c>
      <c r="H1527" s="72" t="s">
        <v>15</v>
      </c>
      <c r="I1527" s="72" t="s">
        <v>16</v>
      </c>
      <c r="J1527" s="72" t="s">
        <v>18</v>
      </c>
      <c r="K1527" s="72" t="s">
        <v>33</v>
      </c>
      <c r="L1527" s="72" t="s">
        <v>653</v>
      </c>
      <c r="M1527" s="72" t="s">
        <v>151</v>
      </c>
    </row>
    <row r="1528" spans="2:13" x14ac:dyDescent="0.25">
      <c r="B1528" s="72" t="s">
        <v>143</v>
      </c>
      <c r="C1528" s="72" t="s">
        <v>144</v>
      </c>
      <c r="D1528" s="72" t="s">
        <v>12</v>
      </c>
      <c r="E1528" s="72" t="s">
        <v>209</v>
      </c>
      <c r="F1528" s="73">
        <v>12039</v>
      </c>
      <c r="G1528" s="72" t="s">
        <v>14</v>
      </c>
      <c r="H1528" s="72" t="s">
        <v>155</v>
      </c>
      <c r="I1528" s="72" t="s">
        <v>16</v>
      </c>
      <c r="J1528" s="72" t="s">
        <v>18</v>
      </c>
      <c r="K1528" s="72" t="s">
        <v>33</v>
      </c>
      <c r="L1528" s="72" t="s">
        <v>392</v>
      </c>
      <c r="M1528" s="72" t="s">
        <v>203</v>
      </c>
    </row>
    <row r="1529" spans="2:13" x14ac:dyDescent="0.25">
      <c r="B1529" s="72" t="s">
        <v>143</v>
      </c>
      <c r="C1529" s="72" t="s">
        <v>144</v>
      </c>
      <c r="D1529" s="72" t="s">
        <v>12</v>
      </c>
      <c r="E1529" s="72" t="s">
        <v>183</v>
      </c>
      <c r="F1529" s="73">
        <v>47201</v>
      </c>
      <c r="G1529" s="72" t="s">
        <v>14</v>
      </c>
      <c r="H1529" s="72" t="s">
        <v>155</v>
      </c>
      <c r="I1529" s="72" t="s">
        <v>16</v>
      </c>
      <c r="J1529" s="72" t="s">
        <v>18</v>
      </c>
      <c r="K1529" s="72" t="s">
        <v>33</v>
      </c>
      <c r="L1529" s="72" t="s">
        <v>597</v>
      </c>
      <c r="M1529" s="72" t="s">
        <v>191</v>
      </c>
    </row>
    <row r="1530" spans="2:13" x14ac:dyDescent="0.25">
      <c r="B1530" s="72" t="s">
        <v>143</v>
      </c>
      <c r="C1530" s="72" t="s">
        <v>144</v>
      </c>
      <c r="D1530" s="72" t="s">
        <v>12</v>
      </c>
      <c r="E1530" s="72" t="s">
        <v>328</v>
      </c>
      <c r="F1530" s="73">
        <v>119110</v>
      </c>
      <c r="G1530" s="72" t="s">
        <v>14</v>
      </c>
      <c r="H1530" s="72" t="s">
        <v>155</v>
      </c>
      <c r="I1530" s="72" t="s">
        <v>16</v>
      </c>
      <c r="J1530" s="72" t="s">
        <v>18</v>
      </c>
      <c r="K1530" s="72" t="s">
        <v>147</v>
      </c>
      <c r="L1530" s="72" t="s">
        <v>278</v>
      </c>
      <c r="M1530" s="72" t="s">
        <v>159</v>
      </c>
    </row>
    <row r="1531" spans="2:13" x14ac:dyDescent="0.25">
      <c r="B1531" s="72" t="s">
        <v>143</v>
      </c>
      <c r="C1531" s="72" t="s">
        <v>144</v>
      </c>
      <c r="D1531" s="72" t="s">
        <v>12</v>
      </c>
      <c r="E1531" s="72" t="s">
        <v>292</v>
      </c>
      <c r="F1531" s="73">
        <v>258412</v>
      </c>
      <c r="G1531" s="72" t="s">
        <v>14</v>
      </c>
      <c r="H1531" s="72" t="s">
        <v>155</v>
      </c>
      <c r="I1531" s="72" t="s">
        <v>16</v>
      </c>
      <c r="J1531" s="72" t="s">
        <v>18</v>
      </c>
      <c r="K1531" s="72" t="s">
        <v>147</v>
      </c>
      <c r="L1531" s="72" t="s">
        <v>223</v>
      </c>
      <c r="M1531" s="72" t="s">
        <v>384</v>
      </c>
    </row>
    <row r="1532" spans="2:13" x14ac:dyDescent="0.25">
      <c r="B1532" s="72" t="s">
        <v>143</v>
      </c>
      <c r="C1532" s="72" t="s">
        <v>144</v>
      </c>
      <c r="D1532" s="72" t="s">
        <v>12</v>
      </c>
      <c r="E1532" s="72" t="s">
        <v>188</v>
      </c>
      <c r="F1532" s="73">
        <v>727015</v>
      </c>
      <c r="G1532" s="72" t="s">
        <v>14</v>
      </c>
      <c r="H1532" s="72" t="s">
        <v>155</v>
      </c>
      <c r="I1532" s="72" t="s">
        <v>16</v>
      </c>
      <c r="J1532" s="72" t="s">
        <v>18</v>
      </c>
      <c r="K1532" s="72" t="s">
        <v>147</v>
      </c>
      <c r="L1532" s="72" t="s">
        <v>369</v>
      </c>
      <c r="M1532" s="72" t="s">
        <v>191</v>
      </c>
    </row>
    <row r="1533" spans="2:13" x14ac:dyDescent="0.25">
      <c r="B1533" s="72" t="s">
        <v>143</v>
      </c>
      <c r="C1533" s="72" t="s">
        <v>144</v>
      </c>
      <c r="D1533" s="72" t="s">
        <v>12</v>
      </c>
      <c r="E1533" s="72" t="s">
        <v>349</v>
      </c>
      <c r="F1533" s="73">
        <v>168291</v>
      </c>
      <c r="G1533" s="72" t="s">
        <v>14</v>
      </c>
      <c r="H1533" s="72" t="s">
        <v>155</v>
      </c>
      <c r="I1533" s="72" t="s">
        <v>16</v>
      </c>
      <c r="J1533" s="72" t="s">
        <v>18</v>
      </c>
      <c r="K1533" s="72" t="s">
        <v>33</v>
      </c>
      <c r="L1533" s="72" t="s">
        <v>700</v>
      </c>
      <c r="M1533" s="72" t="s">
        <v>334</v>
      </c>
    </row>
    <row r="1534" spans="2:13" x14ac:dyDescent="0.25">
      <c r="B1534" s="72" t="s">
        <v>143</v>
      </c>
      <c r="C1534" s="72" t="s">
        <v>144</v>
      </c>
      <c r="D1534" s="72" t="s">
        <v>12</v>
      </c>
      <c r="E1534" s="72" t="s">
        <v>145</v>
      </c>
      <c r="F1534" s="73">
        <v>-417</v>
      </c>
      <c r="G1534" s="72" t="s">
        <v>14</v>
      </c>
      <c r="H1534" s="72" t="s">
        <v>15</v>
      </c>
      <c r="I1534" s="72" t="s">
        <v>16</v>
      </c>
      <c r="J1534" s="72" t="s">
        <v>18</v>
      </c>
      <c r="K1534" s="72" t="s">
        <v>24</v>
      </c>
      <c r="L1534" s="72" t="s">
        <v>210</v>
      </c>
      <c r="M1534" s="72"/>
    </row>
    <row r="1535" spans="2:13" x14ac:dyDescent="0.25">
      <c r="B1535" s="72" t="s">
        <v>143</v>
      </c>
      <c r="C1535" s="72" t="s">
        <v>144</v>
      </c>
      <c r="D1535" s="72" t="s">
        <v>12</v>
      </c>
      <c r="E1535" s="72" t="s">
        <v>280</v>
      </c>
      <c r="F1535" s="73">
        <v>78027</v>
      </c>
      <c r="G1535" s="72" t="s">
        <v>14</v>
      </c>
      <c r="H1535" s="72" t="s">
        <v>15</v>
      </c>
      <c r="I1535" s="72" t="s">
        <v>16</v>
      </c>
      <c r="J1535" s="72" t="s">
        <v>18</v>
      </c>
      <c r="K1535" s="72" t="s">
        <v>147</v>
      </c>
      <c r="L1535" s="72" t="s">
        <v>454</v>
      </c>
      <c r="M1535" s="72" t="s">
        <v>203</v>
      </c>
    </row>
    <row r="1536" spans="2:13" x14ac:dyDescent="0.25">
      <c r="B1536" s="72" t="s">
        <v>143</v>
      </c>
      <c r="C1536" s="72" t="s">
        <v>144</v>
      </c>
      <c r="D1536" s="72" t="s">
        <v>12</v>
      </c>
      <c r="E1536" s="72" t="s">
        <v>152</v>
      </c>
      <c r="F1536" s="73">
        <v>-5751</v>
      </c>
      <c r="G1536" s="72" t="s">
        <v>14</v>
      </c>
      <c r="H1536" s="72" t="s">
        <v>15</v>
      </c>
      <c r="I1536" s="72" t="s">
        <v>136</v>
      </c>
      <c r="J1536" s="72" t="s">
        <v>18</v>
      </c>
      <c r="K1536" s="72" t="s">
        <v>184</v>
      </c>
      <c r="L1536" s="72" t="s">
        <v>336</v>
      </c>
      <c r="M1536" s="72"/>
    </row>
    <row r="1537" spans="2:13" x14ac:dyDescent="0.25">
      <c r="B1537" s="72" t="s">
        <v>143</v>
      </c>
      <c r="C1537" s="72" t="s">
        <v>144</v>
      </c>
      <c r="D1537" s="72" t="s">
        <v>12</v>
      </c>
      <c r="E1537" s="72" t="s">
        <v>199</v>
      </c>
      <c r="F1537" s="73">
        <v>59010</v>
      </c>
      <c r="G1537" s="72" t="s">
        <v>14</v>
      </c>
      <c r="H1537" s="72" t="s">
        <v>15</v>
      </c>
      <c r="I1537" s="72" t="s">
        <v>16</v>
      </c>
      <c r="J1537" s="72" t="s">
        <v>18</v>
      </c>
      <c r="K1537" s="72" t="s">
        <v>245</v>
      </c>
      <c r="L1537" s="72" t="s">
        <v>701</v>
      </c>
      <c r="M1537" s="72"/>
    </row>
    <row r="1538" spans="2:13" x14ac:dyDescent="0.25">
      <c r="B1538" s="72" t="s">
        <v>143</v>
      </c>
      <c r="C1538" s="72" t="s">
        <v>144</v>
      </c>
      <c r="D1538" s="72" t="s">
        <v>12</v>
      </c>
      <c r="E1538" s="72" t="s">
        <v>183</v>
      </c>
      <c r="F1538" s="73">
        <v>1283006</v>
      </c>
      <c r="G1538" s="72" t="s">
        <v>14</v>
      </c>
      <c r="H1538" s="72" t="s">
        <v>15</v>
      </c>
      <c r="I1538" s="72" t="s">
        <v>16</v>
      </c>
      <c r="J1538" s="72" t="s">
        <v>18</v>
      </c>
      <c r="K1538" s="72" t="s">
        <v>27</v>
      </c>
      <c r="L1538" s="72" t="s">
        <v>28</v>
      </c>
      <c r="M1538" s="72" t="s">
        <v>248</v>
      </c>
    </row>
    <row r="1539" spans="2:13" x14ac:dyDescent="0.25">
      <c r="B1539" s="72" t="s">
        <v>143</v>
      </c>
      <c r="C1539" s="72" t="s">
        <v>144</v>
      </c>
      <c r="D1539" s="72" t="s">
        <v>12</v>
      </c>
      <c r="E1539" s="72" t="s">
        <v>154</v>
      </c>
      <c r="F1539" s="73">
        <v>-1006</v>
      </c>
      <c r="G1539" s="72" t="s">
        <v>14</v>
      </c>
      <c r="H1539" s="72" t="s">
        <v>15</v>
      </c>
      <c r="I1539" s="72" t="s">
        <v>16</v>
      </c>
      <c r="J1539" s="72" t="s">
        <v>18</v>
      </c>
      <c r="K1539" s="72" t="s">
        <v>24</v>
      </c>
      <c r="L1539" s="72" t="s">
        <v>612</v>
      </c>
      <c r="M1539" s="72"/>
    </row>
    <row r="1540" spans="2:13" x14ac:dyDescent="0.25">
      <c r="B1540" s="72" t="s">
        <v>143</v>
      </c>
      <c r="C1540" s="72" t="s">
        <v>144</v>
      </c>
      <c r="D1540" s="72" t="s">
        <v>12</v>
      </c>
      <c r="E1540" s="72" t="s">
        <v>229</v>
      </c>
      <c r="F1540" s="73">
        <v>-40939</v>
      </c>
      <c r="G1540" s="72" t="s">
        <v>14</v>
      </c>
      <c r="H1540" s="72" t="s">
        <v>15</v>
      </c>
      <c r="I1540" s="72" t="s">
        <v>16</v>
      </c>
      <c r="J1540" s="72" t="s">
        <v>18</v>
      </c>
      <c r="K1540" s="72" t="s">
        <v>147</v>
      </c>
      <c r="L1540" s="72" t="s">
        <v>571</v>
      </c>
      <c r="M1540" s="72"/>
    </row>
    <row r="1541" spans="2:13" x14ac:dyDescent="0.25">
      <c r="B1541" s="72" t="s">
        <v>143</v>
      </c>
      <c r="C1541" s="72" t="s">
        <v>144</v>
      </c>
      <c r="D1541" s="72" t="s">
        <v>12</v>
      </c>
      <c r="E1541" s="72" t="s">
        <v>219</v>
      </c>
      <c r="F1541" s="73">
        <v>5398026</v>
      </c>
      <c r="G1541" s="72" t="s">
        <v>14</v>
      </c>
      <c r="H1541" s="72" t="s">
        <v>15</v>
      </c>
      <c r="I1541" s="72" t="s">
        <v>16</v>
      </c>
      <c r="J1541" s="72" t="s">
        <v>18</v>
      </c>
      <c r="K1541" s="72" t="s">
        <v>33</v>
      </c>
      <c r="L1541" s="72" t="s">
        <v>568</v>
      </c>
      <c r="M1541" s="72"/>
    </row>
    <row r="1542" spans="2:13" x14ac:dyDescent="0.25">
      <c r="B1542" s="72" t="s">
        <v>143</v>
      </c>
      <c r="C1542" s="72" t="s">
        <v>144</v>
      </c>
      <c r="D1542" s="72" t="s">
        <v>12</v>
      </c>
      <c r="E1542" s="72" t="s">
        <v>183</v>
      </c>
      <c r="F1542" s="73">
        <v>4120133</v>
      </c>
      <c r="G1542" s="72" t="s">
        <v>14</v>
      </c>
      <c r="H1542" s="72" t="s">
        <v>15</v>
      </c>
      <c r="I1542" s="72" t="s">
        <v>16</v>
      </c>
      <c r="J1542" s="72" t="s">
        <v>18</v>
      </c>
      <c r="K1542" s="72" t="s">
        <v>21</v>
      </c>
      <c r="L1542" s="72" t="s">
        <v>457</v>
      </c>
      <c r="M1542" s="72" t="s">
        <v>163</v>
      </c>
    </row>
    <row r="1543" spans="2:13" x14ac:dyDescent="0.25">
      <c r="B1543" s="72" t="s">
        <v>143</v>
      </c>
      <c r="C1543" s="72" t="s">
        <v>144</v>
      </c>
      <c r="D1543" s="72" t="s">
        <v>12</v>
      </c>
      <c r="E1543" s="72" t="s">
        <v>328</v>
      </c>
      <c r="F1543" s="73">
        <v>55000</v>
      </c>
      <c r="G1543" s="72" t="s">
        <v>14</v>
      </c>
      <c r="H1543" s="72" t="s">
        <v>15</v>
      </c>
      <c r="I1543" s="72" t="s">
        <v>16</v>
      </c>
      <c r="J1543" s="72" t="s">
        <v>18</v>
      </c>
      <c r="K1543" s="72" t="s">
        <v>147</v>
      </c>
      <c r="L1543" s="72" t="s">
        <v>370</v>
      </c>
      <c r="M1543" s="72" t="s">
        <v>159</v>
      </c>
    </row>
    <row r="1544" spans="2:13" x14ac:dyDescent="0.25">
      <c r="B1544" s="72" t="s">
        <v>143</v>
      </c>
      <c r="C1544" s="72" t="s">
        <v>144</v>
      </c>
      <c r="D1544" s="72" t="s">
        <v>12</v>
      </c>
      <c r="E1544" s="72" t="s">
        <v>177</v>
      </c>
      <c r="F1544" s="73">
        <v>51109</v>
      </c>
      <c r="G1544" s="72" t="s">
        <v>14</v>
      </c>
      <c r="H1544" s="72" t="s">
        <v>155</v>
      </c>
      <c r="I1544" s="72" t="s">
        <v>16</v>
      </c>
      <c r="J1544" s="72" t="s">
        <v>18</v>
      </c>
      <c r="K1544" s="72" t="s">
        <v>267</v>
      </c>
      <c r="L1544" s="72" t="s">
        <v>311</v>
      </c>
      <c r="M1544" s="72"/>
    </row>
    <row r="1545" spans="2:13" x14ac:dyDescent="0.25">
      <c r="B1545" s="72" t="s">
        <v>143</v>
      </c>
      <c r="C1545" s="72" t="s">
        <v>144</v>
      </c>
      <c r="D1545" s="72" t="s">
        <v>12</v>
      </c>
      <c r="E1545" s="72" t="s">
        <v>170</v>
      </c>
      <c r="F1545" s="73">
        <v>1102</v>
      </c>
      <c r="G1545" s="72" t="s">
        <v>14</v>
      </c>
      <c r="H1545" s="72" t="s">
        <v>155</v>
      </c>
      <c r="I1545" s="72" t="s">
        <v>16</v>
      </c>
      <c r="J1545" s="72" t="s">
        <v>18</v>
      </c>
      <c r="K1545" s="72" t="s">
        <v>33</v>
      </c>
      <c r="L1545" s="72" t="s">
        <v>307</v>
      </c>
      <c r="M1545" s="72" t="s">
        <v>172</v>
      </c>
    </row>
    <row r="1546" spans="2:13" x14ac:dyDescent="0.25">
      <c r="B1546" s="72" t="s">
        <v>143</v>
      </c>
      <c r="C1546" s="72" t="s">
        <v>144</v>
      </c>
      <c r="D1546" s="72" t="s">
        <v>12</v>
      </c>
      <c r="E1546" s="72" t="s">
        <v>154</v>
      </c>
      <c r="F1546" s="73">
        <v>-10949</v>
      </c>
      <c r="G1546" s="72" t="s">
        <v>14</v>
      </c>
      <c r="H1546" s="72" t="s">
        <v>155</v>
      </c>
      <c r="I1546" s="72" t="s">
        <v>16</v>
      </c>
      <c r="J1546" s="72" t="s">
        <v>18</v>
      </c>
      <c r="K1546" s="72" t="s">
        <v>147</v>
      </c>
      <c r="L1546" s="72" t="s">
        <v>587</v>
      </c>
      <c r="M1546" s="72"/>
    </row>
    <row r="1547" spans="2:13" x14ac:dyDescent="0.25">
      <c r="B1547" s="72" t="s">
        <v>143</v>
      </c>
      <c r="C1547" s="72" t="s">
        <v>144</v>
      </c>
      <c r="D1547" s="72" t="s">
        <v>12</v>
      </c>
      <c r="E1547" s="72" t="s">
        <v>152</v>
      </c>
      <c r="F1547" s="73">
        <v>-685</v>
      </c>
      <c r="G1547" s="72" t="s">
        <v>14</v>
      </c>
      <c r="H1547" s="72" t="s">
        <v>155</v>
      </c>
      <c r="I1547" s="72" t="s">
        <v>16</v>
      </c>
      <c r="J1547" s="72" t="s">
        <v>18</v>
      </c>
      <c r="K1547" s="72" t="s">
        <v>33</v>
      </c>
      <c r="L1547" s="72" t="s">
        <v>512</v>
      </c>
      <c r="M1547" s="72"/>
    </row>
    <row r="1548" spans="2:13" x14ac:dyDescent="0.25">
      <c r="B1548" s="72" t="s">
        <v>143</v>
      </c>
      <c r="C1548" s="72" t="s">
        <v>144</v>
      </c>
      <c r="D1548" s="72" t="s">
        <v>12</v>
      </c>
      <c r="E1548" s="72" t="s">
        <v>229</v>
      </c>
      <c r="F1548" s="73">
        <v>-290989</v>
      </c>
      <c r="G1548" s="72" t="s">
        <v>14</v>
      </c>
      <c r="H1548" s="72" t="s">
        <v>15</v>
      </c>
      <c r="I1548" s="72" t="s">
        <v>16</v>
      </c>
      <c r="J1548" s="72" t="s">
        <v>18</v>
      </c>
      <c r="K1548" s="72" t="s">
        <v>33</v>
      </c>
      <c r="L1548" s="72" t="s">
        <v>279</v>
      </c>
      <c r="M1548" s="72"/>
    </row>
    <row r="1549" spans="2:13" x14ac:dyDescent="0.25">
      <c r="B1549" s="72" t="s">
        <v>143</v>
      </c>
      <c r="C1549" s="72" t="s">
        <v>144</v>
      </c>
      <c r="D1549" s="72" t="s">
        <v>12</v>
      </c>
      <c r="E1549" s="72" t="s">
        <v>237</v>
      </c>
      <c r="F1549" s="73">
        <v>21421877</v>
      </c>
      <c r="G1549" s="72" t="s">
        <v>14</v>
      </c>
      <c r="H1549" s="72" t="s">
        <v>15</v>
      </c>
      <c r="I1549" s="72" t="s">
        <v>16</v>
      </c>
      <c r="J1549" s="72" t="s">
        <v>18</v>
      </c>
      <c r="K1549" s="72" t="s">
        <v>27</v>
      </c>
      <c r="L1549" s="72" t="s">
        <v>515</v>
      </c>
      <c r="M1549" s="72" t="s">
        <v>191</v>
      </c>
    </row>
    <row r="1550" spans="2:13" x14ac:dyDescent="0.25">
      <c r="B1550" s="72" t="s">
        <v>143</v>
      </c>
      <c r="C1550" s="72" t="s">
        <v>144</v>
      </c>
      <c r="D1550" s="72" t="s">
        <v>12</v>
      </c>
      <c r="E1550" s="72" t="s">
        <v>349</v>
      </c>
      <c r="F1550" s="73">
        <v>188956</v>
      </c>
      <c r="G1550" s="72" t="s">
        <v>14</v>
      </c>
      <c r="H1550" s="72" t="s">
        <v>15</v>
      </c>
      <c r="I1550" s="72" t="s">
        <v>16</v>
      </c>
      <c r="J1550" s="72" t="s">
        <v>18</v>
      </c>
      <c r="K1550" s="72" t="s">
        <v>33</v>
      </c>
      <c r="L1550" s="72" t="s">
        <v>353</v>
      </c>
      <c r="M1550" s="72" t="s">
        <v>203</v>
      </c>
    </row>
    <row r="1551" spans="2:13" x14ac:dyDescent="0.25">
      <c r="B1551" s="72" t="s">
        <v>143</v>
      </c>
      <c r="C1551" s="72" t="s">
        <v>144</v>
      </c>
      <c r="D1551" s="72" t="s">
        <v>12</v>
      </c>
      <c r="E1551" s="72" t="s">
        <v>152</v>
      </c>
      <c r="F1551" s="73">
        <v>-1967</v>
      </c>
      <c r="G1551" s="72" t="s">
        <v>14</v>
      </c>
      <c r="H1551" s="72" t="s">
        <v>15</v>
      </c>
      <c r="I1551" s="72" t="s">
        <v>16</v>
      </c>
      <c r="J1551" s="72" t="s">
        <v>18</v>
      </c>
      <c r="K1551" s="72" t="s">
        <v>267</v>
      </c>
      <c r="L1551" s="72" t="s">
        <v>641</v>
      </c>
      <c r="M1551" s="72"/>
    </row>
    <row r="1552" spans="2:13" x14ac:dyDescent="0.25">
      <c r="B1552" s="72" t="s">
        <v>143</v>
      </c>
      <c r="C1552" s="72" t="s">
        <v>144</v>
      </c>
      <c r="D1552" s="72" t="s">
        <v>12</v>
      </c>
      <c r="E1552" s="72" t="s">
        <v>219</v>
      </c>
      <c r="F1552" s="73">
        <v>35</v>
      </c>
      <c r="G1552" s="72" t="s">
        <v>14</v>
      </c>
      <c r="H1552" s="72" t="s">
        <v>15</v>
      </c>
      <c r="I1552" s="72" t="s">
        <v>16</v>
      </c>
      <c r="J1552" s="72" t="s">
        <v>18</v>
      </c>
      <c r="K1552" s="72" t="s">
        <v>267</v>
      </c>
      <c r="L1552" s="72" t="s">
        <v>702</v>
      </c>
      <c r="M1552" s="72"/>
    </row>
    <row r="1553" spans="2:13" x14ac:dyDescent="0.25">
      <c r="B1553" s="72" t="s">
        <v>143</v>
      </c>
      <c r="C1553" s="72" t="s">
        <v>144</v>
      </c>
      <c r="D1553" s="72" t="s">
        <v>12</v>
      </c>
      <c r="E1553" s="72" t="s">
        <v>154</v>
      </c>
      <c r="F1553" s="73">
        <v>-1806</v>
      </c>
      <c r="G1553" s="72" t="s">
        <v>14</v>
      </c>
      <c r="H1553" s="72" t="s">
        <v>15</v>
      </c>
      <c r="I1553" s="72" t="s">
        <v>16</v>
      </c>
      <c r="J1553" s="72" t="s">
        <v>18</v>
      </c>
      <c r="K1553" s="72" t="s">
        <v>168</v>
      </c>
      <c r="L1553" s="72" t="s">
        <v>591</v>
      </c>
      <c r="M1553" s="72"/>
    </row>
    <row r="1554" spans="2:13" x14ac:dyDescent="0.25">
      <c r="B1554" s="72" t="s">
        <v>143</v>
      </c>
      <c r="C1554" s="72" t="s">
        <v>144</v>
      </c>
      <c r="D1554" s="72" t="s">
        <v>12</v>
      </c>
      <c r="E1554" s="72" t="s">
        <v>152</v>
      </c>
      <c r="F1554" s="73">
        <v>-1676</v>
      </c>
      <c r="G1554" s="72" t="s">
        <v>14</v>
      </c>
      <c r="H1554" s="72" t="s">
        <v>15</v>
      </c>
      <c r="I1554" s="72" t="s">
        <v>16</v>
      </c>
      <c r="J1554" s="72" t="s">
        <v>371</v>
      </c>
      <c r="K1554" s="72" t="s">
        <v>184</v>
      </c>
      <c r="L1554" s="72" t="s">
        <v>336</v>
      </c>
      <c r="M1554" s="72"/>
    </row>
    <row r="1555" spans="2:13" x14ac:dyDescent="0.25">
      <c r="B1555" s="72" t="s">
        <v>143</v>
      </c>
      <c r="C1555" s="72" t="s">
        <v>144</v>
      </c>
      <c r="D1555" s="72" t="s">
        <v>12</v>
      </c>
      <c r="E1555" s="72" t="s">
        <v>145</v>
      </c>
      <c r="F1555" s="73">
        <v>-3944</v>
      </c>
      <c r="G1555" s="72" t="s">
        <v>14</v>
      </c>
      <c r="H1555" s="72" t="s">
        <v>155</v>
      </c>
      <c r="I1555" s="72" t="s">
        <v>16</v>
      </c>
      <c r="J1555" s="72" t="s">
        <v>18</v>
      </c>
      <c r="K1555" s="72" t="s">
        <v>303</v>
      </c>
      <c r="L1555" s="72" t="s">
        <v>357</v>
      </c>
      <c r="M1555" s="72"/>
    </row>
    <row r="1556" spans="2:13" x14ac:dyDescent="0.25">
      <c r="B1556" s="72" t="s">
        <v>143</v>
      </c>
      <c r="C1556" s="72" t="s">
        <v>144</v>
      </c>
      <c r="D1556" s="72" t="s">
        <v>12</v>
      </c>
      <c r="E1556" s="72" t="s">
        <v>145</v>
      </c>
      <c r="F1556" s="73">
        <v>-43692</v>
      </c>
      <c r="G1556" s="72" t="s">
        <v>14</v>
      </c>
      <c r="H1556" s="72" t="s">
        <v>15</v>
      </c>
      <c r="I1556" s="72" t="s">
        <v>16</v>
      </c>
      <c r="J1556" s="72" t="s">
        <v>18</v>
      </c>
      <c r="K1556" s="72" t="s">
        <v>147</v>
      </c>
      <c r="L1556" s="72" t="s">
        <v>703</v>
      </c>
      <c r="M1556" s="72"/>
    </row>
    <row r="1557" spans="2:13" x14ac:dyDescent="0.25">
      <c r="B1557" s="72" t="s">
        <v>143</v>
      </c>
      <c r="C1557" s="72" t="s">
        <v>144</v>
      </c>
      <c r="D1557" s="72" t="s">
        <v>12</v>
      </c>
      <c r="E1557" s="72" t="s">
        <v>177</v>
      </c>
      <c r="F1557" s="73">
        <v>8466</v>
      </c>
      <c r="G1557" s="72" t="s">
        <v>14</v>
      </c>
      <c r="H1557" s="72" t="s">
        <v>15</v>
      </c>
      <c r="I1557" s="72" t="s">
        <v>16</v>
      </c>
      <c r="J1557" s="72" t="s">
        <v>18</v>
      </c>
      <c r="K1557" s="72" t="s">
        <v>189</v>
      </c>
      <c r="L1557" s="72" t="s">
        <v>704</v>
      </c>
      <c r="M1557" s="72"/>
    </row>
    <row r="1558" spans="2:13" x14ac:dyDescent="0.25">
      <c r="B1558" s="72" t="s">
        <v>143</v>
      </c>
      <c r="C1558" s="72" t="s">
        <v>144</v>
      </c>
      <c r="D1558" s="72" t="s">
        <v>12</v>
      </c>
      <c r="E1558" s="72" t="s">
        <v>705</v>
      </c>
      <c r="F1558" s="73">
        <v>3315491</v>
      </c>
      <c r="G1558" s="72" t="s">
        <v>14</v>
      </c>
      <c r="H1558" s="72" t="s">
        <v>155</v>
      </c>
      <c r="I1558" s="72" t="s">
        <v>16</v>
      </c>
      <c r="J1558" s="72" t="s">
        <v>18</v>
      </c>
      <c r="K1558" s="72"/>
      <c r="L1558" s="72"/>
      <c r="M1558" s="72" t="s">
        <v>322</v>
      </c>
    </row>
    <row r="1559" spans="2:13" x14ac:dyDescent="0.25">
      <c r="B1559" s="72" t="s">
        <v>143</v>
      </c>
      <c r="C1559" s="72" t="s">
        <v>144</v>
      </c>
      <c r="D1559" s="72" t="s">
        <v>12</v>
      </c>
      <c r="E1559" s="72" t="s">
        <v>335</v>
      </c>
      <c r="F1559" s="73">
        <v>237919</v>
      </c>
      <c r="G1559" s="72" t="s">
        <v>14</v>
      </c>
      <c r="H1559" s="72" t="s">
        <v>15</v>
      </c>
      <c r="I1559" s="72" t="s">
        <v>16</v>
      </c>
      <c r="J1559" s="72" t="s">
        <v>18</v>
      </c>
      <c r="K1559" s="72" t="s">
        <v>245</v>
      </c>
      <c r="L1559" s="72" t="s">
        <v>564</v>
      </c>
      <c r="M1559" s="72" t="s">
        <v>203</v>
      </c>
    </row>
    <row r="1560" spans="2:13" x14ac:dyDescent="0.25">
      <c r="B1560" s="72" t="s">
        <v>143</v>
      </c>
      <c r="C1560" s="72" t="s">
        <v>144</v>
      </c>
      <c r="D1560" s="72" t="s">
        <v>12</v>
      </c>
      <c r="E1560" s="72" t="s">
        <v>219</v>
      </c>
      <c r="F1560" s="73">
        <v>374691</v>
      </c>
      <c r="G1560" s="72" t="s">
        <v>14</v>
      </c>
      <c r="H1560" s="72" t="s">
        <v>15</v>
      </c>
      <c r="I1560" s="72" t="s">
        <v>16</v>
      </c>
      <c r="J1560" s="72" t="s">
        <v>18</v>
      </c>
      <c r="K1560" s="72" t="s">
        <v>147</v>
      </c>
      <c r="L1560" s="72" t="s">
        <v>706</v>
      </c>
      <c r="M1560" s="72"/>
    </row>
    <row r="1561" spans="2:13" x14ac:dyDescent="0.25">
      <c r="B1561" s="72" t="s">
        <v>143</v>
      </c>
      <c r="C1561" s="72" t="s">
        <v>144</v>
      </c>
      <c r="D1561" s="72" t="s">
        <v>12</v>
      </c>
      <c r="E1561" s="72" t="s">
        <v>244</v>
      </c>
      <c r="F1561" s="73">
        <v>2068272</v>
      </c>
      <c r="G1561" s="72" t="s">
        <v>14</v>
      </c>
      <c r="H1561" s="72" t="s">
        <v>15</v>
      </c>
      <c r="I1561" s="72" t="s">
        <v>16</v>
      </c>
      <c r="J1561" s="72" t="s">
        <v>18</v>
      </c>
      <c r="K1561" s="72" t="s">
        <v>147</v>
      </c>
      <c r="L1561" s="72" t="s">
        <v>607</v>
      </c>
      <c r="M1561" s="72" t="s">
        <v>151</v>
      </c>
    </row>
    <row r="1562" spans="2:13" x14ac:dyDescent="0.25">
      <c r="B1562" s="72" t="s">
        <v>143</v>
      </c>
      <c r="C1562" s="72" t="s">
        <v>144</v>
      </c>
      <c r="D1562" s="72" t="s">
        <v>12</v>
      </c>
      <c r="E1562" s="72" t="s">
        <v>199</v>
      </c>
      <c r="F1562" s="73">
        <v>124823</v>
      </c>
      <c r="G1562" s="72" t="s">
        <v>14</v>
      </c>
      <c r="H1562" s="72" t="s">
        <v>15</v>
      </c>
      <c r="I1562" s="72" t="s">
        <v>16</v>
      </c>
      <c r="J1562" s="72" t="s">
        <v>18</v>
      </c>
      <c r="K1562" s="72" t="s">
        <v>184</v>
      </c>
      <c r="L1562" s="72" t="s">
        <v>639</v>
      </c>
      <c r="M1562" s="72"/>
    </row>
    <row r="1563" spans="2:13" x14ac:dyDescent="0.25">
      <c r="B1563" s="72" t="s">
        <v>143</v>
      </c>
      <c r="C1563" s="72" t="s">
        <v>144</v>
      </c>
      <c r="D1563" s="72" t="s">
        <v>12</v>
      </c>
      <c r="E1563" s="72" t="s">
        <v>219</v>
      </c>
      <c r="F1563" s="73">
        <v>13</v>
      </c>
      <c r="G1563" s="72" t="s">
        <v>14</v>
      </c>
      <c r="H1563" s="72" t="s">
        <v>15</v>
      </c>
      <c r="I1563" s="72" t="s">
        <v>16</v>
      </c>
      <c r="J1563" s="72" t="s">
        <v>18</v>
      </c>
      <c r="K1563" s="72" t="s">
        <v>165</v>
      </c>
      <c r="L1563" s="72" t="s">
        <v>707</v>
      </c>
      <c r="M1563" s="72"/>
    </row>
    <row r="1564" spans="2:13" x14ac:dyDescent="0.25">
      <c r="B1564" s="72" t="s">
        <v>143</v>
      </c>
      <c r="C1564" s="72" t="s">
        <v>144</v>
      </c>
      <c r="D1564" s="72" t="s">
        <v>12</v>
      </c>
      <c r="E1564" s="72" t="s">
        <v>145</v>
      </c>
      <c r="F1564" s="73">
        <v>-86355</v>
      </c>
      <c r="G1564" s="72" t="s">
        <v>14</v>
      </c>
      <c r="H1564" s="72" t="s">
        <v>15</v>
      </c>
      <c r="I1564" s="72" t="s">
        <v>16</v>
      </c>
      <c r="J1564" s="72" t="s">
        <v>18</v>
      </c>
      <c r="K1564" s="72" t="s">
        <v>147</v>
      </c>
      <c r="L1564" s="72" t="s">
        <v>607</v>
      </c>
      <c r="M1564" s="72"/>
    </row>
    <row r="1565" spans="2:13" x14ac:dyDescent="0.25">
      <c r="B1565" s="72" t="s">
        <v>143</v>
      </c>
      <c r="C1565" s="72" t="s">
        <v>144</v>
      </c>
      <c r="D1565" s="72" t="s">
        <v>12</v>
      </c>
      <c r="E1565" s="72" t="s">
        <v>177</v>
      </c>
      <c r="F1565" s="73">
        <v>1482472</v>
      </c>
      <c r="G1565" s="72" t="s">
        <v>14</v>
      </c>
      <c r="H1565" s="72" t="s">
        <v>15</v>
      </c>
      <c r="I1565" s="72" t="s">
        <v>16</v>
      </c>
      <c r="J1565" s="72" t="s">
        <v>18</v>
      </c>
      <c r="K1565" s="72" t="s">
        <v>147</v>
      </c>
      <c r="L1565" s="72" t="s">
        <v>182</v>
      </c>
      <c r="M1565" s="72"/>
    </row>
    <row r="1566" spans="2:13" x14ac:dyDescent="0.25">
      <c r="B1566" s="72" t="s">
        <v>143</v>
      </c>
      <c r="C1566" s="72" t="s">
        <v>144</v>
      </c>
      <c r="D1566" s="72" t="s">
        <v>12</v>
      </c>
      <c r="E1566" s="72" t="s">
        <v>237</v>
      </c>
      <c r="F1566" s="73">
        <v>28799</v>
      </c>
      <c r="G1566" s="72" t="s">
        <v>14</v>
      </c>
      <c r="H1566" s="72" t="s">
        <v>155</v>
      </c>
      <c r="I1566" s="72" t="s">
        <v>16</v>
      </c>
      <c r="J1566" s="72" t="s">
        <v>18</v>
      </c>
      <c r="K1566" s="72" t="s">
        <v>33</v>
      </c>
      <c r="L1566" s="72" t="s">
        <v>409</v>
      </c>
      <c r="M1566" s="72" t="s">
        <v>191</v>
      </c>
    </row>
    <row r="1567" spans="2:13" x14ac:dyDescent="0.25">
      <c r="B1567" s="72" t="s">
        <v>143</v>
      </c>
      <c r="C1567" s="72" t="s">
        <v>144</v>
      </c>
      <c r="D1567" s="72" t="s">
        <v>12</v>
      </c>
      <c r="E1567" s="72" t="s">
        <v>177</v>
      </c>
      <c r="F1567" s="73">
        <v>55</v>
      </c>
      <c r="G1567" s="72" t="s">
        <v>14</v>
      </c>
      <c r="H1567" s="72" t="s">
        <v>15</v>
      </c>
      <c r="I1567" s="72" t="s">
        <v>16</v>
      </c>
      <c r="J1567" s="72" t="s">
        <v>18</v>
      </c>
      <c r="K1567" s="72" t="s">
        <v>24</v>
      </c>
      <c r="L1567" s="72" t="s">
        <v>708</v>
      </c>
      <c r="M1567" s="72"/>
    </row>
    <row r="1568" spans="2:13" x14ac:dyDescent="0.25">
      <c r="B1568" s="72" t="s">
        <v>143</v>
      </c>
      <c r="C1568" s="72" t="s">
        <v>144</v>
      </c>
      <c r="D1568" s="72" t="s">
        <v>12</v>
      </c>
      <c r="E1568" s="72" t="s">
        <v>197</v>
      </c>
      <c r="F1568" s="73">
        <v>8343</v>
      </c>
      <c r="G1568" s="72" t="s">
        <v>14</v>
      </c>
      <c r="H1568" s="72" t="s">
        <v>15</v>
      </c>
      <c r="I1568" s="72" t="s">
        <v>16</v>
      </c>
      <c r="J1568" s="72" t="s">
        <v>18</v>
      </c>
      <c r="K1568" s="72" t="s">
        <v>269</v>
      </c>
      <c r="L1568" s="72" t="s">
        <v>270</v>
      </c>
      <c r="M1568" s="72" t="s">
        <v>151</v>
      </c>
    </row>
    <row r="1569" spans="2:13" x14ac:dyDescent="0.25">
      <c r="B1569" s="72" t="s">
        <v>143</v>
      </c>
      <c r="C1569" s="72" t="s">
        <v>144</v>
      </c>
      <c r="D1569" s="72" t="s">
        <v>12</v>
      </c>
      <c r="E1569" s="72" t="s">
        <v>188</v>
      </c>
      <c r="F1569" s="73">
        <v>8464103</v>
      </c>
      <c r="G1569" s="72" t="s">
        <v>14</v>
      </c>
      <c r="H1569" s="72" t="s">
        <v>15</v>
      </c>
      <c r="I1569" s="72" t="s">
        <v>16</v>
      </c>
      <c r="J1569" s="72" t="s">
        <v>18</v>
      </c>
      <c r="K1569" s="72" t="s">
        <v>165</v>
      </c>
      <c r="L1569" s="72" t="s">
        <v>254</v>
      </c>
      <c r="M1569" s="72" t="s">
        <v>163</v>
      </c>
    </row>
    <row r="1570" spans="2:13" x14ac:dyDescent="0.25">
      <c r="B1570" s="72" t="s">
        <v>143</v>
      </c>
      <c r="C1570" s="72" t="s">
        <v>144</v>
      </c>
      <c r="D1570" s="72" t="s">
        <v>12</v>
      </c>
      <c r="E1570" s="72" t="s">
        <v>227</v>
      </c>
      <c r="F1570" s="73">
        <v>439</v>
      </c>
      <c r="G1570" s="72" t="s">
        <v>14</v>
      </c>
      <c r="H1570" s="72" t="s">
        <v>15</v>
      </c>
      <c r="I1570" s="72" t="s">
        <v>136</v>
      </c>
      <c r="J1570" s="72" t="s">
        <v>18</v>
      </c>
      <c r="K1570" s="72" t="s">
        <v>21</v>
      </c>
      <c r="L1570" s="72" t="s">
        <v>272</v>
      </c>
      <c r="M1570" s="72" t="s">
        <v>172</v>
      </c>
    </row>
    <row r="1571" spans="2:13" x14ac:dyDescent="0.25">
      <c r="B1571" s="72" t="s">
        <v>143</v>
      </c>
      <c r="C1571" s="72" t="s">
        <v>144</v>
      </c>
      <c r="D1571" s="72" t="s">
        <v>12</v>
      </c>
      <c r="E1571" s="72" t="s">
        <v>227</v>
      </c>
      <c r="F1571" s="73">
        <v>430317</v>
      </c>
      <c r="G1571" s="72" t="s">
        <v>14</v>
      </c>
      <c r="H1571" s="72" t="s">
        <v>155</v>
      </c>
      <c r="I1571" s="72" t="s">
        <v>16</v>
      </c>
      <c r="J1571" s="72" t="s">
        <v>18</v>
      </c>
      <c r="K1571" s="72" t="s">
        <v>33</v>
      </c>
      <c r="L1571" s="72" t="s">
        <v>497</v>
      </c>
      <c r="M1571" s="72" t="s">
        <v>163</v>
      </c>
    </row>
    <row r="1572" spans="2:13" x14ac:dyDescent="0.25">
      <c r="B1572" s="72" t="s">
        <v>143</v>
      </c>
      <c r="C1572" s="72" t="s">
        <v>144</v>
      </c>
      <c r="D1572" s="72" t="s">
        <v>12</v>
      </c>
      <c r="E1572" s="72" t="s">
        <v>219</v>
      </c>
      <c r="F1572" s="73">
        <v>169006</v>
      </c>
      <c r="G1572" s="72" t="s">
        <v>14</v>
      </c>
      <c r="H1572" s="72" t="s">
        <v>155</v>
      </c>
      <c r="I1572" s="72" t="s">
        <v>16</v>
      </c>
      <c r="J1572" s="72" t="s">
        <v>18</v>
      </c>
      <c r="K1572" s="72" t="s">
        <v>147</v>
      </c>
      <c r="L1572" s="72" t="s">
        <v>332</v>
      </c>
      <c r="M1572" s="72"/>
    </row>
    <row r="1573" spans="2:13" x14ac:dyDescent="0.25">
      <c r="B1573" s="72" t="s">
        <v>143</v>
      </c>
      <c r="C1573" s="72" t="s">
        <v>144</v>
      </c>
      <c r="D1573" s="72" t="s">
        <v>12</v>
      </c>
      <c r="E1573" s="72" t="s">
        <v>177</v>
      </c>
      <c r="F1573" s="73">
        <v>24851</v>
      </c>
      <c r="G1573" s="72" t="s">
        <v>14</v>
      </c>
      <c r="H1573" s="72" t="s">
        <v>15</v>
      </c>
      <c r="I1573" s="72" t="s">
        <v>16</v>
      </c>
      <c r="J1573" s="72" t="s">
        <v>18</v>
      </c>
      <c r="K1573" s="72" t="s">
        <v>33</v>
      </c>
      <c r="L1573" s="72" t="s">
        <v>338</v>
      </c>
      <c r="M1573" s="72"/>
    </row>
    <row r="1574" spans="2:13" x14ac:dyDescent="0.25">
      <c r="B1574" s="72" t="s">
        <v>143</v>
      </c>
      <c r="C1574" s="72" t="s">
        <v>144</v>
      </c>
      <c r="D1574" s="72" t="s">
        <v>12</v>
      </c>
      <c r="E1574" s="72" t="s">
        <v>439</v>
      </c>
      <c r="F1574" s="73">
        <v>2793626</v>
      </c>
      <c r="G1574" s="72" t="s">
        <v>14</v>
      </c>
      <c r="H1574" s="72" t="s">
        <v>15</v>
      </c>
      <c r="I1574" s="72" t="s">
        <v>16</v>
      </c>
      <c r="J1574" s="72" t="s">
        <v>18</v>
      </c>
      <c r="K1574" s="72" t="s">
        <v>27</v>
      </c>
      <c r="L1574" s="72" t="s">
        <v>572</v>
      </c>
      <c r="M1574" s="72"/>
    </row>
    <row r="1575" spans="2:13" x14ac:dyDescent="0.25">
      <c r="B1575" s="72" t="s">
        <v>143</v>
      </c>
      <c r="C1575" s="72" t="s">
        <v>144</v>
      </c>
      <c r="D1575" s="72" t="s">
        <v>12</v>
      </c>
      <c r="E1575" s="72" t="s">
        <v>183</v>
      </c>
      <c r="F1575" s="73">
        <v>9933</v>
      </c>
      <c r="G1575" s="72" t="s">
        <v>14</v>
      </c>
      <c r="H1575" s="72" t="s">
        <v>15</v>
      </c>
      <c r="I1575" s="72" t="s">
        <v>16</v>
      </c>
      <c r="J1575" s="72" t="s">
        <v>18</v>
      </c>
      <c r="K1575" s="72" t="s">
        <v>147</v>
      </c>
      <c r="L1575" s="72" t="s">
        <v>278</v>
      </c>
      <c r="M1575" s="72" t="s">
        <v>151</v>
      </c>
    </row>
    <row r="1576" spans="2:13" x14ac:dyDescent="0.25">
      <c r="B1576" s="72" t="s">
        <v>143</v>
      </c>
      <c r="C1576" s="72" t="s">
        <v>144</v>
      </c>
      <c r="D1576" s="72" t="s">
        <v>12</v>
      </c>
      <c r="E1576" s="72" t="s">
        <v>145</v>
      </c>
      <c r="F1576" s="73">
        <v>-42487</v>
      </c>
      <c r="G1576" s="72" t="s">
        <v>14</v>
      </c>
      <c r="H1576" s="72" t="s">
        <v>155</v>
      </c>
      <c r="I1576" s="72" t="s">
        <v>136</v>
      </c>
      <c r="J1576" s="72" t="s">
        <v>18</v>
      </c>
      <c r="K1576" s="72" t="s">
        <v>267</v>
      </c>
      <c r="L1576" s="72" t="s">
        <v>342</v>
      </c>
      <c r="M1576" s="72"/>
    </row>
    <row r="1577" spans="2:13" x14ac:dyDescent="0.25">
      <c r="B1577" s="72" t="s">
        <v>143</v>
      </c>
      <c r="C1577" s="72" t="s">
        <v>144</v>
      </c>
      <c r="D1577" s="72" t="s">
        <v>12</v>
      </c>
      <c r="E1577" s="72" t="s">
        <v>282</v>
      </c>
      <c r="F1577" s="73">
        <v>-232</v>
      </c>
      <c r="G1577" s="72" t="s">
        <v>14</v>
      </c>
      <c r="H1577" s="72" t="s">
        <v>15</v>
      </c>
      <c r="I1577" s="72" t="s">
        <v>16</v>
      </c>
      <c r="J1577" s="72" t="s">
        <v>18</v>
      </c>
      <c r="K1577" s="72" t="s">
        <v>147</v>
      </c>
      <c r="L1577" s="72" t="s">
        <v>171</v>
      </c>
      <c r="M1577" s="72"/>
    </row>
    <row r="1578" spans="2:13" x14ac:dyDescent="0.25">
      <c r="B1578" s="72" t="s">
        <v>143</v>
      </c>
      <c r="C1578" s="72" t="s">
        <v>144</v>
      </c>
      <c r="D1578" s="72" t="s">
        <v>12</v>
      </c>
      <c r="E1578" s="72" t="s">
        <v>160</v>
      </c>
      <c r="F1578" s="73">
        <v>101809</v>
      </c>
      <c r="G1578" s="72" t="s">
        <v>14</v>
      </c>
      <c r="H1578" s="72" t="s">
        <v>15</v>
      </c>
      <c r="I1578" s="72" t="s">
        <v>16</v>
      </c>
      <c r="J1578" s="72" t="s">
        <v>18</v>
      </c>
      <c r="K1578" s="72" t="s">
        <v>33</v>
      </c>
      <c r="L1578" s="72" t="s">
        <v>538</v>
      </c>
      <c r="M1578" s="72" t="s">
        <v>163</v>
      </c>
    </row>
    <row r="1579" spans="2:13" x14ac:dyDescent="0.25">
      <c r="B1579" s="72" t="s">
        <v>143</v>
      </c>
      <c r="C1579" s="72" t="s">
        <v>144</v>
      </c>
      <c r="D1579" s="72" t="s">
        <v>12</v>
      </c>
      <c r="E1579" s="72" t="s">
        <v>237</v>
      </c>
      <c r="F1579" s="73">
        <v>111678</v>
      </c>
      <c r="G1579" s="72" t="s">
        <v>14</v>
      </c>
      <c r="H1579" s="72" t="s">
        <v>15</v>
      </c>
      <c r="I1579" s="72" t="s">
        <v>16</v>
      </c>
      <c r="J1579" s="72" t="s">
        <v>18</v>
      </c>
      <c r="K1579" s="72" t="s">
        <v>147</v>
      </c>
      <c r="L1579" s="72" t="s">
        <v>370</v>
      </c>
      <c r="M1579" s="72" t="s">
        <v>191</v>
      </c>
    </row>
    <row r="1580" spans="2:13" x14ac:dyDescent="0.25">
      <c r="B1580" s="72" t="s">
        <v>143</v>
      </c>
      <c r="C1580" s="72" t="s">
        <v>144</v>
      </c>
      <c r="D1580" s="72" t="s">
        <v>12</v>
      </c>
      <c r="E1580" s="72" t="s">
        <v>199</v>
      </c>
      <c r="F1580" s="73">
        <v>26347</v>
      </c>
      <c r="G1580" s="72" t="s">
        <v>14</v>
      </c>
      <c r="H1580" s="72" t="s">
        <v>15</v>
      </c>
      <c r="I1580" s="72" t="s">
        <v>16</v>
      </c>
      <c r="J1580" s="72" t="s">
        <v>18</v>
      </c>
      <c r="K1580" s="72" t="s">
        <v>189</v>
      </c>
      <c r="L1580" s="72" t="s">
        <v>709</v>
      </c>
      <c r="M1580" s="72"/>
    </row>
    <row r="1581" spans="2:13" x14ac:dyDescent="0.25">
      <c r="B1581" s="72" t="s">
        <v>143</v>
      </c>
      <c r="C1581" s="72" t="s">
        <v>144</v>
      </c>
      <c r="D1581" s="72" t="s">
        <v>12</v>
      </c>
      <c r="E1581" s="72" t="s">
        <v>149</v>
      </c>
      <c r="F1581" s="73">
        <v>34053667</v>
      </c>
      <c r="G1581" s="72" t="s">
        <v>14</v>
      </c>
      <c r="H1581" s="72" t="s">
        <v>15</v>
      </c>
      <c r="I1581" s="72" t="s">
        <v>16</v>
      </c>
      <c r="J1581" s="72" t="s">
        <v>18</v>
      </c>
      <c r="K1581" s="72" t="s">
        <v>33</v>
      </c>
      <c r="L1581" s="72" t="s">
        <v>353</v>
      </c>
      <c r="M1581" s="72" t="s">
        <v>151</v>
      </c>
    </row>
    <row r="1582" spans="2:13" x14ac:dyDescent="0.25">
      <c r="B1582" s="72" t="s">
        <v>143</v>
      </c>
      <c r="C1582" s="72" t="s">
        <v>144</v>
      </c>
      <c r="D1582" s="72" t="s">
        <v>12</v>
      </c>
      <c r="E1582" s="72" t="s">
        <v>152</v>
      </c>
      <c r="F1582" s="73">
        <v>-619</v>
      </c>
      <c r="G1582" s="72" t="s">
        <v>14</v>
      </c>
      <c r="H1582" s="72" t="s">
        <v>155</v>
      </c>
      <c r="I1582" s="72" t="s">
        <v>16</v>
      </c>
      <c r="J1582" s="72" t="s">
        <v>18</v>
      </c>
      <c r="K1582" s="72" t="s">
        <v>21</v>
      </c>
      <c r="L1582" s="72" t="s">
        <v>547</v>
      </c>
      <c r="M1582" s="72"/>
    </row>
    <row r="1583" spans="2:13" x14ac:dyDescent="0.25">
      <c r="B1583" s="72" t="s">
        <v>143</v>
      </c>
      <c r="C1583" s="72" t="s">
        <v>144</v>
      </c>
      <c r="D1583" s="72" t="s">
        <v>12</v>
      </c>
      <c r="E1583" s="72" t="s">
        <v>188</v>
      </c>
      <c r="F1583" s="73">
        <v>303549</v>
      </c>
      <c r="G1583" s="72" t="s">
        <v>14</v>
      </c>
      <c r="H1583" s="72" t="s">
        <v>15</v>
      </c>
      <c r="I1583" s="72" t="s">
        <v>16</v>
      </c>
      <c r="J1583" s="72" t="s">
        <v>18</v>
      </c>
      <c r="K1583" s="72" t="s">
        <v>267</v>
      </c>
      <c r="L1583" s="72" t="s">
        <v>372</v>
      </c>
      <c r="M1583" s="72" t="s">
        <v>163</v>
      </c>
    </row>
    <row r="1584" spans="2:13" x14ac:dyDescent="0.25">
      <c r="B1584" s="72" t="s">
        <v>143</v>
      </c>
      <c r="C1584" s="72" t="s">
        <v>144</v>
      </c>
      <c r="D1584" s="72" t="s">
        <v>12</v>
      </c>
      <c r="E1584" s="72" t="s">
        <v>149</v>
      </c>
      <c r="F1584" s="73">
        <v>1803503</v>
      </c>
      <c r="G1584" s="72" t="s">
        <v>14</v>
      </c>
      <c r="H1584" s="72" t="s">
        <v>155</v>
      </c>
      <c r="I1584" s="72" t="s">
        <v>16</v>
      </c>
      <c r="J1584" s="72" t="s">
        <v>18</v>
      </c>
      <c r="K1584" s="72" t="s">
        <v>33</v>
      </c>
      <c r="L1584" s="72" t="s">
        <v>221</v>
      </c>
      <c r="M1584" s="72" t="s">
        <v>151</v>
      </c>
    </row>
    <row r="1585" spans="2:13" x14ac:dyDescent="0.25">
      <c r="B1585" s="72" t="s">
        <v>143</v>
      </c>
      <c r="C1585" s="72" t="s">
        <v>144</v>
      </c>
      <c r="D1585" s="72" t="s">
        <v>12</v>
      </c>
      <c r="E1585" s="72" t="s">
        <v>292</v>
      </c>
      <c r="F1585" s="73">
        <v>47741</v>
      </c>
      <c r="G1585" s="72" t="s">
        <v>14</v>
      </c>
      <c r="H1585" s="72" t="s">
        <v>15</v>
      </c>
      <c r="I1585" s="72" t="s">
        <v>16</v>
      </c>
      <c r="J1585" s="72" t="s">
        <v>18</v>
      </c>
      <c r="K1585" s="72" t="s">
        <v>33</v>
      </c>
      <c r="L1585" s="72" t="s">
        <v>710</v>
      </c>
      <c r="M1585" s="72" t="s">
        <v>384</v>
      </c>
    </row>
    <row r="1586" spans="2:13" x14ac:dyDescent="0.25">
      <c r="B1586" s="72" t="s">
        <v>143</v>
      </c>
      <c r="C1586" s="72" t="s">
        <v>144</v>
      </c>
      <c r="D1586" s="72" t="s">
        <v>12</v>
      </c>
      <c r="E1586" s="72" t="s">
        <v>199</v>
      </c>
      <c r="F1586" s="73">
        <v>40966</v>
      </c>
      <c r="G1586" s="72" t="s">
        <v>14</v>
      </c>
      <c r="H1586" s="72" t="s">
        <v>15</v>
      </c>
      <c r="I1586" s="72" t="s">
        <v>16</v>
      </c>
      <c r="J1586" s="72" t="s">
        <v>18</v>
      </c>
      <c r="K1586" s="72" t="s">
        <v>147</v>
      </c>
      <c r="L1586" s="72" t="s">
        <v>467</v>
      </c>
      <c r="M1586" s="72"/>
    </row>
    <row r="1587" spans="2:13" x14ac:dyDescent="0.25">
      <c r="B1587" s="72" t="s">
        <v>143</v>
      </c>
      <c r="C1587" s="72" t="s">
        <v>144</v>
      </c>
      <c r="D1587" s="72" t="s">
        <v>12</v>
      </c>
      <c r="E1587" s="72" t="s">
        <v>199</v>
      </c>
      <c r="F1587" s="73">
        <v>4567</v>
      </c>
      <c r="G1587" s="72" t="s">
        <v>14</v>
      </c>
      <c r="H1587" s="72" t="s">
        <v>15</v>
      </c>
      <c r="I1587" s="72" t="s">
        <v>16</v>
      </c>
      <c r="J1587" s="72" t="s">
        <v>18</v>
      </c>
      <c r="K1587" s="72" t="s">
        <v>189</v>
      </c>
      <c r="L1587" s="72" t="s">
        <v>202</v>
      </c>
      <c r="M1587" s="72"/>
    </row>
    <row r="1588" spans="2:13" x14ac:dyDescent="0.25">
      <c r="B1588" s="72" t="s">
        <v>143</v>
      </c>
      <c r="C1588" s="72" t="s">
        <v>144</v>
      </c>
      <c r="D1588" s="72" t="s">
        <v>12</v>
      </c>
      <c r="E1588" s="72" t="s">
        <v>229</v>
      </c>
      <c r="F1588" s="73">
        <v>-278542</v>
      </c>
      <c r="G1588" s="72" t="s">
        <v>14</v>
      </c>
      <c r="H1588" s="72" t="s">
        <v>15</v>
      </c>
      <c r="I1588" s="72" t="s">
        <v>16</v>
      </c>
      <c r="J1588" s="72" t="s">
        <v>18</v>
      </c>
      <c r="K1588" s="72" t="s">
        <v>27</v>
      </c>
      <c r="L1588" s="72" t="s">
        <v>469</v>
      </c>
      <c r="M1588" s="72"/>
    </row>
    <row r="1589" spans="2:13" x14ac:dyDescent="0.25">
      <c r="B1589" s="72" t="s">
        <v>143</v>
      </c>
      <c r="C1589" s="72" t="s">
        <v>144</v>
      </c>
      <c r="D1589" s="72" t="s">
        <v>12</v>
      </c>
      <c r="E1589" s="72" t="s">
        <v>240</v>
      </c>
      <c r="F1589" s="73">
        <v>-61782</v>
      </c>
      <c r="G1589" s="72" t="s">
        <v>14</v>
      </c>
      <c r="H1589" s="72" t="s">
        <v>15</v>
      </c>
      <c r="I1589" s="72" t="s">
        <v>16</v>
      </c>
      <c r="J1589" s="72" t="s">
        <v>18</v>
      </c>
      <c r="K1589" s="72" t="s">
        <v>267</v>
      </c>
      <c r="L1589" s="72" t="s">
        <v>340</v>
      </c>
      <c r="M1589" s="72"/>
    </row>
    <row r="1590" spans="2:13" x14ac:dyDescent="0.25">
      <c r="B1590" s="72" t="s">
        <v>143</v>
      </c>
      <c r="C1590" s="72" t="s">
        <v>144</v>
      </c>
      <c r="D1590" s="72" t="s">
        <v>12</v>
      </c>
      <c r="E1590" s="72" t="s">
        <v>149</v>
      </c>
      <c r="F1590" s="73">
        <v>804361</v>
      </c>
      <c r="G1590" s="72" t="s">
        <v>14</v>
      </c>
      <c r="H1590" s="72" t="s">
        <v>15</v>
      </c>
      <c r="I1590" s="72" t="s">
        <v>16</v>
      </c>
      <c r="J1590" s="72" t="s">
        <v>18</v>
      </c>
      <c r="K1590" s="72" t="s">
        <v>147</v>
      </c>
      <c r="L1590" s="72" t="s">
        <v>376</v>
      </c>
      <c r="M1590" s="72" t="s">
        <v>151</v>
      </c>
    </row>
    <row r="1591" spans="2:13" x14ac:dyDescent="0.25">
      <c r="B1591" s="72" t="s">
        <v>143</v>
      </c>
      <c r="C1591" s="72" t="s">
        <v>144</v>
      </c>
      <c r="D1591" s="72" t="s">
        <v>12</v>
      </c>
      <c r="E1591" s="72" t="s">
        <v>219</v>
      </c>
      <c r="F1591" s="73">
        <v>425</v>
      </c>
      <c r="G1591" s="72" t="s">
        <v>14</v>
      </c>
      <c r="H1591" s="72" t="s">
        <v>155</v>
      </c>
      <c r="I1591" s="72" t="s">
        <v>16</v>
      </c>
      <c r="J1591" s="72" t="s">
        <v>371</v>
      </c>
      <c r="K1591" s="72" t="s">
        <v>33</v>
      </c>
      <c r="L1591" s="72" t="s">
        <v>545</v>
      </c>
      <c r="M1591" s="72"/>
    </row>
    <row r="1592" spans="2:13" x14ac:dyDescent="0.25">
      <c r="B1592" s="72" t="s">
        <v>143</v>
      </c>
      <c r="C1592" s="72" t="s">
        <v>144</v>
      </c>
      <c r="D1592" s="72" t="s">
        <v>12</v>
      </c>
      <c r="E1592" s="72" t="s">
        <v>164</v>
      </c>
      <c r="F1592" s="73">
        <v>-2005</v>
      </c>
      <c r="G1592" s="72" t="s">
        <v>14</v>
      </c>
      <c r="H1592" s="72" t="s">
        <v>15</v>
      </c>
      <c r="I1592" s="72" t="s">
        <v>16</v>
      </c>
      <c r="J1592" s="72" t="s">
        <v>18</v>
      </c>
      <c r="K1592" s="72" t="s">
        <v>21</v>
      </c>
      <c r="L1592" s="72" t="s">
        <v>711</v>
      </c>
      <c r="M1592" s="72"/>
    </row>
    <row r="1593" spans="2:13" x14ac:dyDescent="0.25">
      <c r="B1593" s="72" t="s">
        <v>143</v>
      </c>
      <c r="C1593" s="72" t="s">
        <v>144</v>
      </c>
      <c r="D1593" s="72" t="s">
        <v>12</v>
      </c>
      <c r="E1593" s="72" t="s">
        <v>383</v>
      </c>
      <c r="F1593" s="73">
        <v>995594</v>
      </c>
      <c r="G1593" s="72" t="s">
        <v>14</v>
      </c>
      <c r="H1593" s="72" t="s">
        <v>15</v>
      </c>
      <c r="I1593" s="72" t="s">
        <v>16</v>
      </c>
      <c r="J1593" s="72" t="s">
        <v>18</v>
      </c>
      <c r="K1593" s="72" t="s">
        <v>165</v>
      </c>
      <c r="L1593" s="72" t="s">
        <v>254</v>
      </c>
      <c r="M1593" s="72" t="s">
        <v>601</v>
      </c>
    </row>
    <row r="1594" spans="2:13" x14ac:dyDescent="0.25">
      <c r="B1594" s="72" t="s">
        <v>143</v>
      </c>
      <c r="C1594" s="72" t="s">
        <v>144</v>
      </c>
      <c r="D1594" s="72" t="s">
        <v>12</v>
      </c>
      <c r="E1594" s="72" t="s">
        <v>328</v>
      </c>
      <c r="F1594" s="73">
        <v>1304233</v>
      </c>
      <c r="G1594" s="72" t="s">
        <v>14</v>
      </c>
      <c r="H1594" s="72" t="s">
        <v>155</v>
      </c>
      <c r="I1594" s="72" t="s">
        <v>16</v>
      </c>
      <c r="J1594" s="72" t="s">
        <v>18</v>
      </c>
      <c r="K1594" s="72" t="s">
        <v>267</v>
      </c>
      <c r="L1594" s="72" t="s">
        <v>641</v>
      </c>
      <c r="M1594" s="72" t="s">
        <v>203</v>
      </c>
    </row>
    <row r="1595" spans="2:13" x14ac:dyDescent="0.25">
      <c r="B1595" s="72" t="s">
        <v>143</v>
      </c>
      <c r="C1595" s="72" t="s">
        <v>144</v>
      </c>
      <c r="D1595" s="72" t="s">
        <v>12</v>
      </c>
      <c r="E1595" s="72" t="s">
        <v>183</v>
      </c>
      <c r="F1595" s="73">
        <v>45358</v>
      </c>
      <c r="G1595" s="72" t="s">
        <v>14</v>
      </c>
      <c r="H1595" s="72" t="s">
        <v>15</v>
      </c>
      <c r="I1595" s="72" t="s">
        <v>16</v>
      </c>
      <c r="J1595" s="72" t="s">
        <v>18</v>
      </c>
      <c r="K1595" s="72" t="s">
        <v>168</v>
      </c>
      <c r="L1595" s="72" t="s">
        <v>591</v>
      </c>
      <c r="M1595" s="72" t="s">
        <v>248</v>
      </c>
    </row>
    <row r="1596" spans="2:13" x14ac:dyDescent="0.25">
      <c r="B1596" s="72" t="s">
        <v>143</v>
      </c>
      <c r="C1596" s="72" t="s">
        <v>144</v>
      </c>
      <c r="D1596" s="72" t="s">
        <v>12</v>
      </c>
      <c r="E1596" s="72" t="s">
        <v>152</v>
      </c>
      <c r="F1596" s="73">
        <v>-4219</v>
      </c>
      <c r="G1596" s="72" t="s">
        <v>14</v>
      </c>
      <c r="H1596" s="72" t="s">
        <v>15</v>
      </c>
      <c r="I1596" s="72" t="s">
        <v>16</v>
      </c>
      <c r="J1596" s="72" t="s">
        <v>18</v>
      </c>
      <c r="K1596" s="72" t="s">
        <v>303</v>
      </c>
      <c r="L1596" s="72" t="s">
        <v>712</v>
      </c>
      <c r="M1596" s="72"/>
    </row>
    <row r="1597" spans="2:13" x14ac:dyDescent="0.25">
      <c r="B1597" s="72" t="s">
        <v>143</v>
      </c>
      <c r="C1597" s="72" t="s">
        <v>144</v>
      </c>
      <c r="D1597" s="72" t="s">
        <v>12</v>
      </c>
      <c r="E1597" s="72" t="s">
        <v>713</v>
      </c>
      <c r="F1597" s="73">
        <v>63615</v>
      </c>
      <c r="G1597" s="72" t="s">
        <v>14</v>
      </c>
      <c r="H1597" s="72" t="s">
        <v>15</v>
      </c>
      <c r="I1597" s="72" t="s">
        <v>16</v>
      </c>
      <c r="J1597" s="72" t="s">
        <v>18</v>
      </c>
      <c r="K1597" s="72"/>
      <c r="L1597" s="72"/>
      <c r="M1597" s="72"/>
    </row>
    <row r="1598" spans="2:13" x14ac:dyDescent="0.25">
      <c r="B1598" s="72" t="s">
        <v>143</v>
      </c>
      <c r="C1598" s="72" t="s">
        <v>144</v>
      </c>
      <c r="D1598" s="72" t="s">
        <v>12</v>
      </c>
      <c r="E1598" s="72" t="s">
        <v>199</v>
      </c>
      <c r="F1598" s="73">
        <v>25029</v>
      </c>
      <c r="G1598" s="72" t="s">
        <v>14</v>
      </c>
      <c r="H1598" s="72" t="s">
        <v>155</v>
      </c>
      <c r="I1598" s="72" t="s">
        <v>16</v>
      </c>
      <c r="J1598" s="72" t="s">
        <v>18</v>
      </c>
      <c r="K1598" s="72" t="s">
        <v>267</v>
      </c>
      <c r="L1598" s="72" t="s">
        <v>484</v>
      </c>
      <c r="M1598" s="72"/>
    </row>
    <row r="1599" spans="2:13" x14ac:dyDescent="0.25">
      <c r="B1599" s="72" t="s">
        <v>143</v>
      </c>
      <c r="C1599" s="72" t="s">
        <v>144</v>
      </c>
      <c r="D1599" s="72" t="s">
        <v>12</v>
      </c>
      <c r="E1599" s="72" t="s">
        <v>201</v>
      </c>
      <c r="F1599" s="73">
        <v>708588</v>
      </c>
      <c r="G1599" s="72" t="s">
        <v>14</v>
      </c>
      <c r="H1599" s="72" t="s">
        <v>15</v>
      </c>
      <c r="I1599" s="72" t="s">
        <v>16</v>
      </c>
      <c r="J1599" s="72" t="s">
        <v>18</v>
      </c>
      <c r="K1599" s="72" t="s">
        <v>168</v>
      </c>
      <c r="L1599" s="72" t="s">
        <v>296</v>
      </c>
      <c r="M1599" s="72" t="s">
        <v>203</v>
      </c>
    </row>
    <row r="1600" spans="2:13" x14ac:dyDescent="0.25">
      <c r="B1600" s="72" t="s">
        <v>143</v>
      </c>
      <c r="C1600" s="72" t="s">
        <v>144</v>
      </c>
      <c r="D1600" s="72" t="s">
        <v>12</v>
      </c>
      <c r="E1600" s="72" t="s">
        <v>213</v>
      </c>
      <c r="F1600" s="73">
        <v>40797</v>
      </c>
      <c r="G1600" s="72" t="s">
        <v>14</v>
      </c>
      <c r="H1600" s="72" t="s">
        <v>155</v>
      </c>
      <c r="I1600" s="72" t="s">
        <v>16</v>
      </c>
      <c r="J1600" s="72" t="s">
        <v>18</v>
      </c>
      <c r="K1600" s="72" t="s">
        <v>33</v>
      </c>
      <c r="L1600" s="72" t="s">
        <v>277</v>
      </c>
      <c r="M1600" s="72" t="s">
        <v>151</v>
      </c>
    </row>
    <row r="1601" spans="2:13" x14ac:dyDescent="0.25">
      <c r="B1601" s="72" t="s">
        <v>143</v>
      </c>
      <c r="C1601" s="72" t="s">
        <v>144</v>
      </c>
      <c r="D1601" s="72" t="s">
        <v>12</v>
      </c>
      <c r="E1601" s="72" t="s">
        <v>160</v>
      </c>
      <c r="F1601" s="73">
        <v>105458</v>
      </c>
      <c r="G1601" s="72" t="s">
        <v>14</v>
      </c>
      <c r="H1601" s="72" t="s">
        <v>155</v>
      </c>
      <c r="I1601" s="72" t="s">
        <v>16</v>
      </c>
      <c r="J1601" s="72" t="s">
        <v>18</v>
      </c>
      <c r="K1601" s="72" t="s">
        <v>33</v>
      </c>
      <c r="L1601" s="72" t="s">
        <v>314</v>
      </c>
      <c r="M1601" s="72" t="s">
        <v>163</v>
      </c>
    </row>
    <row r="1602" spans="2:13" x14ac:dyDescent="0.25">
      <c r="B1602" s="72" t="s">
        <v>143</v>
      </c>
      <c r="C1602" s="72" t="s">
        <v>144</v>
      </c>
      <c r="D1602" s="72" t="s">
        <v>12</v>
      </c>
      <c r="E1602" s="72" t="s">
        <v>219</v>
      </c>
      <c r="F1602" s="73">
        <v>359043</v>
      </c>
      <c r="G1602" s="72" t="s">
        <v>14</v>
      </c>
      <c r="H1602" s="72" t="s">
        <v>15</v>
      </c>
      <c r="I1602" s="72" t="s">
        <v>16</v>
      </c>
      <c r="J1602" s="72" t="s">
        <v>18</v>
      </c>
      <c r="K1602" s="72" t="s">
        <v>21</v>
      </c>
      <c r="L1602" s="72" t="s">
        <v>238</v>
      </c>
      <c r="M1602" s="72"/>
    </row>
    <row r="1603" spans="2:13" x14ac:dyDescent="0.25">
      <c r="B1603" s="72" t="s">
        <v>143</v>
      </c>
      <c r="C1603" s="72" t="s">
        <v>144</v>
      </c>
      <c r="D1603" s="72" t="s">
        <v>12</v>
      </c>
      <c r="E1603" s="72" t="s">
        <v>199</v>
      </c>
      <c r="F1603" s="73">
        <v>10860</v>
      </c>
      <c r="G1603" s="72" t="s">
        <v>14</v>
      </c>
      <c r="H1603" s="72" t="s">
        <v>15</v>
      </c>
      <c r="I1603" s="72" t="s">
        <v>16</v>
      </c>
      <c r="J1603" s="72" t="s">
        <v>18</v>
      </c>
      <c r="K1603" s="72" t="s">
        <v>33</v>
      </c>
      <c r="L1603" s="72" t="s">
        <v>714</v>
      </c>
      <c r="M1603" s="72"/>
    </row>
    <row r="1604" spans="2:13" x14ac:dyDescent="0.25">
      <c r="B1604" s="72" t="s">
        <v>143</v>
      </c>
      <c r="C1604" s="72" t="s">
        <v>144</v>
      </c>
      <c r="D1604" s="72" t="s">
        <v>12</v>
      </c>
      <c r="E1604" s="72" t="s">
        <v>188</v>
      </c>
      <c r="F1604" s="73">
        <v>12740</v>
      </c>
      <c r="G1604" s="72" t="s">
        <v>14</v>
      </c>
      <c r="H1604" s="72" t="s">
        <v>155</v>
      </c>
      <c r="I1604" s="72" t="s">
        <v>16</v>
      </c>
      <c r="J1604" s="72" t="s">
        <v>18</v>
      </c>
      <c r="K1604" s="72" t="s">
        <v>33</v>
      </c>
      <c r="L1604" s="72" t="s">
        <v>320</v>
      </c>
      <c r="M1604" s="72" t="s">
        <v>151</v>
      </c>
    </row>
    <row r="1605" spans="2:13" x14ac:dyDescent="0.25">
      <c r="B1605" s="72" t="s">
        <v>143</v>
      </c>
      <c r="C1605" s="72" t="s">
        <v>144</v>
      </c>
      <c r="D1605" s="72" t="s">
        <v>12</v>
      </c>
      <c r="E1605" s="72" t="s">
        <v>152</v>
      </c>
      <c r="F1605" s="73">
        <v>-451</v>
      </c>
      <c r="G1605" s="72" t="s">
        <v>14</v>
      </c>
      <c r="H1605" s="72" t="s">
        <v>155</v>
      </c>
      <c r="I1605" s="72" t="s">
        <v>16</v>
      </c>
      <c r="J1605" s="72" t="s">
        <v>18</v>
      </c>
      <c r="K1605" s="72" t="s">
        <v>24</v>
      </c>
      <c r="L1605" s="72" t="s">
        <v>307</v>
      </c>
      <c r="M1605" s="72"/>
    </row>
    <row r="1606" spans="2:13" x14ac:dyDescent="0.25">
      <c r="B1606" s="72" t="s">
        <v>143</v>
      </c>
      <c r="C1606" s="72" t="s">
        <v>144</v>
      </c>
      <c r="D1606" s="72" t="s">
        <v>12</v>
      </c>
      <c r="E1606" s="72" t="s">
        <v>219</v>
      </c>
      <c r="F1606" s="73">
        <v>25744</v>
      </c>
      <c r="G1606" s="72" t="s">
        <v>14</v>
      </c>
      <c r="H1606" s="72" t="s">
        <v>155</v>
      </c>
      <c r="I1606" s="72" t="s">
        <v>16</v>
      </c>
      <c r="J1606" s="72" t="s">
        <v>18</v>
      </c>
      <c r="K1606" s="72" t="s">
        <v>33</v>
      </c>
      <c r="L1606" s="72" t="s">
        <v>536</v>
      </c>
      <c r="M1606" s="72"/>
    </row>
    <row r="1607" spans="2:13" x14ac:dyDescent="0.25">
      <c r="B1607" s="72" t="s">
        <v>143</v>
      </c>
      <c r="C1607" s="72" t="s">
        <v>144</v>
      </c>
      <c r="D1607" s="72" t="s">
        <v>12</v>
      </c>
      <c r="E1607" s="72" t="s">
        <v>229</v>
      </c>
      <c r="F1607" s="73">
        <v>-80704</v>
      </c>
      <c r="G1607" s="72" t="s">
        <v>14</v>
      </c>
      <c r="H1607" s="72" t="s">
        <v>155</v>
      </c>
      <c r="I1607" s="72" t="s">
        <v>16</v>
      </c>
      <c r="J1607" s="72" t="s">
        <v>18</v>
      </c>
      <c r="K1607" s="72" t="s">
        <v>21</v>
      </c>
      <c r="L1607" s="72" t="s">
        <v>238</v>
      </c>
      <c r="M1607" s="72"/>
    </row>
    <row r="1608" spans="2:13" x14ac:dyDescent="0.25">
      <c r="B1608" s="72" t="s">
        <v>143</v>
      </c>
      <c r="C1608" s="72" t="s">
        <v>144</v>
      </c>
      <c r="D1608" s="72" t="s">
        <v>12</v>
      </c>
      <c r="E1608" s="72" t="s">
        <v>197</v>
      </c>
      <c r="F1608" s="73">
        <v>114842</v>
      </c>
      <c r="G1608" s="72" t="s">
        <v>14</v>
      </c>
      <c r="H1608" s="72" t="s">
        <v>15</v>
      </c>
      <c r="I1608" s="72" t="s">
        <v>16</v>
      </c>
      <c r="J1608" s="72" t="s">
        <v>18</v>
      </c>
      <c r="K1608" s="72" t="s">
        <v>21</v>
      </c>
      <c r="L1608" s="72" t="s">
        <v>494</v>
      </c>
      <c r="M1608" s="72" t="s">
        <v>163</v>
      </c>
    </row>
    <row r="1609" spans="2:13" x14ac:dyDescent="0.25">
      <c r="B1609" s="72" t="s">
        <v>143</v>
      </c>
      <c r="C1609" s="72" t="s">
        <v>144</v>
      </c>
      <c r="D1609" s="72" t="s">
        <v>12</v>
      </c>
      <c r="E1609" s="72" t="s">
        <v>227</v>
      </c>
      <c r="F1609" s="73">
        <v>27513</v>
      </c>
      <c r="G1609" s="72" t="s">
        <v>14</v>
      </c>
      <c r="H1609" s="72" t="s">
        <v>155</v>
      </c>
      <c r="I1609" s="72" t="s">
        <v>16</v>
      </c>
      <c r="J1609" s="72" t="s">
        <v>18</v>
      </c>
      <c r="K1609" s="72" t="s">
        <v>147</v>
      </c>
      <c r="L1609" s="72" t="s">
        <v>247</v>
      </c>
      <c r="M1609" s="72" t="s">
        <v>151</v>
      </c>
    </row>
    <row r="1610" spans="2:13" x14ac:dyDescent="0.25">
      <c r="B1610" s="72" t="s">
        <v>143</v>
      </c>
      <c r="C1610" s="72" t="s">
        <v>144</v>
      </c>
      <c r="D1610" s="72" t="s">
        <v>12</v>
      </c>
      <c r="E1610" s="72" t="s">
        <v>209</v>
      </c>
      <c r="F1610" s="73">
        <v>6488743</v>
      </c>
      <c r="G1610" s="72" t="s">
        <v>14</v>
      </c>
      <c r="H1610" s="72" t="s">
        <v>15</v>
      </c>
      <c r="I1610" s="72" t="s">
        <v>16</v>
      </c>
      <c r="J1610" s="72" t="s">
        <v>18</v>
      </c>
      <c r="K1610" s="72" t="s">
        <v>147</v>
      </c>
      <c r="L1610" s="72" t="s">
        <v>295</v>
      </c>
      <c r="M1610" s="72" t="s">
        <v>203</v>
      </c>
    </row>
    <row r="1611" spans="2:13" x14ac:dyDescent="0.25">
      <c r="B1611" s="72" t="s">
        <v>143</v>
      </c>
      <c r="C1611" s="72" t="s">
        <v>144</v>
      </c>
      <c r="D1611" s="72" t="s">
        <v>12</v>
      </c>
      <c r="E1611" s="72" t="s">
        <v>199</v>
      </c>
      <c r="F1611" s="73">
        <v>28587</v>
      </c>
      <c r="G1611" s="72" t="s">
        <v>14</v>
      </c>
      <c r="H1611" s="72" t="s">
        <v>15</v>
      </c>
      <c r="I1611" s="72" t="s">
        <v>16</v>
      </c>
      <c r="J1611" s="72" t="s">
        <v>18</v>
      </c>
      <c r="K1611" s="72" t="s">
        <v>21</v>
      </c>
      <c r="L1611" s="72" t="s">
        <v>515</v>
      </c>
      <c r="M1611" s="72"/>
    </row>
    <row r="1612" spans="2:13" x14ac:dyDescent="0.25">
      <c r="B1612" s="72" t="s">
        <v>143</v>
      </c>
      <c r="C1612" s="72" t="s">
        <v>144</v>
      </c>
      <c r="D1612" s="72" t="s">
        <v>12</v>
      </c>
      <c r="E1612" s="72" t="s">
        <v>219</v>
      </c>
      <c r="F1612" s="73">
        <v>248244</v>
      </c>
      <c r="G1612" s="72" t="s">
        <v>14</v>
      </c>
      <c r="H1612" s="72" t="s">
        <v>155</v>
      </c>
      <c r="I1612" s="72" t="s">
        <v>16</v>
      </c>
      <c r="J1612" s="72" t="s">
        <v>18</v>
      </c>
      <c r="K1612" s="72" t="s">
        <v>33</v>
      </c>
      <c r="L1612" s="72" t="s">
        <v>412</v>
      </c>
      <c r="M1612" s="72"/>
    </row>
    <row r="1613" spans="2:13" x14ac:dyDescent="0.25">
      <c r="B1613" s="72" t="s">
        <v>143</v>
      </c>
      <c r="C1613" s="72" t="s">
        <v>144</v>
      </c>
      <c r="D1613" s="72" t="s">
        <v>12</v>
      </c>
      <c r="E1613" s="72" t="s">
        <v>154</v>
      </c>
      <c r="F1613" s="73">
        <v>-1749</v>
      </c>
      <c r="G1613" s="72" t="s">
        <v>14</v>
      </c>
      <c r="H1613" s="72" t="s">
        <v>155</v>
      </c>
      <c r="I1613" s="72" t="s">
        <v>16</v>
      </c>
      <c r="J1613" s="72" t="s">
        <v>18</v>
      </c>
      <c r="K1613" s="72" t="s">
        <v>33</v>
      </c>
      <c r="L1613" s="72" t="s">
        <v>597</v>
      </c>
      <c r="M1613" s="72"/>
    </row>
    <row r="1614" spans="2:13" x14ac:dyDescent="0.25">
      <c r="B1614" s="72" t="s">
        <v>143</v>
      </c>
      <c r="C1614" s="72" t="s">
        <v>144</v>
      </c>
      <c r="D1614" s="72" t="s">
        <v>12</v>
      </c>
      <c r="E1614" s="72" t="s">
        <v>237</v>
      </c>
      <c r="F1614" s="73">
        <v>52340</v>
      </c>
      <c r="G1614" s="72" t="s">
        <v>14</v>
      </c>
      <c r="H1614" s="72" t="s">
        <v>155</v>
      </c>
      <c r="I1614" s="72" t="s">
        <v>16</v>
      </c>
      <c r="J1614" s="72" t="s">
        <v>18</v>
      </c>
      <c r="K1614" s="72" t="s">
        <v>33</v>
      </c>
      <c r="L1614" s="72" t="s">
        <v>314</v>
      </c>
      <c r="M1614" s="72" t="s">
        <v>248</v>
      </c>
    </row>
    <row r="1615" spans="2:13" x14ac:dyDescent="0.25">
      <c r="B1615" s="72" t="s">
        <v>143</v>
      </c>
      <c r="C1615" s="72" t="s">
        <v>144</v>
      </c>
      <c r="D1615" s="72" t="s">
        <v>12</v>
      </c>
      <c r="E1615" s="72" t="s">
        <v>160</v>
      </c>
      <c r="F1615" s="73">
        <v>19684</v>
      </c>
      <c r="G1615" s="72" t="s">
        <v>14</v>
      </c>
      <c r="H1615" s="72" t="s">
        <v>15</v>
      </c>
      <c r="I1615" s="72" t="s">
        <v>16</v>
      </c>
      <c r="J1615" s="72" t="s">
        <v>140</v>
      </c>
      <c r="K1615" s="72" t="s">
        <v>24</v>
      </c>
      <c r="L1615" s="72" t="s">
        <v>25</v>
      </c>
      <c r="M1615" s="72" t="s">
        <v>172</v>
      </c>
    </row>
    <row r="1616" spans="2:13" x14ac:dyDescent="0.25">
      <c r="B1616" s="72" t="s">
        <v>143</v>
      </c>
      <c r="C1616" s="72" t="s">
        <v>144</v>
      </c>
      <c r="D1616" s="72" t="s">
        <v>12</v>
      </c>
      <c r="E1616" s="72" t="s">
        <v>177</v>
      </c>
      <c r="F1616" s="73">
        <v>38040</v>
      </c>
      <c r="G1616" s="72" t="s">
        <v>14</v>
      </c>
      <c r="H1616" s="72" t="s">
        <v>15</v>
      </c>
      <c r="I1616" s="72" t="s">
        <v>136</v>
      </c>
      <c r="J1616" s="72" t="s">
        <v>18</v>
      </c>
      <c r="K1616" s="72" t="s">
        <v>21</v>
      </c>
      <c r="L1616" s="72" t="s">
        <v>272</v>
      </c>
      <c r="M1616" s="72"/>
    </row>
    <row r="1617" spans="2:13" x14ac:dyDescent="0.25">
      <c r="B1617" s="72" t="s">
        <v>143</v>
      </c>
      <c r="C1617" s="72" t="s">
        <v>144</v>
      </c>
      <c r="D1617" s="72" t="s">
        <v>12</v>
      </c>
      <c r="E1617" s="72" t="s">
        <v>183</v>
      </c>
      <c r="F1617" s="73">
        <v>14438</v>
      </c>
      <c r="G1617" s="72" t="s">
        <v>14</v>
      </c>
      <c r="H1617" s="72" t="s">
        <v>155</v>
      </c>
      <c r="I1617" s="72" t="s">
        <v>16</v>
      </c>
      <c r="J1617" s="72" t="s">
        <v>18</v>
      </c>
      <c r="K1617" s="72" t="s">
        <v>147</v>
      </c>
      <c r="L1617" s="72" t="s">
        <v>247</v>
      </c>
      <c r="M1617" s="72" t="s">
        <v>191</v>
      </c>
    </row>
    <row r="1618" spans="2:13" x14ac:dyDescent="0.25">
      <c r="B1618" s="72" t="s">
        <v>143</v>
      </c>
      <c r="C1618" s="72" t="s">
        <v>144</v>
      </c>
      <c r="D1618" s="72" t="s">
        <v>12</v>
      </c>
      <c r="E1618" s="72" t="s">
        <v>335</v>
      </c>
      <c r="F1618" s="73">
        <v>144287</v>
      </c>
      <c r="G1618" s="72" t="s">
        <v>14</v>
      </c>
      <c r="H1618" s="72" t="s">
        <v>155</v>
      </c>
      <c r="I1618" s="72" t="s">
        <v>16</v>
      </c>
      <c r="J1618" s="72" t="s">
        <v>18</v>
      </c>
      <c r="K1618" s="72" t="s">
        <v>33</v>
      </c>
      <c r="L1618" s="72" t="s">
        <v>348</v>
      </c>
      <c r="M1618" s="72" t="s">
        <v>337</v>
      </c>
    </row>
    <row r="1619" spans="2:13" x14ac:dyDescent="0.25">
      <c r="B1619" s="72" t="s">
        <v>143</v>
      </c>
      <c r="C1619" s="72" t="s">
        <v>144</v>
      </c>
      <c r="D1619" s="72" t="s">
        <v>12</v>
      </c>
      <c r="E1619" s="72" t="s">
        <v>197</v>
      </c>
      <c r="F1619" s="73">
        <v>319979</v>
      </c>
      <c r="G1619" s="72" t="s">
        <v>14</v>
      </c>
      <c r="H1619" s="72" t="s">
        <v>15</v>
      </c>
      <c r="I1619" s="72" t="s">
        <v>16</v>
      </c>
      <c r="J1619" s="72" t="s">
        <v>18</v>
      </c>
      <c r="K1619" s="72" t="s">
        <v>267</v>
      </c>
      <c r="L1619" s="72" t="s">
        <v>452</v>
      </c>
      <c r="M1619" s="72" t="s">
        <v>248</v>
      </c>
    </row>
    <row r="1620" spans="2:13" x14ac:dyDescent="0.25">
      <c r="B1620" s="72" t="s">
        <v>143</v>
      </c>
      <c r="C1620" s="72" t="s">
        <v>144</v>
      </c>
      <c r="D1620" s="72" t="s">
        <v>12</v>
      </c>
      <c r="E1620" s="72" t="s">
        <v>219</v>
      </c>
      <c r="F1620" s="73">
        <v>6147</v>
      </c>
      <c r="G1620" s="72" t="s">
        <v>14</v>
      </c>
      <c r="H1620" s="72" t="s">
        <v>155</v>
      </c>
      <c r="I1620" s="72" t="s">
        <v>16</v>
      </c>
      <c r="J1620" s="72" t="s">
        <v>18</v>
      </c>
      <c r="K1620" s="72" t="s">
        <v>33</v>
      </c>
      <c r="L1620" s="72" t="s">
        <v>650</v>
      </c>
      <c r="M1620" s="72"/>
    </row>
    <row r="1621" spans="2:13" x14ac:dyDescent="0.25">
      <c r="B1621" s="72" t="s">
        <v>143</v>
      </c>
      <c r="C1621" s="72" t="s">
        <v>144</v>
      </c>
      <c r="D1621" s="72" t="s">
        <v>12</v>
      </c>
      <c r="E1621" s="72" t="s">
        <v>183</v>
      </c>
      <c r="F1621" s="73">
        <v>220</v>
      </c>
      <c r="G1621" s="72" t="s">
        <v>14</v>
      </c>
      <c r="H1621" s="72" t="s">
        <v>155</v>
      </c>
      <c r="I1621" s="72" t="s">
        <v>136</v>
      </c>
      <c r="J1621" s="72" t="s">
        <v>18</v>
      </c>
      <c r="K1621" s="72" t="s">
        <v>21</v>
      </c>
      <c r="L1621" s="72" t="s">
        <v>645</v>
      </c>
      <c r="M1621" s="72" t="s">
        <v>172</v>
      </c>
    </row>
    <row r="1622" spans="2:13" x14ac:dyDescent="0.25">
      <c r="B1622" s="72" t="s">
        <v>143</v>
      </c>
      <c r="C1622" s="72" t="s">
        <v>144</v>
      </c>
      <c r="D1622" s="72" t="s">
        <v>12</v>
      </c>
      <c r="E1622" s="72" t="s">
        <v>240</v>
      </c>
      <c r="F1622" s="73">
        <v>-752</v>
      </c>
      <c r="G1622" s="72" t="s">
        <v>14</v>
      </c>
      <c r="H1622" s="72" t="s">
        <v>15</v>
      </c>
      <c r="I1622" s="72" t="s">
        <v>16</v>
      </c>
      <c r="J1622" s="72" t="s">
        <v>18</v>
      </c>
      <c r="K1622" s="72" t="s">
        <v>33</v>
      </c>
      <c r="L1622" s="72" t="s">
        <v>485</v>
      </c>
      <c r="M1622" s="72"/>
    </row>
    <row r="1623" spans="2:13" x14ac:dyDescent="0.25">
      <c r="B1623" s="72" t="s">
        <v>143</v>
      </c>
      <c r="C1623" s="72" t="s">
        <v>144</v>
      </c>
      <c r="D1623" s="72" t="s">
        <v>12</v>
      </c>
      <c r="E1623" s="72" t="s">
        <v>237</v>
      </c>
      <c r="F1623" s="73">
        <v>9099</v>
      </c>
      <c r="G1623" s="72" t="s">
        <v>14</v>
      </c>
      <c r="H1623" s="72" t="s">
        <v>15</v>
      </c>
      <c r="I1623" s="72" t="s">
        <v>136</v>
      </c>
      <c r="J1623" s="72" t="s">
        <v>18</v>
      </c>
      <c r="K1623" s="72" t="s">
        <v>184</v>
      </c>
      <c r="L1623" s="72" t="s">
        <v>414</v>
      </c>
      <c r="M1623" s="72" t="s">
        <v>191</v>
      </c>
    </row>
    <row r="1624" spans="2:13" x14ac:dyDescent="0.25">
      <c r="B1624" s="72" t="s">
        <v>143</v>
      </c>
      <c r="C1624" s="72" t="s">
        <v>144</v>
      </c>
      <c r="D1624" s="72" t="s">
        <v>12</v>
      </c>
      <c r="E1624" s="72" t="s">
        <v>197</v>
      </c>
      <c r="F1624" s="73">
        <v>188789</v>
      </c>
      <c r="G1624" s="72" t="s">
        <v>14</v>
      </c>
      <c r="H1624" s="72" t="s">
        <v>155</v>
      </c>
      <c r="I1624" s="72" t="s">
        <v>136</v>
      </c>
      <c r="J1624" s="72" t="s">
        <v>18</v>
      </c>
      <c r="K1624" s="72" t="s">
        <v>267</v>
      </c>
      <c r="L1624" s="72" t="s">
        <v>313</v>
      </c>
      <c r="M1624" s="72" t="s">
        <v>186</v>
      </c>
    </row>
    <row r="1625" spans="2:13" x14ac:dyDescent="0.25">
      <c r="B1625" s="72" t="s">
        <v>143</v>
      </c>
      <c r="C1625" s="72" t="s">
        <v>144</v>
      </c>
      <c r="D1625" s="72" t="s">
        <v>12</v>
      </c>
      <c r="E1625" s="72" t="s">
        <v>237</v>
      </c>
      <c r="F1625" s="73">
        <v>82121</v>
      </c>
      <c r="G1625" s="72" t="s">
        <v>14</v>
      </c>
      <c r="H1625" s="72" t="s">
        <v>15</v>
      </c>
      <c r="I1625" s="72" t="s">
        <v>16</v>
      </c>
      <c r="J1625" s="72" t="s">
        <v>18</v>
      </c>
      <c r="K1625" s="72" t="s">
        <v>33</v>
      </c>
      <c r="L1625" s="72" t="s">
        <v>410</v>
      </c>
      <c r="M1625" s="72" t="s">
        <v>248</v>
      </c>
    </row>
    <row r="1626" spans="2:13" x14ac:dyDescent="0.25">
      <c r="B1626" s="72" t="s">
        <v>143</v>
      </c>
      <c r="C1626" s="72" t="s">
        <v>144</v>
      </c>
      <c r="D1626" s="72" t="s">
        <v>12</v>
      </c>
      <c r="E1626" s="72" t="s">
        <v>383</v>
      </c>
      <c r="F1626" s="73">
        <v>64075</v>
      </c>
      <c r="G1626" s="72" t="s">
        <v>14</v>
      </c>
      <c r="H1626" s="72" t="s">
        <v>155</v>
      </c>
      <c r="I1626" s="72" t="s">
        <v>16</v>
      </c>
      <c r="J1626" s="72" t="s">
        <v>18</v>
      </c>
      <c r="K1626" s="72" t="s">
        <v>33</v>
      </c>
      <c r="L1626" s="72" t="s">
        <v>497</v>
      </c>
      <c r="M1626" s="72" t="s">
        <v>384</v>
      </c>
    </row>
    <row r="1627" spans="2:13" x14ac:dyDescent="0.25">
      <c r="B1627" s="72" t="s">
        <v>143</v>
      </c>
      <c r="C1627" s="72" t="s">
        <v>144</v>
      </c>
      <c r="D1627" s="72" t="s">
        <v>12</v>
      </c>
      <c r="E1627" s="72" t="s">
        <v>154</v>
      </c>
      <c r="F1627" s="73">
        <v>-40560</v>
      </c>
      <c r="G1627" s="72" t="s">
        <v>14</v>
      </c>
      <c r="H1627" s="72" t="s">
        <v>15</v>
      </c>
      <c r="I1627" s="72" t="s">
        <v>16</v>
      </c>
      <c r="J1627" s="72" t="s">
        <v>18</v>
      </c>
      <c r="K1627" s="72" t="s">
        <v>21</v>
      </c>
      <c r="L1627" s="72" t="s">
        <v>272</v>
      </c>
      <c r="M1627" s="72"/>
    </row>
    <row r="1628" spans="2:13" x14ac:dyDescent="0.25">
      <c r="B1628" s="72" t="s">
        <v>143</v>
      </c>
      <c r="C1628" s="72" t="s">
        <v>144</v>
      </c>
      <c r="D1628" s="72" t="s">
        <v>12</v>
      </c>
      <c r="E1628" s="72" t="s">
        <v>145</v>
      </c>
      <c r="F1628" s="73">
        <v>-40</v>
      </c>
      <c r="G1628" s="72" t="s">
        <v>14</v>
      </c>
      <c r="H1628" s="72" t="s">
        <v>15</v>
      </c>
      <c r="I1628" s="72" t="s">
        <v>16</v>
      </c>
      <c r="J1628" s="72" t="s">
        <v>18</v>
      </c>
      <c r="K1628" s="72" t="s">
        <v>33</v>
      </c>
      <c r="L1628" s="72" t="s">
        <v>627</v>
      </c>
      <c r="M1628" s="72"/>
    </row>
    <row r="1629" spans="2:13" x14ac:dyDescent="0.25">
      <c r="B1629" s="72" t="s">
        <v>143</v>
      </c>
      <c r="C1629" s="72" t="s">
        <v>144</v>
      </c>
      <c r="D1629" s="72" t="s">
        <v>12</v>
      </c>
      <c r="E1629" s="72" t="s">
        <v>229</v>
      </c>
      <c r="F1629" s="73">
        <v>-18079</v>
      </c>
      <c r="G1629" s="72" t="s">
        <v>14</v>
      </c>
      <c r="H1629" s="72" t="s">
        <v>15</v>
      </c>
      <c r="I1629" s="72" t="s">
        <v>16</v>
      </c>
      <c r="J1629" s="72" t="s">
        <v>18</v>
      </c>
      <c r="K1629" s="72" t="s">
        <v>24</v>
      </c>
      <c r="L1629" s="72" t="s">
        <v>715</v>
      </c>
      <c r="M1629" s="72"/>
    </row>
    <row r="1630" spans="2:13" x14ac:dyDescent="0.25">
      <c r="B1630" s="72" t="s">
        <v>143</v>
      </c>
      <c r="C1630" s="72" t="s">
        <v>144</v>
      </c>
      <c r="D1630" s="72" t="s">
        <v>12</v>
      </c>
      <c r="E1630" s="72" t="s">
        <v>282</v>
      </c>
      <c r="F1630" s="73">
        <v>-280</v>
      </c>
      <c r="G1630" s="72" t="s">
        <v>14</v>
      </c>
      <c r="H1630" s="72" t="s">
        <v>15</v>
      </c>
      <c r="I1630" s="72" t="s">
        <v>16</v>
      </c>
      <c r="J1630" s="72" t="s">
        <v>18</v>
      </c>
      <c r="K1630" s="72" t="s">
        <v>33</v>
      </c>
      <c r="L1630" s="72" t="s">
        <v>545</v>
      </c>
      <c r="M1630" s="72"/>
    </row>
    <row r="1631" spans="2:13" x14ac:dyDescent="0.25">
      <c r="B1631" s="72" t="s">
        <v>143</v>
      </c>
      <c r="C1631" s="72" t="s">
        <v>144</v>
      </c>
      <c r="D1631" s="72" t="s">
        <v>12</v>
      </c>
      <c r="E1631" s="72" t="s">
        <v>181</v>
      </c>
      <c r="F1631" s="73">
        <v>-1890</v>
      </c>
      <c r="G1631" s="72" t="s">
        <v>14</v>
      </c>
      <c r="H1631" s="72" t="s">
        <v>15</v>
      </c>
      <c r="I1631" s="72" t="s">
        <v>16</v>
      </c>
      <c r="J1631" s="72" t="s">
        <v>18</v>
      </c>
      <c r="K1631" s="72" t="s">
        <v>147</v>
      </c>
      <c r="L1631" s="72" t="s">
        <v>477</v>
      </c>
      <c r="M1631" s="72"/>
    </row>
    <row r="1632" spans="2:13" x14ac:dyDescent="0.25">
      <c r="B1632" s="72" t="s">
        <v>143</v>
      </c>
      <c r="C1632" s="72" t="s">
        <v>144</v>
      </c>
      <c r="D1632" s="72" t="s">
        <v>12</v>
      </c>
      <c r="E1632" s="72" t="s">
        <v>164</v>
      </c>
      <c r="F1632" s="73">
        <v>-30016</v>
      </c>
      <c r="G1632" s="72" t="s">
        <v>14</v>
      </c>
      <c r="H1632" s="72" t="s">
        <v>15</v>
      </c>
      <c r="I1632" s="72" t="s">
        <v>16</v>
      </c>
      <c r="J1632" s="72" t="s">
        <v>18</v>
      </c>
      <c r="K1632" s="72" t="s">
        <v>184</v>
      </c>
      <c r="L1632" s="72" t="s">
        <v>698</v>
      </c>
      <c r="M1632" s="72"/>
    </row>
    <row r="1633" spans="2:13" x14ac:dyDescent="0.25">
      <c r="B1633" s="72" t="s">
        <v>143</v>
      </c>
      <c r="C1633" s="72" t="s">
        <v>144</v>
      </c>
      <c r="D1633" s="72" t="s">
        <v>12</v>
      </c>
      <c r="E1633" s="72" t="s">
        <v>152</v>
      </c>
      <c r="F1633" s="73">
        <v>-420</v>
      </c>
      <c r="G1633" s="72" t="s">
        <v>14</v>
      </c>
      <c r="H1633" s="72" t="s">
        <v>155</v>
      </c>
      <c r="I1633" s="72" t="s">
        <v>16</v>
      </c>
      <c r="J1633" s="72" t="s">
        <v>18</v>
      </c>
      <c r="K1633" s="72" t="s">
        <v>303</v>
      </c>
      <c r="L1633" s="72" t="s">
        <v>716</v>
      </c>
      <c r="M1633" s="72"/>
    </row>
    <row r="1634" spans="2:13" x14ac:dyDescent="0.25">
      <c r="B1634" s="72" t="s">
        <v>143</v>
      </c>
      <c r="C1634" s="72" t="s">
        <v>144</v>
      </c>
      <c r="D1634" s="72" t="s">
        <v>12</v>
      </c>
      <c r="E1634" s="72" t="s">
        <v>188</v>
      </c>
      <c r="F1634" s="73">
        <v>2319991</v>
      </c>
      <c r="G1634" s="72" t="s">
        <v>14</v>
      </c>
      <c r="H1634" s="72" t="s">
        <v>155</v>
      </c>
      <c r="I1634" s="72" t="s">
        <v>16</v>
      </c>
      <c r="J1634" s="72" t="s">
        <v>18</v>
      </c>
      <c r="K1634" s="72" t="s">
        <v>33</v>
      </c>
      <c r="L1634" s="72" t="s">
        <v>284</v>
      </c>
      <c r="M1634" s="72" t="s">
        <v>191</v>
      </c>
    </row>
    <row r="1635" spans="2:13" x14ac:dyDescent="0.25">
      <c r="B1635" s="72" t="s">
        <v>143</v>
      </c>
      <c r="C1635" s="72" t="s">
        <v>144</v>
      </c>
      <c r="D1635" s="72" t="s">
        <v>12</v>
      </c>
      <c r="E1635" s="72" t="s">
        <v>145</v>
      </c>
      <c r="F1635" s="73">
        <v>-3098</v>
      </c>
      <c r="G1635" s="72" t="s">
        <v>14</v>
      </c>
      <c r="H1635" s="72" t="s">
        <v>15</v>
      </c>
      <c r="I1635" s="72" t="s">
        <v>136</v>
      </c>
      <c r="J1635" s="72" t="s">
        <v>18</v>
      </c>
      <c r="K1635" s="72" t="s">
        <v>147</v>
      </c>
      <c r="L1635" s="72" t="s">
        <v>255</v>
      </c>
      <c r="M1635" s="72"/>
    </row>
    <row r="1636" spans="2:13" x14ac:dyDescent="0.25">
      <c r="B1636" s="72" t="s">
        <v>143</v>
      </c>
      <c r="C1636" s="72" t="s">
        <v>144</v>
      </c>
      <c r="D1636" s="72" t="s">
        <v>12</v>
      </c>
      <c r="E1636" s="72" t="s">
        <v>157</v>
      </c>
      <c r="F1636" s="73">
        <v>576054</v>
      </c>
      <c r="G1636" s="72" t="s">
        <v>14</v>
      </c>
      <c r="H1636" s="72" t="s">
        <v>155</v>
      </c>
      <c r="I1636" s="72" t="s">
        <v>16</v>
      </c>
      <c r="J1636" s="72" t="s">
        <v>18</v>
      </c>
      <c r="K1636" s="72" t="s">
        <v>269</v>
      </c>
      <c r="L1636" s="72" t="s">
        <v>717</v>
      </c>
      <c r="M1636" s="72" t="s">
        <v>322</v>
      </c>
    </row>
    <row r="1637" spans="2:13" x14ac:dyDescent="0.25">
      <c r="B1637" s="72" t="s">
        <v>143</v>
      </c>
      <c r="C1637" s="72" t="s">
        <v>144</v>
      </c>
      <c r="D1637" s="72" t="s">
        <v>12</v>
      </c>
      <c r="E1637" s="72" t="s">
        <v>209</v>
      </c>
      <c r="F1637" s="73">
        <v>516287</v>
      </c>
      <c r="G1637" s="72" t="s">
        <v>14</v>
      </c>
      <c r="H1637" s="72" t="s">
        <v>15</v>
      </c>
      <c r="I1637" s="72" t="s">
        <v>16</v>
      </c>
      <c r="J1637" s="72" t="s">
        <v>18</v>
      </c>
      <c r="K1637" s="72" t="s">
        <v>257</v>
      </c>
      <c r="L1637" s="72" t="s">
        <v>718</v>
      </c>
      <c r="M1637" s="72" t="s">
        <v>322</v>
      </c>
    </row>
    <row r="1638" spans="2:13" x14ac:dyDescent="0.25">
      <c r="B1638" s="72" t="s">
        <v>143</v>
      </c>
      <c r="C1638" s="72" t="s">
        <v>144</v>
      </c>
      <c r="D1638" s="72" t="s">
        <v>12</v>
      </c>
      <c r="E1638" s="72" t="s">
        <v>292</v>
      </c>
      <c r="F1638" s="73">
        <v>112264</v>
      </c>
      <c r="G1638" s="72" t="s">
        <v>14</v>
      </c>
      <c r="H1638" s="72" t="s">
        <v>155</v>
      </c>
      <c r="I1638" s="72" t="s">
        <v>16</v>
      </c>
      <c r="J1638" s="72" t="s">
        <v>18</v>
      </c>
      <c r="K1638" s="72" t="s">
        <v>33</v>
      </c>
      <c r="L1638" s="72" t="s">
        <v>497</v>
      </c>
      <c r="M1638" s="72" t="s">
        <v>522</v>
      </c>
    </row>
    <row r="1639" spans="2:13" x14ac:dyDescent="0.25">
      <c r="B1639" s="72" t="s">
        <v>143</v>
      </c>
      <c r="C1639" s="72" t="s">
        <v>144</v>
      </c>
      <c r="D1639" s="72" t="s">
        <v>12</v>
      </c>
      <c r="E1639" s="72" t="s">
        <v>152</v>
      </c>
      <c r="F1639" s="73">
        <v>-57749</v>
      </c>
      <c r="G1639" s="72" t="s">
        <v>14</v>
      </c>
      <c r="H1639" s="72" t="s">
        <v>15</v>
      </c>
      <c r="I1639" s="72" t="s">
        <v>16</v>
      </c>
      <c r="J1639" s="72" t="s">
        <v>18</v>
      </c>
      <c r="K1639" s="72" t="s">
        <v>33</v>
      </c>
      <c r="L1639" s="72" t="s">
        <v>353</v>
      </c>
      <c r="M1639" s="72"/>
    </row>
    <row r="1640" spans="2:13" x14ac:dyDescent="0.25">
      <c r="B1640" s="72" t="s">
        <v>143</v>
      </c>
      <c r="C1640" s="72" t="s">
        <v>144</v>
      </c>
      <c r="D1640" s="72" t="s">
        <v>12</v>
      </c>
      <c r="E1640" s="72" t="s">
        <v>188</v>
      </c>
      <c r="F1640" s="73">
        <v>9002037</v>
      </c>
      <c r="G1640" s="72" t="s">
        <v>14</v>
      </c>
      <c r="H1640" s="72" t="s">
        <v>15</v>
      </c>
      <c r="I1640" s="72" t="s">
        <v>16</v>
      </c>
      <c r="J1640" s="72" t="s">
        <v>18</v>
      </c>
      <c r="K1640" s="72" t="s">
        <v>33</v>
      </c>
      <c r="L1640" s="72" t="s">
        <v>364</v>
      </c>
      <c r="M1640" s="72" t="s">
        <v>163</v>
      </c>
    </row>
    <row r="1641" spans="2:13" x14ac:dyDescent="0.25">
      <c r="B1641" s="72" t="s">
        <v>143</v>
      </c>
      <c r="C1641" s="72" t="s">
        <v>144</v>
      </c>
      <c r="D1641" s="72" t="s">
        <v>12</v>
      </c>
      <c r="E1641" s="72" t="s">
        <v>181</v>
      </c>
      <c r="F1641" s="73">
        <v>-15</v>
      </c>
      <c r="G1641" s="72" t="s">
        <v>14</v>
      </c>
      <c r="H1641" s="72" t="s">
        <v>15</v>
      </c>
      <c r="I1641" s="72" t="s">
        <v>136</v>
      </c>
      <c r="J1641" s="72" t="s">
        <v>18</v>
      </c>
      <c r="K1641" s="72" t="s">
        <v>33</v>
      </c>
      <c r="L1641" s="72" t="s">
        <v>552</v>
      </c>
      <c r="M1641" s="72"/>
    </row>
    <row r="1642" spans="2:13" x14ac:dyDescent="0.25">
      <c r="B1642" s="72" t="s">
        <v>143</v>
      </c>
      <c r="C1642" s="72" t="s">
        <v>144</v>
      </c>
      <c r="D1642" s="72" t="s">
        <v>12</v>
      </c>
      <c r="E1642" s="72" t="s">
        <v>183</v>
      </c>
      <c r="F1642" s="73">
        <v>171160</v>
      </c>
      <c r="G1642" s="72" t="s">
        <v>14</v>
      </c>
      <c r="H1642" s="72" t="s">
        <v>15</v>
      </c>
      <c r="I1642" s="72" t="s">
        <v>16</v>
      </c>
      <c r="J1642" s="72" t="s">
        <v>18</v>
      </c>
      <c r="K1642" s="72" t="s">
        <v>21</v>
      </c>
      <c r="L1642" s="72" t="s">
        <v>515</v>
      </c>
      <c r="M1642" s="72" t="s">
        <v>163</v>
      </c>
    </row>
    <row r="1643" spans="2:13" x14ac:dyDescent="0.25">
      <c r="B1643" s="72" t="s">
        <v>143</v>
      </c>
      <c r="C1643" s="72" t="s">
        <v>144</v>
      </c>
      <c r="D1643" s="72" t="s">
        <v>12</v>
      </c>
      <c r="E1643" s="72" t="s">
        <v>280</v>
      </c>
      <c r="F1643" s="73">
        <v>17880</v>
      </c>
      <c r="G1643" s="72" t="s">
        <v>14</v>
      </c>
      <c r="H1643" s="72" t="s">
        <v>15</v>
      </c>
      <c r="I1643" s="72" t="s">
        <v>16</v>
      </c>
      <c r="J1643" s="72" t="s">
        <v>18</v>
      </c>
      <c r="K1643" s="72" t="s">
        <v>147</v>
      </c>
      <c r="L1643" s="72" t="s">
        <v>276</v>
      </c>
      <c r="M1643" s="72" t="s">
        <v>203</v>
      </c>
    </row>
    <row r="1644" spans="2:13" x14ac:dyDescent="0.25">
      <c r="B1644" s="72" t="s">
        <v>143</v>
      </c>
      <c r="C1644" s="72" t="s">
        <v>144</v>
      </c>
      <c r="D1644" s="72" t="s">
        <v>12</v>
      </c>
      <c r="E1644" s="72" t="s">
        <v>292</v>
      </c>
      <c r="F1644" s="73">
        <v>1337048</v>
      </c>
      <c r="G1644" s="72" t="s">
        <v>14</v>
      </c>
      <c r="H1644" s="72" t="s">
        <v>15</v>
      </c>
      <c r="I1644" s="72" t="s">
        <v>16</v>
      </c>
      <c r="J1644" s="72" t="s">
        <v>18</v>
      </c>
      <c r="K1644" s="72" t="s">
        <v>214</v>
      </c>
      <c r="L1644" s="72" t="s">
        <v>502</v>
      </c>
      <c r="M1644" s="72" t="s">
        <v>601</v>
      </c>
    </row>
    <row r="1645" spans="2:13" x14ac:dyDescent="0.25">
      <c r="B1645" s="72" t="s">
        <v>143</v>
      </c>
      <c r="C1645" s="72" t="s">
        <v>144</v>
      </c>
      <c r="D1645" s="72" t="s">
        <v>12</v>
      </c>
      <c r="E1645" s="72" t="s">
        <v>209</v>
      </c>
      <c r="F1645" s="73">
        <v>297595</v>
      </c>
      <c r="G1645" s="72" t="s">
        <v>14</v>
      </c>
      <c r="H1645" s="72" t="s">
        <v>155</v>
      </c>
      <c r="I1645" s="72" t="s">
        <v>16</v>
      </c>
      <c r="J1645" s="72" t="s">
        <v>18</v>
      </c>
      <c r="K1645" s="72" t="s">
        <v>33</v>
      </c>
      <c r="L1645" s="72" t="s">
        <v>359</v>
      </c>
      <c r="M1645" s="72" t="s">
        <v>159</v>
      </c>
    </row>
    <row r="1646" spans="2:13" x14ac:dyDescent="0.25">
      <c r="B1646" s="72" t="s">
        <v>143</v>
      </c>
      <c r="C1646" s="72" t="s">
        <v>144</v>
      </c>
      <c r="D1646" s="72" t="s">
        <v>12</v>
      </c>
      <c r="E1646" s="72" t="s">
        <v>219</v>
      </c>
      <c r="F1646" s="73">
        <v>308</v>
      </c>
      <c r="G1646" s="72" t="s">
        <v>14</v>
      </c>
      <c r="H1646" s="72" t="s">
        <v>15</v>
      </c>
      <c r="I1646" s="72" t="s">
        <v>16</v>
      </c>
      <c r="J1646" s="72" t="s">
        <v>18</v>
      </c>
      <c r="K1646" s="72" t="s">
        <v>33</v>
      </c>
      <c r="L1646" s="72" t="s">
        <v>541</v>
      </c>
      <c r="M1646" s="72"/>
    </row>
    <row r="1647" spans="2:13" x14ac:dyDescent="0.25">
      <c r="B1647" s="72" t="s">
        <v>143</v>
      </c>
      <c r="C1647" s="72" t="s">
        <v>144</v>
      </c>
      <c r="D1647" s="72" t="s">
        <v>12</v>
      </c>
      <c r="E1647" s="72" t="s">
        <v>164</v>
      </c>
      <c r="F1647" s="73">
        <v>-16188</v>
      </c>
      <c r="G1647" s="72" t="s">
        <v>14</v>
      </c>
      <c r="H1647" s="72" t="s">
        <v>15</v>
      </c>
      <c r="I1647" s="72" t="s">
        <v>16</v>
      </c>
      <c r="J1647" s="72" t="s">
        <v>18</v>
      </c>
      <c r="K1647" s="72" t="s">
        <v>214</v>
      </c>
      <c r="L1647" s="72" t="s">
        <v>599</v>
      </c>
      <c r="M1647" s="72"/>
    </row>
    <row r="1648" spans="2:13" x14ac:dyDescent="0.25">
      <c r="B1648" s="72" t="s">
        <v>143</v>
      </c>
      <c r="C1648" s="72" t="s">
        <v>144</v>
      </c>
      <c r="D1648" s="72" t="s">
        <v>12</v>
      </c>
      <c r="E1648" s="72" t="s">
        <v>229</v>
      </c>
      <c r="F1648" s="73">
        <v>-80640</v>
      </c>
      <c r="G1648" s="72" t="s">
        <v>14</v>
      </c>
      <c r="H1648" s="72" t="s">
        <v>155</v>
      </c>
      <c r="I1648" s="72" t="s">
        <v>16</v>
      </c>
      <c r="J1648" s="72" t="s">
        <v>18</v>
      </c>
      <c r="K1648" s="72" t="s">
        <v>33</v>
      </c>
      <c r="L1648" s="72" t="s">
        <v>624</v>
      </c>
      <c r="M1648" s="72"/>
    </row>
    <row r="1649" spans="2:13" x14ac:dyDescent="0.25">
      <c r="B1649" s="72" t="s">
        <v>143</v>
      </c>
      <c r="C1649" s="72" t="s">
        <v>144</v>
      </c>
      <c r="D1649" s="72" t="s">
        <v>12</v>
      </c>
      <c r="E1649" s="72" t="s">
        <v>177</v>
      </c>
      <c r="F1649" s="73">
        <v>68883</v>
      </c>
      <c r="G1649" s="72" t="s">
        <v>14</v>
      </c>
      <c r="H1649" s="72" t="s">
        <v>15</v>
      </c>
      <c r="I1649" s="72" t="s">
        <v>16</v>
      </c>
      <c r="J1649" s="72" t="s">
        <v>18</v>
      </c>
      <c r="K1649" s="72" t="s">
        <v>147</v>
      </c>
      <c r="L1649" s="72" t="s">
        <v>390</v>
      </c>
      <c r="M1649" s="72"/>
    </row>
    <row r="1650" spans="2:13" x14ac:dyDescent="0.25">
      <c r="B1650" s="72" t="s">
        <v>143</v>
      </c>
      <c r="C1650" s="72" t="s">
        <v>144</v>
      </c>
      <c r="D1650" s="72" t="s">
        <v>12</v>
      </c>
      <c r="E1650" s="72" t="s">
        <v>177</v>
      </c>
      <c r="F1650" s="73">
        <v>169414</v>
      </c>
      <c r="G1650" s="72" t="s">
        <v>14</v>
      </c>
      <c r="H1650" s="72" t="s">
        <v>155</v>
      </c>
      <c r="I1650" s="72" t="s">
        <v>16</v>
      </c>
      <c r="J1650" s="72" t="s">
        <v>18</v>
      </c>
      <c r="K1650" s="72" t="s">
        <v>33</v>
      </c>
      <c r="L1650" s="72" t="s">
        <v>485</v>
      </c>
      <c r="M1650" s="72"/>
    </row>
    <row r="1651" spans="2:13" x14ac:dyDescent="0.25">
      <c r="B1651" s="72" t="s">
        <v>143</v>
      </c>
      <c r="C1651" s="72" t="s">
        <v>144</v>
      </c>
      <c r="D1651" s="72" t="s">
        <v>12</v>
      </c>
      <c r="E1651" s="72" t="s">
        <v>562</v>
      </c>
      <c r="F1651" s="73">
        <v>1363636</v>
      </c>
      <c r="G1651" s="72" t="s">
        <v>14</v>
      </c>
      <c r="H1651" s="72" t="s">
        <v>15</v>
      </c>
      <c r="I1651" s="72" t="s">
        <v>16</v>
      </c>
      <c r="J1651" s="72" t="s">
        <v>18</v>
      </c>
      <c r="K1651" s="72" t="s">
        <v>27</v>
      </c>
      <c r="L1651" s="72" t="s">
        <v>28</v>
      </c>
      <c r="M1651" s="72" t="s">
        <v>334</v>
      </c>
    </row>
    <row r="1652" spans="2:13" x14ac:dyDescent="0.25">
      <c r="B1652" s="72" t="s">
        <v>143</v>
      </c>
      <c r="C1652" s="72" t="s">
        <v>144</v>
      </c>
      <c r="D1652" s="72" t="s">
        <v>12</v>
      </c>
      <c r="E1652" s="72" t="s">
        <v>188</v>
      </c>
      <c r="F1652" s="73">
        <v>747322</v>
      </c>
      <c r="G1652" s="72" t="s">
        <v>14</v>
      </c>
      <c r="H1652" s="72" t="s">
        <v>15</v>
      </c>
      <c r="I1652" s="72" t="s">
        <v>16</v>
      </c>
      <c r="J1652" s="72" t="s">
        <v>18</v>
      </c>
      <c r="K1652" s="72" t="s">
        <v>33</v>
      </c>
      <c r="L1652" s="72" t="s">
        <v>200</v>
      </c>
      <c r="M1652" s="72" t="s">
        <v>191</v>
      </c>
    </row>
    <row r="1653" spans="2:13" x14ac:dyDescent="0.25">
      <c r="B1653" s="72" t="s">
        <v>143</v>
      </c>
      <c r="C1653" s="72" t="s">
        <v>144</v>
      </c>
      <c r="D1653" s="72" t="s">
        <v>12</v>
      </c>
      <c r="E1653" s="72" t="s">
        <v>154</v>
      </c>
      <c r="F1653" s="73">
        <v>-14860</v>
      </c>
      <c r="G1653" s="72" t="s">
        <v>14</v>
      </c>
      <c r="H1653" s="72" t="s">
        <v>15</v>
      </c>
      <c r="I1653" s="72" t="s">
        <v>16</v>
      </c>
      <c r="J1653" s="72" t="s">
        <v>18</v>
      </c>
      <c r="K1653" s="72" t="s">
        <v>165</v>
      </c>
      <c r="L1653" s="72" t="s">
        <v>535</v>
      </c>
      <c r="M1653" s="72"/>
    </row>
    <row r="1654" spans="2:13" x14ac:dyDescent="0.25">
      <c r="B1654" s="72" t="s">
        <v>143</v>
      </c>
      <c r="C1654" s="72" t="s">
        <v>144</v>
      </c>
      <c r="D1654" s="72" t="s">
        <v>12</v>
      </c>
      <c r="E1654" s="72" t="s">
        <v>197</v>
      </c>
      <c r="F1654" s="73">
        <v>935491</v>
      </c>
      <c r="G1654" s="72" t="s">
        <v>14</v>
      </c>
      <c r="H1654" s="72" t="s">
        <v>15</v>
      </c>
      <c r="I1654" s="72" t="s">
        <v>16</v>
      </c>
      <c r="J1654" s="72" t="s">
        <v>18</v>
      </c>
      <c r="K1654" s="72" t="s">
        <v>147</v>
      </c>
      <c r="L1654" s="72" t="s">
        <v>523</v>
      </c>
      <c r="M1654" s="72" t="s">
        <v>191</v>
      </c>
    </row>
    <row r="1655" spans="2:13" x14ac:dyDescent="0.25">
      <c r="B1655" s="72" t="s">
        <v>143</v>
      </c>
      <c r="C1655" s="72" t="s">
        <v>144</v>
      </c>
      <c r="D1655" s="72" t="s">
        <v>12</v>
      </c>
      <c r="E1655" s="72" t="s">
        <v>439</v>
      </c>
      <c r="F1655" s="73">
        <v>501753</v>
      </c>
      <c r="G1655" s="72" t="s">
        <v>14</v>
      </c>
      <c r="H1655" s="72" t="s">
        <v>155</v>
      </c>
      <c r="I1655" s="72" t="s">
        <v>16</v>
      </c>
      <c r="J1655" s="72" t="s">
        <v>18</v>
      </c>
      <c r="K1655" s="72" t="s">
        <v>21</v>
      </c>
      <c r="L1655" s="72" t="s">
        <v>457</v>
      </c>
      <c r="M1655" s="72"/>
    </row>
    <row r="1656" spans="2:13" x14ac:dyDescent="0.25">
      <c r="B1656" s="72" t="s">
        <v>143</v>
      </c>
      <c r="C1656" s="72" t="s">
        <v>144</v>
      </c>
      <c r="D1656" s="72" t="s">
        <v>12</v>
      </c>
      <c r="E1656" s="72" t="s">
        <v>282</v>
      </c>
      <c r="F1656" s="73">
        <v>-166</v>
      </c>
      <c r="G1656" s="72" t="s">
        <v>14</v>
      </c>
      <c r="H1656" s="72" t="s">
        <v>15</v>
      </c>
      <c r="I1656" s="72" t="s">
        <v>16</v>
      </c>
      <c r="J1656" s="72" t="s">
        <v>18</v>
      </c>
      <c r="K1656" s="72" t="s">
        <v>21</v>
      </c>
      <c r="L1656" s="72" t="s">
        <v>238</v>
      </c>
      <c r="M1656" s="72"/>
    </row>
    <row r="1657" spans="2:13" x14ac:dyDescent="0.25">
      <c r="B1657" s="72" t="s">
        <v>143</v>
      </c>
      <c r="C1657" s="72" t="s">
        <v>144</v>
      </c>
      <c r="D1657" s="72" t="s">
        <v>12</v>
      </c>
      <c r="E1657" s="72" t="s">
        <v>145</v>
      </c>
      <c r="F1657" s="73">
        <v>-824</v>
      </c>
      <c r="G1657" s="72" t="s">
        <v>14</v>
      </c>
      <c r="H1657" s="72" t="s">
        <v>15</v>
      </c>
      <c r="I1657" s="72" t="s">
        <v>16</v>
      </c>
      <c r="J1657" s="72" t="s">
        <v>18</v>
      </c>
      <c r="K1657" s="72" t="s">
        <v>24</v>
      </c>
      <c r="L1657" s="72" t="s">
        <v>661</v>
      </c>
      <c r="M1657" s="72"/>
    </row>
    <row r="1658" spans="2:13" x14ac:dyDescent="0.25">
      <c r="B1658" s="72" t="s">
        <v>143</v>
      </c>
      <c r="C1658" s="72" t="s">
        <v>144</v>
      </c>
      <c r="D1658" s="72" t="s">
        <v>12</v>
      </c>
      <c r="E1658" s="72" t="s">
        <v>160</v>
      </c>
      <c r="F1658" s="73">
        <v>9385</v>
      </c>
      <c r="G1658" s="72" t="s">
        <v>14</v>
      </c>
      <c r="H1658" s="72" t="s">
        <v>15</v>
      </c>
      <c r="I1658" s="72" t="s">
        <v>16</v>
      </c>
      <c r="J1658" s="72" t="s">
        <v>18</v>
      </c>
      <c r="K1658" s="72" t="s">
        <v>257</v>
      </c>
      <c r="L1658" s="72" t="s">
        <v>719</v>
      </c>
      <c r="M1658" s="72" t="s">
        <v>191</v>
      </c>
    </row>
    <row r="1659" spans="2:13" x14ac:dyDescent="0.25">
      <c r="B1659" s="72" t="s">
        <v>143</v>
      </c>
      <c r="C1659" s="72" t="s">
        <v>144</v>
      </c>
      <c r="D1659" s="72" t="s">
        <v>12</v>
      </c>
      <c r="E1659" s="72" t="s">
        <v>177</v>
      </c>
      <c r="F1659" s="73">
        <v>1433764</v>
      </c>
      <c r="G1659" s="72" t="s">
        <v>14</v>
      </c>
      <c r="H1659" s="72" t="s">
        <v>15</v>
      </c>
      <c r="I1659" s="72" t="s">
        <v>16</v>
      </c>
      <c r="J1659" s="72" t="s">
        <v>18</v>
      </c>
      <c r="K1659" s="72" t="s">
        <v>147</v>
      </c>
      <c r="L1659" s="72" t="s">
        <v>675</v>
      </c>
      <c r="M1659" s="72"/>
    </row>
    <row r="1660" spans="2:13" x14ac:dyDescent="0.25">
      <c r="B1660" s="72" t="s">
        <v>143</v>
      </c>
      <c r="C1660" s="72" t="s">
        <v>144</v>
      </c>
      <c r="D1660" s="72" t="s">
        <v>12</v>
      </c>
      <c r="E1660" s="72" t="s">
        <v>229</v>
      </c>
      <c r="F1660" s="73">
        <v>-327564</v>
      </c>
      <c r="G1660" s="72" t="s">
        <v>14</v>
      </c>
      <c r="H1660" s="72" t="s">
        <v>155</v>
      </c>
      <c r="I1660" s="72" t="s">
        <v>16</v>
      </c>
      <c r="J1660" s="72" t="s">
        <v>18</v>
      </c>
      <c r="K1660" s="72" t="s">
        <v>33</v>
      </c>
      <c r="L1660" s="72" t="s">
        <v>499</v>
      </c>
      <c r="M1660" s="72"/>
    </row>
    <row r="1661" spans="2:13" x14ac:dyDescent="0.25">
      <c r="B1661" s="72" t="s">
        <v>143</v>
      </c>
      <c r="C1661" s="72" t="s">
        <v>144</v>
      </c>
      <c r="D1661" s="72" t="s">
        <v>12</v>
      </c>
      <c r="E1661" s="72" t="s">
        <v>181</v>
      </c>
      <c r="F1661" s="73">
        <v>-44</v>
      </c>
      <c r="G1661" s="72" t="s">
        <v>14</v>
      </c>
      <c r="H1661" s="72" t="s">
        <v>155</v>
      </c>
      <c r="I1661" s="72" t="s">
        <v>16</v>
      </c>
      <c r="J1661" s="72" t="s">
        <v>18</v>
      </c>
      <c r="K1661" s="72" t="s">
        <v>33</v>
      </c>
      <c r="L1661" s="72" t="s">
        <v>331</v>
      </c>
      <c r="M1661" s="72"/>
    </row>
    <row r="1662" spans="2:13" x14ac:dyDescent="0.25">
      <c r="B1662" s="72" t="s">
        <v>143</v>
      </c>
      <c r="C1662" s="72" t="s">
        <v>144</v>
      </c>
      <c r="D1662" s="72" t="s">
        <v>12</v>
      </c>
      <c r="E1662" s="72" t="s">
        <v>197</v>
      </c>
      <c r="F1662" s="73">
        <v>200417</v>
      </c>
      <c r="G1662" s="72" t="s">
        <v>14</v>
      </c>
      <c r="H1662" s="72" t="s">
        <v>15</v>
      </c>
      <c r="I1662" s="72" t="s">
        <v>16</v>
      </c>
      <c r="J1662" s="72" t="s">
        <v>18</v>
      </c>
      <c r="K1662" s="72" t="s">
        <v>33</v>
      </c>
      <c r="L1662" s="72" t="s">
        <v>331</v>
      </c>
      <c r="M1662" s="72" t="s">
        <v>186</v>
      </c>
    </row>
    <row r="1663" spans="2:13" x14ac:dyDescent="0.25">
      <c r="B1663" s="72" t="s">
        <v>143</v>
      </c>
      <c r="C1663" s="72" t="s">
        <v>144</v>
      </c>
      <c r="D1663" s="72" t="s">
        <v>12</v>
      </c>
      <c r="E1663" s="72" t="s">
        <v>199</v>
      </c>
      <c r="F1663" s="73">
        <v>13488</v>
      </c>
      <c r="G1663" s="72" t="s">
        <v>14</v>
      </c>
      <c r="H1663" s="72" t="s">
        <v>15</v>
      </c>
      <c r="I1663" s="72" t="s">
        <v>16</v>
      </c>
      <c r="J1663" s="72" t="s">
        <v>18</v>
      </c>
      <c r="K1663" s="72" t="s">
        <v>24</v>
      </c>
      <c r="L1663" s="72" t="s">
        <v>448</v>
      </c>
      <c r="M1663" s="72"/>
    </row>
    <row r="1664" spans="2:13" x14ac:dyDescent="0.25">
      <c r="B1664" s="72" t="s">
        <v>143</v>
      </c>
      <c r="C1664" s="72" t="s">
        <v>144</v>
      </c>
      <c r="D1664" s="72" t="s">
        <v>12</v>
      </c>
      <c r="E1664" s="72" t="s">
        <v>181</v>
      </c>
      <c r="F1664" s="73">
        <v>-596</v>
      </c>
      <c r="G1664" s="72" t="s">
        <v>14</v>
      </c>
      <c r="H1664" s="72" t="s">
        <v>155</v>
      </c>
      <c r="I1664" s="72" t="s">
        <v>16</v>
      </c>
      <c r="J1664" s="72" t="s">
        <v>18</v>
      </c>
      <c r="K1664" s="72" t="s">
        <v>147</v>
      </c>
      <c r="L1664" s="72" t="s">
        <v>275</v>
      </c>
      <c r="M1664" s="72"/>
    </row>
    <row r="1665" spans="2:13" x14ac:dyDescent="0.25">
      <c r="B1665" s="72" t="s">
        <v>143</v>
      </c>
      <c r="C1665" s="72" t="s">
        <v>144</v>
      </c>
      <c r="D1665" s="72" t="s">
        <v>12</v>
      </c>
      <c r="E1665" s="72" t="s">
        <v>213</v>
      </c>
      <c r="F1665" s="73">
        <v>9759</v>
      </c>
      <c r="G1665" s="72" t="s">
        <v>14</v>
      </c>
      <c r="H1665" s="72" t="s">
        <v>15</v>
      </c>
      <c r="I1665" s="72" t="s">
        <v>136</v>
      </c>
      <c r="J1665" s="72" t="s">
        <v>18</v>
      </c>
      <c r="K1665" s="72" t="s">
        <v>21</v>
      </c>
      <c r="L1665" s="72" t="s">
        <v>457</v>
      </c>
      <c r="M1665" s="72" t="s">
        <v>191</v>
      </c>
    </row>
    <row r="1666" spans="2:13" x14ac:dyDescent="0.25">
      <c r="B1666" s="72" t="s">
        <v>143</v>
      </c>
      <c r="C1666" s="72" t="s">
        <v>144</v>
      </c>
      <c r="D1666" s="72" t="s">
        <v>12</v>
      </c>
      <c r="E1666" s="72" t="s">
        <v>188</v>
      </c>
      <c r="F1666" s="73">
        <v>12386096</v>
      </c>
      <c r="G1666" s="72" t="s">
        <v>14</v>
      </c>
      <c r="H1666" s="72" t="s">
        <v>15</v>
      </c>
      <c r="I1666" s="72" t="s">
        <v>16</v>
      </c>
      <c r="J1666" s="72" t="s">
        <v>18</v>
      </c>
      <c r="K1666" s="72" t="s">
        <v>165</v>
      </c>
      <c r="L1666" s="72" t="s">
        <v>243</v>
      </c>
      <c r="M1666" s="72" t="s">
        <v>163</v>
      </c>
    </row>
    <row r="1667" spans="2:13" x14ac:dyDescent="0.25">
      <c r="B1667" s="72" t="s">
        <v>143</v>
      </c>
      <c r="C1667" s="72" t="s">
        <v>144</v>
      </c>
      <c r="D1667" s="72" t="s">
        <v>12</v>
      </c>
      <c r="E1667" s="72" t="s">
        <v>164</v>
      </c>
      <c r="F1667" s="73">
        <v>-80176</v>
      </c>
      <c r="G1667" s="72" t="s">
        <v>14</v>
      </c>
      <c r="H1667" s="72" t="s">
        <v>15</v>
      </c>
      <c r="I1667" s="72" t="s">
        <v>16</v>
      </c>
      <c r="J1667" s="72" t="s">
        <v>18</v>
      </c>
      <c r="K1667" s="72" t="s">
        <v>21</v>
      </c>
      <c r="L1667" s="72" t="s">
        <v>609</v>
      </c>
      <c r="M1667" s="72"/>
    </row>
    <row r="1668" spans="2:13" x14ac:dyDescent="0.25">
      <c r="B1668" s="72" t="s">
        <v>143</v>
      </c>
      <c r="C1668" s="72" t="s">
        <v>144</v>
      </c>
      <c r="D1668" s="72" t="s">
        <v>12</v>
      </c>
      <c r="E1668" s="72" t="s">
        <v>188</v>
      </c>
      <c r="F1668" s="73">
        <v>3585769</v>
      </c>
      <c r="G1668" s="72" t="s">
        <v>14</v>
      </c>
      <c r="H1668" s="72" t="s">
        <v>155</v>
      </c>
      <c r="I1668" s="72" t="s">
        <v>16</v>
      </c>
      <c r="J1668" s="72" t="s">
        <v>18</v>
      </c>
      <c r="K1668" s="72" t="s">
        <v>33</v>
      </c>
      <c r="L1668" s="72" t="s">
        <v>232</v>
      </c>
      <c r="M1668" s="72" t="s">
        <v>191</v>
      </c>
    </row>
    <row r="1669" spans="2:13" x14ac:dyDescent="0.25">
      <c r="B1669" s="72" t="s">
        <v>143</v>
      </c>
      <c r="C1669" s="72" t="s">
        <v>144</v>
      </c>
      <c r="D1669" s="72" t="s">
        <v>12</v>
      </c>
      <c r="E1669" s="72" t="s">
        <v>282</v>
      </c>
      <c r="F1669" s="73">
        <v>-65</v>
      </c>
      <c r="G1669" s="72" t="s">
        <v>14</v>
      </c>
      <c r="H1669" s="72" t="s">
        <v>15</v>
      </c>
      <c r="I1669" s="72" t="s">
        <v>16</v>
      </c>
      <c r="J1669" s="72" t="s">
        <v>18</v>
      </c>
      <c r="K1669" s="72" t="s">
        <v>33</v>
      </c>
      <c r="L1669" s="72" t="s">
        <v>588</v>
      </c>
      <c r="M1669" s="72"/>
    </row>
    <row r="1670" spans="2:13" x14ac:dyDescent="0.25">
      <c r="B1670" s="72" t="s">
        <v>143</v>
      </c>
      <c r="C1670" s="72" t="s">
        <v>144</v>
      </c>
      <c r="D1670" s="72" t="s">
        <v>12</v>
      </c>
      <c r="E1670" s="72" t="s">
        <v>152</v>
      </c>
      <c r="F1670" s="73">
        <v>-6052</v>
      </c>
      <c r="G1670" s="72" t="s">
        <v>14</v>
      </c>
      <c r="H1670" s="72" t="s">
        <v>15</v>
      </c>
      <c r="I1670" s="72" t="s">
        <v>16</v>
      </c>
      <c r="J1670" s="72" t="s">
        <v>593</v>
      </c>
      <c r="K1670" s="72" t="s">
        <v>21</v>
      </c>
      <c r="L1670" s="72" t="s">
        <v>22</v>
      </c>
      <c r="M1670" s="72"/>
    </row>
    <row r="1671" spans="2:13" x14ac:dyDescent="0.25">
      <c r="B1671" s="72" t="s">
        <v>143</v>
      </c>
      <c r="C1671" s="72" t="s">
        <v>144</v>
      </c>
      <c r="D1671" s="72" t="s">
        <v>12</v>
      </c>
      <c r="E1671" s="72" t="s">
        <v>149</v>
      </c>
      <c r="F1671" s="73">
        <v>10874547</v>
      </c>
      <c r="G1671" s="72" t="s">
        <v>14</v>
      </c>
      <c r="H1671" s="72" t="s">
        <v>15</v>
      </c>
      <c r="I1671" s="72" t="s">
        <v>16</v>
      </c>
      <c r="J1671" s="72" t="s">
        <v>18</v>
      </c>
      <c r="K1671" s="72" t="s">
        <v>33</v>
      </c>
      <c r="L1671" s="72" t="s">
        <v>34</v>
      </c>
      <c r="M1671" s="72" t="s">
        <v>151</v>
      </c>
    </row>
    <row r="1672" spans="2:13" x14ac:dyDescent="0.25">
      <c r="B1672" s="72" t="s">
        <v>143</v>
      </c>
      <c r="C1672" s="72" t="s">
        <v>144</v>
      </c>
      <c r="D1672" s="72" t="s">
        <v>12</v>
      </c>
      <c r="E1672" s="72" t="s">
        <v>209</v>
      </c>
      <c r="F1672" s="73">
        <v>40785</v>
      </c>
      <c r="G1672" s="72" t="s">
        <v>14</v>
      </c>
      <c r="H1672" s="72" t="s">
        <v>15</v>
      </c>
      <c r="I1672" s="72" t="s">
        <v>16</v>
      </c>
      <c r="J1672" s="72" t="s">
        <v>18</v>
      </c>
      <c r="K1672" s="72" t="s">
        <v>33</v>
      </c>
      <c r="L1672" s="72" t="s">
        <v>584</v>
      </c>
      <c r="M1672" s="72" t="s">
        <v>159</v>
      </c>
    </row>
    <row r="1673" spans="2:13" x14ac:dyDescent="0.25">
      <c r="B1673" s="72" t="s">
        <v>143</v>
      </c>
      <c r="C1673" s="72" t="s">
        <v>144</v>
      </c>
      <c r="D1673" s="72" t="s">
        <v>12</v>
      </c>
      <c r="E1673" s="72" t="s">
        <v>145</v>
      </c>
      <c r="F1673" s="73">
        <v>-7440</v>
      </c>
      <c r="G1673" s="72" t="s">
        <v>14</v>
      </c>
      <c r="H1673" s="72" t="s">
        <v>155</v>
      </c>
      <c r="I1673" s="72" t="s">
        <v>16</v>
      </c>
      <c r="J1673" s="72" t="s">
        <v>18</v>
      </c>
      <c r="K1673" s="72" t="s">
        <v>33</v>
      </c>
      <c r="L1673" s="72" t="s">
        <v>354</v>
      </c>
      <c r="M1673" s="72"/>
    </row>
    <row r="1674" spans="2:13" x14ac:dyDescent="0.25">
      <c r="B1674" s="72" t="s">
        <v>143</v>
      </c>
      <c r="C1674" s="72" t="s">
        <v>144</v>
      </c>
      <c r="D1674" s="72" t="s">
        <v>12</v>
      </c>
      <c r="E1674" s="72" t="s">
        <v>219</v>
      </c>
      <c r="F1674" s="73">
        <v>75258</v>
      </c>
      <c r="G1674" s="72" t="s">
        <v>14</v>
      </c>
      <c r="H1674" s="72" t="s">
        <v>15</v>
      </c>
      <c r="I1674" s="72" t="s">
        <v>16</v>
      </c>
      <c r="J1674" s="72" t="s">
        <v>18</v>
      </c>
      <c r="K1674" s="72" t="s">
        <v>33</v>
      </c>
      <c r="L1674" s="72" t="s">
        <v>412</v>
      </c>
      <c r="M1674" s="72"/>
    </row>
    <row r="1675" spans="2:13" x14ac:dyDescent="0.25">
      <c r="B1675" s="72" t="s">
        <v>143</v>
      </c>
      <c r="C1675" s="72" t="s">
        <v>144</v>
      </c>
      <c r="D1675" s="72" t="s">
        <v>12</v>
      </c>
      <c r="E1675" s="72" t="s">
        <v>219</v>
      </c>
      <c r="F1675" s="73">
        <v>496385</v>
      </c>
      <c r="G1675" s="72" t="s">
        <v>14</v>
      </c>
      <c r="H1675" s="72" t="s">
        <v>155</v>
      </c>
      <c r="I1675" s="72" t="s">
        <v>16</v>
      </c>
      <c r="J1675" s="72" t="s">
        <v>18</v>
      </c>
      <c r="K1675" s="72" t="s">
        <v>33</v>
      </c>
      <c r="L1675" s="72" t="s">
        <v>294</v>
      </c>
      <c r="M1675" s="72"/>
    </row>
    <row r="1676" spans="2:13" x14ac:dyDescent="0.25">
      <c r="B1676" s="72" t="s">
        <v>143</v>
      </c>
      <c r="C1676" s="72" t="s">
        <v>144</v>
      </c>
      <c r="D1676" s="72" t="s">
        <v>12</v>
      </c>
      <c r="E1676" s="72" t="s">
        <v>164</v>
      </c>
      <c r="F1676" s="73">
        <v>-55492</v>
      </c>
      <c r="G1676" s="72" t="s">
        <v>14</v>
      </c>
      <c r="H1676" s="72" t="s">
        <v>15</v>
      </c>
      <c r="I1676" s="72" t="s">
        <v>16</v>
      </c>
      <c r="J1676" s="72" t="s">
        <v>18</v>
      </c>
      <c r="K1676" s="72" t="s">
        <v>33</v>
      </c>
      <c r="L1676" s="72" t="s">
        <v>482</v>
      </c>
      <c r="M1676" s="72"/>
    </row>
    <row r="1677" spans="2:13" x14ac:dyDescent="0.25">
      <c r="B1677" s="72" t="s">
        <v>143</v>
      </c>
      <c r="C1677" s="72" t="s">
        <v>144</v>
      </c>
      <c r="D1677" s="72" t="s">
        <v>12</v>
      </c>
      <c r="E1677" s="72" t="s">
        <v>188</v>
      </c>
      <c r="F1677" s="73">
        <v>4138836</v>
      </c>
      <c r="G1677" s="72" t="s">
        <v>14</v>
      </c>
      <c r="H1677" s="72" t="s">
        <v>15</v>
      </c>
      <c r="I1677" s="72" t="s">
        <v>16</v>
      </c>
      <c r="J1677" s="72" t="s">
        <v>18</v>
      </c>
      <c r="K1677" s="72" t="s">
        <v>147</v>
      </c>
      <c r="L1677" s="72" t="s">
        <v>235</v>
      </c>
      <c r="M1677" s="72" t="s">
        <v>191</v>
      </c>
    </row>
    <row r="1678" spans="2:13" x14ac:dyDescent="0.25">
      <c r="B1678" s="72" t="s">
        <v>143</v>
      </c>
      <c r="C1678" s="72" t="s">
        <v>144</v>
      </c>
      <c r="D1678" s="72" t="s">
        <v>12</v>
      </c>
      <c r="E1678" s="72" t="s">
        <v>240</v>
      </c>
      <c r="F1678" s="73">
        <v>-116</v>
      </c>
      <c r="G1678" s="72" t="s">
        <v>14</v>
      </c>
      <c r="H1678" s="72" t="s">
        <v>15</v>
      </c>
      <c r="I1678" s="72" t="s">
        <v>16</v>
      </c>
      <c r="J1678" s="72" t="s">
        <v>18</v>
      </c>
      <c r="K1678" s="72" t="s">
        <v>147</v>
      </c>
      <c r="L1678" s="72" t="s">
        <v>390</v>
      </c>
      <c r="M1678" s="72"/>
    </row>
    <row r="1679" spans="2:13" x14ac:dyDescent="0.25">
      <c r="B1679" s="72" t="s">
        <v>143</v>
      </c>
      <c r="C1679" s="72" t="s">
        <v>144</v>
      </c>
      <c r="D1679" s="72" t="s">
        <v>12</v>
      </c>
      <c r="E1679" s="72" t="s">
        <v>335</v>
      </c>
      <c r="F1679" s="73">
        <v>755549</v>
      </c>
      <c r="G1679" s="72" t="s">
        <v>14</v>
      </c>
      <c r="H1679" s="72" t="s">
        <v>15</v>
      </c>
      <c r="I1679" s="72" t="s">
        <v>16</v>
      </c>
      <c r="J1679" s="72" t="s">
        <v>18</v>
      </c>
      <c r="K1679" s="72" t="s">
        <v>184</v>
      </c>
      <c r="L1679" s="72" t="s">
        <v>230</v>
      </c>
      <c r="M1679" s="72" t="s">
        <v>334</v>
      </c>
    </row>
    <row r="1680" spans="2:13" x14ac:dyDescent="0.25">
      <c r="B1680" s="72" t="s">
        <v>143</v>
      </c>
      <c r="C1680" s="72" t="s">
        <v>144</v>
      </c>
      <c r="D1680" s="72" t="s">
        <v>12</v>
      </c>
      <c r="E1680" s="72" t="s">
        <v>197</v>
      </c>
      <c r="F1680" s="73">
        <v>318356</v>
      </c>
      <c r="G1680" s="72" t="s">
        <v>14</v>
      </c>
      <c r="H1680" s="72" t="s">
        <v>15</v>
      </c>
      <c r="I1680" s="72" t="s">
        <v>16</v>
      </c>
      <c r="J1680" s="72" t="s">
        <v>18</v>
      </c>
      <c r="K1680" s="72" t="s">
        <v>33</v>
      </c>
      <c r="L1680" s="72" t="s">
        <v>34</v>
      </c>
      <c r="M1680" s="72" t="s">
        <v>151</v>
      </c>
    </row>
    <row r="1681" spans="2:13" x14ac:dyDescent="0.25">
      <c r="B1681" s="72" t="s">
        <v>143</v>
      </c>
      <c r="C1681" s="72" t="s">
        <v>144</v>
      </c>
      <c r="D1681" s="72" t="s">
        <v>12</v>
      </c>
      <c r="E1681" s="72" t="s">
        <v>152</v>
      </c>
      <c r="F1681" s="73">
        <v>-15</v>
      </c>
      <c r="G1681" s="72" t="s">
        <v>14</v>
      </c>
      <c r="H1681" s="72" t="s">
        <v>15</v>
      </c>
      <c r="I1681" s="72" t="s">
        <v>136</v>
      </c>
      <c r="J1681" s="72" t="s">
        <v>18</v>
      </c>
      <c r="K1681" s="72" t="s">
        <v>27</v>
      </c>
      <c r="L1681" s="72" t="s">
        <v>572</v>
      </c>
      <c r="M1681" s="72"/>
    </row>
    <row r="1682" spans="2:13" x14ac:dyDescent="0.25">
      <c r="B1682" s="72" t="s">
        <v>143</v>
      </c>
      <c r="C1682" s="72" t="s">
        <v>144</v>
      </c>
      <c r="D1682" s="72" t="s">
        <v>12</v>
      </c>
      <c r="E1682" s="72" t="s">
        <v>227</v>
      </c>
      <c r="F1682" s="73">
        <v>487996</v>
      </c>
      <c r="G1682" s="72" t="s">
        <v>14</v>
      </c>
      <c r="H1682" s="72" t="s">
        <v>15</v>
      </c>
      <c r="I1682" s="72" t="s">
        <v>16</v>
      </c>
      <c r="J1682" s="72" t="s">
        <v>18</v>
      </c>
      <c r="K1682" s="72" t="s">
        <v>33</v>
      </c>
      <c r="L1682" s="72" t="s">
        <v>420</v>
      </c>
      <c r="M1682" s="72" t="s">
        <v>191</v>
      </c>
    </row>
    <row r="1683" spans="2:13" x14ac:dyDescent="0.25">
      <c r="B1683" s="72" t="s">
        <v>143</v>
      </c>
      <c r="C1683" s="72" t="s">
        <v>144</v>
      </c>
      <c r="D1683" s="72" t="s">
        <v>12</v>
      </c>
      <c r="E1683" s="72" t="s">
        <v>177</v>
      </c>
      <c r="F1683" s="73">
        <v>104397</v>
      </c>
      <c r="G1683" s="72" t="s">
        <v>14</v>
      </c>
      <c r="H1683" s="72" t="s">
        <v>15</v>
      </c>
      <c r="I1683" s="72" t="s">
        <v>16</v>
      </c>
      <c r="J1683" s="72" t="s">
        <v>18</v>
      </c>
      <c r="K1683" s="72" t="s">
        <v>33</v>
      </c>
      <c r="L1683" s="72" t="s">
        <v>271</v>
      </c>
      <c r="M1683" s="72"/>
    </row>
    <row r="1684" spans="2:13" x14ac:dyDescent="0.25">
      <c r="B1684" s="72" t="s">
        <v>143</v>
      </c>
      <c r="C1684" s="72" t="s">
        <v>144</v>
      </c>
      <c r="D1684" s="72" t="s">
        <v>12</v>
      </c>
      <c r="E1684" s="72" t="s">
        <v>181</v>
      </c>
      <c r="F1684" s="73">
        <v>-36427</v>
      </c>
      <c r="G1684" s="72" t="s">
        <v>14</v>
      </c>
      <c r="H1684" s="72" t="s">
        <v>15</v>
      </c>
      <c r="I1684" s="72" t="s">
        <v>16</v>
      </c>
      <c r="J1684" s="72" t="s">
        <v>18</v>
      </c>
      <c r="K1684" s="72" t="s">
        <v>21</v>
      </c>
      <c r="L1684" s="72" t="s">
        <v>457</v>
      </c>
      <c r="M1684" s="72"/>
    </row>
    <row r="1685" spans="2:13" x14ac:dyDescent="0.25">
      <c r="B1685" s="72" t="s">
        <v>143</v>
      </c>
      <c r="C1685" s="72" t="s">
        <v>144</v>
      </c>
      <c r="D1685" s="72" t="s">
        <v>12</v>
      </c>
      <c r="E1685" s="72" t="s">
        <v>213</v>
      </c>
      <c r="F1685" s="73">
        <v>16</v>
      </c>
      <c r="G1685" s="72" t="s">
        <v>14</v>
      </c>
      <c r="H1685" s="72" t="s">
        <v>15</v>
      </c>
      <c r="I1685" s="72" t="s">
        <v>16</v>
      </c>
      <c r="J1685" s="72" t="s">
        <v>18</v>
      </c>
      <c r="K1685" s="72" t="s">
        <v>33</v>
      </c>
      <c r="L1685" s="72" t="s">
        <v>361</v>
      </c>
      <c r="M1685" s="72" t="s">
        <v>172</v>
      </c>
    </row>
    <row r="1686" spans="2:13" x14ac:dyDescent="0.25">
      <c r="B1686" s="72" t="s">
        <v>143</v>
      </c>
      <c r="C1686" s="72" t="s">
        <v>144</v>
      </c>
      <c r="D1686" s="72" t="s">
        <v>12</v>
      </c>
      <c r="E1686" s="72" t="s">
        <v>177</v>
      </c>
      <c r="F1686" s="73">
        <v>48329</v>
      </c>
      <c r="G1686" s="72" t="s">
        <v>14</v>
      </c>
      <c r="H1686" s="72" t="s">
        <v>155</v>
      </c>
      <c r="I1686" s="72" t="s">
        <v>16</v>
      </c>
      <c r="J1686" s="72" t="s">
        <v>18</v>
      </c>
      <c r="K1686" s="72" t="s">
        <v>267</v>
      </c>
      <c r="L1686" s="72" t="s">
        <v>628</v>
      </c>
      <c r="M1686" s="72"/>
    </row>
    <row r="1687" spans="2:13" x14ac:dyDescent="0.25">
      <c r="B1687" s="72" t="s">
        <v>143</v>
      </c>
      <c r="C1687" s="72" t="s">
        <v>144</v>
      </c>
      <c r="D1687" s="72" t="s">
        <v>12</v>
      </c>
      <c r="E1687" s="72" t="s">
        <v>183</v>
      </c>
      <c r="F1687" s="73">
        <v>31</v>
      </c>
      <c r="G1687" s="72" t="s">
        <v>14</v>
      </c>
      <c r="H1687" s="72" t="s">
        <v>15</v>
      </c>
      <c r="I1687" s="72" t="s">
        <v>16</v>
      </c>
      <c r="J1687" s="72" t="s">
        <v>18</v>
      </c>
      <c r="K1687" s="72" t="s">
        <v>257</v>
      </c>
      <c r="L1687" s="72" t="s">
        <v>449</v>
      </c>
      <c r="M1687" s="72" t="s">
        <v>172</v>
      </c>
    </row>
    <row r="1688" spans="2:13" x14ac:dyDescent="0.25">
      <c r="B1688" s="72" t="s">
        <v>143</v>
      </c>
      <c r="C1688" s="72" t="s">
        <v>144</v>
      </c>
      <c r="D1688" s="72" t="s">
        <v>12</v>
      </c>
      <c r="E1688" s="72" t="s">
        <v>425</v>
      </c>
      <c r="F1688" s="73">
        <v>263870</v>
      </c>
      <c r="G1688" s="72" t="s">
        <v>14</v>
      </c>
      <c r="H1688" s="72" t="s">
        <v>15</v>
      </c>
      <c r="I1688" s="72" t="s">
        <v>16</v>
      </c>
      <c r="J1688" s="72" t="s">
        <v>18</v>
      </c>
      <c r="K1688" s="72" t="s">
        <v>33</v>
      </c>
      <c r="L1688" s="72" t="s">
        <v>543</v>
      </c>
      <c r="M1688" s="72"/>
    </row>
    <row r="1689" spans="2:13" x14ac:dyDescent="0.25">
      <c r="B1689" s="72" t="s">
        <v>143</v>
      </c>
      <c r="C1689" s="72" t="s">
        <v>144</v>
      </c>
      <c r="D1689" s="72" t="s">
        <v>12</v>
      </c>
      <c r="E1689" s="72" t="s">
        <v>240</v>
      </c>
      <c r="F1689" s="73">
        <v>-6111</v>
      </c>
      <c r="G1689" s="72" t="s">
        <v>14</v>
      </c>
      <c r="H1689" s="72" t="s">
        <v>15</v>
      </c>
      <c r="I1689" s="72" t="s">
        <v>16</v>
      </c>
      <c r="J1689" s="72" t="s">
        <v>18</v>
      </c>
      <c r="K1689" s="72" t="s">
        <v>21</v>
      </c>
      <c r="L1689" s="72" t="s">
        <v>325</v>
      </c>
      <c r="M1689" s="72"/>
    </row>
    <row r="1690" spans="2:13" x14ac:dyDescent="0.25">
      <c r="B1690" s="72" t="s">
        <v>143</v>
      </c>
      <c r="C1690" s="72" t="s">
        <v>144</v>
      </c>
      <c r="D1690" s="72" t="s">
        <v>12</v>
      </c>
      <c r="E1690" s="72" t="s">
        <v>183</v>
      </c>
      <c r="F1690" s="73">
        <v>122427</v>
      </c>
      <c r="G1690" s="72" t="s">
        <v>14</v>
      </c>
      <c r="H1690" s="72" t="s">
        <v>15</v>
      </c>
      <c r="I1690" s="72" t="s">
        <v>16</v>
      </c>
      <c r="J1690" s="72" t="s">
        <v>18</v>
      </c>
      <c r="K1690" s="72" t="s">
        <v>147</v>
      </c>
      <c r="L1690" s="72" t="s">
        <v>158</v>
      </c>
      <c r="M1690" s="72" t="s">
        <v>248</v>
      </c>
    </row>
    <row r="1691" spans="2:13" x14ac:dyDescent="0.25">
      <c r="B1691" s="72" t="s">
        <v>143</v>
      </c>
      <c r="C1691" s="72" t="s">
        <v>144</v>
      </c>
      <c r="D1691" s="72" t="s">
        <v>12</v>
      </c>
      <c r="E1691" s="72" t="s">
        <v>219</v>
      </c>
      <c r="F1691" s="73">
        <v>1028641</v>
      </c>
      <c r="G1691" s="72" t="s">
        <v>14</v>
      </c>
      <c r="H1691" s="72" t="s">
        <v>15</v>
      </c>
      <c r="I1691" s="72" t="s">
        <v>16</v>
      </c>
      <c r="J1691" s="72" t="s">
        <v>18</v>
      </c>
      <c r="K1691" s="72" t="s">
        <v>147</v>
      </c>
      <c r="L1691" s="72" t="s">
        <v>332</v>
      </c>
      <c r="M1691" s="72"/>
    </row>
    <row r="1692" spans="2:13" x14ac:dyDescent="0.25">
      <c r="B1692" s="72" t="s">
        <v>143</v>
      </c>
      <c r="C1692" s="72" t="s">
        <v>144</v>
      </c>
      <c r="D1692" s="72" t="s">
        <v>12</v>
      </c>
      <c r="E1692" s="72" t="s">
        <v>219</v>
      </c>
      <c r="F1692" s="73">
        <v>15998</v>
      </c>
      <c r="G1692" s="72" t="s">
        <v>14</v>
      </c>
      <c r="H1692" s="72" t="s">
        <v>155</v>
      </c>
      <c r="I1692" s="72" t="s">
        <v>16</v>
      </c>
      <c r="J1692" s="72" t="s">
        <v>18</v>
      </c>
      <c r="K1692" s="72" t="s">
        <v>147</v>
      </c>
      <c r="L1692" s="72" t="s">
        <v>517</v>
      </c>
      <c r="M1692" s="72"/>
    </row>
    <row r="1693" spans="2:13" x14ac:dyDescent="0.25">
      <c r="B1693" s="72" t="s">
        <v>143</v>
      </c>
      <c r="C1693" s="72" t="s">
        <v>144</v>
      </c>
      <c r="D1693" s="72" t="s">
        <v>12</v>
      </c>
      <c r="E1693" s="72" t="s">
        <v>145</v>
      </c>
      <c r="F1693" s="73">
        <v>-41</v>
      </c>
      <c r="G1693" s="72" t="s">
        <v>14</v>
      </c>
      <c r="H1693" s="72" t="s">
        <v>155</v>
      </c>
      <c r="I1693" s="72" t="s">
        <v>16</v>
      </c>
      <c r="J1693" s="72" t="s">
        <v>18</v>
      </c>
      <c r="K1693" s="72" t="s">
        <v>33</v>
      </c>
      <c r="L1693" s="72" t="s">
        <v>350</v>
      </c>
      <c r="M1693" s="72"/>
    </row>
    <row r="1694" spans="2:13" x14ac:dyDescent="0.25">
      <c r="B1694" s="72" t="s">
        <v>143</v>
      </c>
      <c r="C1694" s="72" t="s">
        <v>144</v>
      </c>
      <c r="D1694" s="72" t="s">
        <v>12</v>
      </c>
      <c r="E1694" s="72" t="s">
        <v>282</v>
      </c>
      <c r="F1694" s="73">
        <v>-1448</v>
      </c>
      <c r="G1694" s="72" t="s">
        <v>14</v>
      </c>
      <c r="H1694" s="72" t="s">
        <v>15</v>
      </c>
      <c r="I1694" s="72" t="s">
        <v>16</v>
      </c>
      <c r="J1694" s="72" t="s">
        <v>18</v>
      </c>
      <c r="K1694" s="72" t="s">
        <v>33</v>
      </c>
      <c r="L1694" s="72" t="s">
        <v>568</v>
      </c>
      <c r="M1694" s="72"/>
    </row>
    <row r="1695" spans="2:13" x14ac:dyDescent="0.25">
      <c r="B1695" s="72" t="s">
        <v>143</v>
      </c>
      <c r="C1695" s="72" t="s">
        <v>144</v>
      </c>
      <c r="D1695" s="72" t="s">
        <v>12</v>
      </c>
      <c r="E1695" s="72" t="s">
        <v>349</v>
      </c>
      <c r="F1695" s="73">
        <v>675294</v>
      </c>
      <c r="G1695" s="72" t="s">
        <v>14</v>
      </c>
      <c r="H1695" s="72" t="s">
        <v>155</v>
      </c>
      <c r="I1695" s="72" t="s">
        <v>16</v>
      </c>
      <c r="J1695" s="72" t="s">
        <v>18</v>
      </c>
      <c r="K1695" s="72" t="s">
        <v>33</v>
      </c>
      <c r="L1695" s="72" t="s">
        <v>231</v>
      </c>
      <c r="M1695" s="72" t="s">
        <v>337</v>
      </c>
    </row>
    <row r="1696" spans="2:13" x14ac:dyDescent="0.25">
      <c r="B1696" s="72" t="s">
        <v>143</v>
      </c>
      <c r="C1696" s="72" t="s">
        <v>144</v>
      </c>
      <c r="D1696" s="72" t="s">
        <v>12</v>
      </c>
      <c r="E1696" s="72" t="s">
        <v>177</v>
      </c>
      <c r="F1696" s="73">
        <v>3964</v>
      </c>
      <c r="G1696" s="72" t="s">
        <v>14</v>
      </c>
      <c r="H1696" s="72" t="s">
        <v>15</v>
      </c>
      <c r="I1696" s="72" t="s">
        <v>16</v>
      </c>
      <c r="J1696" s="72" t="s">
        <v>18</v>
      </c>
      <c r="K1696" s="72" t="s">
        <v>24</v>
      </c>
      <c r="L1696" s="72" t="s">
        <v>620</v>
      </c>
      <c r="M1696" s="72"/>
    </row>
    <row r="1697" spans="2:13" x14ac:dyDescent="0.25">
      <c r="B1697" s="72" t="s">
        <v>143</v>
      </c>
      <c r="C1697" s="72" t="s">
        <v>144</v>
      </c>
      <c r="D1697" s="72" t="s">
        <v>12</v>
      </c>
      <c r="E1697" s="72" t="s">
        <v>292</v>
      </c>
      <c r="F1697" s="73">
        <v>99981</v>
      </c>
      <c r="G1697" s="72" t="s">
        <v>14</v>
      </c>
      <c r="H1697" s="72" t="s">
        <v>15</v>
      </c>
      <c r="I1697" s="72" t="s">
        <v>136</v>
      </c>
      <c r="J1697" s="72" t="s">
        <v>18</v>
      </c>
      <c r="K1697" s="72" t="s">
        <v>161</v>
      </c>
      <c r="L1697" s="72" t="s">
        <v>341</v>
      </c>
      <c r="M1697" s="72" t="s">
        <v>522</v>
      </c>
    </row>
    <row r="1698" spans="2:13" x14ac:dyDescent="0.25">
      <c r="B1698" s="72" t="s">
        <v>143</v>
      </c>
      <c r="C1698" s="72" t="s">
        <v>144</v>
      </c>
      <c r="D1698" s="72" t="s">
        <v>12</v>
      </c>
      <c r="E1698" s="72" t="s">
        <v>177</v>
      </c>
      <c r="F1698" s="73">
        <v>463748</v>
      </c>
      <c r="G1698" s="72" t="s">
        <v>14</v>
      </c>
      <c r="H1698" s="72" t="s">
        <v>155</v>
      </c>
      <c r="I1698" s="72" t="s">
        <v>16</v>
      </c>
      <c r="J1698" s="72" t="s">
        <v>18</v>
      </c>
      <c r="K1698" s="72" t="s">
        <v>33</v>
      </c>
      <c r="L1698" s="72" t="s">
        <v>256</v>
      </c>
      <c r="M1698" s="72"/>
    </row>
    <row r="1699" spans="2:13" x14ac:dyDescent="0.25">
      <c r="B1699" s="72" t="s">
        <v>143</v>
      </c>
      <c r="C1699" s="72" t="s">
        <v>144</v>
      </c>
      <c r="D1699" s="72" t="s">
        <v>12</v>
      </c>
      <c r="E1699" s="72" t="s">
        <v>282</v>
      </c>
      <c r="F1699" s="73">
        <v>-1823</v>
      </c>
      <c r="G1699" s="72" t="s">
        <v>14</v>
      </c>
      <c r="H1699" s="72" t="s">
        <v>15</v>
      </c>
      <c r="I1699" s="72" t="s">
        <v>16</v>
      </c>
      <c r="J1699" s="72" t="s">
        <v>18</v>
      </c>
      <c r="K1699" s="72" t="s">
        <v>147</v>
      </c>
      <c r="L1699" s="72" t="s">
        <v>389</v>
      </c>
      <c r="M1699" s="72"/>
    </row>
    <row r="1700" spans="2:13" x14ac:dyDescent="0.25">
      <c r="B1700" s="72" t="s">
        <v>143</v>
      </c>
      <c r="C1700" s="72" t="s">
        <v>144</v>
      </c>
      <c r="D1700" s="72" t="s">
        <v>12</v>
      </c>
      <c r="E1700" s="72" t="s">
        <v>219</v>
      </c>
      <c r="F1700" s="73">
        <v>2638759</v>
      </c>
      <c r="G1700" s="72" t="s">
        <v>14</v>
      </c>
      <c r="H1700" s="72" t="s">
        <v>15</v>
      </c>
      <c r="I1700" s="72" t="s">
        <v>16</v>
      </c>
      <c r="J1700" s="72" t="s">
        <v>18</v>
      </c>
      <c r="K1700" s="72" t="s">
        <v>165</v>
      </c>
      <c r="L1700" s="72" t="s">
        <v>166</v>
      </c>
      <c r="M1700" s="72"/>
    </row>
    <row r="1701" spans="2:13" x14ac:dyDescent="0.25">
      <c r="B1701" s="72" t="s">
        <v>143</v>
      </c>
      <c r="C1701" s="72" t="s">
        <v>144</v>
      </c>
      <c r="D1701" s="72" t="s">
        <v>12</v>
      </c>
      <c r="E1701" s="72" t="s">
        <v>240</v>
      </c>
      <c r="F1701" s="73">
        <v>-1851</v>
      </c>
      <c r="G1701" s="72" t="s">
        <v>14</v>
      </c>
      <c r="H1701" s="72" t="s">
        <v>155</v>
      </c>
      <c r="I1701" s="72" t="s">
        <v>16</v>
      </c>
      <c r="J1701" s="72" t="s">
        <v>18</v>
      </c>
      <c r="K1701" s="72" t="s">
        <v>21</v>
      </c>
      <c r="L1701" s="72" t="s">
        <v>352</v>
      </c>
      <c r="M1701" s="72"/>
    </row>
    <row r="1702" spans="2:13" x14ac:dyDescent="0.25">
      <c r="B1702" s="72" t="s">
        <v>143</v>
      </c>
      <c r="C1702" s="72" t="s">
        <v>144</v>
      </c>
      <c r="D1702" s="72" t="s">
        <v>12</v>
      </c>
      <c r="E1702" s="72" t="s">
        <v>152</v>
      </c>
      <c r="F1702" s="73">
        <v>-3601</v>
      </c>
      <c r="G1702" s="72" t="s">
        <v>14</v>
      </c>
      <c r="H1702" s="72" t="s">
        <v>15</v>
      </c>
      <c r="I1702" s="72" t="s">
        <v>16</v>
      </c>
      <c r="J1702" s="72" t="s">
        <v>18</v>
      </c>
      <c r="K1702" s="72" t="s">
        <v>21</v>
      </c>
      <c r="L1702" s="72" t="s">
        <v>494</v>
      </c>
      <c r="M1702" s="72"/>
    </row>
    <row r="1703" spans="2:13" x14ac:dyDescent="0.25">
      <c r="B1703" s="72" t="s">
        <v>143</v>
      </c>
      <c r="C1703" s="72" t="s">
        <v>144</v>
      </c>
      <c r="D1703" s="72" t="s">
        <v>12</v>
      </c>
      <c r="E1703" s="72" t="s">
        <v>154</v>
      </c>
      <c r="F1703" s="73">
        <v>-10</v>
      </c>
      <c r="G1703" s="72" t="s">
        <v>14</v>
      </c>
      <c r="H1703" s="72" t="s">
        <v>15</v>
      </c>
      <c r="I1703" s="72" t="s">
        <v>16</v>
      </c>
      <c r="J1703" s="72" t="s">
        <v>18</v>
      </c>
      <c r="K1703" s="72" t="s">
        <v>184</v>
      </c>
      <c r="L1703" s="72" t="s">
        <v>312</v>
      </c>
      <c r="M1703" s="72"/>
    </row>
    <row r="1704" spans="2:13" x14ac:dyDescent="0.25">
      <c r="B1704" s="72" t="s">
        <v>143</v>
      </c>
      <c r="C1704" s="72" t="s">
        <v>144</v>
      </c>
      <c r="D1704" s="72" t="s">
        <v>12</v>
      </c>
      <c r="E1704" s="72" t="s">
        <v>280</v>
      </c>
      <c r="F1704" s="73">
        <v>128076</v>
      </c>
      <c r="G1704" s="72" t="s">
        <v>14</v>
      </c>
      <c r="H1704" s="72" t="s">
        <v>15</v>
      </c>
      <c r="I1704" s="72" t="s">
        <v>16</v>
      </c>
      <c r="J1704" s="72" t="s">
        <v>18</v>
      </c>
      <c r="K1704" s="72" t="s">
        <v>21</v>
      </c>
      <c r="L1704" s="72" t="s">
        <v>178</v>
      </c>
      <c r="M1704" s="72" t="s">
        <v>203</v>
      </c>
    </row>
    <row r="1705" spans="2:13" x14ac:dyDescent="0.25">
      <c r="B1705" s="72" t="s">
        <v>143</v>
      </c>
      <c r="C1705" s="72" t="s">
        <v>144</v>
      </c>
      <c r="D1705" s="72" t="s">
        <v>12</v>
      </c>
      <c r="E1705" s="72" t="s">
        <v>199</v>
      </c>
      <c r="F1705" s="73">
        <v>77677</v>
      </c>
      <c r="G1705" s="72" t="s">
        <v>14</v>
      </c>
      <c r="H1705" s="72" t="s">
        <v>15</v>
      </c>
      <c r="I1705" s="72" t="s">
        <v>16</v>
      </c>
      <c r="J1705" s="72" t="s">
        <v>18</v>
      </c>
      <c r="K1705" s="72" t="s">
        <v>147</v>
      </c>
      <c r="L1705" s="72" t="s">
        <v>407</v>
      </c>
      <c r="M1705" s="72"/>
    </row>
    <row r="1706" spans="2:13" x14ac:dyDescent="0.25">
      <c r="B1706" s="72" t="s">
        <v>143</v>
      </c>
      <c r="C1706" s="72" t="s">
        <v>144</v>
      </c>
      <c r="D1706" s="72" t="s">
        <v>12</v>
      </c>
      <c r="E1706" s="72" t="s">
        <v>152</v>
      </c>
      <c r="F1706" s="73">
        <v>-16141</v>
      </c>
      <c r="G1706" s="72" t="s">
        <v>14</v>
      </c>
      <c r="H1706" s="72" t="s">
        <v>15</v>
      </c>
      <c r="I1706" s="72" t="s">
        <v>16</v>
      </c>
      <c r="J1706" s="72" t="s">
        <v>18</v>
      </c>
      <c r="K1706" s="72" t="s">
        <v>27</v>
      </c>
      <c r="L1706" s="72" t="s">
        <v>469</v>
      </c>
      <c r="M1706" s="72"/>
    </row>
    <row r="1707" spans="2:13" x14ac:dyDescent="0.25">
      <c r="B1707" s="72" t="s">
        <v>143</v>
      </c>
      <c r="C1707" s="72" t="s">
        <v>144</v>
      </c>
      <c r="D1707" s="72" t="s">
        <v>12</v>
      </c>
      <c r="E1707" s="72" t="s">
        <v>145</v>
      </c>
      <c r="F1707" s="73">
        <v>-3095</v>
      </c>
      <c r="G1707" s="72" t="s">
        <v>14</v>
      </c>
      <c r="H1707" s="72" t="s">
        <v>155</v>
      </c>
      <c r="I1707" s="72" t="s">
        <v>16</v>
      </c>
      <c r="J1707" s="72" t="s">
        <v>18</v>
      </c>
      <c r="K1707" s="72" t="s">
        <v>267</v>
      </c>
      <c r="L1707" s="72" t="s">
        <v>355</v>
      </c>
      <c r="M1707" s="72"/>
    </row>
    <row r="1708" spans="2:13" x14ac:dyDescent="0.25">
      <c r="B1708" s="72" t="s">
        <v>143</v>
      </c>
      <c r="C1708" s="72" t="s">
        <v>144</v>
      </c>
      <c r="D1708" s="72" t="s">
        <v>12</v>
      </c>
      <c r="E1708" s="72" t="s">
        <v>154</v>
      </c>
      <c r="F1708" s="73">
        <v>-177</v>
      </c>
      <c r="G1708" s="72" t="s">
        <v>14</v>
      </c>
      <c r="H1708" s="72" t="s">
        <v>15</v>
      </c>
      <c r="I1708" s="72" t="s">
        <v>136</v>
      </c>
      <c r="J1708" s="72" t="s">
        <v>18</v>
      </c>
      <c r="K1708" s="72" t="s">
        <v>27</v>
      </c>
      <c r="L1708" s="72" t="s">
        <v>572</v>
      </c>
      <c r="M1708" s="72"/>
    </row>
    <row r="1709" spans="2:13" x14ac:dyDescent="0.25">
      <c r="B1709" s="72" t="s">
        <v>143</v>
      </c>
      <c r="C1709" s="72" t="s">
        <v>144</v>
      </c>
      <c r="D1709" s="72" t="s">
        <v>12</v>
      </c>
      <c r="E1709" s="72" t="s">
        <v>219</v>
      </c>
      <c r="F1709" s="73">
        <v>1488</v>
      </c>
      <c r="G1709" s="72" t="s">
        <v>14</v>
      </c>
      <c r="H1709" s="72" t="s">
        <v>15</v>
      </c>
      <c r="I1709" s="72" t="s">
        <v>136</v>
      </c>
      <c r="J1709" s="72" t="s">
        <v>18</v>
      </c>
      <c r="K1709" s="72" t="s">
        <v>21</v>
      </c>
      <c r="L1709" s="72" t="s">
        <v>178</v>
      </c>
      <c r="M1709" s="72"/>
    </row>
    <row r="1710" spans="2:13" x14ac:dyDescent="0.25">
      <c r="B1710" s="72" t="s">
        <v>143</v>
      </c>
      <c r="C1710" s="72" t="s">
        <v>144</v>
      </c>
      <c r="D1710" s="72" t="s">
        <v>12</v>
      </c>
      <c r="E1710" s="72" t="s">
        <v>209</v>
      </c>
      <c r="F1710" s="73">
        <v>7707412</v>
      </c>
      <c r="G1710" s="72" t="s">
        <v>14</v>
      </c>
      <c r="H1710" s="72" t="s">
        <v>15</v>
      </c>
      <c r="I1710" s="72" t="s">
        <v>16</v>
      </c>
      <c r="J1710" s="72" t="s">
        <v>18</v>
      </c>
      <c r="K1710" s="72" t="s">
        <v>161</v>
      </c>
      <c r="L1710" s="72" t="s">
        <v>265</v>
      </c>
      <c r="M1710" s="72" t="s">
        <v>159</v>
      </c>
    </row>
    <row r="1711" spans="2:13" x14ac:dyDescent="0.25">
      <c r="B1711" s="72" t="s">
        <v>143</v>
      </c>
      <c r="C1711" s="72" t="s">
        <v>144</v>
      </c>
      <c r="D1711" s="72" t="s">
        <v>12</v>
      </c>
      <c r="E1711" s="72" t="s">
        <v>229</v>
      </c>
      <c r="F1711" s="73">
        <v>-29747</v>
      </c>
      <c r="G1711" s="72" t="s">
        <v>14</v>
      </c>
      <c r="H1711" s="72" t="s">
        <v>155</v>
      </c>
      <c r="I1711" s="72" t="s">
        <v>16</v>
      </c>
      <c r="J1711" s="72" t="s">
        <v>18</v>
      </c>
      <c r="K1711" s="72" t="s">
        <v>33</v>
      </c>
      <c r="L1711" s="72" t="s">
        <v>187</v>
      </c>
      <c r="M1711" s="72"/>
    </row>
    <row r="1712" spans="2:13" x14ac:dyDescent="0.25">
      <c r="B1712" s="72" t="s">
        <v>143</v>
      </c>
      <c r="C1712" s="72" t="s">
        <v>144</v>
      </c>
      <c r="D1712" s="72" t="s">
        <v>12</v>
      </c>
      <c r="E1712" s="72" t="s">
        <v>160</v>
      </c>
      <c r="F1712" s="73">
        <v>328265</v>
      </c>
      <c r="G1712" s="72" t="s">
        <v>14</v>
      </c>
      <c r="H1712" s="72" t="s">
        <v>15</v>
      </c>
      <c r="I1712" s="72" t="s">
        <v>16</v>
      </c>
      <c r="J1712" s="72" t="s">
        <v>18</v>
      </c>
      <c r="K1712" s="72" t="s">
        <v>147</v>
      </c>
      <c r="L1712" s="72" t="s">
        <v>506</v>
      </c>
      <c r="M1712" s="72" t="s">
        <v>163</v>
      </c>
    </row>
    <row r="1713" spans="2:13" x14ac:dyDescent="0.25">
      <c r="B1713" s="72" t="s">
        <v>143</v>
      </c>
      <c r="C1713" s="72" t="s">
        <v>144</v>
      </c>
      <c r="D1713" s="72" t="s">
        <v>12</v>
      </c>
      <c r="E1713" s="72" t="s">
        <v>183</v>
      </c>
      <c r="F1713" s="73">
        <v>5779</v>
      </c>
      <c r="G1713" s="72" t="s">
        <v>14</v>
      </c>
      <c r="H1713" s="72" t="s">
        <v>155</v>
      </c>
      <c r="I1713" s="72" t="s">
        <v>16</v>
      </c>
      <c r="J1713" s="72" t="s">
        <v>18</v>
      </c>
      <c r="K1713" s="72" t="s">
        <v>21</v>
      </c>
      <c r="L1713" s="72" t="s">
        <v>711</v>
      </c>
      <c r="M1713" s="72" t="s">
        <v>191</v>
      </c>
    </row>
    <row r="1714" spans="2:13" x14ac:dyDescent="0.25">
      <c r="B1714" s="72" t="s">
        <v>143</v>
      </c>
      <c r="C1714" s="72" t="s">
        <v>144</v>
      </c>
      <c r="D1714" s="72" t="s">
        <v>12</v>
      </c>
      <c r="E1714" s="72" t="s">
        <v>177</v>
      </c>
      <c r="F1714" s="73">
        <v>904418</v>
      </c>
      <c r="G1714" s="72" t="s">
        <v>14</v>
      </c>
      <c r="H1714" s="72" t="s">
        <v>155</v>
      </c>
      <c r="I1714" s="72" t="s">
        <v>16</v>
      </c>
      <c r="J1714" s="72" t="s">
        <v>18</v>
      </c>
      <c r="K1714" s="72" t="s">
        <v>267</v>
      </c>
      <c r="L1714" s="72" t="s">
        <v>340</v>
      </c>
      <c r="M1714" s="72"/>
    </row>
    <row r="1715" spans="2:13" x14ac:dyDescent="0.25">
      <c r="B1715" s="72" t="s">
        <v>143</v>
      </c>
      <c r="C1715" s="72" t="s">
        <v>144</v>
      </c>
      <c r="D1715" s="72" t="s">
        <v>12</v>
      </c>
      <c r="E1715" s="72" t="s">
        <v>197</v>
      </c>
      <c r="F1715" s="73">
        <v>256181</v>
      </c>
      <c r="G1715" s="72" t="s">
        <v>14</v>
      </c>
      <c r="H1715" s="72" t="s">
        <v>155</v>
      </c>
      <c r="I1715" s="72" t="s">
        <v>136</v>
      </c>
      <c r="J1715" s="72" t="s">
        <v>18</v>
      </c>
      <c r="K1715" s="72" t="s">
        <v>21</v>
      </c>
      <c r="L1715" s="72" t="s">
        <v>272</v>
      </c>
      <c r="M1715" s="72" t="s">
        <v>163</v>
      </c>
    </row>
    <row r="1716" spans="2:13" x14ac:dyDescent="0.25">
      <c r="B1716" s="72" t="s">
        <v>143</v>
      </c>
      <c r="C1716" s="72" t="s">
        <v>144</v>
      </c>
      <c r="D1716" s="72" t="s">
        <v>12</v>
      </c>
      <c r="E1716" s="72" t="s">
        <v>229</v>
      </c>
      <c r="F1716" s="73">
        <v>-5496</v>
      </c>
      <c r="G1716" s="72" t="s">
        <v>14</v>
      </c>
      <c r="H1716" s="72" t="s">
        <v>15</v>
      </c>
      <c r="I1716" s="72" t="s">
        <v>16</v>
      </c>
      <c r="J1716" s="72" t="s">
        <v>18</v>
      </c>
      <c r="K1716" s="72" t="s">
        <v>147</v>
      </c>
      <c r="L1716" s="72" t="s">
        <v>720</v>
      </c>
      <c r="M1716" s="72"/>
    </row>
    <row r="1717" spans="2:13" x14ac:dyDescent="0.25">
      <c r="B1717" s="72" t="s">
        <v>143</v>
      </c>
      <c r="C1717" s="72" t="s">
        <v>144</v>
      </c>
      <c r="D1717" s="72" t="s">
        <v>12</v>
      </c>
      <c r="E1717" s="72" t="s">
        <v>154</v>
      </c>
      <c r="F1717" s="73">
        <v>-378</v>
      </c>
      <c r="G1717" s="72" t="s">
        <v>14</v>
      </c>
      <c r="H1717" s="72" t="s">
        <v>155</v>
      </c>
      <c r="I1717" s="72" t="s">
        <v>16</v>
      </c>
      <c r="J1717" s="72" t="s">
        <v>18</v>
      </c>
      <c r="K1717" s="72" t="s">
        <v>33</v>
      </c>
      <c r="L1717" s="72" t="s">
        <v>344</v>
      </c>
      <c r="M1717" s="72"/>
    </row>
    <row r="1718" spans="2:13" x14ac:dyDescent="0.25">
      <c r="B1718" s="72" t="s">
        <v>143</v>
      </c>
      <c r="C1718" s="72" t="s">
        <v>144</v>
      </c>
      <c r="D1718" s="72" t="s">
        <v>12</v>
      </c>
      <c r="E1718" s="72" t="s">
        <v>152</v>
      </c>
      <c r="F1718" s="73">
        <v>-504</v>
      </c>
      <c r="G1718" s="72" t="s">
        <v>14</v>
      </c>
      <c r="H1718" s="72" t="s">
        <v>15</v>
      </c>
      <c r="I1718" s="72" t="s">
        <v>136</v>
      </c>
      <c r="J1718" s="72" t="s">
        <v>18</v>
      </c>
      <c r="K1718" s="72" t="s">
        <v>147</v>
      </c>
      <c r="L1718" s="72" t="s">
        <v>454</v>
      </c>
      <c r="M1718" s="72"/>
    </row>
    <row r="1719" spans="2:13" x14ac:dyDescent="0.25">
      <c r="B1719" s="72" t="s">
        <v>143</v>
      </c>
      <c r="C1719" s="72" t="s">
        <v>144</v>
      </c>
      <c r="D1719" s="72" t="s">
        <v>12</v>
      </c>
      <c r="E1719" s="72" t="s">
        <v>164</v>
      </c>
      <c r="F1719" s="73">
        <v>-14876</v>
      </c>
      <c r="G1719" s="72" t="s">
        <v>14</v>
      </c>
      <c r="H1719" s="72" t="s">
        <v>15</v>
      </c>
      <c r="I1719" s="72" t="s">
        <v>16</v>
      </c>
      <c r="J1719" s="72" t="s">
        <v>18</v>
      </c>
      <c r="K1719" s="72" t="s">
        <v>147</v>
      </c>
      <c r="L1719" s="72" t="s">
        <v>520</v>
      </c>
      <c r="M1719" s="72"/>
    </row>
    <row r="1720" spans="2:13" x14ac:dyDescent="0.25">
      <c r="B1720" s="72" t="s">
        <v>143</v>
      </c>
      <c r="C1720" s="72" t="s">
        <v>144</v>
      </c>
      <c r="D1720" s="72" t="s">
        <v>12</v>
      </c>
      <c r="E1720" s="72" t="s">
        <v>164</v>
      </c>
      <c r="F1720" s="73">
        <v>-60675</v>
      </c>
      <c r="G1720" s="72" t="s">
        <v>14</v>
      </c>
      <c r="H1720" s="72" t="s">
        <v>155</v>
      </c>
      <c r="I1720" s="72" t="s">
        <v>136</v>
      </c>
      <c r="J1720" s="72" t="s">
        <v>18</v>
      </c>
      <c r="K1720" s="72" t="s">
        <v>21</v>
      </c>
      <c r="L1720" s="72" t="s">
        <v>515</v>
      </c>
      <c r="M1720" s="72"/>
    </row>
    <row r="1721" spans="2:13" x14ac:dyDescent="0.25">
      <c r="B1721" s="72" t="s">
        <v>143</v>
      </c>
      <c r="C1721" s="72" t="s">
        <v>144</v>
      </c>
      <c r="D1721" s="72" t="s">
        <v>12</v>
      </c>
      <c r="E1721" s="72" t="s">
        <v>197</v>
      </c>
      <c r="F1721" s="73">
        <v>381455</v>
      </c>
      <c r="G1721" s="72" t="s">
        <v>14</v>
      </c>
      <c r="H1721" s="72" t="s">
        <v>15</v>
      </c>
      <c r="I1721" s="72" t="s">
        <v>16</v>
      </c>
      <c r="J1721" s="72" t="s">
        <v>18</v>
      </c>
      <c r="K1721" s="72" t="s">
        <v>147</v>
      </c>
      <c r="L1721" s="72" t="s">
        <v>433</v>
      </c>
      <c r="M1721" s="72" t="s">
        <v>163</v>
      </c>
    </row>
    <row r="1722" spans="2:13" x14ac:dyDescent="0.25">
      <c r="B1722" s="72" t="s">
        <v>143</v>
      </c>
      <c r="C1722" s="72" t="s">
        <v>144</v>
      </c>
      <c r="D1722" s="72" t="s">
        <v>12</v>
      </c>
      <c r="E1722" s="72" t="s">
        <v>183</v>
      </c>
      <c r="F1722" s="73">
        <v>49315</v>
      </c>
      <c r="G1722" s="72" t="s">
        <v>14</v>
      </c>
      <c r="H1722" s="72" t="s">
        <v>15</v>
      </c>
      <c r="I1722" s="72" t="s">
        <v>16</v>
      </c>
      <c r="J1722" s="72" t="s">
        <v>18</v>
      </c>
      <c r="K1722" s="72" t="s">
        <v>147</v>
      </c>
      <c r="L1722" s="72" t="s">
        <v>523</v>
      </c>
      <c r="M1722" s="72" t="s">
        <v>248</v>
      </c>
    </row>
    <row r="1723" spans="2:13" x14ac:dyDescent="0.25">
      <c r="B1723" s="72" t="s">
        <v>143</v>
      </c>
      <c r="C1723" s="72" t="s">
        <v>144</v>
      </c>
      <c r="D1723" s="72" t="s">
        <v>12</v>
      </c>
      <c r="E1723" s="72" t="s">
        <v>292</v>
      </c>
      <c r="F1723" s="73">
        <v>150252</v>
      </c>
      <c r="G1723" s="72" t="s">
        <v>14</v>
      </c>
      <c r="H1723" s="72" t="s">
        <v>15</v>
      </c>
      <c r="I1723" s="72" t="s">
        <v>16</v>
      </c>
      <c r="J1723" s="72" t="s">
        <v>18</v>
      </c>
      <c r="K1723" s="72" t="s">
        <v>184</v>
      </c>
      <c r="L1723" s="72" t="s">
        <v>356</v>
      </c>
      <c r="M1723" s="72" t="s">
        <v>384</v>
      </c>
    </row>
    <row r="1724" spans="2:13" x14ac:dyDescent="0.25">
      <c r="B1724" s="72" t="s">
        <v>143</v>
      </c>
      <c r="C1724" s="72" t="s">
        <v>144</v>
      </c>
      <c r="D1724" s="72" t="s">
        <v>12</v>
      </c>
      <c r="E1724" s="72" t="s">
        <v>183</v>
      </c>
      <c r="F1724" s="73">
        <v>125063</v>
      </c>
      <c r="G1724" s="72" t="s">
        <v>14</v>
      </c>
      <c r="H1724" s="72" t="s">
        <v>15</v>
      </c>
      <c r="I1724" s="72" t="s">
        <v>16</v>
      </c>
      <c r="J1724" s="72" t="s">
        <v>18</v>
      </c>
      <c r="K1724" s="72" t="s">
        <v>168</v>
      </c>
      <c r="L1724" s="72" t="s">
        <v>413</v>
      </c>
      <c r="M1724" s="72" t="s">
        <v>248</v>
      </c>
    </row>
    <row r="1725" spans="2:13" x14ac:dyDescent="0.25">
      <c r="B1725" s="72" t="s">
        <v>143</v>
      </c>
      <c r="C1725" s="72" t="s">
        <v>144</v>
      </c>
      <c r="D1725" s="72" t="s">
        <v>12</v>
      </c>
      <c r="E1725" s="72" t="s">
        <v>177</v>
      </c>
      <c r="F1725" s="73">
        <v>44029</v>
      </c>
      <c r="G1725" s="72" t="s">
        <v>14</v>
      </c>
      <c r="H1725" s="72" t="s">
        <v>155</v>
      </c>
      <c r="I1725" s="72" t="s">
        <v>16</v>
      </c>
      <c r="J1725" s="72" t="s">
        <v>18</v>
      </c>
      <c r="K1725" s="72" t="s">
        <v>33</v>
      </c>
      <c r="L1725" s="72" t="s">
        <v>193</v>
      </c>
      <c r="M1725" s="72"/>
    </row>
    <row r="1726" spans="2:13" x14ac:dyDescent="0.25">
      <c r="B1726" s="72" t="s">
        <v>143</v>
      </c>
      <c r="C1726" s="72" t="s">
        <v>144</v>
      </c>
      <c r="D1726" s="72" t="s">
        <v>12</v>
      </c>
      <c r="E1726" s="72" t="s">
        <v>349</v>
      </c>
      <c r="F1726" s="73">
        <v>28538</v>
      </c>
      <c r="G1726" s="72" t="s">
        <v>14</v>
      </c>
      <c r="H1726" s="72" t="s">
        <v>15</v>
      </c>
      <c r="I1726" s="72" t="s">
        <v>16</v>
      </c>
      <c r="J1726" s="72" t="s">
        <v>18</v>
      </c>
      <c r="K1726" s="72" t="s">
        <v>33</v>
      </c>
      <c r="L1726" s="72" t="s">
        <v>279</v>
      </c>
      <c r="M1726" s="72" t="s">
        <v>334</v>
      </c>
    </row>
    <row r="1727" spans="2:13" x14ac:dyDescent="0.25">
      <c r="B1727" s="72" t="s">
        <v>143</v>
      </c>
      <c r="C1727" s="72" t="s">
        <v>144</v>
      </c>
      <c r="D1727" s="72" t="s">
        <v>12</v>
      </c>
      <c r="E1727" s="72" t="s">
        <v>152</v>
      </c>
      <c r="F1727" s="73">
        <v>-3012</v>
      </c>
      <c r="G1727" s="72" t="s">
        <v>14</v>
      </c>
      <c r="H1727" s="72" t="s">
        <v>15</v>
      </c>
      <c r="I1727" s="72" t="s">
        <v>16</v>
      </c>
      <c r="J1727" s="72" t="s">
        <v>18</v>
      </c>
      <c r="K1727" s="72" t="s">
        <v>24</v>
      </c>
      <c r="L1727" s="72" t="s">
        <v>40</v>
      </c>
      <c r="M1727" s="72"/>
    </row>
    <row r="1728" spans="2:13" x14ac:dyDescent="0.25">
      <c r="B1728" s="72" t="s">
        <v>143</v>
      </c>
      <c r="C1728" s="72" t="s">
        <v>144</v>
      </c>
      <c r="D1728" s="72" t="s">
        <v>12</v>
      </c>
      <c r="E1728" s="72" t="s">
        <v>242</v>
      </c>
      <c r="F1728" s="73">
        <v>-6869</v>
      </c>
      <c r="G1728" s="72" t="s">
        <v>14</v>
      </c>
      <c r="H1728" s="72" t="s">
        <v>15</v>
      </c>
      <c r="I1728" s="72" t="s">
        <v>16</v>
      </c>
      <c r="J1728" s="72" t="s">
        <v>18</v>
      </c>
      <c r="K1728" s="72" t="s">
        <v>33</v>
      </c>
      <c r="L1728" s="72" t="s">
        <v>636</v>
      </c>
      <c r="M1728" s="72"/>
    </row>
    <row r="1729" spans="2:13" x14ac:dyDescent="0.25">
      <c r="B1729" s="72" t="s">
        <v>143</v>
      </c>
      <c r="C1729" s="72" t="s">
        <v>144</v>
      </c>
      <c r="D1729" s="72" t="s">
        <v>12</v>
      </c>
      <c r="E1729" s="72" t="s">
        <v>152</v>
      </c>
      <c r="F1729" s="73">
        <v>-991</v>
      </c>
      <c r="G1729" s="72" t="s">
        <v>14</v>
      </c>
      <c r="H1729" s="72" t="s">
        <v>155</v>
      </c>
      <c r="I1729" s="72" t="s">
        <v>136</v>
      </c>
      <c r="J1729" s="72" t="s">
        <v>18</v>
      </c>
      <c r="K1729" s="72" t="s">
        <v>33</v>
      </c>
      <c r="L1729" s="72" t="s">
        <v>301</v>
      </c>
      <c r="M1729" s="72"/>
    </row>
    <row r="1730" spans="2:13" x14ac:dyDescent="0.25">
      <c r="B1730" s="72" t="s">
        <v>143</v>
      </c>
      <c r="C1730" s="72" t="s">
        <v>144</v>
      </c>
      <c r="D1730" s="72" t="s">
        <v>12</v>
      </c>
      <c r="E1730" s="72" t="s">
        <v>160</v>
      </c>
      <c r="F1730" s="73">
        <v>10666</v>
      </c>
      <c r="G1730" s="72" t="s">
        <v>14</v>
      </c>
      <c r="H1730" s="72" t="s">
        <v>15</v>
      </c>
      <c r="I1730" s="72" t="s">
        <v>16</v>
      </c>
      <c r="J1730" s="72" t="s">
        <v>18</v>
      </c>
      <c r="K1730" s="72" t="s">
        <v>33</v>
      </c>
      <c r="L1730" s="72" t="s">
        <v>289</v>
      </c>
      <c r="M1730" s="72" t="s">
        <v>163</v>
      </c>
    </row>
    <row r="1731" spans="2:13" x14ac:dyDescent="0.25">
      <c r="B1731" s="72" t="s">
        <v>143</v>
      </c>
      <c r="C1731" s="72" t="s">
        <v>144</v>
      </c>
      <c r="D1731" s="72" t="s">
        <v>12</v>
      </c>
      <c r="E1731" s="72" t="s">
        <v>175</v>
      </c>
      <c r="F1731" s="73">
        <v>-55</v>
      </c>
      <c r="G1731" s="72" t="s">
        <v>14</v>
      </c>
      <c r="H1731" s="72" t="s">
        <v>15</v>
      </c>
      <c r="I1731" s="72" t="s">
        <v>16</v>
      </c>
      <c r="J1731" s="72" t="s">
        <v>18</v>
      </c>
      <c r="K1731" s="72" t="s">
        <v>21</v>
      </c>
      <c r="L1731" s="72" t="s">
        <v>547</v>
      </c>
      <c r="M1731" s="72"/>
    </row>
    <row r="1732" spans="2:13" x14ac:dyDescent="0.25">
      <c r="B1732" s="72" t="s">
        <v>143</v>
      </c>
      <c r="C1732" s="72" t="s">
        <v>144</v>
      </c>
      <c r="D1732" s="72" t="s">
        <v>12</v>
      </c>
      <c r="E1732" s="72" t="s">
        <v>145</v>
      </c>
      <c r="F1732" s="73">
        <v>-9284</v>
      </c>
      <c r="G1732" s="72" t="s">
        <v>14</v>
      </c>
      <c r="H1732" s="72" t="s">
        <v>15</v>
      </c>
      <c r="I1732" s="72" t="s">
        <v>136</v>
      </c>
      <c r="J1732" s="72" t="s">
        <v>18</v>
      </c>
      <c r="K1732" s="72" t="s">
        <v>147</v>
      </c>
      <c r="L1732" s="72" t="s">
        <v>374</v>
      </c>
      <c r="M1732" s="72"/>
    </row>
    <row r="1733" spans="2:13" x14ac:dyDescent="0.25">
      <c r="B1733" s="72" t="s">
        <v>143</v>
      </c>
      <c r="C1733" s="72" t="s">
        <v>144</v>
      </c>
      <c r="D1733" s="72" t="s">
        <v>12</v>
      </c>
      <c r="E1733" s="72" t="s">
        <v>242</v>
      </c>
      <c r="F1733" s="73">
        <v>-1173</v>
      </c>
      <c r="G1733" s="72" t="s">
        <v>14</v>
      </c>
      <c r="H1733" s="72" t="s">
        <v>15</v>
      </c>
      <c r="I1733" s="72" t="s">
        <v>16</v>
      </c>
      <c r="J1733" s="72" t="s">
        <v>18</v>
      </c>
      <c r="K1733" s="72" t="s">
        <v>33</v>
      </c>
      <c r="L1733" s="72" t="s">
        <v>301</v>
      </c>
      <c r="M1733" s="72"/>
    </row>
    <row r="1734" spans="2:13" x14ac:dyDescent="0.25">
      <c r="B1734" s="72" t="s">
        <v>143</v>
      </c>
      <c r="C1734" s="72" t="s">
        <v>144</v>
      </c>
      <c r="D1734" s="72" t="s">
        <v>12</v>
      </c>
      <c r="E1734" s="72" t="s">
        <v>197</v>
      </c>
      <c r="F1734" s="73">
        <v>1223852</v>
      </c>
      <c r="G1734" s="72" t="s">
        <v>14</v>
      </c>
      <c r="H1734" s="72" t="s">
        <v>15</v>
      </c>
      <c r="I1734" s="72" t="s">
        <v>16</v>
      </c>
      <c r="J1734" s="72" t="s">
        <v>18</v>
      </c>
      <c r="K1734" s="72" t="s">
        <v>161</v>
      </c>
      <c r="L1734" s="72" t="s">
        <v>162</v>
      </c>
      <c r="M1734" s="72" t="s">
        <v>163</v>
      </c>
    </row>
    <row r="1735" spans="2:13" x14ac:dyDescent="0.25">
      <c r="B1735" s="72" t="s">
        <v>143</v>
      </c>
      <c r="C1735" s="72" t="s">
        <v>144</v>
      </c>
      <c r="D1735" s="72" t="s">
        <v>12</v>
      </c>
      <c r="E1735" s="72" t="s">
        <v>229</v>
      </c>
      <c r="F1735" s="73">
        <v>-121</v>
      </c>
      <c r="G1735" s="72" t="s">
        <v>14</v>
      </c>
      <c r="H1735" s="72" t="s">
        <v>15</v>
      </c>
      <c r="I1735" s="72" t="s">
        <v>16</v>
      </c>
      <c r="J1735" s="72" t="s">
        <v>371</v>
      </c>
      <c r="K1735" s="72" t="s">
        <v>267</v>
      </c>
      <c r="L1735" s="72" t="s">
        <v>721</v>
      </c>
      <c r="M1735" s="72"/>
    </row>
    <row r="1736" spans="2:13" x14ac:dyDescent="0.25">
      <c r="B1736" s="72" t="s">
        <v>143</v>
      </c>
      <c r="C1736" s="72" t="s">
        <v>144</v>
      </c>
      <c r="D1736" s="72" t="s">
        <v>12</v>
      </c>
      <c r="E1736" s="72" t="s">
        <v>188</v>
      </c>
      <c r="F1736" s="73">
        <v>19846112</v>
      </c>
      <c r="G1736" s="72" t="s">
        <v>14</v>
      </c>
      <c r="H1736" s="72" t="s">
        <v>15</v>
      </c>
      <c r="I1736" s="72" t="s">
        <v>16</v>
      </c>
      <c r="J1736" s="72" t="s">
        <v>18</v>
      </c>
      <c r="K1736" s="72" t="s">
        <v>214</v>
      </c>
      <c r="L1736" s="72" t="s">
        <v>479</v>
      </c>
      <c r="M1736" s="72" t="s">
        <v>191</v>
      </c>
    </row>
    <row r="1737" spans="2:13" x14ac:dyDescent="0.25">
      <c r="B1737" s="72" t="s">
        <v>143</v>
      </c>
      <c r="C1737" s="72" t="s">
        <v>144</v>
      </c>
      <c r="D1737" s="72" t="s">
        <v>12</v>
      </c>
      <c r="E1737" s="72" t="s">
        <v>383</v>
      </c>
      <c r="F1737" s="73">
        <v>87878</v>
      </c>
      <c r="G1737" s="72" t="s">
        <v>14</v>
      </c>
      <c r="H1737" s="72" t="s">
        <v>15</v>
      </c>
      <c r="I1737" s="72" t="s">
        <v>16</v>
      </c>
      <c r="J1737" s="72" t="s">
        <v>18</v>
      </c>
      <c r="K1737" s="72" t="s">
        <v>33</v>
      </c>
      <c r="L1737" s="72" t="s">
        <v>420</v>
      </c>
      <c r="M1737" s="72" t="s">
        <v>522</v>
      </c>
    </row>
    <row r="1738" spans="2:13" x14ac:dyDescent="0.25">
      <c r="B1738" s="72" t="s">
        <v>143</v>
      </c>
      <c r="C1738" s="72" t="s">
        <v>144</v>
      </c>
      <c r="D1738" s="72" t="s">
        <v>12</v>
      </c>
      <c r="E1738" s="72" t="s">
        <v>152</v>
      </c>
      <c r="F1738" s="73">
        <v>-2207</v>
      </c>
      <c r="G1738" s="72" t="s">
        <v>14</v>
      </c>
      <c r="H1738" s="72" t="s">
        <v>155</v>
      </c>
      <c r="I1738" s="72" t="s">
        <v>16</v>
      </c>
      <c r="J1738" s="72" t="s">
        <v>18</v>
      </c>
      <c r="K1738" s="72" t="s">
        <v>147</v>
      </c>
      <c r="L1738" s="72" t="s">
        <v>417</v>
      </c>
      <c r="M1738" s="72"/>
    </row>
    <row r="1739" spans="2:13" x14ac:dyDescent="0.25">
      <c r="B1739" s="72" t="s">
        <v>143</v>
      </c>
      <c r="C1739" s="72" t="s">
        <v>144</v>
      </c>
      <c r="D1739" s="72" t="s">
        <v>12</v>
      </c>
      <c r="E1739" s="72" t="s">
        <v>219</v>
      </c>
      <c r="F1739" s="73">
        <v>240610</v>
      </c>
      <c r="G1739" s="72" t="s">
        <v>14</v>
      </c>
      <c r="H1739" s="72" t="s">
        <v>15</v>
      </c>
      <c r="I1739" s="72" t="s">
        <v>16</v>
      </c>
      <c r="J1739" s="72" t="s">
        <v>18</v>
      </c>
      <c r="K1739" s="72" t="s">
        <v>257</v>
      </c>
      <c r="L1739" s="72" t="s">
        <v>581</v>
      </c>
      <c r="M1739" s="72"/>
    </row>
    <row r="1740" spans="2:13" x14ac:dyDescent="0.25">
      <c r="B1740" s="72" t="s">
        <v>143</v>
      </c>
      <c r="C1740" s="72" t="s">
        <v>144</v>
      </c>
      <c r="D1740" s="72" t="s">
        <v>12</v>
      </c>
      <c r="E1740" s="72" t="s">
        <v>160</v>
      </c>
      <c r="F1740" s="73">
        <v>25072</v>
      </c>
      <c r="G1740" s="72" t="s">
        <v>14</v>
      </c>
      <c r="H1740" s="72" t="s">
        <v>15</v>
      </c>
      <c r="I1740" s="72" t="s">
        <v>16</v>
      </c>
      <c r="J1740" s="72" t="s">
        <v>18</v>
      </c>
      <c r="K1740" s="72" t="s">
        <v>147</v>
      </c>
      <c r="L1740" s="72" t="s">
        <v>440</v>
      </c>
      <c r="M1740" s="72" t="s">
        <v>191</v>
      </c>
    </row>
    <row r="1741" spans="2:13" x14ac:dyDescent="0.25">
      <c r="B1741" s="72" t="s">
        <v>143</v>
      </c>
      <c r="C1741" s="72" t="s">
        <v>144</v>
      </c>
      <c r="D1741" s="72" t="s">
        <v>12</v>
      </c>
      <c r="E1741" s="72" t="s">
        <v>154</v>
      </c>
      <c r="F1741" s="73">
        <v>-3122</v>
      </c>
      <c r="G1741" s="72" t="s">
        <v>14</v>
      </c>
      <c r="H1741" s="72" t="s">
        <v>155</v>
      </c>
      <c r="I1741" s="72" t="s">
        <v>16</v>
      </c>
      <c r="J1741" s="72" t="s">
        <v>18</v>
      </c>
      <c r="K1741" s="72" t="s">
        <v>33</v>
      </c>
      <c r="L1741" s="72" t="s">
        <v>212</v>
      </c>
      <c r="M1741" s="72"/>
    </row>
    <row r="1742" spans="2:13" x14ac:dyDescent="0.25">
      <c r="B1742" s="72" t="s">
        <v>143</v>
      </c>
      <c r="C1742" s="72" t="s">
        <v>144</v>
      </c>
      <c r="D1742" s="72" t="s">
        <v>12</v>
      </c>
      <c r="E1742" s="72" t="s">
        <v>199</v>
      </c>
      <c r="F1742" s="73">
        <v>474</v>
      </c>
      <c r="G1742" s="72" t="s">
        <v>14</v>
      </c>
      <c r="H1742" s="72" t="s">
        <v>15</v>
      </c>
      <c r="I1742" s="72" t="s">
        <v>16</v>
      </c>
      <c r="J1742" s="72" t="s">
        <v>18</v>
      </c>
      <c r="K1742" s="72" t="s">
        <v>24</v>
      </c>
      <c r="L1742" s="72" t="s">
        <v>664</v>
      </c>
      <c r="M1742" s="72"/>
    </row>
    <row r="1743" spans="2:13" x14ac:dyDescent="0.25">
      <c r="B1743" s="72" t="s">
        <v>143</v>
      </c>
      <c r="C1743" s="72" t="s">
        <v>144</v>
      </c>
      <c r="D1743" s="72" t="s">
        <v>12</v>
      </c>
      <c r="E1743" s="72" t="s">
        <v>183</v>
      </c>
      <c r="F1743" s="73">
        <v>13509</v>
      </c>
      <c r="G1743" s="72" t="s">
        <v>14</v>
      </c>
      <c r="H1743" s="72" t="s">
        <v>155</v>
      </c>
      <c r="I1743" s="72" t="s">
        <v>136</v>
      </c>
      <c r="J1743" s="72" t="s">
        <v>18</v>
      </c>
      <c r="K1743" s="72" t="s">
        <v>21</v>
      </c>
      <c r="L1743" s="72" t="s">
        <v>547</v>
      </c>
      <c r="M1743" s="72" t="s">
        <v>186</v>
      </c>
    </row>
    <row r="1744" spans="2:13" x14ac:dyDescent="0.25">
      <c r="B1744" s="72" t="s">
        <v>143</v>
      </c>
      <c r="C1744" s="72" t="s">
        <v>144</v>
      </c>
      <c r="D1744" s="72" t="s">
        <v>12</v>
      </c>
      <c r="E1744" s="72" t="s">
        <v>181</v>
      </c>
      <c r="F1744" s="73">
        <v>-53</v>
      </c>
      <c r="G1744" s="72" t="s">
        <v>14</v>
      </c>
      <c r="H1744" s="72" t="s">
        <v>15</v>
      </c>
      <c r="I1744" s="72" t="s">
        <v>136</v>
      </c>
      <c r="J1744" s="72" t="s">
        <v>18</v>
      </c>
      <c r="K1744" s="72" t="s">
        <v>27</v>
      </c>
      <c r="L1744" s="72" t="s">
        <v>28</v>
      </c>
      <c r="M1744" s="72"/>
    </row>
    <row r="1745" spans="2:13" x14ac:dyDescent="0.25">
      <c r="B1745" s="72" t="s">
        <v>143</v>
      </c>
      <c r="C1745" s="72" t="s">
        <v>144</v>
      </c>
      <c r="D1745" s="72" t="s">
        <v>12</v>
      </c>
      <c r="E1745" s="72" t="s">
        <v>188</v>
      </c>
      <c r="F1745" s="73">
        <v>918071</v>
      </c>
      <c r="G1745" s="72" t="s">
        <v>14</v>
      </c>
      <c r="H1745" s="72" t="s">
        <v>15</v>
      </c>
      <c r="I1745" s="72" t="s">
        <v>16</v>
      </c>
      <c r="J1745" s="72" t="s">
        <v>18</v>
      </c>
      <c r="K1745" s="72" t="s">
        <v>21</v>
      </c>
      <c r="L1745" s="72" t="s">
        <v>260</v>
      </c>
      <c r="M1745" s="72" t="s">
        <v>191</v>
      </c>
    </row>
    <row r="1746" spans="2:13" x14ac:dyDescent="0.25">
      <c r="B1746" s="72" t="s">
        <v>143</v>
      </c>
      <c r="C1746" s="72" t="s">
        <v>144</v>
      </c>
      <c r="D1746" s="72" t="s">
        <v>12</v>
      </c>
      <c r="E1746" s="72" t="s">
        <v>240</v>
      </c>
      <c r="F1746" s="73">
        <v>-536927</v>
      </c>
      <c r="G1746" s="72" t="s">
        <v>14</v>
      </c>
      <c r="H1746" s="72" t="s">
        <v>15</v>
      </c>
      <c r="I1746" s="72" t="s">
        <v>16</v>
      </c>
      <c r="J1746" s="72" t="s">
        <v>18</v>
      </c>
      <c r="K1746" s="72" t="s">
        <v>27</v>
      </c>
      <c r="L1746" s="72" t="s">
        <v>572</v>
      </c>
      <c r="M1746" s="72"/>
    </row>
    <row r="1747" spans="2:13" x14ac:dyDescent="0.25">
      <c r="B1747" s="72" t="s">
        <v>143</v>
      </c>
      <c r="C1747" s="72" t="s">
        <v>144</v>
      </c>
      <c r="D1747" s="72" t="s">
        <v>12</v>
      </c>
      <c r="E1747" s="72" t="s">
        <v>439</v>
      </c>
      <c r="F1747" s="73">
        <v>100600</v>
      </c>
      <c r="G1747" s="72" t="s">
        <v>14</v>
      </c>
      <c r="H1747" s="72" t="s">
        <v>155</v>
      </c>
      <c r="I1747" s="72" t="s">
        <v>16</v>
      </c>
      <c r="J1747" s="72" t="s">
        <v>18</v>
      </c>
      <c r="K1747" s="72" t="s">
        <v>33</v>
      </c>
      <c r="L1747" s="72" t="s">
        <v>624</v>
      </c>
      <c r="M1747" s="72"/>
    </row>
    <row r="1748" spans="2:13" x14ac:dyDescent="0.25">
      <c r="B1748" s="72" t="s">
        <v>143</v>
      </c>
      <c r="C1748" s="72" t="s">
        <v>144</v>
      </c>
      <c r="D1748" s="72" t="s">
        <v>12</v>
      </c>
      <c r="E1748" s="72" t="s">
        <v>160</v>
      </c>
      <c r="F1748" s="73">
        <v>61018</v>
      </c>
      <c r="G1748" s="72" t="s">
        <v>14</v>
      </c>
      <c r="H1748" s="72" t="s">
        <v>155</v>
      </c>
      <c r="I1748" s="72" t="s">
        <v>16</v>
      </c>
      <c r="J1748" s="72" t="s">
        <v>18</v>
      </c>
      <c r="K1748" s="72" t="s">
        <v>33</v>
      </c>
      <c r="L1748" s="72" t="s">
        <v>617</v>
      </c>
      <c r="M1748" s="72" t="s">
        <v>186</v>
      </c>
    </row>
    <row r="1749" spans="2:13" x14ac:dyDescent="0.25">
      <c r="B1749" s="72" t="s">
        <v>143</v>
      </c>
      <c r="C1749" s="72" t="s">
        <v>144</v>
      </c>
      <c r="D1749" s="72" t="s">
        <v>12</v>
      </c>
      <c r="E1749" s="72" t="s">
        <v>170</v>
      </c>
      <c r="F1749" s="73">
        <v>1806</v>
      </c>
      <c r="G1749" s="72" t="s">
        <v>14</v>
      </c>
      <c r="H1749" s="72" t="s">
        <v>15</v>
      </c>
      <c r="I1749" s="72" t="s">
        <v>16</v>
      </c>
      <c r="J1749" s="72" t="s">
        <v>18</v>
      </c>
      <c r="K1749" s="72" t="s">
        <v>267</v>
      </c>
      <c r="L1749" s="72" t="s">
        <v>342</v>
      </c>
      <c r="M1749" s="72" t="s">
        <v>151</v>
      </c>
    </row>
    <row r="1750" spans="2:13" x14ac:dyDescent="0.25">
      <c r="B1750" s="72" t="s">
        <v>143</v>
      </c>
      <c r="C1750" s="72" t="s">
        <v>144</v>
      </c>
      <c r="D1750" s="72" t="s">
        <v>12</v>
      </c>
      <c r="E1750" s="72" t="s">
        <v>160</v>
      </c>
      <c r="F1750" s="73">
        <v>972868</v>
      </c>
      <c r="G1750" s="72" t="s">
        <v>14</v>
      </c>
      <c r="H1750" s="72" t="s">
        <v>15</v>
      </c>
      <c r="I1750" s="72" t="s">
        <v>16</v>
      </c>
      <c r="J1750" s="72" t="s">
        <v>18</v>
      </c>
      <c r="K1750" s="72" t="s">
        <v>147</v>
      </c>
      <c r="L1750" s="72" t="s">
        <v>327</v>
      </c>
      <c r="M1750" s="72" t="s">
        <v>163</v>
      </c>
    </row>
    <row r="1751" spans="2:13" x14ac:dyDescent="0.25">
      <c r="B1751" s="72" t="s">
        <v>143</v>
      </c>
      <c r="C1751" s="72" t="s">
        <v>144</v>
      </c>
      <c r="D1751" s="72" t="s">
        <v>12</v>
      </c>
      <c r="E1751" s="72" t="s">
        <v>219</v>
      </c>
      <c r="F1751" s="73">
        <v>859</v>
      </c>
      <c r="G1751" s="72" t="s">
        <v>14</v>
      </c>
      <c r="H1751" s="72" t="s">
        <v>155</v>
      </c>
      <c r="I1751" s="72" t="s">
        <v>16</v>
      </c>
      <c r="J1751" s="72" t="s">
        <v>371</v>
      </c>
      <c r="K1751" s="72" t="s">
        <v>33</v>
      </c>
      <c r="L1751" s="72" t="s">
        <v>497</v>
      </c>
      <c r="M1751" s="72"/>
    </row>
    <row r="1752" spans="2:13" x14ac:dyDescent="0.25">
      <c r="B1752" s="72" t="s">
        <v>143</v>
      </c>
      <c r="C1752" s="72" t="s">
        <v>144</v>
      </c>
      <c r="D1752" s="72" t="s">
        <v>12</v>
      </c>
      <c r="E1752" s="72" t="s">
        <v>145</v>
      </c>
      <c r="F1752" s="73">
        <v>-8647</v>
      </c>
      <c r="G1752" s="72" t="s">
        <v>14</v>
      </c>
      <c r="H1752" s="72" t="s">
        <v>15</v>
      </c>
      <c r="I1752" s="72" t="s">
        <v>16</v>
      </c>
      <c r="J1752" s="72" t="s">
        <v>18</v>
      </c>
      <c r="K1752" s="72" t="s">
        <v>161</v>
      </c>
      <c r="L1752" s="72" t="s">
        <v>379</v>
      </c>
      <c r="M1752" s="72"/>
    </row>
    <row r="1753" spans="2:13" x14ac:dyDescent="0.25">
      <c r="B1753" s="72" t="s">
        <v>143</v>
      </c>
      <c r="C1753" s="72" t="s">
        <v>144</v>
      </c>
      <c r="D1753" s="72" t="s">
        <v>12</v>
      </c>
      <c r="E1753" s="72" t="s">
        <v>197</v>
      </c>
      <c r="F1753" s="73">
        <v>748303</v>
      </c>
      <c r="G1753" s="72" t="s">
        <v>14</v>
      </c>
      <c r="H1753" s="72" t="s">
        <v>15</v>
      </c>
      <c r="I1753" s="72" t="s">
        <v>16</v>
      </c>
      <c r="J1753" s="72" t="s">
        <v>18</v>
      </c>
      <c r="K1753" s="72" t="s">
        <v>267</v>
      </c>
      <c r="L1753" s="72" t="s">
        <v>381</v>
      </c>
      <c r="M1753" s="72" t="s">
        <v>163</v>
      </c>
    </row>
    <row r="1754" spans="2:13" x14ac:dyDescent="0.25">
      <c r="B1754" s="72" t="s">
        <v>143</v>
      </c>
      <c r="C1754" s="72" t="s">
        <v>144</v>
      </c>
      <c r="D1754" s="72" t="s">
        <v>12</v>
      </c>
      <c r="E1754" s="72" t="s">
        <v>188</v>
      </c>
      <c r="F1754" s="73">
        <v>831597</v>
      </c>
      <c r="G1754" s="72" t="s">
        <v>14</v>
      </c>
      <c r="H1754" s="72" t="s">
        <v>155</v>
      </c>
      <c r="I1754" s="72" t="s">
        <v>16</v>
      </c>
      <c r="J1754" s="72" t="s">
        <v>18</v>
      </c>
      <c r="K1754" s="72" t="s">
        <v>33</v>
      </c>
      <c r="L1754" s="72" t="s">
        <v>286</v>
      </c>
      <c r="M1754" s="72" t="s">
        <v>151</v>
      </c>
    </row>
    <row r="1755" spans="2:13" x14ac:dyDescent="0.25">
      <c r="B1755" s="72" t="s">
        <v>143</v>
      </c>
      <c r="C1755" s="72" t="s">
        <v>144</v>
      </c>
      <c r="D1755" s="72" t="s">
        <v>12</v>
      </c>
      <c r="E1755" s="72" t="s">
        <v>219</v>
      </c>
      <c r="F1755" s="73">
        <v>45649</v>
      </c>
      <c r="G1755" s="72" t="s">
        <v>14</v>
      </c>
      <c r="H1755" s="72" t="s">
        <v>15</v>
      </c>
      <c r="I1755" s="72" t="s">
        <v>16</v>
      </c>
      <c r="J1755" s="72" t="s">
        <v>18</v>
      </c>
      <c r="K1755" s="72" t="s">
        <v>33</v>
      </c>
      <c r="L1755" s="72" t="s">
        <v>455</v>
      </c>
      <c r="M1755" s="72"/>
    </row>
    <row r="1756" spans="2:13" x14ac:dyDescent="0.25">
      <c r="B1756" s="72" t="s">
        <v>143</v>
      </c>
      <c r="C1756" s="72" t="s">
        <v>144</v>
      </c>
      <c r="D1756" s="72" t="s">
        <v>12</v>
      </c>
      <c r="E1756" s="72" t="s">
        <v>188</v>
      </c>
      <c r="F1756" s="73">
        <v>563745</v>
      </c>
      <c r="G1756" s="72" t="s">
        <v>14</v>
      </c>
      <c r="H1756" s="72" t="s">
        <v>15</v>
      </c>
      <c r="I1756" s="72" t="s">
        <v>16</v>
      </c>
      <c r="J1756" s="72" t="s">
        <v>18</v>
      </c>
      <c r="K1756" s="72" t="s">
        <v>214</v>
      </c>
      <c r="L1756" s="72" t="s">
        <v>605</v>
      </c>
      <c r="M1756" s="72" t="s">
        <v>151</v>
      </c>
    </row>
    <row r="1757" spans="2:13" x14ac:dyDescent="0.25">
      <c r="B1757" s="72" t="s">
        <v>143</v>
      </c>
      <c r="C1757" s="72" t="s">
        <v>144</v>
      </c>
      <c r="D1757" s="72" t="s">
        <v>12</v>
      </c>
      <c r="E1757" s="72" t="s">
        <v>197</v>
      </c>
      <c r="F1757" s="73">
        <v>904741</v>
      </c>
      <c r="G1757" s="72" t="s">
        <v>14</v>
      </c>
      <c r="H1757" s="72" t="s">
        <v>15</v>
      </c>
      <c r="I1757" s="72" t="s">
        <v>16</v>
      </c>
      <c r="J1757" s="72" t="s">
        <v>18</v>
      </c>
      <c r="K1757" s="72" t="s">
        <v>33</v>
      </c>
      <c r="L1757" s="72" t="s">
        <v>568</v>
      </c>
      <c r="M1757" s="72" t="s">
        <v>151</v>
      </c>
    </row>
    <row r="1758" spans="2:13" x14ac:dyDescent="0.25">
      <c r="B1758" s="72" t="s">
        <v>143</v>
      </c>
      <c r="C1758" s="72" t="s">
        <v>144</v>
      </c>
      <c r="D1758" s="72" t="s">
        <v>12</v>
      </c>
      <c r="E1758" s="72" t="s">
        <v>199</v>
      </c>
      <c r="F1758" s="73">
        <v>3300</v>
      </c>
      <c r="G1758" s="72" t="s">
        <v>14</v>
      </c>
      <c r="H1758" s="72" t="s">
        <v>15</v>
      </c>
      <c r="I1758" s="72" t="s">
        <v>16</v>
      </c>
      <c r="J1758" s="72" t="s">
        <v>18</v>
      </c>
      <c r="K1758" s="72" t="s">
        <v>214</v>
      </c>
      <c r="L1758" s="72" t="s">
        <v>722</v>
      </c>
      <c r="M1758" s="72"/>
    </row>
    <row r="1759" spans="2:13" x14ac:dyDescent="0.25">
      <c r="B1759" s="72" t="s">
        <v>143</v>
      </c>
      <c r="C1759" s="72" t="s">
        <v>144</v>
      </c>
      <c r="D1759" s="72" t="s">
        <v>12</v>
      </c>
      <c r="E1759" s="72" t="s">
        <v>145</v>
      </c>
      <c r="F1759" s="73">
        <v>-22281</v>
      </c>
      <c r="G1759" s="72" t="s">
        <v>14</v>
      </c>
      <c r="H1759" s="72" t="s">
        <v>155</v>
      </c>
      <c r="I1759" s="72" t="s">
        <v>16</v>
      </c>
      <c r="J1759" s="72" t="s">
        <v>18</v>
      </c>
      <c r="K1759" s="72" t="s">
        <v>33</v>
      </c>
      <c r="L1759" s="72" t="s">
        <v>153</v>
      </c>
      <c r="M1759" s="72"/>
    </row>
    <row r="1760" spans="2:13" x14ac:dyDescent="0.25">
      <c r="B1760" s="72" t="s">
        <v>143</v>
      </c>
      <c r="C1760" s="72" t="s">
        <v>144</v>
      </c>
      <c r="D1760" s="72" t="s">
        <v>12</v>
      </c>
      <c r="E1760" s="72" t="s">
        <v>244</v>
      </c>
      <c r="F1760" s="73">
        <v>205330</v>
      </c>
      <c r="G1760" s="72" t="s">
        <v>14</v>
      </c>
      <c r="H1760" s="72" t="s">
        <v>15</v>
      </c>
      <c r="I1760" s="72" t="s">
        <v>16</v>
      </c>
      <c r="J1760" s="72" t="s">
        <v>18</v>
      </c>
      <c r="K1760" s="72" t="s">
        <v>161</v>
      </c>
      <c r="L1760" s="72" t="s">
        <v>162</v>
      </c>
      <c r="M1760" s="72" t="s">
        <v>163</v>
      </c>
    </row>
    <row r="1761" spans="2:13" x14ac:dyDescent="0.25">
      <c r="B1761" s="72" t="s">
        <v>143</v>
      </c>
      <c r="C1761" s="72" t="s">
        <v>144</v>
      </c>
      <c r="D1761" s="72" t="s">
        <v>12</v>
      </c>
      <c r="E1761" s="72" t="s">
        <v>425</v>
      </c>
      <c r="F1761" s="73">
        <v>15016</v>
      </c>
      <c r="G1761" s="72" t="s">
        <v>14</v>
      </c>
      <c r="H1761" s="72" t="s">
        <v>15</v>
      </c>
      <c r="I1761" s="72" t="s">
        <v>16</v>
      </c>
      <c r="J1761" s="72" t="s">
        <v>18</v>
      </c>
      <c r="K1761" s="72" t="s">
        <v>165</v>
      </c>
      <c r="L1761" s="72" t="s">
        <v>254</v>
      </c>
      <c r="M1761" s="72"/>
    </row>
    <row r="1762" spans="2:13" x14ac:dyDescent="0.25">
      <c r="B1762" s="72" t="s">
        <v>143</v>
      </c>
      <c r="C1762" s="72" t="s">
        <v>144</v>
      </c>
      <c r="D1762" s="72" t="s">
        <v>12</v>
      </c>
      <c r="E1762" s="72" t="s">
        <v>240</v>
      </c>
      <c r="F1762" s="73">
        <v>-2768</v>
      </c>
      <c r="G1762" s="72" t="s">
        <v>14</v>
      </c>
      <c r="H1762" s="72" t="s">
        <v>155</v>
      </c>
      <c r="I1762" s="72" t="s">
        <v>136</v>
      </c>
      <c r="J1762" s="72" t="s">
        <v>18</v>
      </c>
      <c r="K1762" s="72" t="s">
        <v>21</v>
      </c>
      <c r="L1762" s="72" t="s">
        <v>352</v>
      </c>
      <c r="M1762" s="72"/>
    </row>
    <row r="1763" spans="2:13" x14ac:dyDescent="0.25">
      <c r="B1763" s="72" t="s">
        <v>143</v>
      </c>
      <c r="C1763" s="72" t="s">
        <v>144</v>
      </c>
      <c r="D1763" s="72" t="s">
        <v>12</v>
      </c>
      <c r="E1763" s="72" t="s">
        <v>199</v>
      </c>
      <c r="F1763" s="73">
        <v>1375679</v>
      </c>
      <c r="G1763" s="72" t="s">
        <v>14</v>
      </c>
      <c r="H1763" s="72" t="s">
        <v>155</v>
      </c>
      <c r="I1763" s="72" t="s">
        <v>16</v>
      </c>
      <c r="J1763" s="72" t="s">
        <v>18</v>
      </c>
      <c r="K1763" s="72" t="s">
        <v>33</v>
      </c>
      <c r="L1763" s="72" t="s">
        <v>420</v>
      </c>
      <c r="M1763" s="72"/>
    </row>
    <row r="1764" spans="2:13" x14ac:dyDescent="0.25">
      <c r="B1764" s="72" t="s">
        <v>143</v>
      </c>
      <c r="C1764" s="72" t="s">
        <v>144</v>
      </c>
      <c r="D1764" s="72" t="s">
        <v>12</v>
      </c>
      <c r="E1764" s="72" t="s">
        <v>154</v>
      </c>
      <c r="F1764" s="73">
        <v>-2848</v>
      </c>
      <c r="G1764" s="72" t="s">
        <v>14</v>
      </c>
      <c r="H1764" s="72" t="s">
        <v>15</v>
      </c>
      <c r="I1764" s="72" t="s">
        <v>16</v>
      </c>
      <c r="J1764" s="72" t="s">
        <v>18</v>
      </c>
      <c r="K1764" s="72" t="s">
        <v>33</v>
      </c>
      <c r="L1764" s="72" t="s">
        <v>284</v>
      </c>
      <c r="M1764" s="72"/>
    </row>
    <row r="1765" spans="2:13" x14ac:dyDescent="0.25">
      <c r="B1765" s="72" t="s">
        <v>143</v>
      </c>
      <c r="C1765" s="72" t="s">
        <v>144</v>
      </c>
      <c r="D1765" s="72" t="s">
        <v>12</v>
      </c>
      <c r="E1765" s="72" t="s">
        <v>197</v>
      </c>
      <c r="F1765" s="73">
        <v>678774</v>
      </c>
      <c r="G1765" s="72" t="s">
        <v>14</v>
      </c>
      <c r="H1765" s="72" t="s">
        <v>155</v>
      </c>
      <c r="I1765" s="72" t="s">
        <v>16</v>
      </c>
      <c r="J1765" s="72" t="s">
        <v>18</v>
      </c>
      <c r="K1765" s="72" t="s">
        <v>33</v>
      </c>
      <c r="L1765" s="72" t="s">
        <v>691</v>
      </c>
      <c r="M1765" s="72" t="s">
        <v>186</v>
      </c>
    </row>
    <row r="1766" spans="2:13" x14ac:dyDescent="0.25">
      <c r="B1766" s="72" t="s">
        <v>143</v>
      </c>
      <c r="C1766" s="72" t="s">
        <v>144</v>
      </c>
      <c r="D1766" s="72" t="s">
        <v>12</v>
      </c>
      <c r="E1766" s="72" t="s">
        <v>181</v>
      </c>
      <c r="F1766" s="73">
        <v>-3894</v>
      </c>
      <c r="G1766" s="72" t="s">
        <v>14</v>
      </c>
      <c r="H1766" s="72" t="s">
        <v>155</v>
      </c>
      <c r="I1766" s="72" t="s">
        <v>16</v>
      </c>
      <c r="J1766" s="72" t="s">
        <v>18</v>
      </c>
      <c r="K1766" s="72" t="s">
        <v>33</v>
      </c>
      <c r="L1766" s="72" t="s">
        <v>277</v>
      </c>
      <c r="M1766" s="72"/>
    </row>
    <row r="1767" spans="2:13" x14ac:dyDescent="0.25">
      <c r="B1767" s="72" t="s">
        <v>143</v>
      </c>
      <c r="C1767" s="72" t="s">
        <v>144</v>
      </c>
      <c r="D1767" s="72" t="s">
        <v>12</v>
      </c>
      <c r="E1767" s="72" t="s">
        <v>219</v>
      </c>
      <c r="F1767" s="73">
        <v>2473056</v>
      </c>
      <c r="G1767" s="72" t="s">
        <v>14</v>
      </c>
      <c r="H1767" s="72" t="s">
        <v>15</v>
      </c>
      <c r="I1767" s="72" t="s">
        <v>16</v>
      </c>
      <c r="J1767" s="72" t="s">
        <v>18</v>
      </c>
      <c r="K1767" s="72" t="s">
        <v>147</v>
      </c>
      <c r="L1767" s="72" t="s">
        <v>477</v>
      </c>
      <c r="M1767" s="72"/>
    </row>
    <row r="1768" spans="2:13" x14ac:dyDescent="0.25">
      <c r="B1768" s="72" t="s">
        <v>143</v>
      </c>
      <c r="C1768" s="72" t="s">
        <v>144</v>
      </c>
      <c r="D1768" s="72" t="s">
        <v>12</v>
      </c>
      <c r="E1768" s="72" t="s">
        <v>177</v>
      </c>
      <c r="F1768" s="73">
        <v>26497</v>
      </c>
      <c r="G1768" s="72" t="s">
        <v>14</v>
      </c>
      <c r="H1768" s="72" t="s">
        <v>15</v>
      </c>
      <c r="I1768" s="72" t="s">
        <v>16</v>
      </c>
      <c r="J1768" s="72" t="s">
        <v>18</v>
      </c>
      <c r="K1768" s="72" t="s">
        <v>21</v>
      </c>
      <c r="L1768" s="72" t="s">
        <v>249</v>
      </c>
      <c r="M1768" s="72"/>
    </row>
    <row r="1769" spans="2:13" x14ac:dyDescent="0.25">
      <c r="B1769" s="72" t="s">
        <v>143</v>
      </c>
      <c r="C1769" s="72" t="s">
        <v>144</v>
      </c>
      <c r="D1769" s="72" t="s">
        <v>12</v>
      </c>
      <c r="E1769" s="72" t="s">
        <v>152</v>
      </c>
      <c r="F1769" s="73">
        <v>-297</v>
      </c>
      <c r="G1769" s="72" t="s">
        <v>14</v>
      </c>
      <c r="H1769" s="72" t="s">
        <v>15</v>
      </c>
      <c r="I1769" s="72" t="s">
        <v>16</v>
      </c>
      <c r="J1769" s="72" t="s">
        <v>18</v>
      </c>
      <c r="K1769" s="72" t="s">
        <v>267</v>
      </c>
      <c r="L1769" s="72" t="s">
        <v>428</v>
      </c>
      <c r="M1769" s="72"/>
    </row>
    <row r="1770" spans="2:13" x14ac:dyDescent="0.25">
      <c r="B1770" s="72" t="s">
        <v>143</v>
      </c>
      <c r="C1770" s="72" t="s">
        <v>144</v>
      </c>
      <c r="D1770" s="72" t="s">
        <v>12</v>
      </c>
      <c r="E1770" s="72" t="s">
        <v>154</v>
      </c>
      <c r="F1770" s="73">
        <v>-4040</v>
      </c>
      <c r="G1770" s="72" t="s">
        <v>14</v>
      </c>
      <c r="H1770" s="72" t="s">
        <v>155</v>
      </c>
      <c r="I1770" s="72" t="s">
        <v>16</v>
      </c>
      <c r="J1770" s="72" t="s">
        <v>18</v>
      </c>
      <c r="K1770" s="72" t="s">
        <v>269</v>
      </c>
      <c r="L1770" s="72" t="s">
        <v>717</v>
      </c>
      <c r="M1770" s="72"/>
    </row>
    <row r="1771" spans="2:13" x14ac:dyDescent="0.25">
      <c r="B1771" s="72" t="s">
        <v>143</v>
      </c>
      <c r="C1771" s="72" t="s">
        <v>144</v>
      </c>
      <c r="D1771" s="72" t="s">
        <v>12</v>
      </c>
      <c r="E1771" s="72" t="s">
        <v>229</v>
      </c>
      <c r="F1771" s="73">
        <v>-2297</v>
      </c>
      <c r="G1771" s="72" t="s">
        <v>14</v>
      </c>
      <c r="H1771" s="72" t="s">
        <v>15</v>
      </c>
      <c r="I1771" s="72" t="s">
        <v>16</v>
      </c>
      <c r="J1771" s="72" t="s">
        <v>18</v>
      </c>
      <c r="K1771" s="72" t="s">
        <v>147</v>
      </c>
      <c r="L1771" s="72" t="s">
        <v>416</v>
      </c>
      <c r="M1771" s="72"/>
    </row>
    <row r="1772" spans="2:13" x14ac:dyDescent="0.25">
      <c r="B1772" s="72" t="s">
        <v>143</v>
      </c>
      <c r="C1772" s="72" t="s">
        <v>144</v>
      </c>
      <c r="D1772" s="72" t="s">
        <v>12</v>
      </c>
      <c r="E1772" s="72" t="s">
        <v>177</v>
      </c>
      <c r="F1772" s="73">
        <v>1518614</v>
      </c>
      <c r="G1772" s="72" t="s">
        <v>14</v>
      </c>
      <c r="H1772" s="72" t="s">
        <v>15</v>
      </c>
      <c r="I1772" s="72" t="s">
        <v>16</v>
      </c>
      <c r="J1772" s="72" t="s">
        <v>18</v>
      </c>
      <c r="K1772" s="72" t="s">
        <v>147</v>
      </c>
      <c r="L1772" s="72" t="s">
        <v>217</v>
      </c>
      <c r="M1772" s="72"/>
    </row>
    <row r="1773" spans="2:13" x14ac:dyDescent="0.25">
      <c r="B1773" s="72" t="s">
        <v>143</v>
      </c>
      <c r="C1773" s="72" t="s">
        <v>144</v>
      </c>
      <c r="D1773" s="72" t="s">
        <v>12</v>
      </c>
      <c r="E1773" s="72" t="s">
        <v>177</v>
      </c>
      <c r="F1773" s="73">
        <v>51345</v>
      </c>
      <c r="G1773" s="72" t="s">
        <v>14</v>
      </c>
      <c r="H1773" s="72" t="s">
        <v>15</v>
      </c>
      <c r="I1773" s="72" t="s">
        <v>16</v>
      </c>
      <c r="J1773" s="72" t="s">
        <v>18</v>
      </c>
      <c r="K1773" s="72" t="s">
        <v>33</v>
      </c>
      <c r="L1773" s="72" t="s">
        <v>429</v>
      </c>
      <c r="M1773" s="72"/>
    </row>
    <row r="1774" spans="2:13" x14ac:dyDescent="0.25">
      <c r="B1774" s="72" t="s">
        <v>143</v>
      </c>
      <c r="C1774" s="72" t="s">
        <v>144</v>
      </c>
      <c r="D1774" s="72" t="s">
        <v>12</v>
      </c>
      <c r="E1774" s="72" t="s">
        <v>240</v>
      </c>
      <c r="F1774" s="73">
        <v>-3588</v>
      </c>
      <c r="G1774" s="72" t="s">
        <v>14</v>
      </c>
      <c r="H1774" s="72" t="s">
        <v>15</v>
      </c>
      <c r="I1774" s="72" t="s">
        <v>16</v>
      </c>
      <c r="J1774" s="72" t="s">
        <v>18</v>
      </c>
      <c r="K1774" s="72" t="s">
        <v>33</v>
      </c>
      <c r="L1774" s="72" t="s">
        <v>597</v>
      </c>
      <c r="M1774" s="72"/>
    </row>
    <row r="1775" spans="2:13" x14ac:dyDescent="0.25">
      <c r="B1775" s="72" t="s">
        <v>143</v>
      </c>
      <c r="C1775" s="72" t="s">
        <v>144</v>
      </c>
      <c r="D1775" s="72" t="s">
        <v>12</v>
      </c>
      <c r="E1775" s="72" t="s">
        <v>152</v>
      </c>
      <c r="F1775" s="73">
        <v>-1659</v>
      </c>
      <c r="G1775" s="72" t="s">
        <v>14</v>
      </c>
      <c r="H1775" s="72" t="s">
        <v>15</v>
      </c>
      <c r="I1775" s="72" t="s">
        <v>16</v>
      </c>
      <c r="J1775" s="72" t="s">
        <v>18</v>
      </c>
      <c r="K1775" s="72" t="s">
        <v>33</v>
      </c>
      <c r="L1775" s="72" t="s">
        <v>446</v>
      </c>
      <c r="M1775" s="72"/>
    </row>
    <row r="1776" spans="2:13" x14ac:dyDescent="0.25">
      <c r="B1776" s="72" t="s">
        <v>143</v>
      </c>
      <c r="C1776" s="72" t="s">
        <v>144</v>
      </c>
      <c r="D1776" s="72" t="s">
        <v>12</v>
      </c>
      <c r="E1776" s="72" t="s">
        <v>197</v>
      </c>
      <c r="F1776" s="73">
        <v>78309</v>
      </c>
      <c r="G1776" s="72" t="s">
        <v>14</v>
      </c>
      <c r="H1776" s="72" t="s">
        <v>15</v>
      </c>
      <c r="I1776" s="72" t="s">
        <v>136</v>
      </c>
      <c r="J1776" s="72" t="s">
        <v>18</v>
      </c>
      <c r="K1776" s="72" t="s">
        <v>21</v>
      </c>
      <c r="L1776" s="72" t="s">
        <v>352</v>
      </c>
      <c r="M1776" s="72" t="s">
        <v>186</v>
      </c>
    </row>
    <row r="1777" spans="2:13" x14ac:dyDescent="0.25">
      <c r="B1777" s="72" t="s">
        <v>143</v>
      </c>
      <c r="C1777" s="72" t="s">
        <v>144</v>
      </c>
      <c r="D1777" s="72" t="s">
        <v>12</v>
      </c>
      <c r="E1777" s="72" t="s">
        <v>646</v>
      </c>
      <c r="F1777" s="73">
        <v>243441</v>
      </c>
      <c r="G1777" s="72" t="s">
        <v>14</v>
      </c>
      <c r="H1777" s="72" t="s">
        <v>15</v>
      </c>
      <c r="I1777" s="72" t="s">
        <v>16</v>
      </c>
      <c r="J1777" s="72" t="s">
        <v>18</v>
      </c>
      <c r="K1777" s="72" t="s">
        <v>33</v>
      </c>
      <c r="L1777" s="72" t="s">
        <v>218</v>
      </c>
      <c r="M1777" s="72"/>
    </row>
    <row r="1778" spans="2:13" x14ac:dyDescent="0.25">
      <c r="B1778" s="72" t="s">
        <v>143</v>
      </c>
      <c r="C1778" s="72" t="s">
        <v>144</v>
      </c>
      <c r="D1778" s="72" t="s">
        <v>12</v>
      </c>
      <c r="E1778" s="72" t="s">
        <v>157</v>
      </c>
      <c r="F1778" s="73">
        <v>61783</v>
      </c>
      <c r="G1778" s="72" t="s">
        <v>14</v>
      </c>
      <c r="H1778" s="72" t="s">
        <v>15</v>
      </c>
      <c r="I1778" s="72" t="s">
        <v>16</v>
      </c>
      <c r="J1778" s="72" t="s">
        <v>18</v>
      </c>
      <c r="K1778" s="72" t="s">
        <v>303</v>
      </c>
      <c r="L1778" s="72" t="s">
        <v>357</v>
      </c>
      <c r="M1778" s="72" t="s">
        <v>203</v>
      </c>
    </row>
    <row r="1779" spans="2:13" x14ac:dyDescent="0.25">
      <c r="B1779" s="72" t="s">
        <v>143</v>
      </c>
      <c r="C1779" s="72" t="s">
        <v>144</v>
      </c>
      <c r="D1779" s="72" t="s">
        <v>12</v>
      </c>
      <c r="E1779" s="72" t="s">
        <v>292</v>
      </c>
      <c r="F1779" s="73">
        <v>356532</v>
      </c>
      <c r="G1779" s="72" t="s">
        <v>14</v>
      </c>
      <c r="H1779" s="72" t="s">
        <v>15</v>
      </c>
      <c r="I1779" s="72" t="s">
        <v>16</v>
      </c>
      <c r="J1779" s="72" t="s">
        <v>18</v>
      </c>
      <c r="K1779" s="72" t="s">
        <v>147</v>
      </c>
      <c r="L1779" s="72" t="s">
        <v>416</v>
      </c>
      <c r="M1779" s="72" t="s">
        <v>522</v>
      </c>
    </row>
    <row r="1780" spans="2:13" x14ac:dyDescent="0.25">
      <c r="B1780" s="72" t="s">
        <v>143</v>
      </c>
      <c r="C1780" s="72" t="s">
        <v>144</v>
      </c>
      <c r="D1780" s="72" t="s">
        <v>12</v>
      </c>
      <c r="E1780" s="72" t="s">
        <v>154</v>
      </c>
      <c r="F1780" s="73">
        <v>-13</v>
      </c>
      <c r="G1780" s="72" t="s">
        <v>14</v>
      </c>
      <c r="H1780" s="72" t="s">
        <v>15</v>
      </c>
      <c r="I1780" s="72" t="s">
        <v>16</v>
      </c>
      <c r="J1780" s="72" t="s">
        <v>18</v>
      </c>
      <c r="K1780" s="72" t="s">
        <v>147</v>
      </c>
      <c r="L1780" s="72" t="s">
        <v>388</v>
      </c>
      <c r="M1780" s="72"/>
    </row>
    <row r="1781" spans="2:13" x14ac:dyDescent="0.25">
      <c r="B1781" s="72" t="s">
        <v>143</v>
      </c>
      <c r="C1781" s="72" t="s">
        <v>144</v>
      </c>
      <c r="D1781" s="72" t="s">
        <v>12</v>
      </c>
      <c r="E1781" s="72" t="s">
        <v>199</v>
      </c>
      <c r="F1781" s="73">
        <v>41324</v>
      </c>
      <c r="G1781" s="72" t="s">
        <v>14</v>
      </c>
      <c r="H1781" s="72" t="s">
        <v>15</v>
      </c>
      <c r="I1781" s="72" t="s">
        <v>16</v>
      </c>
      <c r="J1781" s="72" t="s">
        <v>18</v>
      </c>
      <c r="K1781" s="72" t="s">
        <v>161</v>
      </c>
      <c r="L1781" s="72" t="s">
        <v>643</v>
      </c>
      <c r="M1781" s="72"/>
    </row>
    <row r="1782" spans="2:13" x14ac:dyDescent="0.25">
      <c r="B1782" s="72" t="s">
        <v>143</v>
      </c>
      <c r="C1782" s="72" t="s">
        <v>144</v>
      </c>
      <c r="D1782" s="72" t="s">
        <v>12</v>
      </c>
      <c r="E1782" s="72" t="s">
        <v>154</v>
      </c>
      <c r="F1782" s="73">
        <v>-285</v>
      </c>
      <c r="G1782" s="72" t="s">
        <v>14</v>
      </c>
      <c r="H1782" s="72" t="s">
        <v>155</v>
      </c>
      <c r="I1782" s="72" t="s">
        <v>16</v>
      </c>
      <c r="J1782" s="72" t="s">
        <v>18</v>
      </c>
      <c r="K1782" s="72" t="s">
        <v>33</v>
      </c>
      <c r="L1782" s="72" t="s">
        <v>537</v>
      </c>
      <c r="M1782" s="72"/>
    </row>
    <row r="1783" spans="2:13" x14ac:dyDescent="0.25">
      <c r="B1783" s="72" t="s">
        <v>143</v>
      </c>
      <c r="C1783" s="72" t="s">
        <v>144</v>
      </c>
      <c r="D1783" s="72" t="s">
        <v>12</v>
      </c>
      <c r="E1783" s="72" t="s">
        <v>229</v>
      </c>
      <c r="F1783" s="73">
        <v>-375286</v>
      </c>
      <c r="G1783" s="72" t="s">
        <v>14</v>
      </c>
      <c r="H1783" s="72" t="s">
        <v>155</v>
      </c>
      <c r="I1783" s="72" t="s">
        <v>16</v>
      </c>
      <c r="J1783" s="72" t="s">
        <v>18</v>
      </c>
      <c r="K1783" s="72" t="s">
        <v>33</v>
      </c>
      <c r="L1783" s="72" t="s">
        <v>598</v>
      </c>
      <c r="M1783" s="72"/>
    </row>
    <row r="1784" spans="2:13" x14ac:dyDescent="0.25">
      <c r="B1784" s="72" t="s">
        <v>143</v>
      </c>
      <c r="C1784" s="72" t="s">
        <v>144</v>
      </c>
      <c r="D1784" s="72" t="s">
        <v>12</v>
      </c>
      <c r="E1784" s="72" t="s">
        <v>219</v>
      </c>
      <c r="F1784" s="73">
        <v>354477</v>
      </c>
      <c r="G1784" s="72" t="s">
        <v>14</v>
      </c>
      <c r="H1784" s="72" t="s">
        <v>15</v>
      </c>
      <c r="I1784" s="72" t="s">
        <v>16</v>
      </c>
      <c r="J1784" s="72" t="s">
        <v>18</v>
      </c>
      <c r="K1784" s="72" t="s">
        <v>33</v>
      </c>
      <c r="L1784" s="72" t="s">
        <v>525</v>
      </c>
      <c r="M1784" s="72"/>
    </row>
    <row r="1785" spans="2:13" x14ac:dyDescent="0.25">
      <c r="B1785" s="72" t="s">
        <v>143</v>
      </c>
      <c r="C1785" s="72" t="s">
        <v>144</v>
      </c>
      <c r="D1785" s="72" t="s">
        <v>12</v>
      </c>
      <c r="E1785" s="72" t="s">
        <v>209</v>
      </c>
      <c r="F1785" s="73">
        <v>2580790</v>
      </c>
      <c r="G1785" s="72" t="s">
        <v>14</v>
      </c>
      <c r="H1785" s="72" t="s">
        <v>155</v>
      </c>
      <c r="I1785" s="72" t="s">
        <v>16</v>
      </c>
      <c r="J1785" s="72" t="s">
        <v>18</v>
      </c>
      <c r="K1785" s="72" t="s">
        <v>267</v>
      </c>
      <c r="L1785" s="72" t="s">
        <v>321</v>
      </c>
      <c r="M1785" s="72" t="s">
        <v>203</v>
      </c>
    </row>
    <row r="1786" spans="2:13" x14ac:dyDescent="0.25">
      <c r="B1786" s="72" t="s">
        <v>143</v>
      </c>
      <c r="C1786" s="72" t="s">
        <v>144</v>
      </c>
      <c r="D1786" s="72" t="s">
        <v>12</v>
      </c>
      <c r="E1786" s="72" t="s">
        <v>145</v>
      </c>
      <c r="F1786" s="73">
        <v>-984124</v>
      </c>
      <c r="G1786" s="72" t="s">
        <v>14</v>
      </c>
      <c r="H1786" s="72" t="s">
        <v>15</v>
      </c>
      <c r="I1786" s="72" t="s">
        <v>16</v>
      </c>
      <c r="J1786" s="72" t="s">
        <v>18</v>
      </c>
      <c r="K1786" s="72" t="s">
        <v>147</v>
      </c>
      <c r="L1786" s="72" t="s">
        <v>148</v>
      </c>
      <c r="M1786" s="72"/>
    </row>
    <row r="1787" spans="2:13" x14ac:dyDescent="0.25">
      <c r="B1787" s="72" t="s">
        <v>143</v>
      </c>
      <c r="C1787" s="72" t="s">
        <v>144</v>
      </c>
      <c r="D1787" s="72" t="s">
        <v>12</v>
      </c>
      <c r="E1787" s="72" t="s">
        <v>152</v>
      </c>
      <c r="F1787" s="73">
        <v>-81930</v>
      </c>
      <c r="G1787" s="72" t="s">
        <v>14</v>
      </c>
      <c r="H1787" s="72" t="s">
        <v>15</v>
      </c>
      <c r="I1787" s="72" t="s">
        <v>16</v>
      </c>
      <c r="J1787" s="72" t="s">
        <v>18</v>
      </c>
      <c r="K1787" s="72" t="s">
        <v>27</v>
      </c>
      <c r="L1787" s="72" t="s">
        <v>405</v>
      </c>
      <c r="M1787" s="72"/>
    </row>
    <row r="1788" spans="2:13" x14ac:dyDescent="0.25">
      <c r="B1788" s="72" t="s">
        <v>143</v>
      </c>
      <c r="C1788" s="72" t="s">
        <v>144</v>
      </c>
      <c r="D1788" s="72" t="s">
        <v>12</v>
      </c>
      <c r="E1788" s="72" t="s">
        <v>181</v>
      </c>
      <c r="F1788" s="73">
        <v>-716</v>
      </c>
      <c r="G1788" s="72" t="s">
        <v>14</v>
      </c>
      <c r="H1788" s="72" t="s">
        <v>15</v>
      </c>
      <c r="I1788" s="72" t="s">
        <v>16</v>
      </c>
      <c r="J1788" s="72" t="s">
        <v>18</v>
      </c>
      <c r="K1788" s="72" t="s">
        <v>21</v>
      </c>
      <c r="L1788" s="72" t="s">
        <v>238</v>
      </c>
      <c r="M1788" s="72"/>
    </row>
    <row r="1789" spans="2:13" x14ac:dyDescent="0.25">
      <c r="B1789" s="72" t="s">
        <v>143</v>
      </c>
      <c r="C1789" s="72" t="s">
        <v>144</v>
      </c>
      <c r="D1789" s="72" t="s">
        <v>12</v>
      </c>
      <c r="E1789" s="72" t="s">
        <v>242</v>
      </c>
      <c r="F1789" s="73">
        <v>-97269</v>
      </c>
      <c r="G1789" s="72" t="s">
        <v>14</v>
      </c>
      <c r="H1789" s="72" t="s">
        <v>155</v>
      </c>
      <c r="I1789" s="72" t="s">
        <v>16</v>
      </c>
      <c r="J1789" s="72" t="s">
        <v>18</v>
      </c>
      <c r="K1789" s="72" t="s">
        <v>303</v>
      </c>
      <c r="L1789" s="72" t="s">
        <v>304</v>
      </c>
      <c r="M1789" s="72"/>
    </row>
    <row r="1790" spans="2:13" x14ac:dyDescent="0.25">
      <c r="B1790" s="72" t="s">
        <v>143</v>
      </c>
      <c r="C1790" s="72" t="s">
        <v>144</v>
      </c>
      <c r="D1790" s="72" t="s">
        <v>12</v>
      </c>
      <c r="E1790" s="72" t="s">
        <v>183</v>
      </c>
      <c r="F1790" s="73">
        <v>3622</v>
      </c>
      <c r="G1790" s="72" t="s">
        <v>14</v>
      </c>
      <c r="H1790" s="72" t="s">
        <v>15</v>
      </c>
      <c r="I1790" s="72" t="s">
        <v>16</v>
      </c>
      <c r="J1790" s="72" t="s">
        <v>18</v>
      </c>
      <c r="K1790" s="72" t="s">
        <v>33</v>
      </c>
      <c r="L1790" s="72" t="s">
        <v>458</v>
      </c>
      <c r="M1790" s="72" t="s">
        <v>151</v>
      </c>
    </row>
    <row r="1791" spans="2:13" x14ac:dyDescent="0.25">
      <c r="B1791" s="72" t="s">
        <v>143</v>
      </c>
      <c r="C1791" s="72" t="s">
        <v>144</v>
      </c>
      <c r="D1791" s="72" t="s">
        <v>12</v>
      </c>
      <c r="E1791" s="72" t="s">
        <v>177</v>
      </c>
      <c r="F1791" s="73">
        <v>1264943</v>
      </c>
      <c r="G1791" s="72" t="s">
        <v>14</v>
      </c>
      <c r="H1791" s="72" t="s">
        <v>15</v>
      </c>
      <c r="I1791" s="72" t="s">
        <v>16</v>
      </c>
      <c r="J1791" s="72" t="s">
        <v>18</v>
      </c>
      <c r="K1791" s="72" t="s">
        <v>161</v>
      </c>
      <c r="L1791" s="72" t="s">
        <v>174</v>
      </c>
      <c r="M1791" s="72"/>
    </row>
    <row r="1792" spans="2:13" x14ac:dyDescent="0.25">
      <c r="B1792" s="72" t="s">
        <v>143</v>
      </c>
      <c r="C1792" s="72" t="s">
        <v>144</v>
      </c>
      <c r="D1792" s="72" t="s">
        <v>12</v>
      </c>
      <c r="E1792" s="72" t="s">
        <v>244</v>
      </c>
      <c r="F1792" s="73">
        <v>464727</v>
      </c>
      <c r="G1792" s="72" t="s">
        <v>14</v>
      </c>
      <c r="H1792" s="72" t="s">
        <v>15</v>
      </c>
      <c r="I1792" s="72" t="s">
        <v>16</v>
      </c>
      <c r="J1792" s="72" t="s">
        <v>18</v>
      </c>
      <c r="K1792" s="72" t="s">
        <v>147</v>
      </c>
      <c r="L1792" s="72" t="s">
        <v>225</v>
      </c>
      <c r="M1792" s="72" t="s">
        <v>248</v>
      </c>
    </row>
    <row r="1793" spans="2:13" x14ac:dyDescent="0.25">
      <c r="B1793" s="72" t="s">
        <v>143</v>
      </c>
      <c r="C1793" s="72" t="s">
        <v>144</v>
      </c>
      <c r="D1793" s="72" t="s">
        <v>12</v>
      </c>
      <c r="E1793" s="72" t="s">
        <v>145</v>
      </c>
      <c r="F1793" s="73">
        <v>-896</v>
      </c>
      <c r="G1793" s="72" t="s">
        <v>14</v>
      </c>
      <c r="H1793" s="72" t="s">
        <v>15</v>
      </c>
      <c r="I1793" s="72" t="s">
        <v>16</v>
      </c>
      <c r="J1793" s="72" t="s">
        <v>18</v>
      </c>
      <c r="K1793" s="72" t="s">
        <v>33</v>
      </c>
      <c r="L1793" s="72" t="s">
        <v>410</v>
      </c>
      <c r="M1793" s="72"/>
    </row>
    <row r="1794" spans="2:13" x14ac:dyDescent="0.25">
      <c r="B1794" s="72" t="s">
        <v>143</v>
      </c>
      <c r="C1794" s="72" t="s">
        <v>144</v>
      </c>
      <c r="D1794" s="72" t="s">
        <v>12</v>
      </c>
      <c r="E1794" s="72" t="s">
        <v>199</v>
      </c>
      <c r="F1794" s="73">
        <v>51</v>
      </c>
      <c r="G1794" s="72" t="s">
        <v>31</v>
      </c>
      <c r="H1794" s="72" t="s">
        <v>15</v>
      </c>
      <c r="I1794" s="72" t="s">
        <v>16</v>
      </c>
      <c r="J1794" s="72" t="s">
        <v>32</v>
      </c>
      <c r="K1794" s="72" t="s">
        <v>214</v>
      </c>
      <c r="L1794" s="72" t="s">
        <v>479</v>
      </c>
      <c r="M1794" s="72"/>
    </row>
    <row r="1795" spans="2:13" x14ac:dyDescent="0.25">
      <c r="B1795" s="72" t="s">
        <v>143</v>
      </c>
      <c r="C1795" s="72" t="s">
        <v>144</v>
      </c>
      <c r="D1795" s="72" t="s">
        <v>12</v>
      </c>
      <c r="E1795" s="72" t="s">
        <v>383</v>
      </c>
      <c r="F1795" s="73">
        <v>18296253</v>
      </c>
      <c r="G1795" s="72" t="s">
        <v>14</v>
      </c>
      <c r="H1795" s="72" t="s">
        <v>15</v>
      </c>
      <c r="I1795" s="72" t="s">
        <v>16</v>
      </c>
      <c r="J1795" s="72" t="s">
        <v>18</v>
      </c>
      <c r="K1795" s="72" t="s">
        <v>27</v>
      </c>
      <c r="L1795" s="72" t="s">
        <v>28</v>
      </c>
      <c r="M1795" s="72" t="s">
        <v>293</v>
      </c>
    </row>
    <row r="1796" spans="2:13" x14ac:dyDescent="0.25">
      <c r="B1796" s="72" t="s">
        <v>143</v>
      </c>
      <c r="C1796" s="72" t="s">
        <v>144</v>
      </c>
      <c r="D1796" s="72" t="s">
        <v>12</v>
      </c>
      <c r="E1796" s="72" t="s">
        <v>145</v>
      </c>
      <c r="F1796" s="73">
        <v>-653</v>
      </c>
      <c r="G1796" s="72" t="s">
        <v>14</v>
      </c>
      <c r="H1796" s="72" t="s">
        <v>15</v>
      </c>
      <c r="I1796" s="72" t="s">
        <v>16</v>
      </c>
      <c r="J1796" s="72" t="s">
        <v>18</v>
      </c>
      <c r="K1796" s="72" t="s">
        <v>189</v>
      </c>
      <c r="L1796" s="72" t="s">
        <v>704</v>
      </c>
      <c r="M1796" s="72"/>
    </row>
    <row r="1797" spans="2:13" x14ac:dyDescent="0.25">
      <c r="B1797" s="72" t="s">
        <v>143</v>
      </c>
      <c r="C1797" s="72" t="s">
        <v>144</v>
      </c>
      <c r="D1797" s="72" t="s">
        <v>12</v>
      </c>
      <c r="E1797" s="72" t="s">
        <v>181</v>
      </c>
      <c r="F1797" s="73">
        <v>-735</v>
      </c>
      <c r="G1797" s="72" t="s">
        <v>14</v>
      </c>
      <c r="H1797" s="72" t="s">
        <v>155</v>
      </c>
      <c r="I1797" s="72" t="s">
        <v>16</v>
      </c>
      <c r="J1797" s="72" t="s">
        <v>18</v>
      </c>
      <c r="K1797" s="72" t="s">
        <v>33</v>
      </c>
      <c r="L1797" s="72" t="s">
        <v>346</v>
      </c>
      <c r="M1797" s="72"/>
    </row>
    <row r="1798" spans="2:13" x14ac:dyDescent="0.25">
      <c r="B1798" s="72" t="s">
        <v>143</v>
      </c>
      <c r="C1798" s="72" t="s">
        <v>144</v>
      </c>
      <c r="D1798" s="72" t="s">
        <v>12</v>
      </c>
      <c r="E1798" s="72" t="s">
        <v>188</v>
      </c>
      <c r="F1798" s="73">
        <v>15967</v>
      </c>
      <c r="G1798" s="72" t="s">
        <v>14</v>
      </c>
      <c r="H1798" s="72" t="s">
        <v>15</v>
      </c>
      <c r="I1798" s="72" t="s">
        <v>16</v>
      </c>
      <c r="J1798" s="72" t="s">
        <v>18</v>
      </c>
      <c r="K1798" s="72" t="s">
        <v>184</v>
      </c>
      <c r="L1798" s="72" t="s">
        <v>222</v>
      </c>
      <c r="M1798" s="72" t="s">
        <v>248</v>
      </c>
    </row>
    <row r="1799" spans="2:13" x14ac:dyDescent="0.25">
      <c r="B1799" s="72" t="s">
        <v>143</v>
      </c>
      <c r="C1799" s="72" t="s">
        <v>144</v>
      </c>
      <c r="D1799" s="72" t="s">
        <v>12</v>
      </c>
      <c r="E1799" s="72" t="s">
        <v>199</v>
      </c>
      <c r="F1799" s="73">
        <v>1849</v>
      </c>
      <c r="G1799" s="72" t="s">
        <v>14</v>
      </c>
      <c r="H1799" s="72" t="s">
        <v>155</v>
      </c>
      <c r="I1799" s="72" t="s">
        <v>16</v>
      </c>
      <c r="J1799" s="72" t="s">
        <v>18</v>
      </c>
      <c r="K1799" s="72" t="s">
        <v>147</v>
      </c>
      <c r="L1799" s="72" t="s">
        <v>417</v>
      </c>
      <c r="M1799" s="72"/>
    </row>
    <row r="1800" spans="2:13" x14ac:dyDescent="0.25">
      <c r="B1800" s="72" t="s">
        <v>143</v>
      </c>
      <c r="C1800" s="72" t="s">
        <v>144</v>
      </c>
      <c r="D1800" s="72" t="s">
        <v>12</v>
      </c>
      <c r="E1800" s="72" t="s">
        <v>188</v>
      </c>
      <c r="F1800" s="73">
        <v>139748</v>
      </c>
      <c r="G1800" s="72" t="s">
        <v>14</v>
      </c>
      <c r="H1800" s="72" t="s">
        <v>15</v>
      </c>
      <c r="I1800" s="72" t="s">
        <v>16</v>
      </c>
      <c r="J1800" s="72" t="s">
        <v>18</v>
      </c>
      <c r="K1800" s="72" t="s">
        <v>189</v>
      </c>
      <c r="L1800" s="72" t="s">
        <v>709</v>
      </c>
      <c r="M1800" s="72" t="s">
        <v>163</v>
      </c>
    </row>
    <row r="1801" spans="2:13" x14ac:dyDescent="0.25">
      <c r="B1801" s="72" t="s">
        <v>143</v>
      </c>
      <c r="C1801" s="72" t="s">
        <v>144</v>
      </c>
      <c r="D1801" s="72" t="s">
        <v>12</v>
      </c>
      <c r="E1801" s="72" t="s">
        <v>219</v>
      </c>
      <c r="F1801" s="73">
        <v>652405</v>
      </c>
      <c r="G1801" s="72" t="s">
        <v>14</v>
      </c>
      <c r="H1801" s="72" t="s">
        <v>15</v>
      </c>
      <c r="I1801" s="72" t="s">
        <v>16</v>
      </c>
      <c r="J1801" s="72" t="s">
        <v>18</v>
      </c>
      <c r="K1801" s="72" t="s">
        <v>147</v>
      </c>
      <c r="L1801" s="72" t="s">
        <v>241</v>
      </c>
      <c r="M1801" s="72"/>
    </row>
    <row r="1802" spans="2:13" x14ac:dyDescent="0.25">
      <c r="B1802" s="72" t="s">
        <v>143</v>
      </c>
      <c r="C1802" s="72" t="s">
        <v>144</v>
      </c>
      <c r="D1802" s="72" t="s">
        <v>12</v>
      </c>
      <c r="E1802" s="72" t="s">
        <v>183</v>
      </c>
      <c r="F1802" s="73">
        <v>157578</v>
      </c>
      <c r="G1802" s="72" t="s">
        <v>14</v>
      </c>
      <c r="H1802" s="72" t="s">
        <v>15</v>
      </c>
      <c r="I1802" s="72" t="s">
        <v>16</v>
      </c>
      <c r="J1802" s="72" t="s">
        <v>18</v>
      </c>
      <c r="K1802" s="72" t="s">
        <v>147</v>
      </c>
      <c r="L1802" s="72" t="s">
        <v>225</v>
      </c>
      <c r="M1802" s="72" t="s">
        <v>163</v>
      </c>
    </row>
    <row r="1803" spans="2:13" x14ac:dyDescent="0.25">
      <c r="B1803" s="72" t="s">
        <v>143</v>
      </c>
      <c r="C1803" s="72" t="s">
        <v>144</v>
      </c>
      <c r="D1803" s="72" t="s">
        <v>12</v>
      </c>
      <c r="E1803" s="72" t="s">
        <v>197</v>
      </c>
      <c r="F1803" s="73">
        <v>33217</v>
      </c>
      <c r="G1803" s="72" t="s">
        <v>14</v>
      </c>
      <c r="H1803" s="72" t="s">
        <v>15</v>
      </c>
      <c r="I1803" s="72" t="s">
        <v>16</v>
      </c>
      <c r="J1803" s="72" t="s">
        <v>18</v>
      </c>
      <c r="K1803" s="72" t="s">
        <v>189</v>
      </c>
      <c r="L1803" s="72" t="s">
        <v>306</v>
      </c>
      <c r="M1803" s="72" t="s">
        <v>163</v>
      </c>
    </row>
    <row r="1804" spans="2:13" x14ac:dyDescent="0.25">
      <c r="B1804" s="72" t="s">
        <v>143</v>
      </c>
      <c r="C1804" s="72" t="s">
        <v>144</v>
      </c>
      <c r="D1804" s="72" t="s">
        <v>12</v>
      </c>
      <c r="E1804" s="72" t="s">
        <v>188</v>
      </c>
      <c r="F1804" s="73">
        <v>466191</v>
      </c>
      <c r="G1804" s="72" t="s">
        <v>14</v>
      </c>
      <c r="H1804" s="72" t="s">
        <v>155</v>
      </c>
      <c r="I1804" s="72" t="s">
        <v>16</v>
      </c>
      <c r="J1804" s="72" t="s">
        <v>18</v>
      </c>
      <c r="K1804" s="72" t="s">
        <v>33</v>
      </c>
      <c r="L1804" s="72" t="s">
        <v>430</v>
      </c>
      <c r="M1804" s="72" t="s">
        <v>163</v>
      </c>
    </row>
    <row r="1805" spans="2:13" x14ac:dyDescent="0.25">
      <c r="B1805" s="72" t="s">
        <v>143</v>
      </c>
      <c r="C1805" s="72" t="s">
        <v>144</v>
      </c>
      <c r="D1805" s="72" t="s">
        <v>12</v>
      </c>
      <c r="E1805" s="72" t="s">
        <v>229</v>
      </c>
      <c r="F1805" s="73">
        <v>-127003</v>
      </c>
      <c r="G1805" s="72" t="s">
        <v>14</v>
      </c>
      <c r="H1805" s="72" t="s">
        <v>155</v>
      </c>
      <c r="I1805" s="72" t="s">
        <v>16</v>
      </c>
      <c r="J1805" s="72" t="s">
        <v>18</v>
      </c>
      <c r="K1805" s="72" t="s">
        <v>147</v>
      </c>
      <c r="L1805" s="72" t="s">
        <v>241</v>
      </c>
      <c r="M1805" s="72"/>
    </row>
    <row r="1806" spans="2:13" x14ac:dyDescent="0.25">
      <c r="B1806" s="72" t="s">
        <v>143</v>
      </c>
      <c r="C1806" s="72" t="s">
        <v>144</v>
      </c>
      <c r="D1806" s="72" t="s">
        <v>12</v>
      </c>
      <c r="E1806" s="72" t="s">
        <v>160</v>
      </c>
      <c r="F1806" s="73">
        <v>112899</v>
      </c>
      <c r="G1806" s="72" t="s">
        <v>14</v>
      </c>
      <c r="H1806" s="72" t="s">
        <v>15</v>
      </c>
      <c r="I1806" s="72" t="s">
        <v>16</v>
      </c>
      <c r="J1806" s="72" t="s">
        <v>18</v>
      </c>
      <c r="K1806" s="72" t="s">
        <v>168</v>
      </c>
      <c r="L1806" s="72" t="s">
        <v>298</v>
      </c>
      <c r="M1806" s="72" t="s">
        <v>191</v>
      </c>
    </row>
    <row r="1807" spans="2:13" x14ac:dyDescent="0.25">
      <c r="B1807" s="72" t="s">
        <v>143</v>
      </c>
      <c r="C1807" s="72" t="s">
        <v>144</v>
      </c>
      <c r="D1807" s="72" t="s">
        <v>12</v>
      </c>
      <c r="E1807" s="72" t="s">
        <v>197</v>
      </c>
      <c r="F1807" s="73">
        <v>331246</v>
      </c>
      <c r="G1807" s="72" t="s">
        <v>14</v>
      </c>
      <c r="H1807" s="72" t="s">
        <v>155</v>
      </c>
      <c r="I1807" s="72" t="s">
        <v>16</v>
      </c>
      <c r="J1807" s="72" t="s">
        <v>18</v>
      </c>
      <c r="K1807" s="72" t="s">
        <v>147</v>
      </c>
      <c r="L1807" s="72" t="s">
        <v>390</v>
      </c>
      <c r="M1807" s="72" t="s">
        <v>191</v>
      </c>
    </row>
    <row r="1808" spans="2:13" x14ac:dyDescent="0.25">
      <c r="B1808" s="72" t="s">
        <v>143</v>
      </c>
      <c r="C1808" s="72" t="s">
        <v>144</v>
      </c>
      <c r="D1808" s="72" t="s">
        <v>12</v>
      </c>
      <c r="E1808" s="72" t="s">
        <v>199</v>
      </c>
      <c r="F1808" s="73">
        <v>9047</v>
      </c>
      <c r="G1808" s="72" t="s">
        <v>14</v>
      </c>
      <c r="H1808" s="72" t="s">
        <v>155</v>
      </c>
      <c r="I1808" s="72" t="s">
        <v>16</v>
      </c>
      <c r="J1808" s="72" t="s">
        <v>18</v>
      </c>
      <c r="K1808" s="72" t="s">
        <v>147</v>
      </c>
      <c r="L1808" s="72" t="s">
        <v>498</v>
      </c>
      <c r="M1808" s="72"/>
    </row>
    <row r="1809" spans="2:13" x14ac:dyDescent="0.25">
      <c r="B1809" s="72" t="s">
        <v>143</v>
      </c>
      <c r="C1809" s="72" t="s">
        <v>144</v>
      </c>
      <c r="D1809" s="72" t="s">
        <v>12</v>
      </c>
      <c r="E1809" s="72" t="s">
        <v>152</v>
      </c>
      <c r="F1809" s="73">
        <v>-1768</v>
      </c>
      <c r="G1809" s="72" t="s">
        <v>14</v>
      </c>
      <c r="H1809" s="72" t="s">
        <v>15</v>
      </c>
      <c r="I1809" s="72" t="s">
        <v>16</v>
      </c>
      <c r="J1809" s="72" t="s">
        <v>18</v>
      </c>
      <c r="K1809" s="72" t="s">
        <v>245</v>
      </c>
      <c r="L1809" s="72" t="s">
        <v>471</v>
      </c>
      <c r="M1809" s="72"/>
    </row>
    <row r="1810" spans="2:13" x14ac:dyDescent="0.25">
      <c r="B1810" s="72" t="s">
        <v>143</v>
      </c>
      <c r="C1810" s="72" t="s">
        <v>144</v>
      </c>
      <c r="D1810" s="72" t="s">
        <v>12</v>
      </c>
      <c r="E1810" s="72" t="s">
        <v>177</v>
      </c>
      <c r="F1810" s="73">
        <v>229862</v>
      </c>
      <c r="G1810" s="72" t="s">
        <v>14</v>
      </c>
      <c r="H1810" s="72" t="s">
        <v>155</v>
      </c>
      <c r="I1810" s="72" t="s">
        <v>16</v>
      </c>
      <c r="J1810" s="72" t="s">
        <v>18</v>
      </c>
      <c r="K1810" s="72" t="s">
        <v>33</v>
      </c>
      <c r="L1810" s="72" t="s">
        <v>492</v>
      </c>
      <c r="M1810" s="72"/>
    </row>
    <row r="1811" spans="2:13" x14ac:dyDescent="0.25">
      <c r="B1811" s="72" t="s">
        <v>143</v>
      </c>
      <c r="C1811" s="72" t="s">
        <v>144</v>
      </c>
      <c r="D1811" s="72" t="s">
        <v>12</v>
      </c>
      <c r="E1811" s="72" t="s">
        <v>181</v>
      </c>
      <c r="F1811" s="73">
        <v>-2974</v>
      </c>
      <c r="G1811" s="72" t="s">
        <v>14</v>
      </c>
      <c r="H1811" s="72" t="s">
        <v>15</v>
      </c>
      <c r="I1811" s="72" t="s">
        <v>16</v>
      </c>
      <c r="J1811" s="72" t="s">
        <v>18</v>
      </c>
      <c r="K1811" s="72" t="s">
        <v>33</v>
      </c>
      <c r="L1811" s="72" t="s">
        <v>261</v>
      </c>
      <c r="M1811" s="72"/>
    </row>
    <row r="1812" spans="2:13" x14ac:dyDescent="0.25">
      <c r="B1812" s="72" t="s">
        <v>143</v>
      </c>
      <c r="C1812" s="72" t="s">
        <v>144</v>
      </c>
      <c r="D1812" s="72" t="s">
        <v>12</v>
      </c>
      <c r="E1812" s="72" t="s">
        <v>160</v>
      </c>
      <c r="F1812" s="73">
        <v>25715</v>
      </c>
      <c r="G1812" s="72" t="s">
        <v>14</v>
      </c>
      <c r="H1812" s="72" t="s">
        <v>15</v>
      </c>
      <c r="I1812" s="72" t="s">
        <v>16</v>
      </c>
      <c r="J1812" s="72" t="s">
        <v>18</v>
      </c>
      <c r="K1812" s="72" t="s">
        <v>147</v>
      </c>
      <c r="L1812" s="72" t="s">
        <v>720</v>
      </c>
      <c r="M1812" s="72" t="s">
        <v>186</v>
      </c>
    </row>
    <row r="1813" spans="2:13" x14ac:dyDescent="0.25">
      <c r="B1813" s="72" t="s">
        <v>143</v>
      </c>
      <c r="C1813" s="72" t="s">
        <v>144</v>
      </c>
      <c r="D1813" s="72" t="s">
        <v>12</v>
      </c>
      <c r="E1813" s="72" t="s">
        <v>199</v>
      </c>
      <c r="F1813" s="73">
        <v>1824</v>
      </c>
      <c r="G1813" s="72" t="s">
        <v>14</v>
      </c>
      <c r="H1813" s="72" t="s">
        <v>155</v>
      </c>
      <c r="I1813" s="72" t="s">
        <v>16</v>
      </c>
      <c r="J1813" s="72" t="s">
        <v>18</v>
      </c>
      <c r="K1813" s="72" t="s">
        <v>33</v>
      </c>
      <c r="L1813" s="72" t="s">
        <v>723</v>
      </c>
      <c r="M1813" s="72"/>
    </row>
    <row r="1814" spans="2:13" x14ac:dyDescent="0.25">
      <c r="B1814" s="72" t="s">
        <v>143</v>
      </c>
      <c r="C1814" s="72" t="s">
        <v>144</v>
      </c>
      <c r="D1814" s="72" t="s">
        <v>12</v>
      </c>
      <c r="E1814" s="72" t="s">
        <v>188</v>
      </c>
      <c r="F1814" s="73">
        <v>2567347</v>
      </c>
      <c r="G1814" s="72" t="s">
        <v>31</v>
      </c>
      <c r="H1814" s="72" t="s">
        <v>15</v>
      </c>
      <c r="I1814" s="72" t="s">
        <v>16</v>
      </c>
      <c r="J1814" s="72" t="s">
        <v>17</v>
      </c>
      <c r="K1814" s="72" t="s">
        <v>33</v>
      </c>
      <c r="L1814" s="72" t="s">
        <v>693</v>
      </c>
      <c r="M1814" s="72" t="s">
        <v>151</v>
      </c>
    </row>
    <row r="1815" spans="2:13" x14ac:dyDescent="0.25">
      <c r="B1815" s="72" t="s">
        <v>143</v>
      </c>
      <c r="C1815" s="72" t="s">
        <v>144</v>
      </c>
      <c r="D1815" s="72" t="s">
        <v>12</v>
      </c>
      <c r="E1815" s="72" t="s">
        <v>152</v>
      </c>
      <c r="F1815" s="73">
        <v>-4</v>
      </c>
      <c r="G1815" s="72" t="s">
        <v>14</v>
      </c>
      <c r="H1815" s="72" t="s">
        <v>15</v>
      </c>
      <c r="I1815" s="72" t="s">
        <v>136</v>
      </c>
      <c r="J1815" s="72" t="s">
        <v>18</v>
      </c>
      <c r="K1815" s="72" t="s">
        <v>21</v>
      </c>
      <c r="L1815" s="72" t="s">
        <v>352</v>
      </c>
      <c r="M1815" s="72"/>
    </row>
    <row r="1816" spans="2:13" x14ac:dyDescent="0.25">
      <c r="B1816" s="72" t="s">
        <v>143</v>
      </c>
      <c r="C1816" s="72" t="s">
        <v>144</v>
      </c>
      <c r="D1816" s="72" t="s">
        <v>12</v>
      </c>
      <c r="E1816" s="72" t="s">
        <v>188</v>
      </c>
      <c r="F1816" s="73">
        <v>322643</v>
      </c>
      <c r="G1816" s="72" t="s">
        <v>14</v>
      </c>
      <c r="H1816" s="72" t="s">
        <v>15</v>
      </c>
      <c r="I1816" s="72" t="s">
        <v>16</v>
      </c>
      <c r="J1816" s="72" t="s">
        <v>18</v>
      </c>
      <c r="K1816" s="72" t="s">
        <v>267</v>
      </c>
      <c r="L1816" s="72" t="s">
        <v>603</v>
      </c>
      <c r="M1816" s="72" t="s">
        <v>163</v>
      </c>
    </row>
    <row r="1817" spans="2:13" x14ac:dyDescent="0.25">
      <c r="B1817" s="72" t="s">
        <v>143</v>
      </c>
      <c r="C1817" s="72" t="s">
        <v>144</v>
      </c>
      <c r="D1817" s="72" t="s">
        <v>12</v>
      </c>
      <c r="E1817" s="72" t="s">
        <v>197</v>
      </c>
      <c r="F1817" s="73">
        <v>247182</v>
      </c>
      <c r="G1817" s="72" t="s">
        <v>14</v>
      </c>
      <c r="H1817" s="72" t="s">
        <v>155</v>
      </c>
      <c r="I1817" s="72" t="s">
        <v>16</v>
      </c>
      <c r="J1817" s="72" t="s">
        <v>18</v>
      </c>
      <c r="K1817" s="72" t="s">
        <v>33</v>
      </c>
      <c r="L1817" s="72" t="s">
        <v>362</v>
      </c>
      <c r="M1817" s="72" t="s">
        <v>163</v>
      </c>
    </row>
    <row r="1818" spans="2:13" x14ac:dyDescent="0.25">
      <c r="B1818" s="72" t="s">
        <v>143</v>
      </c>
      <c r="C1818" s="72" t="s">
        <v>144</v>
      </c>
      <c r="D1818" s="72" t="s">
        <v>12</v>
      </c>
      <c r="E1818" s="72" t="s">
        <v>177</v>
      </c>
      <c r="F1818" s="73">
        <v>60</v>
      </c>
      <c r="G1818" s="72" t="s">
        <v>14</v>
      </c>
      <c r="H1818" s="72" t="s">
        <v>15</v>
      </c>
      <c r="I1818" s="72" t="s">
        <v>16</v>
      </c>
      <c r="J1818" s="72" t="s">
        <v>18</v>
      </c>
      <c r="K1818" s="72" t="s">
        <v>147</v>
      </c>
      <c r="L1818" s="72" t="s">
        <v>498</v>
      </c>
      <c r="M1818" s="72"/>
    </row>
    <row r="1819" spans="2:13" x14ac:dyDescent="0.25">
      <c r="B1819" s="72" t="s">
        <v>143</v>
      </c>
      <c r="C1819" s="72" t="s">
        <v>144</v>
      </c>
      <c r="D1819" s="72" t="s">
        <v>12</v>
      </c>
      <c r="E1819" s="72" t="s">
        <v>197</v>
      </c>
      <c r="F1819" s="73">
        <v>734528</v>
      </c>
      <c r="G1819" s="72" t="s">
        <v>14</v>
      </c>
      <c r="H1819" s="72" t="s">
        <v>15</v>
      </c>
      <c r="I1819" s="72" t="s">
        <v>16</v>
      </c>
      <c r="J1819" s="72" t="s">
        <v>18</v>
      </c>
      <c r="K1819" s="72" t="s">
        <v>33</v>
      </c>
      <c r="L1819" s="72" t="s">
        <v>277</v>
      </c>
      <c r="M1819" s="72" t="s">
        <v>191</v>
      </c>
    </row>
    <row r="1820" spans="2:13" x14ac:dyDescent="0.25">
      <c r="B1820" s="72" t="s">
        <v>143</v>
      </c>
      <c r="C1820" s="72" t="s">
        <v>144</v>
      </c>
      <c r="D1820" s="72" t="s">
        <v>12</v>
      </c>
      <c r="E1820" s="72" t="s">
        <v>177</v>
      </c>
      <c r="F1820" s="73">
        <v>9</v>
      </c>
      <c r="G1820" s="72" t="s">
        <v>31</v>
      </c>
      <c r="H1820" s="72" t="s">
        <v>15</v>
      </c>
      <c r="I1820" s="72" t="s">
        <v>16</v>
      </c>
      <c r="J1820" s="72" t="s">
        <v>393</v>
      </c>
      <c r="K1820" s="72" t="s">
        <v>214</v>
      </c>
      <c r="L1820" s="72" t="s">
        <v>479</v>
      </c>
      <c r="M1820" s="72"/>
    </row>
    <row r="1821" spans="2:13" x14ac:dyDescent="0.25">
      <c r="B1821" s="72" t="s">
        <v>143</v>
      </c>
      <c r="C1821" s="72" t="s">
        <v>144</v>
      </c>
      <c r="D1821" s="72" t="s">
        <v>12</v>
      </c>
      <c r="E1821" s="72" t="s">
        <v>154</v>
      </c>
      <c r="F1821" s="73">
        <v>-35588</v>
      </c>
      <c r="G1821" s="72" t="s">
        <v>14</v>
      </c>
      <c r="H1821" s="72" t="s">
        <v>15</v>
      </c>
      <c r="I1821" s="72" t="s">
        <v>16</v>
      </c>
      <c r="J1821" s="72" t="s">
        <v>18</v>
      </c>
      <c r="K1821" s="72" t="s">
        <v>165</v>
      </c>
      <c r="L1821" s="72" t="s">
        <v>254</v>
      </c>
      <c r="M1821" s="72"/>
    </row>
    <row r="1822" spans="2:13" x14ac:dyDescent="0.25">
      <c r="B1822" s="72" t="s">
        <v>143</v>
      </c>
      <c r="C1822" s="72" t="s">
        <v>144</v>
      </c>
      <c r="D1822" s="72" t="s">
        <v>12</v>
      </c>
      <c r="E1822" s="72" t="s">
        <v>160</v>
      </c>
      <c r="F1822" s="73">
        <v>75837</v>
      </c>
      <c r="G1822" s="72" t="s">
        <v>14</v>
      </c>
      <c r="H1822" s="72" t="s">
        <v>15</v>
      </c>
      <c r="I1822" s="72" t="s">
        <v>16</v>
      </c>
      <c r="J1822" s="72" t="s">
        <v>18</v>
      </c>
      <c r="K1822" s="72" t="s">
        <v>33</v>
      </c>
      <c r="L1822" s="72" t="s">
        <v>200</v>
      </c>
      <c r="M1822" s="72" t="s">
        <v>191</v>
      </c>
    </row>
    <row r="1823" spans="2:13" x14ac:dyDescent="0.25">
      <c r="B1823" s="72" t="s">
        <v>143</v>
      </c>
      <c r="C1823" s="72" t="s">
        <v>144</v>
      </c>
      <c r="D1823" s="72" t="s">
        <v>12</v>
      </c>
      <c r="E1823" s="72" t="s">
        <v>183</v>
      </c>
      <c r="F1823" s="73">
        <v>35</v>
      </c>
      <c r="G1823" s="72" t="s">
        <v>14</v>
      </c>
      <c r="H1823" s="72" t="s">
        <v>155</v>
      </c>
      <c r="I1823" s="72" t="s">
        <v>16</v>
      </c>
      <c r="J1823" s="72" t="s">
        <v>18</v>
      </c>
      <c r="K1823" s="72" t="s">
        <v>147</v>
      </c>
      <c r="L1823" s="72" t="s">
        <v>365</v>
      </c>
      <c r="M1823" s="72" t="s">
        <v>172</v>
      </c>
    </row>
    <row r="1824" spans="2:13" x14ac:dyDescent="0.25">
      <c r="B1824" s="72" t="s">
        <v>143</v>
      </c>
      <c r="C1824" s="72" t="s">
        <v>144</v>
      </c>
      <c r="D1824" s="72" t="s">
        <v>12</v>
      </c>
      <c r="E1824" s="72" t="s">
        <v>349</v>
      </c>
      <c r="F1824" s="73">
        <v>53845</v>
      </c>
      <c r="G1824" s="72" t="s">
        <v>14</v>
      </c>
      <c r="H1824" s="72" t="s">
        <v>15</v>
      </c>
      <c r="I1824" s="72" t="s">
        <v>16</v>
      </c>
      <c r="J1824" s="72" t="s">
        <v>18</v>
      </c>
      <c r="K1824" s="72" t="s">
        <v>147</v>
      </c>
      <c r="L1824" s="72" t="s">
        <v>530</v>
      </c>
      <c r="M1824" s="72" t="s">
        <v>159</v>
      </c>
    </row>
    <row r="1825" spans="2:13" x14ac:dyDescent="0.25">
      <c r="B1825" s="72" t="s">
        <v>143</v>
      </c>
      <c r="C1825" s="72" t="s">
        <v>144</v>
      </c>
      <c r="D1825" s="72" t="s">
        <v>12</v>
      </c>
      <c r="E1825" s="72" t="s">
        <v>154</v>
      </c>
      <c r="F1825" s="73">
        <v>-164</v>
      </c>
      <c r="G1825" s="72" t="s">
        <v>14</v>
      </c>
      <c r="H1825" s="72" t="s">
        <v>155</v>
      </c>
      <c r="I1825" s="72" t="s">
        <v>16</v>
      </c>
      <c r="J1825" s="72" t="s">
        <v>18</v>
      </c>
      <c r="K1825" s="72" t="s">
        <v>21</v>
      </c>
      <c r="L1825" s="72" t="s">
        <v>547</v>
      </c>
      <c r="M1825" s="72"/>
    </row>
    <row r="1826" spans="2:13" x14ac:dyDescent="0.25">
      <c r="B1826" s="72" t="s">
        <v>143</v>
      </c>
      <c r="C1826" s="72" t="s">
        <v>144</v>
      </c>
      <c r="D1826" s="72" t="s">
        <v>12</v>
      </c>
      <c r="E1826" s="72" t="s">
        <v>164</v>
      </c>
      <c r="F1826" s="73">
        <v>-9</v>
      </c>
      <c r="G1826" s="72" t="s">
        <v>14</v>
      </c>
      <c r="H1826" s="72" t="s">
        <v>155</v>
      </c>
      <c r="I1826" s="72" t="s">
        <v>16</v>
      </c>
      <c r="J1826" s="72" t="s">
        <v>18</v>
      </c>
      <c r="K1826" s="72" t="s">
        <v>33</v>
      </c>
      <c r="L1826" s="72" t="s">
        <v>271</v>
      </c>
      <c r="M1826" s="72"/>
    </row>
    <row r="1827" spans="2:13" x14ac:dyDescent="0.25">
      <c r="B1827" s="72" t="s">
        <v>143</v>
      </c>
      <c r="C1827" s="72" t="s">
        <v>144</v>
      </c>
      <c r="D1827" s="72" t="s">
        <v>12</v>
      </c>
      <c r="E1827" s="72" t="s">
        <v>188</v>
      </c>
      <c r="F1827" s="73">
        <v>253720</v>
      </c>
      <c r="G1827" s="72" t="s">
        <v>14</v>
      </c>
      <c r="H1827" s="72" t="s">
        <v>15</v>
      </c>
      <c r="I1827" s="72" t="s">
        <v>16</v>
      </c>
      <c r="J1827" s="72" t="s">
        <v>18</v>
      </c>
      <c r="K1827" s="72" t="s">
        <v>33</v>
      </c>
      <c r="L1827" s="72" t="s">
        <v>558</v>
      </c>
      <c r="M1827" s="72" t="s">
        <v>163</v>
      </c>
    </row>
    <row r="1828" spans="2:13" x14ac:dyDescent="0.25">
      <c r="B1828" s="72" t="s">
        <v>143</v>
      </c>
      <c r="C1828" s="72" t="s">
        <v>144</v>
      </c>
      <c r="D1828" s="72" t="s">
        <v>12</v>
      </c>
      <c r="E1828" s="72" t="s">
        <v>282</v>
      </c>
      <c r="F1828" s="73">
        <v>-142</v>
      </c>
      <c r="G1828" s="72" t="s">
        <v>14</v>
      </c>
      <c r="H1828" s="72" t="s">
        <v>15</v>
      </c>
      <c r="I1828" s="72" t="s">
        <v>136</v>
      </c>
      <c r="J1828" s="72" t="s">
        <v>18</v>
      </c>
      <c r="K1828" s="72" t="s">
        <v>147</v>
      </c>
      <c r="L1828" s="72" t="s">
        <v>404</v>
      </c>
      <c r="M1828" s="72"/>
    </row>
    <row r="1829" spans="2:13" x14ac:dyDescent="0.25">
      <c r="B1829" s="72" t="s">
        <v>143</v>
      </c>
      <c r="C1829" s="72" t="s">
        <v>144</v>
      </c>
      <c r="D1829" s="72" t="s">
        <v>12</v>
      </c>
      <c r="E1829" s="72" t="s">
        <v>229</v>
      </c>
      <c r="F1829" s="73">
        <v>-1119</v>
      </c>
      <c r="G1829" s="72" t="s">
        <v>14</v>
      </c>
      <c r="H1829" s="72" t="s">
        <v>15</v>
      </c>
      <c r="I1829" s="72" t="s">
        <v>16</v>
      </c>
      <c r="J1829" s="72" t="s">
        <v>18</v>
      </c>
      <c r="K1829" s="72" t="s">
        <v>33</v>
      </c>
      <c r="L1829" s="72" t="s">
        <v>430</v>
      </c>
      <c r="M1829" s="72"/>
    </row>
    <row r="1830" spans="2:13" x14ac:dyDescent="0.25">
      <c r="B1830" s="72" t="s">
        <v>143</v>
      </c>
      <c r="C1830" s="72" t="s">
        <v>144</v>
      </c>
      <c r="D1830" s="72" t="s">
        <v>12</v>
      </c>
      <c r="E1830" s="72" t="s">
        <v>160</v>
      </c>
      <c r="F1830" s="73">
        <v>85243</v>
      </c>
      <c r="G1830" s="72" t="s">
        <v>14</v>
      </c>
      <c r="H1830" s="72" t="s">
        <v>15</v>
      </c>
      <c r="I1830" s="72" t="s">
        <v>16</v>
      </c>
      <c r="J1830" s="72" t="s">
        <v>18</v>
      </c>
      <c r="K1830" s="72" t="s">
        <v>33</v>
      </c>
      <c r="L1830" s="72" t="s">
        <v>231</v>
      </c>
      <c r="M1830" s="72" t="s">
        <v>248</v>
      </c>
    </row>
    <row r="1831" spans="2:13" x14ac:dyDescent="0.25">
      <c r="B1831" s="72" t="s">
        <v>143</v>
      </c>
      <c r="C1831" s="72" t="s">
        <v>144</v>
      </c>
      <c r="D1831" s="72" t="s">
        <v>12</v>
      </c>
      <c r="E1831" s="72" t="s">
        <v>149</v>
      </c>
      <c r="F1831" s="73">
        <v>3890848</v>
      </c>
      <c r="G1831" s="72" t="s">
        <v>14</v>
      </c>
      <c r="H1831" s="72" t="s">
        <v>15</v>
      </c>
      <c r="I1831" s="72" t="s">
        <v>16</v>
      </c>
      <c r="J1831" s="72" t="s">
        <v>18</v>
      </c>
      <c r="K1831" s="72" t="s">
        <v>24</v>
      </c>
      <c r="L1831" s="72" t="s">
        <v>456</v>
      </c>
      <c r="M1831" s="72" t="s">
        <v>151</v>
      </c>
    </row>
    <row r="1832" spans="2:13" x14ac:dyDescent="0.25">
      <c r="B1832" s="72" t="s">
        <v>143</v>
      </c>
      <c r="C1832" s="72" t="s">
        <v>144</v>
      </c>
      <c r="D1832" s="72" t="s">
        <v>12</v>
      </c>
      <c r="E1832" s="72" t="s">
        <v>177</v>
      </c>
      <c r="F1832" s="73">
        <v>100395</v>
      </c>
      <c r="G1832" s="72" t="s">
        <v>14</v>
      </c>
      <c r="H1832" s="72" t="s">
        <v>15</v>
      </c>
      <c r="I1832" s="72" t="s">
        <v>16</v>
      </c>
      <c r="J1832" s="72" t="s">
        <v>18</v>
      </c>
      <c r="K1832" s="72" t="s">
        <v>33</v>
      </c>
      <c r="L1832" s="72" t="s">
        <v>636</v>
      </c>
      <c r="M1832" s="72"/>
    </row>
    <row r="1833" spans="2:13" x14ac:dyDescent="0.25">
      <c r="B1833" s="72" t="s">
        <v>143</v>
      </c>
      <c r="C1833" s="72" t="s">
        <v>144</v>
      </c>
      <c r="D1833" s="72" t="s">
        <v>12</v>
      </c>
      <c r="E1833" s="72" t="s">
        <v>219</v>
      </c>
      <c r="F1833" s="73">
        <v>1003259</v>
      </c>
      <c r="G1833" s="72" t="s">
        <v>14</v>
      </c>
      <c r="H1833" s="72" t="s">
        <v>155</v>
      </c>
      <c r="I1833" s="72" t="s">
        <v>16</v>
      </c>
      <c r="J1833" s="72" t="s">
        <v>18</v>
      </c>
      <c r="K1833" s="72" t="s">
        <v>33</v>
      </c>
      <c r="L1833" s="72" t="s">
        <v>430</v>
      </c>
      <c r="M1833" s="72"/>
    </row>
    <row r="1834" spans="2:13" x14ac:dyDescent="0.25">
      <c r="B1834" s="72" t="s">
        <v>143</v>
      </c>
      <c r="C1834" s="72" t="s">
        <v>144</v>
      </c>
      <c r="D1834" s="72" t="s">
        <v>12</v>
      </c>
      <c r="E1834" s="72" t="s">
        <v>229</v>
      </c>
      <c r="F1834" s="73">
        <v>-76</v>
      </c>
      <c r="G1834" s="72" t="s">
        <v>14</v>
      </c>
      <c r="H1834" s="72" t="s">
        <v>15</v>
      </c>
      <c r="I1834" s="72" t="s">
        <v>16</v>
      </c>
      <c r="J1834" s="72" t="s">
        <v>18</v>
      </c>
      <c r="K1834" s="72" t="s">
        <v>33</v>
      </c>
      <c r="L1834" s="72" t="s">
        <v>320</v>
      </c>
      <c r="M1834" s="72"/>
    </row>
    <row r="1835" spans="2:13" x14ac:dyDescent="0.25">
      <c r="B1835" s="72" t="s">
        <v>143</v>
      </c>
      <c r="C1835" s="72" t="s">
        <v>144</v>
      </c>
      <c r="D1835" s="72" t="s">
        <v>12</v>
      </c>
      <c r="E1835" s="72" t="s">
        <v>282</v>
      </c>
      <c r="F1835" s="73">
        <v>-155</v>
      </c>
      <c r="G1835" s="72" t="s">
        <v>14</v>
      </c>
      <c r="H1835" s="72" t="s">
        <v>155</v>
      </c>
      <c r="I1835" s="72" t="s">
        <v>16</v>
      </c>
      <c r="J1835" s="72" t="s">
        <v>18</v>
      </c>
      <c r="K1835" s="72" t="s">
        <v>33</v>
      </c>
      <c r="L1835" s="72" t="s">
        <v>362</v>
      </c>
      <c r="M1835" s="72"/>
    </row>
    <row r="1836" spans="2:13" x14ac:dyDescent="0.25">
      <c r="B1836" s="72" t="s">
        <v>143</v>
      </c>
      <c r="C1836" s="72" t="s">
        <v>144</v>
      </c>
      <c r="D1836" s="72" t="s">
        <v>12</v>
      </c>
      <c r="E1836" s="72" t="s">
        <v>181</v>
      </c>
      <c r="F1836" s="73">
        <v>-53</v>
      </c>
      <c r="G1836" s="72" t="s">
        <v>14</v>
      </c>
      <c r="H1836" s="72" t="s">
        <v>15</v>
      </c>
      <c r="I1836" s="72" t="s">
        <v>16</v>
      </c>
      <c r="J1836" s="72" t="s">
        <v>18</v>
      </c>
      <c r="K1836" s="72" t="s">
        <v>214</v>
      </c>
      <c r="L1836" s="72" t="s">
        <v>319</v>
      </c>
      <c r="M1836" s="72"/>
    </row>
    <row r="1837" spans="2:13" x14ac:dyDescent="0.25">
      <c r="B1837" s="72" t="s">
        <v>143</v>
      </c>
      <c r="C1837" s="72" t="s">
        <v>144</v>
      </c>
      <c r="D1837" s="72" t="s">
        <v>12</v>
      </c>
      <c r="E1837" s="72" t="s">
        <v>177</v>
      </c>
      <c r="F1837" s="73">
        <v>5993</v>
      </c>
      <c r="G1837" s="72" t="s">
        <v>14</v>
      </c>
      <c r="H1837" s="72" t="s">
        <v>15</v>
      </c>
      <c r="I1837" s="72" t="s">
        <v>16</v>
      </c>
      <c r="J1837" s="72" t="s">
        <v>18</v>
      </c>
      <c r="K1837" s="72" t="s">
        <v>33</v>
      </c>
      <c r="L1837" s="72" t="s">
        <v>301</v>
      </c>
      <c r="M1837" s="72"/>
    </row>
    <row r="1838" spans="2:13" x14ac:dyDescent="0.25">
      <c r="B1838" s="72" t="s">
        <v>143</v>
      </c>
      <c r="C1838" s="72" t="s">
        <v>144</v>
      </c>
      <c r="D1838" s="72" t="s">
        <v>12</v>
      </c>
      <c r="E1838" s="72" t="s">
        <v>219</v>
      </c>
      <c r="F1838" s="73">
        <v>18715</v>
      </c>
      <c r="G1838" s="72" t="s">
        <v>14</v>
      </c>
      <c r="H1838" s="72" t="s">
        <v>15</v>
      </c>
      <c r="I1838" s="72" t="s">
        <v>16</v>
      </c>
      <c r="J1838" s="72" t="s">
        <v>18</v>
      </c>
      <c r="K1838" s="72" t="s">
        <v>33</v>
      </c>
      <c r="L1838" s="72" t="s">
        <v>207</v>
      </c>
      <c r="M1838" s="72"/>
    </row>
    <row r="1839" spans="2:13" x14ac:dyDescent="0.25">
      <c r="B1839" s="72" t="s">
        <v>143</v>
      </c>
      <c r="C1839" s="72" t="s">
        <v>144</v>
      </c>
      <c r="D1839" s="72" t="s">
        <v>12</v>
      </c>
      <c r="E1839" s="72" t="s">
        <v>188</v>
      </c>
      <c r="F1839" s="73">
        <v>68284519</v>
      </c>
      <c r="G1839" s="72" t="s">
        <v>14</v>
      </c>
      <c r="H1839" s="72" t="s">
        <v>15</v>
      </c>
      <c r="I1839" s="72" t="s">
        <v>16</v>
      </c>
      <c r="J1839" s="72" t="s">
        <v>18</v>
      </c>
      <c r="K1839" s="72" t="s">
        <v>205</v>
      </c>
      <c r="L1839" s="72" t="s">
        <v>401</v>
      </c>
      <c r="M1839" s="72" t="s">
        <v>163</v>
      </c>
    </row>
    <row r="1840" spans="2:13" x14ac:dyDescent="0.25">
      <c r="B1840" s="72" t="s">
        <v>143</v>
      </c>
      <c r="C1840" s="72" t="s">
        <v>144</v>
      </c>
      <c r="D1840" s="72" t="s">
        <v>12</v>
      </c>
      <c r="E1840" s="72" t="s">
        <v>170</v>
      </c>
      <c r="F1840" s="73">
        <v>477</v>
      </c>
      <c r="G1840" s="72" t="s">
        <v>14</v>
      </c>
      <c r="H1840" s="72" t="s">
        <v>15</v>
      </c>
      <c r="I1840" s="72" t="s">
        <v>16</v>
      </c>
      <c r="J1840" s="72" t="s">
        <v>18</v>
      </c>
      <c r="K1840" s="72" t="s">
        <v>24</v>
      </c>
      <c r="L1840" s="72" t="s">
        <v>281</v>
      </c>
      <c r="M1840" s="72" t="s">
        <v>172</v>
      </c>
    </row>
    <row r="1841" spans="2:13" x14ac:dyDescent="0.25">
      <c r="B1841" s="72" t="s">
        <v>143</v>
      </c>
      <c r="C1841" s="72" t="s">
        <v>144</v>
      </c>
      <c r="D1841" s="72" t="s">
        <v>12</v>
      </c>
      <c r="E1841" s="72" t="s">
        <v>181</v>
      </c>
      <c r="F1841" s="73">
        <v>-61</v>
      </c>
      <c r="G1841" s="72" t="s">
        <v>14</v>
      </c>
      <c r="H1841" s="72" t="s">
        <v>155</v>
      </c>
      <c r="I1841" s="72" t="s">
        <v>16</v>
      </c>
      <c r="J1841" s="72" t="s">
        <v>18</v>
      </c>
      <c r="K1841" s="72" t="s">
        <v>303</v>
      </c>
      <c r="L1841" s="72" t="s">
        <v>357</v>
      </c>
      <c r="M1841" s="72"/>
    </row>
    <row r="1842" spans="2:13" x14ac:dyDescent="0.25">
      <c r="B1842" s="72" t="s">
        <v>143</v>
      </c>
      <c r="C1842" s="72" t="s">
        <v>144</v>
      </c>
      <c r="D1842" s="72" t="s">
        <v>12</v>
      </c>
      <c r="E1842" s="72" t="s">
        <v>229</v>
      </c>
      <c r="F1842" s="73">
        <v>-3032</v>
      </c>
      <c r="G1842" s="72" t="s">
        <v>14</v>
      </c>
      <c r="H1842" s="72" t="s">
        <v>15</v>
      </c>
      <c r="I1842" s="72" t="s">
        <v>16</v>
      </c>
      <c r="J1842" s="72" t="s">
        <v>18</v>
      </c>
      <c r="K1842" s="72" t="s">
        <v>33</v>
      </c>
      <c r="L1842" s="72" t="s">
        <v>266</v>
      </c>
      <c r="M1842" s="72"/>
    </row>
    <row r="1843" spans="2:13" x14ac:dyDescent="0.25">
      <c r="B1843" s="72" t="s">
        <v>143</v>
      </c>
      <c r="C1843" s="72" t="s">
        <v>144</v>
      </c>
      <c r="D1843" s="72" t="s">
        <v>12</v>
      </c>
      <c r="E1843" s="72" t="s">
        <v>219</v>
      </c>
      <c r="F1843" s="73">
        <v>357</v>
      </c>
      <c r="G1843" s="72" t="s">
        <v>14</v>
      </c>
      <c r="H1843" s="72" t="s">
        <v>15</v>
      </c>
      <c r="I1843" s="72" t="s">
        <v>16</v>
      </c>
      <c r="J1843" s="72" t="s">
        <v>18</v>
      </c>
      <c r="K1843" s="72" t="s">
        <v>168</v>
      </c>
      <c r="L1843" s="72" t="s">
        <v>592</v>
      </c>
      <c r="M1843" s="72"/>
    </row>
    <row r="1844" spans="2:13" x14ac:dyDescent="0.25">
      <c r="B1844" s="72" t="s">
        <v>143</v>
      </c>
      <c r="C1844" s="72" t="s">
        <v>144</v>
      </c>
      <c r="D1844" s="72" t="s">
        <v>12</v>
      </c>
      <c r="E1844" s="72" t="s">
        <v>724</v>
      </c>
      <c r="F1844" s="73">
        <v>677646</v>
      </c>
      <c r="G1844" s="72" t="s">
        <v>31</v>
      </c>
      <c r="H1844" s="72" t="s">
        <v>15</v>
      </c>
      <c r="I1844" s="72" t="s">
        <v>16</v>
      </c>
      <c r="J1844" s="72" t="s">
        <v>18</v>
      </c>
      <c r="K1844" s="72"/>
      <c r="L1844" s="72"/>
      <c r="M1844" s="72" t="s">
        <v>253</v>
      </c>
    </row>
    <row r="1845" spans="2:13" x14ac:dyDescent="0.25">
      <c r="B1845" s="72" t="s">
        <v>143</v>
      </c>
      <c r="C1845" s="72" t="s">
        <v>144</v>
      </c>
      <c r="D1845" s="72" t="s">
        <v>12</v>
      </c>
      <c r="E1845" s="72" t="s">
        <v>177</v>
      </c>
      <c r="F1845" s="73">
        <v>884585</v>
      </c>
      <c r="G1845" s="72" t="s">
        <v>14</v>
      </c>
      <c r="H1845" s="72" t="s">
        <v>15</v>
      </c>
      <c r="I1845" s="72" t="s">
        <v>16</v>
      </c>
      <c r="J1845" s="72" t="s">
        <v>18</v>
      </c>
      <c r="K1845" s="72" t="s">
        <v>161</v>
      </c>
      <c r="L1845" s="72" t="s">
        <v>643</v>
      </c>
      <c r="M1845" s="72"/>
    </row>
    <row r="1846" spans="2:13" x14ac:dyDescent="0.25">
      <c r="B1846" s="72" t="s">
        <v>143</v>
      </c>
      <c r="C1846" s="72" t="s">
        <v>144</v>
      </c>
      <c r="D1846" s="72" t="s">
        <v>12</v>
      </c>
      <c r="E1846" s="72" t="s">
        <v>145</v>
      </c>
      <c r="F1846" s="73">
        <v>-26803</v>
      </c>
      <c r="G1846" s="72" t="s">
        <v>14</v>
      </c>
      <c r="H1846" s="72" t="s">
        <v>155</v>
      </c>
      <c r="I1846" s="72" t="s">
        <v>16</v>
      </c>
      <c r="J1846" s="72" t="s">
        <v>18</v>
      </c>
      <c r="K1846" s="72" t="s">
        <v>33</v>
      </c>
      <c r="L1846" s="72" t="s">
        <v>584</v>
      </c>
      <c r="M1846" s="72"/>
    </row>
    <row r="1847" spans="2:13" x14ac:dyDescent="0.25">
      <c r="B1847" s="72" t="s">
        <v>143</v>
      </c>
      <c r="C1847" s="72" t="s">
        <v>144</v>
      </c>
      <c r="D1847" s="72" t="s">
        <v>12</v>
      </c>
      <c r="E1847" s="72" t="s">
        <v>237</v>
      </c>
      <c r="F1847" s="73">
        <v>81970</v>
      </c>
      <c r="G1847" s="72" t="s">
        <v>14</v>
      </c>
      <c r="H1847" s="72" t="s">
        <v>15</v>
      </c>
      <c r="I1847" s="72" t="s">
        <v>16</v>
      </c>
      <c r="J1847" s="72" t="s">
        <v>18</v>
      </c>
      <c r="K1847" s="72" t="s">
        <v>147</v>
      </c>
      <c r="L1847" s="72" t="s">
        <v>432</v>
      </c>
      <c r="M1847" s="72" t="s">
        <v>191</v>
      </c>
    </row>
    <row r="1848" spans="2:13" x14ac:dyDescent="0.25">
      <c r="B1848" s="72" t="s">
        <v>143</v>
      </c>
      <c r="C1848" s="72" t="s">
        <v>144</v>
      </c>
      <c r="D1848" s="72" t="s">
        <v>12</v>
      </c>
      <c r="E1848" s="72" t="s">
        <v>181</v>
      </c>
      <c r="F1848" s="73">
        <v>-629</v>
      </c>
      <c r="G1848" s="72" t="s">
        <v>14</v>
      </c>
      <c r="H1848" s="72" t="s">
        <v>155</v>
      </c>
      <c r="I1848" s="72" t="s">
        <v>136</v>
      </c>
      <c r="J1848" s="72" t="s">
        <v>18</v>
      </c>
      <c r="K1848" s="72" t="s">
        <v>21</v>
      </c>
      <c r="L1848" s="72" t="s">
        <v>198</v>
      </c>
      <c r="M1848" s="72"/>
    </row>
    <row r="1849" spans="2:13" x14ac:dyDescent="0.25">
      <c r="B1849" s="72" t="s">
        <v>143</v>
      </c>
      <c r="C1849" s="72" t="s">
        <v>144</v>
      </c>
      <c r="D1849" s="72" t="s">
        <v>12</v>
      </c>
      <c r="E1849" s="72" t="s">
        <v>188</v>
      </c>
      <c r="F1849" s="73">
        <v>386255</v>
      </c>
      <c r="G1849" s="72" t="s">
        <v>14</v>
      </c>
      <c r="H1849" s="72" t="s">
        <v>15</v>
      </c>
      <c r="I1849" s="72" t="s">
        <v>16</v>
      </c>
      <c r="J1849" s="72" t="s">
        <v>18</v>
      </c>
      <c r="K1849" s="72" t="s">
        <v>33</v>
      </c>
      <c r="L1849" s="72" t="s">
        <v>528</v>
      </c>
      <c r="M1849" s="72" t="s">
        <v>163</v>
      </c>
    </row>
    <row r="1850" spans="2:13" x14ac:dyDescent="0.25">
      <c r="B1850" s="72" t="s">
        <v>143</v>
      </c>
      <c r="C1850" s="72" t="s">
        <v>144</v>
      </c>
      <c r="D1850" s="72" t="s">
        <v>12</v>
      </c>
      <c r="E1850" s="72" t="s">
        <v>237</v>
      </c>
      <c r="F1850" s="73">
        <v>408941</v>
      </c>
      <c r="G1850" s="72" t="s">
        <v>14</v>
      </c>
      <c r="H1850" s="72" t="s">
        <v>15</v>
      </c>
      <c r="I1850" s="72" t="s">
        <v>16</v>
      </c>
      <c r="J1850" s="72" t="s">
        <v>18</v>
      </c>
      <c r="K1850" s="72" t="s">
        <v>147</v>
      </c>
      <c r="L1850" s="72" t="s">
        <v>506</v>
      </c>
      <c r="M1850" s="72" t="s">
        <v>191</v>
      </c>
    </row>
    <row r="1851" spans="2:13" x14ac:dyDescent="0.25">
      <c r="B1851" s="72" t="s">
        <v>143</v>
      </c>
      <c r="C1851" s="72" t="s">
        <v>144</v>
      </c>
      <c r="D1851" s="72" t="s">
        <v>12</v>
      </c>
      <c r="E1851" s="72" t="s">
        <v>152</v>
      </c>
      <c r="F1851" s="73">
        <v>-15</v>
      </c>
      <c r="G1851" s="72" t="s">
        <v>14</v>
      </c>
      <c r="H1851" s="72" t="s">
        <v>155</v>
      </c>
      <c r="I1851" s="72" t="s">
        <v>16</v>
      </c>
      <c r="J1851" s="72" t="s">
        <v>18</v>
      </c>
      <c r="K1851" s="72" t="s">
        <v>24</v>
      </c>
      <c r="L1851" s="72" t="s">
        <v>193</v>
      </c>
      <c r="M1851" s="72"/>
    </row>
    <row r="1852" spans="2:13" x14ac:dyDescent="0.25">
      <c r="B1852" s="72" t="s">
        <v>143</v>
      </c>
      <c r="C1852" s="72" t="s">
        <v>144</v>
      </c>
      <c r="D1852" s="72" t="s">
        <v>12</v>
      </c>
      <c r="E1852" s="72" t="s">
        <v>160</v>
      </c>
      <c r="F1852" s="73">
        <v>8454</v>
      </c>
      <c r="G1852" s="72" t="s">
        <v>14</v>
      </c>
      <c r="H1852" s="72" t="s">
        <v>15</v>
      </c>
      <c r="I1852" s="72" t="s">
        <v>16</v>
      </c>
      <c r="J1852" s="72" t="s">
        <v>18</v>
      </c>
      <c r="K1852" s="72" t="s">
        <v>267</v>
      </c>
      <c r="L1852" s="72" t="s">
        <v>641</v>
      </c>
      <c r="M1852" s="72" t="s">
        <v>248</v>
      </c>
    </row>
    <row r="1853" spans="2:13" x14ac:dyDescent="0.25">
      <c r="B1853" s="72" t="s">
        <v>143</v>
      </c>
      <c r="C1853" s="72" t="s">
        <v>144</v>
      </c>
      <c r="D1853" s="72" t="s">
        <v>12</v>
      </c>
      <c r="E1853" s="72" t="s">
        <v>227</v>
      </c>
      <c r="F1853" s="73">
        <v>15302</v>
      </c>
      <c r="G1853" s="72" t="s">
        <v>14</v>
      </c>
      <c r="H1853" s="72" t="s">
        <v>155</v>
      </c>
      <c r="I1853" s="72" t="s">
        <v>16</v>
      </c>
      <c r="J1853" s="72" t="s">
        <v>18</v>
      </c>
      <c r="K1853" s="72" t="s">
        <v>33</v>
      </c>
      <c r="L1853" s="72" t="s">
        <v>632</v>
      </c>
      <c r="M1853" s="72" t="s">
        <v>186</v>
      </c>
    </row>
    <row r="1854" spans="2:13" x14ac:dyDescent="0.25">
      <c r="B1854" s="72" t="s">
        <v>143</v>
      </c>
      <c r="C1854" s="72" t="s">
        <v>144</v>
      </c>
      <c r="D1854" s="72" t="s">
        <v>12</v>
      </c>
      <c r="E1854" s="72" t="s">
        <v>725</v>
      </c>
      <c r="F1854" s="73">
        <v>-156512</v>
      </c>
      <c r="G1854" s="72" t="s">
        <v>14</v>
      </c>
      <c r="H1854" s="72" t="s">
        <v>15</v>
      </c>
      <c r="I1854" s="72" t="s">
        <v>136</v>
      </c>
      <c r="J1854" s="72" t="s">
        <v>18</v>
      </c>
      <c r="K1854" s="72"/>
      <c r="L1854" s="72"/>
      <c r="M1854" s="72"/>
    </row>
    <row r="1855" spans="2:13" x14ac:dyDescent="0.25">
      <c r="B1855" s="72" t="s">
        <v>143</v>
      </c>
      <c r="C1855" s="72" t="s">
        <v>144</v>
      </c>
      <c r="D1855" s="72" t="s">
        <v>12</v>
      </c>
      <c r="E1855" s="72" t="s">
        <v>227</v>
      </c>
      <c r="F1855" s="73">
        <v>2141833</v>
      </c>
      <c r="G1855" s="72" t="s">
        <v>14</v>
      </c>
      <c r="H1855" s="72" t="s">
        <v>15</v>
      </c>
      <c r="I1855" s="72" t="s">
        <v>16</v>
      </c>
      <c r="J1855" s="72" t="s">
        <v>18</v>
      </c>
      <c r="K1855" s="72" t="s">
        <v>147</v>
      </c>
      <c r="L1855" s="72" t="s">
        <v>378</v>
      </c>
      <c r="M1855" s="72" t="s">
        <v>248</v>
      </c>
    </row>
    <row r="1856" spans="2:13" x14ac:dyDescent="0.25">
      <c r="B1856" s="72" t="s">
        <v>143</v>
      </c>
      <c r="C1856" s="72" t="s">
        <v>144</v>
      </c>
      <c r="D1856" s="72" t="s">
        <v>12</v>
      </c>
      <c r="E1856" s="72" t="s">
        <v>199</v>
      </c>
      <c r="F1856" s="73">
        <v>429</v>
      </c>
      <c r="G1856" s="72" t="s">
        <v>14</v>
      </c>
      <c r="H1856" s="72" t="s">
        <v>155</v>
      </c>
      <c r="I1856" s="72" t="s">
        <v>16</v>
      </c>
      <c r="J1856" s="72" t="s">
        <v>18</v>
      </c>
      <c r="K1856" s="72" t="s">
        <v>33</v>
      </c>
      <c r="L1856" s="72" t="s">
        <v>418</v>
      </c>
      <c r="M1856" s="72"/>
    </row>
    <row r="1857" spans="2:13" x14ac:dyDescent="0.25">
      <c r="B1857" s="72" t="s">
        <v>143</v>
      </c>
      <c r="C1857" s="72" t="s">
        <v>144</v>
      </c>
      <c r="D1857" s="72" t="s">
        <v>12</v>
      </c>
      <c r="E1857" s="72" t="s">
        <v>227</v>
      </c>
      <c r="F1857" s="73">
        <v>46086</v>
      </c>
      <c r="G1857" s="72" t="s">
        <v>14</v>
      </c>
      <c r="H1857" s="72" t="s">
        <v>15</v>
      </c>
      <c r="I1857" s="72" t="s">
        <v>16</v>
      </c>
      <c r="J1857" s="72" t="s">
        <v>18</v>
      </c>
      <c r="K1857" s="72" t="s">
        <v>24</v>
      </c>
      <c r="L1857" s="72" t="s">
        <v>708</v>
      </c>
      <c r="M1857" s="72" t="s">
        <v>191</v>
      </c>
    </row>
    <row r="1858" spans="2:13" x14ac:dyDescent="0.25">
      <c r="B1858" s="72" t="s">
        <v>143</v>
      </c>
      <c r="C1858" s="72" t="s">
        <v>144</v>
      </c>
      <c r="D1858" s="72" t="s">
        <v>12</v>
      </c>
      <c r="E1858" s="72" t="s">
        <v>183</v>
      </c>
      <c r="F1858" s="73">
        <v>14187</v>
      </c>
      <c r="G1858" s="72" t="s">
        <v>14</v>
      </c>
      <c r="H1858" s="72" t="s">
        <v>15</v>
      </c>
      <c r="I1858" s="72" t="s">
        <v>16</v>
      </c>
      <c r="J1858" s="72" t="s">
        <v>18</v>
      </c>
      <c r="K1858" s="72" t="s">
        <v>147</v>
      </c>
      <c r="L1858" s="72" t="s">
        <v>416</v>
      </c>
      <c r="M1858" s="72" t="s">
        <v>191</v>
      </c>
    </row>
    <row r="1859" spans="2:13" x14ac:dyDescent="0.25">
      <c r="B1859" s="72" t="s">
        <v>143</v>
      </c>
      <c r="C1859" s="72" t="s">
        <v>144</v>
      </c>
      <c r="D1859" s="72" t="s">
        <v>12</v>
      </c>
      <c r="E1859" s="72" t="s">
        <v>335</v>
      </c>
      <c r="F1859" s="73">
        <v>412470</v>
      </c>
      <c r="G1859" s="72" t="s">
        <v>14</v>
      </c>
      <c r="H1859" s="72" t="s">
        <v>15</v>
      </c>
      <c r="I1859" s="72" t="s">
        <v>16</v>
      </c>
      <c r="J1859" s="72" t="s">
        <v>18</v>
      </c>
      <c r="K1859" s="72" t="s">
        <v>147</v>
      </c>
      <c r="L1859" s="72" t="s">
        <v>622</v>
      </c>
      <c r="M1859" s="72" t="s">
        <v>203</v>
      </c>
    </row>
    <row r="1860" spans="2:13" x14ac:dyDescent="0.25">
      <c r="B1860" s="72" t="s">
        <v>143</v>
      </c>
      <c r="C1860" s="72" t="s">
        <v>144</v>
      </c>
      <c r="D1860" s="72" t="s">
        <v>12</v>
      </c>
      <c r="E1860" s="72" t="s">
        <v>328</v>
      </c>
      <c r="F1860" s="73">
        <v>34288</v>
      </c>
      <c r="G1860" s="72" t="s">
        <v>14</v>
      </c>
      <c r="H1860" s="72" t="s">
        <v>15</v>
      </c>
      <c r="I1860" s="72" t="s">
        <v>16</v>
      </c>
      <c r="J1860" s="72" t="s">
        <v>18</v>
      </c>
      <c r="K1860" s="72" t="s">
        <v>214</v>
      </c>
      <c r="L1860" s="72" t="s">
        <v>422</v>
      </c>
      <c r="M1860" s="72" t="s">
        <v>159</v>
      </c>
    </row>
    <row r="1861" spans="2:13" x14ac:dyDescent="0.25">
      <c r="B1861" s="72" t="s">
        <v>143</v>
      </c>
      <c r="C1861" s="72" t="s">
        <v>144</v>
      </c>
      <c r="D1861" s="72" t="s">
        <v>12</v>
      </c>
      <c r="E1861" s="72" t="s">
        <v>145</v>
      </c>
      <c r="F1861" s="73">
        <v>-658</v>
      </c>
      <c r="G1861" s="72" t="s">
        <v>14</v>
      </c>
      <c r="H1861" s="72" t="s">
        <v>155</v>
      </c>
      <c r="I1861" s="72" t="s">
        <v>16</v>
      </c>
      <c r="J1861" s="72" t="s">
        <v>18</v>
      </c>
      <c r="K1861" s="72" t="s">
        <v>33</v>
      </c>
      <c r="L1861" s="72" t="s">
        <v>387</v>
      </c>
      <c r="M1861" s="72"/>
    </row>
    <row r="1862" spans="2:13" x14ac:dyDescent="0.25">
      <c r="B1862" s="72" t="s">
        <v>143</v>
      </c>
      <c r="C1862" s="72" t="s">
        <v>144</v>
      </c>
      <c r="D1862" s="72" t="s">
        <v>12</v>
      </c>
      <c r="E1862" s="72" t="s">
        <v>183</v>
      </c>
      <c r="F1862" s="73">
        <v>55778</v>
      </c>
      <c r="G1862" s="72" t="s">
        <v>14</v>
      </c>
      <c r="H1862" s="72" t="s">
        <v>155</v>
      </c>
      <c r="I1862" s="72" t="s">
        <v>16</v>
      </c>
      <c r="J1862" s="72" t="s">
        <v>18</v>
      </c>
      <c r="K1862" s="72" t="s">
        <v>21</v>
      </c>
      <c r="L1862" s="72" t="s">
        <v>198</v>
      </c>
      <c r="M1862" s="72" t="s">
        <v>248</v>
      </c>
    </row>
    <row r="1863" spans="2:13" x14ac:dyDescent="0.25">
      <c r="B1863" s="72" t="s">
        <v>143</v>
      </c>
      <c r="C1863" s="72" t="s">
        <v>144</v>
      </c>
      <c r="D1863" s="72" t="s">
        <v>12</v>
      </c>
      <c r="E1863" s="72" t="s">
        <v>152</v>
      </c>
      <c r="F1863" s="73">
        <v>-1131</v>
      </c>
      <c r="G1863" s="72" t="s">
        <v>14</v>
      </c>
      <c r="H1863" s="72" t="s">
        <v>15</v>
      </c>
      <c r="I1863" s="72" t="s">
        <v>16</v>
      </c>
      <c r="J1863" s="72" t="s">
        <v>18</v>
      </c>
      <c r="K1863" s="72" t="s">
        <v>33</v>
      </c>
      <c r="L1863" s="72" t="s">
        <v>385</v>
      </c>
      <c r="M1863" s="72"/>
    </row>
    <row r="1864" spans="2:13" x14ac:dyDescent="0.25">
      <c r="B1864" s="72" t="s">
        <v>143</v>
      </c>
      <c r="C1864" s="72" t="s">
        <v>144</v>
      </c>
      <c r="D1864" s="72" t="s">
        <v>12</v>
      </c>
      <c r="E1864" s="72" t="s">
        <v>170</v>
      </c>
      <c r="F1864" s="73">
        <v>38700</v>
      </c>
      <c r="G1864" s="72" t="s">
        <v>14</v>
      </c>
      <c r="H1864" s="72" t="s">
        <v>15</v>
      </c>
      <c r="I1864" s="72" t="s">
        <v>16</v>
      </c>
      <c r="J1864" s="72" t="s">
        <v>18</v>
      </c>
      <c r="K1864" s="72" t="s">
        <v>33</v>
      </c>
      <c r="L1864" s="72" t="s">
        <v>307</v>
      </c>
      <c r="M1864" s="72" t="s">
        <v>172</v>
      </c>
    </row>
    <row r="1865" spans="2:13" x14ac:dyDescent="0.25">
      <c r="B1865" s="72" t="s">
        <v>143</v>
      </c>
      <c r="C1865" s="72" t="s">
        <v>144</v>
      </c>
      <c r="D1865" s="72" t="s">
        <v>12</v>
      </c>
      <c r="E1865" s="72" t="s">
        <v>199</v>
      </c>
      <c r="F1865" s="73">
        <v>1055</v>
      </c>
      <c r="G1865" s="72" t="s">
        <v>14</v>
      </c>
      <c r="H1865" s="72" t="s">
        <v>15</v>
      </c>
      <c r="I1865" s="72" t="s">
        <v>16</v>
      </c>
      <c r="J1865" s="72" t="s">
        <v>18</v>
      </c>
      <c r="K1865" s="72" t="s">
        <v>189</v>
      </c>
      <c r="L1865" s="72" t="s">
        <v>524</v>
      </c>
      <c r="M1865" s="72"/>
    </row>
    <row r="1866" spans="2:13" x14ac:dyDescent="0.25">
      <c r="B1866" s="72" t="s">
        <v>143</v>
      </c>
      <c r="C1866" s="72" t="s">
        <v>144</v>
      </c>
      <c r="D1866" s="72" t="s">
        <v>12</v>
      </c>
      <c r="E1866" s="72" t="s">
        <v>227</v>
      </c>
      <c r="F1866" s="73">
        <v>1956313</v>
      </c>
      <c r="G1866" s="72" t="s">
        <v>14</v>
      </c>
      <c r="H1866" s="72" t="s">
        <v>15</v>
      </c>
      <c r="I1866" s="72" t="s">
        <v>16</v>
      </c>
      <c r="J1866" s="72" t="s">
        <v>18</v>
      </c>
      <c r="K1866" s="72" t="s">
        <v>205</v>
      </c>
      <c r="L1866" s="72" t="s">
        <v>540</v>
      </c>
      <c r="M1866" s="72" t="s">
        <v>163</v>
      </c>
    </row>
    <row r="1867" spans="2:13" x14ac:dyDescent="0.25">
      <c r="B1867" s="72" t="s">
        <v>143</v>
      </c>
      <c r="C1867" s="72" t="s">
        <v>144</v>
      </c>
      <c r="D1867" s="72" t="s">
        <v>12</v>
      </c>
      <c r="E1867" s="72" t="s">
        <v>177</v>
      </c>
      <c r="F1867" s="73">
        <v>1</v>
      </c>
      <c r="G1867" s="72" t="s">
        <v>14</v>
      </c>
      <c r="H1867" s="72" t="s">
        <v>155</v>
      </c>
      <c r="I1867" s="72" t="s">
        <v>16</v>
      </c>
      <c r="J1867" s="72" t="s">
        <v>18</v>
      </c>
      <c r="K1867" s="72" t="s">
        <v>33</v>
      </c>
      <c r="L1867" s="72" t="s">
        <v>458</v>
      </c>
      <c r="M1867" s="72"/>
    </row>
    <row r="1868" spans="2:13" x14ac:dyDescent="0.25">
      <c r="B1868" s="72" t="s">
        <v>143</v>
      </c>
      <c r="C1868" s="72" t="s">
        <v>144</v>
      </c>
      <c r="D1868" s="72" t="s">
        <v>12</v>
      </c>
      <c r="E1868" s="72" t="s">
        <v>229</v>
      </c>
      <c r="F1868" s="73">
        <v>-805</v>
      </c>
      <c r="G1868" s="72" t="s">
        <v>14</v>
      </c>
      <c r="H1868" s="72" t="s">
        <v>15</v>
      </c>
      <c r="I1868" s="72" t="s">
        <v>16</v>
      </c>
      <c r="J1868" s="72" t="s">
        <v>18</v>
      </c>
      <c r="K1868" s="72" t="s">
        <v>147</v>
      </c>
      <c r="L1868" s="72" t="s">
        <v>466</v>
      </c>
      <c r="M1868" s="72"/>
    </row>
    <row r="1869" spans="2:13" x14ac:dyDescent="0.25">
      <c r="B1869" s="72" t="s">
        <v>143</v>
      </c>
      <c r="C1869" s="72" t="s">
        <v>144</v>
      </c>
      <c r="D1869" s="72" t="s">
        <v>12</v>
      </c>
      <c r="E1869" s="72" t="s">
        <v>237</v>
      </c>
      <c r="F1869" s="73">
        <v>829323</v>
      </c>
      <c r="G1869" s="72" t="s">
        <v>14</v>
      </c>
      <c r="H1869" s="72" t="s">
        <v>15</v>
      </c>
      <c r="I1869" s="72" t="s">
        <v>16</v>
      </c>
      <c r="J1869" s="72" t="s">
        <v>18</v>
      </c>
      <c r="K1869" s="72" t="s">
        <v>33</v>
      </c>
      <c r="L1869" s="72" t="s">
        <v>543</v>
      </c>
      <c r="M1869" s="72" t="s">
        <v>191</v>
      </c>
    </row>
    <row r="1870" spans="2:13" x14ac:dyDescent="0.25">
      <c r="B1870" s="72" t="s">
        <v>143</v>
      </c>
      <c r="C1870" s="72" t="s">
        <v>144</v>
      </c>
      <c r="D1870" s="72" t="s">
        <v>12</v>
      </c>
      <c r="E1870" s="72" t="s">
        <v>152</v>
      </c>
      <c r="F1870" s="73">
        <v>-303</v>
      </c>
      <c r="G1870" s="72" t="s">
        <v>14</v>
      </c>
      <c r="H1870" s="72" t="s">
        <v>15</v>
      </c>
      <c r="I1870" s="72" t="s">
        <v>16</v>
      </c>
      <c r="J1870" s="72" t="s">
        <v>18</v>
      </c>
      <c r="K1870" s="72" t="s">
        <v>33</v>
      </c>
      <c r="L1870" s="72" t="s">
        <v>491</v>
      </c>
      <c r="M1870" s="72"/>
    </row>
    <row r="1871" spans="2:13" x14ac:dyDescent="0.25">
      <c r="B1871" s="72" t="s">
        <v>143</v>
      </c>
      <c r="C1871" s="72" t="s">
        <v>144</v>
      </c>
      <c r="D1871" s="72" t="s">
        <v>12</v>
      </c>
      <c r="E1871" s="72" t="s">
        <v>199</v>
      </c>
      <c r="F1871" s="73">
        <v>19335</v>
      </c>
      <c r="G1871" s="72" t="s">
        <v>14</v>
      </c>
      <c r="H1871" s="72" t="s">
        <v>15</v>
      </c>
      <c r="I1871" s="72" t="s">
        <v>16</v>
      </c>
      <c r="J1871" s="72" t="s">
        <v>18</v>
      </c>
      <c r="K1871" s="72" t="s">
        <v>205</v>
      </c>
      <c r="L1871" s="72" t="s">
        <v>658</v>
      </c>
      <c r="M1871" s="72"/>
    </row>
    <row r="1872" spans="2:13" x14ac:dyDescent="0.25">
      <c r="B1872" s="72" t="s">
        <v>143</v>
      </c>
      <c r="C1872" s="72" t="s">
        <v>144</v>
      </c>
      <c r="D1872" s="72" t="s">
        <v>12</v>
      </c>
      <c r="E1872" s="72" t="s">
        <v>152</v>
      </c>
      <c r="F1872" s="73">
        <v>-160</v>
      </c>
      <c r="G1872" s="72" t="s">
        <v>14</v>
      </c>
      <c r="H1872" s="72" t="s">
        <v>155</v>
      </c>
      <c r="I1872" s="72" t="s">
        <v>16</v>
      </c>
      <c r="J1872" s="72" t="s">
        <v>18</v>
      </c>
      <c r="K1872" s="72" t="s">
        <v>21</v>
      </c>
      <c r="L1872" s="72" t="s">
        <v>249</v>
      </c>
      <c r="M1872" s="72"/>
    </row>
    <row r="1873" spans="2:13" x14ac:dyDescent="0.25">
      <c r="B1873" s="72" t="s">
        <v>143</v>
      </c>
      <c r="C1873" s="72" t="s">
        <v>144</v>
      </c>
      <c r="D1873" s="72" t="s">
        <v>12</v>
      </c>
      <c r="E1873" s="72" t="s">
        <v>152</v>
      </c>
      <c r="F1873" s="73">
        <v>-27</v>
      </c>
      <c r="G1873" s="72" t="s">
        <v>14</v>
      </c>
      <c r="H1873" s="72" t="s">
        <v>15</v>
      </c>
      <c r="I1873" s="72" t="s">
        <v>16</v>
      </c>
      <c r="J1873" s="72" t="s">
        <v>18</v>
      </c>
      <c r="K1873" s="72" t="s">
        <v>24</v>
      </c>
      <c r="L1873" s="72" t="s">
        <v>41</v>
      </c>
      <c r="M1873" s="72"/>
    </row>
    <row r="1874" spans="2:13" x14ac:dyDescent="0.25">
      <c r="B1874" s="72" t="s">
        <v>143</v>
      </c>
      <c r="C1874" s="72" t="s">
        <v>144</v>
      </c>
      <c r="D1874" s="72" t="s">
        <v>12</v>
      </c>
      <c r="E1874" s="72" t="s">
        <v>160</v>
      </c>
      <c r="F1874" s="73">
        <v>13016</v>
      </c>
      <c r="G1874" s="72" t="s">
        <v>14</v>
      </c>
      <c r="H1874" s="72" t="s">
        <v>15</v>
      </c>
      <c r="I1874" s="72" t="s">
        <v>16</v>
      </c>
      <c r="J1874" s="72" t="s">
        <v>18</v>
      </c>
      <c r="K1874" s="72" t="s">
        <v>147</v>
      </c>
      <c r="L1874" s="72" t="s">
        <v>417</v>
      </c>
      <c r="M1874" s="72" t="s">
        <v>163</v>
      </c>
    </row>
    <row r="1875" spans="2:13" x14ac:dyDescent="0.25">
      <c r="B1875" s="72" t="s">
        <v>143</v>
      </c>
      <c r="C1875" s="72" t="s">
        <v>144</v>
      </c>
      <c r="D1875" s="72" t="s">
        <v>12</v>
      </c>
      <c r="E1875" s="72" t="s">
        <v>197</v>
      </c>
      <c r="F1875" s="73">
        <v>825726</v>
      </c>
      <c r="G1875" s="72" t="s">
        <v>14</v>
      </c>
      <c r="H1875" s="72" t="s">
        <v>15</v>
      </c>
      <c r="I1875" s="72" t="s">
        <v>16</v>
      </c>
      <c r="J1875" s="72" t="s">
        <v>18</v>
      </c>
      <c r="K1875" s="72" t="s">
        <v>33</v>
      </c>
      <c r="L1875" s="72" t="s">
        <v>402</v>
      </c>
      <c r="M1875" s="72" t="s">
        <v>163</v>
      </c>
    </row>
    <row r="1876" spans="2:13" x14ac:dyDescent="0.25">
      <c r="B1876" s="72" t="s">
        <v>143</v>
      </c>
      <c r="C1876" s="72" t="s">
        <v>144</v>
      </c>
      <c r="D1876" s="72" t="s">
        <v>12</v>
      </c>
      <c r="E1876" s="72" t="s">
        <v>328</v>
      </c>
      <c r="F1876" s="73">
        <v>195661</v>
      </c>
      <c r="G1876" s="72" t="s">
        <v>14</v>
      </c>
      <c r="H1876" s="72" t="s">
        <v>15</v>
      </c>
      <c r="I1876" s="72" t="s">
        <v>16</v>
      </c>
      <c r="J1876" s="72" t="s">
        <v>18</v>
      </c>
      <c r="K1876" s="72" t="s">
        <v>205</v>
      </c>
      <c r="L1876" s="72" t="s">
        <v>401</v>
      </c>
      <c r="M1876" s="72" t="s">
        <v>159</v>
      </c>
    </row>
    <row r="1877" spans="2:13" x14ac:dyDescent="0.25">
      <c r="B1877" s="72" t="s">
        <v>143</v>
      </c>
      <c r="C1877" s="72" t="s">
        <v>144</v>
      </c>
      <c r="D1877" s="72" t="s">
        <v>12</v>
      </c>
      <c r="E1877" s="72" t="s">
        <v>188</v>
      </c>
      <c r="F1877" s="73">
        <v>3968395</v>
      </c>
      <c r="G1877" s="72" t="s">
        <v>14</v>
      </c>
      <c r="H1877" s="72" t="s">
        <v>155</v>
      </c>
      <c r="I1877" s="72" t="s">
        <v>16</v>
      </c>
      <c r="J1877" s="72" t="s">
        <v>18</v>
      </c>
      <c r="K1877" s="72" t="s">
        <v>147</v>
      </c>
      <c r="L1877" s="72" t="s">
        <v>444</v>
      </c>
      <c r="M1877" s="72" t="s">
        <v>191</v>
      </c>
    </row>
    <row r="1878" spans="2:13" x14ac:dyDescent="0.25">
      <c r="B1878" s="72" t="s">
        <v>143</v>
      </c>
      <c r="C1878" s="72" t="s">
        <v>144</v>
      </c>
      <c r="D1878" s="72" t="s">
        <v>12</v>
      </c>
      <c r="E1878" s="72" t="s">
        <v>152</v>
      </c>
      <c r="F1878" s="73">
        <v>-6286</v>
      </c>
      <c r="G1878" s="72" t="s">
        <v>14</v>
      </c>
      <c r="H1878" s="72" t="s">
        <v>155</v>
      </c>
      <c r="I1878" s="72" t="s">
        <v>16</v>
      </c>
      <c r="J1878" s="72" t="s">
        <v>18</v>
      </c>
      <c r="K1878" s="72" t="s">
        <v>33</v>
      </c>
      <c r="L1878" s="72" t="s">
        <v>597</v>
      </c>
      <c r="M1878" s="72"/>
    </row>
    <row r="1879" spans="2:13" x14ac:dyDescent="0.25">
      <c r="B1879" s="72" t="s">
        <v>143</v>
      </c>
      <c r="C1879" s="72" t="s">
        <v>144</v>
      </c>
      <c r="D1879" s="72" t="s">
        <v>12</v>
      </c>
      <c r="E1879" s="72" t="s">
        <v>197</v>
      </c>
      <c r="F1879" s="73">
        <v>143061</v>
      </c>
      <c r="G1879" s="72" t="s">
        <v>14</v>
      </c>
      <c r="H1879" s="72" t="s">
        <v>155</v>
      </c>
      <c r="I1879" s="72" t="s">
        <v>136</v>
      </c>
      <c r="J1879" s="72" t="s">
        <v>18</v>
      </c>
      <c r="K1879" s="72" t="s">
        <v>267</v>
      </c>
      <c r="L1879" s="72" t="s">
        <v>342</v>
      </c>
      <c r="M1879" s="72" t="s">
        <v>248</v>
      </c>
    </row>
    <row r="1880" spans="2:13" x14ac:dyDescent="0.25">
      <c r="B1880" s="72" t="s">
        <v>143</v>
      </c>
      <c r="C1880" s="72" t="s">
        <v>144</v>
      </c>
      <c r="D1880" s="72" t="s">
        <v>12</v>
      </c>
      <c r="E1880" s="72" t="s">
        <v>292</v>
      </c>
      <c r="F1880" s="73">
        <v>75903</v>
      </c>
      <c r="G1880" s="72" t="s">
        <v>14</v>
      </c>
      <c r="H1880" s="72" t="s">
        <v>155</v>
      </c>
      <c r="I1880" s="72" t="s">
        <v>136</v>
      </c>
      <c r="J1880" s="72" t="s">
        <v>18</v>
      </c>
      <c r="K1880" s="72" t="s">
        <v>21</v>
      </c>
      <c r="L1880" s="72" t="s">
        <v>198</v>
      </c>
      <c r="M1880" s="72" t="s">
        <v>384</v>
      </c>
    </row>
    <row r="1881" spans="2:13" x14ac:dyDescent="0.25">
      <c r="B1881" s="72" t="s">
        <v>143</v>
      </c>
      <c r="C1881" s="72" t="s">
        <v>144</v>
      </c>
      <c r="D1881" s="72" t="s">
        <v>12</v>
      </c>
      <c r="E1881" s="72" t="s">
        <v>227</v>
      </c>
      <c r="F1881" s="73">
        <v>1518034</v>
      </c>
      <c r="G1881" s="72" t="s">
        <v>14</v>
      </c>
      <c r="H1881" s="72" t="s">
        <v>15</v>
      </c>
      <c r="I1881" s="72" t="s">
        <v>16</v>
      </c>
      <c r="J1881" s="72" t="s">
        <v>18</v>
      </c>
      <c r="K1881" s="72" t="s">
        <v>33</v>
      </c>
      <c r="L1881" s="72" t="s">
        <v>714</v>
      </c>
      <c r="M1881" s="72" t="s">
        <v>191</v>
      </c>
    </row>
    <row r="1882" spans="2:13" x14ac:dyDescent="0.25">
      <c r="B1882" s="72" t="s">
        <v>143</v>
      </c>
      <c r="C1882" s="72" t="s">
        <v>144</v>
      </c>
      <c r="D1882" s="72" t="s">
        <v>12</v>
      </c>
      <c r="E1882" s="72" t="s">
        <v>188</v>
      </c>
      <c r="F1882" s="73">
        <v>770969</v>
      </c>
      <c r="G1882" s="72" t="s">
        <v>14</v>
      </c>
      <c r="H1882" s="72" t="s">
        <v>155</v>
      </c>
      <c r="I1882" s="72" t="s">
        <v>16</v>
      </c>
      <c r="J1882" s="72" t="s">
        <v>18</v>
      </c>
      <c r="K1882" s="72" t="s">
        <v>33</v>
      </c>
      <c r="L1882" s="72" t="s">
        <v>156</v>
      </c>
      <c r="M1882" s="72" t="s">
        <v>248</v>
      </c>
    </row>
    <row r="1883" spans="2:13" x14ac:dyDescent="0.25">
      <c r="B1883" s="72" t="s">
        <v>143</v>
      </c>
      <c r="C1883" s="72" t="s">
        <v>144</v>
      </c>
      <c r="D1883" s="72" t="s">
        <v>12</v>
      </c>
      <c r="E1883" s="72" t="s">
        <v>177</v>
      </c>
      <c r="F1883" s="73">
        <v>844135</v>
      </c>
      <c r="G1883" s="72" t="s">
        <v>14</v>
      </c>
      <c r="H1883" s="72" t="s">
        <v>15</v>
      </c>
      <c r="I1883" s="72" t="s">
        <v>16</v>
      </c>
      <c r="J1883" s="72" t="s">
        <v>18</v>
      </c>
      <c r="K1883" s="72" t="s">
        <v>21</v>
      </c>
      <c r="L1883" s="72" t="s">
        <v>711</v>
      </c>
      <c r="M1883" s="72"/>
    </row>
    <row r="1884" spans="2:13" x14ac:dyDescent="0.25">
      <c r="B1884" s="72" t="s">
        <v>143</v>
      </c>
      <c r="C1884" s="72" t="s">
        <v>144</v>
      </c>
      <c r="D1884" s="72" t="s">
        <v>12</v>
      </c>
      <c r="E1884" s="72" t="s">
        <v>154</v>
      </c>
      <c r="F1884" s="73">
        <v>-476</v>
      </c>
      <c r="G1884" s="72" t="s">
        <v>14</v>
      </c>
      <c r="H1884" s="72" t="s">
        <v>15</v>
      </c>
      <c r="I1884" s="72" t="s">
        <v>16</v>
      </c>
      <c r="J1884" s="72" t="s">
        <v>18</v>
      </c>
      <c r="K1884" s="72" t="s">
        <v>214</v>
      </c>
      <c r="L1884" s="72" t="s">
        <v>726</v>
      </c>
      <c r="M1884" s="72"/>
    </row>
    <row r="1885" spans="2:13" x14ac:dyDescent="0.25">
      <c r="B1885" s="72" t="s">
        <v>143</v>
      </c>
      <c r="C1885" s="72" t="s">
        <v>144</v>
      </c>
      <c r="D1885" s="72" t="s">
        <v>12</v>
      </c>
      <c r="E1885" s="72" t="s">
        <v>181</v>
      </c>
      <c r="F1885" s="73">
        <v>-1480</v>
      </c>
      <c r="G1885" s="72" t="s">
        <v>14</v>
      </c>
      <c r="H1885" s="72" t="s">
        <v>15</v>
      </c>
      <c r="I1885" s="72" t="s">
        <v>16</v>
      </c>
      <c r="J1885" s="72" t="s">
        <v>18</v>
      </c>
      <c r="K1885" s="72" t="s">
        <v>21</v>
      </c>
      <c r="L1885" s="72" t="s">
        <v>386</v>
      </c>
      <c r="M1885" s="72"/>
    </row>
    <row r="1886" spans="2:13" x14ac:dyDescent="0.25">
      <c r="B1886" s="72" t="s">
        <v>143</v>
      </c>
      <c r="C1886" s="72" t="s">
        <v>144</v>
      </c>
      <c r="D1886" s="72" t="s">
        <v>12</v>
      </c>
      <c r="E1886" s="72" t="s">
        <v>154</v>
      </c>
      <c r="F1886" s="73">
        <v>-7699</v>
      </c>
      <c r="G1886" s="72" t="s">
        <v>14</v>
      </c>
      <c r="H1886" s="72" t="s">
        <v>15</v>
      </c>
      <c r="I1886" s="72" t="s">
        <v>16</v>
      </c>
      <c r="J1886" s="72" t="s">
        <v>18</v>
      </c>
      <c r="K1886" s="72" t="s">
        <v>147</v>
      </c>
      <c r="L1886" s="72" t="s">
        <v>467</v>
      </c>
      <c r="M1886" s="72"/>
    </row>
    <row r="1887" spans="2:13" x14ac:dyDescent="0.25">
      <c r="B1887" s="72" t="s">
        <v>143</v>
      </c>
      <c r="C1887" s="72" t="s">
        <v>144</v>
      </c>
      <c r="D1887" s="72" t="s">
        <v>12</v>
      </c>
      <c r="E1887" s="72" t="s">
        <v>152</v>
      </c>
      <c r="F1887" s="73">
        <v>-9793</v>
      </c>
      <c r="G1887" s="72" t="s">
        <v>14</v>
      </c>
      <c r="H1887" s="72" t="s">
        <v>15</v>
      </c>
      <c r="I1887" s="72" t="s">
        <v>16</v>
      </c>
      <c r="J1887" s="72" t="s">
        <v>18</v>
      </c>
      <c r="K1887" s="72" t="s">
        <v>214</v>
      </c>
      <c r="L1887" s="72" t="s">
        <v>726</v>
      </c>
      <c r="M1887" s="72"/>
    </row>
    <row r="1888" spans="2:13" x14ac:dyDescent="0.25">
      <c r="B1888" s="72" t="s">
        <v>143</v>
      </c>
      <c r="C1888" s="72" t="s">
        <v>144</v>
      </c>
      <c r="D1888" s="72" t="s">
        <v>12</v>
      </c>
      <c r="E1888" s="72" t="s">
        <v>160</v>
      </c>
      <c r="F1888" s="73">
        <v>14760446</v>
      </c>
      <c r="G1888" s="72" t="s">
        <v>14</v>
      </c>
      <c r="H1888" s="72" t="s">
        <v>15</v>
      </c>
      <c r="I1888" s="72" t="s">
        <v>16</v>
      </c>
      <c r="J1888" s="72" t="s">
        <v>18</v>
      </c>
      <c r="K1888" s="72" t="s">
        <v>161</v>
      </c>
      <c r="L1888" s="72" t="s">
        <v>375</v>
      </c>
      <c r="M1888" s="72" t="s">
        <v>163</v>
      </c>
    </row>
    <row r="1889" spans="2:13" x14ac:dyDescent="0.25">
      <c r="B1889" s="72" t="s">
        <v>143</v>
      </c>
      <c r="C1889" s="72" t="s">
        <v>144</v>
      </c>
      <c r="D1889" s="72" t="s">
        <v>12</v>
      </c>
      <c r="E1889" s="72" t="s">
        <v>154</v>
      </c>
      <c r="F1889" s="73">
        <v>-1361</v>
      </c>
      <c r="G1889" s="72" t="s">
        <v>14</v>
      </c>
      <c r="H1889" s="72" t="s">
        <v>15</v>
      </c>
      <c r="I1889" s="72" t="s">
        <v>16</v>
      </c>
      <c r="J1889" s="72" t="s">
        <v>18</v>
      </c>
      <c r="K1889" s="72" t="s">
        <v>161</v>
      </c>
      <c r="L1889" s="72" t="s">
        <v>379</v>
      </c>
      <c r="M1889" s="72"/>
    </row>
    <row r="1890" spans="2:13" x14ac:dyDescent="0.25">
      <c r="B1890" s="72" t="s">
        <v>143</v>
      </c>
      <c r="C1890" s="72" t="s">
        <v>144</v>
      </c>
      <c r="D1890" s="72" t="s">
        <v>12</v>
      </c>
      <c r="E1890" s="72" t="s">
        <v>219</v>
      </c>
      <c r="F1890" s="73">
        <v>7102857</v>
      </c>
      <c r="G1890" s="72" t="s">
        <v>14</v>
      </c>
      <c r="H1890" s="72" t="s">
        <v>15</v>
      </c>
      <c r="I1890" s="72" t="s">
        <v>16</v>
      </c>
      <c r="J1890" s="72" t="s">
        <v>18</v>
      </c>
      <c r="K1890" s="72" t="s">
        <v>147</v>
      </c>
      <c r="L1890" s="72" t="s">
        <v>148</v>
      </c>
      <c r="M1890" s="72"/>
    </row>
    <row r="1891" spans="2:13" x14ac:dyDescent="0.25">
      <c r="B1891" s="72" t="s">
        <v>143</v>
      </c>
      <c r="C1891" s="72" t="s">
        <v>144</v>
      </c>
      <c r="D1891" s="72" t="s">
        <v>12</v>
      </c>
      <c r="E1891" s="72" t="s">
        <v>160</v>
      </c>
      <c r="F1891" s="73">
        <v>19068</v>
      </c>
      <c r="G1891" s="72" t="s">
        <v>14</v>
      </c>
      <c r="H1891" s="72" t="s">
        <v>155</v>
      </c>
      <c r="I1891" s="72" t="s">
        <v>16</v>
      </c>
      <c r="J1891" s="72" t="s">
        <v>18</v>
      </c>
      <c r="K1891" s="72" t="s">
        <v>33</v>
      </c>
      <c r="L1891" s="72" t="s">
        <v>224</v>
      </c>
      <c r="M1891" s="72" t="s">
        <v>163</v>
      </c>
    </row>
    <row r="1892" spans="2:13" x14ac:dyDescent="0.25">
      <c r="B1892" s="72" t="s">
        <v>143</v>
      </c>
      <c r="C1892" s="72" t="s">
        <v>144</v>
      </c>
      <c r="D1892" s="72" t="s">
        <v>12</v>
      </c>
      <c r="E1892" s="72" t="s">
        <v>152</v>
      </c>
      <c r="F1892" s="73">
        <v>-1120</v>
      </c>
      <c r="G1892" s="72" t="s">
        <v>14</v>
      </c>
      <c r="H1892" s="72" t="s">
        <v>155</v>
      </c>
      <c r="I1892" s="72" t="s">
        <v>16</v>
      </c>
      <c r="J1892" s="72" t="s">
        <v>18</v>
      </c>
      <c r="K1892" s="72" t="s">
        <v>33</v>
      </c>
      <c r="L1892" s="72" t="s">
        <v>727</v>
      </c>
      <c r="M1892" s="72"/>
    </row>
    <row r="1893" spans="2:13" x14ac:dyDescent="0.25">
      <c r="B1893" s="72" t="s">
        <v>143</v>
      </c>
      <c r="C1893" s="72" t="s">
        <v>144</v>
      </c>
      <c r="D1893" s="72" t="s">
        <v>12</v>
      </c>
      <c r="E1893" s="72" t="s">
        <v>183</v>
      </c>
      <c r="F1893" s="73">
        <v>16484</v>
      </c>
      <c r="G1893" s="72" t="s">
        <v>14</v>
      </c>
      <c r="H1893" s="72" t="s">
        <v>15</v>
      </c>
      <c r="I1893" s="72" t="s">
        <v>16</v>
      </c>
      <c r="J1893" s="72" t="s">
        <v>18</v>
      </c>
      <c r="K1893" s="72" t="s">
        <v>33</v>
      </c>
      <c r="L1893" s="72" t="s">
        <v>667</v>
      </c>
      <c r="M1893" s="72" t="s">
        <v>163</v>
      </c>
    </row>
    <row r="1894" spans="2:13" x14ac:dyDescent="0.25">
      <c r="B1894" s="72" t="s">
        <v>143</v>
      </c>
      <c r="C1894" s="72" t="s">
        <v>144</v>
      </c>
      <c r="D1894" s="72" t="s">
        <v>12</v>
      </c>
      <c r="E1894" s="72" t="s">
        <v>213</v>
      </c>
      <c r="F1894" s="73">
        <v>14024</v>
      </c>
      <c r="G1894" s="72" t="s">
        <v>14</v>
      </c>
      <c r="H1894" s="72" t="s">
        <v>15</v>
      </c>
      <c r="I1894" s="72" t="s">
        <v>16</v>
      </c>
      <c r="J1894" s="72" t="s">
        <v>18</v>
      </c>
      <c r="K1894" s="72" t="s">
        <v>33</v>
      </c>
      <c r="L1894" s="72" t="s">
        <v>331</v>
      </c>
      <c r="M1894" s="72" t="s">
        <v>172</v>
      </c>
    </row>
    <row r="1895" spans="2:13" x14ac:dyDescent="0.25">
      <c r="B1895" s="72" t="s">
        <v>143</v>
      </c>
      <c r="C1895" s="72" t="s">
        <v>144</v>
      </c>
      <c r="D1895" s="72" t="s">
        <v>12</v>
      </c>
      <c r="E1895" s="72" t="s">
        <v>728</v>
      </c>
      <c r="F1895" s="73">
        <v>8720</v>
      </c>
      <c r="G1895" s="72" t="s">
        <v>14</v>
      </c>
      <c r="H1895" s="72" t="s">
        <v>15</v>
      </c>
      <c r="I1895" s="72" t="s">
        <v>136</v>
      </c>
      <c r="J1895" s="72" t="s">
        <v>18</v>
      </c>
      <c r="K1895" s="72"/>
      <c r="L1895" s="72"/>
      <c r="M1895" s="72" t="s">
        <v>191</v>
      </c>
    </row>
    <row r="1896" spans="2:13" x14ac:dyDescent="0.25">
      <c r="B1896" s="72" t="s">
        <v>143</v>
      </c>
      <c r="C1896" s="72" t="s">
        <v>144</v>
      </c>
      <c r="D1896" s="72" t="s">
        <v>12</v>
      </c>
      <c r="E1896" s="72" t="s">
        <v>177</v>
      </c>
      <c r="F1896" s="73">
        <v>1699083</v>
      </c>
      <c r="G1896" s="72" t="s">
        <v>14</v>
      </c>
      <c r="H1896" s="72" t="s">
        <v>155</v>
      </c>
      <c r="I1896" s="72" t="s">
        <v>16</v>
      </c>
      <c r="J1896" s="72" t="s">
        <v>18</v>
      </c>
      <c r="K1896" s="72" t="s">
        <v>33</v>
      </c>
      <c r="L1896" s="72" t="s">
        <v>482</v>
      </c>
      <c r="M1896" s="72"/>
    </row>
    <row r="1897" spans="2:13" x14ac:dyDescent="0.25">
      <c r="B1897" s="72" t="s">
        <v>143</v>
      </c>
      <c r="C1897" s="72" t="s">
        <v>144</v>
      </c>
      <c r="D1897" s="72" t="s">
        <v>12</v>
      </c>
      <c r="E1897" s="72" t="s">
        <v>177</v>
      </c>
      <c r="F1897" s="73">
        <v>2174789</v>
      </c>
      <c r="G1897" s="72" t="s">
        <v>14</v>
      </c>
      <c r="H1897" s="72" t="s">
        <v>15</v>
      </c>
      <c r="I1897" s="72" t="s">
        <v>16</v>
      </c>
      <c r="J1897" s="72" t="s">
        <v>18</v>
      </c>
      <c r="K1897" s="72" t="s">
        <v>147</v>
      </c>
      <c r="L1897" s="72" t="s">
        <v>529</v>
      </c>
      <c r="M1897" s="72"/>
    </row>
    <row r="1898" spans="2:13" x14ac:dyDescent="0.25">
      <c r="B1898" s="72" t="s">
        <v>143</v>
      </c>
      <c r="C1898" s="72" t="s">
        <v>144</v>
      </c>
      <c r="D1898" s="72" t="s">
        <v>12</v>
      </c>
      <c r="E1898" s="72" t="s">
        <v>160</v>
      </c>
      <c r="F1898" s="73">
        <v>881523</v>
      </c>
      <c r="G1898" s="72" t="s">
        <v>14</v>
      </c>
      <c r="H1898" s="72" t="s">
        <v>155</v>
      </c>
      <c r="I1898" s="72" t="s">
        <v>136</v>
      </c>
      <c r="J1898" s="72" t="s">
        <v>18</v>
      </c>
      <c r="K1898" s="72" t="s">
        <v>21</v>
      </c>
      <c r="L1898" s="72" t="s">
        <v>711</v>
      </c>
      <c r="M1898" s="72" t="s">
        <v>191</v>
      </c>
    </row>
    <row r="1899" spans="2:13" x14ac:dyDescent="0.25">
      <c r="B1899" s="72" t="s">
        <v>143</v>
      </c>
      <c r="C1899" s="72" t="s">
        <v>144</v>
      </c>
      <c r="D1899" s="72" t="s">
        <v>12</v>
      </c>
      <c r="E1899" s="72" t="s">
        <v>160</v>
      </c>
      <c r="F1899" s="73">
        <v>3792</v>
      </c>
      <c r="G1899" s="72" t="s">
        <v>14</v>
      </c>
      <c r="H1899" s="72" t="s">
        <v>15</v>
      </c>
      <c r="I1899" s="72" t="s">
        <v>16</v>
      </c>
      <c r="J1899" s="72" t="s">
        <v>18</v>
      </c>
      <c r="K1899" s="72" t="s">
        <v>33</v>
      </c>
      <c r="L1899" s="72" t="s">
        <v>176</v>
      </c>
      <c r="M1899" s="72" t="s">
        <v>151</v>
      </c>
    </row>
    <row r="1900" spans="2:13" x14ac:dyDescent="0.25">
      <c r="B1900" s="72" t="s">
        <v>143</v>
      </c>
      <c r="C1900" s="72" t="s">
        <v>144</v>
      </c>
      <c r="D1900" s="72" t="s">
        <v>12</v>
      </c>
      <c r="E1900" s="72" t="s">
        <v>188</v>
      </c>
      <c r="F1900" s="73">
        <v>1030574</v>
      </c>
      <c r="G1900" s="72" t="s">
        <v>14</v>
      </c>
      <c r="H1900" s="72" t="s">
        <v>15</v>
      </c>
      <c r="I1900" s="72" t="s">
        <v>16</v>
      </c>
      <c r="J1900" s="72" t="s">
        <v>18</v>
      </c>
      <c r="K1900" s="72" t="s">
        <v>147</v>
      </c>
      <c r="L1900" s="72" t="s">
        <v>440</v>
      </c>
      <c r="M1900" s="72" t="s">
        <v>191</v>
      </c>
    </row>
    <row r="1901" spans="2:13" x14ac:dyDescent="0.25">
      <c r="B1901" s="72" t="s">
        <v>143</v>
      </c>
      <c r="C1901" s="72" t="s">
        <v>144</v>
      </c>
      <c r="D1901" s="72" t="s">
        <v>12</v>
      </c>
      <c r="E1901" s="72" t="s">
        <v>149</v>
      </c>
      <c r="F1901" s="73">
        <v>14708600</v>
      </c>
      <c r="G1901" s="72" t="s">
        <v>14</v>
      </c>
      <c r="H1901" s="72" t="s">
        <v>15</v>
      </c>
      <c r="I1901" s="72" t="s">
        <v>16</v>
      </c>
      <c r="J1901" s="72" t="s">
        <v>18</v>
      </c>
      <c r="K1901" s="72" t="s">
        <v>33</v>
      </c>
      <c r="L1901" s="72" t="s">
        <v>462</v>
      </c>
      <c r="M1901" s="72" t="s">
        <v>151</v>
      </c>
    </row>
    <row r="1902" spans="2:13" x14ac:dyDescent="0.25">
      <c r="B1902" s="72" t="s">
        <v>143</v>
      </c>
      <c r="C1902" s="72" t="s">
        <v>144</v>
      </c>
      <c r="D1902" s="72" t="s">
        <v>12</v>
      </c>
      <c r="E1902" s="72" t="s">
        <v>439</v>
      </c>
      <c r="F1902" s="73">
        <v>33067</v>
      </c>
      <c r="G1902" s="72" t="s">
        <v>14</v>
      </c>
      <c r="H1902" s="72" t="s">
        <v>15</v>
      </c>
      <c r="I1902" s="72" t="s">
        <v>16</v>
      </c>
      <c r="J1902" s="72" t="s">
        <v>18</v>
      </c>
      <c r="K1902" s="72" t="s">
        <v>21</v>
      </c>
      <c r="L1902" s="72" t="s">
        <v>198</v>
      </c>
      <c r="M1902" s="72"/>
    </row>
    <row r="1903" spans="2:13" x14ac:dyDescent="0.25">
      <c r="B1903" s="72" t="s">
        <v>143</v>
      </c>
      <c r="C1903" s="72" t="s">
        <v>144</v>
      </c>
      <c r="D1903" s="72" t="s">
        <v>12</v>
      </c>
      <c r="E1903" s="72" t="s">
        <v>188</v>
      </c>
      <c r="F1903" s="73">
        <v>776586</v>
      </c>
      <c r="G1903" s="72" t="s">
        <v>14</v>
      </c>
      <c r="H1903" s="72" t="s">
        <v>155</v>
      </c>
      <c r="I1903" s="72" t="s">
        <v>136</v>
      </c>
      <c r="J1903" s="72" t="s">
        <v>18</v>
      </c>
      <c r="K1903" s="72" t="s">
        <v>21</v>
      </c>
      <c r="L1903" s="72" t="s">
        <v>352</v>
      </c>
      <c r="M1903" s="72" t="s">
        <v>191</v>
      </c>
    </row>
    <row r="1904" spans="2:13" x14ac:dyDescent="0.25">
      <c r="B1904" s="72" t="s">
        <v>143</v>
      </c>
      <c r="C1904" s="72" t="s">
        <v>144</v>
      </c>
      <c r="D1904" s="72" t="s">
        <v>12</v>
      </c>
      <c r="E1904" s="72" t="s">
        <v>199</v>
      </c>
      <c r="F1904" s="73">
        <v>181726</v>
      </c>
      <c r="G1904" s="72" t="s">
        <v>14</v>
      </c>
      <c r="H1904" s="72" t="s">
        <v>15</v>
      </c>
      <c r="I1904" s="72" t="s">
        <v>16</v>
      </c>
      <c r="J1904" s="72" t="s">
        <v>18</v>
      </c>
      <c r="K1904" s="72" t="s">
        <v>147</v>
      </c>
      <c r="L1904" s="72" t="s">
        <v>182</v>
      </c>
      <c r="M1904" s="72"/>
    </row>
    <row r="1905" spans="2:13" x14ac:dyDescent="0.25">
      <c r="B1905" s="72" t="s">
        <v>143</v>
      </c>
      <c r="C1905" s="72" t="s">
        <v>144</v>
      </c>
      <c r="D1905" s="72" t="s">
        <v>12</v>
      </c>
      <c r="E1905" s="72" t="s">
        <v>152</v>
      </c>
      <c r="F1905" s="73">
        <v>-3225</v>
      </c>
      <c r="G1905" s="72" t="s">
        <v>14</v>
      </c>
      <c r="H1905" s="72" t="s">
        <v>15</v>
      </c>
      <c r="I1905" s="72" t="s">
        <v>16</v>
      </c>
      <c r="J1905" s="72" t="s">
        <v>18</v>
      </c>
      <c r="K1905" s="72" t="s">
        <v>257</v>
      </c>
      <c r="L1905" s="72" t="s">
        <v>554</v>
      </c>
      <c r="M1905" s="72"/>
    </row>
    <row r="1906" spans="2:13" x14ac:dyDescent="0.25">
      <c r="B1906" s="72" t="s">
        <v>143</v>
      </c>
      <c r="C1906" s="72" t="s">
        <v>144</v>
      </c>
      <c r="D1906" s="72" t="s">
        <v>12</v>
      </c>
      <c r="E1906" s="72" t="s">
        <v>439</v>
      </c>
      <c r="F1906" s="73">
        <v>13522</v>
      </c>
      <c r="G1906" s="72" t="s">
        <v>14</v>
      </c>
      <c r="H1906" s="72" t="s">
        <v>155</v>
      </c>
      <c r="I1906" s="72" t="s">
        <v>16</v>
      </c>
      <c r="J1906" s="72" t="s">
        <v>18</v>
      </c>
      <c r="K1906" s="72" t="s">
        <v>33</v>
      </c>
      <c r="L1906" s="72" t="s">
        <v>551</v>
      </c>
      <c r="M1906" s="72"/>
    </row>
    <row r="1907" spans="2:13" x14ac:dyDescent="0.25">
      <c r="B1907" s="72" t="s">
        <v>143</v>
      </c>
      <c r="C1907" s="72" t="s">
        <v>144</v>
      </c>
      <c r="D1907" s="72" t="s">
        <v>12</v>
      </c>
      <c r="E1907" s="72" t="s">
        <v>637</v>
      </c>
      <c r="F1907" s="73">
        <v>181468</v>
      </c>
      <c r="G1907" s="72" t="s">
        <v>31</v>
      </c>
      <c r="H1907" s="72" t="s">
        <v>15</v>
      </c>
      <c r="I1907" s="72" t="s">
        <v>16</v>
      </c>
      <c r="J1907" s="72" t="s">
        <v>18</v>
      </c>
      <c r="K1907" s="72"/>
      <c r="L1907" s="72"/>
      <c r="M1907" s="72" t="s">
        <v>570</v>
      </c>
    </row>
    <row r="1908" spans="2:13" x14ac:dyDescent="0.25">
      <c r="B1908" s="72" t="s">
        <v>143</v>
      </c>
      <c r="C1908" s="72" t="s">
        <v>144</v>
      </c>
      <c r="D1908" s="72" t="s">
        <v>12</v>
      </c>
      <c r="E1908" s="72" t="s">
        <v>199</v>
      </c>
      <c r="F1908" s="73">
        <v>16412</v>
      </c>
      <c r="G1908" s="72" t="s">
        <v>14</v>
      </c>
      <c r="H1908" s="72" t="s">
        <v>15</v>
      </c>
      <c r="I1908" s="72" t="s">
        <v>16</v>
      </c>
      <c r="J1908" s="72" t="s">
        <v>18</v>
      </c>
      <c r="K1908" s="72" t="s">
        <v>24</v>
      </c>
      <c r="L1908" s="72" t="s">
        <v>470</v>
      </c>
      <c r="M1908" s="72"/>
    </row>
    <row r="1909" spans="2:13" x14ac:dyDescent="0.25">
      <c r="B1909" s="72" t="s">
        <v>143</v>
      </c>
      <c r="C1909" s="72" t="s">
        <v>144</v>
      </c>
      <c r="D1909" s="72" t="s">
        <v>12</v>
      </c>
      <c r="E1909" s="72" t="s">
        <v>199</v>
      </c>
      <c r="F1909" s="73">
        <v>1600</v>
      </c>
      <c r="G1909" s="72" t="s">
        <v>14</v>
      </c>
      <c r="H1909" s="72" t="s">
        <v>15</v>
      </c>
      <c r="I1909" s="72" t="s">
        <v>16</v>
      </c>
      <c r="J1909" s="72" t="s">
        <v>18</v>
      </c>
      <c r="K1909" s="72" t="s">
        <v>267</v>
      </c>
      <c r="L1909" s="72" t="s">
        <v>340</v>
      </c>
      <c r="M1909" s="72"/>
    </row>
    <row r="1910" spans="2:13" x14ac:dyDescent="0.25">
      <c r="B1910" s="72" t="s">
        <v>143</v>
      </c>
      <c r="C1910" s="72" t="s">
        <v>144</v>
      </c>
      <c r="D1910" s="72" t="s">
        <v>12</v>
      </c>
      <c r="E1910" s="72" t="s">
        <v>160</v>
      </c>
      <c r="F1910" s="73">
        <v>23102</v>
      </c>
      <c r="G1910" s="72" t="s">
        <v>14</v>
      </c>
      <c r="H1910" s="72" t="s">
        <v>15</v>
      </c>
      <c r="I1910" s="72" t="s">
        <v>16</v>
      </c>
      <c r="J1910" s="72" t="s">
        <v>18</v>
      </c>
      <c r="K1910" s="72" t="s">
        <v>33</v>
      </c>
      <c r="L1910" s="72" t="s">
        <v>542</v>
      </c>
      <c r="M1910" s="72" t="s">
        <v>191</v>
      </c>
    </row>
    <row r="1911" spans="2:13" x14ac:dyDescent="0.25">
      <c r="B1911" s="72" t="s">
        <v>143</v>
      </c>
      <c r="C1911" s="72" t="s">
        <v>144</v>
      </c>
      <c r="D1911" s="72" t="s">
        <v>12</v>
      </c>
      <c r="E1911" s="72" t="s">
        <v>219</v>
      </c>
      <c r="F1911" s="73">
        <v>39395</v>
      </c>
      <c r="G1911" s="72" t="s">
        <v>14</v>
      </c>
      <c r="H1911" s="72" t="s">
        <v>155</v>
      </c>
      <c r="I1911" s="72" t="s">
        <v>16</v>
      </c>
      <c r="J1911" s="72" t="s">
        <v>18</v>
      </c>
      <c r="K1911" s="72" t="s">
        <v>21</v>
      </c>
      <c r="L1911" s="72" t="s">
        <v>274</v>
      </c>
      <c r="M1911" s="72"/>
    </row>
    <row r="1912" spans="2:13" x14ac:dyDescent="0.25">
      <c r="B1912" s="72" t="s">
        <v>143</v>
      </c>
      <c r="C1912" s="72" t="s">
        <v>144</v>
      </c>
      <c r="D1912" s="72" t="s">
        <v>12</v>
      </c>
      <c r="E1912" s="72" t="s">
        <v>164</v>
      </c>
      <c r="F1912" s="73">
        <v>-37687</v>
      </c>
      <c r="G1912" s="72" t="s">
        <v>14</v>
      </c>
      <c r="H1912" s="72" t="s">
        <v>15</v>
      </c>
      <c r="I1912" s="72" t="s">
        <v>16</v>
      </c>
      <c r="J1912" s="72" t="s">
        <v>18</v>
      </c>
      <c r="K1912" s="72" t="s">
        <v>21</v>
      </c>
      <c r="L1912" s="72" t="s">
        <v>272</v>
      </c>
      <c r="M1912" s="72"/>
    </row>
    <row r="1913" spans="2:13" x14ac:dyDescent="0.25">
      <c r="B1913" s="72" t="s">
        <v>143</v>
      </c>
      <c r="C1913" s="72" t="s">
        <v>144</v>
      </c>
      <c r="D1913" s="72" t="s">
        <v>12</v>
      </c>
      <c r="E1913" s="72" t="s">
        <v>292</v>
      </c>
      <c r="F1913" s="73">
        <v>1061040</v>
      </c>
      <c r="G1913" s="72" t="s">
        <v>14</v>
      </c>
      <c r="H1913" s="72" t="s">
        <v>15</v>
      </c>
      <c r="I1913" s="72" t="s">
        <v>16</v>
      </c>
      <c r="J1913" s="72" t="s">
        <v>18</v>
      </c>
      <c r="K1913" s="72" t="s">
        <v>147</v>
      </c>
      <c r="L1913" s="72" t="s">
        <v>225</v>
      </c>
      <c r="M1913" s="72" t="s">
        <v>384</v>
      </c>
    </row>
    <row r="1914" spans="2:13" x14ac:dyDescent="0.25">
      <c r="B1914" s="72" t="s">
        <v>143</v>
      </c>
      <c r="C1914" s="72" t="s">
        <v>144</v>
      </c>
      <c r="D1914" s="72" t="s">
        <v>12</v>
      </c>
      <c r="E1914" s="72" t="s">
        <v>164</v>
      </c>
      <c r="F1914" s="73">
        <v>-80282</v>
      </c>
      <c r="G1914" s="72" t="s">
        <v>14</v>
      </c>
      <c r="H1914" s="72" t="s">
        <v>155</v>
      </c>
      <c r="I1914" s="72" t="s">
        <v>16</v>
      </c>
      <c r="J1914" s="72" t="s">
        <v>18</v>
      </c>
      <c r="K1914" s="72" t="s">
        <v>33</v>
      </c>
      <c r="L1914" s="72" t="s">
        <v>429</v>
      </c>
      <c r="M1914" s="72"/>
    </row>
    <row r="1915" spans="2:13" x14ac:dyDescent="0.25">
      <c r="B1915" s="72" t="s">
        <v>143</v>
      </c>
      <c r="C1915" s="72" t="s">
        <v>144</v>
      </c>
      <c r="D1915" s="72" t="s">
        <v>12</v>
      </c>
      <c r="E1915" s="72" t="s">
        <v>729</v>
      </c>
      <c r="F1915" s="73">
        <v>-1811054</v>
      </c>
      <c r="G1915" s="72" t="s">
        <v>31</v>
      </c>
      <c r="H1915" s="72" t="s">
        <v>15</v>
      </c>
      <c r="I1915" s="72" t="s">
        <v>16</v>
      </c>
      <c r="J1915" s="72" t="s">
        <v>18</v>
      </c>
      <c r="K1915" s="72"/>
      <c r="L1915" s="72"/>
      <c r="M1915" s="72"/>
    </row>
    <row r="1916" spans="2:13" x14ac:dyDescent="0.25">
      <c r="B1916" s="72" t="s">
        <v>143</v>
      </c>
      <c r="C1916" s="72" t="s">
        <v>144</v>
      </c>
      <c r="D1916" s="72" t="s">
        <v>12</v>
      </c>
      <c r="E1916" s="72" t="s">
        <v>181</v>
      </c>
      <c r="F1916" s="73">
        <v>-266</v>
      </c>
      <c r="G1916" s="72" t="s">
        <v>14</v>
      </c>
      <c r="H1916" s="72" t="s">
        <v>15</v>
      </c>
      <c r="I1916" s="72" t="s">
        <v>16</v>
      </c>
      <c r="J1916" s="72" t="s">
        <v>18</v>
      </c>
      <c r="K1916" s="72" t="s">
        <v>147</v>
      </c>
      <c r="L1916" s="72" t="s">
        <v>276</v>
      </c>
      <c r="M1916" s="72"/>
    </row>
    <row r="1917" spans="2:13" x14ac:dyDescent="0.25">
      <c r="B1917" s="72" t="s">
        <v>143</v>
      </c>
      <c r="C1917" s="72" t="s">
        <v>144</v>
      </c>
      <c r="D1917" s="72" t="s">
        <v>12</v>
      </c>
      <c r="E1917" s="72" t="s">
        <v>227</v>
      </c>
      <c r="F1917" s="73">
        <v>42970</v>
      </c>
      <c r="G1917" s="72" t="s">
        <v>14</v>
      </c>
      <c r="H1917" s="72" t="s">
        <v>15</v>
      </c>
      <c r="I1917" s="72" t="s">
        <v>16</v>
      </c>
      <c r="J1917" s="72" t="s">
        <v>18</v>
      </c>
      <c r="K1917" s="72" t="s">
        <v>165</v>
      </c>
      <c r="L1917" s="72" t="s">
        <v>563</v>
      </c>
      <c r="M1917" s="72" t="s">
        <v>191</v>
      </c>
    </row>
    <row r="1918" spans="2:13" x14ac:dyDescent="0.25">
      <c r="B1918" s="72" t="s">
        <v>143</v>
      </c>
      <c r="C1918" s="72" t="s">
        <v>144</v>
      </c>
      <c r="D1918" s="72" t="s">
        <v>12</v>
      </c>
      <c r="E1918" s="72" t="s">
        <v>197</v>
      </c>
      <c r="F1918" s="73">
        <v>581267</v>
      </c>
      <c r="G1918" s="72" t="s">
        <v>14</v>
      </c>
      <c r="H1918" s="72" t="s">
        <v>15</v>
      </c>
      <c r="I1918" s="72" t="s">
        <v>16</v>
      </c>
      <c r="J1918" s="72" t="s">
        <v>18</v>
      </c>
      <c r="K1918" s="72" t="s">
        <v>245</v>
      </c>
      <c r="L1918" s="72" t="s">
        <v>701</v>
      </c>
      <c r="M1918" s="72" t="s">
        <v>248</v>
      </c>
    </row>
    <row r="1919" spans="2:13" x14ac:dyDescent="0.25">
      <c r="B1919" s="72" t="s">
        <v>143</v>
      </c>
      <c r="C1919" s="72" t="s">
        <v>144</v>
      </c>
      <c r="D1919" s="72" t="s">
        <v>12</v>
      </c>
      <c r="E1919" s="72" t="s">
        <v>164</v>
      </c>
      <c r="F1919" s="73">
        <v>-895</v>
      </c>
      <c r="G1919" s="72" t="s">
        <v>14</v>
      </c>
      <c r="H1919" s="72" t="s">
        <v>15</v>
      </c>
      <c r="I1919" s="72" t="s">
        <v>16</v>
      </c>
      <c r="J1919" s="72" t="s">
        <v>18</v>
      </c>
      <c r="K1919" s="72" t="s">
        <v>161</v>
      </c>
      <c r="L1919" s="72" t="s">
        <v>507</v>
      </c>
      <c r="M1919" s="72"/>
    </row>
    <row r="1920" spans="2:13" x14ac:dyDescent="0.25">
      <c r="B1920" s="72" t="s">
        <v>143</v>
      </c>
      <c r="C1920" s="72" t="s">
        <v>144</v>
      </c>
      <c r="D1920" s="72" t="s">
        <v>12</v>
      </c>
      <c r="E1920" s="72" t="s">
        <v>157</v>
      </c>
      <c r="F1920" s="73">
        <v>9790707</v>
      </c>
      <c r="G1920" s="72" t="s">
        <v>14</v>
      </c>
      <c r="H1920" s="72" t="s">
        <v>15</v>
      </c>
      <c r="I1920" s="72" t="s">
        <v>16</v>
      </c>
      <c r="J1920" s="72" t="s">
        <v>18</v>
      </c>
      <c r="K1920" s="72" t="s">
        <v>33</v>
      </c>
      <c r="L1920" s="72" t="s">
        <v>353</v>
      </c>
      <c r="M1920" s="72" t="s">
        <v>203</v>
      </c>
    </row>
    <row r="1921" spans="2:13" x14ac:dyDescent="0.25">
      <c r="B1921" s="72" t="s">
        <v>143</v>
      </c>
      <c r="C1921" s="72" t="s">
        <v>144</v>
      </c>
      <c r="D1921" s="72" t="s">
        <v>12</v>
      </c>
      <c r="E1921" s="72" t="s">
        <v>199</v>
      </c>
      <c r="F1921" s="73">
        <v>158</v>
      </c>
      <c r="G1921" s="72" t="s">
        <v>14</v>
      </c>
      <c r="H1921" s="72" t="s">
        <v>15</v>
      </c>
      <c r="I1921" s="72" t="s">
        <v>16</v>
      </c>
      <c r="J1921" s="72" t="s">
        <v>18</v>
      </c>
      <c r="K1921" s="72" t="s">
        <v>33</v>
      </c>
      <c r="L1921" s="72" t="s">
        <v>343</v>
      </c>
      <c r="M1921" s="72"/>
    </row>
    <row r="1922" spans="2:13" x14ac:dyDescent="0.25">
      <c r="B1922" s="72" t="s">
        <v>143</v>
      </c>
      <c r="C1922" s="72" t="s">
        <v>144</v>
      </c>
      <c r="D1922" s="72" t="s">
        <v>12</v>
      </c>
      <c r="E1922" s="72" t="s">
        <v>152</v>
      </c>
      <c r="F1922" s="73">
        <v>-1628</v>
      </c>
      <c r="G1922" s="72" t="s">
        <v>14</v>
      </c>
      <c r="H1922" s="72" t="s">
        <v>15</v>
      </c>
      <c r="I1922" s="72" t="s">
        <v>16</v>
      </c>
      <c r="J1922" s="72" t="s">
        <v>371</v>
      </c>
      <c r="K1922" s="72" t="s">
        <v>147</v>
      </c>
      <c r="L1922" s="72" t="s">
        <v>432</v>
      </c>
      <c r="M1922" s="72"/>
    </row>
    <row r="1923" spans="2:13" x14ac:dyDescent="0.25">
      <c r="B1923" s="72" t="s">
        <v>143</v>
      </c>
      <c r="C1923" s="72" t="s">
        <v>144</v>
      </c>
      <c r="D1923" s="72" t="s">
        <v>12</v>
      </c>
      <c r="E1923" s="72" t="s">
        <v>170</v>
      </c>
      <c r="F1923" s="73">
        <v>100690</v>
      </c>
      <c r="G1923" s="72" t="s">
        <v>14</v>
      </c>
      <c r="H1923" s="72" t="s">
        <v>155</v>
      </c>
      <c r="I1923" s="72" t="s">
        <v>16</v>
      </c>
      <c r="J1923" s="72" t="s">
        <v>18</v>
      </c>
      <c r="K1923" s="72" t="s">
        <v>33</v>
      </c>
      <c r="L1923" s="72" t="s">
        <v>624</v>
      </c>
      <c r="M1923" s="72" t="s">
        <v>248</v>
      </c>
    </row>
    <row r="1924" spans="2:13" x14ac:dyDescent="0.25">
      <c r="B1924" s="72" t="s">
        <v>143</v>
      </c>
      <c r="C1924" s="72" t="s">
        <v>144</v>
      </c>
      <c r="D1924" s="72" t="s">
        <v>12</v>
      </c>
      <c r="E1924" s="72" t="s">
        <v>149</v>
      </c>
      <c r="F1924" s="73">
        <v>602443</v>
      </c>
      <c r="G1924" s="72" t="s">
        <v>14</v>
      </c>
      <c r="H1924" s="72" t="s">
        <v>15</v>
      </c>
      <c r="I1924" s="72" t="s">
        <v>16</v>
      </c>
      <c r="J1924" s="72" t="s">
        <v>18</v>
      </c>
      <c r="K1924" s="72" t="s">
        <v>161</v>
      </c>
      <c r="L1924" s="72" t="s">
        <v>582</v>
      </c>
      <c r="M1924" s="72" t="s">
        <v>151</v>
      </c>
    </row>
    <row r="1925" spans="2:13" x14ac:dyDescent="0.25">
      <c r="B1925" s="72" t="s">
        <v>143</v>
      </c>
      <c r="C1925" s="72" t="s">
        <v>144</v>
      </c>
      <c r="D1925" s="72" t="s">
        <v>12</v>
      </c>
      <c r="E1925" s="72" t="s">
        <v>152</v>
      </c>
      <c r="F1925" s="73">
        <v>-4888</v>
      </c>
      <c r="G1925" s="72" t="s">
        <v>14</v>
      </c>
      <c r="H1925" s="72" t="s">
        <v>15</v>
      </c>
      <c r="I1925" s="72" t="s">
        <v>16</v>
      </c>
      <c r="J1925" s="72" t="s">
        <v>17</v>
      </c>
      <c r="K1925" s="72" t="s">
        <v>33</v>
      </c>
      <c r="L1925" s="72" t="s">
        <v>462</v>
      </c>
      <c r="M1925" s="72"/>
    </row>
    <row r="1926" spans="2:13" x14ac:dyDescent="0.25">
      <c r="B1926" s="72" t="s">
        <v>143</v>
      </c>
      <c r="C1926" s="72" t="s">
        <v>144</v>
      </c>
      <c r="D1926" s="72" t="s">
        <v>12</v>
      </c>
      <c r="E1926" s="72" t="s">
        <v>199</v>
      </c>
      <c r="F1926" s="73">
        <v>7494</v>
      </c>
      <c r="G1926" s="72" t="s">
        <v>14</v>
      </c>
      <c r="H1926" s="72" t="s">
        <v>15</v>
      </c>
      <c r="I1926" s="72" t="s">
        <v>16</v>
      </c>
      <c r="J1926" s="72" t="s">
        <v>18</v>
      </c>
      <c r="K1926" s="72" t="s">
        <v>24</v>
      </c>
      <c r="L1926" s="72" t="s">
        <v>620</v>
      </c>
      <c r="M1926" s="72"/>
    </row>
    <row r="1927" spans="2:13" x14ac:dyDescent="0.25">
      <c r="B1927" s="72" t="s">
        <v>143</v>
      </c>
      <c r="C1927" s="72" t="s">
        <v>144</v>
      </c>
      <c r="D1927" s="72" t="s">
        <v>12</v>
      </c>
      <c r="E1927" s="72" t="s">
        <v>242</v>
      </c>
      <c r="F1927" s="73">
        <v>-75540</v>
      </c>
      <c r="G1927" s="72" t="s">
        <v>14</v>
      </c>
      <c r="H1927" s="72" t="s">
        <v>15</v>
      </c>
      <c r="I1927" s="72" t="s">
        <v>16</v>
      </c>
      <c r="J1927" s="72" t="s">
        <v>18</v>
      </c>
      <c r="K1927" s="72" t="s">
        <v>33</v>
      </c>
      <c r="L1927" s="72" t="s">
        <v>34</v>
      </c>
      <c r="M1927" s="72"/>
    </row>
    <row r="1928" spans="2:13" x14ac:dyDescent="0.25">
      <c r="B1928" s="72" t="s">
        <v>143</v>
      </c>
      <c r="C1928" s="72" t="s">
        <v>144</v>
      </c>
      <c r="D1928" s="72" t="s">
        <v>12</v>
      </c>
      <c r="E1928" s="72" t="s">
        <v>229</v>
      </c>
      <c r="F1928" s="73">
        <v>-35186</v>
      </c>
      <c r="G1928" s="72" t="s">
        <v>14</v>
      </c>
      <c r="H1928" s="72" t="s">
        <v>15</v>
      </c>
      <c r="I1928" s="72" t="s">
        <v>16</v>
      </c>
      <c r="J1928" s="72" t="s">
        <v>18</v>
      </c>
      <c r="K1928" s="72" t="s">
        <v>33</v>
      </c>
      <c r="L1928" s="72" t="s">
        <v>354</v>
      </c>
      <c r="M1928" s="72"/>
    </row>
    <row r="1929" spans="2:13" x14ac:dyDescent="0.25">
      <c r="B1929" s="72" t="s">
        <v>143</v>
      </c>
      <c r="C1929" s="72" t="s">
        <v>144</v>
      </c>
      <c r="D1929" s="72" t="s">
        <v>12</v>
      </c>
      <c r="E1929" s="72" t="s">
        <v>188</v>
      </c>
      <c r="F1929" s="73">
        <v>15409</v>
      </c>
      <c r="G1929" s="72" t="s">
        <v>14</v>
      </c>
      <c r="H1929" s="72" t="s">
        <v>155</v>
      </c>
      <c r="I1929" s="72" t="s">
        <v>16</v>
      </c>
      <c r="J1929" s="72" t="s">
        <v>371</v>
      </c>
      <c r="K1929" s="72" t="s">
        <v>33</v>
      </c>
      <c r="L1929" s="72" t="s">
        <v>456</v>
      </c>
      <c r="M1929" s="72" t="s">
        <v>151</v>
      </c>
    </row>
    <row r="1930" spans="2:13" x14ac:dyDescent="0.25">
      <c r="B1930" s="72" t="s">
        <v>143</v>
      </c>
      <c r="C1930" s="72" t="s">
        <v>144</v>
      </c>
      <c r="D1930" s="72" t="s">
        <v>12</v>
      </c>
      <c r="E1930" s="72" t="s">
        <v>219</v>
      </c>
      <c r="F1930" s="73">
        <v>806</v>
      </c>
      <c r="G1930" s="72" t="s">
        <v>14</v>
      </c>
      <c r="H1930" s="72" t="s">
        <v>15</v>
      </c>
      <c r="I1930" s="72" t="s">
        <v>16</v>
      </c>
      <c r="J1930" s="72" t="s">
        <v>18</v>
      </c>
      <c r="K1930" s="72" t="s">
        <v>184</v>
      </c>
      <c r="L1930" s="72" t="s">
        <v>414</v>
      </c>
      <c r="M1930" s="72"/>
    </row>
    <row r="1931" spans="2:13" x14ac:dyDescent="0.25">
      <c r="B1931" s="72" t="s">
        <v>143</v>
      </c>
      <c r="C1931" s="72" t="s">
        <v>144</v>
      </c>
      <c r="D1931" s="72" t="s">
        <v>12</v>
      </c>
      <c r="E1931" s="72" t="s">
        <v>188</v>
      </c>
      <c r="F1931" s="73">
        <v>791667</v>
      </c>
      <c r="G1931" s="72" t="s">
        <v>14</v>
      </c>
      <c r="H1931" s="72" t="s">
        <v>15</v>
      </c>
      <c r="I1931" s="72" t="s">
        <v>16</v>
      </c>
      <c r="J1931" s="72" t="s">
        <v>371</v>
      </c>
      <c r="K1931" s="72" t="s">
        <v>147</v>
      </c>
      <c r="L1931" s="72" t="s">
        <v>370</v>
      </c>
      <c r="M1931" s="72" t="s">
        <v>151</v>
      </c>
    </row>
    <row r="1932" spans="2:13" x14ac:dyDescent="0.25">
      <c r="B1932" s="72" t="s">
        <v>143</v>
      </c>
      <c r="C1932" s="72" t="s">
        <v>144</v>
      </c>
      <c r="D1932" s="72" t="s">
        <v>12</v>
      </c>
      <c r="E1932" s="72" t="s">
        <v>229</v>
      </c>
      <c r="F1932" s="73">
        <v>-610851</v>
      </c>
      <c r="G1932" s="72" t="s">
        <v>14</v>
      </c>
      <c r="H1932" s="72" t="s">
        <v>15</v>
      </c>
      <c r="I1932" s="72" t="s">
        <v>16</v>
      </c>
      <c r="J1932" s="72" t="s">
        <v>18</v>
      </c>
      <c r="K1932" s="72" t="s">
        <v>245</v>
      </c>
      <c r="L1932" s="72" t="s">
        <v>246</v>
      </c>
      <c r="M1932" s="72"/>
    </row>
    <row r="1933" spans="2:13" x14ac:dyDescent="0.25">
      <c r="B1933" s="72" t="s">
        <v>143</v>
      </c>
      <c r="C1933" s="72" t="s">
        <v>144</v>
      </c>
      <c r="D1933" s="72" t="s">
        <v>12</v>
      </c>
      <c r="E1933" s="72" t="s">
        <v>425</v>
      </c>
      <c r="F1933" s="73">
        <v>150242</v>
      </c>
      <c r="G1933" s="72" t="s">
        <v>14</v>
      </c>
      <c r="H1933" s="72" t="s">
        <v>15</v>
      </c>
      <c r="I1933" s="72" t="s">
        <v>16</v>
      </c>
      <c r="J1933" s="72" t="s">
        <v>18</v>
      </c>
      <c r="K1933" s="72" t="s">
        <v>147</v>
      </c>
      <c r="L1933" s="72" t="s">
        <v>327</v>
      </c>
      <c r="M1933" s="72"/>
    </row>
    <row r="1934" spans="2:13" x14ac:dyDescent="0.25">
      <c r="B1934" s="72" t="s">
        <v>143</v>
      </c>
      <c r="C1934" s="72" t="s">
        <v>144</v>
      </c>
      <c r="D1934" s="72" t="s">
        <v>12</v>
      </c>
      <c r="E1934" s="72" t="s">
        <v>594</v>
      </c>
      <c r="F1934" s="73">
        <v>67975</v>
      </c>
      <c r="G1934" s="72" t="s">
        <v>14</v>
      </c>
      <c r="H1934" s="72" t="s">
        <v>155</v>
      </c>
      <c r="I1934" s="72" t="s">
        <v>16</v>
      </c>
      <c r="J1934" s="72" t="s">
        <v>18</v>
      </c>
      <c r="K1934" s="72" t="s">
        <v>33</v>
      </c>
      <c r="L1934" s="72" t="s">
        <v>497</v>
      </c>
      <c r="M1934" s="72" t="s">
        <v>293</v>
      </c>
    </row>
    <row r="1935" spans="2:13" x14ac:dyDescent="0.25">
      <c r="B1935" s="72" t="s">
        <v>143</v>
      </c>
      <c r="C1935" s="72" t="s">
        <v>144</v>
      </c>
      <c r="D1935" s="72" t="s">
        <v>12</v>
      </c>
      <c r="E1935" s="72" t="s">
        <v>181</v>
      </c>
      <c r="F1935" s="73">
        <v>-599</v>
      </c>
      <c r="G1935" s="72" t="s">
        <v>14</v>
      </c>
      <c r="H1935" s="72" t="s">
        <v>155</v>
      </c>
      <c r="I1935" s="72" t="s">
        <v>16</v>
      </c>
      <c r="J1935" s="72" t="s">
        <v>18</v>
      </c>
      <c r="K1935" s="72" t="s">
        <v>33</v>
      </c>
      <c r="L1935" s="72" t="s">
        <v>617</v>
      </c>
      <c r="M1935" s="72"/>
    </row>
    <row r="1936" spans="2:13" x14ac:dyDescent="0.25">
      <c r="B1936" s="72" t="s">
        <v>143</v>
      </c>
      <c r="C1936" s="72" t="s">
        <v>144</v>
      </c>
      <c r="D1936" s="72" t="s">
        <v>12</v>
      </c>
      <c r="E1936" s="72" t="s">
        <v>175</v>
      </c>
      <c r="F1936" s="73">
        <v>-379</v>
      </c>
      <c r="G1936" s="72" t="s">
        <v>14</v>
      </c>
      <c r="H1936" s="72" t="s">
        <v>15</v>
      </c>
      <c r="I1936" s="72" t="s">
        <v>16</v>
      </c>
      <c r="J1936" s="72" t="s">
        <v>18</v>
      </c>
      <c r="K1936" s="72" t="s">
        <v>147</v>
      </c>
      <c r="L1936" s="72" t="s">
        <v>533</v>
      </c>
      <c r="M1936" s="72"/>
    </row>
    <row r="1937" spans="2:13" x14ac:dyDescent="0.25">
      <c r="B1937" s="72" t="s">
        <v>143</v>
      </c>
      <c r="C1937" s="72" t="s">
        <v>144</v>
      </c>
      <c r="D1937" s="72" t="s">
        <v>12</v>
      </c>
      <c r="E1937" s="72" t="s">
        <v>199</v>
      </c>
      <c r="F1937" s="73">
        <v>3114</v>
      </c>
      <c r="G1937" s="72" t="s">
        <v>14</v>
      </c>
      <c r="H1937" s="72" t="s">
        <v>155</v>
      </c>
      <c r="I1937" s="72" t="s">
        <v>16</v>
      </c>
      <c r="J1937" s="72" t="s">
        <v>18</v>
      </c>
      <c r="K1937" s="72" t="s">
        <v>267</v>
      </c>
      <c r="L1937" s="72" t="s">
        <v>648</v>
      </c>
      <c r="M1937" s="72"/>
    </row>
    <row r="1938" spans="2:13" x14ac:dyDescent="0.25">
      <c r="B1938" s="72" t="s">
        <v>143</v>
      </c>
      <c r="C1938" s="72" t="s">
        <v>144</v>
      </c>
      <c r="D1938" s="72" t="s">
        <v>12</v>
      </c>
      <c r="E1938" s="72" t="s">
        <v>152</v>
      </c>
      <c r="F1938" s="73">
        <v>-23859</v>
      </c>
      <c r="G1938" s="72" t="s">
        <v>14</v>
      </c>
      <c r="H1938" s="72" t="s">
        <v>155</v>
      </c>
      <c r="I1938" s="72" t="s">
        <v>16</v>
      </c>
      <c r="J1938" s="72" t="s">
        <v>18</v>
      </c>
      <c r="K1938" s="72" t="s">
        <v>33</v>
      </c>
      <c r="L1938" s="72" t="s">
        <v>271</v>
      </c>
      <c r="M1938" s="72"/>
    </row>
    <row r="1939" spans="2:13" x14ac:dyDescent="0.25">
      <c r="B1939" s="72" t="s">
        <v>143</v>
      </c>
      <c r="C1939" s="72" t="s">
        <v>144</v>
      </c>
      <c r="D1939" s="72" t="s">
        <v>12</v>
      </c>
      <c r="E1939" s="72" t="s">
        <v>181</v>
      </c>
      <c r="F1939" s="73">
        <v>-676</v>
      </c>
      <c r="G1939" s="72" t="s">
        <v>14</v>
      </c>
      <c r="H1939" s="72" t="s">
        <v>155</v>
      </c>
      <c r="I1939" s="72" t="s">
        <v>16</v>
      </c>
      <c r="J1939" s="72" t="s">
        <v>18</v>
      </c>
      <c r="K1939" s="72" t="s">
        <v>267</v>
      </c>
      <c r="L1939" s="72" t="s">
        <v>673</v>
      </c>
      <c r="M1939" s="72"/>
    </row>
    <row r="1940" spans="2:13" x14ac:dyDescent="0.25">
      <c r="B1940" s="72" t="s">
        <v>143</v>
      </c>
      <c r="C1940" s="72" t="s">
        <v>144</v>
      </c>
      <c r="D1940" s="72" t="s">
        <v>12</v>
      </c>
      <c r="E1940" s="72" t="s">
        <v>181</v>
      </c>
      <c r="F1940" s="73">
        <v>-91</v>
      </c>
      <c r="G1940" s="72" t="s">
        <v>14</v>
      </c>
      <c r="H1940" s="72" t="s">
        <v>15</v>
      </c>
      <c r="I1940" s="72" t="s">
        <v>136</v>
      </c>
      <c r="J1940" s="72" t="s">
        <v>18</v>
      </c>
      <c r="K1940" s="72" t="s">
        <v>147</v>
      </c>
      <c r="L1940" s="72" t="s">
        <v>511</v>
      </c>
      <c r="M1940" s="72"/>
    </row>
    <row r="1941" spans="2:13" x14ac:dyDescent="0.25">
      <c r="B1941" s="72" t="s">
        <v>143</v>
      </c>
      <c r="C1941" s="72" t="s">
        <v>144</v>
      </c>
      <c r="D1941" s="72" t="s">
        <v>12</v>
      </c>
      <c r="E1941" s="72" t="s">
        <v>730</v>
      </c>
      <c r="F1941" s="73">
        <v>94174</v>
      </c>
      <c r="G1941" s="72" t="s">
        <v>14</v>
      </c>
      <c r="H1941" s="72" t="s">
        <v>15</v>
      </c>
      <c r="I1941" s="72" t="s">
        <v>16</v>
      </c>
      <c r="J1941" s="72" t="s">
        <v>18</v>
      </c>
      <c r="K1941" s="72"/>
      <c r="L1941" s="72"/>
      <c r="M1941" s="72" t="s">
        <v>248</v>
      </c>
    </row>
    <row r="1942" spans="2:13" x14ac:dyDescent="0.25">
      <c r="B1942" s="72" t="s">
        <v>143</v>
      </c>
      <c r="C1942" s="72" t="s">
        <v>144</v>
      </c>
      <c r="D1942" s="72" t="s">
        <v>12</v>
      </c>
      <c r="E1942" s="72" t="s">
        <v>152</v>
      </c>
      <c r="F1942" s="73">
        <v>-11059</v>
      </c>
      <c r="G1942" s="72" t="s">
        <v>14</v>
      </c>
      <c r="H1942" s="72" t="s">
        <v>155</v>
      </c>
      <c r="I1942" s="72" t="s">
        <v>16</v>
      </c>
      <c r="J1942" s="72" t="s">
        <v>18</v>
      </c>
      <c r="K1942" s="72" t="s">
        <v>267</v>
      </c>
      <c r="L1942" s="72" t="s">
        <v>648</v>
      </c>
      <c r="M1942" s="72"/>
    </row>
    <row r="1943" spans="2:13" x14ac:dyDescent="0.25">
      <c r="B1943" s="72" t="s">
        <v>143</v>
      </c>
      <c r="C1943" s="72" t="s">
        <v>144</v>
      </c>
      <c r="D1943" s="72" t="s">
        <v>12</v>
      </c>
      <c r="E1943" s="72" t="s">
        <v>188</v>
      </c>
      <c r="F1943" s="73">
        <v>1505283</v>
      </c>
      <c r="G1943" s="72" t="s">
        <v>14</v>
      </c>
      <c r="H1943" s="72" t="s">
        <v>15</v>
      </c>
      <c r="I1943" s="72" t="s">
        <v>16</v>
      </c>
      <c r="J1943" s="72" t="s">
        <v>18</v>
      </c>
      <c r="K1943" s="72" t="s">
        <v>24</v>
      </c>
      <c r="L1943" s="72" t="s">
        <v>281</v>
      </c>
      <c r="M1943" s="72" t="s">
        <v>163</v>
      </c>
    </row>
    <row r="1944" spans="2:13" x14ac:dyDescent="0.25">
      <c r="B1944" s="72" t="s">
        <v>143</v>
      </c>
      <c r="C1944" s="72" t="s">
        <v>144</v>
      </c>
      <c r="D1944" s="72" t="s">
        <v>12</v>
      </c>
      <c r="E1944" s="72" t="s">
        <v>160</v>
      </c>
      <c r="F1944" s="73">
        <v>43903</v>
      </c>
      <c r="G1944" s="72" t="s">
        <v>14</v>
      </c>
      <c r="H1944" s="72" t="s">
        <v>15</v>
      </c>
      <c r="I1944" s="72" t="s">
        <v>16</v>
      </c>
      <c r="J1944" s="72" t="s">
        <v>18</v>
      </c>
      <c r="K1944" s="72" t="s">
        <v>33</v>
      </c>
      <c r="L1944" s="72" t="s">
        <v>731</v>
      </c>
      <c r="M1944" s="72" t="s">
        <v>186</v>
      </c>
    </row>
    <row r="1945" spans="2:13" x14ac:dyDescent="0.25">
      <c r="B1945" s="72" t="s">
        <v>143</v>
      </c>
      <c r="C1945" s="72" t="s">
        <v>144</v>
      </c>
      <c r="D1945" s="72" t="s">
        <v>12</v>
      </c>
      <c r="E1945" s="72" t="s">
        <v>349</v>
      </c>
      <c r="F1945" s="73">
        <v>24026</v>
      </c>
      <c r="G1945" s="72" t="s">
        <v>14</v>
      </c>
      <c r="H1945" s="72" t="s">
        <v>15</v>
      </c>
      <c r="I1945" s="72" t="s">
        <v>16</v>
      </c>
      <c r="J1945" s="72" t="s">
        <v>18</v>
      </c>
      <c r="K1945" s="72" t="s">
        <v>147</v>
      </c>
      <c r="L1945" s="72" t="s">
        <v>437</v>
      </c>
      <c r="M1945" s="72" t="s">
        <v>203</v>
      </c>
    </row>
    <row r="1946" spans="2:13" x14ac:dyDescent="0.25">
      <c r="B1946" s="72" t="s">
        <v>143</v>
      </c>
      <c r="C1946" s="72" t="s">
        <v>144</v>
      </c>
      <c r="D1946" s="72" t="s">
        <v>12</v>
      </c>
      <c r="E1946" s="72" t="s">
        <v>282</v>
      </c>
      <c r="F1946" s="73">
        <v>-377</v>
      </c>
      <c r="G1946" s="72" t="s">
        <v>14</v>
      </c>
      <c r="H1946" s="72" t="s">
        <v>155</v>
      </c>
      <c r="I1946" s="72" t="s">
        <v>136</v>
      </c>
      <c r="J1946" s="72" t="s">
        <v>18</v>
      </c>
      <c r="K1946" s="72" t="s">
        <v>21</v>
      </c>
      <c r="L1946" s="72" t="s">
        <v>198</v>
      </c>
      <c r="M1946" s="72"/>
    </row>
    <row r="1947" spans="2:13" x14ac:dyDescent="0.25">
      <c r="B1947" s="72" t="s">
        <v>143</v>
      </c>
      <c r="C1947" s="72" t="s">
        <v>144</v>
      </c>
      <c r="D1947" s="72" t="s">
        <v>12</v>
      </c>
      <c r="E1947" s="72" t="s">
        <v>154</v>
      </c>
      <c r="F1947" s="73">
        <v>-845</v>
      </c>
      <c r="G1947" s="72" t="s">
        <v>14</v>
      </c>
      <c r="H1947" s="72" t="s">
        <v>15</v>
      </c>
      <c r="I1947" s="72" t="s">
        <v>16</v>
      </c>
      <c r="J1947" s="72" t="s">
        <v>18</v>
      </c>
      <c r="K1947" s="72" t="s">
        <v>33</v>
      </c>
      <c r="L1947" s="72" t="s">
        <v>301</v>
      </c>
      <c r="M1947" s="72"/>
    </row>
    <row r="1948" spans="2:13" x14ac:dyDescent="0.25">
      <c r="B1948" s="72" t="s">
        <v>143</v>
      </c>
      <c r="C1948" s="72" t="s">
        <v>144</v>
      </c>
      <c r="D1948" s="72" t="s">
        <v>12</v>
      </c>
      <c r="E1948" s="72" t="s">
        <v>199</v>
      </c>
      <c r="F1948" s="73">
        <v>21627</v>
      </c>
      <c r="G1948" s="72" t="s">
        <v>14</v>
      </c>
      <c r="H1948" s="72" t="s">
        <v>155</v>
      </c>
      <c r="I1948" s="72" t="s">
        <v>16</v>
      </c>
      <c r="J1948" s="72" t="s">
        <v>18</v>
      </c>
      <c r="K1948" s="72" t="s">
        <v>33</v>
      </c>
      <c r="L1948" s="72" t="s">
        <v>465</v>
      </c>
      <c r="M1948" s="72"/>
    </row>
    <row r="1949" spans="2:13" x14ac:dyDescent="0.25">
      <c r="B1949" s="72" t="s">
        <v>143</v>
      </c>
      <c r="C1949" s="72" t="s">
        <v>144</v>
      </c>
      <c r="D1949" s="72" t="s">
        <v>12</v>
      </c>
      <c r="E1949" s="72" t="s">
        <v>152</v>
      </c>
      <c r="F1949" s="73">
        <v>-3365</v>
      </c>
      <c r="G1949" s="72" t="s">
        <v>14</v>
      </c>
      <c r="H1949" s="72" t="s">
        <v>155</v>
      </c>
      <c r="I1949" s="72" t="s">
        <v>16</v>
      </c>
      <c r="J1949" s="72" t="s">
        <v>18</v>
      </c>
      <c r="K1949" s="72" t="s">
        <v>33</v>
      </c>
      <c r="L1949" s="72" t="s">
        <v>700</v>
      </c>
      <c r="M1949" s="72"/>
    </row>
    <row r="1950" spans="2:13" x14ac:dyDescent="0.25">
      <c r="B1950" s="72" t="s">
        <v>143</v>
      </c>
      <c r="C1950" s="72" t="s">
        <v>144</v>
      </c>
      <c r="D1950" s="72" t="s">
        <v>12</v>
      </c>
      <c r="E1950" s="72" t="s">
        <v>154</v>
      </c>
      <c r="F1950" s="73">
        <v>-1904</v>
      </c>
      <c r="G1950" s="72" t="s">
        <v>14</v>
      </c>
      <c r="H1950" s="72" t="s">
        <v>15</v>
      </c>
      <c r="I1950" s="72" t="s">
        <v>16</v>
      </c>
      <c r="J1950" s="72" t="s">
        <v>18</v>
      </c>
      <c r="K1950" s="72" t="s">
        <v>147</v>
      </c>
      <c r="L1950" s="72" t="s">
        <v>376</v>
      </c>
      <c r="M1950" s="72"/>
    </row>
    <row r="1951" spans="2:13" x14ac:dyDescent="0.25">
      <c r="B1951" s="72" t="s">
        <v>143</v>
      </c>
      <c r="C1951" s="72" t="s">
        <v>144</v>
      </c>
      <c r="D1951" s="72" t="s">
        <v>12</v>
      </c>
      <c r="E1951" s="72" t="s">
        <v>219</v>
      </c>
      <c r="F1951" s="73">
        <v>387902</v>
      </c>
      <c r="G1951" s="72" t="s">
        <v>14</v>
      </c>
      <c r="H1951" s="72" t="s">
        <v>15</v>
      </c>
      <c r="I1951" s="72" t="s">
        <v>16</v>
      </c>
      <c r="J1951" s="72" t="s">
        <v>18</v>
      </c>
      <c r="K1951" s="72" t="s">
        <v>147</v>
      </c>
      <c r="L1951" s="72" t="s">
        <v>365</v>
      </c>
      <c r="M1951" s="72"/>
    </row>
    <row r="1952" spans="2:13" x14ac:dyDescent="0.25">
      <c r="B1952" s="72" t="s">
        <v>143</v>
      </c>
      <c r="C1952" s="72" t="s">
        <v>144</v>
      </c>
      <c r="D1952" s="72" t="s">
        <v>12</v>
      </c>
      <c r="E1952" s="72" t="s">
        <v>229</v>
      </c>
      <c r="F1952" s="73">
        <v>-7971</v>
      </c>
      <c r="G1952" s="72" t="s">
        <v>14</v>
      </c>
      <c r="H1952" s="72" t="s">
        <v>15</v>
      </c>
      <c r="I1952" s="72" t="s">
        <v>16</v>
      </c>
      <c r="J1952" s="72" t="s">
        <v>18</v>
      </c>
      <c r="K1952" s="72" t="s">
        <v>214</v>
      </c>
      <c r="L1952" s="72" t="s">
        <v>647</v>
      </c>
      <c r="M1952" s="72"/>
    </row>
    <row r="1953" spans="2:13" x14ac:dyDescent="0.25">
      <c r="B1953" s="72" t="s">
        <v>143</v>
      </c>
      <c r="C1953" s="72" t="s">
        <v>144</v>
      </c>
      <c r="D1953" s="72" t="s">
        <v>12</v>
      </c>
      <c r="E1953" s="72" t="s">
        <v>145</v>
      </c>
      <c r="F1953" s="73">
        <v>-265990</v>
      </c>
      <c r="G1953" s="72" t="s">
        <v>14</v>
      </c>
      <c r="H1953" s="72" t="s">
        <v>15</v>
      </c>
      <c r="I1953" s="72" t="s">
        <v>16</v>
      </c>
      <c r="J1953" s="72" t="s">
        <v>18</v>
      </c>
      <c r="K1953" s="72" t="s">
        <v>205</v>
      </c>
      <c r="L1953" s="72" t="s">
        <v>206</v>
      </c>
      <c r="M1953" s="72"/>
    </row>
    <row r="1954" spans="2:13" x14ac:dyDescent="0.25">
      <c r="B1954" s="72" t="s">
        <v>143</v>
      </c>
      <c r="C1954" s="72" t="s">
        <v>144</v>
      </c>
      <c r="D1954" s="72" t="s">
        <v>12</v>
      </c>
      <c r="E1954" s="72" t="s">
        <v>240</v>
      </c>
      <c r="F1954" s="73">
        <v>-12215</v>
      </c>
      <c r="G1954" s="72" t="s">
        <v>14</v>
      </c>
      <c r="H1954" s="72" t="s">
        <v>15</v>
      </c>
      <c r="I1954" s="72" t="s">
        <v>16</v>
      </c>
      <c r="J1954" s="72" t="s">
        <v>18</v>
      </c>
      <c r="K1954" s="72" t="s">
        <v>189</v>
      </c>
      <c r="L1954" s="72" t="s">
        <v>324</v>
      </c>
      <c r="M1954" s="72"/>
    </row>
    <row r="1955" spans="2:13" x14ac:dyDescent="0.25">
      <c r="B1955" s="72" t="s">
        <v>143</v>
      </c>
      <c r="C1955" s="72" t="s">
        <v>144</v>
      </c>
      <c r="D1955" s="72" t="s">
        <v>12</v>
      </c>
      <c r="E1955" s="72" t="s">
        <v>219</v>
      </c>
      <c r="F1955" s="73">
        <v>200352</v>
      </c>
      <c r="G1955" s="72" t="s">
        <v>14</v>
      </c>
      <c r="H1955" s="72" t="s">
        <v>155</v>
      </c>
      <c r="I1955" s="72" t="s">
        <v>16</v>
      </c>
      <c r="J1955" s="72" t="s">
        <v>18</v>
      </c>
      <c r="K1955" s="72" t="s">
        <v>147</v>
      </c>
      <c r="L1955" s="72" t="s">
        <v>404</v>
      </c>
      <c r="M1955" s="72"/>
    </row>
    <row r="1956" spans="2:13" x14ac:dyDescent="0.25">
      <c r="B1956" s="72" t="s">
        <v>143</v>
      </c>
      <c r="C1956" s="72" t="s">
        <v>144</v>
      </c>
      <c r="D1956" s="72" t="s">
        <v>12</v>
      </c>
      <c r="E1956" s="72" t="s">
        <v>328</v>
      </c>
      <c r="F1956" s="73">
        <v>16832</v>
      </c>
      <c r="G1956" s="72" t="s">
        <v>14</v>
      </c>
      <c r="H1956" s="72" t="s">
        <v>15</v>
      </c>
      <c r="I1956" s="72" t="s">
        <v>16</v>
      </c>
      <c r="J1956" s="72" t="s">
        <v>18</v>
      </c>
      <c r="K1956" s="72" t="s">
        <v>214</v>
      </c>
      <c r="L1956" s="72" t="s">
        <v>215</v>
      </c>
      <c r="M1956" s="72" t="s">
        <v>159</v>
      </c>
    </row>
    <row r="1957" spans="2:13" x14ac:dyDescent="0.25">
      <c r="B1957" s="72" t="s">
        <v>143</v>
      </c>
      <c r="C1957" s="72" t="s">
        <v>144</v>
      </c>
      <c r="D1957" s="72" t="s">
        <v>12</v>
      </c>
      <c r="E1957" s="72" t="s">
        <v>383</v>
      </c>
      <c r="F1957" s="73">
        <v>884099</v>
      </c>
      <c r="G1957" s="72" t="s">
        <v>14</v>
      </c>
      <c r="H1957" s="72" t="s">
        <v>15</v>
      </c>
      <c r="I1957" s="72" t="s">
        <v>16</v>
      </c>
      <c r="J1957" s="72" t="s">
        <v>18</v>
      </c>
      <c r="K1957" s="72" t="s">
        <v>165</v>
      </c>
      <c r="L1957" s="72" t="s">
        <v>166</v>
      </c>
      <c r="M1957" s="72" t="s">
        <v>293</v>
      </c>
    </row>
    <row r="1958" spans="2:13" x14ac:dyDescent="0.25">
      <c r="B1958" s="72" t="s">
        <v>143</v>
      </c>
      <c r="C1958" s="72" t="s">
        <v>144</v>
      </c>
      <c r="D1958" s="72" t="s">
        <v>12</v>
      </c>
      <c r="E1958" s="72" t="s">
        <v>188</v>
      </c>
      <c r="F1958" s="73">
        <v>158165</v>
      </c>
      <c r="G1958" s="72" t="s">
        <v>14</v>
      </c>
      <c r="H1958" s="72" t="s">
        <v>15</v>
      </c>
      <c r="I1958" s="72" t="s">
        <v>16</v>
      </c>
      <c r="J1958" s="72" t="s">
        <v>18</v>
      </c>
      <c r="K1958" s="72" t="s">
        <v>33</v>
      </c>
      <c r="L1958" s="72" t="s">
        <v>320</v>
      </c>
      <c r="M1958" s="72" t="s">
        <v>248</v>
      </c>
    </row>
    <row r="1959" spans="2:13" x14ac:dyDescent="0.25">
      <c r="B1959" s="72" t="s">
        <v>143</v>
      </c>
      <c r="C1959" s="72" t="s">
        <v>144</v>
      </c>
      <c r="D1959" s="72" t="s">
        <v>12</v>
      </c>
      <c r="E1959" s="72" t="s">
        <v>282</v>
      </c>
      <c r="F1959" s="73">
        <v>-665</v>
      </c>
      <c r="G1959" s="72" t="s">
        <v>14</v>
      </c>
      <c r="H1959" s="72" t="s">
        <v>15</v>
      </c>
      <c r="I1959" s="72" t="s">
        <v>16</v>
      </c>
      <c r="J1959" s="72" t="s">
        <v>18</v>
      </c>
      <c r="K1959" s="72" t="s">
        <v>147</v>
      </c>
      <c r="L1959" s="72" t="s">
        <v>247</v>
      </c>
      <c r="M1959" s="72"/>
    </row>
    <row r="1960" spans="2:13" x14ac:dyDescent="0.25">
      <c r="B1960" s="72" t="s">
        <v>143</v>
      </c>
      <c r="C1960" s="72" t="s">
        <v>144</v>
      </c>
      <c r="D1960" s="72" t="s">
        <v>12</v>
      </c>
      <c r="E1960" s="72" t="s">
        <v>219</v>
      </c>
      <c r="F1960" s="73">
        <v>367526</v>
      </c>
      <c r="G1960" s="72" t="s">
        <v>14</v>
      </c>
      <c r="H1960" s="72" t="s">
        <v>15</v>
      </c>
      <c r="I1960" s="72" t="s">
        <v>16</v>
      </c>
      <c r="J1960" s="72" t="s">
        <v>18</v>
      </c>
      <c r="K1960" s="72" t="s">
        <v>33</v>
      </c>
      <c r="L1960" s="72" t="s">
        <v>345</v>
      </c>
      <c r="M1960" s="72"/>
    </row>
    <row r="1961" spans="2:13" x14ac:dyDescent="0.25">
      <c r="B1961" s="72" t="s">
        <v>143</v>
      </c>
      <c r="C1961" s="72" t="s">
        <v>144</v>
      </c>
      <c r="D1961" s="72" t="s">
        <v>12</v>
      </c>
      <c r="E1961" s="72" t="s">
        <v>197</v>
      </c>
      <c r="F1961" s="73">
        <v>257218</v>
      </c>
      <c r="G1961" s="72" t="s">
        <v>14</v>
      </c>
      <c r="H1961" s="72" t="s">
        <v>15</v>
      </c>
      <c r="I1961" s="72" t="s">
        <v>16</v>
      </c>
      <c r="J1961" s="72" t="s">
        <v>18</v>
      </c>
      <c r="K1961" s="72" t="s">
        <v>267</v>
      </c>
      <c r="L1961" s="72" t="s">
        <v>342</v>
      </c>
      <c r="M1961" s="72" t="s">
        <v>163</v>
      </c>
    </row>
    <row r="1962" spans="2:13" x14ac:dyDescent="0.25">
      <c r="B1962" s="72" t="s">
        <v>143</v>
      </c>
      <c r="C1962" s="72" t="s">
        <v>144</v>
      </c>
      <c r="D1962" s="72" t="s">
        <v>12</v>
      </c>
      <c r="E1962" s="72" t="s">
        <v>280</v>
      </c>
      <c r="F1962" s="73">
        <v>105530</v>
      </c>
      <c r="G1962" s="72" t="s">
        <v>14</v>
      </c>
      <c r="H1962" s="72" t="s">
        <v>155</v>
      </c>
      <c r="I1962" s="72" t="s">
        <v>16</v>
      </c>
      <c r="J1962" s="72" t="s">
        <v>18</v>
      </c>
      <c r="K1962" s="72" t="s">
        <v>147</v>
      </c>
      <c r="L1962" s="72" t="s">
        <v>182</v>
      </c>
      <c r="M1962" s="72" t="s">
        <v>159</v>
      </c>
    </row>
    <row r="1963" spans="2:13" x14ac:dyDescent="0.25">
      <c r="B1963" s="72" t="s">
        <v>143</v>
      </c>
      <c r="C1963" s="72" t="s">
        <v>144</v>
      </c>
      <c r="D1963" s="72" t="s">
        <v>12</v>
      </c>
      <c r="E1963" s="72" t="s">
        <v>213</v>
      </c>
      <c r="F1963" s="73">
        <v>60830</v>
      </c>
      <c r="G1963" s="72" t="s">
        <v>14</v>
      </c>
      <c r="H1963" s="72" t="s">
        <v>15</v>
      </c>
      <c r="I1963" s="72" t="s">
        <v>16</v>
      </c>
      <c r="J1963" s="72" t="s">
        <v>18</v>
      </c>
      <c r="K1963" s="72" t="s">
        <v>214</v>
      </c>
      <c r="L1963" s="72" t="s">
        <v>450</v>
      </c>
      <c r="M1963" s="72" t="s">
        <v>172</v>
      </c>
    </row>
    <row r="1964" spans="2:13" x14ac:dyDescent="0.25">
      <c r="B1964" s="72" t="s">
        <v>143</v>
      </c>
      <c r="C1964" s="72" t="s">
        <v>144</v>
      </c>
      <c r="D1964" s="72" t="s">
        <v>12</v>
      </c>
      <c r="E1964" s="72" t="s">
        <v>652</v>
      </c>
      <c r="F1964" s="73">
        <v>795510</v>
      </c>
      <c r="G1964" s="72" t="s">
        <v>31</v>
      </c>
      <c r="H1964" s="72" t="s">
        <v>15</v>
      </c>
      <c r="I1964" s="72" t="s">
        <v>16</v>
      </c>
      <c r="J1964" s="72" t="s">
        <v>18</v>
      </c>
      <c r="K1964" s="72"/>
      <c r="L1964" s="72"/>
      <c r="M1964" s="72" t="s">
        <v>203</v>
      </c>
    </row>
    <row r="1965" spans="2:13" x14ac:dyDescent="0.25">
      <c r="B1965" s="72" t="s">
        <v>143</v>
      </c>
      <c r="C1965" s="72" t="s">
        <v>144</v>
      </c>
      <c r="D1965" s="72" t="s">
        <v>12</v>
      </c>
      <c r="E1965" s="72" t="s">
        <v>237</v>
      </c>
      <c r="F1965" s="73">
        <v>303099</v>
      </c>
      <c r="G1965" s="72" t="s">
        <v>14</v>
      </c>
      <c r="H1965" s="72" t="s">
        <v>155</v>
      </c>
      <c r="I1965" s="72" t="s">
        <v>136</v>
      </c>
      <c r="J1965" s="72" t="s">
        <v>18</v>
      </c>
      <c r="K1965" s="72" t="s">
        <v>21</v>
      </c>
      <c r="L1965" s="72" t="s">
        <v>645</v>
      </c>
      <c r="M1965" s="72" t="s">
        <v>163</v>
      </c>
    </row>
    <row r="1966" spans="2:13" x14ac:dyDescent="0.25">
      <c r="B1966" s="72" t="s">
        <v>143</v>
      </c>
      <c r="C1966" s="72" t="s">
        <v>144</v>
      </c>
      <c r="D1966" s="72" t="s">
        <v>12</v>
      </c>
      <c r="E1966" s="72" t="s">
        <v>729</v>
      </c>
      <c r="F1966" s="73">
        <v>-60569872</v>
      </c>
      <c r="G1966" s="72" t="s">
        <v>14</v>
      </c>
      <c r="H1966" s="72" t="s">
        <v>15</v>
      </c>
      <c r="I1966" s="72" t="s">
        <v>16</v>
      </c>
      <c r="J1966" s="72" t="s">
        <v>18</v>
      </c>
      <c r="K1966" s="72"/>
      <c r="L1966" s="72"/>
      <c r="M1966" s="72"/>
    </row>
    <row r="1967" spans="2:13" x14ac:dyDescent="0.25">
      <c r="B1967" s="72" t="s">
        <v>143</v>
      </c>
      <c r="C1967" s="72" t="s">
        <v>144</v>
      </c>
      <c r="D1967" s="72" t="s">
        <v>12</v>
      </c>
      <c r="E1967" s="72" t="s">
        <v>439</v>
      </c>
      <c r="F1967" s="73">
        <v>178784</v>
      </c>
      <c r="G1967" s="72" t="s">
        <v>14</v>
      </c>
      <c r="H1967" s="72" t="s">
        <v>15</v>
      </c>
      <c r="I1967" s="72" t="s">
        <v>16</v>
      </c>
      <c r="J1967" s="72" t="s">
        <v>18</v>
      </c>
      <c r="K1967" s="72" t="s">
        <v>205</v>
      </c>
      <c r="L1967" s="72" t="s">
        <v>210</v>
      </c>
      <c r="M1967" s="72"/>
    </row>
    <row r="1968" spans="2:13" x14ac:dyDescent="0.25">
      <c r="B1968" s="72" t="s">
        <v>143</v>
      </c>
      <c r="C1968" s="72" t="s">
        <v>144</v>
      </c>
      <c r="D1968" s="72" t="s">
        <v>12</v>
      </c>
      <c r="E1968" s="72" t="s">
        <v>219</v>
      </c>
      <c r="F1968" s="73">
        <v>190844</v>
      </c>
      <c r="G1968" s="72" t="s">
        <v>14</v>
      </c>
      <c r="H1968" s="72" t="s">
        <v>15</v>
      </c>
      <c r="I1968" s="72" t="s">
        <v>16</v>
      </c>
      <c r="J1968" s="72" t="s">
        <v>18</v>
      </c>
      <c r="K1968" s="72" t="s">
        <v>147</v>
      </c>
      <c r="L1968" s="72" t="s">
        <v>395</v>
      </c>
      <c r="M1968" s="72"/>
    </row>
    <row r="1969" spans="2:13" x14ac:dyDescent="0.25">
      <c r="B1969" s="72" t="s">
        <v>143</v>
      </c>
      <c r="C1969" s="72" t="s">
        <v>144</v>
      </c>
      <c r="D1969" s="72" t="s">
        <v>12</v>
      </c>
      <c r="E1969" s="72" t="s">
        <v>177</v>
      </c>
      <c r="F1969" s="73">
        <v>34685</v>
      </c>
      <c r="G1969" s="72" t="s">
        <v>14</v>
      </c>
      <c r="H1969" s="72" t="s">
        <v>15</v>
      </c>
      <c r="I1969" s="72" t="s">
        <v>136</v>
      </c>
      <c r="J1969" s="72" t="s">
        <v>18</v>
      </c>
      <c r="K1969" s="72" t="s">
        <v>147</v>
      </c>
      <c r="L1969" s="72" t="s">
        <v>498</v>
      </c>
      <c r="M1969" s="72"/>
    </row>
    <row r="1970" spans="2:13" x14ac:dyDescent="0.25">
      <c r="B1970" s="72" t="s">
        <v>143</v>
      </c>
      <c r="C1970" s="72" t="s">
        <v>144</v>
      </c>
      <c r="D1970" s="72" t="s">
        <v>12</v>
      </c>
      <c r="E1970" s="72" t="s">
        <v>157</v>
      </c>
      <c r="F1970" s="73">
        <v>257295</v>
      </c>
      <c r="G1970" s="72" t="s">
        <v>14</v>
      </c>
      <c r="H1970" s="72" t="s">
        <v>15</v>
      </c>
      <c r="I1970" s="72" t="s">
        <v>16</v>
      </c>
      <c r="J1970" s="72" t="s">
        <v>18</v>
      </c>
      <c r="K1970" s="72" t="s">
        <v>27</v>
      </c>
      <c r="L1970" s="72" t="s">
        <v>469</v>
      </c>
      <c r="M1970" s="72" t="s">
        <v>322</v>
      </c>
    </row>
    <row r="1971" spans="2:13" x14ac:dyDescent="0.25">
      <c r="B1971" s="72" t="s">
        <v>143</v>
      </c>
      <c r="C1971" s="72" t="s">
        <v>144</v>
      </c>
      <c r="D1971" s="72" t="s">
        <v>12</v>
      </c>
      <c r="E1971" s="72" t="s">
        <v>244</v>
      </c>
      <c r="F1971" s="73">
        <v>32900</v>
      </c>
      <c r="G1971" s="72" t="s">
        <v>14</v>
      </c>
      <c r="H1971" s="72" t="s">
        <v>15</v>
      </c>
      <c r="I1971" s="72" t="s">
        <v>16</v>
      </c>
      <c r="J1971" s="72" t="s">
        <v>18</v>
      </c>
      <c r="K1971" s="72" t="s">
        <v>214</v>
      </c>
      <c r="L1971" s="72" t="s">
        <v>566</v>
      </c>
      <c r="M1971" s="72" t="s">
        <v>163</v>
      </c>
    </row>
    <row r="1972" spans="2:13" x14ac:dyDescent="0.25">
      <c r="B1972" s="72" t="s">
        <v>143</v>
      </c>
      <c r="C1972" s="72" t="s">
        <v>144</v>
      </c>
      <c r="D1972" s="72" t="s">
        <v>12</v>
      </c>
      <c r="E1972" s="72" t="s">
        <v>199</v>
      </c>
      <c r="F1972" s="73">
        <v>75036</v>
      </c>
      <c r="G1972" s="72" t="s">
        <v>14</v>
      </c>
      <c r="H1972" s="72" t="s">
        <v>15</v>
      </c>
      <c r="I1972" s="72" t="s">
        <v>16</v>
      </c>
      <c r="J1972" s="72" t="s">
        <v>18</v>
      </c>
      <c r="K1972" s="72" t="s">
        <v>184</v>
      </c>
      <c r="L1972" s="72" t="s">
        <v>230</v>
      </c>
      <c r="M1972" s="72"/>
    </row>
    <row r="1973" spans="2:13" x14ac:dyDescent="0.25">
      <c r="B1973" s="72" t="s">
        <v>143</v>
      </c>
      <c r="C1973" s="72" t="s">
        <v>144</v>
      </c>
      <c r="D1973" s="72" t="s">
        <v>12</v>
      </c>
      <c r="E1973" s="72" t="s">
        <v>335</v>
      </c>
      <c r="F1973" s="73">
        <v>89947</v>
      </c>
      <c r="G1973" s="72" t="s">
        <v>14</v>
      </c>
      <c r="H1973" s="72" t="s">
        <v>15</v>
      </c>
      <c r="I1973" s="72" t="s">
        <v>16</v>
      </c>
      <c r="J1973" s="72" t="s">
        <v>18</v>
      </c>
      <c r="K1973" s="72" t="s">
        <v>147</v>
      </c>
      <c r="L1973" s="72" t="s">
        <v>626</v>
      </c>
      <c r="M1973" s="72" t="s">
        <v>203</v>
      </c>
    </row>
    <row r="1974" spans="2:13" x14ac:dyDescent="0.25">
      <c r="B1974" s="72" t="s">
        <v>143</v>
      </c>
      <c r="C1974" s="72" t="s">
        <v>144</v>
      </c>
      <c r="D1974" s="72" t="s">
        <v>12</v>
      </c>
      <c r="E1974" s="72" t="s">
        <v>197</v>
      </c>
      <c r="F1974" s="73">
        <v>40412</v>
      </c>
      <c r="G1974" s="72" t="s">
        <v>14</v>
      </c>
      <c r="H1974" s="72" t="s">
        <v>15</v>
      </c>
      <c r="I1974" s="72" t="s">
        <v>16</v>
      </c>
      <c r="J1974" s="72" t="s">
        <v>18</v>
      </c>
      <c r="K1974" s="72" t="s">
        <v>33</v>
      </c>
      <c r="L1974" s="72" t="s">
        <v>333</v>
      </c>
      <c r="M1974" s="72" t="s">
        <v>191</v>
      </c>
    </row>
    <row r="1975" spans="2:13" x14ac:dyDescent="0.25">
      <c r="B1975" s="72" t="s">
        <v>143</v>
      </c>
      <c r="C1975" s="72" t="s">
        <v>144</v>
      </c>
      <c r="D1975" s="72" t="s">
        <v>12</v>
      </c>
      <c r="E1975" s="72" t="s">
        <v>152</v>
      </c>
      <c r="F1975" s="73">
        <v>-4704</v>
      </c>
      <c r="G1975" s="72" t="s">
        <v>14</v>
      </c>
      <c r="H1975" s="72" t="s">
        <v>15</v>
      </c>
      <c r="I1975" s="72" t="s">
        <v>16</v>
      </c>
      <c r="J1975" s="72" t="s">
        <v>18</v>
      </c>
      <c r="K1975" s="72" t="s">
        <v>33</v>
      </c>
      <c r="L1975" s="72" t="s">
        <v>436</v>
      </c>
      <c r="M1975" s="72"/>
    </row>
    <row r="1976" spans="2:13" x14ac:dyDescent="0.25">
      <c r="B1976" s="72" t="s">
        <v>143</v>
      </c>
      <c r="C1976" s="72" t="s">
        <v>144</v>
      </c>
      <c r="D1976" s="72" t="s">
        <v>12</v>
      </c>
      <c r="E1976" s="72" t="s">
        <v>152</v>
      </c>
      <c r="F1976" s="73">
        <v>-39276</v>
      </c>
      <c r="G1976" s="72" t="s">
        <v>14</v>
      </c>
      <c r="H1976" s="72" t="s">
        <v>15</v>
      </c>
      <c r="I1976" s="72" t="s">
        <v>16</v>
      </c>
      <c r="J1976" s="72" t="s">
        <v>18</v>
      </c>
      <c r="K1976" s="72" t="s">
        <v>24</v>
      </c>
      <c r="L1976" s="72" t="s">
        <v>635</v>
      </c>
      <c r="M1976" s="72"/>
    </row>
    <row r="1977" spans="2:13" x14ac:dyDescent="0.25">
      <c r="B1977" s="72" t="s">
        <v>143</v>
      </c>
      <c r="C1977" s="72" t="s">
        <v>144</v>
      </c>
      <c r="D1977" s="72" t="s">
        <v>12</v>
      </c>
      <c r="E1977" s="72" t="s">
        <v>177</v>
      </c>
      <c r="F1977" s="73">
        <v>66</v>
      </c>
      <c r="G1977" s="72" t="s">
        <v>14</v>
      </c>
      <c r="H1977" s="72" t="s">
        <v>155</v>
      </c>
      <c r="I1977" s="72" t="s">
        <v>16</v>
      </c>
      <c r="J1977" s="72" t="s">
        <v>18</v>
      </c>
      <c r="K1977" s="72" t="s">
        <v>33</v>
      </c>
      <c r="L1977" s="72" t="s">
        <v>318</v>
      </c>
      <c r="M1977" s="72"/>
    </row>
    <row r="1978" spans="2:13" x14ac:dyDescent="0.25">
      <c r="B1978" s="72" t="s">
        <v>143</v>
      </c>
      <c r="C1978" s="72" t="s">
        <v>144</v>
      </c>
      <c r="D1978" s="72" t="s">
        <v>12</v>
      </c>
      <c r="E1978" s="72" t="s">
        <v>175</v>
      </c>
      <c r="F1978" s="73">
        <v>-52224</v>
      </c>
      <c r="G1978" s="72" t="s">
        <v>14</v>
      </c>
      <c r="H1978" s="72" t="s">
        <v>15</v>
      </c>
      <c r="I1978" s="72" t="s">
        <v>16</v>
      </c>
      <c r="J1978" s="72" t="s">
        <v>18</v>
      </c>
      <c r="K1978" s="72" t="s">
        <v>33</v>
      </c>
      <c r="L1978" s="72" t="s">
        <v>256</v>
      </c>
      <c r="M1978" s="72"/>
    </row>
    <row r="1979" spans="2:13" x14ac:dyDescent="0.25">
      <c r="B1979" s="72" t="s">
        <v>143</v>
      </c>
      <c r="C1979" s="72" t="s">
        <v>144</v>
      </c>
      <c r="D1979" s="72" t="s">
        <v>12</v>
      </c>
      <c r="E1979" s="72" t="s">
        <v>188</v>
      </c>
      <c r="F1979" s="73">
        <v>84185</v>
      </c>
      <c r="G1979" s="72" t="s">
        <v>14</v>
      </c>
      <c r="H1979" s="72" t="s">
        <v>155</v>
      </c>
      <c r="I1979" s="72" t="s">
        <v>16</v>
      </c>
      <c r="J1979" s="72" t="s">
        <v>18</v>
      </c>
      <c r="K1979" s="72" t="s">
        <v>33</v>
      </c>
      <c r="L1979" s="72" t="s">
        <v>732</v>
      </c>
      <c r="M1979" s="72" t="s">
        <v>191</v>
      </c>
    </row>
    <row r="1980" spans="2:13" x14ac:dyDescent="0.25">
      <c r="B1980" s="72" t="s">
        <v>143</v>
      </c>
      <c r="C1980" s="72" t="s">
        <v>144</v>
      </c>
      <c r="D1980" s="72" t="s">
        <v>12</v>
      </c>
      <c r="E1980" s="72" t="s">
        <v>183</v>
      </c>
      <c r="F1980" s="73">
        <v>24145</v>
      </c>
      <c r="G1980" s="72" t="s">
        <v>14</v>
      </c>
      <c r="H1980" s="72" t="s">
        <v>15</v>
      </c>
      <c r="I1980" s="72" t="s">
        <v>16</v>
      </c>
      <c r="J1980" s="72" t="s">
        <v>18</v>
      </c>
      <c r="K1980" s="72" t="s">
        <v>267</v>
      </c>
      <c r="L1980" s="72" t="s">
        <v>579</v>
      </c>
      <c r="M1980" s="72" t="s">
        <v>163</v>
      </c>
    </row>
    <row r="1981" spans="2:13" x14ac:dyDescent="0.25">
      <c r="B1981" s="72" t="s">
        <v>143</v>
      </c>
      <c r="C1981" s="72" t="s">
        <v>144</v>
      </c>
      <c r="D1981" s="72" t="s">
        <v>12</v>
      </c>
      <c r="E1981" s="72" t="s">
        <v>145</v>
      </c>
      <c r="F1981" s="73">
        <v>-41691</v>
      </c>
      <c r="G1981" s="72" t="s">
        <v>14</v>
      </c>
      <c r="H1981" s="72" t="s">
        <v>155</v>
      </c>
      <c r="I1981" s="72" t="s">
        <v>16</v>
      </c>
      <c r="J1981" s="72" t="s">
        <v>18</v>
      </c>
      <c r="K1981" s="72" t="s">
        <v>33</v>
      </c>
      <c r="L1981" s="72" t="s">
        <v>568</v>
      </c>
      <c r="M1981" s="72"/>
    </row>
    <row r="1982" spans="2:13" x14ac:dyDescent="0.25">
      <c r="B1982" s="72" t="s">
        <v>143</v>
      </c>
      <c r="C1982" s="72" t="s">
        <v>144</v>
      </c>
      <c r="D1982" s="72" t="s">
        <v>12</v>
      </c>
      <c r="E1982" s="72" t="s">
        <v>197</v>
      </c>
      <c r="F1982" s="73">
        <v>13525006</v>
      </c>
      <c r="G1982" s="72" t="s">
        <v>14</v>
      </c>
      <c r="H1982" s="72" t="s">
        <v>15</v>
      </c>
      <c r="I1982" s="72" t="s">
        <v>16</v>
      </c>
      <c r="J1982" s="72" t="s">
        <v>18</v>
      </c>
      <c r="K1982" s="72" t="s">
        <v>205</v>
      </c>
      <c r="L1982" s="72" t="s">
        <v>540</v>
      </c>
      <c r="M1982" s="72" t="s">
        <v>163</v>
      </c>
    </row>
    <row r="1983" spans="2:13" x14ac:dyDescent="0.25">
      <c r="B1983" s="72" t="s">
        <v>143</v>
      </c>
      <c r="C1983" s="72" t="s">
        <v>144</v>
      </c>
      <c r="D1983" s="72" t="s">
        <v>12</v>
      </c>
      <c r="E1983" s="72" t="s">
        <v>177</v>
      </c>
      <c r="F1983" s="73">
        <v>1039123</v>
      </c>
      <c r="G1983" s="72" t="s">
        <v>14</v>
      </c>
      <c r="H1983" s="72" t="s">
        <v>15</v>
      </c>
      <c r="I1983" s="72" t="s">
        <v>16</v>
      </c>
      <c r="J1983" s="72" t="s">
        <v>18</v>
      </c>
      <c r="K1983" s="72" t="s">
        <v>214</v>
      </c>
      <c r="L1983" s="72" t="s">
        <v>422</v>
      </c>
      <c r="M1983" s="72"/>
    </row>
    <row r="1984" spans="2:13" x14ac:dyDescent="0.25">
      <c r="B1984" s="72" t="s">
        <v>143</v>
      </c>
      <c r="C1984" s="72" t="s">
        <v>144</v>
      </c>
      <c r="D1984" s="72" t="s">
        <v>12</v>
      </c>
      <c r="E1984" s="72" t="s">
        <v>157</v>
      </c>
      <c r="F1984" s="73">
        <v>474223</v>
      </c>
      <c r="G1984" s="72" t="s">
        <v>14</v>
      </c>
      <c r="H1984" s="72" t="s">
        <v>155</v>
      </c>
      <c r="I1984" s="72" t="s">
        <v>16</v>
      </c>
      <c r="J1984" s="72" t="s">
        <v>18</v>
      </c>
      <c r="K1984" s="72" t="s">
        <v>33</v>
      </c>
      <c r="L1984" s="72" t="s">
        <v>228</v>
      </c>
      <c r="M1984" s="72" t="s">
        <v>322</v>
      </c>
    </row>
    <row r="1985" spans="2:13" x14ac:dyDescent="0.25">
      <c r="B1985" s="72" t="s">
        <v>143</v>
      </c>
      <c r="C1985" s="72" t="s">
        <v>144</v>
      </c>
      <c r="D1985" s="72" t="s">
        <v>12</v>
      </c>
      <c r="E1985" s="72" t="s">
        <v>229</v>
      </c>
      <c r="F1985" s="73">
        <v>-847</v>
      </c>
      <c r="G1985" s="72" t="s">
        <v>14</v>
      </c>
      <c r="H1985" s="72" t="s">
        <v>15</v>
      </c>
      <c r="I1985" s="72" t="s">
        <v>16</v>
      </c>
      <c r="J1985" s="72" t="s">
        <v>18</v>
      </c>
      <c r="K1985" s="72" t="s">
        <v>189</v>
      </c>
      <c r="L1985" s="72" t="s">
        <v>524</v>
      </c>
      <c r="M1985" s="72"/>
    </row>
    <row r="1986" spans="2:13" x14ac:dyDescent="0.25">
      <c r="B1986" s="72" t="s">
        <v>143</v>
      </c>
      <c r="C1986" s="72" t="s">
        <v>144</v>
      </c>
      <c r="D1986" s="72" t="s">
        <v>12</v>
      </c>
      <c r="E1986" s="72" t="s">
        <v>197</v>
      </c>
      <c r="F1986" s="73">
        <v>77730</v>
      </c>
      <c r="G1986" s="72" t="s">
        <v>14</v>
      </c>
      <c r="H1986" s="72" t="s">
        <v>155</v>
      </c>
      <c r="I1986" s="72" t="s">
        <v>16</v>
      </c>
      <c r="J1986" s="72" t="s">
        <v>18</v>
      </c>
      <c r="K1986" s="72" t="s">
        <v>33</v>
      </c>
      <c r="L1986" s="72" t="s">
        <v>492</v>
      </c>
      <c r="M1986" s="72" t="s">
        <v>248</v>
      </c>
    </row>
    <row r="1987" spans="2:13" x14ac:dyDescent="0.25">
      <c r="B1987" s="72" t="s">
        <v>143</v>
      </c>
      <c r="C1987" s="72" t="s">
        <v>144</v>
      </c>
      <c r="D1987" s="72" t="s">
        <v>12</v>
      </c>
      <c r="E1987" s="72" t="s">
        <v>177</v>
      </c>
      <c r="F1987" s="73">
        <v>26740</v>
      </c>
      <c r="G1987" s="72" t="s">
        <v>14</v>
      </c>
      <c r="H1987" s="72" t="s">
        <v>155</v>
      </c>
      <c r="I1987" s="72" t="s">
        <v>16</v>
      </c>
      <c r="J1987" s="72" t="s">
        <v>18</v>
      </c>
      <c r="K1987" s="72" t="s">
        <v>267</v>
      </c>
      <c r="L1987" s="72" t="s">
        <v>478</v>
      </c>
      <c r="M1987" s="72"/>
    </row>
    <row r="1988" spans="2:13" x14ac:dyDescent="0.25">
      <c r="B1988" s="72" t="s">
        <v>143</v>
      </c>
      <c r="C1988" s="72" t="s">
        <v>144</v>
      </c>
      <c r="D1988" s="72" t="s">
        <v>12</v>
      </c>
      <c r="E1988" s="72" t="s">
        <v>177</v>
      </c>
      <c r="F1988" s="73">
        <v>62</v>
      </c>
      <c r="G1988" s="72" t="s">
        <v>14</v>
      </c>
      <c r="H1988" s="72" t="s">
        <v>155</v>
      </c>
      <c r="I1988" s="72" t="s">
        <v>16</v>
      </c>
      <c r="J1988" s="72" t="s">
        <v>18</v>
      </c>
      <c r="K1988" s="72" t="s">
        <v>33</v>
      </c>
      <c r="L1988" s="72" t="s">
        <v>631</v>
      </c>
      <c r="M1988" s="72"/>
    </row>
    <row r="1989" spans="2:13" x14ac:dyDescent="0.25">
      <c r="B1989" s="72" t="s">
        <v>143</v>
      </c>
      <c r="C1989" s="72" t="s">
        <v>144</v>
      </c>
      <c r="D1989" s="72" t="s">
        <v>12</v>
      </c>
      <c r="E1989" s="72" t="s">
        <v>181</v>
      </c>
      <c r="F1989" s="73">
        <v>-939</v>
      </c>
      <c r="G1989" s="72" t="s">
        <v>14</v>
      </c>
      <c r="H1989" s="72" t="s">
        <v>155</v>
      </c>
      <c r="I1989" s="72" t="s">
        <v>16</v>
      </c>
      <c r="J1989" s="72" t="s">
        <v>18</v>
      </c>
      <c r="K1989" s="72" t="s">
        <v>33</v>
      </c>
      <c r="L1989" s="72" t="s">
        <v>348</v>
      </c>
      <c r="M1989" s="72"/>
    </row>
    <row r="1990" spans="2:13" x14ac:dyDescent="0.25">
      <c r="B1990" s="72" t="s">
        <v>143</v>
      </c>
      <c r="C1990" s="72" t="s">
        <v>144</v>
      </c>
      <c r="D1990" s="72" t="s">
        <v>12</v>
      </c>
      <c r="E1990" s="72" t="s">
        <v>219</v>
      </c>
      <c r="F1990" s="73">
        <v>586367</v>
      </c>
      <c r="G1990" s="72" t="s">
        <v>14</v>
      </c>
      <c r="H1990" s="72" t="s">
        <v>15</v>
      </c>
      <c r="I1990" s="72" t="s">
        <v>16</v>
      </c>
      <c r="J1990" s="72" t="s">
        <v>18</v>
      </c>
      <c r="K1990" s="72" t="s">
        <v>147</v>
      </c>
      <c r="L1990" s="72" t="s">
        <v>347</v>
      </c>
      <c r="M1990" s="72"/>
    </row>
    <row r="1991" spans="2:13" x14ac:dyDescent="0.25">
      <c r="B1991" s="72" t="s">
        <v>143</v>
      </c>
      <c r="C1991" s="72" t="s">
        <v>144</v>
      </c>
      <c r="D1991" s="72" t="s">
        <v>12</v>
      </c>
      <c r="E1991" s="72" t="s">
        <v>152</v>
      </c>
      <c r="F1991" s="73">
        <v>-9909</v>
      </c>
      <c r="G1991" s="72" t="s">
        <v>14</v>
      </c>
      <c r="H1991" s="72" t="s">
        <v>155</v>
      </c>
      <c r="I1991" s="72" t="s">
        <v>16</v>
      </c>
      <c r="J1991" s="72" t="s">
        <v>18</v>
      </c>
      <c r="K1991" s="72" t="s">
        <v>33</v>
      </c>
      <c r="L1991" s="72" t="s">
        <v>333</v>
      </c>
      <c r="M1991" s="72"/>
    </row>
    <row r="1992" spans="2:13" x14ac:dyDescent="0.25">
      <c r="B1992" s="72" t="s">
        <v>143</v>
      </c>
      <c r="C1992" s="72" t="s">
        <v>144</v>
      </c>
      <c r="D1992" s="72" t="s">
        <v>12</v>
      </c>
      <c r="E1992" s="72" t="s">
        <v>188</v>
      </c>
      <c r="F1992" s="73">
        <v>44214</v>
      </c>
      <c r="G1992" s="72" t="s">
        <v>14</v>
      </c>
      <c r="H1992" s="72" t="s">
        <v>155</v>
      </c>
      <c r="I1992" s="72" t="s">
        <v>16</v>
      </c>
      <c r="J1992" s="72" t="s">
        <v>18</v>
      </c>
      <c r="K1992" s="72" t="s">
        <v>33</v>
      </c>
      <c r="L1992" s="72" t="s">
        <v>350</v>
      </c>
      <c r="M1992" s="72" t="s">
        <v>151</v>
      </c>
    </row>
    <row r="1993" spans="2:13" x14ac:dyDescent="0.25">
      <c r="B1993" s="72" t="s">
        <v>143</v>
      </c>
      <c r="C1993" s="72" t="s">
        <v>144</v>
      </c>
      <c r="D1993" s="72" t="s">
        <v>12</v>
      </c>
      <c r="E1993" s="72" t="s">
        <v>335</v>
      </c>
      <c r="F1993" s="73">
        <v>36587</v>
      </c>
      <c r="G1993" s="72" t="s">
        <v>14</v>
      </c>
      <c r="H1993" s="72" t="s">
        <v>15</v>
      </c>
      <c r="I1993" s="72" t="s">
        <v>16</v>
      </c>
      <c r="J1993" s="72" t="s">
        <v>18</v>
      </c>
      <c r="K1993" s="72" t="s">
        <v>214</v>
      </c>
      <c r="L1993" s="72" t="s">
        <v>398</v>
      </c>
      <c r="M1993" s="72" t="s">
        <v>203</v>
      </c>
    </row>
    <row r="1994" spans="2:13" x14ac:dyDescent="0.25">
      <c r="B1994" s="72" t="s">
        <v>143</v>
      </c>
      <c r="C1994" s="72" t="s">
        <v>144</v>
      </c>
      <c r="D1994" s="72" t="s">
        <v>12</v>
      </c>
      <c r="E1994" s="72" t="s">
        <v>157</v>
      </c>
      <c r="F1994" s="73">
        <v>112555</v>
      </c>
      <c r="G1994" s="72" t="s">
        <v>14</v>
      </c>
      <c r="H1994" s="72" t="s">
        <v>155</v>
      </c>
      <c r="I1994" s="72" t="s">
        <v>136</v>
      </c>
      <c r="J1994" s="72" t="s">
        <v>18</v>
      </c>
      <c r="K1994" s="72" t="s">
        <v>21</v>
      </c>
      <c r="L1994" s="72" t="s">
        <v>178</v>
      </c>
      <c r="M1994" s="72" t="s">
        <v>159</v>
      </c>
    </row>
    <row r="1995" spans="2:13" x14ac:dyDescent="0.25">
      <c r="B1995" s="72" t="s">
        <v>143</v>
      </c>
      <c r="C1995" s="72" t="s">
        <v>144</v>
      </c>
      <c r="D1995" s="72" t="s">
        <v>12</v>
      </c>
      <c r="E1995" s="72" t="s">
        <v>181</v>
      </c>
      <c r="F1995" s="73">
        <v>-176</v>
      </c>
      <c r="G1995" s="72" t="s">
        <v>14</v>
      </c>
      <c r="H1995" s="72" t="s">
        <v>155</v>
      </c>
      <c r="I1995" s="72" t="s">
        <v>16</v>
      </c>
      <c r="J1995" s="72" t="s">
        <v>18</v>
      </c>
      <c r="K1995" s="72" t="s">
        <v>33</v>
      </c>
      <c r="L1995" s="72" t="s">
        <v>153</v>
      </c>
      <c r="M1995" s="72"/>
    </row>
    <row r="1996" spans="2:13" x14ac:dyDescent="0.25">
      <c r="B1996" s="72" t="s">
        <v>143</v>
      </c>
      <c r="C1996" s="72" t="s">
        <v>144</v>
      </c>
      <c r="D1996" s="72" t="s">
        <v>12</v>
      </c>
      <c r="E1996" s="72" t="s">
        <v>145</v>
      </c>
      <c r="F1996" s="73">
        <v>-4756</v>
      </c>
      <c r="G1996" s="72" t="s">
        <v>14</v>
      </c>
      <c r="H1996" s="72" t="s">
        <v>15</v>
      </c>
      <c r="I1996" s="72" t="s">
        <v>16</v>
      </c>
      <c r="J1996" s="72" t="s">
        <v>18</v>
      </c>
      <c r="K1996" s="72" t="s">
        <v>147</v>
      </c>
      <c r="L1996" s="72" t="s">
        <v>706</v>
      </c>
      <c r="M1996" s="72"/>
    </row>
    <row r="1997" spans="2:13" x14ac:dyDescent="0.25">
      <c r="B1997" s="72" t="s">
        <v>143</v>
      </c>
      <c r="C1997" s="72" t="s">
        <v>144</v>
      </c>
      <c r="D1997" s="72" t="s">
        <v>12</v>
      </c>
      <c r="E1997" s="72" t="s">
        <v>219</v>
      </c>
      <c r="F1997" s="73">
        <v>5749210</v>
      </c>
      <c r="G1997" s="72" t="s">
        <v>14</v>
      </c>
      <c r="H1997" s="72" t="s">
        <v>15</v>
      </c>
      <c r="I1997" s="72" t="s">
        <v>16</v>
      </c>
      <c r="J1997" s="72" t="s">
        <v>18</v>
      </c>
      <c r="K1997" s="72" t="s">
        <v>147</v>
      </c>
      <c r="L1997" s="72" t="s">
        <v>607</v>
      </c>
      <c r="M1997" s="72"/>
    </row>
    <row r="1998" spans="2:13" x14ac:dyDescent="0.25">
      <c r="B1998" s="72" t="s">
        <v>143</v>
      </c>
      <c r="C1998" s="72" t="s">
        <v>144</v>
      </c>
      <c r="D1998" s="72" t="s">
        <v>12</v>
      </c>
      <c r="E1998" s="72" t="s">
        <v>160</v>
      </c>
      <c r="F1998" s="73">
        <v>202471</v>
      </c>
      <c r="G1998" s="72" t="s">
        <v>14</v>
      </c>
      <c r="H1998" s="72" t="s">
        <v>155</v>
      </c>
      <c r="I1998" s="72" t="s">
        <v>16</v>
      </c>
      <c r="J1998" s="72" t="s">
        <v>18</v>
      </c>
      <c r="K1998" s="72" t="s">
        <v>33</v>
      </c>
      <c r="L1998" s="72" t="s">
        <v>262</v>
      </c>
      <c r="M1998" s="72" t="s">
        <v>191</v>
      </c>
    </row>
    <row r="1999" spans="2:13" x14ac:dyDescent="0.25">
      <c r="B1999" s="72" t="s">
        <v>143</v>
      </c>
      <c r="C1999" s="72" t="s">
        <v>144</v>
      </c>
      <c r="D1999" s="72" t="s">
        <v>12</v>
      </c>
      <c r="E1999" s="72" t="s">
        <v>383</v>
      </c>
      <c r="F1999" s="73">
        <v>150486</v>
      </c>
      <c r="G1999" s="72" t="s">
        <v>14</v>
      </c>
      <c r="H1999" s="72" t="s">
        <v>15</v>
      </c>
      <c r="I1999" s="72" t="s">
        <v>16</v>
      </c>
      <c r="J1999" s="72" t="s">
        <v>18</v>
      </c>
      <c r="K1999" s="72" t="s">
        <v>24</v>
      </c>
      <c r="L1999" s="72" t="s">
        <v>40</v>
      </c>
      <c r="M1999" s="72" t="s">
        <v>384</v>
      </c>
    </row>
    <row r="2000" spans="2:13" x14ac:dyDescent="0.25">
      <c r="B2000" s="72" t="s">
        <v>143</v>
      </c>
      <c r="C2000" s="72" t="s">
        <v>144</v>
      </c>
      <c r="D2000" s="72" t="s">
        <v>12</v>
      </c>
      <c r="E2000" s="72" t="s">
        <v>152</v>
      </c>
      <c r="F2000" s="73">
        <v>-1385</v>
      </c>
      <c r="G2000" s="72" t="s">
        <v>14</v>
      </c>
      <c r="H2000" s="72" t="s">
        <v>15</v>
      </c>
      <c r="I2000" s="72" t="s">
        <v>16</v>
      </c>
      <c r="J2000" s="72" t="s">
        <v>18</v>
      </c>
      <c r="K2000" s="72" t="s">
        <v>33</v>
      </c>
      <c r="L2000" s="72" t="s">
        <v>284</v>
      </c>
      <c r="M2000" s="72"/>
    </row>
    <row r="2001" spans="2:13" x14ac:dyDescent="0.25">
      <c r="B2001" s="72" t="s">
        <v>143</v>
      </c>
      <c r="C2001" s="72" t="s">
        <v>144</v>
      </c>
      <c r="D2001" s="72" t="s">
        <v>12</v>
      </c>
      <c r="E2001" s="72" t="s">
        <v>209</v>
      </c>
      <c r="F2001" s="73">
        <v>530780</v>
      </c>
      <c r="G2001" s="72" t="s">
        <v>14</v>
      </c>
      <c r="H2001" s="72" t="s">
        <v>15</v>
      </c>
      <c r="I2001" s="72" t="s">
        <v>16</v>
      </c>
      <c r="J2001" s="72" t="s">
        <v>18</v>
      </c>
      <c r="K2001" s="72" t="s">
        <v>165</v>
      </c>
      <c r="L2001" s="72" t="s">
        <v>535</v>
      </c>
      <c r="M2001" s="72" t="s">
        <v>159</v>
      </c>
    </row>
    <row r="2002" spans="2:13" x14ac:dyDescent="0.25">
      <c r="B2002" s="72" t="s">
        <v>143</v>
      </c>
      <c r="C2002" s="72" t="s">
        <v>144</v>
      </c>
      <c r="D2002" s="72" t="s">
        <v>12</v>
      </c>
      <c r="E2002" s="72" t="s">
        <v>219</v>
      </c>
      <c r="F2002" s="73">
        <v>459580</v>
      </c>
      <c r="G2002" s="72" t="s">
        <v>14</v>
      </c>
      <c r="H2002" s="72" t="s">
        <v>15</v>
      </c>
      <c r="I2002" s="72" t="s">
        <v>16</v>
      </c>
      <c r="J2002" s="72" t="s">
        <v>18</v>
      </c>
      <c r="K2002" s="72" t="s">
        <v>147</v>
      </c>
      <c r="L2002" s="72" t="s">
        <v>703</v>
      </c>
      <c r="M2002" s="72"/>
    </row>
    <row r="2003" spans="2:13" x14ac:dyDescent="0.25">
      <c r="B2003" s="72" t="s">
        <v>143</v>
      </c>
      <c r="C2003" s="72" t="s">
        <v>144</v>
      </c>
      <c r="D2003" s="72" t="s">
        <v>12</v>
      </c>
      <c r="E2003" s="72" t="s">
        <v>328</v>
      </c>
      <c r="F2003" s="73">
        <v>250043</v>
      </c>
      <c r="G2003" s="72" t="s">
        <v>14</v>
      </c>
      <c r="H2003" s="72" t="s">
        <v>15</v>
      </c>
      <c r="I2003" s="72" t="s">
        <v>16</v>
      </c>
      <c r="J2003" s="72" t="s">
        <v>18</v>
      </c>
      <c r="K2003" s="72" t="s">
        <v>147</v>
      </c>
      <c r="L2003" s="72" t="s">
        <v>327</v>
      </c>
      <c r="M2003" s="72" t="s">
        <v>334</v>
      </c>
    </row>
    <row r="2004" spans="2:13" x14ac:dyDescent="0.25">
      <c r="B2004" s="72" t="s">
        <v>143</v>
      </c>
      <c r="C2004" s="72" t="s">
        <v>144</v>
      </c>
      <c r="D2004" s="72" t="s">
        <v>12</v>
      </c>
      <c r="E2004" s="72" t="s">
        <v>425</v>
      </c>
      <c r="F2004" s="73">
        <v>60189</v>
      </c>
      <c r="G2004" s="72" t="s">
        <v>14</v>
      </c>
      <c r="H2004" s="72" t="s">
        <v>155</v>
      </c>
      <c r="I2004" s="72" t="s">
        <v>16</v>
      </c>
      <c r="J2004" s="72" t="s">
        <v>18</v>
      </c>
      <c r="K2004" s="72" t="s">
        <v>33</v>
      </c>
      <c r="L2004" s="72" t="s">
        <v>307</v>
      </c>
      <c r="M2004" s="72"/>
    </row>
    <row r="2005" spans="2:13" x14ac:dyDescent="0.25">
      <c r="B2005" s="72" t="s">
        <v>143</v>
      </c>
      <c r="C2005" s="72" t="s">
        <v>144</v>
      </c>
      <c r="D2005" s="72" t="s">
        <v>12</v>
      </c>
      <c r="E2005" s="72" t="s">
        <v>181</v>
      </c>
      <c r="F2005" s="73">
        <v>-117</v>
      </c>
      <c r="G2005" s="72" t="s">
        <v>14</v>
      </c>
      <c r="H2005" s="72" t="s">
        <v>15</v>
      </c>
      <c r="I2005" s="72" t="s">
        <v>16</v>
      </c>
      <c r="J2005" s="72" t="s">
        <v>18</v>
      </c>
      <c r="K2005" s="72" t="s">
        <v>245</v>
      </c>
      <c r="L2005" s="72" t="s">
        <v>287</v>
      </c>
      <c r="M2005" s="72"/>
    </row>
    <row r="2006" spans="2:13" x14ac:dyDescent="0.25">
      <c r="B2006" s="72" t="s">
        <v>143</v>
      </c>
      <c r="C2006" s="72" t="s">
        <v>144</v>
      </c>
      <c r="D2006" s="72" t="s">
        <v>12</v>
      </c>
      <c r="E2006" s="72" t="s">
        <v>335</v>
      </c>
      <c r="F2006" s="73">
        <v>184532</v>
      </c>
      <c r="G2006" s="72" t="s">
        <v>14</v>
      </c>
      <c r="H2006" s="72" t="s">
        <v>15</v>
      </c>
      <c r="I2006" s="72" t="s">
        <v>16</v>
      </c>
      <c r="J2006" s="72" t="s">
        <v>18</v>
      </c>
      <c r="K2006" s="72" t="s">
        <v>33</v>
      </c>
      <c r="L2006" s="72" t="s">
        <v>430</v>
      </c>
      <c r="M2006" s="72" t="s">
        <v>334</v>
      </c>
    </row>
    <row r="2007" spans="2:13" x14ac:dyDescent="0.25">
      <c r="B2007" s="72" t="s">
        <v>143</v>
      </c>
      <c r="C2007" s="72" t="s">
        <v>144</v>
      </c>
      <c r="D2007" s="72" t="s">
        <v>12</v>
      </c>
      <c r="E2007" s="72" t="s">
        <v>154</v>
      </c>
      <c r="F2007" s="73">
        <v>-1524</v>
      </c>
      <c r="G2007" s="72" t="s">
        <v>14</v>
      </c>
      <c r="H2007" s="72" t="s">
        <v>155</v>
      </c>
      <c r="I2007" s="72" t="s">
        <v>16</v>
      </c>
      <c r="J2007" s="72" t="s">
        <v>18</v>
      </c>
      <c r="K2007" s="72" t="s">
        <v>33</v>
      </c>
      <c r="L2007" s="72" t="s">
        <v>577</v>
      </c>
      <c r="M2007" s="72"/>
    </row>
    <row r="2008" spans="2:13" x14ac:dyDescent="0.25">
      <c r="B2008" s="72" t="s">
        <v>143</v>
      </c>
      <c r="C2008" s="72" t="s">
        <v>144</v>
      </c>
      <c r="D2008" s="72" t="s">
        <v>12</v>
      </c>
      <c r="E2008" s="72" t="s">
        <v>227</v>
      </c>
      <c r="F2008" s="73">
        <v>36995</v>
      </c>
      <c r="G2008" s="72" t="s">
        <v>14</v>
      </c>
      <c r="H2008" s="72" t="s">
        <v>155</v>
      </c>
      <c r="I2008" s="72" t="s">
        <v>16</v>
      </c>
      <c r="J2008" s="72" t="s">
        <v>18</v>
      </c>
      <c r="K2008" s="72" t="s">
        <v>147</v>
      </c>
      <c r="L2008" s="72" t="s">
        <v>433</v>
      </c>
      <c r="M2008" s="72" t="s">
        <v>163</v>
      </c>
    </row>
    <row r="2009" spans="2:13" x14ac:dyDescent="0.25">
      <c r="B2009" s="72" t="s">
        <v>143</v>
      </c>
      <c r="C2009" s="72" t="s">
        <v>144</v>
      </c>
      <c r="D2009" s="72" t="s">
        <v>12</v>
      </c>
      <c r="E2009" s="72" t="s">
        <v>160</v>
      </c>
      <c r="F2009" s="73">
        <v>145995</v>
      </c>
      <c r="G2009" s="72" t="s">
        <v>14</v>
      </c>
      <c r="H2009" s="72" t="s">
        <v>15</v>
      </c>
      <c r="I2009" s="72" t="s">
        <v>16</v>
      </c>
      <c r="J2009" s="72" t="s">
        <v>18</v>
      </c>
      <c r="K2009" s="72" t="s">
        <v>245</v>
      </c>
      <c r="L2009" s="72" t="s">
        <v>471</v>
      </c>
      <c r="M2009" s="72" t="s">
        <v>163</v>
      </c>
    </row>
    <row r="2010" spans="2:13" x14ac:dyDescent="0.25">
      <c r="B2010" s="72" t="s">
        <v>143</v>
      </c>
      <c r="C2010" s="72" t="s">
        <v>144</v>
      </c>
      <c r="D2010" s="72" t="s">
        <v>12</v>
      </c>
      <c r="E2010" s="72" t="s">
        <v>219</v>
      </c>
      <c r="F2010" s="73">
        <v>674729</v>
      </c>
      <c r="G2010" s="72" t="s">
        <v>14</v>
      </c>
      <c r="H2010" s="72" t="s">
        <v>15</v>
      </c>
      <c r="I2010" s="72" t="s">
        <v>16</v>
      </c>
      <c r="J2010" s="72" t="s">
        <v>18</v>
      </c>
      <c r="K2010" s="72" t="s">
        <v>147</v>
      </c>
      <c r="L2010" s="72" t="s">
        <v>247</v>
      </c>
      <c r="M2010" s="72"/>
    </row>
    <row r="2011" spans="2:13" x14ac:dyDescent="0.25">
      <c r="B2011" s="72" t="s">
        <v>143</v>
      </c>
      <c r="C2011" s="72" t="s">
        <v>144</v>
      </c>
      <c r="D2011" s="72" t="s">
        <v>12</v>
      </c>
      <c r="E2011" s="72" t="s">
        <v>219</v>
      </c>
      <c r="F2011" s="73">
        <v>290611</v>
      </c>
      <c r="G2011" s="72" t="s">
        <v>14</v>
      </c>
      <c r="H2011" s="72" t="s">
        <v>155</v>
      </c>
      <c r="I2011" s="72" t="s">
        <v>16</v>
      </c>
      <c r="J2011" s="72" t="s">
        <v>18</v>
      </c>
      <c r="K2011" s="72" t="s">
        <v>147</v>
      </c>
      <c r="L2011" s="72" t="s">
        <v>347</v>
      </c>
      <c r="M2011" s="72"/>
    </row>
    <row r="2012" spans="2:13" x14ac:dyDescent="0.25">
      <c r="B2012" s="72" t="s">
        <v>143</v>
      </c>
      <c r="C2012" s="72" t="s">
        <v>144</v>
      </c>
      <c r="D2012" s="72" t="s">
        <v>12</v>
      </c>
      <c r="E2012" s="72" t="s">
        <v>188</v>
      </c>
      <c r="F2012" s="73">
        <v>251255</v>
      </c>
      <c r="G2012" s="72" t="s">
        <v>14</v>
      </c>
      <c r="H2012" s="72" t="s">
        <v>15</v>
      </c>
      <c r="I2012" s="72" t="s">
        <v>136</v>
      </c>
      <c r="J2012" s="72" t="s">
        <v>18</v>
      </c>
      <c r="K2012" s="72" t="s">
        <v>245</v>
      </c>
      <c r="L2012" s="72" t="s">
        <v>287</v>
      </c>
      <c r="M2012" s="72" t="s">
        <v>163</v>
      </c>
    </row>
    <row r="2013" spans="2:13" x14ac:dyDescent="0.25">
      <c r="B2013" s="72" t="s">
        <v>143</v>
      </c>
      <c r="C2013" s="72" t="s">
        <v>144</v>
      </c>
      <c r="D2013" s="72" t="s">
        <v>12</v>
      </c>
      <c r="E2013" s="72" t="s">
        <v>188</v>
      </c>
      <c r="F2013" s="73">
        <v>1201172</v>
      </c>
      <c r="G2013" s="72" t="s">
        <v>14</v>
      </c>
      <c r="H2013" s="72" t="s">
        <v>15</v>
      </c>
      <c r="I2013" s="72" t="s">
        <v>16</v>
      </c>
      <c r="J2013" s="72" t="s">
        <v>18</v>
      </c>
      <c r="K2013" s="72" t="s">
        <v>147</v>
      </c>
      <c r="L2013" s="72" t="s">
        <v>309</v>
      </c>
      <c r="M2013" s="72" t="s">
        <v>191</v>
      </c>
    </row>
    <row r="2014" spans="2:13" x14ac:dyDescent="0.25">
      <c r="B2014" s="72" t="s">
        <v>143</v>
      </c>
      <c r="C2014" s="72" t="s">
        <v>144</v>
      </c>
      <c r="D2014" s="72" t="s">
        <v>12</v>
      </c>
      <c r="E2014" s="72" t="s">
        <v>229</v>
      </c>
      <c r="F2014" s="73">
        <v>-127652</v>
      </c>
      <c r="G2014" s="72" t="s">
        <v>14</v>
      </c>
      <c r="H2014" s="72" t="s">
        <v>15</v>
      </c>
      <c r="I2014" s="72" t="s">
        <v>16</v>
      </c>
      <c r="J2014" s="72" t="s">
        <v>18</v>
      </c>
      <c r="K2014" s="72" t="s">
        <v>147</v>
      </c>
      <c r="L2014" s="72" t="s">
        <v>347</v>
      </c>
      <c r="M2014" s="72"/>
    </row>
    <row r="2015" spans="2:13" x14ac:dyDescent="0.25">
      <c r="B2015" s="72" t="s">
        <v>143</v>
      </c>
      <c r="C2015" s="72" t="s">
        <v>144</v>
      </c>
      <c r="D2015" s="72" t="s">
        <v>12</v>
      </c>
      <c r="E2015" s="72" t="s">
        <v>733</v>
      </c>
      <c r="F2015" s="73">
        <v>1420012</v>
      </c>
      <c r="G2015" s="72" t="s">
        <v>14</v>
      </c>
      <c r="H2015" s="72" t="s">
        <v>15</v>
      </c>
      <c r="I2015" s="72" t="s">
        <v>16</v>
      </c>
      <c r="J2015" s="72" t="s">
        <v>18</v>
      </c>
      <c r="K2015" s="72"/>
      <c r="L2015" s="72"/>
      <c r="M2015" s="72" t="s">
        <v>734</v>
      </c>
    </row>
    <row r="2016" spans="2:13" x14ac:dyDescent="0.25">
      <c r="B2016" s="72" t="s">
        <v>143</v>
      </c>
      <c r="C2016" s="72" t="s">
        <v>144</v>
      </c>
      <c r="D2016" s="72" t="s">
        <v>12</v>
      </c>
      <c r="E2016" s="72" t="s">
        <v>240</v>
      </c>
      <c r="F2016" s="73">
        <v>-8953</v>
      </c>
      <c r="G2016" s="72" t="s">
        <v>14</v>
      </c>
      <c r="H2016" s="72" t="s">
        <v>155</v>
      </c>
      <c r="I2016" s="72" t="s">
        <v>16</v>
      </c>
      <c r="J2016" s="72" t="s">
        <v>18</v>
      </c>
      <c r="K2016" s="72" t="s">
        <v>267</v>
      </c>
      <c r="L2016" s="72" t="s">
        <v>372</v>
      </c>
      <c r="M2016" s="72"/>
    </row>
    <row r="2017" spans="2:13" x14ac:dyDescent="0.25">
      <c r="B2017" s="72" t="s">
        <v>143</v>
      </c>
      <c r="C2017" s="72" t="s">
        <v>144</v>
      </c>
      <c r="D2017" s="72" t="s">
        <v>12</v>
      </c>
      <c r="E2017" s="72" t="s">
        <v>160</v>
      </c>
      <c r="F2017" s="73">
        <v>56859</v>
      </c>
      <c r="G2017" s="72" t="s">
        <v>14</v>
      </c>
      <c r="H2017" s="72" t="s">
        <v>155</v>
      </c>
      <c r="I2017" s="72" t="s">
        <v>16</v>
      </c>
      <c r="J2017" s="72" t="s">
        <v>18</v>
      </c>
      <c r="K2017" s="72" t="s">
        <v>147</v>
      </c>
      <c r="L2017" s="72" t="s">
        <v>273</v>
      </c>
      <c r="M2017" s="72" t="s">
        <v>248</v>
      </c>
    </row>
    <row r="2018" spans="2:13" x14ac:dyDescent="0.25">
      <c r="B2018" s="72" t="s">
        <v>143</v>
      </c>
      <c r="C2018" s="72" t="s">
        <v>144</v>
      </c>
      <c r="D2018" s="72" t="s">
        <v>12</v>
      </c>
      <c r="E2018" s="72" t="s">
        <v>219</v>
      </c>
      <c r="F2018" s="73">
        <v>1003050</v>
      </c>
      <c r="G2018" s="72" t="s">
        <v>14</v>
      </c>
      <c r="H2018" s="72" t="s">
        <v>15</v>
      </c>
      <c r="I2018" s="72" t="s">
        <v>16</v>
      </c>
      <c r="J2018" s="72" t="s">
        <v>18</v>
      </c>
      <c r="K2018" s="72" t="s">
        <v>24</v>
      </c>
      <c r="L2018" s="72" t="s">
        <v>174</v>
      </c>
      <c r="M2018" s="72"/>
    </row>
    <row r="2019" spans="2:13" x14ac:dyDescent="0.25">
      <c r="B2019" s="72" t="s">
        <v>143</v>
      </c>
      <c r="C2019" s="72" t="s">
        <v>144</v>
      </c>
      <c r="D2019" s="72" t="s">
        <v>12</v>
      </c>
      <c r="E2019" s="72" t="s">
        <v>240</v>
      </c>
      <c r="F2019" s="73">
        <v>-7728945</v>
      </c>
      <c r="G2019" s="72" t="s">
        <v>14</v>
      </c>
      <c r="H2019" s="72" t="s">
        <v>15</v>
      </c>
      <c r="I2019" s="72" t="s">
        <v>16</v>
      </c>
      <c r="J2019" s="72" t="s">
        <v>18</v>
      </c>
      <c r="K2019" s="72" t="s">
        <v>214</v>
      </c>
      <c r="L2019" s="72" t="s">
        <v>629</v>
      </c>
      <c r="M2019" s="72"/>
    </row>
    <row r="2020" spans="2:13" x14ac:dyDescent="0.25">
      <c r="B2020" s="72" t="s">
        <v>143</v>
      </c>
      <c r="C2020" s="72" t="s">
        <v>144</v>
      </c>
      <c r="D2020" s="72" t="s">
        <v>12</v>
      </c>
      <c r="E2020" s="72" t="s">
        <v>152</v>
      </c>
      <c r="F2020" s="73">
        <v>-7755</v>
      </c>
      <c r="G2020" s="72" t="s">
        <v>14</v>
      </c>
      <c r="H2020" s="72" t="s">
        <v>155</v>
      </c>
      <c r="I2020" s="72" t="s">
        <v>16</v>
      </c>
      <c r="J2020" s="72" t="s">
        <v>18</v>
      </c>
      <c r="K2020" s="72" t="s">
        <v>33</v>
      </c>
      <c r="L2020" s="72" t="s">
        <v>359</v>
      </c>
      <c r="M2020" s="72"/>
    </row>
    <row r="2021" spans="2:13" x14ac:dyDescent="0.25">
      <c r="B2021" s="72" t="s">
        <v>143</v>
      </c>
      <c r="C2021" s="72" t="s">
        <v>144</v>
      </c>
      <c r="D2021" s="72" t="s">
        <v>12</v>
      </c>
      <c r="E2021" s="72" t="s">
        <v>145</v>
      </c>
      <c r="F2021" s="73">
        <v>-287161</v>
      </c>
      <c r="G2021" s="72" t="s">
        <v>14</v>
      </c>
      <c r="H2021" s="72" t="s">
        <v>15</v>
      </c>
      <c r="I2021" s="72" t="s">
        <v>16</v>
      </c>
      <c r="J2021" s="72" t="s">
        <v>18</v>
      </c>
      <c r="K2021" s="72" t="s">
        <v>147</v>
      </c>
      <c r="L2021" s="72" t="s">
        <v>380</v>
      </c>
      <c r="M2021" s="72"/>
    </row>
    <row r="2022" spans="2:13" x14ac:dyDescent="0.25">
      <c r="B2022" s="72" t="s">
        <v>143</v>
      </c>
      <c r="C2022" s="72" t="s">
        <v>144</v>
      </c>
      <c r="D2022" s="72" t="s">
        <v>12</v>
      </c>
      <c r="E2022" s="72" t="s">
        <v>149</v>
      </c>
      <c r="F2022" s="73">
        <v>15011725</v>
      </c>
      <c r="G2022" s="72" t="s">
        <v>14</v>
      </c>
      <c r="H2022" s="72" t="s">
        <v>15</v>
      </c>
      <c r="I2022" s="72" t="s">
        <v>16</v>
      </c>
      <c r="J2022" s="72" t="s">
        <v>18</v>
      </c>
      <c r="K2022" s="72" t="s">
        <v>33</v>
      </c>
      <c r="L2022" s="72" t="s">
        <v>456</v>
      </c>
      <c r="M2022" s="72" t="s">
        <v>151</v>
      </c>
    </row>
    <row r="2023" spans="2:13" x14ac:dyDescent="0.25">
      <c r="B2023" s="72" t="s">
        <v>143</v>
      </c>
      <c r="C2023" s="72" t="s">
        <v>144</v>
      </c>
      <c r="D2023" s="72" t="s">
        <v>12</v>
      </c>
      <c r="E2023" s="72" t="s">
        <v>152</v>
      </c>
      <c r="F2023" s="73">
        <v>-335</v>
      </c>
      <c r="G2023" s="72" t="s">
        <v>14</v>
      </c>
      <c r="H2023" s="72" t="s">
        <v>15</v>
      </c>
      <c r="I2023" s="72" t="s">
        <v>16</v>
      </c>
      <c r="J2023" s="72" t="s">
        <v>18</v>
      </c>
      <c r="K2023" s="72" t="s">
        <v>24</v>
      </c>
      <c r="L2023" s="72" t="s">
        <v>656</v>
      </c>
      <c r="M2023" s="72"/>
    </row>
    <row r="2024" spans="2:13" x14ac:dyDescent="0.25">
      <c r="B2024" s="72" t="s">
        <v>143</v>
      </c>
      <c r="C2024" s="72" t="s">
        <v>144</v>
      </c>
      <c r="D2024" s="72" t="s">
        <v>12</v>
      </c>
      <c r="E2024" s="72" t="s">
        <v>282</v>
      </c>
      <c r="F2024" s="73">
        <v>-2262</v>
      </c>
      <c r="G2024" s="72" t="s">
        <v>14</v>
      </c>
      <c r="H2024" s="72" t="s">
        <v>15</v>
      </c>
      <c r="I2024" s="72" t="s">
        <v>16</v>
      </c>
      <c r="J2024" s="72" t="s">
        <v>18</v>
      </c>
      <c r="K2024" s="72" t="s">
        <v>303</v>
      </c>
      <c r="L2024" s="72" t="s">
        <v>357</v>
      </c>
      <c r="M2024" s="72"/>
    </row>
    <row r="2025" spans="2:13" x14ac:dyDescent="0.25">
      <c r="B2025" s="72" t="s">
        <v>143</v>
      </c>
      <c r="C2025" s="72" t="s">
        <v>144</v>
      </c>
      <c r="D2025" s="72" t="s">
        <v>12</v>
      </c>
      <c r="E2025" s="72" t="s">
        <v>197</v>
      </c>
      <c r="F2025" s="73">
        <v>27642</v>
      </c>
      <c r="G2025" s="72" t="s">
        <v>14</v>
      </c>
      <c r="H2025" s="72" t="s">
        <v>15</v>
      </c>
      <c r="I2025" s="72" t="s">
        <v>16</v>
      </c>
      <c r="J2025" s="72" t="s">
        <v>18</v>
      </c>
      <c r="K2025" s="72" t="s">
        <v>33</v>
      </c>
      <c r="L2025" s="72" t="s">
        <v>584</v>
      </c>
      <c r="M2025" s="72" t="s">
        <v>151</v>
      </c>
    </row>
    <row r="2026" spans="2:13" x14ac:dyDescent="0.25">
      <c r="B2026" s="72" t="s">
        <v>143</v>
      </c>
      <c r="C2026" s="72" t="s">
        <v>144</v>
      </c>
      <c r="D2026" s="72" t="s">
        <v>12</v>
      </c>
      <c r="E2026" s="72" t="s">
        <v>213</v>
      </c>
      <c r="F2026" s="73">
        <v>70917</v>
      </c>
      <c r="G2026" s="72" t="s">
        <v>14</v>
      </c>
      <c r="H2026" s="72" t="s">
        <v>15</v>
      </c>
      <c r="I2026" s="72" t="s">
        <v>16</v>
      </c>
      <c r="J2026" s="72" t="s">
        <v>18</v>
      </c>
      <c r="K2026" s="72" t="s">
        <v>21</v>
      </c>
      <c r="L2026" s="72" t="s">
        <v>198</v>
      </c>
      <c r="M2026" s="72" t="s">
        <v>191</v>
      </c>
    </row>
    <row r="2027" spans="2:13" x14ac:dyDescent="0.25">
      <c r="B2027" s="72" t="s">
        <v>143</v>
      </c>
      <c r="C2027" s="72" t="s">
        <v>144</v>
      </c>
      <c r="D2027" s="72" t="s">
        <v>12</v>
      </c>
      <c r="E2027" s="72" t="s">
        <v>229</v>
      </c>
      <c r="F2027" s="73">
        <v>-315543</v>
      </c>
      <c r="G2027" s="72" t="s">
        <v>14</v>
      </c>
      <c r="H2027" s="72" t="s">
        <v>15</v>
      </c>
      <c r="I2027" s="72" t="s">
        <v>16</v>
      </c>
      <c r="J2027" s="72" t="s">
        <v>18</v>
      </c>
      <c r="K2027" s="72" t="s">
        <v>214</v>
      </c>
      <c r="L2027" s="72" t="s">
        <v>599</v>
      </c>
      <c r="M2027" s="72"/>
    </row>
    <row r="2028" spans="2:13" x14ac:dyDescent="0.25">
      <c r="B2028" s="72" t="s">
        <v>143</v>
      </c>
      <c r="C2028" s="72" t="s">
        <v>144</v>
      </c>
      <c r="D2028" s="72" t="s">
        <v>12</v>
      </c>
      <c r="E2028" s="72" t="s">
        <v>197</v>
      </c>
      <c r="F2028" s="73">
        <v>4872119</v>
      </c>
      <c r="G2028" s="72" t="s">
        <v>14</v>
      </c>
      <c r="H2028" s="72" t="s">
        <v>15</v>
      </c>
      <c r="I2028" s="72" t="s">
        <v>16</v>
      </c>
      <c r="J2028" s="72" t="s">
        <v>18</v>
      </c>
      <c r="K2028" s="72" t="s">
        <v>147</v>
      </c>
      <c r="L2028" s="72" t="s">
        <v>527</v>
      </c>
      <c r="M2028" s="72" t="s">
        <v>191</v>
      </c>
    </row>
    <row r="2029" spans="2:13" x14ac:dyDescent="0.25">
      <c r="B2029" s="72" t="s">
        <v>143</v>
      </c>
      <c r="C2029" s="72" t="s">
        <v>144</v>
      </c>
      <c r="D2029" s="72" t="s">
        <v>12</v>
      </c>
      <c r="E2029" s="72" t="s">
        <v>219</v>
      </c>
      <c r="F2029" s="73">
        <v>811825</v>
      </c>
      <c r="G2029" s="72" t="s">
        <v>14</v>
      </c>
      <c r="H2029" s="72" t="s">
        <v>15</v>
      </c>
      <c r="I2029" s="72" t="s">
        <v>16</v>
      </c>
      <c r="J2029" s="72" t="s">
        <v>18</v>
      </c>
      <c r="K2029" s="72" t="s">
        <v>33</v>
      </c>
      <c r="L2029" s="72" t="s">
        <v>261</v>
      </c>
      <c r="M2029" s="72"/>
    </row>
    <row r="2030" spans="2:13" x14ac:dyDescent="0.25">
      <c r="B2030" s="72" t="s">
        <v>143</v>
      </c>
      <c r="C2030" s="72" t="s">
        <v>144</v>
      </c>
      <c r="D2030" s="72" t="s">
        <v>12</v>
      </c>
      <c r="E2030" s="72" t="s">
        <v>145</v>
      </c>
      <c r="F2030" s="73">
        <v>-849</v>
      </c>
      <c r="G2030" s="72" t="s">
        <v>14</v>
      </c>
      <c r="H2030" s="72" t="s">
        <v>15</v>
      </c>
      <c r="I2030" s="72" t="s">
        <v>16</v>
      </c>
      <c r="J2030" s="72" t="s">
        <v>18</v>
      </c>
      <c r="K2030" s="72" t="s">
        <v>214</v>
      </c>
      <c r="L2030" s="72" t="s">
        <v>722</v>
      </c>
      <c r="M2030" s="72"/>
    </row>
    <row r="2031" spans="2:13" x14ac:dyDescent="0.25">
      <c r="B2031" s="72" t="s">
        <v>143</v>
      </c>
      <c r="C2031" s="72" t="s">
        <v>144</v>
      </c>
      <c r="D2031" s="72" t="s">
        <v>12</v>
      </c>
      <c r="E2031" s="72" t="s">
        <v>177</v>
      </c>
      <c r="F2031" s="73">
        <v>1642364</v>
      </c>
      <c r="G2031" s="72" t="s">
        <v>14</v>
      </c>
      <c r="H2031" s="72" t="s">
        <v>155</v>
      </c>
      <c r="I2031" s="72" t="s">
        <v>16</v>
      </c>
      <c r="J2031" s="72" t="s">
        <v>18</v>
      </c>
      <c r="K2031" s="72" t="s">
        <v>33</v>
      </c>
      <c r="L2031" s="72" t="s">
        <v>490</v>
      </c>
      <c r="M2031" s="72"/>
    </row>
    <row r="2032" spans="2:13" x14ac:dyDescent="0.25">
      <c r="B2032" s="72" t="s">
        <v>143</v>
      </c>
      <c r="C2032" s="72" t="s">
        <v>144</v>
      </c>
      <c r="D2032" s="72" t="s">
        <v>12</v>
      </c>
      <c r="E2032" s="72" t="s">
        <v>188</v>
      </c>
      <c r="F2032" s="73">
        <v>550481</v>
      </c>
      <c r="G2032" s="72" t="s">
        <v>14</v>
      </c>
      <c r="H2032" s="72" t="s">
        <v>15</v>
      </c>
      <c r="I2032" s="72" t="s">
        <v>16</v>
      </c>
      <c r="J2032" s="72" t="s">
        <v>18</v>
      </c>
      <c r="K2032" s="72" t="s">
        <v>189</v>
      </c>
      <c r="L2032" s="72" t="s">
        <v>618</v>
      </c>
      <c r="M2032" s="72" t="s">
        <v>151</v>
      </c>
    </row>
    <row r="2033" spans="2:13" x14ac:dyDescent="0.25">
      <c r="B2033" s="72" t="s">
        <v>143</v>
      </c>
      <c r="C2033" s="72" t="s">
        <v>144</v>
      </c>
      <c r="D2033" s="72" t="s">
        <v>12</v>
      </c>
      <c r="E2033" s="72" t="s">
        <v>154</v>
      </c>
      <c r="F2033" s="73">
        <v>-418</v>
      </c>
      <c r="G2033" s="72" t="s">
        <v>14</v>
      </c>
      <c r="H2033" s="72" t="s">
        <v>15</v>
      </c>
      <c r="I2033" s="72" t="s">
        <v>16</v>
      </c>
      <c r="J2033" s="72" t="s">
        <v>18</v>
      </c>
      <c r="K2033" s="72" t="s">
        <v>33</v>
      </c>
      <c r="L2033" s="72" t="s">
        <v>492</v>
      </c>
      <c r="M2033" s="72"/>
    </row>
    <row r="2034" spans="2:13" x14ac:dyDescent="0.25">
      <c r="B2034" s="72" t="s">
        <v>143</v>
      </c>
      <c r="C2034" s="72" t="s">
        <v>144</v>
      </c>
      <c r="D2034" s="72" t="s">
        <v>12</v>
      </c>
      <c r="E2034" s="72" t="s">
        <v>219</v>
      </c>
      <c r="F2034" s="73">
        <v>302552</v>
      </c>
      <c r="G2034" s="72" t="s">
        <v>14</v>
      </c>
      <c r="H2034" s="72" t="s">
        <v>15</v>
      </c>
      <c r="I2034" s="72" t="s">
        <v>16</v>
      </c>
      <c r="J2034" s="72" t="s">
        <v>18</v>
      </c>
      <c r="K2034" s="72" t="s">
        <v>214</v>
      </c>
      <c r="L2034" s="72" t="s">
        <v>215</v>
      </c>
      <c r="M2034" s="72"/>
    </row>
    <row r="2035" spans="2:13" x14ac:dyDescent="0.25">
      <c r="B2035" s="72" t="s">
        <v>143</v>
      </c>
      <c r="C2035" s="72" t="s">
        <v>144</v>
      </c>
      <c r="D2035" s="72" t="s">
        <v>12</v>
      </c>
      <c r="E2035" s="72" t="s">
        <v>188</v>
      </c>
      <c r="F2035" s="73">
        <v>289782</v>
      </c>
      <c r="G2035" s="72" t="s">
        <v>14</v>
      </c>
      <c r="H2035" s="72" t="s">
        <v>155</v>
      </c>
      <c r="I2035" s="72" t="s">
        <v>16</v>
      </c>
      <c r="J2035" s="72" t="s">
        <v>18</v>
      </c>
      <c r="K2035" s="72" t="s">
        <v>147</v>
      </c>
      <c r="L2035" s="72" t="s">
        <v>571</v>
      </c>
      <c r="M2035" s="72" t="s">
        <v>163</v>
      </c>
    </row>
    <row r="2036" spans="2:13" x14ac:dyDescent="0.25">
      <c r="B2036" s="72" t="s">
        <v>143</v>
      </c>
      <c r="C2036" s="72" t="s">
        <v>144</v>
      </c>
      <c r="D2036" s="72" t="s">
        <v>12</v>
      </c>
      <c r="E2036" s="72" t="s">
        <v>282</v>
      </c>
      <c r="F2036" s="73">
        <v>-1733</v>
      </c>
      <c r="G2036" s="72" t="s">
        <v>14</v>
      </c>
      <c r="H2036" s="72" t="s">
        <v>15</v>
      </c>
      <c r="I2036" s="72" t="s">
        <v>16</v>
      </c>
      <c r="J2036" s="72" t="s">
        <v>18</v>
      </c>
      <c r="K2036" s="72" t="s">
        <v>168</v>
      </c>
      <c r="L2036" s="72" t="s">
        <v>288</v>
      </c>
      <c r="M2036" s="72"/>
    </row>
    <row r="2037" spans="2:13" x14ac:dyDescent="0.25">
      <c r="B2037" s="72" t="s">
        <v>143</v>
      </c>
      <c r="C2037" s="72" t="s">
        <v>144</v>
      </c>
      <c r="D2037" s="72" t="s">
        <v>12</v>
      </c>
      <c r="E2037" s="72" t="s">
        <v>229</v>
      </c>
      <c r="F2037" s="73">
        <v>-1810</v>
      </c>
      <c r="G2037" s="72" t="s">
        <v>14</v>
      </c>
      <c r="H2037" s="72" t="s">
        <v>155</v>
      </c>
      <c r="I2037" s="72" t="s">
        <v>16</v>
      </c>
      <c r="J2037" s="72" t="s">
        <v>18</v>
      </c>
      <c r="K2037" s="72" t="s">
        <v>33</v>
      </c>
      <c r="L2037" s="72" t="s">
        <v>286</v>
      </c>
      <c r="M2037" s="72"/>
    </row>
    <row r="2038" spans="2:13" x14ac:dyDescent="0.25">
      <c r="B2038" s="72" t="s">
        <v>143</v>
      </c>
      <c r="C2038" s="72" t="s">
        <v>144</v>
      </c>
      <c r="D2038" s="72" t="s">
        <v>12</v>
      </c>
      <c r="E2038" s="72" t="s">
        <v>170</v>
      </c>
      <c r="F2038" s="73">
        <v>776161</v>
      </c>
      <c r="G2038" s="72" t="s">
        <v>14</v>
      </c>
      <c r="H2038" s="72" t="s">
        <v>155</v>
      </c>
      <c r="I2038" s="72" t="s">
        <v>16</v>
      </c>
      <c r="J2038" s="72" t="s">
        <v>18</v>
      </c>
      <c r="K2038" s="72" t="s">
        <v>33</v>
      </c>
      <c r="L2038" s="72" t="s">
        <v>348</v>
      </c>
      <c r="M2038" s="72" t="s">
        <v>151</v>
      </c>
    </row>
    <row r="2039" spans="2:13" x14ac:dyDescent="0.25">
      <c r="B2039" s="72" t="s">
        <v>143</v>
      </c>
      <c r="C2039" s="72" t="s">
        <v>144</v>
      </c>
      <c r="D2039" s="72" t="s">
        <v>12</v>
      </c>
      <c r="E2039" s="72" t="s">
        <v>219</v>
      </c>
      <c r="F2039" s="73">
        <v>324856</v>
      </c>
      <c r="G2039" s="72" t="s">
        <v>14</v>
      </c>
      <c r="H2039" s="72" t="s">
        <v>15</v>
      </c>
      <c r="I2039" s="72" t="s">
        <v>16</v>
      </c>
      <c r="J2039" s="72" t="s">
        <v>18</v>
      </c>
      <c r="K2039" s="72" t="s">
        <v>257</v>
      </c>
      <c r="L2039" s="72" t="s">
        <v>718</v>
      </c>
      <c r="M2039" s="72"/>
    </row>
    <row r="2040" spans="2:13" x14ac:dyDescent="0.25">
      <c r="B2040" s="72" t="s">
        <v>143</v>
      </c>
      <c r="C2040" s="72" t="s">
        <v>144</v>
      </c>
      <c r="D2040" s="72" t="s">
        <v>12</v>
      </c>
      <c r="E2040" s="72" t="s">
        <v>145</v>
      </c>
      <c r="F2040" s="73">
        <v>-2</v>
      </c>
      <c r="G2040" s="72" t="s">
        <v>14</v>
      </c>
      <c r="H2040" s="72" t="s">
        <v>15</v>
      </c>
      <c r="I2040" s="72" t="s">
        <v>16</v>
      </c>
      <c r="J2040" s="72" t="s">
        <v>18</v>
      </c>
      <c r="K2040" s="72" t="s">
        <v>168</v>
      </c>
      <c r="L2040" s="72" t="s">
        <v>591</v>
      </c>
      <c r="M2040" s="72"/>
    </row>
    <row r="2041" spans="2:13" x14ac:dyDescent="0.25">
      <c r="B2041" s="72" t="s">
        <v>143</v>
      </c>
      <c r="C2041" s="72" t="s">
        <v>144</v>
      </c>
      <c r="D2041" s="72" t="s">
        <v>12</v>
      </c>
      <c r="E2041" s="72" t="s">
        <v>188</v>
      </c>
      <c r="F2041" s="73">
        <v>1683541</v>
      </c>
      <c r="G2041" s="72" t="s">
        <v>14</v>
      </c>
      <c r="H2041" s="72" t="s">
        <v>15</v>
      </c>
      <c r="I2041" s="72" t="s">
        <v>16</v>
      </c>
      <c r="J2041" s="72" t="s">
        <v>18</v>
      </c>
      <c r="K2041" s="72" t="s">
        <v>21</v>
      </c>
      <c r="L2041" s="72" t="s">
        <v>602</v>
      </c>
      <c r="M2041" s="72" t="s">
        <v>163</v>
      </c>
    </row>
    <row r="2042" spans="2:13" x14ac:dyDescent="0.25">
      <c r="B2042" s="72" t="s">
        <v>143</v>
      </c>
      <c r="C2042" s="72" t="s">
        <v>144</v>
      </c>
      <c r="D2042" s="72" t="s">
        <v>12</v>
      </c>
      <c r="E2042" s="72" t="s">
        <v>181</v>
      </c>
      <c r="F2042" s="73">
        <v>-664</v>
      </c>
      <c r="G2042" s="72" t="s">
        <v>14</v>
      </c>
      <c r="H2042" s="72" t="s">
        <v>155</v>
      </c>
      <c r="I2042" s="72" t="s">
        <v>16</v>
      </c>
      <c r="J2042" s="72" t="s">
        <v>18</v>
      </c>
      <c r="K2042" s="72" t="s">
        <v>33</v>
      </c>
      <c r="L2042" s="72" t="s">
        <v>691</v>
      </c>
      <c r="M2042" s="72"/>
    </row>
    <row r="2043" spans="2:13" x14ac:dyDescent="0.25">
      <c r="B2043" s="72" t="s">
        <v>143</v>
      </c>
      <c r="C2043" s="72" t="s">
        <v>144</v>
      </c>
      <c r="D2043" s="72" t="s">
        <v>12</v>
      </c>
      <c r="E2043" s="72" t="s">
        <v>157</v>
      </c>
      <c r="F2043" s="73">
        <v>1214499</v>
      </c>
      <c r="G2043" s="72" t="s">
        <v>14</v>
      </c>
      <c r="H2043" s="72" t="s">
        <v>155</v>
      </c>
      <c r="I2043" s="72" t="s">
        <v>16</v>
      </c>
      <c r="J2043" s="72" t="s">
        <v>18</v>
      </c>
      <c r="K2043" s="72" t="s">
        <v>33</v>
      </c>
      <c r="L2043" s="72" t="s">
        <v>221</v>
      </c>
      <c r="M2043" s="72" t="s">
        <v>322</v>
      </c>
    </row>
    <row r="2044" spans="2:13" x14ac:dyDescent="0.25">
      <c r="B2044" s="72" t="s">
        <v>143</v>
      </c>
      <c r="C2044" s="72" t="s">
        <v>144</v>
      </c>
      <c r="D2044" s="72" t="s">
        <v>12</v>
      </c>
      <c r="E2044" s="72" t="s">
        <v>188</v>
      </c>
      <c r="F2044" s="73">
        <v>30063</v>
      </c>
      <c r="G2044" s="72" t="s">
        <v>14</v>
      </c>
      <c r="H2044" s="72" t="s">
        <v>155</v>
      </c>
      <c r="I2044" s="72" t="s">
        <v>16</v>
      </c>
      <c r="J2044" s="72" t="s">
        <v>18</v>
      </c>
      <c r="K2044" s="72" t="s">
        <v>303</v>
      </c>
      <c r="L2044" s="72" t="s">
        <v>357</v>
      </c>
      <c r="M2044" s="72" t="s">
        <v>186</v>
      </c>
    </row>
    <row r="2045" spans="2:13" x14ac:dyDescent="0.25">
      <c r="B2045" s="72" t="s">
        <v>143</v>
      </c>
      <c r="C2045" s="72" t="s">
        <v>144</v>
      </c>
      <c r="D2045" s="72" t="s">
        <v>12</v>
      </c>
      <c r="E2045" s="72" t="s">
        <v>237</v>
      </c>
      <c r="F2045" s="73">
        <v>442465</v>
      </c>
      <c r="G2045" s="72" t="s">
        <v>14</v>
      </c>
      <c r="H2045" s="72" t="s">
        <v>15</v>
      </c>
      <c r="I2045" s="72" t="s">
        <v>16</v>
      </c>
      <c r="J2045" s="72" t="s">
        <v>18</v>
      </c>
      <c r="K2045" s="72" t="s">
        <v>33</v>
      </c>
      <c r="L2045" s="72" t="s">
        <v>482</v>
      </c>
      <c r="M2045" s="72" t="s">
        <v>248</v>
      </c>
    </row>
    <row r="2046" spans="2:13" x14ac:dyDescent="0.25">
      <c r="B2046" s="72" t="s">
        <v>143</v>
      </c>
      <c r="C2046" s="72" t="s">
        <v>144</v>
      </c>
      <c r="D2046" s="72" t="s">
        <v>12</v>
      </c>
      <c r="E2046" s="72" t="s">
        <v>251</v>
      </c>
      <c r="F2046" s="73">
        <v>10506020</v>
      </c>
      <c r="G2046" s="72" t="s">
        <v>14</v>
      </c>
      <c r="H2046" s="72" t="s">
        <v>15</v>
      </c>
      <c r="I2046" s="72" t="s">
        <v>16</v>
      </c>
      <c r="J2046" s="72" t="s">
        <v>18</v>
      </c>
      <c r="K2046" s="72" t="s">
        <v>184</v>
      </c>
      <c r="L2046" s="72" t="s">
        <v>639</v>
      </c>
      <c r="M2046" s="72" t="s">
        <v>522</v>
      </c>
    </row>
    <row r="2047" spans="2:13" x14ac:dyDescent="0.25">
      <c r="B2047" s="72" t="s">
        <v>143</v>
      </c>
      <c r="C2047" s="72" t="s">
        <v>144</v>
      </c>
      <c r="D2047" s="72" t="s">
        <v>12</v>
      </c>
      <c r="E2047" s="72" t="s">
        <v>197</v>
      </c>
      <c r="F2047" s="73">
        <v>29368</v>
      </c>
      <c r="G2047" s="72" t="s">
        <v>14</v>
      </c>
      <c r="H2047" s="72" t="s">
        <v>15</v>
      </c>
      <c r="I2047" s="72" t="s">
        <v>16</v>
      </c>
      <c r="J2047" s="72" t="s">
        <v>18</v>
      </c>
      <c r="K2047" s="72" t="s">
        <v>189</v>
      </c>
      <c r="L2047" s="72" t="s">
        <v>735</v>
      </c>
      <c r="M2047" s="72" t="s">
        <v>163</v>
      </c>
    </row>
    <row r="2048" spans="2:13" x14ac:dyDescent="0.25">
      <c r="B2048" s="72" t="s">
        <v>143</v>
      </c>
      <c r="C2048" s="72" t="s">
        <v>144</v>
      </c>
      <c r="D2048" s="72" t="s">
        <v>12</v>
      </c>
      <c r="E2048" s="72" t="s">
        <v>152</v>
      </c>
      <c r="F2048" s="73">
        <v>-2054</v>
      </c>
      <c r="G2048" s="72" t="s">
        <v>14</v>
      </c>
      <c r="H2048" s="72" t="s">
        <v>15</v>
      </c>
      <c r="I2048" s="72" t="s">
        <v>16</v>
      </c>
      <c r="J2048" s="72" t="s">
        <v>18</v>
      </c>
      <c r="K2048" s="72" t="s">
        <v>24</v>
      </c>
      <c r="L2048" s="72" t="s">
        <v>736</v>
      </c>
      <c r="M2048" s="72"/>
    </row>
    <row r="2049" spans="2:13" x14ac:dyDescent="0.25">
      <c r="B2049" s="72" t="s">
        <v>143</v>
      </c>
      <c r="C2049" s="72" t="s">
        <v>144</v>
      </c>
      <c r="D2049" s="72" t="s">
        <v>12</v>
      </c>
      <c r="E2049" s="72" t="s">
        <v>152</v>
      </c>
      <c r="F2049" s="73">
        <v>-925</v>
      </c>
      <c r="G2049" s="72" t="s">
        <v>14</v>
      </c>
      <c r="H2049" s="72" t="s">
        <v>155</v>
      </c>
      <c r="I2049" s="72" t="s">
        <v>16</v>
      </c>
      <c r="J2049" s="72" t="s">
        <v>18</v>
      </c>
      <c r="K2049" s="72" t="s">
        <v>33</v>
      </c>
      <c r="L2049" s="72" t="s">
        <v>737</v>
      </c>
      <c r="M2049" s="72"/>
    </row>
    <row r="2050" spans="2:13" x14ac:dyDescent="0.25">
      <c r="B2050" s="72" t="s">
        <v>143</v>
      </c>
      <c r="C2050" s="72" t="s">
        <v>144</v>
      </c>
      <c r="D2050" s="72" t="s">
        <v>12</v>
      </c>
      <c r="E2050" s="72" t="s">
        <v>188</v>
      </c>
      <c r="F2050" s="73">
        <v>3660748</v>
      </c>
      <c r="G2050" s="72" t="s">
        <v>14</v>
      </c>
      <c r="H2050" s="72" t="s">
        <v>15</v>
      </c>
      <c r="I2050" s="72" t="s">
        <v>16</v>
      </c>
      <c r="J2050" s="72" t="s">
        <v>18</v>
      </c>
      <c r="K2050" s="72" t="s">
        <v>33</v>
      </c>
      <c r="L2050" s="72" t="s">
        <v>221</v>
      </c>
      <c r="M2050" s="72" t="s">
        <v>163</v>
      </c>
    </row>
    <row r="2051" spans="2:13" x14ac:dyDescent="0.25">
      <c r="B2051" s="72" t="s">
        <v>143</v>
      </c>
      <c r="C2051" s="72" t="s">
        <v>144</v>
      </c>
      <c r="D2051" s="72" t="s">
        <v>12</v>
      </c>
      <c r="E2051" s="72" t="s">
        <v>219</v>
      </c>
      <c r="F2051" s="73">
        <v>20092</v>
      </c>
      <c r="G2051" s="72" t="s">
        <v>14</v>
      </c>
      <c r="H2051" s="72" t="s">
        <v>15</v>
      </c>
      <c r="I2051" s="72" t="s">
        <v>16</v>
      </c>
      <c r="J2051" s="72" t="s">
        <v>18</v>
      </c>
      <c r="K2051" s="72" t="s">
        <v>267</v>
      </c>
      <c r="L2051" s="72" t="s">
        <v>589</v>
      </c>
      <c r="M2051" s="72"/>
    </row>
    <row r="2052" spans="2:13" x14ac:dyDescent="0.25">
      <c r="B2052" s="72" t="s">
        <v>143</v>
      </c>
      <c r="C2052" s="72" t="s">
        <v>144</v>
      </c>
      <c r="D2052" s="72" t="s">
        <v>12</v>
      </c>
      <c r="E2052" s="72" t="s">
        <v>282</v>
      </c>
      <c r="F2052" s="73">
        <v>-143</v>
      </c>
      <c r="G2052" s="72" t="s">
        <v>14</v>
      </c>
      <c r="H2052" s="72" t="s">
        <v>15</v>
      </c>
      <c r="I2052" s="72" t="s">
        <v>16</v>
      </c>
      <c r="J2052" s="72" t="s">
        <v>18</v>
      </c>
      <c r="K2052" s="72" t="s">
        <v>257</v>
      </c>
      <c r="L2052" s="72" t="s">
        <v>258</v>
      </c>
      <c r="M2052" s="72"/>
    </row>
    <row r="2053" spans="2:13" x14ac:dyDescent="0.25">
      <c r="B2053" s="72" t="s">
        <v>143</v>
      </c>
      <c r="C2053" s="72" t="s">
        <v>144</v>
      </c>
      <c r="D2053" s="72" t="s">
        <v>12</v>
      </c>
      <c r="E2053" s="72" t="s">
        <v>501</v>
      </c>
      <c r="F2053" s="73">
        <v>853</v>
      </c>
      <c r="G2053" s="72" t="s">
        <v>14</v>
      </c>
      <c r="H2053" s="72" t="s">
        <v>15</v>
      </c>
      <c r="I2053" s="72" t="s">
        <v>16</v>
      </c>
      <c r="J2053" s="72" t="s">
        <v>18</v>
      </c>
      <c r="K2053" s="72" t="s">
        <v>184</v>
      </c>
      <c r="L2053" s="72" t="s">
        <v>336</v>
      </c>
      <c r="M2053" s="72"/>
    </row>
    <row r="2054" spans="2:13" x14ac:dyDescent="0.25">
      <c r="B2054" s="72" t="s">
        <v>143</v>
      </c>
      <c r="C2054" s="72" t="s">
        <v>144</v>
      </c>
      <c r="D2054" s="72" t="s">
        <v>12</v>
      </c>
      <c r="E2054" s="72" t="s">
        <v>229</v>
      </c>
      <c r="F2054" s="73">
        <v>-175</v>
      </c>
      <c r="G2054" s="72" t="s">
        <v>14</v>
      </c>
      <c r="H2054" s="72" t="s">
        <v>15</v>
      </c>
      <c r="I2054" s="72" t="s">
        <v>16</v>
      </c>
      <c r="J2054" s="72" t="s">
        <v>18</v>
      </c>
      <c r="K2054" s="72" t="s">
        <v>24</v>
      </c>
      <c r="L2054" s="72" t="s">
        <v>529</v>
      </c>
      <c r="M2054" s="72"/>
    </row>
    <row r="2055" spans="2:13" x14ac:dyDescent="0.25">
      <c r="B2055" s="72" t="s">
        <v>143</v>
      </c>
      <c r="C2055" s="72" t="s">
        <v>144</v>
      </c>
      <c r="D2055" s="72" t="s">
        <v>12</v>
      </c>
      <c r="E2055" s="72" t="s">
        <v>183</v>
      </c>
      <c r="F2055" s="73">
        <v>22780</v>
      </c>
      <c r="G2055" s="72" t="s">
        <v>14</v>
      </c>
      <c r="H2055" s="72" t="s">
        <v>155</v>
      </c>
      <c r="I2055" s="72" t="s">
        <v>16</v>
      </c>
      <c r="J2055" s="72" t="s">
        <v>18</v>
      </c>
      <c r="K2055" s="72" t="s">
        <v>147</v>
      </c>
      <c r="L2055" s="72" t="s">
        <v>223</v>
      </c>
      <c r="M2055" s="72" t="s">
        <v>248</v>
      </c>
    </row>
    <row r="2056" spans="2:13" x14ac:dyDescent="0.25">
      <c r="B2056" s="72" t="s">
        <v>143</v>
      </c>
      <c r="C2056" s="72" t="s">
        <v>144</v>
      </c>
      <c r="D2056" s="72" t="s">
        <v>12</v>
      </c>
      <c r="E2056" s="72" t="s">
        <v>160</v>
      </c>
      <c r="F2056" s="73">
        <v>60639</v>
      </c>
      <c r="G2056" s="72" t="s">
        <v>14</v>
      </c>
      <c r="H2056" s="72" t="s">
        <v>155</v>
      </c>
      <c r="I2056" s="72" t="s">
        <v>16</v>
      </c>
      <c r="J2056" s="72" t="s">
        <v>18</v>
      </c>
      <c r="K2056" s="72" t="s">
        <v>33</v>
      </c>
      <c r="L2056" s="72" t="s">
        <v>636</v>
      </c>
      <c r="M2056" s="72" t="s">
        <v>248</v>
      </c>
    </row>
    <row r="2057" spans="2:13" x14ac:dyDescent="0.25">
      <c r="B2057" s="72" t="s">
        <v>143</v>
      </c>
      <c r="C2057" s="72" t="s">
        <v>144</v>
      </c>
      <c r="D2057" s="72" t="s">
        <v>12</v>
      </c>
      <c r="E2057" s="72" t="s">
        <v>280</v>
      </c>
      <c r="F2057" s="73">
        <v>103455</v>
      </c>
      <c r="G2057" s="72" t="s">
        <v>14</v>
      </c>
      <c r="H2057" s="72" t="s">
        <v>15</v>
      </c>
      <c r="I2057" s="72" t="s">
        <v>16</v>
      </c>
      <c r="J2057" s="72" t="s">
        <v>18</v>
      </c>
      <c r="K2057" s="72" t="s">
        <v>214</v>
      </c>
      <c r="L2057" s="72" t="s">
        <v>699</v>
      </c>
      <c r="M2057" s="72" t="s">
        <v>203</v>
      </c>
    </row>
    <row r="2058" spans="2:13" x14ac:dyDescent="0.25">
      <c r="B2058" s="72" t="s">
        <v>143</v>
      </c>
      <c r="C2058" s="72" t="s">
        <v>144</v>
      </c>
      <c r="D2058" s="72" t="s">
        <v>12</v>
      </c>
      <c r="E2058" s="72" t="s">
        <v>227</v>
      </c>
      <c r="F2058" s="73">
        <v>33700</v>
      </c>
      <c r="G2058" s="72" t="s">
        <v>14</v>
      </c>
      <c r="H2058" s="72" t="s">
        <v>155</v>
      </c>
      <c r="I2058" s="72" t="s">
        <v>16</v>
      </c>
      <c r="J2058" s="72" t="s">
        <v>18</v>
      </c>
      <c r="K2058" s="72" t="s">
        <v>147</v>
      </c>
      <c r="L2058" s="72" t="s">
        <v>158</v>
      </c>
      <c r="M2058" s="72" t="s">
        <v>191</v>
      </c>
    </row>
    <row r="2059" spans="2:13" x14ac:dyDescent="0.25">
      <c r="B2059" s="72" t="s">
        <v>143</v>
      </c>
      <c r="C2059" s="72" t="s">
        <v>144</v>
      </c>
      <c r="D2059" s="72" t="s">
        <v>12</v>
      </c>
      <c r="E2059" s="72" t="s">
        <v>219</v>
      </c>
      <c r="F2059" s="73">
        <v>1138855</v>
      </c>
      <c r="G2059" s="72" t="s">
        <v>14</v>
      </c>
      <c r="H2059" s="72" t="s">
        <v>15</v>
      </c>
      <c r="I2059" s="72" t="s">
        <v>16</v>
      </c>
      <c r="J2059" s="72" t="s">
        <v>18</v>
      </c>
      <c r="K2059" s="72" t="s">
        <v>245</v>
      </c>
      <c r="L2059" s="72" t="s">
        <v>246</v>
      </c>
      <c r="M2059" s="72"/>
    </row>
    <row r="2060" spans="2:13" x14ac:dyDescent="0.25">
      <c r="B2060" s="72" t="s">
        <v>143</v>
      </c>
      <c r="C2060" s="72" t="s">
        <v>144</v>
      </c>
      <c r="D2060" s="72" t="s">
        <v>12</v>
      </c>
      <c r="E2060" s="72" t="s">
        <v>229</v>
      </c>
      <c r="F2060" s="73">
        <v>-111</v>
      </c>
      <c r="G2060" s="72" t="s">
        <v>14</v>
      </c>
      <c r="H2060" s="72" t="s">
        <v>15</v>
      </c>
      <c r="I2060" s="72" t="s">
        <v>16</v>
      </c>
      <c r="J2060" s="72" t="s">
        <v>18</v>
      </c>
      <c r="K2060" s="72" t="s">
        <v>24</v>
      </c>
      <c r="L2060" s="72" t="s">
        <v>738</v>
      </c>
      <c r="M2060" s="72"/>
    </row>
    <row r="2061" spans="2:13" x14ac:dyDescent="0.25">
      <c r="B2061" s="72" t="s">
        <v>143</v>
      </c>
      <c r="C2061" s="72" t="s">
        <v>144</v>
      </c>
      <c r="D2061" s="72" t="s">
        <v>12</v>
      </c>
      <c r="E2061" s="72" t="s">
        <v>160</v>
      </c>
      <c r="F2061" s="73">
        <v>648388</v>
      </c>
      <c r="G2061" s="72" t="s">
        <v>14</v>
      </c>
      <c r="H2061" s="72" t="s">
        <v>15</v>
      </c>
      <c r="I2061" s="72" t="s">
        <v>16</v>
      </c>
      <c r="J2061" s="72" t="s">
        <v>18</v>
      </c>
      <c r="K2061" s="72" t="s">
        <v>33</v>
      </c>
      <c r="L2061" s="72" t="s">
        <v>482</v>
      </c>
      <c r="M2061" s="72" t="s">
        <v>163</v>
      </c>
    </row>
    <row r="2062" spans="2:13" x14ac:dyDescent="0.25">
      <c r="B2062" s="72" t="s">
        <v>143</v>
      </c>
      <c r="C2062" s="72" t="s">
        <v>144</v>
      </c>
      <c r="D2062" s="72" t="s">
        <v>12</v>
      </c>
      <c r="E2062" s="72" t="s">
        <v>197</v>
      </c>
      <c r="F2062" s="73">
        <v>1029634</v>
      </c>
      <c r="G2062" s="72" t="s">
        <v>14</v>
      </c>
      <c r="H2062" s="72" t="s">
        <v>15</v>
      </c>
      <c r="I2062" s="72" t="s">
        <v>16</v>
      </c>
      <c r="J2062" s="72" t="s">
        <v>18</v>
      </c>
      <c r="K2062" s="72" t="s">
        <v>147</v>
      </c>
      <c r="L2062" s="72" t="s">
        <v>607</v>
      </c>
      <c r="M2062" s="72" t="s">
        <v>163</v>
      </c>
    </row>
    <row r="2063" spans="2:13" x14ac:dyDescent="0.25">
      <c r="B2063" s="72" t="s">
        <v>143</v>
      </c>
      <c r="C2063" s="72" t="s">
        <v>144</v>
      </c>
      <c r="D2063" s="72" t="s">
        <v>12</v>
      </c>
      <c r="E2063" s="72" t="s">
        <v>219</v>
      </c>
      <c r="F2063" s="73">
        <v>22720</v>
      </c>
      <c r="G2063" s="72" t="s">
        <v>14</v>
      </c>
      <c r="H2063" s="72" t="s">
        <v>155</v>
      </c>
      <c r="I2063" s="72" t="s">
        <v>16</v>
      </c>
      <c r="J2063" s="72" t="s">
        <v>18</v>
      </c>
      <c r="K2063" s="72" t="s">
        <v>184</v>
      </c>
      <c r="L2063" s="72" t="s">
        <v>414</v>
      </c>
      <c r="M2063" s="72"/>
    </row>
    <row r="2064" spans="2:13" x14ac:dyDescent="0.25">
      <c r="B2064" s="72" t="s">
        <v>143</v>
      </c>
      <c r="C2064" s="72" t="s">
        <v>144</v>
      </c>
      <c r="D2064" s="72" t="s">
        <v>12</v>
      </c>
      <c r="E2064" s="72" t="s">
        <v>199</v>
      </c>
      <c r="F2064" s="73">
        <v>313</v>
      </c>
      <c r="G2064" s="72" t="s">
        <v>14</v>
      </c>
      <c r="H2064" s="72" t="s">
        <v>15</v>
      </c>
      <c r="I2064" s="72" t="s">
        <v>16</v>
      </c>
      <c r="J2064" s="72" t="s">
        <v>18</v>
      </c>
      <c r="K2064" s="72" t="s">
        <v>33</v>
      </c>
      <c r="L2064" s="72" t="s">
        <v>739</v>
      </c>
      <c r="M2064" s="72"/>
    </row>
    <row r="2065" spans="2:13" x14ac:dyDescent="0.25">
      <c r="B2065" s="72" t="s">
        <v>143</v>
      </c>
      <c r="C2065" s="72" t="s">
        <v>144</v>
      </c>
      <c r="D2065" s="72" t="s">
        <v>12</v>
      </c>
      <c r="E2065" s="72" t="s">
        <v>154</v>
      </c>
      <c r="F2065" s="73">
        <v>-33430</v>
      </c>
      <c r="G2065" s="72" t="s">
        <v>14</v>
      </c>
      <c r="H2065" s="72" t="s">
        <v>15</v>
      </c>
      <c r="I2065" s="72" t="s">
        <v>16</v>
      </c>
      <c r="J2065" s="72" t="s">
        <v>18</v>
      </c>
      <c r="K2065" s="72" t="s">
        <v>21</v>
      </c>
      <c r="L2065" s="72" t="s">
        <v>609</v>
      </c>
      <c r="M2065" s="72"/>
    </row>
    <row r="2066" spans="2:13" x14ac:dyDescent="0.25">
      <c r="B2066" s="72" t="s">
        <v>143</v>
      </c>
      <c r="C2066" s="72" t="s">
        <v>144</v>
      </c>
      <c r="D2066" s="72" t="s">
        <v>12</v>
      </c>
      <c r="E2066" s="72" t="s">
        <v>197</v>
      </c>
      <c r="F2066" s="73">
        <v>275823</v>
      </c>
      <c r="G2066" s="72" t="s">
        <v>14</v>
      </c>
      <c r="H2066" s="72" t="s">
        <v>15</v>
      </c>
      <c r="I2066" s="72" t="s">
        <v>16</v>
      </c>
      <c r="J2066" s="72" t="s">
        <v>18</v>
      </c>
      <c r="K2066" s="72" t="s">
        <v>214</v>
      </c>
      <c r="L2066" s="72" t="s">
        <v>740</v>
      </c>
      <c r="M2066" s="72" t="s">
        <v>163</v>
      </c>
    </row>
    <row r="2067" spans="2:13" x14ac:dyDescent="0.25">
      <c r="B2067" s="72" t="s">
        <v>143</v>
      </c>
      <c r="C2067" s="72" t="s">
        <v>144</v>
      </c>
      <c r="D2067" s="72" t="s">
        <v>12</v>
      </c>
      <c r="E2067" s="72" t="s">
        <v>219</v>
      </c>
      <c r="F2067" s="73">
        <v>6067</v>
      </c>
      <c r="G2067" s="72" t="s">
        <v>14</v>
      </c>
      <c r="H2067" s="72" t="s">
        <v>155</v>
      </c>
      <c r="I2067" s="72" t="s">
        <v>16</v>
      </c>
      <c r="J2067" s="72" t="s">
        <v>18</v>
      </c>
      <c r="K2067" s="72" t="s">
        <v>21</v>
      </c>
      <c r="L2067" s="72" t="s">
        <v>291</v>
      </c>
      <c r="M2067" s="72"/>
    </row>
    <row r="2068" spans="2:13" x14ac:dyDescent="0.25">
      <c r="B2068" s="72" t="s">
        <v>143</v>
      </c>
      <c r="C2068" s="72" t="s">
        <v>144</v>
      </c>
      <c r="D2068" s="72" t="s">
        <v>12</v>
      </c>
      <c r="E2068" s="72" t="s">
        <v>188</v>
      </c>
      <c r="F2068" s="73">
        <v>6813258</v>
      </c>
      <c r="G2068" s="72" t="s">
        <v>14</v>
      </c>
      <c r="H2068" s="72" t="s">
        <v>155</v>
      </c>
      <c r="I2068" s="72" t="s">
        <v>16</v>
      </c>
      <c r="J2068" s="72" t="s">
        <v>18</v>
      </c>
      <c r="K2068" s="72" t="s">
        <v>33</v>
      </c>
      <c r="L2068" s="72" t="s">
        <v>279</v>
      </c>
      <c r="M2068" s="72" t="s">
        <v>191</v>
      </c>
    </row>
    <row r="2069" spans="2:13" x14ac:dyDescent="0.25">
      <c r="B2069" s="72" t="s">
        <v>143</v>
      </c>
      <c r="C2069" s="72" t="s">
        <v>144</v>
      </c>
      <c r="D2069" s="72" t="s">
        <v>12</v>
      </c>
      <c r="E2069" s="72" t="s">
        <v>145</v>
      </c>
      <c r="F2069" s="73">
        <v>-35465</v>
      </c>
      <c r="G2069" s="72" t="s">
        <v>14</v>
      </c>
      <c r="H2069" s="72" t="s">
        <v>155</v>
      </c>
      <c r="I2069" s="72" t="s">
        <v>16</v>
      </c>
      <c r="J2069" s="72" t="s">
        <v>18</v>
      </c>
      <c r="K2069" s="72" t="s">
        <v>33</v>
      </c>
      <c r="L2069" s="72" t="s">
        <v>499</v>
      </c>
      <c r="M2069" s="72"/>
    </row>
    <row r="2070" spans="2:13" x14ac:dyDescent="0.25">
      <c r="B2070" s="72" t="s">
        <v>143</v>
      </c>
      <c r="C2070" s="72" t="s">
        <v>144</v>
      </c>
      <c r="D2070" s="72" t="s">
        <v>12</v>
      </c>
      <c r="E2070" s="72" t="s">
        <v>170</v>
      </c>
      <c r="F2070" s="73">
        <v>138702</v>
      </c>
      <c r="G2070" s="72" t="s">
        <v>14</v>
      </c>
      <c r="H2070" s="72" t="s">
        <v>15</v>
      </c>
      <c r="I2070" s="72" t="s">
        <v>16</v>
      </c>
      <c r="J2070" s="72" t="s">
        <v>18</v>
      </c>
      <c r="K2070" s="72" t="s">
        <v>205</v>
      </c>
      <c r="L2070" s="72" t="s">
        <v>210</v>
      </c>
      <c r="M2070" s="72" t="s">
        <v>163</v>
      </c>
    </row>
    <row r="2071" spans="2:13" x14ac:dyDescent="0.25">
      <c r="B2071" s="72" t="s">
        <v>143</v>
      </c>
      <c r="C2071" s="72" t="s">
        <v>144</v>
      </c>
      <c r="D2071" s="72" t="s">
        <v>12</v>
      </c>
      <c r="E2071" s="72" t="s">
        <v>164</v>
      </c>
      <c r="F2071" s="73">
        <v>-67557</v>
      </c>
      <c r="G2071" s="72" t="s">
        <v>14</v>
      </c>
      <c r="H2071" s="72" t="s">
        <v>155</v>
      </c>
      <c r="I2071" s="72" t="s">
        <v>16</v>
      </c>
      <c r="J2071" s="72" t="s">
        <v>18</v>
      </c>
      <c r="K2071" s="72" t="s">
        <v>33</v>
      </c>
      <c r="L2071" s="72" t="s">
        <v>491</v>
      </c>
      <c r="M2071" s="72"/>
    </row>
    <row r="2072" spans="2:13" x14ac:dyDescent="0.25">
      <c r="B2072" s="72" t="s">
        <v>143</v>
      </c>
      <c r="C2072" s="72" t="s">
        <v>144</v>
      </c>
      <c r="D2072" s="72" t="s">
        <v>12</v>
      </c>
      <c r="E2072" s="72" t="s">
        <v>219</v>
      </c>
      <c r="F2072" s="73">
        <v>1461</v>
      </c>
      <c r="G2072" s="72" t="s">
        <v>14</v>
      </c>
      <c r="H2072" s="72" t="s">
        <v>15</v>
      </c>
      <c r="I2072" s="72" t="s">
        <v>16</v>
      </c>
      <c r="J2072" s="72" t="s">
        <v>18</v>
      </c>
      <c r="K2072" s="72" t="s">
        <v>33</v>
      </c>
      <c r="L2072" s="72" t="s">
        <v>528</v>
      </c>
      <c r="M2072" s="72"/>
    </row>
    <row r="2073" spans="2:13" x14ac:dyDescent="0.25">
      <c r="B2073" s="72" t="s">
        <v>143</v>
      </c>
      <c r="C2073" s="72" t="s">
        <v>144</v>
      </c>
      <c r="D2073" s="72" t="s">
        <v>12</v>
      </c>
      <c r="E2073" s="72" t="s">
        <v>282</v>
      </c>
      <c r="F2073" s="73">
        <v>-1592</v>
      </c>
      <c r="G2073" s="72" t="s">
        <v>14</v>
      </c>
      <c r="H2073" s="72" t="s">
        <v>15</v>
      </c>
      <c r="I2073" s="72" t="s">
        <v>16</v>
      </c>
      <c r="J2073" s="72" t="s">
        <v>18</v>
      </c>
      <c r="K2073" s="72" t="s">
        <v>33</v>
      </c>
      <c r="L2073" s="72" t="s">
        <v>228</v>
      </c>
      <c r="M2073" s="72"/>
    </row>
    <row r="2074" spans="2:13" x14ac:dyDescent="0.25">
      <c r="B2074" s="72" t="s">
        <v>143</v>
      </c>
      <c r="C2074" s="72" t="s">
        <v>144</v>
      </c>
      <c r="D2074" s="72" t="s">
        <v>12</v>
      </c>
      <c r="E2074" s="72" t="s">
        <v>229</v>
      </c>
      <c r="F2074" s="73">
        <v>-549043</v>
      </c>
      <c r="G2074" s="72" t="s">
        <v>14</v>
      </c>
      <c r="H2074" s="72" t="s">
        <v>155</v>
      </c>
      <c r="I2074" s="72" t="s">
        <v>16</v>
      </c>
      <c r="J2074" s="72" t="s">
        <v>18</v>
      </c>
      <c r="K2074" s="72" t="s">
        <v>33</v>
      </c>
      <c r="L2074" s="72" t="s">
        <v>231</v>
      </c>
      <c r="M2074" s="72"/>
    </row>
    <row r="2075" spans="2:13" x14ac:dyDescent="0.25">
      <c r="B2075" s="72" t="s">
        <v>143</v>
      </c>
      <c r="C2075" s="72" t="s">
        <v>144</v>
      </c>
      <c r="D2075" s="72" t="s">
        <v>12</v>
      </c>
      <c r="E2075" s="72" t="s">
        <v>170</v>
      </c>
      <c r="F2075" s="73">
        <v>906</v>
      </c>
      <c r="G2075" s="72" t="s">
        <v>14</v>
      </c>
      <c r="H2075" s="72" t="s">
        <v>15</v>
      </c>
      <c r="I2075" s="72" t="s">
        <v>16</v>
      </c>
      <c r="J2075" s="72" t="s">
        <v>18</v>
      </c>
      <c r="K2075" s="72" t="s">
        <v>147</v>
      </c>
      <c r="L2075" s="72" t="s">
        <v>533</v>
      </c>
      <c r="M2075" s="72" t="s">
        <v>172</v>
      </c>
    </row>
    <row r="2076" spans="2:13" x14ac:dyDescent="0.25">
      <c r="B2076" s="72" t="s">
        <v>143</v>
      </c>
      <c r="C2076" s="72" t="s">
        <v>144</v>
      </c>
      <c r="D2076" s="72" t="s">
        <v>12</v>
      </c>
      <c r="E2076" s="72" t="s">
        <v>229</v>
      </c>
      <c r="F2076" s="73">
        <v>-122601</v>
      </c>
      <c r="G2076" s="72" t="s">
        <v>14</v>
      </c>
      <c r="H2076" s="72" t="s">
        <v>15</v>
      </c>
      <c r="I2076" s="72" t="s">
        <v>16</v>
      </c>
      <c r="J2076" s="72" t="s">
        <v>18</v>
      </c>
      <c r="K2076" s="72" t="s">
        <v>33</v>
      </c>
      <c r="L2076" s="72" t="s">
        <v>532</v>
      </c>
      <c r="M2076" s="72"/>
    </row>
    <row r="2077" spans="2:13" x14ac:dyDescent="0.25">
      <c r="B2077" s="72" t="s">
        <v>143</v>
      </c>
      <c r="C2077" s="72" t="s">
        <v>144</v>
      </c>
      <c r="D2077" s="72" t="s">
        <v>12</v>
      </c>
      <c r="E2077" s="72" t="s">
        <v>164</v>
      </c>
      <c r="F2077" s="73">
        <v>-8698</v>
      </c>
      <c r="G2077" s="72" t="s">
        <v>14</v>
      </c>
      <c r="H2077" s="72" t="s">
        <v>15</v>
      </c>
      <c r="I2077" s="72" t="s">
        <v>16</v>
      </c>
      <c r="J2077" s="72" t="s">
        <v>18</v>
      </c>
      <c r="K2077" s="72" t="s">
        <v>27</v>
      </c>
      <c r="L2077" s="72" t="s">
        <v>469</v>
      </c>
      <c r="M2077" s="72"/>
    </row>
    <row r="2078" spans="2:13" x14ac:dyDescent="0.25">
      <c r="B2078" s="72" t="s">
        <v>143</v>
      </c>
      <c r="C2078" s="72" t="s">
        <v>144</v>
      </c>
      <c r="D2078" s="72" t="s">
        <v>12</v>
      </c>
      <c r="E2078" s="72" t="s">
        <v>188</v>
      </c>
      <c r="F2078" s="73">
        <v>3309344</v>
      </c>
      <c r="G2078" s="72" t="s">
        <v>14</v>
      </c>
      <c r="H2078" s="72" t="s">
        <v>15</v>
      </c>
      <c r="I2078" s="72" t="s">
        <v>16</v>
      </c>
      <c r="J2078" s="72" t="s">
        <v>18</v>
      </c>
      <c r="K2078" s="72" t="s">
        <v>189</v>
      </c>
      <c r="L2078" s="72" t="s">
        <v>150</v>
      </c>
      <c r="M2078" s="72" t="s">
        <v>151</v>
      </c>
    </row>
    <row r="2079" spans="2:13" x14ac:dyDescent="0.25">
      <c r="B2079" s="72" t="s">
        <v>143</v>
      </c>
      <c r="C2079" s="72" t="s">
        <v>144</v>
      </c>
      <c r="D2079" s="72" t="s">
        <v>12</v>
      </c>
      <c r="E2079" s="72" t="s">
        <v>188</v>
      </c>
      <c r="F2079" s="73">
        <v>1245747</v>
      </c>
      <c r="G2079" s="72" t="s">
        <v>14</v>
      </c>
      <c r="H2079" s="72" t="s">
        <v>15</v>
      </c>
      <c r="I2079" s="72" t="s">
        <v>16</v>
      </c>
      <c r="J2079" s="72" t="s">
        <v>18</v>
      </c>
      <c r="K2079" s="72" t="s">
        <v>21</v>
      </c>
      <c r="L2079" s="72" t="s">
        <v>249</v>
      </c>
      <c r="M2079" s="72" t="s">
        <v>163</v>
      </c>
    </row>
    <row r="2080" spans="2:13" x14ac:dyDescent="0.25">
      <c r="B2080" s="72" t="s">
        <v>143</v>
      </c>
      <c r="C2080" s="72" t="s">
        <v>144</v>
      </c>
      <c r="D2080" s="72" t="s">
        <v>12</v>
      </c>
      <c r="E2080" s="72" t="s">
        <v>197</v>
      </c>
      <c r="F2080" s="73">
        <v>150941</v>
      </c>
      <c r="G2080" s="72" t="s">
        <v>14</v>
      </c>
      <c r="H2080" s="72" t="s">
        <v>155</v>
      </c>
      <c r="I2080" s="72" t="s">
        <v>136</v>
      </c>
      <c r="J2080" s="72" t="s">
        <v>18</v>
      </c>
      <c r="K2080" s="72" t="s">
        <v>21</v>
      </c>
      <c r="L2080" s="72" t="s">
        <v>711</v>
      </c>
      <c r="M2080" s="72" t="s">
        <v>163</v>
      </c>
    </row>
    <row r="2081" spans="2:13" x14ac:dyDescent="0.25">
      <c r="B2081" s="72" t="s">
        <v>143</v>
      </c>
      <c r="C2081" s="72" t="s">
        <v>144</v>
      </c>
      <c r="D2081" s="72" t="s">
        <v>12</v>
      </c>
      <c r="E2081" s="72" t="s">
        <v>145</v>
      </c>
      <c r="F2081" s="73">
        <v>-5277</v>
      </c>
      <c r="G2081" s="72" t="s">
        <v>14</v>
      </c>
      <c r="H2081" s="72" t="s">
        <v>15</v>
      </c>
      <c r="I2081" s="72" t="s">
        <v>16</v>
      </c>
      <c r="J2081" s="72" t="s">
        <v>18</v>
      </c>
      <c r="K2081" s="72" t="s">
        <v>267</v>
      </c>
      <c r="L2081" s="72" t="s">
        <v>321</v>
      </c>
      <c r="M2081" s="72"/>
    </row>
    <row r="2082" spans="2:13" x14ac:dyDescent="0.25">
      <c r="B2082" s="72" t="s">
        <v>143</v>
      </c>
      <c r="C2082" s="72" t="s">
        <v>144</v>
      </c>
      <c r="D2082" s="72" t="s">
        <v>12</v>
      </c>
      <c r="E2082" s="72" t="s">
        <v>199</v>
      </c>
      <c r="F2082" s="73">
        <v>362</v>
      </c>
      <c r="G2082" s="72" t="s">
        <v>14</v>
      </c>
      <c r="H2082" s="72" t="s">
        <v>15</v>
      </c>
      <c r="I2082" s="72" t="s">
        <v>16</v>
      </c>
      <c r="J2082" s="72" t="s">
        <v>18</v>
      </c>
      <c r="K2082" s="72" t="s">
        <v>33</v>
      </c>
      <c r="L2082" s="72" t="s">
        <v>284</v>
      </c>
      <c r="M2082" s="72"/>
    </row>
    <row r="2083" spans="2:13" x14ac:dyDescent="0.25">
      <c r="B2083" s="72" t="s">
        <v>143</v>
      </c>
      <c r="C2083" s="72" t="s">
        <v>144</v>
      </c>
      <c r="D2083" s="72" t="s">
        <v>12</v>
      </c>
      <c r="E2083" s="72" t="s">
        <v>175</v>
      </c>
      <c r="F2083" s="73">
        <v>-330311</v>
      </c>
      <c r="G2083" s="72" t="s">
        <v>14</v>
      </c>
      <c r="H2083" s="72" t="s">
        <v>15</v>
      </c>
      <c r="I2083" s="72" t="s">
        <v>16</v>
      </c>
      <c r="J2083" s="72" t="s">
        <v>18</v>
      </c>
      <c r="K2083" s="72" t="s">
        <v>147</v>
      </c>
      <c r="L2083" s="72" t="s">
        <v>216</v>
      </c>
      <c r="M2083" s="72"/>
    </row>
    <row r="2084" spans="2:13" x14ac:dyDescent="0.25">
      <c r="B2084" s="72" t="s">
        <v>143</v>
      </c>
      <c r="C2084" s="72" t="s">
        <v>144</v>
      </c>
      <c r="D2084" s="72" t="s">
        <v>12</v>
      </c>
      <c r="E2084" s="72" t="s">
        <v>219</v>
      </c>
      <c r="F2084" s="73">
        <v>353553</v>
      </c>
      <c r="G2084" s="72" t="s">
        <v>14</v>
      </c>
      <c r="H2084" s="72" t="s">
        <v>15</v>
      </c>
      <c r="I2084" s="72" t="s">
        <v>16</v>
      </c>
      <c r="J2084" s="72" t="s">
        <v>18</v>
      </c>
      <c r="K2084" s="72" t="s">
        <v>33</v>
      </c>
      <c r="L2084" s="72" t="s">
        <v>677</v>
      </c>
      <c r="M2084" s="72"/>
    </row>
    <row r="2085" spans="2:13" x14ac:dyDescent="0.25">
      <c r="B2085" s="72" t="s">
        <v>143</v>
      </c>
      <c r="C2085" s="72" t="s">
        <v>144</v>
      </c>
      <c r="D2085" s="72" t="s">
        <v>12</v>
      </c>
      <c r="E2085" s="72" t="s">
        <v>229</v>
      </c>
      <c r="F2085" s="73">
        <v>-38245</v>
      </c>
      <c r="G2085" s="72" t="s">
        <v>14</v>
      </c>
      <c r="H2085" s="72" t="s">
        <v>15</v>
      </c>
      <c r="I2085" s="72" t="s">
        <v>16</v>
      </c>
      <c r="J2085" s="72" t="s">
        <v>18</v>
      </c>
      <c r="K2085" s="72" t="s">
        <v>33</v>
      </c>
      <c r="L2085" s="72" t="s">
        <v>596</v>
      </c>
      <c r="M2085" s="72"/>
    </row>
    <row r="2086" spans="2:13" x14ac:dyDescent="0.25">
      <c r="B2086" s="72" t="s">
        <v>143</v>
      </c>
      <c r="C2086" s="72" t="s">
        <v>144</v>
      </c>
      <c r="D2086" s="72" t="s">
        <v>12</v>
      </c>
      <c r="E2086" s="72" t="s">
        <v>199</v>
      </c>
      <c r="F2086" s="73">
        <v>1037</v>
      </c>
      <c r="G2086" s="72" t="s">
        <v>14</v>
      </c>
      <c r="H2086" s="72" t="s">
        <v>155</v>
      </c>
      <c r="I2086" s="72" t="s">
        <v>16</v>
      </c>
      <c r="J2086" s="72" t="s">
        <v>18</v>
      </c>
      <c r="K2086" s="72" t="s">
        <v>33</v>
      </c>
      <c r="L2086" s="72" t="s">
        <v>741</v>
      </c>
      <c r="M2086" s="72"/>
    </row>
    <row r="2087" spans="2:13" x14ac:dyDescent="0.25">
      <c r="B2087" s="72" t="s">
        <v>143</v>
      </c>
      <c r="C2087" s="72" t="s">
        <v>144</v>
      </c>
      <c r="D2087" s="72" t="s">
        <v>12</v>
      </c>
      <c r="E2087" s="72" t="s">
        <v>145</v>
      </c>
      <c r="F2087" s="73">
        <v>-107522</v>
      </c>
      <c r="G2087" s="72" t="s">
        <v>14</v>
      </c>
      <c r="H2087" s="72" t="s">
        <v>155</v>
      </c>
      <c r="I2087" s="72" t="s">
        <v>16</v>
      </c>
      <c r="J2087" s="72" t="s">
        <v>18</v>
      </c>
      <c r="K2087" s="72" t="s">
        <v>33</v>
      </c>
      <c r="L2087" s="72" t="s">
        <v>277</v>
      </c>
      <c r="M2087" s="72"/>
    </row>
    <row r="2088" spans="2:13" x14ac:dyDescent="0.25">
      <c r="B2088" s="72" t="s">
        <v>143</v>
      </c>
      <c r="C2088" s="72" t="s">
        <v>144</v>
      </c>
      <c r="D2088" s="72" t="s">
        <v>12</v>
      </c>
      <c r="E2088" s="72" t="s">
        <v>213</v>
      </c>
      <c r="F2088" s="73">
        <v>709</v>
      </c>
      <c r="G2088" s="72" t="s">
        <v>14</v>
      </c>
      <c r="H2088" s="72" t="s">
        <v>155</v>
      </c>
      <c r="I2088" s="72" t="s">
        <v>136</v>
      </c>
      <c r="J2088" s="72" t="s">
        <v>18</v>
      </c>
      <c r="K2088" s="72" t="s">
        <v>21</v>
      </c>
      <c r="L2088" s="72" t="s">
        <v>711</v>
      </c>
      <c r="M2088" s="72" t="s">
        <v>172</v>
      </c>
    </row>
    <row r="2089" spans="2:13" x14ac:dyDescent="0.25">
      <c r="B2089" s="72" t="s">
        <v>143</v>
      </c>
      <c r="C2089" s="72" t="s">
        <v>144</v>
      </c>
      <c r="D2089" s="72" t="s">
        <v>12</v>
      </c>
      <c r="E2089" s="72" t="s">
        <v>188</v>
      </c>
      <c r="F2089" s="73">
        <v>343665</v>
      </c>
      <c r="G2089" s="72" t="s">
        <v>14</v>
      </c>
      <c r="H2089" s="72" t="s">
        <v>15</v>
      </c>
      <c r="I2089" s="72" t="s">
        <v>136</v>
      </c>
      <c r="J2089" s="72" t="s">
        <v>18</v>
      </c>
      <c r="K2089" s="72" t="s">
        <v>27</v>
      </c>
      <c r="L2089" s="72" t="s">
        <v>28</v>
      </c>
      <c r="M2089" s="72" t="s">
        <v>163</v>
      </c>
    </row>
    <row r="2090" spans="2:13" x14ac:dyDescent="0.25">
      <c r="B2090" s="72" t="s">
        <v>143</v>
      </c>
      <c r="C2090" s="72" t="s">
        <v>144</v>
      </c>
      <c r="D2090" s="72" t="s">
        <v>12</v>
      </c>
      <c r="E2090" s="72" t="s">
        <v>152</v>
      </c>
      <c r="F2090" s="73">
        <v>-6790</v>
      </c>
      <c r="G2090" s="72" t="s">
        <v>31</v>
      </c>
      <c r="H2090" s="72" t="s">
        <v>15</v>
      </c>
      <c r="I2090" s="72" t="s">
        <v>16</v>
      </c>
      <c r="J2090" s="72" t="s">
        <v>393</v>
      </c>
      <c r="K2090" s="72" t="s">
        <v>24</v>
      </c>
      <c r="L2090" s="72" t="s">
        <v>264</v>
      </c>
      <c r="M2090" s="72"/>
    </row>
    <row r="2091" spans="2:13" x14ac:dyDescent="0.25">
      <c r="B2091" s="72" t="s">
        <v>143</v>
      </c>
      <c r="C2091" s="72" t="s">
        <v>144</v>
      </c>
      <c r="D2091" s="72" t="s">
        <v>12</v>
      </c>
      <c r="E2091" s="72" t="s">
        <v>219</v>
      </c>
      <c r="F2091" s="73">
        <v>4</v>
      </c>
      <c r="G2091" s="72" t="s">
        <v>14</v>
      </c>
      <c r="H2091" s="72" t="s">
        <v>15</v>
      </c>
      <c r="I2091" s="72" t="s">
        <v>136</v>
      </c>
      <c r="J2091" s="72" t="s">
        <v>18</v>
      </c>
      <c r="K2091" s="72" t="s">
        <v>33</v>
      </c>
      <c r="L2091" s="72" t="s">
        <v>290</v>
      </c>
      <c r="M2091" s="72"/>
    </row>
    <row r="2092" spans="2:13" x14ac:dyDescent="0.25">
      <c r="B2092" s="72" t="s">
        <v>143</v>
      </c>
      <c r="C2092" s="72" t="s">
        <v>144</v>
      </c>
      <c r="D2092" s="72" t="s">
        <v>12</v>
      </c>
      <c r="E2092" s="72" t="s">
        <v>349</v>
      </c>
      <c r="F2092" s="73">
        <v>19050</v>
      </c>
      <c r="G2092" s="72" t="s">
        <v>14</v>
      </c>
      <c r="H2092" s="72" t="s">
        <v>15</v>
      </c>
      <c r="I2092" s="72" t="s">
        <v>16</v>
      </c>
      <c r="J2092" s="72" t="s">
        <v>18</v>
      </c>
      <c r="K2092" s="72" t="s">
        <v>33</v>
      </c>
      <c r="L2092" s="72" t="s">
        <v>742</v>
      </c>
      <c r="M2092" s="72" t="s">
        <v>203</v>
      </c>
    </row>
    <row r="2093" spans="2:13" x14ac:dyDescent="0.25">
      <c r="B2093" s="72" t="s">
        <v>143</v>
      </c>
      <c r="C2093" s="72" t="s">
        <v>144</v>
      </c>
      <c r="D2093" s="72" t="s">
        <v>12</v>
      </c>
      <c r="E2093" s="72" t="s">
        <v>177</v>
      </c>
      <c r="F2093" s="73">
        <v>89511</v>
      </c>
      <c r="G2093" s="72" t="s">
        <v>14</v>
      </c>
      <c r="H2093" s="72" t="s">
        <v>15</v>
      </c>
      <c r="I2093" s="72" t="s">
        <v>16</v>
      </c>
      <c r="J2093" s="72" t="s">
        <v>18</v>
      </c>
      <c r="K2093" s="72" t="s">
        <v>168</v>
      </c>
      <c r="L2093" s="72" t="s">
        <v>298</v>
      </c>
      <c r="M2093" s="72"/>
    </row>
    <row r="2094" spans="2:13" x14ac:dyDescent="0.25">
      <c r="B2094" s="72" t="s">
        <v>143</v>
      </c>
      <c r="C2094" s="72" t="s">
        <v>144</v>
      </c>
      <c r="D2094" s="72" t="s">
        <v>12</v>
      </c>
      <c r="E2094" s="72" t="s">
        <v>152</v>
      </c>
      <c r="F2094" s="73">
        <v>-81958</v>
      </c>
      <c r="G2094" s="72" t="s">
        <v>31</v>
      </c>
      <c r="H2094" s="72" t="s">
        <v>15</v>
      </c>
      <c r="I2094" s="72" t="s">
        <v>16</v>
      </c>
      <c r="J2094" s="72" t="s">
        <v>32</v>
      </c>
      <c r="K2094" s="72" t="s">
        <v>24</v>
      </c>
      <c r="L2094" s="72" t="s">
        <v>264</v>
      </c>
      <c r="M2094" s="72"/>
    </row>
    <row r="2095" spans="2:13" x14ac:dyDescent="0.25">
      <c r="B2095" s="72" t="s">
        <v>143</v>
      </c>
      <c r="C2095" s="72" t="s">
        <v>144</v>
      </c>
      <c r="D2095" s="72" t="s">
        <v>12</v>
      </c>
      <c r="E2095" s="72" t="s">
        <v>282</v>
      </c>
      <c r="F2095" s="73">
        <v>-63</v>
      </c>
      <c r="G2095" s="72" t="s">
        <v>14</v>
      </c>
      <c r="H2095" s="72" t="s">
        <v>15</v>
      </c>
      <c r="I2095" s="72" t="s">
        <v>16</v>
      </c>
      <c r="J2095" s="72" t="s">
        <v>18</v>
      </c>
      <c r="K2095" s="72" t="s">
        <v>33</v>
      </c>
      <c r="L2095" s="72" t="s">
        <v>339</v>
      </c>
      <c r="M2095" s="72"/>
    </row>
    <row r="2096" spans="2:13" x14ac:dyDescent="0.25">
      <c r="B2096" s="72" t="s">
        <v>143</v>
      </c>
      <c r="C2096" s="72" t="s">
        <v>144</v>
      </c>
      <c r="D2096" s="72" t="s">
        <v>12</v>
      </c>
      <c r="E2096" s="72" t="s">
        <v>152</v>
      </c>
      <c r="F2096" s="73">
        <v>-48</v>
      </c>
      <c r="G2096" s="72" t="s">
        <v>14</v>
      </c>
      <c r="H2096" s="72" t="s">
        <v>155</v>
      </c>
      <c r="I2096" s="72" t="s">
        <v>16</v>
      </c>
      <c r="J2096" s="72" t="s">
        <v>18</v>
      </c>
      <c r="K2096" s="72" t="s">
        <v>33</v>
      </c>
      <c r="L2096" s="72" t="s">
        <v>743</v>
      </c>
      <c r="M2096" s="72"/>
    </row>
    <row r="2097" spans="2:13" x14ac:dyDescent="0.25">
      <c r="B2097" s="72" t="s">
        <v>143</v>
      </c>
      <c r="C2097" s="72" t="s">
        <v>144</v>
      </c>
      <c r="D2097" s="72" t="s">
        <v>12</v>
      </c>
      <c r="E2097" s="72" t="s">
        <v>219</v>
      </c>
      <c r="F2097" s="73">
        <v>3320070</v>
      </c>
      <c r="G2097" s="72" t="s">
        <v>14</v>
      </c>
      <c r="H2097" s="72" t="s">
        <v>15</v>
      </c>
      <c r="I2097" s="72" t="s">
        <v>16</v>
      </c>
      <c r="J2097" s="72" t="s">
        <v>18</v>
      </c>
      <c r="K2097" s="72" t="s">
        <v>147</v>
      </c>
      <c r="L2097" s="72" t="s">
        <v>225</v>
      </c>
      <c r="M2097" s="72"/>
    </row>
    <row r="2098" spans="2:13" x14ac:dyDescent="0.25">
      <c r="B2098" s="72" t="s">
        <v>143</v>
      </c>
      <c r="C2098" s="72" t="s">
        <v>144</v>
      </c>
      <c r="D2098" s="72" t="s">
        <v>12</v>
      </c>
      <c r="E2098" s="72" t="s">
        <v>282</v>
      </c>
      <c r="F2098" s="73">
        <v>-1573</v>
      </c>
      <c r="G2098" s="72" t="s">
        <v>14</v>
      </c>
      <c r="H2098" s="72" t="s">
        <v>15</v>
      </c>
      <c r="I2098" s="72" t="s">
        <v>16</v>
      </c>
      <c r="J2098" s="72" t="s">
        <v>18</v>
      </c>
      <c r="K2098" s="72" t="s">
        <v>168</v>
      </c>
      <c r="L2098" s="72" t="s">
        <v>744</v>
      </c>
      <c r="M2098" s="72"/>
    </row>
    <row r="2099" spans="2:13" x14ac:dyDescent="0.25">
      <c r="B2099" s="72" t="s">
        <v>143</v>
      </c>
      <c r="C2099" s="72" t="s">
        <v>144</v>
      </c>
      <c r="D2099" s="72" t="s">
        <v>12</v>
      </c>
      <c r="E2099" s="72" t="s">
        <v>439</v>
      </c>
      <c r="F2099" s="73">
        <v>80444</v>
      </c>
      <c r="G2099" s="72" t="s">
        <v>14</v>
      </c>
      <c r="H2099" s="72" t="s">
        <v>15</v>
      </c>
      <c r="I2099" s="72" t="s">
        <v>16</v>
      </c>
      <c r="J2099" s="72" t="s">
        <v>18</v>
      </c>
      <c r="K2099" s="72" t="s">
        <v>147</v>
      </c>
      <c r="L2099" s="72" t="s">
        <v>511</v>
      </c>
      <c r="M2099" s="72"/>
    </row>
    <row r="2100" spans="2:13" x14ac:dyDescent="0.25">
      <c r="B2100" s="72" t="s">
        <v>143</v>
      </c>
      <c r="C2100" s="72" t="s">
        <v>144</v>
      </c>
      <c r="D2100" s="72" t="s">
        <v>12</v>
      </c>
      <c r="E2100" s="72" t="s">
        <v>292</v>
      </c>
      <c r="F2100" s="73">
        <v>89698</v>
      </c>
      <c r="G2100" s="72" t="s">
        <v>14</v>
      </c>
      <c r="H2100" s="72" t="s">
        <v>15</v>
      </c>
      <c r="I2100" s="72" t="s">
        <v>16</v>
      </c>
      <c r="J2100" s="72" t="s">
        <v>18</v>
      </c>
      <c r="K2100" s="72" t="s">
        <v>214</v>
      </c>
      <c r="L2100" s="72" t="s">
        <v>599</v>
      </c>
      <c r="M2100" s="72" t="s">
        <v>522</v>
      </c>
    </row>
    <row r="2101" spans="2:13" x14ac:dyDescent="0.25">
      <c r="B2101" s="72" t="s">
        <v>143</v>
      </c>
      <c r="C2101" s="72" t="s">
        <v>144</v>
      </c>
      <c r="D2101" s="72" t="s">
        <v>12</v>
      </c>
      <c r="E2101" s="72" t="s">
        <v>227</v>
      </c>
      <c r="F2101" s="73">
        <v>588848</v>
      </c>
      <c r="G2101" s="72" t="s">
        <v>14</v>
      </c>
      <c r="H2101" s="72" t="s">
        <v>15</v>
      </c>
      <c r="I2101" s="72" t="s">
        <v>16</v>
      </c>
      <c r="J2101" s="72" t="s">
        <v>18</v>
      </c>
      <c r="K2101" s="72" t="s">
        <v>147</v>
      </c>
      <c r="L2101" s="72" t="s">
        <v>557</v>
      </c>
      <c r="M2101" s="72" t="s">
        <v>151</v>
      </c>
    </row>
    <row r="2102" spans="2:13" x14ac:dyDescent="0.25">
      <c r="B2102" s="72" t="s">
        <v>143</v>
      </c>
      <c r="C2102" s="72" t="s">
        <v>144</v>
      </c>
      <c r="D2102" s="72" t="s">
        <v>12</v>
      </c>
      <c r="E2102" s="72" t="s">
        <v>335</v>
      </c>
      <c r="F2102" s="73">
        <v>137239</v>
      </c>
      <c r="G2102" s="72" t="s">
        <v>14</v>
      </c>
      <c r="H2102" s="72" t="s">
        <v>15</v>
      </c>
      <c r="I2102" s="72" t="s">
        <v>16</v>
      </c>
      <c r="J2102" s="72" t="s">
        <v>18</v>
      </c>
      <c r="K2102" s="72" t="s">
        <v>267</v>
      </c>
      <c r="L2102" s="72" t="s">
        <v>576</v>
      </c>
      <c r="M2102" s="72" t="s">
        <v>159</v>
      </c>
    </row>
    <row r="2103" spans="2:13" x14ac:dyDescent="0.25">
      <c r="B2103" s="72" t="s">
        <v>143</v>
      </c>
      <c r="C2103" s="72" t="s">
        <v>144</v>
      </c>
      <c r="D2103" s="72" t="s">
        <v>12</v>
      </c>
      <c r="E2103" s="72" t="s">
        <v>197</v>
      </c>
      <c r="F2103" s="73">
        <v>376520</v>
      </c>
      <c r="G2103" s="72" t="s">
        <v>14</v>
      </c>
      <c r="H2103" s="72" t="s">
        <v>155</v>
      </c>
      <c r="I2103" s="72" t="s">
        <v>16</v>
      </c>
      <c r="J2103" s="72" t="s">
        <v>18</v>
      </c>
      <c r="K2103" s="72" t="s">
        <v>33</v>
      </c>
      <c r="L2103" s="72" t="s">
        <v>361</v>
      </c>
      <c r="M2103" s="72" t="s">
        <v>163</v>
      </c>
    </row>
    <row r="2104" spans="2:13" x14ac:dyDescent="0.25">
      <c r="B2104" s="72" t="s">
        <v>143</v>
      </c>
      <c r="C2104" s="72" t="s">
        <v>144</v>
      </c>
      <c r="D2104" s="72" t="s">
        <v>12</v>
      </c>
      <c r="E2104" s="72" t="s">
        <v>219</v>
      </c>
      <c r="F2104" s="73">
        <v>1716188</v>
      </c>
      <c r="G2104" s="72" t="s">
        <v>14</v>
      </c>
      <c r="H2104" s="72" t="s">
        <v>155</v>
      </c>
      <c r="I2104" s="72" t="s">
        <v>16</v>
      </c>
      <c r="J2104" s="72" t="s">
        <v>18</v>
      </c>
      <c r="K2104" s="72" t="s">
        <v>147</v>
      </c>
      <c r="L2104" s="72" t="s">
        <v>295</v>
      </c>
      <c r="M2104" s="72"/>
    </row>
    <row r="2105" spans="2:13" x14ac:dyDescent="0.25">
      <c r="B2105" s="72" t="s">
        <v>143</v>
      </c>
      <c r="C2105" s="72" t="s">
        <v>144</v>
      </c>
      <c r="D2105" s="72" t="s">
        <v>12</v>
      </c>
      <c r="E2105" s="72" t="s">
        <v>177</v>
      </c>
      <c r="F2105" s="73">
        <v>27</v>
      </c>
      <c r="G2105" s="72" t="s">
        <v>14</v>
      </c>
      <c r="H2105" s="72" t="s">
        <v>15</v>
      </c>
      <c r="I2105" s="72" t="s">
        <v>136</v>
      </c>
      <c r="J2105" s="72" t="s">
        <v>18</v>
      </c>
      <c r="K2105" s="72" t="s">
        <v>303</v>
      </c>
      <c r="L2105" s="72" t="s">
        <v>304</v>
      </c>
      <c r="M2105" s="72"/>
    </row>
    <row r="2106" spans="2:13" x14ac:dyDescent="0.25">
      <c r="B2106" s="72" t="s">
        <v>143</v>
      </c>
      <c r="C2106" s="72" t="s">
        <v>144</v>
      </c>
      <c r="D2106" s="72" t="s">
        <v>12</v>
      </c>
      <c r="E2106" s="72" t="s">
        <v>219</v>
      </c>
      <c r="F2106" s="73">
        <v>13749410</v>
      </c>
      <c r="G2106" s="72" t="s">
        <v>14</v>
      </c>
      <c r="H2106" s="72" t="s">
        <v>155</v>
      </c>
      <c r="I2106" s="72" t="s">
        <v>16</v>
      </c>
      <c r="J2106" s="72" t="s">
        <v>18</v>
      </c>
      <c r="K2106" s="72" t="s">
        <v>33</v>
      </c>
      <c r="L2106" s="72" t="s">
        <v>410</v>
      </c>
      <c r="M2106" s="72"/>
    </row>
    <row r="2107" spans="2:13" x14ac:dyDescent="0.25">
      <c r="B2107" s="72" t="s">
        <v>143</v>
      </c>
      <c r="C2107" s="72" t="s">
        <v>144</v>
      </c>
      <c r="D2107" s="72" t="s">
        <v>12</v>
      </c>
      <c r="E2107" s="72" t="s">
        <v>199</v>
      </c>
      <c r="F2107" s="73">
        <v>642</v>
      </c>
      <c r="G2107" s="72" t="s">
        <v>14</v>
      </c>
      <c r="H2107" s="72" t="s">
        <v>15</v>
      </c>
      <c r="I2107" s="72" t="s">
        <v>16</v>
      </c>
      <c r="J2107" s="72" t="s">
        <v>18</v>
      </c>
      <c r="K2107" s="72" t="s">
        <v>33</v>
      </c>
      <c r="L2107" s="72" t="s">
        <v>538</v>
      </c>
      <c r="M2107" s="72"/>
    </row>
    <row r="2108" spans="2:13" x14ac:dyDescent="0.25">
      <c r="B2108" s="72" t="s">
        <v>143</v>
      </c>
      <c r="C2108" s="72" t="s">
        <v>144</v>
      </c>
      <c r="D2108" s="72" t="s">
        <v>12</v>
      </c>
      <c r="E2108" s="72" t="s">
        <v>219</v>
      </c>
      <c r="F2108" s="73">
        <v>492658</v>
      </c>
      <c r="G2108" s="72" t="s">
        <v>14</v>
      </c>
      <c r="H2108" s="72" t="s">
        <v>15</v>
      </c>
      <c r="I2108" s="72" t="s">
        <v>16</v>
      </c>
      <c r="J2108" s="72" t="s">
        <v>18</v>
      </c>
      <c r="K2108" s="72" t="s">
        <v>33</v>
      </c>
      <c r="L2108" s="72" t="s">
        <v>691</v>
      </c>
      <c r="M2108" s="72"/>
    </row>
    <row r="2109" spans="2:13" x14ac:dyDescent="0.25">
      <c r="B2109" s="72" t="s">
        <v>143</v>
      </c>
      <c r="C2109" s="72" t="s">
        <v>144</v>
      </c>
      <c r="D2109" s="72" t="s">
        <v>12</v>
      </c>
      <c r="E2109" s="72" t="s">
        <v>188</v>
      </c>
      <c r="F2109" s="73">
        <v>131548</v>
      </c>
      <c r="G2109" s="72" t="s">
        <v>14</v>
      </c>
      <c r="H2109" s="72" t="s">
        <v>155</v>
      </c>
      <c r="I2109" s="72" t="s">
        <v>16</v>
      </c>
      <c r="J2109" s="72" t="s">
        <v>18</v>
      </c>
      <c r="K2109" s="72" t="s">
        <v>267</v>
      </c>
      <c r="L2109" s="72" t="s">
        <v>660</v>
      </c>
      <c r="M2109" s="72" t="s">
        <v>191</v>
      </c>
    </row>
    <row r="2110" spans="2:13" x14ac:dyDescent="0.25">
      <c r="B2110" s="72" t="s">
        <v>143</v>
      </c>
      <c r="C2110" s="72" t="s">
        <v>144</v>
      </c>
      <c r="D2110" s="72" t="s">
        <v>12</v>
      </c>
      <c r="E2110" s="72" t="s">
        <v>181</v>
      </c>
      <c r="F2110" s="73">
        <v>-321</v>
      </c>
      <c r="G2110" s="72" t="s">
        <v>14</v>
      </c>
      <c r="H2110" s="72" t="s">
        <v>15</v>
      </c>
      <c r="I2110" s="72" t="s">
        <v>16</v>
      </c>
      <c r="J2110" s="72" t="s">
        <v>18</v>
      </c>
      <c r="K2110" s="72" t="s">
        <v>33</v>
      </c>
      <c r="L2110" s="72" t="s">
        <v>228</v>
      </c>
      <c r="M2110" s="72"/>
    </row>
    <row r="2111" spans="2:13" x14ac:dyDescent="0.25">
      <c r="B2111" s="72" t="s">
        <v>143</v>
      </c>
      <c r="C2111" s="72" t="s">
        <v>144</v>
      </c>
      <c r="D2111" s="72" t="s">
        <v>12</v>
      </c>
      <c r="E2111" s="72" t="s">
        <v>229</v>
      </c>
      <c r="F2111" s="73">
        <v>-207</v>
      </c>
      <c r="G2111" s="72" t="s">
        <v>14</v>
      </c>
      <c r="H2111" s="72" t="s">
        <v>15</v>
      </c>
      <c r="I2111" s="72" t="s">
        <v>16</v>
      </c>
      <c r="J2111" s="72" t="s">
        <v>18</v>
      </c>
      <c r="K2111" s="72" t="s">
        <v>33</v>
      </c>
      <c r="L2111" s="72" t="s">
        <v>617</v>
      </c>
      <c r="M2111" s="72"/>
    </row>
    <row r="2112" spans="2:13" x14ac:dyDescent="0.25">
      <c r="B2112" s="72" t="s">
        <v>143</v>
      </c>
      <c r="C2112" s="72" t="s">
        <v>144</v>
      </c>
      <c r="D2112" s="72" t="s">
        <v>12</v>
      </c>
      <c r="E2112" s="72" t="s">
        <v>188</v>
      </c>
      <c r="F2112" s="73">
        <v>901209</v>
      </c>
      <c r="G2112" s="72" t="s">
        <v>14</v>
      </c>
      <c r="H2112" s="72" t="s">
        <v>15</v>
      </c>
      <c r="I2112" s="72" t="s">
        <v>16</v>
      </c>
      <c r="J2112" s="72" t="s">
        <v>18</v>
      </c>
      <c r="K2112" s="72" t="s">
        <v>147</v>
      </c>
      <c r="L2112" s="72" t="s">
        <v>433</v>
      </c>
      <c r="M2112" s="72" t="s">
        <v>191</v>
      </c>
    </row>
    <row r="2113" spans="2:13" x14ac:dyDescent="0.25">
      <c r="B2113" s="72" t="s">
        <v>143</v>
      </c>
      <c r="C2113" s="72" t="s">
        <v>144</v>
      </c>
      <c r="D2113" s="72" t="s">
        <v>12</v>
      </c>
      <c r="E2113" s="72" t="s">
        <v>282</v>
      </c>
      <c r="F2113" s="73">
        <v>-11</v>
      </c>
      <c r="G2113" s="72" t="s">
        <v>14</v>
      </c>
      <c r="H2113" s="72" t="s">
        <v>155</v>
      </c>
      <c r="I2113" s="72" t="s">
        <v>16</v>
      </c>
      <c r="J2113" s="72" t="s">
        <v>18</v>
      </c>
      <c r="K2113" s="72" t="s">
        <v>33</v>
      </c>
      <c r="L2113" s="72" t="s">
        <v>745</v>
      </c>
      <c r="M2113" s="72"/>
    </row>
    <row r="2114" spans="2:13" x14ac:dyDescent="0.25">
      <c r="B2114" s="72" t="s">
        <v>143</v>
      </c>
      <c r="C2114" s="72" t="s">
        <v>144</v>
      </c>
      <c r="D2114" s="72" t="s">
        <v>12</v>
      </c>
      <c r="E2114" s="72" t="s">
        <v>177</v>
      </c>
      <c r="F2114" s="73">
        <v>797037</v>
      </c>
      <c r="G2114" s="72" t="s">
        <v>14</v>
      </c>
      <c r="H2114" s="72" t="s">
        <v>155</v>
      </c>
      <c r="I2114" s="72" t="s">
        <v>16</v>
      </c>
      <c r="J2114" s="72" t="s">
        <v>18</v>
      </c>
      <c r="K2114" s="72" t="s">
        <v>33</v>
      </c>
      <c r="L2114" s="72" t="s">
        <v>307</v>
      </c>
      <c r="M2114" s="72"/>
    </row>
    <row r="2115" spans="2:13" x14ac:dyDescent="0.25">
      <c r="B2115" s="72" t="s">
        <v>143</v>
      </c>
      <c r="C2115" s="72" t="s">
        <v>144</v>
      </c>
      <c r="D2115" s="72" t="s">
        <v>12</v>
      </c>
      <c r="E2115" s="72" t="s">
        <v>209</v>
      </c>
      <c r="F2115" s="73">
        <v>424155</v>
      </c>
      <c r="G2115" s="72" t="s">
        <v>14</v>
      </c>
      <c r="H2115" s="72" t="s">
        <v>155</v>
      </c>
      <c r="I2115" s="72" t="s">
        <v>16</v>
      </c>
      <c r="J2115" s="72" t="s">
        <v>18</v>
      </c>
      <c r="K2115" s="72" t="s">
        <v>33</v>
      </c>
      <c r="L2115" s="72" t="s">
        <v>410</v>
      </c>
      <c r="M2115" s="72" t="s">
        <v>334</v>
      </c>
    </row>
    <row r="2116" spans="2:13" x14ac:dyDescent="0.25">
      <c r="B2116" s="72" t="s">
        <v>143</v>
      </c>
      <c r="C2116" s="72" t="s">
        <v>144</v>
      </c>
      <c r="D2116" s="72" t="s">
        <v>12</v>
      </c>
      <c r="E2116" s="72" t="s">
        <v>282</v>
      </c>
      <c r="F2116" s="73">
        <v>-22</v>
      </c>
      <c r="G2116" s="72" t="s">
        <v>14</v>
      </c>
      <c r="H2116" s="72" t="s">
        <v>15</v>
      </c>
      <c r="I2116" s="72" t="s">
        <v>16</v>
      </c>
      <c r="J2116" s="72" t="s">
        <v>18</v>
      </c>
      <c r="K2116" s="72" t="s">
        <v>147</v>
      </c>
      <c r="L2116" s="72" t="s">
        <v>619</v>
      </c>
      <c r="M2116" s="72"/>
    </row>
    <row r="2117" spans="2:13" x14ac:dyDescent="0.25">
      <c r="B2117" s="72" t="s">
        <v>143</v>
      </c>
      <c r="C2117" s="72" t="s">
        <v>144</v>
      </c>
      <c r="D2117" s="72" t="s">
        <v>12</v>
      </c>
      <c r="E2117" s="72" t="s">
        <v>197</v>
      </c>
      <c r="F2117" s="73">
        <v>204319</v>
      </c>
      <c r="G2117" s="72" t="s">
        <v>14</v>
      </c>
      <c r="H2117" s="72" t="s">
        <v>155</v>
      </c>
      <c r="I2117" s="72" t="s">
        <v>16</v>
      </c>
      <c r="J2117" s="72" t="s">
        <v>18</v>
      </c>
      <c r="K2117" s="72" t="s">
        <v>33</v>
      </c>
      <c r="L2117" s="72" t="s">
        <v>462</v>
      </c>
      <c r="M2117" s="72" t="s">
        <v>191</v>
      </c>
    </row>
    <row r="2118" spans="2:13" x14ac:dyDescent="0.25">
      <c r="B2118" s="72" t="s">
        <v>143</v>
      </c>
      <c r="C2118" s="72" t="s">
        <v>144</v>
      </c>
      <c r="D2118" s="72" t="s">
        <v>12</v>
      </c>
      <c r="E2118" s="72" t="s">
        <v>282</v>
      </c>
      <c r="F2118" s="73">
        <v>-41</v>
      </c>
      <c r="G2118" s="72" t="s">
        <v>14</v>
      </c>
      <c r="H2118" s="72" t="s">
        <v>15</v>
      </c>
      <c r="I2118" s="72" t="s">
        <v>16</v>
      </c>
      <c r="J2118" s="72" t="s">
        <v>18</v>
      </c>
      <c r="K2118" s="72" t="s">
        <v>33</v>
      </c>
      <c r="L2118" s="72" t="s">
        <v>710</v>
      </c>
      <c r="M2118" s="72"/>
    </row>
    <row r="2119" spans="2:13" x14ac:dyDescent="0.25">
      <c r="B2119" s="72" t="s">
        <v>143</v>
      </c>
      <c r="C2119" s="72" t="s">
        <v>144</v>
      </c>
      <c r="D2119" s="72" t="s">
        <v>12</v>
      </c>
      <c r="E2119" s="72" t="s">
        <v>164</v>
      </c>
      <c r="F2119" s="73">
        <v>-7497</v>
      </c>
      <c r="G2119" s="72" t="s">
        <v>14</v>
      </c>
      <c r="H2119" s="72" t="s">
        <v>15</v>
      </c>
      <c r="I2119" s="72" t="s">
        <v>16</v>
      </c>
      <c r="J2119" s="72" t="s">
        <v>18</v>
      </c>
      <c r="K2119" s="72" t="s">
        <v>165</v>
      </c>
      <c r="L2119" s="72" t="s">
        <v>243</v>
      </c>
      <c r="M2119" s="72"/>
    </row>
    <row r="2120" spans="2:13" x14ac:dyDescent="0.25">
      <c r="B2120" s="72" t="s">
        <v>143</v>
      </c>
      <c r="C2120" s="72" t="s">
        <v>144</v>
      </c>
      <c r="D2120" s="72" t="s">
        <v>12</v>
      </c>
      <c r="E2120" s="72" t="s">
        <v>242</v>
      </c>
      <c r="F2120" s="73">
        <v>-29870</v>
      </c>
      <c r="G2120" s="72" t="s">
        <v>14</v>
      </c>
      <c r="H2120" s="72" t="s">
        <v>15</v>
      </c>
      <c r="I2120" s="72" t="s">
        <v>16</v>
      </c>
      <c r="J2120" s="72" t="s">
        <v>18</v>
      </c>
      <c r="K2120" s="72" t="s">
        <v>147</v>
      </c>
      <c r="L2120" s="72" t="s">
        <v>625</v>
      </c>
      <c r="M2120" s="72"/>
    </row>
    <row r="2121" spans="2:13" x14ac:dyDescent="0.25">
      <c r="B2121" s="72" t="s">
        <v>143</v>
      </c>
      <c r="C2121" s="72" t="s">
        <v>144</v>
      </c>
      <c r="D2121" s="72" t="s">
        <v>12</v>
      </c>
      <c r="E2121" s="72" t="s">
        <v>160</v>
      </c>
      <c r="F2121" s="73">
        <v>1330709</v>
      </c>
      <c r="G2121" s="72" t="s">
        <v>14</v>
      </c>
      <c r="H2121" s="72" t="s">
        <v>15</v>
      </c>
      <c r="I2121" s="72" t="s">
        <v>16</v>
      </c>
      <c r="J2121" s="72" t="s">
        <v>18</v>
      </c>
      <c r="K2121" s="72" t="s">
        <v>214</v>
      </c>
      <c r="L2121" s="72" t="s">
        <v>479</v>
      </c>
      <c r="M2121" s="72" t="s">
        <v>248</v>
      </c>
    </row>
    <row r="2122" spans="2:13" x14ac:dyDescent="0.25">
      <c r="B2122" s="72" t="s">
        <v>143</v>
      </c>
      <c r="C2122" s="72" t="s">
        <v>144</v>
      </c>
      <c r="D2122" s="72" t="s">
        <v>12</v>
      </c>
      <c r="E2122" s="72" t="s">
        <v>199</v>
      </c>
      <c r="F2122" s="73">
        <v>3060</v>
      </c>
      <c r="G2122" s="72" t="s">
        <v>14</v>
      </c>
      <c r="H2122" s="72" t="s">
        <v>155</v>
      </c>
      <c r="I2122" s="72" t="s">
        <v>136</v>
      </c>
      <c r="J2122" s="72" t="s">
        <v>18</v>
      </c>
      <c r="K2122" s="72" t="s">
        <v>21</v>
      </c>
      <c r="L2122" s="72" t="s">
        <v>352</v>
      </c>
      <c r="M2122" s="72"/>
    </row>
    <row r="2123" spans="2:13" x14ac:dyDescent="0.25">
      <c r="B2123" s="72" t="s">
        <v>143</v>
      </c>
      <c r="C2123" s="72" t="s">
        <v>144</v>
      </c>
      <c r="D2123" s="72" t="s">
        <v>12</v>
      </c>
      <c r="E2123" s="72" t="s">
        <v>746</v>
      </c>
      <c r="F2123" s="73">
        <v>47587</v>
      </c>
      <c r="G2123" s="72" t="s">
        <v>14</v>
      </c>
      <c r="H2123" s="72" t="s">
        <v>15</v>
      </c>
      <c r="I2123" s="72" t="s">
        <v>16</v>
      </c>
      <c r="J2123" s="72" t="s">
        <v>18</v>
      </c>
      <c r="K2123" s="72" t="s">
        <v>33</v>
      </c>
      <c r="L2123" s="72" t="s">
        <v>279</v>
      </c>
      <c r="M2123" s="72" t="s">
        <v>159</v>
      </c>
    </row>
    <row r="2124" spans="2:13" x14ac:dyDescent="0.25">
      <c r="B2124" s="72" t="s">
        <v>143</v>
      </c>
      <c r="C2124" s="72" t="s">
        <v>144</v>
      </c>
      <c r="D2124" s="72" t="s">
        <v>12</v>
      </c>
      <c r="E2124" s="72" t="s">
        <v>152</v>
      </c>
      <c r="F2124" s="73">
        <v>-2</v>
      </c>
      <c r="G2124" s="72" t="s">
        <v>14</v>
      </c>
      <c r="H2124" s="72" t="s">
        <v>15</v>
      </c>
      <c r="I2124" s="72" t="s">
        <v>16</v>
      </c>
      <c r="J2124" s="72" t="s">
        <v>18</v>
      </c>
      <c r="K2124" s="72" t="s">
        <v>24</v>
      </c>
      <c r="L2124" s="72" t="s">
        <v>401</v>
      </c>
      <c r="M2124" s="72"/>
    </row>
    <row r="2125" spans="2:13" x14ac:dyDescent="0.25">
      <c r="B2125" s="72" t="s">
        <v>143</v>
      </c>
      <c r="C2125" s="72" t="s">
        <v>144</v>
      </c>
      <c r="D2125" s="72" t="s">
        <v>12</v>
      </c>
      <c r="E2125" s="72" t="s">
        <v>197</v>
      </c>
      <c r="F2125" s="73">
        <v>23472</v>
      </c>
      <c r="G2125" s="72" t="s">
        <v>14</v>
      </c>
      <c r="H2125" s="72" t="s">
        <v>155</v>
      </c>
      <c r="I2125" s="72" t="s">
        <v>16</v>
      </c>
      <c r="J2125" s="72" t="s">
        <v>18</v>
      </c>
      <c r="K2125" s="72" t="s">
        <v>147</v>
      </c>
      <c r="L2125" s="72" t="s">
        <v>747</v>
      </c>
      <c r="M2125" s="72" t="s">
        <v>163</v>
      </c>
    </row>
    <row r="2126" spans="2:13" x14ac:dyDescent="0.25">
      <c r="B2126" s="72" t="s">
        <v>143</v>
      </c>
      <c r="C2126" s="72" t="s">
        <v>144</v>
      </c>
      <c r="D2126" s="72" t="s">
        <v>12</v>
      </c>
      <c r="E2126" s="72" t="s">
        <v>237</v>
      </c>
      <c r="F2126" s="73">
        <v>404406</v>
      </c>
      <c r="G2126" s="72" t="s">
        <v>14</v>
      </c>
      <c r="H2126" s="72" t="s">
        <v>15</v>
      </c>
      <c r="I2126" s="72" t="s">
        <v>16</v>
      </c>
      <c r="J2126" s="72" t="s">
        <v>18</v>
      </c>
      <c r="K2126" s="72" t="s">
        <v>147</v>
      </c>
      <c r="L2126" s="72" t="s">
        <v>574</v>
      </c>
      <c r="M2126" s="72" t="s">
        <v>186</v>
      </c>
    </row>
    <row r="2127" spans="2:13" x14ac:dyDescent="0.25">
      <c r="B2127" s="72" t="s">
        <v>143</v>
      </c>
      <c r="C2127" s="72" t="s">
        <v>144</v>
      </c>
      <c r="D2127" s="72" t="s">
        <v>12</v>
      </c>
      <c r="E2127" s="72" t="s">
        <v>237</v>
      </c>
      <c r="F2127" s="73">
        <v>148063</v>
      </c>
      <c r="G2127" s="72" t="s">
        <v>14</v>
      </c>
      <c r="H2127" s="72" t="s">
        <v>155</v>
      </c>
      <c r="I2127" s="72" t="s">
        <v>16</v>
      </c>
      <c r="J2127" s="72" t="s">
        <v>18</v>
      </c>
      <c r="K2127" s="72" t="s">
        <v>267</v>
      </c>
      <c r="L2127" s="72" t="s">
        <v>659</v>
      </c>
      <c r="M2127" s="72" t="s">
        <v>186</v>
      </c>
    </row>
    <row r="2128" spans="2:13" x14ac:dyDescent="0.25">
      <c r="B2128" s="72" t="s">
        <v>143</v>
      </c>
      <c r="C2128" s="72" t="s">
        <v>144</v>
      </c>
      <c r="D2128" s="72" t="s">
        <v>12</v>
      </c>
      <c r="E2128" s="72" t="s">
        <v>219</v>
      </c>
      <c r="F2128" s="73">
        <v>250</v>
      </c>
      <c r="G2128" s="72" t="s">
        <v>14</v>
      </c>
      <c r="H2128" s="72" t="s">
        <v>155</v>
      </c>
      <c r="I2128" s="72" t="s">
        <v>136</v>
      </c>
      <c r="J2128" s="72" t="s">
        <v>18</v>
      </c>
      <c r="K2128" s="72" t="s">
        <v>33</v>
      </c>
      <c r="L2128" s="72" t="s">
        <v>232</v>
      </c>
      <c r="M2128" s="72"/>
    </row>
    <row r="2129" spans="2:13" x14ac:dyDescent="0.25">
      <c r="B2129" s="72" t="s">
        <v>143</v>
      </c>
      <c r="C2129" s="72" t="s">
        <v>144</v>
      </c>
      <c r="D2129" s="72" t="s">
        <v>12</v>
      </c>
      <c r="E2129" s="72" t="s">
        <v>177</v>
      </c>
      <c r="F2129" s="73">
        <v>88423</v>
      </c>
      <c r="G2129" s="72" t="s">
        <v>14</v>
      </c>
      <c r="H2129" s="72" t="s">
        <v>15</v>
      </c>
      <c r="I2129" s="72" t="s">
        <v>16</v>
      </c>
      <c r="J2129" s="72" t="s">
        <v>18</v>
      </c>
      <c r="K2129" s="72" t="s">
        <v>245</v>
      </c>
      <c r="L2129" s="72" t="s">
        <v>471</v>
      </c>
      <c r="M2129" s="72"/>
    </row>
    <row r="2130" spans="2:13" x14ac:dyDescent="0.25">
      <c r="B2130" s="72" t="s">
        <v>143</v>
      </c>
      <c r="C2130" s="72" t="s">
        <v>144</v>
      </c>
      <c r="D2130" s="72" t="s">
        <v>12</v>
      </c>
      <c r="E2130" s="72" t="s">
        <v>199</v>
      </c>
      <c r="F2130" s="73">
        <v>272</v>
      </c>
      <c r="G2130" s="72" t="s">
        <v>14</v>
      </c>
      <c r="H2130" s="72" t="s">
        <v>155</v>
      </c>
      <c r="I2130" s="72" t="s">
        <v>16</v>
      </c>
      <c r="J2130" s="72" t="s">
        <v>18</v>
      </c>
      <c r="K2130" s="72" t="s">
        <v>33</v>
      </c>
      <c r="L2130" s="72" t="s">
        <v>385</v>
      </c>
      <c r="M2130" s="72"/>
    </row>
    <row r="2131" spans="2:13" x14ac:dyDescent="0.25">
      <c r="B2131" s="72" t="s">
        <v>143</v>
      </c>
      <c r="C2131" s="72" t="s">
        <v>144</v>
      </c>
      <c r="D2131" s="72" t="s">
        <v>12</v>
      </c>
      <c r="E2131" s="72" t="s">
        <v>181</v>
      </c>
      <c r="F2131" s="73">
        <v>-1664</v>
      </c>
      <c r="G2131" s="72" t="s">
        <v>14</v>
      </c>
      <c r="H2131" s="72" t="s">
        <v>15</v>
      </c>
      <c r="I2131" s="72" t="s">
        <v>16</v>
      </c>
      <c r="J2131" s="72" t="s">
        <v>18</v>
      </c>
      <c r="K2131" s="72" t="s">
        <v>214</v>
      </c>
      <c r="L2131" s="72" t="s">
        <v>699</v>
      </c>
      <c r="M2131" s="72"/>
    </row>
    <row r="2132" spans="2:13" x14ac:dyDescent="0.25">
      <c r="B2132" s="72" t="s">
        <v>143</v>
      </c>
      <c r="C2132" s="72" t="s">
        <v>144</v>
      </c>
      <c r="D2132" s="72" t="s">
        <v>12</v>
      </c>
      <c r="E2132" s="72" t="s">
        <v>562</v>
      </c>
      <c r="F2132" s="73">
        <v>339973</v>
      </c>
      <c r="G2132" s="72" t="s">
        <v>14</v>
      </c>
      <c r="H2132" s="72" t="s">
        <v>15</v>
      </c>
      <c r="I2132" s="72" t="s">
        <v>16</v>
      </c>
      <c r="J2132" s="72" t="s">
        <v>18</v>
      </c>
      <c r="K2132" s="72" t="s">
        <v>33</v>
      </c>
      <c r="L2132" s="72" t="s">
        <v>490</v>
      </c>
      <c r="M2132" s="72" t="s">
        <v>159</v>
      </c>
    </row>
    <row r="2133" spans="2:13" x14ac:dyDescent="0.25">
      <c r="B2133" s="72" t="s">
        <v>143</v>
      </c>
      <c r="C2133" s="72" t="s">
        <v>144</v>
      </c>
      <c r="D2133" s="72" t="s">
        <v>12</v>
      </c>
      <c r="E2133" s="72" t="s">
        <v>197</v>
      </c>
      <c r="F2133" s="73">
        <v>2655363</v>
      </c>
      <c r="G2133" s="72" t="s">
        <v>14</v>
      </c>
      <c r="H2133" s="72" t="s">
        <v>15</v>
      </c>
      <c r="I2133" s="72" t="s">
        <v>16</v>
      </c>
      <c r="J2133" s="72" t="s">
        <v>18</v>
      </c>
      <c r="K2133" s="72" t="s">
        <v>214</v>
      </c>
      <c r="L2133" s="72" t="s">
        <v>479</v>
      </c>
      <c r="M2133" s="72" t="s">
        <v>163</v>
      </c>
    </row>
    <row r="2134" spans="2:13" x14ac:dyDescent="0.25">
      <c r="B2134" s="72" t="s">
        <v>143</v>
      </c>
      <c r="C2134" s="72" t="s">
        <v>144</v>
      </c>
      <c r="D2134" s="72" t="s">
        <v>12</v>
      </c>
      <c r="E2134" s="72" t="s">
        <v>227</v>
      </c>
      <c r="F2134" s="73">
        <v>36640</v>
      </c>
      <c r="G2134" s="72" t="s">
        <v>14</v>
      </c>
      <c r="H2134" s="72" t="s">
        <v>15</v>
      </c>
      <c r="I2134" s="72" t="s">
        <v>16</v>
      </c>
      <c r="J2134" s="72" t="s">
        <v>18</v>
      </c>
      <c r="K2134" s="72" t="s">
        <v>189</v>
      </c>
      <c r="L2134" s="72" t="s">
        <v>688</v>
      </c>
      <c r="M2134" s="72" t="s">
        <v>163</v>
      </c>
    </row>
    <row r="2135" spans="2:13" x14ac:dyDescent="0.25">
      <c r="B2135" s="72" t="s">
        <v>143</v>
      </c>
      <c r="C2135" s="72" t="s">
        <v>144</v>
      </c>
      <c r="D2135" s="72" t="s">
        <v>12</v>
      </c>
      <c r="E2135" s="72" t="s">
        <v>199</v>
      </c>
      <c r="F2135" s="73">
        <v>9500</v>
      </c>
      <c r="G2135" s="72" t="s">
        <v>14</v>
      </c>
      <c r="H2135" s="72" t="s">
        <v>155</v>
      </c>
      <c r="I2135" s="72" t="s">
        <v>16</v>
      </c>
      <c r="J2135" s="72" t="s">
        <v>18</v>
      </c>
      <c r="K2135" s="72" t="s">
        <v>33</v>
      </c>
      <c r="L2135" s="72" t="s">
        <v>630</v>
      </c>
      <c r="M2135" s="72"/>
    </row>
    <row r="2136" spans="2:13" x14ac:dyDescent="0.25">
      <c r="B2136" s="72" t="s">
        <v>143</v>
      </c>
      <c r="C2136" s="72" t="s">
        <v>144</v>
      </c>
      <c r="D2136" s="72" t="s">
        <v>12</v>
      </c>
      <c r="E2136" s="72" t="s">
        <v>152</v>
      </c>
      <c r="F2136" s="73">
        <v>-282</v>
      </c>
      <c r="G2136" s="72" t="s">
        <v>31</v>
      </c>
      <c r="H2136" s="72" t="s">
        <v>15</v>
      </c>
      <c r="I2136" s="72" t="s">
        <v>16</v>
      </c>
      <c r="J2136" s="72" t="s">
        <v>393</v>
      </c>
      <c r="K2136" s="72" t="s">
        <v>161</v>
      </c>
      <c r="L2136" s="72" t="s">
        <v>375</v>
      </c>
      <c r="M2136" s="72"/>
    </row>
    <row r="2137" spans="2:13" x14ac:dyDescent="0.25">
      <c r="B2137" s="72" t="s">
        <v>143</v>
      </c>
      <c r="C2137" s="72" t="s">
        <v>144</v>
      </c>
      <c r="D2137" s="72" t="s">
        <v>12</v>
      </c>
      <c r="E2137" s="72" t="s">
        <v>349</v>
      </c>
      <c r="F2137" s="73">
        <v>22737</v>
      </c>
      <c r="G2137" s="72" t="s">
        <v>14</v>
      </c>
      <c r="H2137" s="72" t="s">
        <v>15</v>
      </c>
      <c r="I2137" s="72" t="s">
        <v>16</v>
      </c>
      <c r="J2137" s="72" t="s">
        <v>18</v>
      </c>
      <c r="K2137" s="72" t="s">
        <v>147</v>
      </c>
      <c r="L2137" s="72" t="s">
        <v>182</v>
      </c>
      <c r="M2137" s="72" t="s">
        <v>159</v>
      </c>
    </row>
    <row r="2138" spans="2:13" x14ac:dyDescent="0.25">
      <c r="B2138" s="72" t="s">
        <v>143</v>
      </c>
      <c r="C2138" s="72" t="s">
        <v>144</v>
      </c>
      <c r="D2138" s="72" t="s">
        <v>12</v>
      </c>
      <c r="E2138" s="72" t="s">
        <v>181</v>
      </c>
      <c r="F2138" s="73">
        <v>-5890</v>
      </c>
      <c r="G2138" s="72" t="s">
        <v>14</v>
      </c>
      <c r="H2138" s="72" t="s">
        <v>155</v>
      </c>
      <c r="I2138" s="72" t="s">
        <v>16</v>
      </c>
      <c r="J2138" s="72" t="s">
        <v>18</v>
      </c>
      <c r="K2138" s="72" t="s">
        <v>33</v>
      </c>
      <c r="L2138" s="72" t="s">
        <v>231</v>
      </c>
      <c r="M2138" s="72"/>
    </row>
    <row r="2139" spans="2:13" x14ac:dyDescent="0.25">
      <c r="B2139" s="72" t="s">
        <v>143</v>
      </c>
      <c r="C2139" s="72" t="s">
        <v>144</v>
      </c>
      <c r="D2139" s="72" t="s">
        <v>12</v>
      </c>
      <c r="E2139" s="72" t="s">
        <v>152</v>
      </c>
      <c r="F2139" s="73">
        <v>-8930</v>
      </c>
      <c r="G2139" s="72" t="s">
        <v>14</v>
      </c>
      <c r="H2139" s="72" t="s">
        <v>15</v>
      </c>
      <c r="I2139" s="72" t="s">
        <v>16</v>
      </c>
      <c r="J2139" s="72" t="s">
        <v>18</v>
      </c>
      <c r="K2139" s="72" t="s">
        <v>21</v>
      </c>
      <c r="L2139" s="72" t="s">
        <v>249</v>
      </c>
      <c r="M2139" s="72"/>
    </row>
    <row r="2140" spans="2:13" x14ac:dyDescent="0.25">
      <c r="B2140" s="72" t="s">
        <v>143</v>
      </c>
      <c r="C2140" s="72" t="s">
        <v>144</v>
      </c>
      <c r="D2140" s="72" t="s">
        <v>12</v>
      </c>
      <c r="E2140" s="72" t="s">
        <v>219</v>
      </c>
      <c r="F2140" s="73">
        <v>4</v>
      </c>
      <c r="G2140" s="72" t="s">
        <v>14</v>
      </c>
      <c r="H2140" s="72" t="s">
        <v>155</v>
      </c>
      <c r="I2140" s="72" t="s">
        <v>136</v>
      </c>
      <c r="J2140" s="72" t="s">
        <v>18</v>
      </c>
      <c r="K2140" s="72" t="s">
        <v>33</v>
      </c>
      <c r="L2140" s="72" t="s">
        <v>228</v>
      </c>
      <c r="M2140" s="72"/>
    </row>
    <row r="2141" spans="2:13" x14ac:dyDescent="0.25">
      <c r="B2141" s="72" t="s">
        <v>143</v>
      </c>
      <c r="C2141" s="72" t="s">
        <v>144</v>
      </c>
      <c r="D2141" s="72" t="s">
        <v>12</v>
      </c>
      <c r="E2141" s="72" t="s">
        <v>160</v>
      </c>
      <c r="F2141" s="73">
        <v>886361</v>
      </c>
      <c r="G2141" s="72" t="s">
        <v>14</v>
      </c>
      <c r="H2141" s="72" t="s">
        <v>15</v>
      </c>
      <c r="I2141" s="72" t="s">
        <v>16</v>
      </c>
      <c r="J2141" s="72" t="s">
        <v>18</v>
      </c>
      <c r="K2141" s="72" t="s">
        <v>33</v>
      </c>
      <c r="L2141" s="72" t="s">
        <v>256</v>
      </c>
      <c r="M2141" s="72" t="s">
        <v>163</v>
      </c>
    </row>
    <row r="2142" spans="2:13" x14ac:dyDescent="0.25">
      <c r="B2142" s="72" t="s">
        <v>143</v>
      </c>
      <c r="C2142" s="72" t="s">
        <v>144</v>
      </c>
      <c r="D2142" s="72" t="s">
        <v>12</v>
      </c>
      <c r="E2142" s="72" t="s">
        <v>154</v>
      </c>
      <c r="F2142" s="73">
        <v>-2035</v>
      </c>
      <c r="G2142" s="72" t="s">
        <v>14</v>
      </c>
      <c r="H2142" s="72" t="s">
        <v>15</v>
      </c>
      <c r="I2142" s="72" t="s">
        <v>16</v>
      </c>
      <c r="J2142" s="72" t="s">
        <v>18</v>
      </c>
      <c r="K2142" s="72" t="s">
        <v>303</v>
      </c>
      <c r="L2142" s="72" t="s">
        <v>304</v>
      </c>
      <c r="M2142" s="72"/>
    </row>
    <row r="2143" spans="2:13" x14ac:dyDescent="0.25">
      <c r="B2143" s="72" t="s">
        <v>143</v>
      </c>
      <c r="C2143" s="72" t="s">
        <v>144</v>
      </c>
      <c r="D2143" s="72" t="s">
        <v>12</v>
      </c>
      <c r="E2143" s="72" t="s">
        <v>748</v>
      </c>
      <c r="F2143" s="73">
        <v>1437513</v>
      </c>
      <c r="G2143" s="72" t="s">
        <v>14</v>
      </c>
      <c r="H2143" s="72" t="s">
        <v>15</v>
      </c>
      <c r="I2143" s="72" t="s">
        <v>16</v>
      </c>
      <c r="J2143" s="72" t="s">
        <v>18</v>
      </c>
      <c r="K2143" s="72" t="s">
        <v>257</v>
      </c>
      <c r="L2143" s="72" t="s">
        <v>299</v>
      </c>
      <c r="M2143" s="72" t="s">
        <v>522</v>
      </c>
    </row>
    <row r="2144" spans="2:13" x14ac:dyDescent="0.25">
      <c r="B2144" s="72" t="s">
        <v>143</v>
      </c>
      <c r="C2144" s="72" t="s">
        <v>144</v>
      </c>
      <c r="D2144" s="72" t="s">
        <v>12</v>
      </c>
      <c r="E2144" s="72" t="s">
        <v>237</v>
      </c>
      <c r="F2144" s="73">
        <v>230507</v>
      </c>
      <c r="G2144" s="72" t="s">
        <v>14</v>
      </c>
      <c r="H2144" s="72" t="s">
        <v>15</v>
      </c>
      <c r="I2144" s="72" t="s">
        <v>16</v>
      </c>
      <c r="J2144" s="72" t="s">
        <v>18</v>
      </c>
      <c r="K2144" s="72" t="s">
        <v>33</v>
      </c>
      <c r="L2144" s="72" t="s">
        <v>156</v>
      </c>
      <c r="M2144" s="72" t="s">
        <v>163</v>
      </c>
    </row>
    <row r="2145" spans="2:13" x14ac:dyDescent="0.25">
      <c r="B2145" s="72" t="s">
        <v>143</v>
      </c>
      <c r="C2145" s="72" t="s">
        <v>144</v>
      </c>
      <c r="D2145" s="72" t="s">
        <v>12</v>
      </c>
      <c r="E2145" s="72" t="s">
        <v>145</v>
      </c>
      <c r="F2145" s="73">
        <v>-54583</v>
      </c>
      <c r="G2145" s="72" t="s">
        <v>14</v>
      </c>
      <c r="H2145" s="72" t="s">
        <v>155</v>
      </c>
      <c r="I2145" s="72" t="s">
        <v>136</v>
      </c>
      <c r="J2145" s="72" t="s">
        <v>18</v>
      </c>
      <c r="K2145" s="72" t="s">
        <v>267</v>
      </c>
      <c r="L2145" s="72" t="s">
        <v>576</v>
      </c>
      <c r="M2145" s="72"/>
    </row>
    <row r="2146" spans="2:13" x14ac:dyDescent="0.25">
      <c r="B2146" s="72" t="s">
        <v>143</v>
      </c>
      <c r="C2146" s="72" t="s">
        <v>144</v>
      </c>
      <c r="D2146" s="72" t="s">
        <v>12</v>
      </c>
      <c r="E2146" s="72" t="s">
        <v>188</v>
      </c>
      <c r="F2146" s="73">
        <v>633207</v>
      </c>
      <c r="G2146" s="72" t="s">
        <v>14</v>
      </c>
      <c r="H2146" s="72" t="s">
        <v>155</v>
      </c>
      <c r="I2146" s="72" t="s">
        <v>16</v>
      </c>
      <c r="J2146" s="72" t="s">
        <v>18</v>
      </c>
      <c r="K2146" s="72" t="s">
        <v>33</v>
      </c>
      <c r="L2146" s="72" t="s">
        <v>266</v>
      </c>
      <c r="M2146" s="72" t="s">
        <v>191</v>
      </c>
    </row>
    <row r="2147" spans="2:13" x14ac:dyDescent="0.25">
      <c r="B2147" s="72" t="s">
        <v>143</v>
      </c>
      <c r="C2147" s="72" t="s">
        <v>144</v>
      </c>
      <c r="D2147" s="72" t="s">
        <v>12</v>
      </c>
      <c r="E2147" s="72" t="s">
        <v>227</v>
      </c>
      <c r="F2147" s="73">
        <v>595746</v>
      </c>
      <c r="G2147" s="72" t="s">
        <v>14</v>
      </c>
      <c r="H2147" s="72" t="s">
        <v>155</v>
      </c>
      <c r="I2147" s="72" t="s">
        <v>16</v>
      </c>
      <c r="J2147" s="72" t="s">
        <v>18</v>
      </c>
      <c r="K2147" s="72" t="s">
        <v>267</v>
      </c>
      <c r="L2147" s="72" t="s">
        <v>628</v>
      </c>
      <c r="M2147" s="72" t="s">
        <v>186</v>
      </c>
    </row>
    <row r="2148" spans="2:13" x14ac:dyDescent="0.25">
      <c r="B2148" s="72" t="s">
        <v>143</v>
      </c>
      <c r="C2148" s="72" t="s">
        <v>144</v>
      </c>
      <c r="D2148" s="72" t="s">
        <v>12</v>
      </c>
      <c r="E2148" s="72" t="s">
        <v>149</v>
      </c>
      <c r="F2148" s="73">
        <v>4502633</v>
      </c>
      <c r="G2148" s="72" t="s">
        <v>14</v>
      </c>
      <c r="H2148" s="72" t="s">
        <v>15</v>
      </c>
      <c r="I2148" s="72" t="s">
        <v>16</v>
      </c>
      <c r="J2148" s="72" t="s">
        <v>18</v>
      </c>
      <c r="K2148" s="72" t="s">
        <v>24</v>
      </c>
      <c r="L2148" s="72" t="s">
        <v>462</v>
      </c>
      <c r="M2148" s="72" t="s">
        <v>151</v>
      </c>
    </row>
    <row r="2149" spans="2:13" x14ac:dyDescent="0.25">
      <c r="B2149" s="72" t="s">
        <v>143</v>
      </c>
      <c r="C2149" s="72" t="s">
        <v>144</v>
      </c>
      <c r="D2149" s="72" t="s">
        <v>12</v>
      </c>
      <c r="E2149" s="72" t="s">
        <v>183</v>
      </c>
      <c r="F2149" s="73">
        <v>67</v>
      </c>
      <c r="G2149" s="72" t="s">
        <v>14</v>
      </c>
      <c r="H2149" s="72" t="s">
        <v>15</v>
      </c>
      <c r="I2149" s="72" t="s">
        <v>16</v>
      </c>
      <c r="J2149" s="72" t="s">
        <v>18</v>
      </c>
      <c r="K2149" s="72" t="s">
        <v>184</v>
      </c>
      <c r="L2149" s="72" t="s">
        <v>616</v>
      </c>
      <c r="M2149" s="72" t="s">
        <v>172</v>
      </c>
    </row>
    <row r="2150" spans="2:13" x14ac:dyDescent="0.25">
      <c r="B2150" s="72" t="s">
        <v>143</v>
      </c>
      <c r="C2150" s="72" t="s">
        <v>144</v>
      </c>
      <c r="D2150" s="72" t="s">
        <v>12</v>
      </c>
      <c r="E2150" s="72" t="s">
        <v>213</v>
      </c>
      <c r="F2150" s="73">
        <v>251202</v>
      </c>
      <c r="G2150" s="72" t="s">
        <v>14</v>
      </c>
      <c r="H2150" s="72" t="s">
        <v>15</v>
      </c>
      <c r="I2150" s="72" t="s">
        <v>16</v>
      </c>
      <c r="J2150" s="72" t="s">
        <v>18</v>
      </c>
      <c r="K2150" s="72" t="s">
        <v>33</v>
      </c>
      <c r="L2150" s="72" t="s">
        <v>279</v>
      </c>
      <c r="M2150" s="72" t="s">
        <v>186</v>
      </c>
    </row>
    <row r="2151" spans="2:13" x14ac:dyDescent="0.25">
      <c r="B2151" s="72" t="s">
        <v>143</v>
      </c>
      <c r="C2151" s="72" t="s">
        <v>144</v>
      </c>
      <c r="D2151" s="72" t="s">
        <v>12</v>
      </c>
      <c r="E2151" s="72" t="s">
        <v>749</v>
      </c>
      <c r="F2151" s="73">
        <v>-773431</v>
      </c>
      <c r="G2151" s="72" t="s">
        <v>14</v>
      </c>
      <c r="H2151" s="72" t="s">
        <v>15</v>
      </c>
      <c r="I2151" s="72" t="s">
        <v>136</v>
      </c>
      <c r="J2151" s="72" t="s">
        <v>18</v>
      </c>
      <c r="K2151" s="72"/>
      <c r="L2151" s="72"/>
      <c r="M2151" s="72"/>
    </row>
    <row r="2152" spans="2:13" x14ac:dyDescent="0.25">
      <c r="B2152" s="72" t="s">
        <v>143</v>
      </c>
      <c r="C2152" s="72" t="s">
        <v>144</v>
      </c>
      <c r="D2152" s="72" t="s">
        <v>12</v>
      </c>
      <c r="E2152" s="72" t="s">
        <v>145</v>
      </c>
      <c r="F2152" s="73">
        <v>-78124</v>
      </c>
      <c r="G2152" s="72" t="s">
        <v>14</v>
      </c>
      <c r="H2152" s="72" t="s">
        <v>15</v>
      </c>
      <c r="I2152" s="72" t="s">
        <v>16</v>
      </c>
      <c r="J2152" s="72" t="s">
        <v>18</v>
      </c>
      <c r="K2152" s="72" t="s">
        <v>214</v>
      </c>
      <c r="L2152" s="72" t="s">
        <v>699</v>
      </c>
      <c r="M2152" s="72"/>
    </row>
    <row r="2153" spans="2:13" x14ac:dyDescent="0.25">
      <c r="B2153" s="72" t="s">
        <v>143</v>
      </c>
      <c r="C2153" s="72" t="s">
        <v>144</v>
      </c>
      <c r="D2153" s="72" t="s">
        <v>12</v>
      </c>
      <c r="E2153" s="72" t="s">
        <v>181</v>
      </c>
      <c r="F2153" s="73">
        <v>-25</v>
      </c>
      <c r="G2153" s="72" t="s">
        <v>14</v>
      </c>
      <c r="H2153" s="72" t="s">
        <v>15</v>
      </c>
      <c r="I2153" s="72" t="s">
        <v>16</v>
      </c>
      <c r="J2153" s="72" t="s">
        <v>18</v>
      </c>
      <c r="K2153" s="72" t="s">
        <v>189</v>
      </c>
      <c r="L2153" s="72" t="s">
        <v>283</v>
      </c>
      <c r="M2153" s="72"/>
    </row>
    <row r="2154" spans="2:13" x14ac:dyDescent="0.25">
      <c r="B2154" s="72" t="s">
        <v>143</v>
      </c>
      <c r="C2154" s="72" t="s">
        <v>144</v>
      </c>
      <c r="D2154" s="72" t="s">
        <v>12</v>
      </c>
      <c r="E2154" s="72" t="s">
        <v>145</v>
      </c>
      <c r="F2154" s="73">
        <v>-1507</v>
      </c>
      <c r="G2154" s="72" t="s">
        <v>14</v>
      </c>
      <c r="H2154" s="72" t="s">
        <v>15</v>
      </c>
      <c r="I2154" s="72" t="s">
        <v>16</v>
      </c>
      <c r="J2154" s="72" t="s">
        <v>18</v>
      </c>
      <c r="K2154" s="72" t="s">
        <v>33</v>
      </c>
      <c r="L2154" s="72" t="s">
        <v>584</v>
      </c>
      <c r="M2154" s="72"/>
    </row>
    <row r="2155" spans="2:13" x14ac:dyDescent="0.25">
      <c r="B2155" s="72" t="s">
        <v>143</v>
      </c>
      <c r="C2155" s="72" t="s">
        <v>144</v>
      </c>
      <c r="D2155" s="72" t="s">
        <v>12</v>
      </c>
      <c r="E2155" s="72" t="s">
        <v>164</v>
      </c>
      <c r="F2155" s="73">
        <v>-22382</v>
      </c>
      <c r="G2155" s="72" t="s">
        <v>14</v>
      </c>
      <c r="H2155" s="72" t="s">
        <v>155</v>
      </c>
      <c r="I2155" s="72" t="s">
        <v>16</v>
      </c>
      <c r="J2155" s="72" t="s">
        <v>18</v>
      </c>
      <c r="K2155" s="72" t="s">
        <v>267</v>
      </c>
      <c r="L2155" s="72" t="s">
        <v>313</v>
      </c>
      <c r="M2155" s="72"/>
    </row>
    <row r="2156" spans="2:13" x14ac:dyDescent="0.25">
      <c r="B2156" s="72" t="s">
        <v>143</v>
      </c>
      <c r="C2156" s="72" t="s">
        <v>144</v>
      </c>
      <c r="D2156" s="72" t="s">
        <v>12</v>
      </c>
      <c r="E2156" s="72" t="s">
        <v>219</v>
      </c>
      <c r="F2156" s="73">
        <v>422153</v>
      </c>
      <c r="G2156" s="72" t="s">
        <v>14</v>
      </c>
      <c r="H2156" s="72" t="s">
        <v>15</v>
      </c>
      <c r="I2156" s="72" t="s">
        <v>16</v>
      </c>
      <c r="J2156" s="72" t="s">
        <v>18</v>
      </c>
      <c r="K2156" s="72" t="s">
        <v>267</v>
      </c>
      <c r="L2156" s="72" t="s">
        <v>452</v>
      </c>
      <c r="M2156" s="72"/>
    </row>
    <row r="2157" spans="2:13" x14ac:dyDescent="0.25">
      <c r="B2157" s="72" t="s">
        <v>143</v>
      </c>
      <c r="C2157" s="72" t="s">
        <v>144</v>
      </c>
      <c r="D2157" s="72" t="s">
        <v>12</v>
      </c>
      <c r="E2157" s="72" t="s">
        <v>188</v>
      </c>
      <c r="F2157" s="73">
        <v>14122</v>
      </c>
      <c r="G2157" s="72" t="s">
        <v>14</v>
      </c>
      <c r="H2157" s="72" t="s">
        <v>15</v>
      </c>
      <c r="I2157" s="72" t="s">
        <v>136</v>
      </c>
      <c r="J2157" s="72" t="s">
        <v>18</v>
      </c>
      <c r="K2157" s="72" t="s">
        <v>33</v>
      </c>
      <c r="L2157" s="72" t="s">
        <v>490</v>
      </c>
      <c r="M2157" s="72" t="s">
        <v>191</v>
      </c>
    </row>
    <row r="2158" spans="2:13" x14ac:dyDescent="0.25">
      <c r="B2158" s="72" t="s">
        <v>143</v>
      </c>
      <c r="C2158" s="72" t="s">
        <v>144</v>
      </c>
      <c r="D2158" s="72" t="s">
        <v>12</v>
      </c>
      <c r="E2158" s="72" t="s">
        <v>181</v>
      </c>
      <c r="F2158" s="73">
        <v>-548</v>
      </c>
      <c r="G2158" s="72" t="s">
        <v>14</v>
      </c>
      <c r="H2158" s="72" t="s">
        <v>15</v>
      </c>
      <c r="I2158" s="72" t="s">
        <v>16</v>
      </c>
      <c r="J2158" s="72" t="s">
        <v>18</v>
      </c>
      <c r="K2158" s="72" t="s">
        <v>147</v>
      </c>
      <c r="L2158" s="72" t="s">
        <v>395</v>
      </c>
      <c r="M2158" s="72"/>
    </row>
    <row r="2159" spans="2:13" x14ac:dyDescent="0.25">
      <c r="B2159" s="72" t="s">
        <v>143</v>
      </c>
      <c r="C2159" s="72" t="s">
        <v>144</v>
      </c>
      <c r="D2159" s="72" t="s">
        <v>12</v>
      </c>
      <c r="E2159" s="72" t="s">
        <v>197</v>
      </c>
      <c r="F2159" s="73">
        <v>3654068</v>
      </c>
      <c r="G2159" s="72" t="s">
        <v>14</v>
      </c>
      <c r="H2159" s="72" t="s">
        <v>15</v>
      </c>
      <c r="I2159" s="72" t="s">
        <v>16</v>
      </c>
      <c r="J2159" s="72" t="s">
        <v>18</v>
      </c>
      <c r="K2159" s="72" t="s">
        <v>27</v>
      </c>
      <c r="L2159" s="72" t="s">
        <v>405</v>
      </c>
      <c r="M2159" s="72" t="s">
        <v>163</v>
      </c>
    </row>
    <row r="2160" spans="2:13" x14ac:dyDescent="0.25">
      <c r="B2160" s="72" t="s">
        <v>143</v>
      </c>
      <c r="C2160" s="72" t="s">
        <v>144</v>
      </c>
      <c r="D2160" s="72" t="s">
        <v>12</v>
      </c>
      <c r="E2160" s="72" t="s">
        <v>152</v>
      </c>
      <c r="F2160" s="73">
        <v>-7</v>
      </c>
      <c r="G2160" s="72" t="s">
        <v>14</v>
      </c>
      <c r="H2160" s="72" t="s">
        <v>15</v>
      </c>
      <c r="I2160" s="72" t="s">
        <v>16</v>
      </c>
      <c r="J2160" s="72" t="s">
        <v>18</v>
      </c>
      <c r="K2160" s="72" t="s">
        <v>257</v>
      </c>
      <c r="L2160" s="72" t="s">
        <v>719</v>
      </c>
      <c r="M2160" s="72"/>
    </row>
    <row r="2161" spans="2:13" x14ac:dyDescent="0.25">
      <c r="B2161" s="72" t="s">
        <v>143</v>
      </c>
      <c r="C2161" s="72" t="s">
        <v>144</v>
      </c>
      <c r="D2161" s="72" t="s">
        <v>12</v>
      </c>
      <c r="E2161" s="72" t="s">
        <v>183</v>
      </c>
      <c r="F2161" s="73">
        <v>472877</v>
      </c>
      <c r="G2161" s="72" t="s">
        <v>14</v>
      </c>
      <c r="H2161" s="72" t="s">
        <v>15</v>
      </c>
      <c r="I2161" s="72" t="s">
        <v>16</v>
      </c>
      <c r="J2161" s="72" t="s">
        <v>18</v>
      </c>
      <c r="K2161" s="72" t="s">
        <v>21</v>
      </c>
      <c r="L2161" s="72" t="s">
        <v>352</v>
      </c>
      <c r="M2161" s="72" t="s">
        <v>248</v>
      </c>
    </row>
    <row r="2162" spans="2:13" x14ac:dyDescent="0.25">
      <c r="B2162" s="72" t="s">
        <v>143</v>
      </c>
      <c r="C2162" s="72" t="s">
        <v>144</v>
      </c>
      <c r="D2162" s="72" t="s">
        <v>12</v>
      </c>
      <c r="E2162" s="72" t="s">
        <v>750</v>
      </c>
      <c r="F2162" s="73">
        <v>348951571</v>
      </c>
      <c r="G2162" s="72" t="s">
        <v>14</v>
      </c>
      <c r="H2162" s="72" t="s">
        <v>15</v>
      </c>
      <c r="I2162" s="72" t="s">
        <v>16</v>
      </c>
      <c r="J2162" s="72" t="s">
        <v>18</v>
      </c>
      <c r="K2162" s="72" t="s">
        <v>161</v>
      </c>
      <c r="L2162" s="72" t="s">
        <v>434</v>
      </c>
      <c r="M2162" s="72" t="s">
        <v>151</v>
      </c>
    </row>
    <row r="2163" spans="2:13" x14ac:dyDescent="0.25">
      <c r="B2163" s="72" t="s">
        <v>143</v>
      </c>
      <c r="C2163" s="72" t="s">
        <v>144</v>
      </c>
      <c r="D2163" s="72" t="s">
        <v>12</v>
      </c>
      <c r="E2163" s="72" t="s">
        <v>145</v>
      </c>
      <c r="F2163" s="73">
        <v>-10427</v>
      </c>
      <c r="G2163" s="72" t="s">
        <v>14</v>
      </c>
      <c r="H2163" s="72" t="s">
        <v>155</v>
      </c>
      <c r="I2163" s="72" t="s">
        <v>16</v>
      </c>
      <c r="J2163" s="72" t="s">
        <v>18</v>
      </c>
      <c r="K2163" s="72" t="s">
        <v>33</v>
      </c>
      <c r="L2163" s="72" t="s">
        <v>455</v>
      </c>
      <c r="M2163" s="72"/>
    </row>
    <row r="2164" spans="2:13" x14ac:dyDescent="0.25">
      <c r="B2164" s="72" t="s">
        <v>143</v>
      </c>
      <c r="C2164" s="72" t="s">
        <v>144</v>
      </c>
      <c r="D2164" s="72" t="s">
        <v>12</v>
      </c>
      <c r="E2164" s="72" t="s">
        <v>282</v>
      </c>
      <c r="F2164" s="73">
        <v>-12415</v>
      </c>
      <c r="G2164" s="72" t="s">
        <v>14</v>
      </c>
      <c r="H2164" s="72" t="s">
        <v>15</v>
      </c>
      <c r="I2164" s="72" t="s">
        <v>16</v>
      </c>
      <c r="J2164" s="72" t="s">
        <v>18</v>
      </c>
      <c r="K2164" s="72" t="s">
        <v>24</v>
      </c>
      <c r="L2164" s="72" t="s">
        <v>22</v>
      </c>
      <c r="M2164" s="72"/>
    </row>
    <row r="2165" spans="2:13" x14ac:dyDescent="0.25">
      <c r="B2165" s="72" t="s">
        <v>143</v>
      </c>
      <c r="C2165" s="72" t="s">
        <v>144</v>
      </c>
      <c r="D2165" s="72" t="s">
        <v>12</v>
      </c>
      <c r="E2165" s="72" t="s">
        <v>199</v>
      </c>
      <c r="F2165" s="73">
        <v>310553</v>
      </c>
      <c r="G2165" s="72" t="s">
        <v>14</v>
      </c>
      <c r="H2165" s="72" t="s">
        <v>15</v>
      </c>
      <c r="I2165" s="72" t="s">
        <v>16</v>
      </c>
      <c r="J2165" s="72" t="s">
        <v>18</v>
      </c>
      <c r="K2165" s="72" t="s">
        <v>24</v>
      </c>
      <c r="L2165" s="72" t="s">
        <v>281</v>
      </c>
      <c r="M2165" s="72"/>
    </row>
    <row r="2166" spans="2:13" x14ac:dyDescent="0.25">
      <c r="B2166" s="72" t="s">
        <v>143</v>
      </c>
      <c r="C2166" s="72" t="s">
        <v>144</v>
      </c>
      <c r="D2166" s="72" t="s">
        <v>12</v>
      </c>
      <c r="E2166" s="72" t="s">
        <v>219</v>
      </c>
      <c r="F2166" s="73">
        <v>224532</v>
      </c>
      <c r="G2166" s="72" t="s">
        <v>14</v>
      </c>
      <c r="H2166" s="72" t="s">
        <v>155</v>
      </c>
      <c r="I2166" s="72" t="s">
        <v>16</v>
      </c>
      <c r="J2166" s="72" t="s">
        <v>18</v>
      </c>
      <c r="K2166" s="72" t="s">
        <v>33</v>
      </c>
      <c r="L2166" s="72" t="s">
        <v>348</v>
      </c>
      <c r="M2166" s="72"/>
    </row>
    <row r="2167" spans="2:13" x14ac:dyDescent="0.25">
      <c r="B2167" s="72" t="s">
        <v>143</v>
      </c>
      <c r="C2167" s="72" t="s">
        <v>144</v>
      </c>
      <c r="D2167" s="72" t="s">
        <v>12</v>
      </c>
      <c r="E2167" s="72" t="s">
        <v>328</v>
      </c>
      <c r="F2167" s="73">
        <v>39917</v>
      </c>
      <c r="G2167" s="72" t="s">
        <v>14</v>
      </c>
      <c r="H2167" s="72" t="s">
        <v>15</v>
      </c>
      <c r="I2167" s="72" t="s">
        <v>16</v>
      </c>
      <c r="J2167" s="72" t="s">
        <v>18</v>
      </c>
      <c r="K2167" s="72" t="s">
        <v>147</v>
      </c>
      <c r="L2167" s="72" t="s">
        <v>433</v>
      </c>
      <c r="M2167" s="72" t="s">
        <v>203</v>
      </c>
    </row>
    <row r="2168" spans="2:13" x14ac:dyDescent="0.25">
      <c r="B2168" s="72" t="s">
        <v>143</v>
      </c>
      <c r="C2168" s="72" t="s">
        <v>144</v>
      </c>
      <c r="D2168" s="72" t="s">
        <v>12</v>
      </c>
      <c r="E2168" s="72" t="s">
        <v>152</v>
      </c>
      <c r="F2168" s="73">
        <v>-72574</v>
      </c>
      <c r="G2168" s="72" t="s">
        <v>14</v>
      </c>
      <c r="H2168" s="72" t="s">
        <v>15</v>
      </c>
      <c r="I2168" s="72" t="s">
        <v>16</v>
      </c>
      <c r="J2168" s="72" t="s">
        <v>18</v>
      </c>
      <c r="K2168" s="72" t="s">
        <v>147</v>
      </c>
      <c r="L2168" s="72" t="s">
        <v>587</v>
      </c>
      <c r="M2168" s="72"/>
    </row>
    <row r="2169" spans="2:13" x14ac:dyDescent="0.25">
      <c r="B2169" s="72" t="s">
        <v>143</v>
      </c>
      <c r="C2169" s="72" t="s">
        <v>144</v>
      </c>
      <c r="D2169" s="72" t="s">
        <v>12</v>
      </c>
      <c r="E2169" s="72" t="s">
        <v>154</v>
      </c>
      <c r="F2169" s="73">
        <v>-14699</v>
      </c>
      <c r="G2169" s="72" t="s">
        <v>14</v>
      </c>
      <c r="H2169" s="72" t="s">
        <v>15</v>
      </c>
      <c r="I2169" s="72" t="s">
        <v>16</v>
      </c>
      <c r="J2169" s="72" t="s">
        <v>18</v>
      </c>
      <c r="K2169" s="72" t="s">
        <v>161</v>
      </c>
      <c r="L2169" s="72" t="s">
        <v>162</v>
      </c>
      <c r="M2169" s="72"/>
    </row>
    <row r="2170" spans="2:13" x14ac:dyDescent="0.25">
      <c r="B2170" s="72" t="s">
        <v>143</v>
      </c>
      <c r="C2170" s="72" t="s">
        <v>144</v>
      </c>
      <c r="D2170" s="72" t="s">
        <v>12</v>
      </c>
      <c r="E2170" s="72" t="s">
        <v>219</v>
      </c>
      <c r="F2170" s="73">
        <v>12435</v>
      </c>
      <c r="G2170" s="72" t="s">
        <v>14</v>
      </c>
      <c r="H2170" s="72" t="s">
        <v>155</v>
      </c>
      <c r="I2170" s="72" t="s">
        <v>16</v>
      </c>
      <c r="J2170" s="72" t="s">
        <v>18</v>
      </c>
      <c r="K2170" s="72" t="s">
        <v>21</v>
      </c>
      <c r="L2170" s="72" t="s">
        <v>198</v>
      </c>
      <c r="M2170" s="72"/>
    </row>
    <row r="2171" spans="2:13" x14ac:dyDescent="0.25">
      <c r="B2171" s="72" t="s">
        <v>143</v>
      </c>
      <c r="C2171" s="72" t="s">
        <v>144</v>
      </c>
      <c r="D2171" s="72" t="s">
        <v>12</v>
      </c>
      <c r="E2171" s="72" t="s">
        <v>154</v>
      </c>
      <c r="F2171" s="73">
        <v>-1128</v>
      </c>
      <c r="G2171" s="72" t="s">
        <v>14</v>
      </c>
      <c r="H2171" s="72" t="s">
        <v>15</v>
      </c>
      <c r="I2171" s="72" t="s">
        <v>16</v>
      </c>
      <c r="J2171" s="72" t="s">
        <v>18</v>
      </c>
      <c r="K2171" s="72" t="s">
        <v>21</v>
      </c>
      <c r="L2171" s="72" t="s">
        <v>494</v>
      </c>
      <c r="M2171" s="72"/>
    </row>
    <row r="2172" spans="2:13" x14ac:dyDescent="0.25">
      <c r="B2172" s="72" t="s">
        <v>143</v>
      </c>
      <c r="C2172" s="72" t="s">
        <v>144</v>
      </c>
      <c r="D2172" s="72" t="s">
        <v>12</v>
      </c>
      <c r="E2172" s="72" t="s">
        <v>177</v>
      </c>
      <c r="F2172" s="73">
        <v>35</v>
      </c>
      <c r="G2172" s="72" t="s">
        <v>14</v>
      </c>
      <c r="H2172" s="72" t="s">
        <v>15</v>
      </c>
      <c r="I2172" s="72" t="s">
        <v>16</v>
      </c>
      <c r="J2172" s="72" t="s">
        <v>18</v>
      </c>
      <c r="K2172" s="72" t="s">
        <v>33</v>
      </c>
      <c r="L2172" s="72" t="s">
        <v>435</v>
      </c>
      <c r="M2172" s="72"/>
    </row>
    <row r="2173" spans="2:13" x14ac:dyDescent="0.25">
      <c r="B2173" s="72" t="s">
        <v>143</v>
      </c>
      <c r="C2173" s="72" t="s">
        <v>144</v>
      </c>
      <c r="D2173" s="72" t="s">
        <v>12</v>
      </c>
      <c r="E2173" s="72" t="s">
        <v>237</v>
      </c>
      <c r="F2173" s="73">
        <v>186886</v>
      </c>
      <c r="G2173" s="72" t="s">
        <v>14</v>
      </c>
      <c r="H2173" s="72" t="s">
        <v>15</v>
      </c>
      <c r="I2173" s="72" t="s">
        <v>16</v>
      </c>
      <c r="J2173" s="72" t="s">
        <v>18</v>
      </c>
      <c r="K2173" s="72" t="s">
        <v>33</v>
      </c>
      <c r="L2173" s="72" t="s">
        <v>277</v>
      </c>
      <c r="M2173" s="72" t="s">
        <v>248</v>
      </c>
    </row>
    <row r="2174" spans="2:13" x14ac:dyDescent="0.25">
      <c r="B2174" s="72" t="s">
        <v>143</v>
      </c>
      <c r="C2174" s="72" t="s">
        <v>144</v>
      </c>
      <c r="D2174" s="72" t="s">
        <v>12</v>
      </c>
      <c r="E2174" s="72" t="s">
        <v>219</v>
      </c>
      <c r="F2174" s="73">
        <v>24172</v>
      </c>
      <c r="G2174" s="72" t="s">
        <v>14</v>
      </c>
      <c r="H2174" s="72" t="s">
        <v>155</v>
      </c>
      <c r="I2174" s="72" t="s">
        <v>16</v>
      </c>
      <c r="J2174" s="72" t="s">
        <v>18</v>
      </c>
      <c r="K2174" s="72" t="s">
        <v>33</v>
      </c>
      <c r="L2174" s="72" t="s">
        <v>195</v>
      </c>
      <c r="M2174" s="72"/>
    </row>
    <row r="2175" spans="2:13" x14ac:dyDescent="0.25">
      <c r="B2175" s="72" t="s">
        <v>143</v>
      </c>
      <c r="C2175" s="72" t="s">
        <v>144</v>
      </c>
      <c r="D2175" s="72" t="s">
        <v>12</v>
      </c>
      <c r="E2175" s="72" t="s">
        <v>177</v>
      </c>
      <c r="F2175" s="73">
        <v>4418438</v>
      </c>
      <c r="G2175" s="72" t="s">
        <v>14</v>
      </c>
      <c r="H2175" s="72" t="s">
        <v>15</v>
      </c>
      <c r="I2175" s="72" t="s">
        <v>16</v>
      </c>
      <c r="J2175" s="72" t="s">
        <v>18</v>
      </c>
      <c r="K2175" s="72" t="s">
        <v>205</v>
      </c>
      <c r="L2175" s="72" t="s">
        <v>540</v>
      </c>
      <c r="M2175" s="72"/>
    </row>
    <row r="2176" spans="2:13" x14ac:dyDescent="0.25">
      <c r="B2176" s="72" t="s">
        <v>143</v>
      </c>
      <c r="C2176" s="72" t="s">
        <v>144</v>
      </c>
      <c r="D2176" s="72" t="s">
        <v>12</v>
      </c>
      <c r="E2176" s="72" t="s">
        <v>219</v>
      </c>
      <c r="F2176" s="73">
        <v>222679</v>
      </c>
      <c r="G2176" s="72" t="s">
        <v>14</v>
      </c>
      <c r="H2176" s="72" t="s">
        <v>15</v>
      </c>
      <c r="I2176" s="72" t="s">
        <v>16</v>
      </c>
      <c r="J2176" s="72" t="s">
        <v>18</v>
      </c>
      <c r="K2176" s="72" t="s">
        <v>245</v>
      </c>
      <c r="L2176" s="72" t="s">
        <v>567</v>
      </c>
      <c r="M2176" s="72"/>
    </row>
    <row r="2177" spans="2:13" x14ac:dyDescent="0.25">
      <c r="B2177" s="72" t="s">
        <v>143</v>
      </c>
      <c r="C2177" s="72" t="s">
        <v>144</v>
      </c>
      <c r="D2177" s="72" t="s">
        <v>12</v>
      </c>
      <c r="E2177" s="72" t="s">
        <v>219</v>
      </c>
      <c r="F2177" s="73">
        <v>275558</v>
      </c>
      <c r="G2177" s="72" t="s">
        <v>14</v>
      </c>
      <c r="H2177" s="72" t="s">
        <v>155</v>
      </c>
      <c r="I2177" s="72" t="s">
        <v>16</v>
      </c>
      <c r="J2177" s="72" t="s">
        <v>18</v>
      </c>
      <c r="K2177" s="72" t="s">
        <v>267</v>
      </c>
      <c r="L2177" s="72" t="s">
        <v>673</v>
      </c>
      <c r="M2177" s="72"/>
    </row>
    <row r="2178" spans="2:13" x14ac:dyDescent="0.25">
      <c r="B2178" s="72" t="s">
        <v>143</v>
      </c>
      <c r="C2178" s="72" t="s">
        <v>144</v>
      </c>
      <c r="D2178" s="72" t="s">
        <v>12</v>
      </c>
      <c r="E2178" s="72" t="s">
        <v>154</v>
      </c>
      <c r="F2178" s="73">
        <v>-2197</v>
      </c>
      <c r="G2178" s="72" t="s">
        <v>14</v>
      </c>
      <c r="H2178" s="72" t="s">
        <v>155</v>
      </c>
      <c r="I2178" s="72" t="s">
        <v>16</v>
      </c>
      <c r="J2178" s="72" t="s">
        <v>18</v>
      </c>
      <c r="K2178" s="72" t="s">
        <v>267</v>
      </c>
      <c r="L2178" s="72" t="s">
        <v>659</v>
      </c>
      <c r="M2178" s="72"/>
    </row>
    <row r="2179" spans="2:13" x14ac:dyDescent="0.25">
      <c r="B2179" s="72" t="s">
        <v>143</v>
      </c>
      <c r="C2179" s="72" t="s">
        <v>144</v>
      </c>
      <c r="D2179" s="72" t="s">
        <v>12</v>
      </c>
      <c r="E2179" s="72" t="s">
        <v>197</v>
      </c>
      <c r="F2179" s="73">
        <v>1302250</v>
      </c>
      <c r="G2179" s="72" t="s">
        <v>14</v>
      </c>
      <c r="H2179" s="72" t="s">
        <v>15</v>
      </c>
      <c r="I2179" s="72" t="s">
        <v>16</v>
      </c>
      <c r="J2179" s="72" t="s">
        <v>18</v>
      </c>
      <c r="K2179" s="72" t="s">
        <v>184</v>
      </c>
      <c r="L2179" s="72" t="s">
        <v>230</v>
      </c>
      <c r="M2179" s="72" t="s">
        <v>191</v>
      </c>
    </row>
    <row r="2180" spans="2:13" x14ac:dyDescent="0.25">
      <c r="B2180" s="72" t="s">
        <v>143</v>
      </c>
      <c r="C2180" s="72" t="s">
        <v>144</v>
      </c>
      <c r="D2180" s="72" t="s">
        <v>12</v>
      </c>
      <c r="E2180" s="72" t="s">
        <v>157</v>
      </c>
      <c r="F2180" s="73">
        <v>4438679</v>
      </c>
      <c r="G2180" s="72" t="s">
        <v>14</v>
      </c>
      <c r="H2180" s="72" t="s">
        <v>15</v>
      </c>
      <c r="I2180" s="72" t="s">
        <v>16</v>
      </c>
      <c r="J2180" s="72" t="s">
        <v>18</v>
      </c>
      <c r="K2180" s="72" t="s">
        <v>27</v>
      </c>
      <c r="L2180" s="72" t="s">
        <v>405</v>
      </c>
      <c r="M2180" s="72" t="s">
        <v>322</v>
      </c>
    </row>
    <row r="2181" spans="2:13" x14ac:dyDescent="0.25">
      <c r="B2181" s="72" t="s">
        <v>143</v>
      </c>
      <c r="C2181" s="72" t="s">
        <v>144</v>
      </c>
      <c r="D2181" s="72" t="s">
        <v>12</v>
      </c>
      <c r="E2181" s="72" t="s">
        <v>177</v>
      </c>
      <c r="F2181" s="73">
        <v>59</v>
      </c>
      <c r="G2181" s="72" t="s">
        <v>14</v>
      </c>
      <c r="H2181" s="72" t="s">
        <v>155</v>
      </c>
      <c r="I2181" s="72" t="s">
        <v>16</v>
      </c>
      <c r="J2181" s="72" t="s">
        <v>18</v>
      </c>
      <c r="K2181" s="72" t="s">
        <v>33</v>
      </c>
      <c r="L2181" s="72" t="s">
        <v>636</v>
      </c>
      <c r="M2181" s="72"/>
    </row>
    <row r="2182" spans="2:13" x14ac:dyDescent="0.25">
      <c r="B2182" s="72" t="s">
        <v>143</v>
      </c>
      <c r="C2182" s="72" t="s">
        <v>144</v>
      </c>
      <c r="D2182" s="72" t="s">
        <v>12</v>
      </c>
      <c r="E2182" s="72" t="s">
        <v>181</v>
      </c>
      <c r="F2182" s="73">
        <v>-554</v>
      </c>
      <c r="G2182" s="72" t="s">
        <v>14</v>
      </c>
      <c r="H2182" s="72" t="s">
        <v>155</v>
      </c>
      <c r="I2182" s="72" t="s">
        <v>16</v>
      </c>
      <c r="J2182" s="72" t="s">
        <v>18</v>
      </c>
      <c r="K2182" s="72" t="s">
        <v>147</v>
      </c>
      <c r="L2182" s="72" t="s">
        <v>404</v>
      </c>
      <c r="M2182" s="72"/>
    </row>
    <row r="2183" spans="2:13" x14ac:dyDescent="0.25">
      <c r="B2183" s="72" t="s">
        <v>143</v>
      </c>
      <c r="C2183" s="72" t="s">
        <v>144</v>
      </c>
      <c r="D2183" s="72" t="s">
        <v>12</v>
      </c>
      <c r="E2183" s="72" t="s">
        <v>188</v>
      </c>
      <c r="F2183" s="73">
        <v>5225170</v>
      </c>
      <c r="G2183" s="72" t="s">
        <v>14</v>
      </c>
      <c r="H2183" s="72" t="s">
        <v>155</v>
      </c>
      <c r="I2183" s="72" t="s">
        <v>16</v>
      </c>
      <c r="J2183" s="72" t="s">
        <v>18</v>
      </c>
      <c r="K2183" s="72" t="s">
        <v>33</v>
      </c>
      <c r="L2183" s="72" t="s">
        <v>624</v>
      </c>
      <c r="M2183" s="72" t="s">
        <v>191</v>
      </c>
    </row>
    <row r="2184" spans="2:13" x14ac:dyDescent="0.25">
      <c r="B2184" s="72" t="s">
        <v>143</v>
      </c>
      <c r="C2184" s="72" t="s">
        <v>144</v>
      </c>
      <c r="D2184" s="72" t="s">
        <v>12</v>
      </c>
      <c r="E2184" s="72" t="s">
        <v>219</v>
      </c>
      <c r="F2184" s="73">
        <v>456835</v>
      </c>
      <c r="G2184" s="72" t="s">
        <v>14</v>
      </c>
      <c r="H2184" s="72" t="s">
        <v>155</v>
      </c>
      <c r="I2184" s="72" t="s">
        <v>16</v>
      </c>
      <c r="J2184" s="72" t="s">
        <v>18</v>
      </c>
      <c r="K2184" s="72" t="s">
        <v>33</v>
      </c>
      <c r="L2184" s="72" t="s">
        <v>510</v>
      </c>
      <c r="M2184" s="72"/>
    </row>
    <row r="2185" spans="2:13" x14ac:dyDescent="0.25">
      <c r="B2185" s="72" t="s">
        <v>143</v>
      </c>
      <c r="C2185" s="72" t="s">
        <v>144</v>
      </c>
      <c r="D2185" s="72" t="s">
        <v>12</v>
      </c>
      <c r="E2185" s="72" t="s">
        <v>229</v>
      </c>
      <c r="F2185" s="73">
        <v>-1</v>
      </c>
      <c r="G2185" s="72" t="s">
        <v>14</v>
      </c>
      <c r="H2185" s="72" t="s">
        <v>15</v>
      </c>
      <c r="I2185" s="72" t="s">
        <v>16</v>
      </c>
      <c r="J2185" s="72" t="s">
        <v>140</v>
      </c>
      <c r="K2185" s="72" t="s">
        <v>24</v>
      </c>
      <c r="L2185" s="72" t="s">
        <v>25</v>
      </c>
      <c r="M2185" s="72"/>
    </row>
    <row r="2186" spans="2:13" x14ac:dyDescent="0.25">
      <c r="B2186" s="72" t="s">
        <v>143</v>
      </c>
      <c r="C2186" s="72" t="s">
        <v>144</v>
      </c>
      <c r="D2186" s="72" t="s">
        <v>12</v>
      </c>
      <c r="E2186" s="72" t="s">
        <v>229</v>
      </c>
      <c r="F2186" s="73">
        <v>-1371</v>
      </c>
      <c r="G2186" s="72" t="s">
        <v>14</v>
      </c>
      <c r="H2186" s="72" t="s">
        <v>155</v>
      </c>
      <c r="I2186" s="72" t="s">
        <v>16</v>
      </c>
      <c r="J2186" s="72" t="s">
        <v>18</v>
      </c>
      <c r="K2186" s="72" t="s">
        <v>33</v>
      </c>
      <c r="L2186" s="72" t="s">
        <v>409</v>
      </c>
      <c r="M2186" s="72"/>
    </row>
    <row r="2187" spans="2:13" x14ac:dyDescent="0.25">
      <c r="B2187" s="72" t="s">
        <v>143</v>
      </c>
      <c r="C2187" s="72" t="s">
        <v>144</v>
      </c>
      <c r="D2187" s="72" t="s">
        <v>12</v>
      </c>
      <c r="E2187" s="72" t="s">
        <v>229</v>
      </c>
      <c r="F2187" s="73">
        <v>-18182</v>
      </c>
      <c r="G2187" s="72" t="s">
        <v>14</v>
      </c>
      <c r="H2187" s="72" t="s">
        <v>155</v>
      </c>
      <c r="I2187" s="72" t="s">
        <v>16</v>
      </c>
      <c r="J2187" s="72" t="s">
        <v>18</v>
      </c>
      <c r="K2187" s="72" t="s">
        <v>21</v>
      </c>
      <c r="L2187" s="72" t="s">
        <v>645</v>
      </c>
      <c r="M2187" s="72"/>
    </row>
    <row r="2188" spans="2:13" x14ac:dyDescent="0.25">
      <c r="B2188" s="72" t="s">
        <v>143</v>
      </c>
      <c r="C2188" s="72" t="s">
        <v>144</v>
      </c>
      <c r="D2188" s="72" t="s">
        <v>12</v>
      </c>
      <c r="E2188" s="72" t="s">
        <v>170</v>
      </c>
      <c r="F2188" s="73">
        <v>326004</v>
      </c>
      <c r="G2188" s="72" t="s">
        <v>14</v>
      </c>
      <c r="H2188" s="72" t="s">
        <v>15</v>
      </c>
      <c r="I2188" s="72" t="s">
        <v>16</v>
      </c>
      <c r="J2188" s="72" t="s">
        <v>18</v>
      </c>
      <c r="K2188" s="72" t="s">
        <v>33</v>
      </c>
      <c r="L2188" s="72" t="s">
        <v>532</v>
      </c>
      <c r="M2188" s="72" t="s">
        <v>151</v>
      </c>
    </row>
    <row r="2189" spans="2:13" x14ac:dyDescent="0.25">
      <c r="B2189" s="72" t="s">
        <v>143</v>
      </c>
      <c r="C2189" s="72" t="s">
        <v>144</v>
      </c>
      <c r="D2189" s="72" t="s">
        <v>12</v>
      </c>
      <c r="E2189" s="72" t="s">
        <v>240</v>
      </c>
      <c r="F2189" s="73">
        <v>-4872</v>
      </c>
      <c r="G2189" s="72" t="s">
        <v>14</v>
      </c>
      <c r="H2189" s="72" t="s">
        <v>15</v>
      </c>
      <c r="I2189" s="72" t="s">
        <v>16</v>
      </c>
      <c r="J2189" s="72" t="s">
        <v>18</v>
      </c>
      <c r="K2189" s="72" t="s">
        <v>27</v>
      </c>
      <c r="L2189" s="72" t="s">
        <v>469</v>
      </c>
      <c r="M2189" s="72"/>
    </row>
    <row r="2190" spans="2:13" x14ac:dyDescent="0.25">
      <c r="B2190" s="72" t="s">
        <v>143</v>
      </c>
      <c r="C2190" s="72" t="s">
        <v>144</v>
      </c>
      <c r="D2190" s="72" t="s">
        <v>12</v>
      </c>
      <c r="E2190" s="72" t="s">
        <v>227</v>
      </c>
      <c r="F2190" s="73">
        <v>62267</v>
      </c>
      <c r="G2190" s="72" t="s">
        <v>14</v>
      </c>
      <c r="H2190" s="72" t="s">
        <v>15</v>
      </c>
      <c r="I2190" s="72" t="s">
        <v>16</v>
      </c>
      <c r="J2190" s="72" t="s">
        <v>18</v>
      </c>
      <c r="K2190" s="72" t="s">
        <v>205</v>
      </c>
      <c r="L2190" s="72" t="s">
        <v>662</v>
      </c>
      <c r="M2190" s="72" t="s">
        <v>163</v>
      </c>
    </row>
    <row r="2191" spans="2:13" x14ac:dyDescent="0.25">
      <c r="B2191" s="72" t="s">
        <v>143</v>
      </c>
      <c r="C2191" s="72" t="s">
        <v>144</v>
      </c>
      <c r="D2191" s="72" t="s">
        <v>12</v>
      </c>
      <c r="E2191" s="72" t="s">
        <v>197</v>
      </c>
      <c r="F2191" s="73">
        <v>662467</v>
      </c>
      <c r="G2191" s="72" t="s">
        <v>14</v>
      </c>
      <c r="H2191" s="72" t="s">
        <v>15</v>
      </c>
      <c r="I2191" s="72" t="s">
        <v>16</v>
      </c>
      <c r="J2191" s="72" t="s">
        <v>18</v>
      </c>
      <c r="K2191" s="72" t="s">
        <v>33</v>
      </c>
      <c r="L2191" s="72" t="s">
        <v>490</v>
      </c>
      <c r="M2191" s="72" t="s">
        <v>163</v>
      </c>
    </row>
    <row r="2192" spans="2:13" x14ac:dyDescent="0.25">
      <c r="B2192" s="72" t="s">
        <v>143</v>
      </c>
      <c r="C2192" s="72" t="s">
        <v>144</v>
      </c>
      <c r="D2192" s="72" t="s">
        <v>12</v>
      </c>
      <c r="E2192" s="72" t="s">
        <v>219</v>
      </c>
      <c r="F2192" s="73">
        <v>2008</v>
      </c>
      <c r="G2192" s="72" t="s">
        <v>14</v>
      </c>
      <c r="H2192" s="72" t="s">
        <v>15</v>
      </c>
      <c r="I2192" s="72" t="s">
        <v>16</v>
      </c>
      <c r="J2192" s="72" t="s">
        <v>18</v>
      </c>
      <c r="K2192" s="72" t="s">
        <v>267</v>
      </c>
      <c r="L2192" s="72" t="s">
        <v>428</v>
      </c>
      <c r="M2192" s="72"/>
    </row>
    <row r="2193" spans="2:13" x14ac:dyDescent="0.25">
      <c r="B2193" s="72" t="s">
        <v>143</v>
      </c>
      <c r="C2193" s="72" t="s">
        <v>144</v>
      </c>
      <c r="D2193" s="72" t="s">
        <v>12</v>
      </c>
      <c r="E2193" s="72" t="s">
        <v>183</v>
      </c>
      <c r="F2193" s="73">
        <v>44318</v>
      </c>
      <c r="G2193" s="72" t="s">
        <v>14</v>
      </c>
      <c r="H2193" s="72" t="s">
        <v>155</v>
      </c>
      <c r="I2193" s="72" t="s">
        <v>16</v>
      </c>
      <c r="J2193" s="72" t="s">
        <v>18</v>
      </c>
      <c r="K2193" s="72" t="s">
        <v>33</v>
      </c>
      <c r="L2193" s="72" t="s">
        <v>473</v>
      </c>
      <c r="M2193" s="72" t="s">
        <v>248</v>
      </c>
    </row>
    <row r="2194" spans="2:13" x14ac:dyDescent="0.25">
      <c r="B2194" s="72" t="s">
        <v>143</v>
      </c>
      <c r="C2194" s="72" t="s">
        <v>144</v>
      </c>
      <c r="D2194" s="72" t="s">
        <v>12</v>
      </c>
      <c r="E2194" s="72" t="s">
        <v>181</v>
      </c>
      <c r="F2194" s="73">
        <v>-11</v>
      </c>
      <c r="G2194" s="72" t="s">
        <v>14</v>
      </c>
      <c r="H2194" s="72" t="s">
        <v>15</v>
      </c>
      <c r="I2194" s="72" t="s">
        <v>16</v>
      </c>
      <c r="J2194" s="72" t="s">
        <v>18</v>
      </c>
      <c r="K2194" s="72" t="s">
        <v>147</v>
      </c>
      <c r="L2194" s="72" t="s">
        <v>509</v>
      </c>
      <c r="M2194" s="72"/>
    </row>
    <row r="2195" spans="2:13" x14ac:dyDescent="0.25">
      <c r="B2195" s="72" t="s">
        <v>143</v>
      </c>
      <c r="C2195" s="72" t="s">
        <v>144</v>
      </c>
      <c r="D2195" s="72" t="s">
        <v>12</v>
      </c>
      <c r="E2195" s="72" t="s">
        <v>282</v>
      </c>
      <c r="F2195" s="73">
        <v>-742</v>
      </c>
      <c r="G2195" s="72" t="s">
        <v>14</v>
      </c>
      <c r="H2195" s="72" t="s">
        <v>15</v>
      </c>
      <c r="I2195" s="72" t="s">
        <v>16</v>
      </c>
      <c r="J2195" s="72" t="s">
        <v>18</v>
      </c>
      <c r="K2195" s="72" t="s">
        <v>267</v>
      </c>
      <c r="L2195" s="72" t="s">
        <v>381</v>
      </c>
      <c r="M2195" s="72"/>
    </row>
    <row r="2196" spans="2:13" x14ac:dyDescent="0.25">
      <c r="B2196" s="72" t="s">
        <v>143</v>
      </c>
      <c r="C2196" s="72" t="s">
        <v>144</v>
      </c>
      <c r="D2196" s="72" t="s">
        <v>12</v>
      </c>
      <c r="E2196" s="72" t="s">
        <v>160</v>
      </c>
      <c r="F2196" s="73">
        <v>2907301</v>
      </c>
      <c r="G2196" s="72" t="s">
        <v>14</v>
      </c>
      <c r="H2196" s="72" t="s">
        <v>15</v>
      </c>
      <c r="I2196" s="72" t="s">
        <v>16</v>
      </c>
      <c r="J2196" s="72" t="s">
        <v>18</v>
      </c>
      <c r="K2196" s="72" t="s">
        <v>147</v>
      </c>
      <c r="L2196" s="72" t="s">
        <v>148</v>
      </c>
      <c r="M2196" s="72" t="s">
        <v>163</v>
      </c>
    </row>
    <row r="2197" spans="2:13" x14ac:dyDescent="0.25">
      <c r="B2197" s="72" t="s">
        <v>143</v>
      </c>
      <c r="C2197" s="72" t="s">
        <v>144</v>
      </c>
      <c r="D2197" s="72" t="s">
        <v>12</v>
      </c>
      <c r="E2197" s="72" t="s">
        <v>242</v>
      </c>
      <c r="F2197" s="73">
        <v>-70319</v>
      </c>
      <c r="G2197" s="72" t="s">
        <v>14</v>
      </c>
      <c r="H2197" s="72" t="s">
        <v>155</v>
      </c>
      <c r="I2197" s="72" t="s">
        <v>16</v>
      </c>
      <c r="J2197" s="72" t="s">
        <v>18</v>
      </c>
      <c r="K2197" s="72" t="s">
        <v>33</v>
      </c>
      <c r="L2197" s="72" t="s">
        <v>545</v>
      </c>
      <c r="M2197" s="72"/>
    </row>
    <row r="2198" spans="2:13" x14ac:dyDescent="0.25">
      <c r="B2198" s="72" t="s">
        <v>143</v>
      </c>
      <c r="C2198" s="72" t="s">
        <v>144</v>
      </c>
      <c r="D2198" s="72" t="s">
        <v>12</v>
      </c>
      <c r="E2198" s="72" t="s">
        <v>183</v>
      </c>
      <c r="F2198" s="73">
        <v>457287</v>
      </c>
      <c r="G2198" s="72" t="s">
        <v>14</v>
      </c>
      <c r="H2198" s="72" t="s">
        <v>15</v>
      </c>
      <c r="I2198" s="72" t="s">
        <v>16</v>
      </c>
      <c r="J2198" s="72" t="s">
        <v>18</v>
      </c>
      <c r="K2198" s="72" t="s">
        <v>147</v>
      </c>
      <c r="L2198" s="72" t="s">
        <v>182</v>
      </c>
      <c r="M2198" s="72" t="s">
        <v>248</v>
      </c>
    </row>
    <row r="2199" spans="2:13" x14ac:dyDescent="0.25">
      <c r="B2199" s="72" t="s">
        <v>143</v>
      </c>
      <c r="C2199" s="72" t="s">
        <v>144</v>
      </c>
      <c r="D2199" s="72" t="s">
        <v>12</v>
      </c>
      <c r="E2199" s="72" t="s">
        <v>240</v>
      </c>
      <c r="F2199" s="73">
        <v>-20820</v>
      </c>
      <c r="G2199" s="72" t="s">
        <v>14</v>
      </c>
      <c r="H2199" s="72" t="s">
        <v>15</v>
      </c>
      <c r="I2199" s="72" t="s">
        <v>16</v>
      </c>
      <c r="J2199" s="72" t="s">
        <v>18</v>
      </c>
      <c r="K2199" s="72" t="s">
        <v>147</v>
      </c>
      <c r="L2199" s="72" t="s">
        <v>225</v>
      </c>
      <c r="M2199" s="72"/>
    </row>
    <row r="2200" spans="2:13" x14ac:dyDescent="0.25">
      <c r="B2200" s="72" t="s">
        <v>143</v>
      </c>
      <c r="C2200" s="72" t="s">
        <v>144</v>
      </c>
      <c r="D2200" s="72" t="s">
        <v>12</v>
      </c>
      <c r="E2200" s="72" t="s">
        <v>219</v>
      </c>
      <c r="F2200" s="73">
        <v>4068</v>
      </c>
      <c r="G2200" s="72" t="s">
        <v>14</v>
      </c>
      <c r="H2200" s="72" t="s">
        <v>15</v>
      </c>
      <c r="I2200" s="72" t="s">
        <v>16</v>
      </c>
      <c r="J2200" s="72" t="s">
        <v>18</v>
      </c>
      <c r="K2200" s="72" t="s">
        <v>33</v>
      </c>
      <c r="L2200" s="72" t="s">
        <v>446</v>
      </c>
      <c r="M2200" s="72"/>
    </row>
    <row r="2201" spans="2:13" x14ac:dyDescent="0.25">
      <c r="B2201" s="72" t="s">
        <v>143</v>
      </c>
      <c r="C2201" s="72" t="s">
        <v>144</v>
      </c>
      <c r="D2201" s="72" t="s">
        <v>12</v>
      </c>
      <c r="E2201" s="72" t="s">
        <v>154</v>
      </c>
      <c r="F2201" s="73">
        <v>-3515</v>
      </c>
      <c r="G2201" s="72" t="s">
        <v>14</v>
      </c>
      <c r="H2201" s="72" t="s">
        <v>15</v>
      </c>
      <c r="I2201" s="72" t="s">
        <v>16</v>
      </c>
      <c r="J2201" s="72" t="s">
        <v>18</v>
      </c>
      <c r="K2201" s="72" t="s">
        <v>161</v>
      </c>
      <c r="L2201" s="72" t="s">
        <v>265</v>
      </c>
      <c r="M2201" s="72"/>
    </row>
    <row r="2202" spans="2:13" x14ac:dyDescent="0.25">
      <c r="B2202" s="72" t="s">
        <v>143</v>
      </c>
      <c r="C2202" s="72" t="s">
        <v>144</v>
      </c>
      <c r="D2202" s="72" t="s">
        <v>12</v>
      </c>
      <c r="E2202" s="72" t="s">
        <v>199</v>
      </c>
      <c r="F2202" s="73">
        <v>259831</v>
      </c>
      <c r="G2202" s="72" t="s">
        <v>14</v>
      </c>
      <c r="H2202" s="72" t="s">
        <v>155</v>
      </c>
      <c r="I2202" s="72" t="s">
        <v>16</v>
      </c>
      <c r="J2202" s="72" t="s">
        <v>18</v>
      </c>
      <c r="K2202" s="72" t="s">
        <v>33</v>
      </c>
      <c r="L2202" s="72" t="s">
        <v>497</v>
      </c>
      <c r="M2202" s="72"/>
    </row>
    <row r="2203" spans="2:13" x14ac:dyDescent="0.25">
      <c r="B2203" s="72" t="s">
        <v>143</v>
      </c>
      <c r="C2203" s="72" t="s">
        <v>144</v>
      </c>
      <c r="D2203" s="72" t="s">
        <v>12</v>
      </c>
      <c r="E2203" s="72" t="s">
        <v>160</v>
      </c>
      <c r="F2203" s="73">
        <v>77486</v>
      </c>
      <c r="G2203" s="72" t="s">
        <v>14</v>
      </c>
      <c r="H2203" s="72" t="s">
        <v>15</v>
      </c>
      <c r="I2203" s="72" t="s">
        <v>16</v>
      </c>
      <c r="J2203" s="72" t="s">
        <v>18</v>
      </c>
      <c r="K2203" s="72" t="s">
        <v>214</v>
      </c>
      <c r="L2203" s="72" t="s">
        <v>560</v>
      </c>
      <c r="M2203" s="72" t="s">
        <v>163</v>
      </c>
    </row>
    <row r="2204" spans="2:13" x14ac:dyDescent="0.25">
      <c r="B2204" s="72" t="s">
        <v>143</v>
      </c>
      <c r="C2204" s="72" t="s">
        <v>144</v>
      </c>
      <c r="D2204" s="72" t="s">
        <v>12</v>
      </c>
      <c r="E2204" s="72" t="s">
        <v>227</v>
      </c>
      <c r="F2204" s="73">
        <v>2415</v>
      </c>
      <c r="G2204" s="72" t="s">
        <v>14</v>
      </c>
      <c r="H2204" s="72" t="s">
        <v>155</v>
      </c>
      <c r="I2204" s="72" t="s">
        <v>16</v>
      </c>
      <c r="J2204" s="72" t="s">
        <v>18</v>
      </c>
      <c r="K2204" s="72" t="s">
        <v>267</v>
      </c>
      <c r="L2204" s="72" t="s">
        <v>372</v>
      </c>
      <c r="M2204" s="72" t="s">
        <v>163</v>
      </c>
    </row>
    <row r="2205" spans="2:13" x14ac:dyDescent="0.25">
      <c r="B2205" s="72" t="s">
        <v>143</v>
      </c>
      <c r="C2205" s="72" t="s">
        <v>144</v>
      </c>
      <c r="D2205" s="72" t="s">
        <v>12</v>
      </c>
      <c r="E2205" s="72" t="s">
        <v>646</v>
      </c>
      <c r="F2205" s="73">
        <v>856853</v>
      </c>
      <c r="G2205" s="72" t="s">
        <v>14</v>
      </c>
      <c r="H2205" s="72" t="s">
        <v>15</v>
      </c>
      <c r="I2205" s="72" t="s">
        <v>16</v>
      </c>
      <c r="J2205" s="72" t="s">
        <v>18</v>
      </c>
      <c r="K2205" s="72" t="s">
        <v>257</v>
      </c>
      <c r="L2205" s="72" t="s">
        <v>299</v>
      </c>
      <c r="M2205" s="72"/>
    </row>
    <row r="2206" spans="2:13" x14ac:dyDescent="0.25">
      <c r="B2206" s="72" t="s">
        <v>143</v>
      </c>
      <c r="C2206" s="72" t="s">
        <v>144</v>
      </c>
      <c r="D2206" s="72" t="s">
        <v>12</v>
      </c>
      <c r="E2206" s="72" t="s">
        <v>240</v>
      </c>
      <c r="F2206" s="73">
        <v>-3970</v>
      </c>
      <c r="G2206" s="72" t="s">
        <v>14</v>
      </c>
      <c r="H2206" s="72" t="s">
        <v>155</v>
      </c>
      <c r="I2206" s="72" t="s">
        <v>16</v>
      </c>
      <c r="J2206" s="72" t="s">
        <v>18</v>
      </c>
      <c r="K2206" s="72" t="s">
        <v>147</v>
      </c>
      <c r="L2206" s="72" t="s">
        <v>295</v>
      </c>
      <c r="M2206" s="72"/>
    </row>
    <row r="2207" spans="2:13" x14ac:dyDescent="0.25">
      <c r="B2207" s="72" t="s">
        <v>143</v>
      </c>
      <c r="C2207" s="72" t="s">
        <v>144</v>
      </c>
      <c r="D2207" s="72" t="s">
        <v>12</v>
      </c>
      <c r="E2207" s="72" t="s">
        <v>177</v>
      </c>
      <c r="F2207" s="73">
        <v>19690</v>
      </c>
      <c r="G2207" s="72" t="s">
        <v>14</v>
      </c>
      <c r="H2207" s="72" t="s">
        <v>155</v>
      </c>
      <c r="I2207" s="72" t="s">
        <v>16</v>
      </c>
      <c r="J2207" s="72" t="s">
        <v>18</v>
      </c>
      <c r="K2207" s="72" t="s">
        <v>33</v>
      </c>
      <c r="L2207" s="72" t="s">
        <v>710</v>
      </c>
      <c r="M2207" s="72"/>
    </row>
    <row r="2208" spans="2:13" x14ac:dyDescent="0.25">
      <c r="B2208" s="72" t="s">
        <v>143</v>
      </c>
      <c r="C2208" s="72" t="s">
        <v>144</v>
      </c>
      <c r="D2208" s="72" t="s">
        <v>12</v>
      </c>
      <c r="E2208" s="72" t="s">
        <v>177</v>
      </c>
      <c r="F2208" s="73">
        <v>976</v>
      </c>
      <c r="G2208" s="72" t="s">
        <v>14</v>
      </c>
      <c r="H2208" s="72" t="s">
        <v>155</v>
      </c>
      <c r="I2208" s="72" t="s">
        <v>136</v>
      </c>
      <c r="J2208" s="72" t="s">
        <v>18</v>
      </c>
      <c r="K2208" s="72" t="s">
        <v>21</v>
      </c>
      <c r="L2208" s="72" t="s">
        <v>291</v>
      </c>
      <c r="M2208" s="72"/>
    </row>
    <row r="2209" spans="2:13" x14ac:dyDescent="0.25">
      <c r="B2209" s="72" t="s">
        <v>143</v>
      </c>
      <c r="C2209" s="72" t="s">
        <v>144</v>
      </c>
      <c r="D2209" s="72" t="s">
        <v>12</v>
      </c>
      <c r="E2209" s="72" t="s">
        <v>197</v>
      </c>
      <c r="F2209" s="73">
        <v>428818</v>
      </c>
      <c r="G2209" s="72" t="s">
        <v>14</v>
      </c>
      <c r="H2209" s="72" t="s">
        <v>155</v>
      </c>
      <c r="I2209" s="72" t="s">
        <v>16</v>
      </c>
      <c r="J2209" s="72" t="s">
        <v>18</v>
      </c>
      <c r="K2209" s="72" t="s">
        <v>33</v>
      </c>
      <c r="L2209" s="72" t="s">
        <v>348</v>
      </c>
      <c r="M2209" s="72" t="s">
        <v>191</v>
      </c>
    </row>
    <row r="2210" spans="2:13" x14ac:dyDescent="0.25">
      <c r="B2210" s="72" t="s">
        <v>143</v>
      </c>
      <c r="C2210" s="72" t="s">
        <v>144</v>
      </c>
      <c r="D2210" s="72" t="s">
        <v>12</v>
      </c>
      <c r="E2210" s="72" t="s">
        <v>188</v>
      </c>
      <c r="F2210" s="73">
        <v>647077</v>
      </c>
      <c r="G2210" s="72" t="s">
        <v>14</v>
      </c>
      <c r="H2210" s="72" t="s">
        <v>15</v>
      </c>
      <c r="I2210" s="72" t="s">
        <v>16</v>
      </c>
      <c r="J2210" s="72" t="s">
        <v>18</v>
      </c>
      <c r="K2210" s="72" t="s">
        <v>33</v>
      </c>
      <c r="L2210" s="72" t="s">
        <v>552</v>
      </c>
      <c r="M2210" s="72" t="s">
        <v>191</v>
      </c>
    </row>
    <row r="2211" spans="2:13" x14ac:dyDescent="0.25">
      <c r="B2211" s="72" t="s">
        <v>143</v>
      </c>
      <c r="C2211" s="72" t="s">
        <v>144</v>
      </c>
      <c r="D2211" s="72" t="s">
        <v>12</v>
      </c>
      <c r="E2211" s="72" t="s">
        <v>145</v>
      </c>
      <c r="F2211" s="73">
        <v>-4017</v>
      </c>
      <c r="G2211" s="72" t="s">
        <v>14</v>
      </c>
      <c r="H2211" s="72" t="s">
        <v>155</v>
      </c>
      <c r="I2211" s="72" t="s">
        <v>16</v>
      </c>
      <c r="J2211" s="72" t="s">
        <v>18</v>
      </c>
      <c r="K2211" s="72" t="s">
        <v>21</v>
      </c>
      <c r="L2211" s="72" t="s">
        <v>249</v>
      </c>
      <c r="M2211" s="72"/>
    </row>
    <row r="2212" spans="2:13" x14ac:dyDescent="0.25">
      <c r="B2212" s="72" t="s">
        <v>143</v>
      </c>
      <c r="C2212" s="72" t="s">
        <v>144</v>
      </c>
      <c r="D2212" s="72" t="s">
        <v>12</v>
      </c>
      <c r="E2212" s="72" t="s">
        <v>282</v>
      </c>
      <c r="F2212" s="73">
        <v>-134</v>
      </c>
      <c r="G2212" s="72" t="s">
        <v>14</v>
      </c>
      <c r="H2212" s="72" t="s">
        <v>15</v>
      </c>
      <c r="I2212" s="72" t="s">
        <v>16</v>
      </c>
      <c r="J2212" s="72" t="s">
        <v>18</v>
      </c>
      <c r="K2212" s="72" t="s">
        <v>257</v>
      </c>
      <c r="L2212" s="72" t="s">
        <v>554</v>
      </c>
      <c r="M2212" s="72"/>
    </row>
    <row r="2213" spans="2:13" x14ac:dyDescent="0.25">
      <c r="B2213" s="72" t="s">
        <v>143</v>
      </c>
      <c r="C2213" s="72" t="s">
        <v>144</v>
      </c>
      <c r="D2213" s="72" t="s">
        <v>12</v>
      </c>
      <c r="E2213" s="72" t="s">
        <v>177</v>
      </c>
      <c r="F2213" s="73">
        <v>326895</v>
      </c>
      <c r="G2213" s="72" t="s">
        <v>14</v>
      </c>
      <c r="H2213" s="72" t="s">
        <v>15</v>
      </c>
      <c r="I2213" s="72" t="s">
        <v>16</v>
      </c>
      <c r="J2213" s="72" t="s">
        <v>18</v>
      </c>
      <c r="K2213" s="72" t="s">
        <v>147</v>
      </c>
      <c r="L2213" s="72" t="s">
        <v>276</v>
      </c>
      <c r="M2213" s="72"/>
    </row>
    <row r="2214" spans="2:13" x14ac:dyDescent="0.25">
      <c r="B2214" s="72" t="s">
        <v>143</v>
      </c>
      <c r="C2214" s="72" t="s">
        <v>144</v>
      </c>
      <c r="D2214" s="72" t="s">
        <v>12</v>
      </c>
      <c r="E2214" s="72" t="s">
        <v>188</v>
      </c>
      <c r="F2214" s="73">
        <v>2016503</v>
      </c>
      <c r="G2214" s="72" t="s">
        <v>14</v>
      </c>
      <c r="H2214" s="72" t="s">
        <v>15</v>
      </c>
      <c r="I2214" s="72" t="s">
        <v>16</v>
      </c>
      <c r="J2214" s="72" t="s">
        <v>18</v>
      </c>
      <c r="K2214" s="72" t="s">
        <v>33</v>
      </c>
      <c r="L2214" s="72" t="s">
        <v>525</v>
      </c>
      <c r="M2214" s="72" t="s">
        <v>151</v>
      </c>
    </row>
    <row r="2215" spans="2:13" x14ac:dyDescent="0.25">
      <c r="B2215" s="72" t="s">
        <v>143</v>
      </c>
      <c r="C2215" s="72" t="s">
        <v>144</v>
      </c>
      <c r="D2215" s="72" t="s">
        <v>12</v>
      </c>
      <c r="E2215" s="72" t="s">
        <v>145</v>
      </c>
      <c r="F2215" s="73">
        <v>-32</v>
      </c>
      <c r="G2215" s="72" t="s">
        <v>14</v>
      </c>
      <c r="H2215" s="72" t="s">
        <v>15</v>
      </c>
      <c r="I2215" s="72" t="s">
        <v>16</v>
      </c>
      <c r="J2215" s="72" t="s">
        <v>18</v>
      </c>
      <c r="K2215" s="72" t="s">
        <v>189</v>
      </c>
      <c r="L2215" s="72" t="s">
        <v>623</v>
      </c>
      <c r="M2215" s="72"/>
    </row>
    <row r="2216" spans="2:13" x14ac:dyDescent="0.25">
      <c r="B2216" s="72" t="s">
        <v>143</v>
      </c>
      <c r="C2216" s="72" t="s">
        <v>144</v>
      </c>
      <c r="D2216" s="72" t="s">
        <v>12</v>
      </c>
      <c r="E2216" s="72" t="s">
        <v>219</v>
      </c>
      <c r="F2216" s="73">
        <v>22</v>
      </c>
      <c r="G2216" s="72" t="s">
        <v>14</v>
      </c>
      <c r="H2216" s="72" t="s">
        <v>15</v>
      </c>
      <c r="I2216" s="72" t="s">
        <v>16</v>
      </c>
      <c r="J2216" s="72" t="s">
        <v>18</v>
      </c>
      <c r="K2216" s="72" t="s">
        <v>267</v>
      </c>
      <c r="L2216" s="72" t="s">
        <v>468</v>
      </c>
      <c r="M2216" s="72"/>
    </row>
    <row r="2217" spans="2:13" x14ac:dyDescent="0.25">
      <c r="B2217" s="72" t="s">
        <v>143</v>
      </c>
      <c r="C2217" s="72" t="s">
        <v>144</v>
      </c>
      <c r="D2217" s="72" t="s">
        <v>12</v>
      </c>
      <c r="E2217" s="72" t="s">
        <v>154</v>
      </c>
      <c r="F2217" s="73">
        <v>-1084</v>
      </c>
      <c r="G2217" s="72" t="s">
        <v>14</v>
      </c>
      <c r="H2217" s="72" t="s">
        <v>155</v>
      </c>
      <c r="I2217" s="72" t="s">
        <v>16</v>
      </c>
      <c r="J2217" s="72" t="s">
        <v>18</v>
      </c>
      <c r="K2217" s="72" t="s">
        <v>33</v>
      </c>
      <c r="L2217" s="72" t="s">
        <v>339</v>
      </c>
      <c r="M2217" s="72"/>
    </row>
    <row r="2218" spans="2:13" x14ac:dyDescent="0.25">
      <c r="B2218" s="72" t="s">
        <v>143</v>
      </c>
      <c r="C2218" s="72" t="s">
        <v>144</v>
      </c>
      <c r="D2218" s="72" t="s">
        <v>12</v>
      </c>
      <c r="E2218" s="72" t="s">
        <v>181</v>
      </c>
      <c r="F2218" s="73">
        <v>-87</v>
      </c>
      <c r="G2218" s="72" t="s">
        <v>14</v>
      </c>
      <c r="H2218" s="72" t="s">
        <v>15</v>
      </c>
      <c r="I2218" s="72" t="s">
        <v>16</v>
      </c>
      <c r="J2218" s="72" t="s">
        <v>18</v>
      </c>
      <c r="K2218" s="72" t="s">
        <v>168</v>
      </c>
      <c r="L2218" s="72" t="s">
        <v>296</v>
      </c>
      <c r="M2218" s="72"/>
    </row>
    <row r="2219" spans="2:13" x14ac:dyDescent="0.25">
      <c r="B2219" s="72" t="s">
        <v>143</v>
      </c>
      <c r="C2219" s="72" t="s">
        <v>144</v>
      </c>
      <c r="D2219" s="72" t="s">
        <v>12</v>
      </c>
      <c r="E2219" s="72" t="s">
        <v>160</v>
      </c>
      <c r="F2219" s="73">
        <v>142364</v>
      </c>
      <c r="G2219" s="72" t="s">
        <v>14</v>
      </c>
      <c r="H2219" s="72" t="s">
        <v>15</v>
      </c>
      <c r="I2219" s="72" t="s">
        <v>16</v>
      </c>
      <c r="J2219" s="72" t="s">
        <v>18</v>
      </c>
      <c r="K2219" s="72" t="s">
        <v>33</v>
      </c>
      <c r="L2219" s="72" t="s">
        <v>233</v>
      </c>
      <c r="M2219" s="72" t="s">
        <v>248</v>
      </c>
    </row>
    <row r="2220" spans="2:13" x14ac:dyDescent="0.25">
      <c r="B2220" s="72" t="s">
        <v>143</v>
      </c>
      <c r="C2220" s="72" t="s">
        <v>144</v>
      </c>
      <c r="D2220" s="72" t="s">
        <v>12</v>
      </c>
      <c r="E2220" s="72" t="s">
        <v>282</v>
      </c>
      <c r="F2220" s="73">
        <v>-16081</v>
      </c>
      <c r="G2220" s="72" t="s">
        <v>14</v>
      </c>
      <c r="H2220" s="72" t="s">
        <v>15</v>
      </c>
      <c r="I2220" s="72" t="s">
        <v>16</v>
      </c>
      <c r="J2220" s="72" t="s">
        <v>18</v>
      </c>
      <c r="K2220" s="72" t="s">
        <v>214</v>
      </c>
      <c r="L2220" s="72" t="s">
        <v>479</v>
      </c>
      <c r="M2220" s="72"/>
    </row>
    <row r="2221" spans="2:13" x14ac:dyDescent="0.25">
      <c r="B2221" s="72" t="s">
        <v>143</v>
      </c>
      <c r="C2221" s="72" t="s">
        <v>144</v>
      </c>
      <c r="D2221" s="72" t="s">
        <v>12</v>
      </c>
      <c r="E2221" s="72" t="s">
        <v>145</v>
      </c>
      <c r="F2221" s="73">
        <v>-52408</v>
      </c>
      <c r="G2221" s="72" t="s">
        <v>14</v>
      </c>
      <c r="H2221" s="72" t="s">
        <v>155</v>
      </c>
      <c r="I2221" s="72" t="s">
        <v>16</v>
      </c>
      <c r="J2221" s="72" t="s">
        <v>18</v>
      </c>
      <c r="K2221" s="72" t="s">
        <v>33</v>
      </c>
      <c r="L2221" s="72" t="s">
        <v>473</v>
      </c>
      <c r="M2221" s="72"/>
    </row>
    <row r="2222" spans="2:13" x14ac:dyDescent="0.25">
      <c r="B2222" s="72" t="s">
        <v>143</v>
      </c>
      <c r="C2222" s="72" t="s">
        <v>144</v>
      </c>
      <c r="D2222" s="72" t="s">
        <v>12</v>
      </c>
      <c r="E2222" s="72" t="s">
        <v>219</v>
      </c>
      <c r="F2222" s="73">
        <v>375252</v>
      </c>
      <c r="G2222" s="72" t="s">
        <v>14</v>
      </c>
      <c r="H2222" s="72" t="s">
        <v>155</v>
      </c>
      <c r="I2222" s="72" t="s">
        <v>16</v>
      </c>
      <c r="J2222" s="72" t="s">
        <v>18</v>
      </c>
      <c r="K2222" s="72" t="s">
        <v>267</v>
      </c>
      <c r="L2222" s="72" t="s">
        <v>381</v>
      </c>
      <c r="M2222" s="72"/>
    </row>
    <row r="2223" spans="2:13" x14ac:dyDescent="0.25">
      <c r="B2223" s="72" t="s">
        <v>143</v>
      </c>
      <c r="C2223" s="72" t="s">
        <v>144</v>
      </c>
      <c r="D2223" s="72" t="s">
        <v>12</v>
      </c>
      <c r="E2223" s="72" t="s">
        <v>188</v>
      </c>
      <c r="F2223" s="73">
        <v>2073396</v>
      </c>
      <c r="G2223" s="72" t="s">
        <v>14</v>
      </c>
      <c r="H2223" s="72" t="s">
        <v>15</v>
      </c>
      <c r="I2223" s="72" t="s">
        <v>16</v>
      </c>
      <c r="J2223" s="72" t="s">
        <v>18</v>
      </c>
      <c r="K2223" s="72" t="s">
        <v>33</v>
      </c>
      <c r="L2223" s="72" t="s">
        <v>481</v>
      </c>
      <c r="M2223" s="72" t="s">
        <v>191</v>
      </c>
    </row>
    <row r="2224" spans="2:13" x14ac:dyDescent="0.25">
      <c r="B2224" s="72" t="s">
        <v>143</v>
      </c>
      <c r="C2224" s="72" t="s">
        <v>144</v>
      </c>
      <c r="D2224" s="72" t="s">
        <v>12</v>
      </c>
      <c r="E2224" s="72" t="s">
        <v>237</v>
      </c>
      <c r="F2224" s="73">
        <v>60615</v>
      </c>
      <c r="G2224" s="72" t="s">
        <v>14</v>
      </c>
      <c r="H2224" s="72" t="s">
        <v>15</v>
      </c>
      <c r="I2224" s="72" t="s">
        <v>16</v>
      </c>
      <c r="J2224" s="72" t="s">
        <v>18</v>
      </c>
      <c r="K2224" s="72" t="s">
        <v>147</v>
      </c>
      <c r="L2224" s="72" t="s">
        <v>310</v>
      </c>
      <c r="M2224" s="72" t="s">
        <v>151</v>
      </c>
    </row>
    <row r="2225" spans="2:13" x14ac:dyDescent="0.25">
      <c r="B2225" s="72" t="s">
        <v>143</v>
      </c>
      <c r="C2225" s="72" t="s">
        <v>144</v>
      </c>
      <c r="D2225" s="72" t="s">
        <v>12</v>
      </c>
      <c r="E2225" s="72" t="s">
        <v>227</v>
      </c>
      <c r="F2225" s="73">
        <v>157468</v>
      </c>
      <c r="G2225" s="72" t="s">
        <v>14</v>
      </c>
      <c r="H2225" s="72" t="s">
        <v>15</v>
      </c>
      <c r="I2225" s="72" t="s">
        <v>16</v>
      </c>
      <c r="J2225" s="72" t="s">
        <v>18</v>
      </c>
      <c r="K2225" s="72" t="s">
        <v>267</v>
      </c>
      <c r="L2225" s="72" t="s">
        <v>576</v>
      </c>
      <c r="M2225" s="72" t="s">
        <v>163</v>
      </c>
    </row>
    <row r="2226" spans="2:13" x14ac:dyDescent="0.25">
      <c r="B2226" s="72" t="s">
        <v>143</v>
      </c>
      <c r="C2226" s="72" t="s">
        <v>144</v>
      </c>
      <c r="D2226" s="72" t="s">
        <v>12</v>
      </c>
      <c r="E2226" s="72" t="s">
        <v>170</v>
      </c>
      <c r="F2226" s="73">
        <v>12884</v>
      </c>
      <c r="G2226" s="72" t="s">
        <v>14</v>
      </c>
      <c r="H2226" s="72" t="s">
        <v>155</v>
      </c>
      <c r="I2226" s="72" t="s">
        <v>16</v>
      </c>
      <c r="J2226" s="72" t="s">
        <v>18</v>
      </c>
      <c r="K2226" s="72" t="s">
        <v>33</v>
      </c>
      <c r="L2226" s="72" t="s">
        <v>277</v>
      </c>
      <c r="M2226" s="72" t="s">
        <v>191</v>
      </c>
    </row>
    <row r="2227" spans="2:13" x14ac:dyDescent="0.25">
      <c r="B2227" s="72" t="s">
        <v>143</v>
      </c>
      <c r="C2227" s="72" t="s">
        <v>144</v>
      </c>
      <c r="D2227" s="72" t="s">
        <v>12</v>
      </c>
      <c r="E2227" s="72" t="s">
        <v>229</v>
      </c>
      <c r="F2227" s="73">
        <v>-44925</v>
      </c>
      <c r="G2227" s="72" t="s">
        <v>14</v>
      </c>
      <c r="H2227" s="72" t="s">
        <v>155</v>
      </c>
      <c r="I2227" s="72" t="s">
        <v>16</v>
      </c>
      <c r="J2227" s="72" t="s">
        <v>18</v>
      </c>
      <c r="K2227" s="72" t="s">
        <v>267</v>
      </c>
      <c r="L2227" s="72" t="s">
        <v>308</v>
      </c>
      <c r="M2227" s="72"/>
    </row>
    <row r="2228" spans="2:13" x14ac:dyDescent="0.25">
      <c r="B2228" s="72" t="s">
        <v>143</v>
      </c>
      <c r="C2228" s="72" t="s">
        <v>144</v>
      </c>
      <c r="D2228" s="72" t="s">
        <v>12</v>
      </c>
      <c r="E2228" s="72" t="s">
        <v>229</v>
      </c>
      <c r="F2228" s="73">
        <v>-468487</v>
      </c>
      <c r="G2228" s="72" t="s">
        <v>14</v>
      </c>
      <c r="H2228" s="72" t="s">
        <v>155</v>
      </c>
      <c r="I2228" s="72" t="s">
        <v>16</v>
      </c>
      <c r="J2228" s="72" t="s">
        <v>18</v>
      </c>
      <c r="K2228" s="72" t="s">
        <v>33</v>
      </c>
      <c r="L2228" s="72" t="s">
        <v>482</v>
      </c>
      <c r="M2228" s="72"/>
    </row>
    <row r="2229" spans="2:13" x14ac:dyDescent="0.25">
      <c r="B2229" s="72" t="s">
        <v>143</v>
      </c>
      <c r="C2229" s="72" t="s">
        <v>144</v>
      </c>
      <c r="D2229" s="72" t="s">
        <v>12</v>
      </c>
      <c r="E2229" s="72" t="s">
        <v>197</v>
      </c>
      <c r="F2229" s="73">
        <v>2710097</v>
      </c>
      <c r="G2229" s="72" t="s">
        <v>14</v>
      </c>
      <c r="H2229" s="72" t="s">
        <v>15</v>
      </c>
      <c r="I2229" s="72" t="s">
        <v>16</v>
      </c>
      <c r="J2229" s="72" t="s">
        <v>18</v>
      </c>
      <c r="K2229" s="72" t="s">
        <v>33</v>
      </c>
      <c r="L2229" s="72" t="s">
        <v>316</v>
      </c>
      <c r="M2229" s="72" t="s">
        <v>163</v>
      </c>
    </row>
    <row r="2230" spans="2:13" x14ac:dyDescent="0.25">
      <c r="B2230" s="72" t="s">
        <v>143</v>
      </c>
      <c r="C2230" s="72" t="s">
        <v>144</v>
      </c>
      <c r="D2230" s="72" t="s">
        <v>12</v>
      </c>
      <c r="E2230" s="72" t="s">
        <v>145</v>
      </c>
      <c r="F2230" s="73">
        <v>-13646</v>
      </c>
      <c r="G2230" s="72" t="s">
        <v>14</v>
      </c>
      <c r="H2230" s="72" t="s">
        <v>155</v>
      </c>
      <c r="I2230" s="72" t="s">
        <v>16</v>
      </c>
      <c r="J2230" s="72" t="s">
        <v>18</v>
      </c>
      <c r="K2230" s="72" t="s">
        <v>33</v>
      </c>
      <c r="L2230" s="72" t="s">
        <v>597</v>
      </c>
      <c r="M2230" s="72"/>
    </row>
    <row r="2231" spans="2:13" x14ac:dyDescent="0.25">
      <c r="B2231" s="72" t="s">
        <v>143</v>
      </c>
      <c r="C2231" s="72" t="s">
        <v>144</v>
      </c>
      <c r="D2231" s="72" t="s">
        <v>12</v>
      </c>
      <c r="E2231" s="72" t="s">
        <v>181</v>
      </c>
      <c r="F2231" s="73">
        <v>-723</v>
      </c>
      <c r="G2231" s="72" t="s">
        <v>14</v>
      </c>
      <c r="H2231" s="72" t="s">
        <v>155</v>
      </c>
      <c r="I2231" s="72" t="s">
        <v>16</v>
      </c>
      <c r="J2231" s="72" t="s">
        <v>18</v>
      </c>
      <c r="K2231" s="72" t="s">
        <v>33</v>
      </c>
      <c r="L2231" s="72" t="s">
        <v>289</v>
      </c>
      <c r="M2231" s="72"/>
    </row>
    <row r="2232" spans="2:13" x14ac:dyDescent="0.25">
      <c r="B2232" s="72" t="s">
        <v>143</v>
      </c>
      <c r="C2232" s="72" t="s">
        <v>144</v>
      </c>
      <c r="D2232" s="72" t="s">
        <v>12</v>
      </c>
      <c r="E2232" s="72" t="s">
        <v>199</v>
      </c>
      <c r="F2232" s="73">
        <v>174668</v>
      </c>
      <c r="G2232" s="72" t="s">
        <v>14</v>
      </c>
      <c r="H2232" s="72" t="s">
        <v>155</v>
      </c>
      <c r="I2232" s="72" t="s">
        <v>16</v>
      </c>
      <c r="J2232" s="72" t="s">
        <v>18</v>
      </c>
      <c r="K2232" s="72" t="s">
        <v>21</v>
      </c>
      <c r="L2232" s="72" t="s">
        <v>457</v>
      </c>
      <c r="M2232" s="72"/>
    </row>
    <row r="2233" spans="2:13" x14ac:dyDescent="0.25">
      <c r="B2233" s="72" t="s">
        <v>143</v>
      </c>
      <c r="C2233" s="72" t="s">
        <v>144</v>
      </c>
      <c r="D2233" s="72" t="s">
        <v>12</v>
      </c>
      <c r="E2233" s="72" t="s">
        <v>152</v>
      </c>
      <c r="F2233" s="73">
        <v>-3927</v>
      </c>
      <c r="G2233" s="72" t="s">
        <v>14</v>
      </c>
      <c r="H2233" s="72" t="s">
        <v>155</v>
      </c>
      <c r="I2233" s="72" t="s">
        <v>16</v>
      </c>
      <c r="J2233" s="72" t="s">
        <v>18</v>
      </c>
      <c r="K2233" s="72" t="s">
        <v>147</v>
      </c>
      <c r="L2233" s="72" t="s">
        <v>411</v>
      </c>
      <c r="M2233" s="72"/>
    </row>
    <row r="2234" spans="2:13" x14ac:dyDescent="0.25">
      <c r="B2234" s="72" t="s">
        <v>143</v>
      </c>
      <c r="C2234" s="72" t="s">
        <v>144</v>
      </c>
      <c r="D2234" s="72" t="s">
        <v>12</v>
      </c>
      <c r="E2234" s="72" t="s">
        <v>152</v>
      </c>
      <c r="F2234" s="73">
        <v>-15644</v>
      </c>
      <c r="G2234" s="72" t="s">
        <v>14</v>
      </c>
      <c r="H2234" s="72" t="s">
        <v>15</v>
      </c>
      <c r="I2234" s="72" t="s">
        <v>16</v>
      </c>
      <c r="J2234" s="72" t="s">
        <v>18</v>
      </c>
      <c r="K2234" s="72" t="s">
        <v>147</v>
      </c>
      <c r="L2234" s="72" t="s">
        <v>241</v>
      </c>
      <c r="M2234" s="72"/>
    </row>
    <row r="2235" spans="2:13" x14ac:dyDescent="0.25">
      <c r="B2235" s="72" t="s">
        <v>143</v>
      </c>
      <c r="C2235" s="72" t="s">
        <v>144</v>
      </c>
      <c r="D2235" s="72" t="s">
        <v>12</v>
      </c>
      <c r="E2235" s="72" t="s">
        <v>209</v>
      </c>
      <c r="F2235" s="73">
        <v>117868</v>
      </c>
      <c r="G2235" s="72" t="s">
        <v>14</v>
      </c>
      <c r="H2235" s="72" t="s">
        <v>15</v>
      </c>
      <c r="I2235" s="72" t="s">
        <v>16</v>
      </c>
      <c r="J2235" s="72" t="s">
        <v>18</v>
      </c>
      <c r="K2235" s="72" t="s">
        <v>147</v>
      </c>
      <c r="L2235" s="72" t="s">
        <v>619</v>
      </c>
      <c r="M2235" s="72" t="s">
        <v>159</v>
      </c>
    </row>
    <row r="2236" spans="2:13" x14ac:dyDescent="0.25">
      <c r="B2236" s="72" t="s">
        <v>143</v>
      </c>
      <c r="C2236" s="72" t="s">
        <v>144</v>
      </c>
      <c r="D2236" s="72" t="s">
        <v>12</v>
      </c>
      <c r="E2236" s="72" t="s">
        <v>199</v>
      </c>
      <c r="F2236" s="73">
        <v>1503</v>
      </c>
      <c r="G2236" s="72" t="s">
        <v>14</v>
      </c>
      <c r="H2236" s="72" t="s">
        <v>15</v>
      </c>
      <c r="I2236" s="72" t="s">
        <v>16</v>
      </c>
      <c r="J2236" s="72" t="s">
        <v>18</v>
      </c>
      <c r="K2236" s="72" t="s">
        <v>168</v>
      </c>
      <c r="L2236" s="72" t="s">
        <v>744</v>
      </c>
      <c r="M2236" s="72"/>
    </row>
    <row r="2237" spans="2:13" x14ac:dyDescent="0.25">
      <c r="B2237" s="72" t="s">
        <v>143</v>
      </c>
      <c r="C2237" s="72" t="s">
        <v>144</v>
      </c>
      <c r="D2237" s="72" t="s">
        <v>12</v>
      </c>
      <c r="E2237" s="72" t="s">
        <v>160</v>
      </c>
      <c r="F2237" s="73">
        <v>107887</v>
      </c>
      <c r="G2237" s="72" t="s">
        <v>14</v>
      </c>
      <c r="H2237" s="72" t="s">
        <v>15</v>
      </c>
      <c r="I2237" s="72" t="s">
        <v>16</v>
      </c>
      <c r="J2237" s="72" t="s">
        <v>18</v>
      </c>
      <c r="K2237" s="72" t="s">
        <v>165</v>
      </c>
      <c r="L2237" s="72" t="s">
        <v>610</v>
      </c>
      <c r="M2237" s="72" t="s">
        <v>163</v>
      </c>
    </row>
    <row r="2238" spans="2:13" x14ac:dyDescent="0.25">
      <c r="B2238" s="72" t="s">
        <v>143</v>
      </c>
      <c r="C2238" s="72" t="s">
        <v>144</v>
      </c>
      <c r="D2238" s="72" t="s">
        <v>12</v>
      </c>
      <c r="E2238" s="72" t="s">
        <v>157</v>
      </c>
      <c r="F2238" s="73">
        <v>259637</v>
      </c>
      <c r="G2238" s="72" t="s">
        <v>14</v>
      </c>
      <c r="H2238" s="72" t="s">
        <v>15</v>
      </c>
      <c r="I2238" s="72" t="s">
        <v>16</v>
      </c>
      <c r="J2238" s="72" t="s">
        <v>18</v>
      </c>
      <c r="K2238" s="72" t="s">
        <v>147</v>
      </c>
      <c r="L2238" s="72" t="s">
        <v>369</v>
      </c>
      <c r="M2238" s="72" t="s">
        <v>322</v>
      </c>
    </row>
    <row r="2239" spans="2:13" x14ac:dyDescent="0.25">
      <c r="B2239" s="72" t="s">
        <v>143</v>
      </c>
      <c r="C2239" s="72" t="s">
        <v>144</v>
      </c>
      <c r="D2239" s="72" t="s">
        <v>12</v>
      </c>
      <c r="E2239" s="72" t="s">
        <v>160</v>
      </c>
      <c r="F2239" s="73">
        <v>126348</v>
      </c>
      <c r="G2239" s="72" t="s">
        <v>14</v>
      </c>
      <c r="H2239" s="72" t="s">
        <v>15</v>
      </c>
      <c r="I2239" s="72" t="s">
        <v>16</v>
      </c>
      <c r="J2239" s="72" t="s">
        <v>18</v>
      </c>
      <c r="K2239" s="72" t="s">
        <v>21</v>
      </c>
      <c r="L2239" s="72" t="s">
        <v>249</v>
      </c>
      <c r="M2239" s="72" t="s">
        <v>191</v>
      </c>
    </row>
    <row r="2240" spans="2:13" x14ac:dyDescent="0.25">
      <c r="B2240" s="72" t="s">
        <v>143</v>
      </c>
      <c r="C2240" s="72" t="s">
        <v>144</v>
      </c>
      <c r="D2240" s="72" t="s">
        <v>12</v>
      </c>
      <c r="E2240" s="72" t="s">
        <v>328</v>
      </c>
      <c r="F2240" s="73">
        <v>26802</v>
      </c>
      <c r="G2240" s="72" t="s">
        <v>14</v>
      </c>
      <c r="H2240" s="72" t="s">
        <v>15</v>
      </c>
      <c r="I2240" s="72" t="s">
        <v>16</v>
      </c>
      <c r="J2240" s="72" t="s">
        <v>18</v>
      </c>
      <c r="K2240" s="72" t="s">
        <v>147</v>
      </c>
      <c r="L2240" s="72" t="s">
        <v>358</v>
      </c>
      <c r="M2240" s="72" t="s">
        <v>159</v>
      </c>
    </row>
    <row r="2241" spans="2:13" x14ac:dyDescent="0.25">
      <c r="B2241" s="72" t="s">
        <v>143</v>
      </c>
      <c r="C2241" s="72" t="s">
        <v>144</v>
      </c>
      <c r="D2241" s="72" t="s">
        <v>12</v>
      </c>
      <c r="E2241" s="72" t="s">
        <v>219</v>
      </c>
      <c r="F2241" s="73">
        <v>8242014</v>
      </c>
      <c r="G2241" s="72" t="s">
        <v>14</v>
      </c>
      <c r="H2241" s="72" t="s">
        <v>15</v>
      </c>
      <c r="I2241" s="72" t="s">
        <v>16</v>
      </c>
      <c r="J2241" s="72" t="s">
        <v>18</v>
      </c>
      <c r="K2241" s="72" t="s">
        <v>205</v>
      </c>
      <c r="L2241" s="72" t="s">
        <v>540</v>
      </c>
      <c r="M2241" s="72"/>
    </row>
    <row r="2242" spans="2:13" x14ac:dyDescent="0.25">
      <c r="B2242" s="72" t="s">
        <v>143</v>
      </c>
      <c r="C2242" s="72" t="s">
        <v>144</v>
      </c>
      <c r="D2242" s="72" t="s">
        <v>12</v>
      </c>
      <c r="E2242" s="72" t="s">
        <v>227</v>
      </c>
      <c r="F2242" s="73">
        <v>18304</v>
      </c>
      <c r="G2242" s="72" t="s">
        <v>14</v>
      </c>
      <c r="H2242" s="72" t="s">
        <v>15</v>
      </c>
      <c r="I2242" s="72" t="s">
        <v>16</v>
      </c>
      <c r="J2242" s="72" t="s">
        <v>18</v>
      </c>
      <c r="K2242" s="72" t="s">
        <v>24</v>
      </c>
      <c r="L2242" s="72" t="s">
        <v>513</v>
      </c>
      <c r="M2242" s="72" t="s">
        <v>151</v>
      </c>
    </row>
    <row r="2243" spans="2:13" x14ac:dyDescent="0.25">
      <c r="B2243" s="72" t="s">
        <v>143</v>
      </c>
      <c r="C2243" s="72" t="s">
        <v>144</v>
      </c>
      <c r="D2243" s="72" t="s">
        <v>12</v>
      </c>
      <c r="E2243" s="72" t="s">
        <v>282</v>
      </c>
      <c r="F2243" s="73">
        <v>-23</v>
      </c>
      <c r="G2243" s="72" t="s">
        <v>14</v>
      </c>
      <c r="H2243" s="72" t="s">
        <v>155</v>
      </c>
      <c r="I2243" s="72" t="s">
        <v>16</v>
      </c>
      <c r="J2243" s="72" t="s">
        <v>18</v>
      </c>
      <c r="K2243" s="72" t="s">
        <v>147</v>
      </c>
      <c r="L2243" s="72" t="s">
        <v>520</v>
      </c>
      <c r="M2243" s="72"/>
    </row>
    <row r="2244" spans="2:13" x14ac:dyDescent="0.25">
      <c r="B2244" s="72" t="s">
        <v>143</v>
      </c>
      <c r="C2244" s="72" t="s">
        <v>144</v>
      </c>
      <c r="D2244" s="72" t="s">
        <v>12</v>
      </c>
      <c r="E2244" s="72" t="s">
        <v>154</v>
      </c>
      <c r="F2244" s="73">
        <v>-8315</v>
      </c>
      <c r="G2244" s="72" t="s">
        <v>14</v>
      </c>
      <c r="H2244" s="72" t="s">
        <v>155</v>
      </c>
      <c r="I2244" s="72" t="s">
        <v>16</v>
      </c>
      <c r="J2244" s="72" t="s">
        <v>18</v>
      </c>
      <c r="K2244" s="72" t="s">
        <v>33</v>
      </c>
      <c r="L2244" s="72" t="s">
        <v>751</v>
      </c>
      <c r="M2244" s="72"/>
    </row>
    <row r="2245" spans="2:13" x14ac:dyDescent="0.25">
      <c r="B2245" s="72" t="s">
        <v>143</v>
      </c>
      <c r="C2245" s="72" t="s">
        <v>144</v>
      </c>
      <c r="D2245" s="72" t="s">
        <v>12</v>
      </c>
      <c r="E2245" s="72" t="s">
        <v>152</v>
      </c>
      <c r="F2245" s="73">
        <v>-358</v>
      </c>
      <c r="G2245" s="72" t="s">
        <v>14</v>
      </c>
      <c r="H2245" s="72" t="s">
        <v>15</v>
      </c>
      <c r="I2245" s="72" t="s">
        <v>136</v>
      </c>
      <c r="J2245" s="72" t="s">
        <v>18</v>
      </c>
      <c r="K2245" s="72" t="s">
        <v>33</v>
      </c>
      <c r="L2245" s="72" t="s">
        <v>279</v>
      </c>
      <c r="M2245" s="72"/>
    </row>
    <row r="2246" spans="2:13" x14ac:dyDescent="0.25">
      <c r="B2246" s="72" t="s">
        <v>143</v>
      </c>
      <c r="C2246" s="72" t="s">
        <v>144</v>
      </c>
      <c r="D2246" s="72" t="s">
        <v>12</v>
      </c>
      <c r="E2246" s="72" t="s">
        <v>177</v>
      </c>
      <c r="F2246" s="73">
        <v>42093</v>
      </c>
      <c r="G2246" s="72" t="s">
        <v>14</v>
      </c>
      <c r="H2246" s="72" t="s">
        <v>155</v>
      </c>
      <c r="I2246" s="72" t="s">
        <v>16</v>
      </c>
      <c r="J2246" s="72" t="s">
        <v>18</v>
      </c>
      <c r="K2246" s="72" t="s">
        <v>21</v>
      </c>
      <c r="L2246" s="72" t="s">
        <v>198</v>
      </c>
      <c r="M2246" s="72"/>
    </row>
    <row r="2247" spans="2:13" x14ac:dyDescent="0.25">
      <c r="B2247" s="72" t="s">
        <v>143</v>
      </c>
      <c r="C2247" s="72" t="s">
        <v>144</v>
      </c>
      <c r="D2247" s="72" t="s">
        <v>12</v>
      </c>
      <c r="E2247" s="72" t="s">
        <v>145</v>
      </c>
      <c r="F2247" s="73">
        <v>-2367</v>
      </c>
      <c r="G2247" s="72" t="s">
        <v>14</v>
      </c>
      <c r="H2247" s="72" t="s">
        <v>15</v>
      </c>
      <c r="I2247" s="72" t="s">
        <v>16</v>
      </c>
      <c r="J2247" s="72" t="s">
        <v>18</v>
      </c>
      <c r="K2247" s="72" t="s">
        <v>184</v>
      </c>
      <c r="L2247" s="72" t="s">
        <v>504</v>
      </c>
      <c r="M2247" s="72"/>
    </row>
    <row r="2248" spans="2:13" x14ac:dyDescent="0.25">
      <c r="B2248" s="72" t="s">
        <v>143</v>
      </c>
      <c r="C2248" s="72" t="s">
        <v>144</v>
      </c>
      <c r="D2248" s="72" t="s">
        <v>12</v>
      </c>
      <c r="E2248" s="72" t="s">
        <v>335</v>
      </c>
      <c r="F2248" s="73">
        <v>168207</v>
      </c>
      <c r="G2248" s="72" t="s">
        <v>14</v>
      </c>
      <c r="H2248" s="72" t="s">
        <v>15</v>
      </c>
      <c r="I2248" s="72" t="s">
        <v>16</v>
      </c>
      <c r="J2248" s="72" t="s">
        <v>18</v>
      </c>
      <c r="K2248" s="72" t="s">
        <v>33</v>
      </c>
      <c r="L2248" s="72" t="s">
        <v>482</v>
      </c>
      <c r="M2248" s="72" t="s">
        <v>322</v>
      </c>
    </row>
    <row r="2249" spans="2:13" x14ac:dyDescent="0.25">
      <c r="B2249" s="72" t="s">
        <v>143</v>
      </c>
      <c r="C2249" s="72" t="s">
        <v>144</v>
      </c>
      <c r="D2249" s="72" t="s">
        <v>12</v>
      </c>
      <c r="E2249" s="72" t="s">
        <v>219</v>
      </c>
      <c r="F2249" s="73">
        <v>92283</v>
      </c>
      <c r="G2249" s="72" t="s">
        <v>14</v>
      </c>
      <c r="H2249" s="72" t="s">
        <v>15</v>
      </c>
      <c r="I2249" s="72" t="s">
        <v>16</v>
      </c>
      <c r="J2249" s="72" t="s">
        <v>18</v>
      </c>
      <c r="K2249" s="72" t="s">
        <v>189</v>
      </c>
      <c r="L2249" s="72" t="s">
        <v>426</v>
      </c>
      <c r="M2249" s="72"/>
    </row>
    <row r="2250" spans="2:13" x14ac:dyDescent="0.25">
      <c r="B2250" s="72" t="s">
        <v>143</v>
      </c>
      <c r="C2250" s="72" t="s">
        <v>144</v>
      </c>
      <c r="D2250" s="72" t="s">
        <v>12</v>
      </c>
      <c r="E2250" s="72" t="s">
        <v>183</v>
      </c>
      <c r="F2250" s="73">
        <v>34155</v>
      </c>
      <c r="G2250" s="72" t="s">
        <v>14</v>
      </c>
      <c r="H2250" s="72" t="s">
        <v>15</v>
      </c>
      <c r="I2250" s="72" t="s">
        <v>16</v>
      </c>
      <c r="J2250" s="72" t="s">
        <v>18</v>
      </c>
      <c r="K2250" s="72" t="s">
        <v>24</v>
      </c>
      <c r="L2250" s="72" t="s">
        <v>620</v>
      </c>
      <c r="M2250" s="72" t="s">
        <v>186</v>
      </c>
    </row>
    <row r="2251" spans="2:13" x14ac:dyDescent="0.25">
      <c r="B2251" s="72" t="s">
        <v>143</v>
      </c>
      <c r="C2251" s="72" t="s">
        <v>144</v>
      </c>
      <c r="D2251" s="72" t="s">
        <v>12</v>
      </c>
      <c r="E2251" s="72" t="s">
        <v>181</v>
      </c>
      <c r="F2251" s="73">
        <v>-1</v>
      </c>
      <c r="G2251" s="72" t="s">
        <v>14</v>
      </c>
      <c r="H2251" s="72" t="s">
        <v>15</v>
      </c>
      <c r="I2251" s="72" t="s">
        <v>136</v>
      </c>
      <c r="J2251" s="72" t="s">
        <v>18</v>
      </c>
      <c r="K2251" s="72" t="s">
        <v>184</v>
      </c>
      <c r="L2251" s="72" t="s">
        <v>204</v>
      </c>
      <c r="M2251" s="72"/>
    </row>
    <row r="2252" spans="2:13" x14ac:dyDescent="0.25">
      <c r="B2252" s="72" t="s">
        <v>143</v>
      </c>
      <c r="C2252" s="72" t="s">
        <v>144</v>
      </c>
      <c r="D2252" s="72" t="s">
        <v>12</v>
      </c>
      <c r="E2252" s="72" t="s">
        <v>157</v>
      </c>
      <c r="F2252" s="73">
        <v>303990</v>
      </c>
      <c r="G2252" s="72" t="s">
        <v>14</v>
      </c>
      <c r="H2252" s="72" t="s">
        <v>155</v>
      </c>
      <c r="I2252" s="72" t="s">
        <v>16</v>
      </c>
      <c r="J2252" s="72" t="s">
        <v>18</v>
      </c>
      <c r="K2252" s="72" t="s">
        <v>147</v>
      </c>
      <c r="L2252" s="72" t="s">
        <v>273</v>
      </c>
      <c r="M2252" s="72" t="s">
        <v>203</v>
      </c>
    </row>
    <row r="2253" spans="2:13" x14ac:dyDescent="0.25">
      <c r="B2253" s="72" t="s">
        <v>143</v>
      </c>
      <c r="C2253" s="72" t="s">
        <v>144</v>
      </c>
      <c r="D2253" s="72" t="s">
        <v>12</v>
      </c>
      <c r="E2253" s="72" t="s">
        <v>152</v>
      </c>
      <c r="F2253" s="73">
        <v>-9683</v>
      </c>
      <c r="G2253" s="72" t="s">
        <v>14</v>
      </c>
      <c r="H2253" s="72" t="s">
        <v>15</v>
      </c>
      <c r="I2253" s="72" t="s">
        <v>16</v>
      </c>
      <c r="J2253" s="72" t="s">
        <v>593</v>
      </c>
      <c r="K2253" s="72" t="s">
        <v>147</v>
      </c>
      <c r="L2253" s="72" t="s">
        <v>587</v>
      </c>
      <c r="M2253" s="72"/>
    </row>
    <row r="2254" spans="2:13" x14ac:dyDescent="0.25">
      <c r="B2254" s="72" t="s">
        <v>143</v>
      </c>
      <c r="C2254" s="72" t="s">
        <v>144</v>
      </c>
      <c r="D2254" s="72" t="s">
        <v>12</v>
      </c>
      <c r="E2254" s="72" t="s">
        <v>229</v>
      </c>
      <c r="F2254" s="73">
        <v>-1049796</v>
      </c>
      <c r="G2254" s="72" t="s">
        <v>14</v>
      </c>
      <c r="H2254" s="72" t="s">
        <v>15</v>
      </c>
      <c r="I2254" s="72" t="s">
        <v>16</v>
      </c>
      <c r="J2254" s="72" t="s">
        <v>18</v>
      </c>
      <c r="K2254" s="72" t="s">
        <v>147</v>
      </c>
      <c r="L2254" s="72" t="s">
        <v>376</v>
      </c>
      <c r="M2254" s="72"/>
    </row>
    <row r="2255" spans="2:13" x14ac:dyDescent="0.25">
      <c r="B2255" s="72" t="s">
        <v>143</v>
      </c>
      <c r="C2255" s="72" t="s">
        <v>144</v>
      </c>
      <c r="D2255" s="72" t="s">
        <v>12</v>
      </c>
      <c r="E2255" s="72" t="s">
        <v>594</v>
      </c>
      <c r="F2255" s="73">
        <v>43020</v>
      </c>
      <c r="G2255" s="72" t="s">
        <v>14</v>
      </c>
      <c r="H2255" s="72" t="s">
        <v>15</v>
      </c>
      <c r="I2255" s="72" t="s">
        <v>16</v>
      </c>
      <c r="J2255" s="72" t="s">
        <v>18</v>
      </c>
      <c r="K2255" s="72" t="s">
        <v>189</v>
      </c>
      <c r="L2255" s="72" t="s">
        <v>500</v>
      </c>
      <c r="M2255" s="72" t="s">
        <v>522</v>
      </c>
    </row>
    <row r="2256" spans="2:13" x14ac:dyDescent="0.25">
      <c r="B2256" s="72" t="s">
        <v>143</v>
      </c>
      <c r="C2256" s="72" t="s">
        <v>144</v>
      </c>
      <c r="D2256" s="72" t="s">
        <v>12</v>
      </c>
      <c r="E2256" s="72" t="s">
        <v>183</v>
      </c>
      <c r="F2256" s="73">
        <v>250623</v>
      </c>
      <c r="G2256" s="72" t="s">
        <v>14</v>
      </c>
      <c r="H2256" s="72" t="s">
        <v>15</v>
      </c>
      <c r="I2256" s="72" t="s">
        <v>16</v>
      </c>
      <c r="J2256" s="72" t="s">
        <v>18</v>
      </c>
      <c r="K2256" s="72" t="s">
        <v>147</v>
      </c>
      <c r="L2256" s="72" t="s">
        <v>511</v>
      </c>
      <c r="M2256" s="72" t="s">
        <v>248</v>
      </c>
    </row>
    <row r="2257" spans="2:13" x14ac:dyDescent="0.25">
      <c r="B2257" s="72" t="s">
        <v>143</v>
      </c>
      <c r="C2257" s="72" t="s">
        <v>144</v>
      </c>
      <c r="D2257" s="72" t="s">
        <v>12</v>
      </c>
      <c r="E2257" s="72" t="s">
        <v>160</v>
      </c>
      <c r="F2257" s="73">
        <v>863647</v>
      </c>
      <c r="G2257" s="72" t="s">
        <v>14</v>
      </c>
      <c r="H2257" s="72" t="s">
        <v>15</v>
      </c>
      <c r="I2257" s="72" t="s">
        <v>16</v>
      </c>
      <c r="J2257" s="72" t="s">
        <v>18</v>
      </c>
      <c r="K2257" s="72" t="s">
        <v>161</v>
      </c>
      <c r="L2257" s="72" t="s">
        <v>265</v>
      </c>
      <c r="M2257" s="72" t="s">
        <v>248</v>
      </c>
    </row>
    <row r="2258" spans="2:13" x14ac:dyDescent="0.25">
      <c r="B2258" s="72" t="s">
        <v>143</v>
      </c>
      <c r="C2258" s="72" t="s">
        <v>144</v>
      </c>
      <c r="D2258" s="72" t="s">
        <v>12</v>
      </c>
      <c r="E2258" s="72" t="s">
        <v>197</v>
      </c>
      <c r="F2258" s="73">
        <v>80340</v>
      </c>
      <c r="G2258" s="72" t="s">
        <v>14</v>
      </c>
      <c r="H2258" s="72" t="s">
        <v>155</v>
      </c>
      <c r="I2258" s="72" t="s">
        <v>16</v>
      </c>
      <c r="J2258" s="72" t="s">
        <v>18</v>
      </c>
      <c r="K2258" s="72" t="s">
        <v>147</v>
      </c>
      <c r="L2258" s="72" t="s">
        <v>626</v>
      </c>
      <c r="M2258" s="72" t="s">
        <v>248</v>
      </c>
    </row>
    <row r="2259" spans="2:13" x14ac:dyDescent="0.25">
      <c r="B2259" s="72" t="s">
        <v>143</v>
      </c>
      <c r="C2259" s="72" t="s">
        <v>144</v>
      </c>
      <c r="D2259" s="72" t="s">
        <v>12</v>
      </c>
      <c r="E2259" s="72" t="s">
        <v>292</v>
      </c>
      <c r="F2259" s="73">
        <v>860018</v>
      </c>
      <c r="G2259" s="72" t="s">
        <v>14</v>
      </c>
      <c r="H2259" s="72" t="s">
        <v>15</v>
      </c>
      <c r="I2259" s="72" t="s">
        <v>16</v>
      </c>
      <c r="J2259" s="72" t="s">
        <v>18</v>
      </c>
      <c r="K2259" s="72" t="s">
        <v>147</v>
      </c>
      <c r="L2259" s="72" t="s">
        <v>529</v>
      </c>
      <c r="M2259" s="72" t="s">
        <v>384</v>
      </c>
    </row>
    <row r="2260" spans="2:13" x14ac:dyDescent="0.25">
      <c r="B2260" s="72" t="s">
        <v>143</v>
      </c>
      <c r="C2260" s="72" t="s">
        <v>144</v>
      </c>
      <c r="D2260" s="72" t="s">
        <v>12</v>
      </c>
      <c r="E2260" s="72" t="s">
        <v>157</v>
      </c>
      <c r="F2260" s="73">
        <v>4475447</v>
      </c>
      <c r="G2260" s="72" t="s">
        <v>14</v>
      </c>
      <c r="H2260" s="72" t="s">
        <v>15</v>
      </c>
      <c r="I2260" s="72" t="s">
        <v>16</v>
      </c>
      <c r="J2260" s="72" t="s">
        <v>18</v>
      </c>
      <c r="K2260" s="72" t="s">
        <v>189</v>
      </c>
      <c r="L2260" s="72" t="s">
        <v>421</v>
      </c>
      <c r="M2260" s="72" t="s">
        <v>203</v>
      </c>
    </row>
    <row r="2261" spans="2:13" x14ac:dyDescent="0.25">
      <c r="B2261" s="72" t="s">
        <v>143</v>
      </c>
      <c r="C2261" s="72" t="s">
        <v>144</v>
      </c>
      <c r="D2261" s="72" t="s">
        <v>12</v>
      </c>
      <c r="E2261" s="72" t="s">
        <v>383</v>
      </c>
      <c r="F2261" s="73">
        <v>77061</v>
      </c>
      <c r="G2261" s="72" t="s">
        <v>14</v>
      </c>
      <c r="H2261" s="72" t="s">
        <v>15</v>
      </c>
      <c r="I2261" s="72" t="s">
        <v>16</v>
      </c>
      <c r="J2261" s="72" t="s">
        <v>18</v>
      </c>
      <c r="K2261" s="72" t="s">
        <v>147</v>
      </c>
      <c r="L2261" s="72" t="s">
        <v>407</v>
      </c>
      <c r="M2261" s="72" t="s">
        <v>384</v>
      </c>
    </row>
    <row r="2262" spans="2:13" x14ac:dyDescent="0.25">
      <c r="B2262" s="72" t="s">
        <v>143</v>
      </c>
      <c r="C2262" s="72" t="s">
        <v>144</v>
      </c>
      <c r="D2262" s="72" t="s">
        <v>12</v>
      </c>
      <c r="E2262" s="72" t="s">
        <v>197</v>
      </c>
      <c r="F2262" s="73">
        <v>66077</v>
      </c>
      <c r="G2262" s="72" t="s">
        <v>14</v>
      </c>
      <c r="H2262" s="72" t="s">
        <v>15</v>
      </c>
      <c r="I2262" s="72" t="s">
        <v>16</v>
      </c>
      <c r="J2262" s="72" t="s">
        <v>18</v>
      </c>
      <c r="K2262" s="72" t="s">
        <v>24</v>
      </c>
      <c r="L2262" s="72" t="s">
        <v>715</v>
      </c>
      <c r="M2262" s="72" t="s">
        <v>248</v>
      </c>
    </row>
    <row r="2263" spans="2:13" x14ac:dyDescent="0.25">
      <c r="B2263" s="72" t="s">
        <v>143</v>
      </c>
      <c r="C2263" s="72" t="s">
        <v>144</v>
      </c>
      <c r="D2263" s="72" t="s">
        <v>12</v>
      </c>
      <c r="E2263" s="72" t="s">
        <v>145</v>
      </c>
      <c r="F2263" s="73">
        <v>-3399</v>
      </c>
      <c r="G2263" s="72" t="s">
        <v>14</v>
      </c>
      <c r="H2263" s="72" t="s">
        <v>15</v>
      </c>
      <c r="I2263" s="72" t="s">
        <v>16</v>
      </c>
      <c r="J2263" s="72" t="s">
        <v>18</v>
      </c>
      <c r="K2263" s="72" t="s">
        <v>33</v>
      </c>
      <c r="L2263" s="72" t="s">
        <v>630</v>
      </c>
      <c r="M2263" s="72"/>
    </row>
    <row r="2264" spans="2:13" x14ac:dyDescent="0.25">
      <c r="B2264" s="72" t="s">
        <v>143</v>
      </c>
      <c r="C2264" s="72" t="s">
        <v>144</v>
      </c>
      <c r="D2264" s="72" t="s">
        <v>12</v>
      </c>
      <c r="E2264" s="72" t="s">
        <v>152</v>
      </c>
      <c r="F2264" s="73">
        <v>-1266</v>
      </c>
      <c r="G2264" s="72" t="s">
        <v>14</v>
      </c>
      <c r="H2264" s="72" t="s">
        <v>15</v>
      </c>
      <c r="I2264" s="72" t="s">
        <v>136</v>
      </c>
      <c r="J2264" s="72" t="s">
        <v>18</v>
      </c>
      <c r="K2264" s="72" t="s">
        <v>27</v>
      </c>
      <c r="L2264" s="72" t="s">
        <v>405</v>
      </c>
      <c r="M2264" s="72"/>
    </row>
    <row r="2265" spans="2:13" x14ac:dyDescent="0.25">
      <c r="B2265" s="72" t="s">
        <v>143</v>
      </c>
      <c r="C2265" s="72" t="s">
        <v>144</v>
      </c>
      <c r="D2265" s="72" t="s">
        <v>12</v>
      </c>
      <c r="E2265" s="72" t="s">
        <v>199</v>
      </c>
      <c r="F2265" s="73">
        <v>3817</v>
      </c>
      <c r="G2265" s="72" t="s">
        <v>14</v>
      </c>
      <c r="H2265" s="72" t="s">
        <v>15</v>
      </c>
      <c r="I2265" s="72" t="s">
        <v>16</v>
      </c>
      <c r="J2265" s="72" t="s">
        <v>18</v>
      </c>
      <c r="K2265" s="72" t="s">
        <v>33</v>
      </c>
      <c r="L2265" s="72" t="s">
        <v>331</v>
      </c>
      <c r="M2265" s="72"/>
    </row>
    <row r="2266" spans="2:13" x14ac:dyDescent="0.25">
      <c r="B2266" s="72" t="s">
        <v>143</v>
      </c>
      <c r="C2266" s="72" t="s">
        <v>144</v>
      </c>
      <c r="D2266" s="72" t="s">
        <v>12</v>
      </c>
      <c r="E2266" s="72" t="s">
        <v>244</v>
      </c>
      <c r="F2266" s="73">
        <v>279128</v>
      </c>
      <c r="G2266" s="72" t="s">
        <v>14</v>
      </c>
      <c r="H2266" s="72" t="s">
        <v>15</v>
      </c>
      <c r="I2266" s="72" t="s">
        <v>16</v>
      </c>
      <c r="J2266" s="72" t="s">
        <v>18</v>
      </c>
      <c r="K2266" s="72" t="s">
        <v>184</v>
      </c>
      <c r="L2266" s="72" t="s">
        <v>336</v>
      </c>
      <c r="M2266" s="72" t="s">
        <v>163</v>
      </c>
    </row>
    <row r="2267" spans="2:13" x14ac:dyDescent="0.25">
      <c r="B2267" s="72" t="s">
        <v>143</v>
      </c>
      <c r="C2267" s="72" t="s">
        <v>144</v>
      </c>
      <c r="D2267" s="72" t="s">
        <v>12</v>
      </c>
      <c r="E2267" s="72" t="s">
        <v>145</v>
      </c>
      <c r="F2267" s="73">
        <v>-1572</v>
      </c>
      <c r="G2267" s="72" t="s">
        <v>14</v>
      </c>
      <c r="H2267" s="72" t="s">
        <v>15</v>
      </c>
      <c r="I2267" s="72" t="s">
        <v>16</v>
      </c>
      <c r="J2267" s="72" t="s">
        <v>18</v>
      </c>
      <c r="K2267" s="72" t="s">
        <v>33</v>
      </c>
      <c r="L2267" s="72" t="s">
        <v>385</v>
      </c>
      <c r="M2267" s="72"/>
    </row>
    <row r="2268" spans="2:13" x14ac:dyDescent="0.25">
      <c r="B2268" s="72" t="s">
        <v>143</v>
      </c>
      <c r="C2268" s="72" t="s">
        <v>144</v>
      </c>
      <c r="D2268" s="72" t="s">
        <v>12</v>
      </c>
      <c r="E2268" s="72" t="s">
        <v>282</v>
      </c>
      <c r="F2268" s="73">
        <v>-3673</v>
      </c>
      <c r="G2268" s="72" t="s">
        <v>14</v>
      </c>
      <c r="H2268" s="72" t="s">
        <v>155</v>
      </c>
      <c r="I2268" s="72" t="s">
        <v>16</v>
      </c>
      <c r="J2268" s="72" t="s">
        <v>18</v>
      </c>
      <c r="K2268" s="72" t="s">
        <v>33</v>
      </c>
      <c r="L2268" s="72" t="s">
        <v>435</v>
      </c>
      <c r="M2268" s="72"/>
    </row>
    <row r="2269" spans="2:13" x14ac:dyDescent="0.25">
      <c r="B2269" s="72" t="s">
        <v>143</v>
      </c>
      <c r="C2269" s="72" t="s">
        <v>144</v>
      </c>
      <c r="D2269" s="72" t="s">
        <v>12</v>
      </c>
      <c r="E2269" s="72" t="s">
        <v>177</v>
      </c>
      <c r="F2269" s="73">
        <v>8772</v>
      </c>
      <c r="G2269" s="72" t="s">
        <v>14</v>
      </c>
      <c r="H2269" s="72" t="s">
        <v>15</v>
      </c>
      <c r="I2269" s="72" t="s">
        <v>136</v>
      </c>
      <c r="J2269" s="72" t="s">
        <v>18</v>
      </c>
      <c r="K2269" s="72" t="s">
        <v>33</v>
      </c>
      <c r="L2269" s="72" t="s">
        <v>261</v>
      </c>
      <c r="M2269" s="72"/>
    </row>
    <row r="2270" spans="2:13" x14ac:dyDescent="0.25">
      <c r="B2270" s="72" t="s">
        <v>143</v>
      </c>
      <c r="C2270" s="72" t="s">
        <v>144</v>
      </c>
      <c r="D2270" s="72" t="s">
        <v>12</v>
      </c>
      <c r="E2270" s="72" t="s">
        <v>145</v>
      </c>
      <c r="F2270" s="73">
        <v>-1028</v>
      </c>
      <c r="G2270" s="72" t="s">
        <v>14</v>
      </c>
      <c r="H2270" s="72" t="s">
        <v>15</v>
      </c>
      <c r="I2270" s="72" t="s">
        <v>136</v>
      </c>
      <c r="J2270" s="72" t="s">
        <v>18</v>
      </c>
      <c r="K2270" s="72" t="s">
        <v>33</v>
      </c>
      <c r="L2270" s="72" t="s">
        <v>256</v>
      </c>
      <c r="M2270" s="72"/>
    </row>
    <row r="2271" spans="2:13" x14ac:dyDescent="0.25">
      <c r="B2271" s="72" t="s">
        <v>143</v>
      </c>
      <c r="C2271" s="72" t="s">
        <v>144</v>
      </c>
      <c r="D2271" s="72" t="s">
        <v>12</v>
      </c>
      <c r="E2271" s="72" t="s">
        <v>219</v>
      </c>
      <c r="F2271" s="73">
        <v>10044</v>
      </c>
      <c r="G2271" s="72" t="s">
        <v>14</v>
      </c>
      <c r="H2271" s="72" t="s">
        <v>15</v>
      </c>
      <c r="I2271" s="72" t="s">
        <v>16</v>
      </c>
      <c r="J2271" s="72" t="s">
        <v>18</v>
      </c>
      <c r="K2271" s="72" t="s">
        <v>24</v>
      </c>
      <c r="L2271" s="72" t="s">
        <v>715</v>
      </c>
      <c r="M2271" s="72"/>
    </row>
    <row r="2272" spans="2:13" x14ac:dyDescent="0.25">
      <c r="B2272" s="72" t="s">
        <v>143</v>
      </c>
      <c r="C2272" s="72" t="s">
        <v>144</v>
      </c>
      <c r="D2272" s="72" t="s">
        <v>12</v>
      </c>
      <c r="E2272" s="72" t="s">
        <v>227</v>
      </c>
      <c r="F2272" s="73">
        <v>77504</v>
      </c>
      <c r="G2272" s="72" t="s">
        <v>14</v>
      </c>
      <c r="H2272" s="72" t="s">
        <v>15</v>
      </c>
      <c r="I2272" s="72" t="s">
        <v>16</v>
      </c>
      <c r="J2272" s="72" t="s">
        <v>18</v>
      </c>
      <c r="K2272" s="72" t="s">
        <v>33</v>
      </c>
      <c r="L2272" s="72" t="s">
        <v>465</v>
      </c>
      <c r="M2272" s="72" t="s">
        <v>248</v>
      </c>
    </row>
    <row r="2273" spans="2:13" x14ac:dyDescent="0.25">
      <c r="B2273" s="72" t="s">
        <v>143</v>
      </c>
      <c r="C2273" s="72" t="s">
        <v>144</v>
      </c>
      <c r="D2273" s="72" t="s">
        <v>12</v>
      </c>
      <c r="E2273" s="72" t="s">
        <v>282</v>
      </c>
      <c r="F2273" s="73">
        <v>-30</v>
      </c>
      <c r="G2273" s="72" t="s">
        <v>14</v>
      </c>
      <c r="H2273" s="72" t="s">
        <v>15</v>
      </c>
      <c r="I2273" s="72" t="s">
        <v>16</v>
      </c>
      <c r="J2273" s="72" t="s">
        <v>18</v>
      </c>
      <c r="K2273" s="72" t="s">
        <v>147</v>
      </c>
      <c r="L2273" s="72" t="s">
        <v>747</v>
      </c>
      <c r="M2273" s="72"/>
    </row>
    <row r="2274" spans="2:13" x14ac:dyDescent="0.25">
      <c r="B2274" s="72" t="s">
        <v>143</v>
      </c>
      <c r="C2274" s="72" t="s">
        <v>144</v>
      </c>
      <c r="D2274" s="72" t="s">
        <v>12</v>
      </c>
      <c r="E2274" s="72" t="s">
        <v>197</v>
      </c>
      <c r="F2274" s="73">
        <v>23755</v>
      </c>
      <c r="G2274" s="72" t="s">
        <v>14</v>
      </c>
      <c r="H2274" s="72" t="s">
        <v>15</v>
      </c>
      <c r="I2274" s="72" t="s">
        <v>136</v>
      </c>
      <c r="J2274" s="72" t="s">
        <v>18</v>
      </c>
      <c r="K2274" s="72" t="s">
        <v>21</v>
      </c>
      <c r="L2274" s="72" t="s">
        <v>547</v>
      </c>
      <c r="M2274" s="72" t="s">
        <v>248</v>
      </c>
    </row>
    <row r="2275" spans="2:13" x14ac:dyDescent="0.25">
      <c r="B2275" s="72" t="s">
        <v>143</v>
      </c>
      <c r="C2275" s="72" t="s">
        <v>144</v>
      </c>
      <c r="D2275" s="72" t="s">
        <v>12</v>
      </c>
      <c r="E2275" s="72" t="s">
        <v>197</v>
      </c>
      <c r="F2275" s="73">
        <v>11519843</v>
      </c>
      <c r="G2275" s="72" t="s">
        <v>14</v>
      </c>
      <c r="H2275" s="72" t="s">
        <v>15</v>
      </c>
      <c r="I2275" s="72" t="s">
        <v>16</v>
      </c>
      <c r="J2275" s="72" t="s">
        <v>18</v>
      </c>
      <c r="K2275" s="72" t="s">
        <v>147</v>
      </c>
      <c r="L2275" s="72" t="s">
        <v>327</v>
      </c>
      <c r="M2275" s="72" t="s">
        <v>163</v>
      </c>
    </row>
    <row r="2276" spans="2:13" x14ac:dyDescent="0.25">
      <c r="B2276" s="72" t="s">
        <v>143</v>
      </c>
      <c r="C2276" s="72" t="s">
        <v>144</v>
      </c>
      <c r="D2276" s="72" t="s">
        <v>12</v>
      </c>
      <c r="E2276" s="72" t="s">
        <v>229</v>
      </c>
      <c r="F2276" s="73">
        <v>-944</v>
      </c>
      <c r="G2276" s="72" t="s">
        <v>14</v>
      </c>
      <c r="H2276" s="72" t="s">
        <v>15</v>
      </c>
      <c r="I2276" s="72" t="s">
        <v>16</v>
      </c>
      <c r="J2276" s="72" t="s">
        <v>18</v>
      </c>
      <c r="K2276" s="72" t="s">
        <v>24</v>
      </c>
      <c r="L2276" s="72" t="s">
        <v>540</v>
      </c>
      <c r="M2276" s="72"/>
    </row>
    <row r="2277" spans="2:13" x14ac:dyDescent="0.25">
      <c r="B2277" s="72" t="s">
        <v>143</v>
      </c>
      <c r="C2277" s="72" t="s">
        <v>144</v>
      </c>
      <c r="D2277" s="72" t="s">
        <v>12</v>
      </c>
      <c r="E2277" s="72" t="s">
        <v>145</v>
      </c>
      <c r="F2277" s="73">
        <v>-32</v>
      </c>
      <c r="G2277" s="72" t="s">
        <v>14</v>
      </c>
      <c r="H2277" s="72" t="s">
        <v>15</v>
      </c>
      <c r="I2277" s="72" t="s">
        <v>16</v>
      </c>
      <c r="J2277" s="72" t="s">
        <v>18</v>
      </c>
      <c r="K2277" s="72" t="s">
        <v>269</v>
      </c>
      <c r="L2277" s="72" t="s">
        <v>270</v>
      </c>
      <c r="M2277" s="72"/>
    </row>
    <row r="2278" spans="2:13" x14ac:dyDescent="0.25">
      <c r="B2278" s="72" t="s">
        <v>143</v>
      </c>
      <c r="C2278" s="72" t="s">
        <v>144</v>
      </c>
      <c r="D2278" s="72" t="s">
        <v>12</v>
      </c>
      <c r="E2278" s="72" t="s">
        <v>518</v>
      </c>
      <c r="F2278" s="73">
        <v>144778</v>
      </c>
      <c r="G2278" s="72" t="s">
        <v>14</v>
      </c>
      <c r="H2278" s="72" t="s">
        <v>15</v>
      </c>
      <c r="I2278" s="72" t="s">
        <v>16</v>
      </c>
      <c r="J2278" s="72" t="s">
        <v>18</v>
      </c>
      <c r="K2278" s="72" t="s">
        <v>214</v>
      </c>
      <c r="L2278" s="72" t="s">
        <v>479</v>
      </c>
      <c r="M2278" s="72" t="s">
        <v>293</v>
      </c>
    </row>
    <row r="2279" spans="2:13" x14ac:dyDescent="0.25">
      <c r="B2279" s="72" t="s">
        <v>143</v>
      </c>
      <c r="C2279" s="72" t="s">
        <v>144</v>
      </c>
      <c r="D2279" s="72" t="s">
        <v>12</v>
      </c>
      <c r="E2279" s="72" t="s">
        <v>152</v>
      </c>
      <c r="F2279" s="73">
        <v>-207</v>
      </c>
      <c r="G2279" s="72" t="s">
        <v>14</v>
      </c>
      <c r="H2279" s="72" t="s">
        <v>15</v>
      </c>
      <c r="I2279" s="72" t="s">
        <v>16</v>
      </c>
      <c r="J2279" s="72" t="s">
        <v>18</v>
      </c>
      <c r="K2279" s="72" t="s">
        <v>33</v>
      </c>
      <c r="L2279" s="72" t="s">
        <v>752</v>
      </c>
      <c r="M2279" s="72"/>
    </row>
    <row r="2280" spans="2:13" x14ac:dyDescent="0.25">
      <c r="B2280" s="72" t="s">
        <v>143</v>
      </c>
      <c r="C2280" s="72" t="s">
        <v>144</v>
      </c>
      <c r="D2280" s="72" t="s">
        <v>12</v>
      </c>
      <c r="E2280" s="72" t="s">
        <v>705</v>
      </c>
      <c r="F2280" s="73">
        <v>83868</v>
      </c>
      <c r="G2280" s="72" t="s">
        <v>31</v>
      </c>
      <c r="H2280" s="72" t="s">
        <v>15</v>
      </c>
      <c r="I2280" s="72" t="s">
        <v>16</v>
      </c>
      <c r="J2280" s="72" t="s">
        <v>18</v>
      </c>
      <c r="K2280" s="72"/>
      <c r="L2280" s="72"/>
      <c r="M2280" s="72" t="s">
        <v>322</v>
      </c>
    </row>
    <row r="2281" spans="2:13" x14ac:dyDescent="0.25">
      <c r="B2281" s="72" t="s">
        <v>143</v>
      </c>
      <c r="C2281" s="72" t="s">
        <v>144</v>
      </c>
      <c r="D2281" s="72" t="s">
        <v>12</v>
      </c>
      <c r="E2281" s="72" t="s">
        <v>157</v>
      </c>
      <c r="F2281" s="73">
        <v>30067</v>
      </c>
      <c r="G2281" s="72" t="s">
        <v>14</v>
      </c>
      <c r="H2281" s="72" t="s">
        <v>15</v>
      </c>
      <c r="I2281" s="72" t="s">
        <v>16</v>
      </c>
      <c r="J2281" s="72" t="s">
        <v>18</v>
      </c>
      <c r="K2281" s="72" t="s">
        <v>21</v>
      </c>
      <c r="L2281" s="72" t="s">
        <v>249</v>
      </c>
      <c r="M2281" s="72" t="s">
        <v>159</v>
      </c>
    </row>
    <row r="2282" spans="2:13" x14ac:dyDescent="0.25">
      <c r="B2282" s="72" t="s">
        <v>143</v>
      </c>
      <c r="C2282" s="72" t="s">
        <v>144</v>
      </c>
      <c r="D2282" s="72" t="s">
        <v>12</v>
      </c>
      <c r="E2282" s="72" t="s">
        <v>383</v>
      </c>
      <c r="F2282" s="73">
        <v>41548</v>
      </c>
      <c r="G2282" s="72" t="s">
        <v>14</v>
      </c>
      <c r="H2282" s="72" t="s">
        <v>155</v>
      </c>
      <c r="I2282" s="72" t="s">
        <v>16</v>
      </c>
      <c r="J2282" s="72" t="s">
        <v>18</v>
      </c>
      <c r="K2282" s="72" t="s">
        <v>147</v>
      </c>
      <c r="L2282" s="72" t="s">
        <v>295</v>
      </c>
      <c r="M2282" s="72" t="s">
        <v>522</v>
      </c>
    </row>
    <row r="2283" spans="2:13" x14ac:dyDescent="0.25">
      <c r="B2283" s="72" t="s">
        <v>143</v>
      </c>
      <c r="C2283" s="72" t="s">
        <v>144</v>
      </c>
      <c r="D2283" s="72" t="s">
        <v>12</v>
      </c>
      <c r="E2283" s="72" t="s">
        <v>181</v>
      </c>
      <c r="F2283" s="73">
        <v>-147</v>
      </c>
      <c r="G2283" s="72" t="s">
        <v>14</v>
      </c>
      <c r="H2283" s="72" t="s">
        <v>15</v>
      </c>
      <c r="I2283" s="72" t="s">
        <v>16</v>
      </c>
      <c r="J2283" s="72" t="s">
        <v>18</v>
      </c>
      <c r="K2283" s="72" t="s">
        <v>214</v>
      </c>
      <c r="L2283" s="72" t="s">
        <v>560</v>
      </c>
      <c r="M2283" s="72"/>
    </row>
    <row r="2284" spans="2:13" x14ac:dyDescent="0.25">
      <c r="B2284" s="72" t="s">
        <v>143</v>
      </c>
      <c r="C2284" s="72" t="s">
        <v>144</v>
      </c>
      <c r="D2284" s="72" t="s">
        <v>12</v>
      </c>
      <c r="E2284" s="72" t="s">
        <v>292</v>
      </c>
      <c r="F2284" s="73">
        <v>1807571</v>
      </c>
      <c r="G2284" s="72" t="s">
        <v>14</v>
      </c>
      <c r="H2284" s="72" t="s">
        <v>15</v>
      </c>
      <c r="I2284" s="72" t="s">
        <v>16</v>
      </c>
      <c r="J2284" s="72" t="s">
        <v>18</v>
      </c>
      <c r="K2284" s="72" t="s">
        <v>184</v>
      </c>
      <c r="L2284" s="72" t="s">
        <v>336</v>
      </c>
      <c r="M2284" s="72" t="s">
        <v>601</v>
      </c>
    </row>
    <row r="2285" spans="2:13" x14ac:dyDescent="0.25">
      <c r="B2285" s="72" t="s">
        <v>143</v>
      </c>
      <c r="C2285" s="72" t="s">
        <v>144</v>
      </c>
      <c r="D2285" s="72" t="s">
        <v>12</v>
      </c>
      <c r="E2285" s="72" t="s">
        <v>349</v>
      </c>
      <c r="F2285" s="73">
        <v>40611</v>
      </c>
      <c r="G2285" s="72" t="s">
        <v>14</v>
      </c>
      <c r="H2285" s="72" t="s">
        <v>155</v>
      </c>
      <c r="I2285" s="72" t="s">
        <v>16</v>
      </c>
      <c r="J2285" s="72" t="s">
        <v>18</v>
      </c>
      <c r="K2285" s="72" t="s">
        <v>147</v>
      </c>
      <c r="L2285" s="72" t="s">
        <v>433</v>
      </c>
      <c r="M2285" s="72" t="s">
        <v>203</v>
      </c>
    </row>
    <row r="2286" spans="2:13" x14ac:dyDescent="0.25">
      <c r="B2286" s="72" t="s">
        <v>143</v>
      </c>
      <c r="C2286" s="72" t="s">
        <v>144</v>
      </c>
      <c r="D2286" s="72" t="s">
        <v>12</v>
      </c>
      <c r="E2286" s="72" t="s">
        <v>177</v>
      </c>
      <c r="F2286" s="73">
        <v>90211</v>
      </c>
      <c r="G2286" s="72" t="s">
        <v>14</v>
      </c>
      <c r="H2286" s="72" t="s">
        <v>155</v>
      </c>
      <c r="I2286" s="72" t="s">
        <v>16</v>
      </c>
      <c r="J2286" s="72" t="s">
        <v>18</v>
      </c>
      <c r="K2286" s="72" t="s">
        <v>33</v>
      </c>
      <c r="L2286" s="72" t="s">
        <v>348</v>
      </c>
      <c r="M2286" s="72"/>
    </row>
    <row r="2287" spans="2:13" x14ac:dyDescent="0.25">
      <c r="B2287" s="72" t="s">
        <v>143</v>
      </c>
      <c r="C2287" s="72" t="s">
        <v>144</v>
      </c>
      <c r="D2287" s="72" t="s">
        <v>12</v>
      </c>
      <c r="E2287" s="72" t="s">
        <v>157</v>
      </c>
      <c r="F2287" s="73">
        <v>2341126</v>
      </c>
      <c r="G2287" s="72" t="s">
        <v>14</v>
      </c>
      <c r="H2287" s="72" t="s">
        <v>155</v>
      </c>
      <c r="I2287" s="72" t="s">
        <v>16</v>
      </c>
      <c r="J2287" s="72" t="s">
        <v>18</v>
      </c>
      <c r="K2287" s="72" t="s">
        <v>33</v>
      </c>
      <c r="L2287" s="72" t="s">
        <v>301</v>
      </c>
      <c r="M2287" s="72" t="s">
        <v>334</v>
      </c>
    </row>
    <row r="2288" spans="2:13" x14ac:dyDescent="0.25">
      <c r="B2288" s="72" t="s">
        <v>143</v>
      </c>
      <c r="C2288" s="72" t="s">
        <v>144</v>
      </c>
      <c r="D2288" s="72" t="s">
        <v>12</v>
      </c>
      <c r="E2288" s="72" t="s">
        <v>753</v>
      </c>
      <c r="F2288" s="73">
        <v>-9480894</v>
      </c>
      <c r="G2288" s="72" t="s">
        <v>14</v>
      </c>
      <c r="H2288" s="72" t="s">
        <v>15</v>
      </c>
      <c r="I2288" s="72" t="s">
        <v>16</v>
      </c>
      <c r="J2288" s="72" t="s">
        <v>18</v>
      </c>
      <c r="K2288" s="72"/>
      <c r="L2288" s="72"/>
      <c r="M2288" s="72"/>
    </row>
    <row r="2289" spans="2:13" x14ac:dyDescent="0.25">
      <c r="B2289" s="72" t="s">
        <v>143</v>
      </c>
      <c r="C2289" s="72" t="s">
        <v>144</v>
      </c>
      <c r="D2289" s="72" t="s">
        <v>12</v>
      </c>
      <c r="E2289" s="72" t="s">
        <v>145</v>
      </c>
      <c r="F2289" s="73">
        <v>-133835</v>
      </c>
      <c r="G2289" s="72" t="s">
        <v>14</v>
      </c>
      <c r="H2289" s="72" t="s">
        <v>15</v>
      </c>
      <c r="I2289" s="72" t="s">
        <v>16</v>
      </c>
      <c r="J2289" s="72" t="s">
        <v>18</v>
      </c>
      <c r="K2289" s="72" t="s">
        <v>33</v>
      </c>
      <c r="L2289" s="72" t="s">
        <v>256</v>
      </c>
      <c r="M2289" s="72"/>
    </row>
    <row r="2290" spans="2:13" x14ac:dyDescent="0.25">
      <c r="B2290" s="72" t="s">
        <v>143</v>
      </c>
      <c r="C2290" s="72" t="s">
        <v>144</v>
      </c>
      <c r="D2290" s="72" t="s">
        <v>12</v>
      </c>
      <c r="E2290" s="72" t="s">
        <v>219</v>
      </c>
      <c r="F2290" s="73">
        <v>173657</v>
      </c>
      <c r="G2290" s="72" t="s">
        <v>14</v>
      </c>
      <c r="H2290" s="72" t="s">
        <v>15</v>
      </c>
      <c r="I2290" s="72" t="s">
        <v>16</v>
      </c>
      <c r="J2290" s="72" t="s">
        <v>18</v>
      </c>
      <c r="K2290" s="72" t="s">
        <v>147</v>
      </c>
      <c r="L2290" s="72" t="s">
        <v>626</v>
      </c>
      <c r="M2290" s="72"/>
    </row>
    <row r="2291" spans="2:13" x14ac:dyDescent="0.25">
      <c r="B2291" s="72" t="s">
        <v>143</v>
      </c>
      <c r="C2291" s="72" t="s">
        <v>144</v>
      </c>
      <c r="D2291" s="72" t="s">
        <v>12</v>
      </c>
      <c r="E2291" s="72" t="s">
        <v>154</v>
      </c>
      <c r="F2291" s="73">
        <v>-1255</v>
      </c>
      <c r="G2291" s="72" t="s">
        <v>14</v>
      </c>
      <c r="H2291" s="72" t="s">
        <v>155</v>
      </c>
      <c r="I2291" s="72" t="s">
        <v>16</v>
      </c>
      <c r="J2291" s="72" t="s">
        <v>18</v>
      </c>
      <c r="K2291" s="72" t="s">
        <v>33</v>
      </c>
      <c r="L2291" s="72" t="s">
        <v>207</v>
      </c>
      <c r="M2291" s="72"/>
    </row>
    <row r="2292" spans="2:13" x14ac:dyDescent="0.25">
      <c r="B2292" s="72" t="s">
        <v>143</v>
      </c>
      <c r="C2292" s="72" t="s">
        <v>144</v>
      </c>
      <c r="D2292" s="72" t="s">
        <v>12</v>
      </c>
      <c r="E2292" s="72" t="s">
        <v>145</v>
      </c>
      <c r="F2292" s="73">
        <v>-9532</v>
      </c>
      <c r="G2292" s="72" t="s">
        <v>14</v>
      </c>
      <c r="H2292" s="72" t="s">
        <v>15</v>
      </c>
      <c r="I2292" s="72" t="s">
        <v>16</v>
      </c>
      <c r="J2292" s="72" t="s">
        <v>18</v>
      </c>
      <c r="K2292" s="72" t="s">
        <v>161</v>
      </c>
      <c r="L2292" s="72" t="s">
        <v>391</v>
      </c>
      <c r="M2292" s="72"/>
    </row>
    <row r="2293" spans="2:13" x14ac:dyDescent="0.25">
      <c r="B2293" s="72" t="s">
        <v>143</v>
      </c>
      <c r="C2293" s="72" t="s">
        <v>144</v>
      </c>
      <c r="D2293" s="72" t="s">
        <v>12</v>
      </c>
      <c r="E2293" s="72" t="s">
        <v>753</v>
      </c>
      <c r="F2293" s="73">
        <v>-5806</v>
      </c>
      <c r="G2293" s="72" t="s">
        <v>14</v>
      </c>
      <c r="H2293" s="72" t="s">
        <v>155</v>
      </c>
      <c r="I2293" s="72" t="s">
        <v>16</v>
      </c>
      <c r="J2293" s="72" t="s">
        <v>18</v>
      </c>
      <c r="K2293" s="72"/>
      <c r="L2293" s="72"/>
      <c r="M2293" s="72"/>
    </row>
    <row r="2294" spans="2:13" x14ac:dyDescent="0.25">
      <c r="B2294" s="72" t="s">
        <v>143</v>
      </c>
      <c r="C2294" s="72" t="s">
        <v>144</v>
      </c>
      <c r="D2294" s="72" t="s">
        <v>12</v>
      </c>
      <c r="E2294" s="72" t="s">
        <v>229</v>
      </c>
      <c r="F2294" s="73">
        <v>-19713</v>
      </c>
      <c r="G2294" s="72" t="s">
        <v>14</v>
      </c>
      <c r="H2294" s="72" t="s">
        <v>15</v>
      </c>
      <c r="I2294" s="72" t="s">
        <v>16</v>
      </c>
      <c r="J2294" s="72" t="s">
        <v>18</v>
      </c>
      <c r="K2294" s="72" t="s">
        <v>33</v>
      </c>
      <c r="L2294" s="72" t="s">
        <v>490</v>
      </c>
      <c r="M2294" s="72"/>
    </row>
    <row r="2295" spans="2:13" x14ac:dyDescent="0.25">
      <c r="B2295" s="72" t="s">
        <v>143</v>
      </c>
      <c r="C2295" s="72" t="s">
        <v>144</v>
      </c>
      <c r="D2295" s="72" t="s">
        <v>12</v>
      </c>
      <c r="E2295" s="72" t="s">
        <v>237</v>
      </c>
      <c r="F2295" s="73">
        <v>188106</v>
      </c>
      <c r="G2295" s="72" t="s">
        <v>14</v>
      </c>
      <c r="H2295" s="72" t="s">
        <v>15</v>
      </c>
      <c r="I2295" s="72" t="s">
        <v>16</v>
      </c>
      <c r="J2295" s="72" t="s">
        <v>18</v>
      </c>
      <c r="K2295" s="72" t="s">
        <v>21</v>
      </c>
      <c r="L2295" s="72" t="s">
        <v>547</v>
      </c>
      <c r="M2295" s="72" t="s">
        <v>163</v>
      </c>
    </row>
    <row r="2296" spans="2:13" x14ac:dyDescent="0.25">
      <c r="B2296" s="72" t="s">
        <v>143</v>
      </c>
      <c r="C2296" s="72" t="s">
        <v>144</v>
      </c>
      <c r="D2296" s="72" t="s">
        <v>12</v>
      </c>
      <c r="E2296" s="72" t="s">
        <v>188</v>
      </c>
      <c r="F2296" s="73">
        <v>145039</v>
      </c>
      <c r="G2296" s="72" t="s">
        <v>14</v>
      </c>
      <c r="H2296" s="72" t="s">
        <v>155</v>
      </c>
      <c r="I2296" s="72" t="s">
        <v>16</v>
      </c>
      <c r="J2296" s="72" t="s">
        <v>18</v>
      </c>
      <c r="K2296" s="72" t="s">
        <v>33</v>
      </c>
      <c r="L2296" s="72" t="s">
        <v>584</v>
      </c>
      <c r="M2296" s="72" t="s">
        <v>191</v>
      </c>
    </row>
    <row r="2297" spans="2:13" x14ac:dyDescent="0.25">
      <c r="B2297" s="72" t="s">
        <v>143</v>
      </c>
      <c r="C2297" s="72" t="s">
        <v>144</v>
      </c>
      <c r="D2297" s="72" t="s">
        <v>12</v>
      </c>
      <c r="E2297" s="72" t="s">
        <v>240</v>
      </c>
      <c r="F2297" s="73">
        <v>-25115</v>
      </c>
      <c r="G2297" s="72" t="s">
        <v>14</v>
      </c>
      <c r="H2297" s="72" t="s">
        <v>15</v>
      </c>
      <c r="I2297" s="72" t="s">
        <v>16</v>
      </c>
      <c r="J2297" s="72" t="s">
        <v>18</v>
      </c>
      <c r="K2297" s="72" t="s">
        <v>168</v>
      </c>
      <c r="L2297" s="72" t="s">
        <v>298</v>
      </c>
      <c r="M2297" s="72"/>
    </row>
    <row r="2298" spans="2:13" x14ac:dyDescent="0.25">
      <c r="B2298" s="72" t="s">
        <v>143</v>
      </c>
      <c r="C2298" s="72" t="s">
        <v>144</v>
      </c>
      <c r="D2298" s="72" t="s">
        <v>12</v>
      </c>
      <c r="E2298" s="72" t="s">
        <v>227</v>
      </c>
      <c r="F2298" s="73">
        <v>33537</v>
      </c>
      <c r="G2298" s="72" t="s">
        <v>14</v>
      </c>
      <c r="H2298" s="72" t="s">
        <v>15</v>
      </c>
      <c r="I2298" s="72" t="s">
        <v>16</v>
      </c>
      <c r="J2298" s="72" t="s">
        <v>18</v>
      </c>
      <c r="K2298" s="72" t="s">
        <v>245</v>
      </c>
      <c r="L2298" s="72" t="s">
        <v>564</v>
      </c>
      <c r="M2298" s="72" t="s">
        <v>151</v>
      </c>
    </row>
    <row r="2299" spans="2:13" x14ac:dyDescent="0.25">
      <c r="B2299" s="72" t="s">
        <v>143</v>
      </c>
      <c r="C2299" s="72" t="s">
        <v>144</v>
      </c>
      <c r="D2299" s="72" t="s">
        <v>12</v>
      </c>
      <c r="E2299" s="72" t="s">
        <v>145</v>
      </c>
      <c r="F2299" s="73">
        <v>-532</v>
      </c>
      <c r="G2299" s="72" t="s">
        <v>14</v>
      </c>
      <c r="H2299" s="72" t="s">
        <v>15</v>
      </c>
      <c r="I2299" s="72" t="s">
        <v>16</v>
      </c>
      <c r="J2299" s="72" t="s">
        <v>18</v>
      </c>
      <c r="K2299" s="72" t="s">
        <v>33</v>
      </c>
      <c r="L2299" s="72" t="s">
        <v>343</v>
      </c>
      <c r="M2299" s="72"/>
    </row>
    <row r="2300" spans="2:13" x14ac:dyDescent="0.25">
      <c r="B2300" s="72" t="s">
        <v>143</v>
      </c>
      <c r="C2300" s="72" t="s">
        <v>144</v>
      </c>
      <c r="D2300" s="72" t="s">
        <v>12</v>
      </c>
      <c r="E2300" s="72" t="s">
        <v>219</v>
      </c>
      <c r="F2300" s="73">
        <v>2164</v>
      </c>
      <c r="G2300" s="72" t="s">
        <v>14</v>
      </c>
      <c r="H2300" s="72" t="s">
        <v>15</v>
      </c>
      <c r="I2300" s="72" t="s">
        <v>16</v>
      </c>
      <c r="J2300" s="72" t="s">
        <v>18</v>
      </c>
      <c r="K2300" s="72" t="s">
        <v>189</v>
      </c>
      <c r="L2300" s="72" t="s">
        <v>709</v>
      </c>
      <c r="M2300" s="72"/>
    </row>
    <row r="2301" spans="2:13" x14ac:dyDescent="0.25">
      <c r="B2301" s="72" t="s">
        <v>143</v>
      </c>
      <c r="C2301" s="72" t="s">
        <v>144</v>
      </c>
      <c r="D2301" s="72" t="s">
        <v>12</v>
      </c>
      <c r="E2301" s="72" t="s">
        <v>594</v>
      </c>
      <c r="F2301" s="73">
        <v>59485</v>
      </c>
      <c r="G2301" s="72" t="s">
        <v>14</v>
      </c>
      <c r="H2301" s="72" t="s">
        <v>155</v>
      </c>
      <c r="I2301" s="72" t="s">
        <v>16</v>
      </c>
      <c r="J2301" s="72" t="s">
        <v>18</v>
      </c>
      <c r="K2301" s="72" t="s">
        <v>33</v>
      </c>
      <c r="L2301" s="72" t="s">
        <v>420</v>
      </c>
      <c r="M2301" s="72" t="s">
        <v>293</v>
      </c>
    </row>
    <row r="2302" spans="2:13" x14ac:dyDescent="0.25">
      <c r="B2302" s="72" t="s">
        <v>143</v>
      </c>
      <c r="C2302" s="72" t="s">
        <v>144</v>
      </c>
      <c r="D2302" s="72" t="s">
        <v>12</v>
      </c>
      <c r="E2302" s="72" t="s">
        <v>164</v>
      </c>
      <c r="F2302" s="73">
        <v>-131</v>
      </c>
      <c r="G2302" s="72" t="s">
        <v>14</v>
      </c>
      <c r="H2302" s="72" t="s">
        <v>15</v>
      </c>
      <c r="I2302" s="72" t="s">
        <v>16</v>
      </c>
      <c r="J2302" s="72" t="s">
        <v>18</v>
      </c>
      <c r="K2302" s="72" t="s">
        <v>33</v>
      </c>
      <c r="L2302" s="72" t="s">
        <v>360</v>
      </c>
      <c r="M2302" s="72"/>
    </row>
    <row r="2303" spans="2:13" x14ac:dyDescent="0.25">
      <c r="B2303" s="72" t="s">
        <v>143</v>
      </c>
      <c r="C2303" s="72" t="s">
        <v>144</v>
      </c>
      <c r="D2303" s="72" t="s">
        <v>12</v>
      </c>
      <c r="E2303" s="72" t="s">
        <v>237</v>
      </c>
      <c r="F2303" s="73">
        <v>15858378</v>
      </c>
      <c r="G2303" s="72" t="s">
        <v>14</v>
      </c>
      <c r="H2303" s="72" t="s">
        <v>15</v>
      </c>
      <c r="I2303" s="72" t="s">
        <v>16</v>
      </c>
      <c r="J2303" s="72" t="s">
        <v>18</v>
      </c>
      <c r="K2303" s="72" t="s">
        <v>161</v>
      </c>
      <c r="L2303" s="72" t="s">
        <v>375</v>
      </c>
      <c r="M2303" s="72" t="s">
        <v>248</v>
      </c>
    </row>
    <row r="2304" spans="2:13" x14ac:dyDescent="0.25">
      <c r="B2304" s="72" t="s">
        <v>143</v>
      </c>
      <c r="C2304" s="72" t="s">
        <v>144</v>
      </c>
      <c r="D2304" s="72" t="s">
        <v>12</v>
      </c>
      <c r="E2304" s="72" t="s">
        <v>229</v>
      </c>
      <c r="F2304" s="73">
        <v>-29041</v>
      </c>
      <c r="G2304" s="72" t="s">
        <v>14</v>
      </c>
      <c r="H2304" s="72" t="s">
        <v>15</v>
      </c>
      <c r="I2304" s="72" t="s">
        <v>136</v>
      </c>
      <c r="J2304" s="72" t="s">
        <v>18</v>
      </c>
      <c r="K2304" s="72" t="s">
        <v>147</v>
      </c>
      <c r="L2304" s="72" t="s">
        <v>327</v>
      </c>
      <c r="M2304" s="72"/>
    </row>
    <row r="2305" spans="2:13" x14ac:dyDescent="0.25">
      <c r="B2305" s="72" t="s">
        <v>143</v>
      </c>
      <c r="C2305" s="72" t="s">
        <v>144</v>
      </c>
      <c r="D2305" s="72" t="s">
        <v>12</v>
      </c>
      <c r="E2305" s="72" t="s">
        <v>181</v>
      </c>
      <c r="F2305" s="73">
        <v>-266</v>
      </c>
      <c r="G2305" s="72" t="s">
        <v>14</v>
      </c>
      <c r="H2305" s="72" t="s">
        <v>15</v>
      </c>
      <c r="I2305" s="72" t="s">
        <v>16</v>
      </c>
      <c r="J2305" s="72" t="s">
        <v>18</v>
      </c>
      <c r="K2305" s="72" t="s">
        <v>33</v>
      </c>
      <c r="L2305" s="72" t="s">
        <v>636</v>
      </c>
      <c r="M2305" s="72"/>
    </row>
    <row r="2306" spans="2:13" x14ac:dyDescent="0.25">
      <c r="B2306" s="72" t="s">
        <v>143</v>
      </c>
      <c r="C2306" s="72" t="s">
        <v>144</v>
      </c>
      <c r="D2306" s="72" t="s">
        <v>12</v>
      </c>
      <c r="E2306" s="72" t="s">
        <v>145</v>
      </c>
      <c r="F2306" s="73">
        <v>-22010</v>
      </c>
      <c r="G2306" s="72" t="s">
        <v>14</v>
      </c>
      <c r="H2306" s="72" t="s">
        <v>155</v>
      </c>
      <c r="I2306" s="72" t="s">
        <v>16</v>
      </c>
      <c r="J2306" s="72" t="s">
        <v>18</v>
      </c>
      <c r="K2306" s="72" t="s">
        <v>33</v>
      </c>
      <c r="L2306" s="72" t="s">
        <v>271</v>
      </c>
      <c r="M2306" s="72"/>
    </row>
    <row r="2307" spans="2:13" x14ac:dyDescent="0.25">
      <c r="B2307" s="72" t="s">
        <v>143</v>
      </c>
      <c r="C2307" s="72" t="s">
        <v>144</v>
      </c>
      <c r="D2307" s="72" t="s">
        <v>12</v>
      </c>
      <c r="E2307" s="72" t="s">
        <v>240</v>
      </c>
      <c r="F2307" s="73">
        <v>-14004</v>
      </c>
      <c r="G2307" s="72" t="s">
        <v>14</v>
      </c>
      <c r="H2307" s="72" t="s">
        <v>15</v>
      </c>
      <c r="I2307" s="72" t="s">
        <v>16</v>
      </c>
      <c r="J2307" s="72" t="s">
        <v>18</v>
      </c>
      <c r="K2307" s="72" t="s">
        <v>147</v>
      </c>
      <c r="L2307" s="72" t="s">
        <v>511</v>
      </c>
      <c r="M2307" s="72"/>
    </row>
    <row r="2308" spans="2:13" x14ac:dyDescent="0.25">
      <c r="B2308" s="72" t="s">
        <v>143</v>
      </c>
      <c r="C2308" s="72" t="s">
        <v>144</v>
      </c>
      <c r="D2308" s="72" t="s">
        <v>12</v>
      </c>
      <c r="E2308" s="72" t="s">
        <v>152</v>
      </c>
      <c r="F2308" s="73">
        <v>-4045</v>
      </c>
      <c r="G2308" s="72" t="s">
        <v>14</v>
      </c>
      <c r="H2308" s="72" t="s">
        <v>15</v>
      </c>
      <c r="I2308" s="72" t="s">
        <v>16</v>
      </c>
      <c r="J2308" s="72" t="s">
        <v>18</v>
      </c>
      <c r="K2308" s="72" t="s">
        <v>33</v>
      </c>
      <c r="L2308" s="72" t="s">
        <v>187</v>
      </c>
      <c r="M2308" s="72"/>
    </row>
    <row r="2309" spans="2:13" x14ac:dyDescent="0.25">
      <c r="B2309" s="72" t="s">
        <v>143</v>
      </c>
      <c r="C2309" s="72" t="s">
        <v>144</v>
      </c>
      <c r="D2309" s="72" t="s">
        <v>12</v>
      </c>
      <c r="E2309" s="72" t="s">
        <v>152</v>
      </c>
      <c r="F2309" s="73">
        <v>-1</v>
      </c>
      <c r="G2309" s="72" t="s">
        <v>14</v>
      </c>
      <c r="H2309" s="72" t="s">
        <v>155</v>
      </c>
      <c r="I2309" s="72" t="s">
        <v>16</v>
      </c>
      <c r="J2309" s="72" t="s">
        <v>18</v>
      </c>
      <c r="K2309" s="72" t="s">
        <v>33</v>
      </c>
      <c r="L2309" s="72" t="s">
        <v>431</v>
      </c>
      <c r="M2309" s="72"/>
    </row>
    <row r="2310" spans="2:13" x14ac:dyDescent="0.25">
      <c r="B2310" s="72" t="s">
        <v>143</v>
      </c>
      <c r="C2310" s="72" t="s">
        <v>144</v>
      </c>
      <c r="D2310" s="72" t="s">
        <v>12</v>
      </c>
      <c r="E2310" s="72" t="s">
        <v>282</v>
      </c>
      <c r="F2310" s="73">
        <v>-65</v>
      </c>
      <c r="G2310" s="72" t="s">
        <v>14</v>
      </c>
      <c r="H2310" s="72" t="s">
        <v>155</v>
      </c>
      <c r="I2310" s="72" t="s">
        <v>16</v>
      </c>
      <c r="J2310" s="72" t="s">
        <v>18</v>
      </c>
      <c r="K2310" s="72" t="s">
        <v>33</v>
      </c>
      <c r="L2310" s="72" t="s">
        <v>318</v>
      </c>
      <c r="M2310" s="72"/>
    </row>
    <row r="2311" spans="2:13" x14ac:dyDescent="0.25">
      <c r="B2311" s="72" t="s">
        <v>143</v>
      </c>
      <c r="C2311" s="72" t="s">
        <v>144</v>
      </c>
      <c r="D2311" s="72" t="s">
        <v>12</v>
      </c>
      <c r="E2311" s="72" t="s">
        <v>177</v>
      </c>
      <c r="F2311" s="73">
        <v>131586</v>
      </c>
      <c r="G2311" s="72" t="s">
        <v>14</v>
      </c>
      <c r="H2311" s="72" t="s">
        <v>155</v>
      </c>
      <c r="I2311" s="72" t="s">
        <v>16</v>
      </c>
      <c r="J2311" s="72" t="s">
        <v>18</v>
      </c>
      <c r="K2311" s="72" t="s">
        <v>147</v>
      </c>
      <c r="L2311" s="72" t="s">
        <v>365</v>
      </c>
      <c r="M2311" s="72"/>
    </row>
    <row r="2312" spans="2:13" x14ac:dyDescent="0.25">
      <c r="B2312" s="72" t="s">
        <v>143</v>
      </c>
      <c r="C2312" s="72" t="s">
        <v>144</v>
      </c>
      <c r="D2312" s="72" t="s">
        <v>12</v>
      </c>
      <c r="E2312" s="72" t="s">
        <v>160</v>
      </c>
      <c r="F2312" s="73">
        <v>136735</v>
      </c>
      <c r="G2312" s="72" t="s">
        <v>14</v>
      </c>
      <c r="H2312" s="72" t="s">
        <v>15</v>
      </c>
      <c r="I2312" s="72" t="s">
        <v>16</v>
      </c>
      <c r="J2312" s="72" t="s">
        <v>18</v>
      </c>
      <c r="K2312" s="72" t="s">
        <v>147</v>
      </c>
      <c r="L2312" s="72" t="s">
        <v>171</v>
      </c>
      <c r="M2312" s="72" t="s">
        <v>163</v>
      </c>
    </row>
    <row r="2313" spans="2:13" x14ac:dyDescent="0.25">
      <c r="B2313" s="72" t="s">
        <v>143</v>
      </c>
      <c r="C2313" s="72" t="s">
        <v>144</v>
      </c>
      <c r="D2313" s="72" t="s">
        <v>12</v>
      </c>
      <c r="E2313" s="72" t="s">
        <v>152</v>
      </c>
      <c r="F2313" s="73">
        <v>-249570</v>
      </c>
      <c r="G2313" s="72" t="s">
        <v>31</v>
      </c>
      <c r="H2313" s="72" t="s">
        <v>15</v>
      </c>
      <c r="I2313" s="72" t="s">
        <v>16</v>
      </c>
      <c r="J2313" s="72" t="s">
        <v>140</v>
      </c>
      <c r="K2313" s="72" t="s">
        <v>24</v>
      </c>
      <c r="L2313" s="72" t="s">
        <v>264</v>
      </c>
      <c r="M2313" s="72"/>
    </row>
    <row r="2314" spans="2:13" x14ac:dyDescent="0.25">
      <c r="B2314" s="72" t="s">
        <v>143</v>
      </c>
      <c r="C2314" s="72" t="s">
        <v>144</v>
      </c>
      <c r="D2314" s="72" t="s">
        <v>12</v>
      </c>
      <c r="E2314" s="72" t="s">
        <v>188</v>
      </c>
      <c r="F2314" s="73">
        <v>11195812</v>
      </c>
      <c r="G2314" s="72" t="s">
        <v>14</v>
      </c>
      <c r="H2314" s="72" t="s">
        <v>15</v>
      </c>
      <c r="I2314" s="72" t="s">
        <v>16</v>
      </c>
      <c r="J2314" s="72" t="s">
        <v>18</v>
      </c>
      <c r="K2314" s="72" t="s">
        <v>184</v>
      </c>
      <c r="L2314" s="72" t="s">
        <v>639</v>
      </c>
      <c r="M2314" s="72" t="s">
        <v>151</v>
      </c>
    </row>
    <row r="2315" spans="2:13" x14ac:dyDescent="0.25">
      <c r="B2315" s="72" t="s">
        <v>143</v>
      </c>
      <c r="C2315" s="72" t="s">
        <v>144</v>
      </c>
      <c r="D2315" s="72" t="s">
        <v>12</v>
      </c>
      <c r="E2315" s="72" t="s">
        <v>240</v>
      </c>
      <c r="F2315" s="73">
        <v>-5</v>
      </c>
      <c r="G2315" s="72" t="s">
        <v>14</v>
      </c>
      <c r="H2315" s="72" t="s">
        <v>15</v>
      </c>
      <c r="I2315" s="72" t="s">
        <v>16</v>
      </c>
      <c r="J2315" s="72" t="s">
        <v>18</v>
      </c>
      <c r="K2315" s="72" t="s">
        <v>147</v>
      </c>
      <c r="L2315" s="72" t="s">
        <v>703</v>
      </c>
      <c r="M2315" s="72"/>
    </row>
    <row r="2316" spans="2:13" x14ac:dyDescent="0.25">
      <c r="B2316" s="72" t="s">
        <v>143</v>
      </c>
      <c r="C2316" s="72" t="s">
        <v>144</v>
      </c>
      <c r="D2316" s="72" t="s">
        <v>12</v>
      </c>
      <c r="E2316" s="72" t="s">
        <v>197</v>
      </c>
      <c r="F2316" s="73">
        <v>1894414</v>
      </c>
      <c r="G2316" s="72" t="s">
        <v>14</v>
      </c>
      <c r="H2316" s="72" t="s">
        <v>15</v>
      </c>
      <c r="I2316" s="72" t="s">
        <v>16</v>
      </c>
      <c r="J2316" s="72" t="s">
        <v>18</v>
      </c>
      <c r="K2316" s="72" t="s">
        <v>267</v>
      </c>
      <c r="L2316" s="72" t="s">
        <v>576</v>
      </c>
      <c r="M2316" s="72" t="s">
        <v>163</v>
      </c>
    </row>
    <row r="2317" spans="2:13" x14ac:dyDescent="0.25">
      <c r="B2317" s="72" t="s">
        <v>143</v>
      </c>
      <c r="C2317" s="72" t="s">
        <v>144</v>
      </c>
      <c r="D2317" s="72" t="s">
        <v>12</v>
      </c>
      <c r="E2317" s="72" t="s">
        <v>145</v>
      </c>
      <c r="F2317" s="73">
        <v>-11380</v>
      </c>
      <c r="G2317" s="72" t="s">
        <v>14</v>
      </c>
      <c r="H2317" s="72" t="s">
        <v>15</v>
      </c>
      <c r="I2317" s="72" t="s">
        <v>16</v>
      </c>
      <c r="J2317" s="72" t="s">
        <v>18</v>
      </c>
      <c r="K2317" s="72" t="s">
        <v>33</v>
      </c>
      <c r="L2317" s="72" t="s">
        <v>326</v>
      </c>
      <c r="M2317" s="72"/>
    </row>
    <row r="2318" spans="2:13" x14ac:dyDescent="0.25">
      <c r="B2318" s="72" t="s">
        <v>143</v>
      </c>
      <c r="C2318" s="72" t="s">
        <v>144</v>
      </c>
      <c r="D2318" s="72" t="s">
        <v>12</v>
      </c>
      <c r="E2318" s="72" t="s">
        <v>181</v>
      </c>
      <c r="F2318" s="73">
        <v>-612</v>
      </c>
      <c r="G2318" s="72" t="s">
        <v>14</v>
      </c>
      <c r="H2318" s="72" t="s">
        <v>15</v>
      </c>
      <c r="I2318" s="72" t="s">
        <v>16</v>
      </c>
      <c r="J2318" s="72" t="s">
        <v>18</v>
      </c>
      <c r="K2318" s="72" t="s">
        <v>33</v>
      </c>
      <c r="L2318" s="72" t="s">
        <v>364</v>
      </c>
      <c r="M2318" s="72"/>
    </row>
    <row r="2319" spans="2:13" x14ac:dyDescent="0.25">
      <c r="B2319" s="72" t="s">
        <v>143</v>
      </c>
      <c r="C2319" s="72" t="s">
        <v>144</v>
      </c>
      <c r="D2319" s="72" t="s">
        <v>12</v>
      </c>
      <c r="E2319" s="72" t="s">
        <v>199</v>
      </c>
      <c r="F2319" s="73">
        <v>46</v>
      </c>
      <c r="G2319" s="72" t="s">
        <v>14</v>
      </c>
      <c r="H2319" s="72" t="s">
        <v>155</v>
      </c>
      <c r="I2319" s="72" t="s">
        <v>16</v>
      </c>
      <c r="J2319" s="72" t="s">
        <v>18</v>
      </c>
      <c r="K2319" s="72" t="s">
        <v>33</v>
      </c>
      <c r="L2319" s="72" t="s">
        <v>754</v>
      </c>
      <c r="M2319" s="72"/>
    </row>
    <row r="2320" spans="2:13" x14ac:dyDescent="0.25">
      <c r="B2320" s="72" t="s">
        <v>143</v>
      </c>
      <c r="C2320" s="72" t="s">
        <v>144</v>
      </c>
      <c r="D2320" s="72" t="s">
        <v>12</v>
      </c>
      <c r="E2320" s="72" t="s">
        <v>197</v>
      </c>
      <c r="F2320" s="73">
        <v>282273</v>
      </c>
      <c r="G2320" s="72" t="s">
        <v>14</v>
      </c>
      <c r="H2320" s="72" t="s">
        <v>15</v>
      </c>
      <c r="I2320" s="72" t="s">
        <v>16</v>
      </c>
      <c r="J2320" s="72" t="s">
        <v>18</v>
      </c>
      <c r="K2320" s="72" t="s">
        <v>33</v>
      </c>
      <c r="L2320" s="72" t="s">
        <v>742</v>
      </c>
      <c r="M2320" s="72" t="s">
        <v>163</v>
      </c>
    </row>
    <row r="2321" spans="2:13" x14ac:dyDescent="0.25">
      <c r="B2321" s="72" t="s">
        <v>143</v>
      </c>
      <c r="C2321" s="72" t="s">
        <v>144</v>
      </c>
      <c r="D2321" s="72" t="s">
        <v>12</v>
      </c>
      <c r="E2321" s="72" t="s">
        <v>292</v>
      </c>
      <c r="F2321" s="73">
        <v>129100614</v>
      </c>
      <c r="G2321" s="72" t="s">
        <v>14</v>
      </c>
      <c r="H2321" s="72" t="s">
        <v>15</v>
      </c>
      <c r="I2321" s="72" t="s">
        <v>16</v>
      </c>
      <c r="J2321" s="72" t="s">
        <v>18</v>
      </c>
      <c r="K2321" s="72" t="s">
        <v>27</v>
      </c>
      <c r="L2321" s="72" t="s">
        <v>28</v>
      </c>
      <c r="M2321" s="72" t="s">
        <v>424</v>
      </c>
    </row>
    <row r="2322" spans="2:13" x14ac:dyDescent="0.25">
      <c r="B2322" s="72" t="s">
        <v>143</v>
      </c>
      <c r="C2322" s="72" t="s">
        <v>144</v>
      </c>
      <c r="D2322" s="72" t="s">
        <v>12</v>
      </c>
      <c r="E2322" s="72" t="s">
        <v>145</v>
      </c>
      <c r="F2322" s="73">
        <v>-527</v>
      </c>
      <c r="G2322" s="72" t="s">
        <v>14</v>
      </c>
      <c r="H2322" s="72" t="s">
        <v>15</v>
      </c>
      <c r="I2322" s="72" t="s">
        <v>16</v>
      </c>
      <c r="J2322" s="72" t="s">
        <v>18</v>
      </c>
      <c r="K2322" s="72" t="s">
        <v>24</v>
      </c>
      <c r="L2322" s="72" t="s">
        <v>655</v>
      </c>
      <c r="M2322" s="72"/>
    </row>
    <row r="2323" spans="2:13" x14ac:dyDescent="0.25">
      <c r="B2323" s="72" t="s">
        <v>143</v>
      </c>
      <c r="C2323" s="72" t="s">
        <v>144</v>
      </c>
      <c r="D2323" s="72" t="s">
        <v>12</v>
      </c>
      <c r="E2323" s="72" t="s">
        <v>282</v>
      </c>
      <c r="F2323" s="73">
        <v>-6737</v>
      </c>
      <c r="G2323" s="72" t="s">
        <v>14</v>
      </c>
      <c r="H2323" s="72" t="s">
        <v>15</v>
      </c>
      <c r="I2323" s="72" t="s">
        <v>16</v>
      </c>
      <c r="J2323" s="72" t="s">
        <v>18</v>
      </c>
      <c r="K2323" s="72" t="s">
        <v>21</v>
      </c>
      <c r="L2323" s="72" t="s">
        <v>515</v>
      </c>
      <c r="M2323" s="72"/>
    </row>
    <row r="2324" spans="2:13" x14ac:dyDescent="0.25">
      <c r="B2324" s="72" t="s">
        <v>143</v>
      </c>
      <c r="C2324" s="72" t="s">
        <v>144</v>
      </c>
      <c r="D2324" s="72" t="s">
        <v>12</v>
      </c>
      <c r="E2324" s="72" t="s">
        <v>149</v>
      </c>
      <c r="F2324" s="73">
        <v>17699801</v>
      </c>
      <c r="G2324" s="72" t="s">
        <v>14</v>
      </c>
      <c r="H2324" s="72" t="s">
        <v>155</v>
      </c>
      <c r="I2324" s="72" t="s">
        <v>16</v>
      </c>
      <c r="J2324" s="72" t="s">
        <v>18</v>
      </c>
      <c r="K2324" s="72" t="s">
        <v>303</v>
      </c>
      <c r="L2324" s="72" t="s">
        <v>304</v>
      </c>
      <c r="M2324" s="72" t="s">
        <v>248</v>
      </c>
    </row>
    <row r="2325" spans="2:13" x14ac:dyDescent="0.25">
      <c r="B2325" s="72" t="s">
        <v>143</v>
      </c>
      <c r="C2325" s="72" t="s">
        <v>144</v>
      </c>
      <c r="D2325" s="72" t="s">
        <v>12</v>
      </c>
      <c r="E2325" s="72" t="s">
        <v>152</v>
      </c>
      <c r="F2325" s="73">
        <v>-24135</v>
      </c>
      <c r="G2325" s="72" t="s">
        <v>14</v>
      </c>
      <c r="H2325" s="72" t="s">
        <v>155</v>
      </c>
      <c r="I2325" s="72" t="s">
        <v>16</v>
      </c>
      <c r="J2325" s="72" t="s">
        <v>18</v>
      </c>
      <c r="K2325" s="72" t="s">
        <v>147</v>
      </c>
      <c r="L2325" s="72" t="s">
        <v>444</v>
      </c>
      <c r="M2325" s="72"/>
    </row>
    <row r="2326" spans="2:13" x14ac:dyDescent="0.25">
      <c r="B2326" s="72" t="s">
        <v>143</v>
      </c>
      <c r="C2326" s="72" t="s">
        <v>144</v>
      </c>
      <c r="D2326" s="72" t="s">
        <v>12</v>
      </c>
      <c r="E2326" s="72" t="s">
        <v>145</v>
      </c>
      <c r="F2326" s="73">
        <v>-7328</v>
      </c>
      <c r="G2326" s="72" t="s">
        <v>14</v>
      </c>
      <c r="H2326" s="72" t="s">
        <v>15</v>
      </c>
      <c r="I2326" s="72" t="s">
        <v>16</v>
      </c>
      <c r="J2326" s="72" t="s">
        <v>18</v>
      </c>
      <c r="K2326" s="72" t="s">
        <v>33</v>
      </c>
      <c r="L2326" s="72" t="s">
        <v>436</v>
      </c>
      <c r="M2326" s="72"/>
    </row>
    <row r="2327" spans="2:13" x14ac:dyDescent="0.25">
      <c r="B2327" s="72" t="s">
        <v>143</v>
      </c>
      <c r="C2327" s="72" t="s">
        <v>144</v>
      </c>
      <c r="D2327" s="72" t="s">
        <v>12</v>
      </c>
      <c r="E2327" s="72" t="s">
        <v>177</v>
      </c>
      <c r="F2327" s="73">
        <v>1018948</v>
      </c>
      <c r="G2327" s="72" t="s">
        <v>14</v>
      </c>
      <c r="H2327" s="72" t="s">
        <v>15</v>
      </c>
      <c r="I2327" s="72" t="s">
        <v>16</v>
      </c>
      <c r="J2327" s="72" t="s">
        <v>18</v>
      </c>
      <c r="K2327" s="72" t="s">
        <v>147</v>
      </c>
      <c r="L2327" s="72" t="s">
        <v>511</v>
      </c>
      <c r="M2327" s="72"/>
    </row>
    <row r="2328" spans="2:13" x14ac:dyDescent="0.25">
      <c r="B2328" s="72" t="s">
        <v>143</v>
      </c>
      <c r="C2328" s="72" t="s">
        <v>144</v>
      </c>
      <c r="D2328" s="72" t="s">
        <v>12</v>
      </c>
      <c r="E2328" s="72" t="s">
        <v>240</v>
      </c>
      <c r="F2328" s="73">
        <v>-1301</v>
      </c>
      <c r="G2328" s="72" t="s">
        <v>14</v>
      </c>
      <c r="H2328" s="72" t="s">
        <v>15</v>
      </c>
      <c r="I2328" s="72" t="s">
        <v>16</v>
      </c>
      <c r="J2328" s="72" t="s">
        <v>18</v>
      </c>
      <c r="K2328" s="72" t="s">
        <v>147</v>
      </c>
      <c r="L2328" s="72" t="s">
        <v>404</v>
      </c>
      <c r="M2328" s="72"/>
    </row>
    <row r="2329" spans="2:13" x14ac:dyDescent="0.25">
      <c r="B2329" s="72" t="s">
        <v>143</v>
      </c>
      <c r="C2329" s="72" t="s">
        <v>144</v>
      </c>
      <c r="D2329" s="72" t="s">
        <v>12</v>
      </c>
      <c r="E2329" s="72" t="s">
        <v>201</v>
      </c>
      <c r="F2329" s="73">
        <v>50322</v>
      </c>
      <c r="G2329" s="72" t="s">
        <v>14</v>
      </c>
      <c r="H2329" s="72" t="s">
        <v>15</v>
      </c>
      <c r="I2329" s="72" t="s">
        <v>16</v>
      </c>
      <c r="J2329" s="72" t="s">
        <v>18</v>
      </c>
      <c r="K2329" s="72" t="s">
        <v>161</v>
      </c>
      <c r="L2329" s="72" t="s">
        <v>180</v>
      </c>
      <c r="M2329" s="72" t="s">
        <v>159</v>
      </c>
    </row>
    <row r="2330" spans="2:13" x14ac:dyDescent="0.25">
      <c r="B2330" s="72" t="s">
        <v>143</v>
      </c>
      <c r="C2330" s="72" t="s">
        <v>144</v>
      </c>
      <c r="D2330" s="72" t="s">
        <v>12</v>
      </c>
      <c r="E2330" s="72" t="s">
        <v>152</v>
      </c>
      <c r="F2330" s="73">
        <v>-7199</v>
      </c>
      <c r="G2330" s="72" t="s">
        <v>14</v>
      </c>
      <c r="H2330" s="72" t="s">
        <v>15</v>
      </c>
      <c r="I2330" s="72" t="s">
        <v>16</v>
      </c>
      <c r="J2330" s="72" t="s">
        <v>18</v>
      </c>
      <c r="K2330" s="72" t="s">
        <v>214</v>
      </c>
      <c r="L2330" s="72" t="s">
        <v>398</v>
      </c>
      <c r="M2330" s="72"/>
    </row>
    <row r="2331" spans="2:13" x14ac:dyDescent="0.25">
      <c r="B2331" s="72" t="s">
        <v>143</v>
      </c>
      <c r="C2331" s="72" t="s">
        <v>144</v>
      </c>
      <c r="D2331" s="72" t="s">
        <v>12</v>
      </c>
      <c r="E2331" s="72" t="s">
        <v>188</v>
      </c>
      <c r="F2331" s="73">
        <v>1077099</v>
      </c>
      <c r="G2331" s="72" t="s">
        <v>14</v>
      </c>
      <c r="H2331" s="72" t="s">
        <v>155</v>
      </c>
      <c r="I2331" s="72" t="s">
        <v>16</v>
      </c>
      <c r="J2331" s="72" t="s">
        <v>18</v>
      </c>
      <c r="K2331" s="72" t="s">
        <v>21</v>
      </c>
      <c r="L2331" s="72" t="s">
        <v>711</v>
      </c>
      <c r="M2331" s="72" t="s">
        <v>191</v>
      </c>
    </row>
    <row r="2332" spans="2:13" x14ac:dyDescent="0.25">
      <c r="B2332" s="72" t="s">
        <v>143</v>
      </c>
      <c r="C2332" s="72" t="s">
        <v>144</v>
      </c>
      <c r="D2332" s="72" t="s">
        <v>12</v>
      </c>
      <c r="E2332" s="72" t="s">
        <v>227</v>
      </c>
      <c r="F2332" s="73">
        <v>55665</v>
      </c>
      <c r="G2332" s="72" t="s">
        <v>14</v>
      </c>
      <c r="H2332" s="72" t="s">
        <v>15</v>
      </c>
      <c r="I2332" s="72" t="s">
        <v>16</v>
      </c>
      <c r="J2332" s="72" t="s">
        <v>18</v>
      </c>
      <c r="K2332" s="72" t="s">
        <v>33</v>
      </c>
      <c r="L2332" s="72" t="s">
        <v>271</v>
      </c>
      <c r="M2332" s="72" t="s">
        <v>151</v>
      </c>
    </row>
    <row r="2333" spans="2:13" x14ac:dyDescent="0.25">
      <c r="B2333" s="72" t="s">
        <v>143</v>
      </c>
      <c r="C2333" s="72" t="s">
        <v>144</v>
      </c>
      <c r="D2333" s="72" t="s">
        <v>12</v>
      </c>
      <c r="E2333" s="72" t="s">
        <v>280</v>
      </c>
      <c r="F2333" s="73">
        <v>156901</v>
      </c>
      <c r="G2333" s="72" t="s">
        <v>14</v>
      </c>
      <c r="H2333" s="72" t="s">
        <v>15</v>
      </c>
      <c r="I2333" s="72" t="s">
        <v>16</v>
      </c>
      <c r="J2333" s="72" t="s">
        <v>18</v>
      </c>
      <c r="K2333" s="72" t="s">
        <v>33</v>
      </c>
      <c r="L2333" s="72" t="s">
        <v>409</v>
      </c>
      <c r="M2333" s="72" t="s">
        <v>159</v>
      </c>
    </row>
    <row r="2334" spans="2:13" x14ac:dyDescent="0.25">
      <c r="B2334" s="72" t="s">
        <v>143</v>
      </c>
      <c r="C2334" s="72" t="s">
        <v>144</v>
      </c>
      <c r="D2334" s="72" t="s">
        <v>12</v>
      </c>
      <c r="E2334" s="72" t="s">
        <v>219</v>
      </c>
      <c r="F2334" s="73">
        <v>65073</v>
      </c>
      <c r="G2334" s="72" t="s">
        <v>14</v>
      </c>
      <c r="H2334" s="72" t="s">
        <v>155</v>
      </c>
      <c r="I2334" s="72" t="s">
        <v>16</v>
      </c>
      <c r="J2334" s="72" t="s">
        <v>18</v>
      </c>
      <c r="K2334" s="72" t="s">
        <v>33</v>
      </c>
      <c r="L2334" s="72" t="s">
        <v>531</v>
      </c>
      <c r="M2334" s="72"/>
    </row>
    <row r="2335" spans="2:13" x14ac:dyDescent="0.25">
      <c r="B2335" s="72" t="s">
        <v>143</v>
      </c>
      <c r="C2335" s="72" t="s">
        <v>144</v>
      </c>
      <c r="D2335" s="72" t="s">
        <v>12</v>
      </c>
      <c r="E2335" s="72" t="s">
        <v>201</v>
      </c>
      <c r="F2335" s="73">
        <v>292172</v>
      </c>
      <c r="G2335" s="72" t="s">
        <v>14</v>
      </c>
      <c r="H2335" s="72" t="s">
        <v>15</v>
      </c>
      <c r="I2335" s="72" t="s">
        <v>16</v>
      </c>
      <c r="J2335" s="72" t="s">
        <v>18</v>
      </c>
      <c r="K2335" s="72" t="s">
        <v>214</v>
      </c>
      <c r="L2335" s="72" t="s">
        <v>479</v>
      </c>
      <c r="M2335" s="72" t="s">
        <v>203</v>
      </c>
    </row>
    <row r="2336" spans="2:13" x14ac:dyDescent="0.25">
      <c r="B2336" s="72" t="s">
        <v>143</v>
      </c>
      <c r="C2336" s="72" t="s">
        <v>144</v>
      </c>
      <c r="D2336" s="72" t="s">
        <v>12</v>
      </c>
      <c r="E2336" s="72" t="s">
        <v>328</v>
      </c>
      <c r="F2336" s="73">
        <v>35745</v>
      </c>
      <c r="G2336" s="72" t="s">
        <v>14</v>
      </c>
      <c r="H2336" s="72" t="s">
        <v>155</v>
      </c>
      <c r="I2336" s="72" t="s">
        <v>16</v>
      </c>
      <c r="J2336" s="72" t="s">
        <v>18</v>
      </c>
      <c r="K2336" s="72" t="s">
        <v>147</v>
      </c>
      <c r="L2336" s="72" t="s">
        <v>241</v>
      </c>
      <c r="M2336" s="72" t="s">
        <v>159</v>
      </c>
    </row>
    <row r="2337" spans="2:13" x14ac:dyDescent="0.25">
      <c r="B2337" s="72" t="s">
        <v>143</v>
      </c>
      <c r="C2337" s="72" t="s">
        <v>144</v>
      </c>
      <c r="D2337" s="72" t="s">
        <v>12</v>
      </c>
      <c r="E2337" s="72" t="s">
        <v>160</v>
      </c>
      <c r="F2337" s="73">
        <v>45418</v>
      </c>
      <c r="G2337" s="72" t="s">
        <v>14</v>
      </c>
      <c r="H2337" s="72" t="s">
        <v>155</v>
      </c>
      <c r="I2337" s="72" t="s">
        <v>16</v>
      </c>
      <c r="J2337" s="72" t="s">
        <v>18</v>
      </c>
      <c r="K2337" s="72" t="s">
        <v>33</v>
      </c>
      <c r="L2337" s="72" t="s">
        <v>516</v>
      </c>
      <c r="M2337" s="72" t="s">
        <v>191</v>
      </c>
    </row>
    <row r="2338" spans="2:13" x14ac:dyDescent="0.25">
      <c r="B2338" s="72" t="s">
        <v>143</v>
      </c>
      <c r="C2338" s="72" t="s">
        <v>144</v>
      </c>
      <c r="D2338" s="72" t="s">
        <v>12</v>
      </c>
      <c r="E2338" s="72" t="s">
        <v>219</v>
      </c>
      <c r="F2338" s="73">
        <v>1912</v>
      </c>
      <c r="G2338" s="72" t="s">
        <v>14</v>
      </c>
      <c r="H2338" s="72" t="s">
        <v>155</v>
      </c>
      <c r="I2338" s="72" t="s">
        <v>136</v>
      </c>
      <c r="J2338" s="72" t="s">
        <v>18</v>
      </c>
      <c r="K2338" s="72" t="s">
        <v>33</v>
      </c>
      <c r="L2338" s="72" t="s">
        <v>301</v>
      </c>
      <c r="M2338" s="72"/>
    </row>
    <row r="2339" spans="2:13" x14ac:dyDescent="0.25">
      <c r="B2339" s="72" t="s">
        <v>143</v>
      </c>
      <c r="C2339" s="72" t="s">
        <v>144</v>
      </c>
      <c r="D2339" s="72" t="s">
        <v>12</v>
      </c>
      <c r="E2339" s="72" t="s">
        <v>188</v>
      </c>
      <c r="F2339" s="73">
        <v>724179</v>
      </c>
      <c r="G2339" s="72" t="s">
        <v>14</v>
      </c>
      <c r="H2339" s="72" t="s">
        <v>15</v>
      </c>
      <c r="I2339" s="72" t="s">
        <v>16</v>
      </c>
      <c r="J2339" s="72" t="s">
        <v>18</v>
      </c>
      <c r="K2339" s="72" t="s">
        <v>184</v>
      </c>
      <c r="L2339" s="72" t="s">
        <v>185</v>
      </c>
      <c r="M2339" s="72" t="s">
        <v>191</v>
      </c>
    </row>
    <row r="2340" spans="2:13" x14ac:dyDescent="0.25">
      <c r="B2340" s="72" t="s">
        <v>143</v>
      </c>
      <c r="C2340" s="72" t="s">
        <v>144</v>
      </c>
      <c r="D2340" s="72" t="s">
        <v>12</v>
      </c>
      <c r="E2340" s="72" t="s">
        <v>383</v>
      </c>
      <c r="F2340" s="73">
        <v>64434</v>
      </c>
      <c r="G2340" s="72" t="s">
        <v>14</v>
      </c>
      <c r="H2340" s="72" t="s">
        <v>15</v>
      </c>
      <c r="I2340" s="72" t="s">
        <v>16</v>
      </c>
      <c r="J2340" s="72" t="s">
        <v>18</v>
      </c>
      <c r="K2340" s="72" t="s">
        <v>214</v>
      </c>
      <c r="L2340" s="72" t="s">
        <v>450</v>
      </c>
      <c r="M2340" s="72" t="s">
        <v>384</v>
      </c>
    </row>
    <row r="2341" spans="2:13" x14ac:dyDescent="0.25">
      <c r="B2341" s="72" t="s">
        <v>143</v>
      </c>
      <c r="C2341" s="72" t="s">
        <v>144</v>
      </c>
      <c r="D2341" s="72" t="s">
        <v>12</v>
      </c>
      <c r="E2341" s="72" t="s">
        <v>209</v>
      </c>
      <c r="F2341" s="73">
        <v>75052</v>
      </c>
      <c r="G2341" s="72" t="s">
        <v>14</v>
      </c>
      <c r="H2341" s="72" t="s">
        <v>15</v>
      </c>
      <c r="I2341" s="72" t="s">
        <v>16</v>
      </c>
      <c r="J2341" s="72" t="s">
        <v>18</v>
      </c>
      <c r="K2341" s="72" t="s">
        <v>168</v>
      </c>
      <c r="L2341" s="72" t="s">
        <v>755</v>
      </c>
      <c r="M2341" s="72" t="s">
        <v>322</v>
      </c>
    </row>
    <row r="2342" spans="2:13" x14ac:dyDescent="0.25">
      <c r="B2342" s="72" t="s">
        <v>143</v>
      </c>
      <c r="C2342" s="72" t="s">
        <v>144</v>
      </c>
      <c r="D2342" s="72" t="s">
        <v>12</v>
      </c>
      <c r="E2342" s="72" t="s">
        <v>229</v>
      </c>
      <c r="F2342" s="73">
        <v>-11623</v>
      </c>
      <c r="G2342" s="72" t="s">
        <v>14</v>
      </c>
      <c r="H2342" s="72" t="s">
        <v>15</v>
      </c>
      <c r="I2342" s="72" t="s">
        <v>16</v>
      </c>
      <c r="J2342" s="72" t="s">
        <v>18</v>
      </c>
      <c r="K2342" s="72" t="s">
        <v>267</v>
      </c>
      <c r="L2342" s="72" t="s">
        <v>641</v>
      </c>
      <c r="M2342" s="72"/>
    </row>
    <row r="2343" spans="2:13" x14ac:dyDescent="0.25">
      <c r="B2343" s="72" t="s">
        <v>143</v>
      </c>
      <c r="C2343" s="72" t="s">
        <v>144</v>
      </c>
      <c r="D2343" s="72" t="s">
        <v>12</v>
      </c>
      <c r="E2343" s="72" t="s">
        <v>188</v>
      </c>
      <c r="F2343" s="73">
        <v>5043135</v>
      </c>
      <c r="G2343" s="72" t="s">
        <v>14</v>
      </c>
      <c r="H2343" s="72" t="s">
        <v>155</v>
      </c>
      <c r="I2343" s="72" t="s">
        <v>16</v>
      </c>
      <c r="J2343" s="72" t="s">
        <v>371</v>
      </c>
      <c r="K2343" s="72" t="s">
        <v>33</v>
      </c>
      <c r="L2343" s="72" t="s">
        <v>497</v>
      </c>
      <c r="M2343" s="72" t="s">
        <v>151</v>
      </c>
    </row>
    <row r="2344" spans="2:13" x14ac:dyDescent="0.25">
      <c r="B2344" s="72" t="s">
        <v>143</v>
      </c>
      <c r="C2344" s="72" t="s">
        <v>144</v>
      </c>
      <c r="D2344" s="72" t="s">
        <v>12</v>
      </c>
      <c r="E2344" s="72" t="s">
        <v>199</v>
      </c>
      <c r="F2344" s="73">
        <v>137</v>
      </c>
      <c r="G2344" s="72" t="s">
        <v>14</v>
      </c>
      <c r="H2344" s="72" t="s">
        <v>15</v>
      </c>
      <c r="I2344" s="72" t="s">
        <v>136</v>
      </c>
      <c r="J2344" s="72" t="s">
        <v>18</v>
      </c>
      <c r="K2344" s="72" t="s">
        <v>33</v>
      </c>
      <c r="L2344" s="72" t="s">
        <v>525</v>
      </c>
      <c r="M2344" s="72"/>
    </row>
    <row r="2345" spans="2:13" x14ac:dyDescent="0.25">
      <c r="B2345" s="72" t="s">
        <v>143</v>
      </c>
      <c r="C2345" s="72" t="s">
        <v>144</v>
      </c>
      <c r="D2345" s="72" t="s">
        <v>12</v>
      </c>
      <c r="E2345" s="72" t="s">
        <v>145</v>
      </c>
      <c r="F2345" s="73">
        <v>-397</v>
      </c>
      <c r="G2345" s="72" t="s">
        <v>14</v>
      </c>
      <c r="H2345" s="72" t="s">
        <v>15</v>
      </c>
      <c r="I2345" s="72" t="s">
        <v>136</v>
      </c>
      <c r="J2345" s="72" t="s">
        <v>18</v>
      </c>
      <c r="K2345" s="72" t="s">
        <v>33</v>
      </c>
      <c r="L2345" s="72" t="s">
        <v>233</v>
      </c>
      <c r="M2345" s="72"/>
    </row>
    <row r="2346" spans="2:13" x14ac:dyDescent="0.25">
      <c r="B2346" s="72" t="s">
        <v>143</v>
      </c>
      <c r="C2346" s="72" t="s">
        <v>144</v>
      </c>
      <c r="D2346" s="72" t="s">
        <v>12</v>
      </c>
      <c r="E2346" s="72" t="s">
        <v>197</v>
      </c>
      <c r="F2346" s="73">
        <v>181516</v>
      </c>
      <c r="G2346" s="72" t="s">
        <v>14</v>
      </c>
      <c r="H2346" s="72" t="s">
        <v>15</v>
      </c>
      <c r="I2346" s="72" t="s">
        <v>16</v>
      </c>
      <c r="J2346" s="72" t="s">
        <v>18</v>
      </c>
      <c r="K2346" s="72" t="s">
        <v>33</v>
      </c>
      <c r="L2346" s="72" t="s">
        <v>613</v>
      </c>
      <c r="M2346" s="72" t="s">
        <v>248</v>
      </c>
    </row>
    <row r="2347" spans="2:13" x14ac:dyDescent="0.25">
      <c r="B2347" s="72" t="s">
        <v>143</v>
      </c>
      <c r="C2347" s="72" t="s">
        <v>144</v>
      </c>
      <c r="D2347" s="72" t="s">
        <v>12</v>
      </c>
      <c r="E2347" s="72" t="s">
        <v>199</v>
      </c>
      <c r="F2347" s="73">
        <v>513</v>
      </c>
      <c r="G2347" s="72" t="s">
        <v>14</v>
      </c>
      <c r="H2347" s="72" t="s">
        <v>155</v>
      </c>
      <c r="I2347" s="72" t="s">
        <v>16</v>
      </c>
      <c r="J2347" s="72" t="s">
        <v>18</v>
      </c>
      <c r="K2347" s="72" t="s">
        <v>33</v>
      </c>
      <c r="L2347" s="72" t="s">
        <v>156</v>
      </c>
      <c r="M2347" s="72"/>
    </row>
    <row r="2348" spans="2:13" x14ac:dyDescent="0.25">
      <c r="B2348" s="72" t="s">
        <v>143</v>
      </c>
      <c r="C2348" s="72" t="s">
        <v>144</v>
      </c>
      <c r="D2348" s="72" t="s">
        <v>12</v>
      </c>
      <c r="E2348" s="72" t="s">
        <v>188</v>
      </c>
      <c r="F2348" s="73">
        <v>1920765</v>
      </c>
      <c r="G2348" s="72" t="s">
        <v>14</v>
      </c>
      <c r="H2348" s="72" t="s">
        <v>15</v>
      </c>
      <c r="I2348" s="72" t="s">
        <v>16</v>
      </c>
      <c r="J2348" s="72" t="s">
        <v>18</v>
      </c>
      <c r="K2348" s="72" t="s">
        <v>147</v>
      </c>
      <c r="L2348" s="72" t="s">
        <v>275</v>
      </c>
      <c r="M2348" s="72" t="s">
        <v>191</v>
      </c>
    </row>
    <row r="2349" spans="2:13" x14ac:dyDescent="0.25">
      <c r="B2349" s="72" t="s">
        <v>143</v>
      </c>
      <c r="C2349" s="72" t="s">
        <v>144</v>
      </c>
      <c r="D2349" s="72" t="s">
        <v>12</v>
      </c>
      <c r="E2349" s="72" t="s">
        <v>181</v>
      </c>
      <c r="F2349" s="73">
        <v>-88</v>
      </c>
      <c r="G2349" s="72" t="s">
        <v>14</v>
      </c>
      <c r="H2349" s="72" t="s">
        <v>15</v>
      </c>
      <c r="I2349" s="72" t="s">
        <v>16</v>
      </c>
      <c r="J2349" s="72" t="s">
        <v>18</v>
      </c>
      <c r="K2349" s="72" t="s">
        <v>33</v>
      </c>
      <c r="L2349" s="72" t="s">
        <v>262</v>
      </c>
      <c r="M2349" s="72"/>
    </row>
    <row r="2350" spans="2:13" x14ac:dyDescent="0.25">
      <c r="B2350" s="72" t="s">
        <v>143</v>
      </c>
      <c r="C2350" s="72" t="s">
        <v>144</v>
      </c>
      <c r="D2350" s="72" t="s">
        <v>12</v>
      </c>
      <c r="E2350" s="72" t="s">
        <v>152</v>
      </c>
      <c r="F2350" s="73">
        <v>-11315</v>
      </c>
      <c r="G2350" s="72" t="s">
        <v>14</v>
      </c>
      <c r="H2350" s="72" t="s">
        <v>15</v>
      </c>
      <c r="I2350" s="72" t="s">
        <v>16</v>
      </c>
      <c r="J2350" s="72" t="s">
        <v>18</v>
      </c>
      <c r="K2350" s="72" t="s">
        <v>33</v>
      </c>
      <c r="L2350" s="72" t="s">
        <v>277</v>
      </c>
      <c r="M2350" s="72"/>
    </row>
    <row r="2351" spans="2:13" x14ac:dyDescent="0.25">
      <c r="B2351" s="72" t="s">
        <v>143</v>
      </c>
      <c r="C2351" s="72" t="s">
        <v>144</v>
      </c>
      <c r="D2351" s="72" t="s">
        <v>12</v>
      </c>
      <c r="E2351" s="72" t="s">
        <v>240</v>
      </c>
      <c r="F2351" s="73">
        <v>-12806</v>
      </c>
      <c r="G2351" s="72" t="s">
        <v>14</v>
      </c>
      <c r="H2351" s="72" t="s">
        <v>15</v>
      </c>
      <c r="I2351" s="72" t="s">
        <v>16</v>
      </c>
      <c r="J2351" s="72" t="s">
        <v>18</v>
      </c>
      <c r="K2351" s="72" t="s">
        <v>245</v>
      </c>
      <c r="L2351" s="72" t="s">
        <v>246</v>
      </c>
      <c r="M2351" s="72"/>
    </row>
    <row r="2352" spans="2:13" x14ac:dyDescent="0.25">
      <c r="B2352" s="72" t="s">
        <v>143</v>
      </c>
      <c r="C2352" s="72" t="s">
        <v>144</v>
      </c>
      <c r="D2352" s="72" t="s">
        <v>12</v>
      </c>
      <c r="E2352" s="72" t="s">
        <v>181</v>
      </c>
      <c r="F2352" s="73">
        <v>-22</v>
      </c>
      <c r="G2352" s="72" t="s">
        <v>14</v>
      </c>
      <c r="H2352" s="72" t="s">
        <v>155</v>
      </c>
      <c r="I2352" s="72" t="s">
        <v>16</v>
      </c>
      <c r="J2352" s="72" t="s">
        <v>18</v>
      </c>
      <c r="K2352" s="72" t="s">
        <v>33</v>
      </c>
      <c r="L2352" s="72" t="s">
        <v>615</v>
      </c>
      <c r="M2352" s="72"/>
    </row>
    <row r="2353" spans="2:13" x14ac:dyDescent="0.25">
      <c r="B2353" s="72" t="s">
        <v>143</v>
      </c>
      <c r="C2353" s="72" t="s">
        <v>144</v>
      </c>
      <c r="D2353" s="72" t="s">
        <v>12</v>
      </c>
      <c r="E2353" s="72" t="s">
        <v>219</v>
      </c>
      <c r="F2353" s="73">
        <v>274286</v>
      </c>
      <c r="G2353" s="72" t="s">
        <v>14</v>
      </c>
      <c r="H2353" s="72" t="s">
        <v>15</v>
      </c>
      <c r="I2353" s="72" t="s">
        <v>16</v>
      </c>
      <c r="J2353" s="72" t="s">
        <v>18</v>
      </c>
      <c r="K2353" s="72" t="s">
        <v>147</v>
      </c>
      <c r="L2353" s="72" t="s">
        <v>657</v>
      </c>
      <c r="M2353" s="72"/>
    </row>
    <row r="2354" spans="2:13" x14ac:dyDescent="0.25">
      <c r="B2354" s="72" t="s">
        <v>143</v>
      </c>
      <c r="C2354" s="72" t="s">
        <v>144</v>
      </c>
      <c r="D2354" s="72" t="s">
        <v>12</v>
      </c>
      <c r="E2354" s="72" t="s">
        <v>181</v>
      </c>
      <c r="F2354" s="73">
        <v>-48</v>
      </c>
      <c r="G2354" s="72" t="s">
        <v>14</v>
      </c>
      <c r="H2354" s="72" t="s">
        <v>15</v>
      </c>
      <c r="I2354" s="72" t="s">
        <v>16</v>
      </c>
      <c r="J2354" s="72" t="s">
        <v>18</v>
      </c>
      <c r="K2354" s="72" t="s">
        <v>184</v>
      </c>
      <c r="L2354" s="72" t="s">
        <v>698</v>
      </c>
      <c r="M2354" s="72"/>
    </row>
    <row r="2355" spans="2:13" x14ac:dyDescent="0.25">
      <c r="B2355" s="72" t="s">
        <v>143</v>
      </c>
      <c r="C2355" s="72" t="s">
        <v>144</v>
      </c>
      <c r="D2355" s="72" t="s">
        <v>12</v>
      </c>
      <c r="E2355" s="72" t="s">
        <v>199</v>
      </c>
      <c r="F2355" s="73">
        <v>1930</v>
      </c>
      <c r="G2355" s="72" t="s">
        <v>14</v>
      </c>
      <c r="H2355" s="72" t="s">
        <v>15</v>
      </c>
      <c r="I2355" s="72" t="s">
        <v>16</v>
      </c>
      <c r="J2355" s="72" t="s">
        <v>18</v>
      </c>
      <c r="K2355" s="72" t="s">
        <v>33</v>
      </c>
      <c r="L2355" s="72" t="s">
        <v>462</v>
      </c>
      <c r="M2355" s="72"/>
    </row>
    <row r="2356" spans="2:13" x14ac:dyDescent="0.25">
      <c r="B2356" s="72" t="s">
        <v>143</v>
      </c>
      <c r="C2356" s="72" t="s">
        <v>144</v>
      </c>
      <c r="D2356" s="72" t="s">
        <v>12</v>
      </c>
      <c r="E2356" s="72" t="s">
        <v>219</v>
      </c>
      <c r="F2356" s="73">
        <v>4</v>
      </c>
      <c r="G2356" s="72" t="s">
        <v>14</v>
      </c>
      <c r="H2356" s="72" t="s">
        <v>155</v>
      </c>
      <c r="I2356" s="72" t="s">
        <v>16</v>
      </c>
      <c r="J2356" s="72" t="s">
        <v>18</v>
      </c>
      <c r="K2356" s="72" t="s">
        <v>269</v>
      </c>
      <c r="L2356" s="72" t="s">
        <v>687</v>
      </c>
      <c r="M2356" s="72"/>
    </row>
    <row r="2357" spans="2:13" x14ac:dyDescent="0.25">
      <c r="B2357" s="72" t="s">
        <v>143</v>
      </c>
      <c r="C2357" s="72" t="s">
        <v>144</v>
      </c>
      <c r="D2357" s="72" t="s">
        <v>12</v>
      </c>
      <c r="E2357" s="72" t="s">
        <v>145</v>
      </c>
      <c r="F2357" s="73">
        <v>-48745</v>
      </c>
      <c r="G2357" s="72" t="s">
        <v>14</v>
      </c>
      <c r="H2357" s="72" t="s">
        <v>15</v>
      </c>
      <c r="I2357" s="72" t="s">
        <v>16</v>
      </c>
      <c r="J2357" s="72" t="s">
        <v>18</v>
      </c>
      <c r="K2357" s="72" t="s">
        <v>147</v>
      </c>
      <c r="L2357" s="72" t="s">
        <v>533</v>
      </c>
      <c r="M2357" s="72"/>
    </row>
    <row r="2358" spans="2:13" x14ac:dyDescent="0.25">
      <c r="B2358" s="72" t="s">
        <v>143</v>
      </c>
      <c r="C2358" s="72" t="s">
        <v>144</v>
      </c>
      <c r="D2358" s="72" t="s">
        <v>12</v>
      </c>
      <c r="E2358" s="72" t="s">
        <v>188</v>
      </c>
      <c r="F2358" s="73">
        <v>10721731</v>
      </c>
      <c r="G2358" s="72" t="s">
        <v>14</v>
      </c>
      <c r="H2358" s="72" t="s">
        <v>15</v>
      </c>
      <c r="I2358" s="72" t="s">
        <v>16</v>
      </c>
      <c r="J2358" s="72" t="s">
        <v>220</v>
      </c>
      <c r="K2358" s="72" t="s">
        <v>33</v>
      </c>
      <c r="L2358" s="72" t="s">
        <v>541</v>
      </c>
      <c r="M2358" s="72" t="s">
        <v>151</v>
      </c>
    </row>
    <row r="2359" spans="2:13" x14ac:dyDescent="0.25">
      <c r="B2359" s="72" t="s">
        <v>143</v>
      </c>
      <c r="C2359" s="72" t="s">
        <v>144</v>
      </c>
      <c r="D2359" s="72" t="s">
        <v>12</v>
      </c>
      <c r="E2359" s="72" t="s">
        <v>219</v>
      </c>
      <c r="F2359" s="73">
        <v>50132</v>
      </c>
      <c r="G2359" s="72" t="s">
        <v>14</v>
      </c>
      <c r="H2359" s="72" t="s">
        <v>15</v>
      </c>
      <c r="I2359" s="72" t="s">
        <v>136</v>
      </c>
      <c r="J2359" s="72" t="s">
        <v>18</v>
      </c>
      <c r="K2359" s="72" t="s">
        <v>21</v>
      </c>
      <c r="L2359" s="72" t="s">
        <v>609</v>
      </c>
      <c r="M2359" s="72"/>
    </row>
    <row r="2360" spans="2:13" x14ac:dyDescent="0.25">
      <c r="B2360" s="72" t="s">
        <v>143</v>
      </c>
      <c r="C2360" s="72" t="s">
        <v>144</v>
      </c>
      <c r="D2360" s="72" t="s">
        <v>12</v>
      </c>
      <c r="E2360" s="72" t="s">
        <v>328</v>
      </c>
      <c r="F2360" s="73">
        <v>967352</v>
      </c>
      <c r="G2360" s="72" t="s">
        <v>14</v>
      </c>
      <c r="H2360" s="72" t="s">
        <v>15</v>
      </c>
      <c r="I2360" s="72" t="s">
        <v>16</v>
      </c>
      <c r="J2360" s="72" t="s">
        <v>18</v>
      </c>
      <c r="K2360" s="72" t="s">
        <v>33</v>
      </c>
      <c r="L2360" s="72" t="s">
        <v>261</v>
      </c>
      <c r="M2360" s="72" t="s">
        <v>203</v>
      </c>
    </row>
    <row r="2361" spans="2:13" x14ac:dyDescent="0.25">
      <c r="B2361" s="72" t="s">
        <v>143</v>
      </c>
      <c r="C2361" s="72" t="s">
        <v>144</v>
      </c>
      <c r="D2361" s="72" t="s">
        <v>12</v>
      </c>
      <c r="E2361" s="72" t="s">
        <v>160</v>
      </c>
      <c r="F2361" s="73">
        <v>42320</v>
      </c>
      <c r="G2361" s="72" t="s">
        <v>14</v>
      </c>
      <c r="H2361" s="72" t="s">
        <v>155</v>
      </c>
      <c r="I2361" s="72" t="s">
        <v>16</v>
      </c>
      <c r="J2361" s="72" t="s">
        <v>18</v>
      </c>
      <c r="K2361" s="72" t="s">
        <v>33</v>
      </c>
      <c r="L2361" s="72" t="s">
        <v>624</v>
      </c>
      <c r="M2361" s="72" t="s">
        <v>163</v>
      </c>
    </row>
    <row r="2362" spans="2:13" x14ac:dyDescent="0.25">
      <c r="B2362" s="72" t="s">
        <v>143</v>
      </c>
      <c r="C2362" s="72" t="s">
        <v>144</v>
      </c>
      <c r="D2362" s="72" t="s">
        <v>12</v>
      </c>
      <c r="E2362" s="72" t="s">
        <v>328</v>
      </c>
      <c r="F2362" s="73">
        <v>89709</v>
      </c>
      <c r="G2362" s="72" t="s">
        <v>14</v>
      </c>
      <c r="H2362" s="72" t="s">
        <v>155</v>
      </c>
      <c r="I2362" s="72" t="s">
        <v>16</v>
      </c>
      <c r="J2362" s="72" t="s">
        <v>18</v>
      </c>
      <c r="K2362" s="72" t="s">
        <v>33</v>
      </c>
      <c r="L2362" s="72" t="s">
        <v>742</v>
      </c>
      <c r="M2362" s="72" t="s">
        <v>203</v>
      </c>
    </row>
    <row r="2363" spans="2:13" x14ac:dyDescent="0.25">
      <c r="B2363" s="72" t="s">
        <v>143</v>
      </c>
      <c r="C2363" s="72" t="s">
        <v>144</v>
      </c>
      <c r="D2363" s="72" t="s">
        <v>12</v>
      </c>
      <c r="E2363" s="72" t="s">
        <v>335</v>
      </c>
      <c r="F2363" s="73">
        <v>117918</v>
      </c>
      <c r="G2363" s="72" t="s">
        <v>14</v>
      </c>
      <c r="H2363" s="72" t="s">
        <v>155</v>
      </c>
      <c r="I2363" s="72" t="s">
        <v>16</v>
      </c>
      <c r="J2363" s="72" t="s">
        <v>18</v>
      </c>
      <c r="K2363" s="72" t="s">
        <v>33</v>
      </c>
      <c r="L2363" s="72" t="s">
        <v>410</v>
      </c>
      <c r="M2363" s="72" t="s">
        <v>203</v>
      </c>
    </row>
    <row r="2364" spans="2:13" x14ac:dyDescent="0.25">
      <c r="B2364" s="72" t="s">
        <v>143</v>
      </c>
      <c r="C2364" s="72" t="s">
        <v>144</v>
      </c>
      <c r="D2364" s="72" t="s">
        <v>12</v>
      </c>
      <c r="E2364" s="72" t="s">
        <v>177</v>
      </c>
      <c r="F2364" s="73">
        <v>228075</v>
      </c>
      <c r="G2364" s="72" t="s">
        <v>14</v>
      </c>
      <c r="H2364" s="72" t="s">
        <v>15</v>
      </c>
      <c r="I2364" s="72" t="s">
        <v>16</v>
      </c>
      <c r="J2364" s="72" t="s">
        <v>18</v>
      </c>
      <c r="K2364" s="72" t="s">
        <v>21</v>
      </c>
      <c r="L2364" s="72" t="s">
        <v>274</v>
      </c>
      <c r="M2364" s="72"/>
    </row>
    <row r="2365" spans="2:13" x14ac:dyDescent="0.25">
      <c r="B2365" s="72" t="s">
        <v>143</v>
      </c>
      <c r="C2365" s="72" t="s">
        <v>144</v>
      </c>
      <c r="D2365" s="72" t="s">
        <v>12</v>
      </c>
      <c r="E2365" s="72" t="s">
        <v>227</v>
      </c>
      <c r="F2365" s="73">
        <v>22937</v>
      </c>
      <c r="G2365" s="72" t="s">
        <v>14</v>
      </c>
      <c r="H2365" s="72" t="s">
        <v>15</v>
      </c>
      <c r="I2365" s="72" t="s">
        <v>16</v>
      </c>
      <c r="J2365" s="72" t="s">
        <v>18</v>
      </c>
      <c r="K2365" s="72" t="s">
        <v>21</v>
      </c>
      <c r="L2365" s="72" t="s">
        <v>329</v>
      </c>
      <c r="M2365" s="72" t="s">
        <v>191</v>
      </c>
    </row>
    <row r="2366" spans="2:13" x14ac:dyDescent="0.25">
      <c r="B2366" s="72" t="s">
        <v>143</v>
      </c>
      <c r="C2366" s="72" t="s">
        <v>144</v>
      </c>
      <c r="D2366" s="72" t="s">
        <v>12</v>
      </c>
      <c r="E2366" s="72" t="s">
        <v>197</v>
      </c>
      <c r="F2366" s="73">
        <v>189249</v>
      </c>
      <c r="G2366" s="72" t="s">
        <v>14</v>
      </c>
      <c r="H2366" s="72" t="s">
        <v>155</v>
      </c>
      <c r="I2366" s="72" t="s">
        <v>16</v>
      </c>
      <c r="J2366" s="72" t="s">
        <v>18</v>
      </c>
      <c r="K2366" s="72" t="s">
        <v>33</v>
      </c>
      <c r="L2366" s="72" t="s">
        <v>193</v>
      </c>
      <c r="M2366" s="72" t="s">
        <v>163</v>
      </c>
    </row>
    <row r="2367" spans="2:13" x14ac:dyDescent="0.25">
      <c r="B2367" s="72" t="s">
        <v>143</v>
      </c>
      <c r="C2367" s="72" t="s">
        <v>144</v>
      </c>
      <c r="D2367" s="72" t="s">
        <v>12</v>
      </c>
      <c r="E2367" s="72" t="s">
        <v>199</v>
      </c>
      <c r="F2367" s="73">
        <v>999</v>
      </c>
      <c r="G2367" s="72" t="s">
        <v>14</v>
      </c>
      <c r="H2367" s="72" t="s">
        <v>155</v>
      </c>
      <c r="I2367" s="72" t="s">
        <v>16</v>
      </c>
      <c r="J2367" s="72" t="s">
        <v>18</v>
      </c>
      <c r="K2367" s="72" t="s">
        <v>33</v>
      </c>
      <c r="L2367" s="72" t="s">
        <v>568</v>
      </c>
      <c r="M2367" s="72"/>
    </row>
    <row r="2368" spans="2:13" x14ac:dyDescent="0.25">
      <c r="B2368" s="72" t="s">
        <v>143</v>
      </c>
      <c r="C2368" s="72" t="s">
        <v>144</v>
      </c>
      <c r="D2368" s="72" t="s">
        <v>12</v>
      </c>
      <c r="E2368" s="72" t="s">
        <v>145</v>
      </c>
      <c r="F2368" s="73">
        <v>-58281</v>
      </c>
      <c r="G2368" s="72" t="s">
        <v>14</v>
      </c>
      <c r="H2368" s="72" t="s">
        <v>15</v>
      </c>
      <c r="I2368" s="72" t="s">
        <v>16</v>
      </c>
      <c r="J2368" s="72" t="s">
        <v>18</v>
      </c>
      <c r="K2368" s="72" t="s">
        <v>205</v>
      </c>
      <c r="L2368" s="72" t="s">
        <v>662</v>
      </c>
      <c r="M2368" s="72"/>
    </row>
    <row r="2369" spans="2:13" x14ac:dyDescent="0.25">
      <c r="B2369" s="72" t="s">
        <v>143</v>
      </c>
      <c r="C2369" s="72" t="s">
        <v>144</v>
      </c>
      <c r="D2369" s="72" t="s">
        <v>12</v>
      </c>
      <c r="E2369" s="72" t="s">
        <v>160</v>
      </c>
      <c r="F2369" s="73">
        <v>90047</v>
      </c>
      <c r="G2369" s="72" t="s">
        <v>14</v>
      </c>
      <c r="H2369" s="72" t="s">
        <v>15</v>
      </c>
      <c r="I2369" s="72" t="s">
        <v>16</v>
      </c>
      <c r="J2369" s="72" t="s">
        <v>18</v>
      </c>
      <c r="K2369" s="72" t="s">
        <v>33</v>
      </c>
      <c r="L2369" s="72" t="s">
        <v>301</v>
      </c>
      <c r="M2369" s="72" t="s">
        <v>151</v>
      </c>
    </row>
    <row r="2370" spans="2:13" x14ac:dyDescent="0.25">
      <c r="B2370" s="72" t="s">
        <v>143</v>
      </c>
      <c r="C2370" s="72" t="s">
        <v>144</v>
      </c>
      <c r="D2370" s="72" t="s">
        <v>12</v>
      </c>
      <c r="E2370" s="72" t="s">
        <v>335</v>
      </c>
      <c r="F2370" s="73">
        <v>31500</v>
      </c>
      <c r="G2370" s="72" t="s">
        <v>14</v>
      </c>
      <c r="H2370" s="72" t="s">
        <v>155</v>
      </c>
      <c r="I2370" s="72" t="s">
        <v>16</v>
      </c>
      <c r="J2370" s="72" t="s">
        <v>18</v>
      </c>
      <c r="K2370" s="72" t="s">
        <v>147</v>
      </c>
      <c r="L2370" s="72" t="s">
        <v>241</v>
      </c>
      <c r="M2370" s="72" t="s">
        <v>334</v>
      </c>
    </row>
    <row r="2371" spans="2:13" x14ac:dyDescent="0.25">
      <c r="B2371" s="72" t="s">
        <v>143</v>
      </c>
      <c r="C2371" s="72" t="s">
        <v>144</v>
      </c>
      <c r="D2371" s="72" t="s">
        <v>12</v>
      </c>
      <c r="E2371" s="72" t="s">
        <v>145</v>
      </c>
      <c r="F2371" s="73">
        <v>-16545</v>
      </c>
      <c r="G2371" s="72" t="s">
        <v>14</v>
      </c>
      <c r="H2371" s="72" t="s">
        <v>155</v>
      </c>
      <c r="I2371" s="72" t="s">
        <v>16</v>
      </c>
      <c r="J2371" s="72" t="s">
        <v>18</v>
      </c>
      <c r="K2371" s="72" t="s">
        <v>33</v>
      </c>
      <c r="L2371" s="72" t="s">
        <v>221</v>
      </c>
      <c r="M2371" s="72"/>
    </row>
    <row r="2372" spans="2:13" x14ac:dyDescent="0.25">
      <c r="B2372" s="72" t="s">
        <v>143</v>
      </c>
      <c r="C2372" s="72" t="s">
        <v>144</v>
      </c>
      <c r="D2372" s="72" t="s">
        <v>12</v>
      </c>
      <c r="E2372" s="72" t="s">
        <v>183</v>
      </c>
      <c r="F2372" s="73">
        <v>347291</v>
      </c>
      <c r="G2372" s="72" t="s">
        <v>14</v>
      </c>
      <c r="H2372" s="72" t="s">
        <v>155</v>
      </c>
      <c r="I2372" s="72" t="s">
        <v>16</v>
      </c>
      <c r="J2372" s="72" t="s">
        <v>18</v>
      </c>
      <c r="K2372" s="72" t="s">
        <v>33</v>
      </c>
      <c r="L2372" s="72" t="s">
        <v>307</v>
      </c>
      <c r="M2372" s="72" t="s">
        <v>163</v>
      </c>
    </row>
    <row r="2373" spans="2:13" x14ac:dyDescent="0.25">
      <c r="B2373" s="72" t="s">
        <v>143</v>
      </c>
      <c r="C2373" s="72" t="s">
        <v>144</v>
      </c>
      <c r="D2373" s="72" t="s">
        <v>12</v>
      </c>
      <c r="E2373" s="72" t="s">
        <v>152</v>
      </c>
      <c r="F2373" s="73">
        <v>-2913</v>
      </c>
      <c r="G2373" s="72" t="s">
        <v>14</v>
      </c>
      <c r="H2373" s="72" t="s">
        <v>15</v>
      </c>
      <c r="I2373" s="72" t="s">
        <v>16</v>
      </c>
      <c r="J2373" s="72" t="s">
        <v>18</v>
      </c>
      <c r="K2373" s="72" t="s">
        <v>189</v>
      </c>
      <c r="L2373" s="72" t="s">
        <v>685</v>
      </c>
      <c r="M2373" s="72"/>
    </row>
    <row r="2374" spans="2:13" x14ac:dyDescent="0.25">
      <c r="B2374" s="72" t="s">
        <v>143</v>
      </c>
      <c r="C2374" s="72" t="s">
        <v>144</v>
      </c>
      <c r="D2374" s="72" t="s">
        <v>12</v>
      </c>
      <c r="E2374" s="72" t="s">
        <v>177</v>
      </c>
      <c r="F2374" s="73">
        <v>184303</v>
      </c>
      <c r="G2374" s="72" t="s">
        <v>14</v>
      </c>
      <c r="H2374" s="72" t="s">
        <v>15</v>
      </c>
      <c r="I2374" s="72" t="s">
        <v>16</v>
      </c>
      <c r="J2374" s="72" t="s">
        <v>18</v>
      </c>
      <c r="K2374" s="72" t="s">
        <v>189</v>
      </c>
      <c r="L2374" s="72" t="s">
        <v>500</v>
      </c>
      <c r="M2374" s="72"/>
    </row>
    <row r="2375" spans="2:13" x14ac:dyDescent="0.25">
      <c r="B2375" s="72" t="s">
        <v>143</v>
      </c>
      <c r="C2375" s="72" t="s">
        <v>144</v>
      </c>
      <c r="D2375" s="72" t="s">
        <v>12</v>
      </c>
      <c r="E2375" s="72" t="s">
        <v>183</v>
      </c>
      <c r="F2375" s="73">
        <v>74702</v>
      </c>
      <c r="G2375" s="72" t="s">
        <v>14</v>
      </c>
      <c r="H2375" s="72" t="s">
        <v>15</v>
      </c>
      <c r="I2375" s="72" t="s">
        <v>16</v>
      </c>
      <c r="J2375" s="72" t="s">
        <v>18</v>
      </c>
      <c r="K2375" s="72" t="s">
        <v>147</v>
      </c>
      <c r="L2375" s="72" t="s">
        <v>432</v>
      </c>
      <c r="M2375" s="72" t="s">
        <v>186</v>
      </c>
    </row>
    <row r="2376" spans="2:13" x14ac:dyDescent="0.25">
      <c r="B2376" s="72" t="s">
        <v>143</v>
      </c>
      <c r="C2376" s="72" t="s">
        <v>144</v>
      </c>
      <c r="D2376" s="72" t="s">
        <v>12</v>
      </c>
      <c r="E2376" s="72" t="s">
        <v>209</v>
      </c>
      <c r="F2376" s="73">
        <v>535285</v>
      </c>
      <c r="G2376" s="72" t="s">
        <v>14</v>
      </c>
      <c r="H2376" s="72" t="s">
        <v>15</v>
      </c>
      <c r="I2376" s="72" t="s">
        <v>16</v>
      </c>
      <c r="J2376" s="72" t="s">
        <v>18</v>
      </c>
      <c r="K2376" s="72" t="s">
        <v>21</v>
      </c>
      <c r="L2376" s="72" t="s">
        <v>198</v>
      </c>
      <c r="M2376" s="72" t="s">
        <v>322</v>
      </c>
    </row>
    <row r="2377" spans="2:13" x14ac:dyDescent="0.25">
      <c r="B2377" s="72" t="s">
        <v>143</v>
      </c>
      <c r="C2377" s="72" t="s">
        <v>144</v>
      </c>
      <c r="D2377" s="72" t="s">
        <v>12</v>
      </c>
      <c r="E2377" s="72" t="s">
        <v>199</v>
      </c>
      <c r="F2377" s="73">
        <v>9156</v>
      </c>
      <c r="G2377" s="72" t="s">
        <v>14</v>
      </c>
      <c r="H2377" s="72" t="s">
        <v>15</v>
      </c>
      <c r="I2377" s="72" t="s">
        <v>16</v>
      </c>
      <c r="J2377" s="72" t="s">
        <v>18</v>
      </c>
      <c r="K2377" s="72" t="s">
        <v>147</v>
      </c>
      <c r="L2377" s="72" t="s">
        <v>196</v>
      </c>
      <c r="M2377" s="72"/>
    </row>
    <row r="2378" spans="2:13" x14ac:dyDescent="0.25">
      <c r="B2378" s="72" t="s">
        <v>143</v>
      </c>
      <c r="C2378" s="72" t="s">
        <v>144</v>
      </c>
      <c r="D2378" s="72" t="s">
        <v>12</v>
      </c>
      <c r="E2378" s="72" t="s">
        <v>227</v>
      </c>
      <c r="F2378" s="73">
        <v>61181</v>
      </c>
      <c r="G2378" s="72" t="s">
        <v>14</v>
      </c>
      <c r="H2378" s="72" t="s">
        <v>15</v>
      </c>
      <c r="I2378" s="72" t="s">
        <v>16</v>
      </c>
      <c r="J2378" s="72" t="s">
        <v>18</v>
      </c>
      <c r="K2378" s="72" t="s">
        <v>257</v>
      </c>
      <c r="L2378" s="72" t="s">
        <v>299</v>
      </c>
      <c r="M2378" s="72" t="s">
        <v>191</v>
      </c>
    </row>
    <row r="2379" spans="2:13" x14ac:dyDescent="0.25">
      <c r="B2379" s="72" t="s">
        <v>143</v>
      </c>
      <c r="C2379" s="72" t="s">
        <v>144</v>
      </c>
      <c r="D2379" s="72" t="s">
        <v>12</v>
      </c>
      <c r="E2379" s="72" t="s">
        <v>154</v>
      </c>
      <c r="F2379" s="73">
        <v>-271</v>
      </c>
      <c r="G2379" s="72" t="s">
        <v>14</v>
      </c>
      <c r="H2379" s="72" t="s">
        <v>15</v>
      </c>
      <c r="I2379" s="72" t="s">
        <v>16</v>
      </c>
      <c r="J2379" s="72" t="s">
        <v>18</v>
      </c>
      <c r="K2379" s="72" t="s">
        <v>147</v>
      </c>
      <c r="L2379" s="72" t="s">
        <v>255</v>
      </c>
      <c r="M2379" s="72"/>
    </row>
    <row r="2380" spans="2:13" x14ac:dyDescent="0.25">
      <c r="B2380" s="72" t="s">
        <v>143</v>
      </c>
      <c r="C2380" s="72" t="s">
        <v>144</v>
      </c>
      <c r="D2380" s="72" t="s">
        <v>12</v>
      </c>
      <c r="E2380" s="72" t="s">
        <v>756</v>
      </c>
      <c r="F2380" s="73">
        <v>104878</v>
      </c>
      <c r="G2380" s="72" t="s">
        <v>14</v>
      </c>
      <c r="H2380" s="72" t="s">
        <v>15</v>
      </c>
      <c r="I2380" s="72" t="s">
        <v>16</v>
      </c>
      <c r="J2380" s="72" t="s">
        <v>18</v>
      </c>
      <c r="K2380" s="72" t="s">
        <v>165</v>
      </c>
      <c r="L2380" s="72" t="s">
        <v>166</v>
      </c>
      <c r="M2380" s="72" t="s">
        <v>757</v>
      </c>
    </row>
    <row r="2381" spans="2:13" x14ac:dyDescent="0.25">
      <c r="B2381" s="72" t="s">
        <v>143</v>
      </c>
      <c r="C2381" s="72" t="s">
        <v>144</v>
      </c>
      <c r="D2381" s="72" t="s">
        <v>12</v>
      </c>
      <c r="E2381" s="72" t="s">
        <v>188</v>
      </c>
      <c r="F2381" s="73">
        <v>2230048</v>
      </c>
      <c r="G2381" s="72" t="s">
        <v>14</v>
      </c>
      <c r="H2381" s="72" t="s">
        <v>155</v>
      </c>
      <c r="I2381" s="72" t="s">
        <v>16</v>
      </c>
      <c r="J2381" s="72" t="s">
        <v>18</v>
      </c>
      <c r="K2381" s="72" t="s">
        <v>267</v>
      </c>
      <c r="L2381" s="72" t="s">
        <v>603</v>
      </c>
      <c r="M2381" s="72" t="s">
        <v>191</v>
      </c>
    </row>
    <row r="2382" spans="2:13" x14ac:dyDescent="0.25">
      <c r="B2382" s="72" t="s">
        <v>143</v>
      </c>
      <c r="C2382" s="72" t="s">
        <v>144</v>
      </c>
      <c r="D2382" s="72" t="s">
        <v>12</v>
      </c>
      <c r="E2382" s="72" t="s">
        <v>152</v>
      </c>
      <c r="F2382" s="73">
        <v>-2379</v>
      </c>
      <c r="G2382" s="72" t="s">
        <v>14</v>
      </c>
      <c r="H2382" s="72" t="s">
        <v>15</v>
      </c>
      <c r="I2382" s="72" t="s">
        <v>16</v>
      </c>
      <c r="J2382" s="72" t="s">
        <v>18</v>
      </c>
      <c r="K2382" s="72" t="s">
        <v>257</v>
      </c>
      <c r="L2382" s="72" t="s">
        <v>669</v>
      </c>
      <c r="M2382" s="72"/>
    </row>
    <row r="2383" spans="2:13" x14ac:dyDescent="0.25">
      <c r="B2383" s="72" t="s">
        <v>143</v>
      </c>
      <c r="C2383" s="72" t="s">
        <v>144</v>
      </c>
      <c r="D2383" s="72" t="s">
        <v>12</v>
      </c>
      <c r="E2383" s="72" t="s">
        <v>219</v>
      </c>
      <c r="F2383" s="73">
        <v>27729</v>
      </c>
      <c r="G2383" s="72" t="s">
        <v>14</v>
      </c>
      <c r="H2383" s="72" t="s">
        <v>155</v>
      </c>
      <c r="I2383" s="72" t="s">
        <v>16</v>
      </c>
      <c r="J2383" s="72" t="s">
        <v>18</v>
      </c>
      <c r="K2383" s="72" t="s">
        <v>303</v>
      </c>
      <c r="L2383" s="72" t="s">
        <v>712</v>
      </c>
      <c r="M2383" s="72"/>
    </row>
    <row r="2384" spans="2:13" x14ac:dyDescent="0.25">
      <c r="B2384" s="72" t="s">
        <v>143</v>
      </c>
      <c r="C2384" s="72" t="s">
        <v>144</v>
      </c>
      <c r="D2384" s="72" t="s">
        <v>12</v>
      </c>
      <c r="E2384" s="72" t="s">
        <v>181</v>
      </c>
      <c r="F2384" s="73">
        <v>-103</v>
      </c>
      <c r="G2384" s="72" t="s">
        <v>14</v>
      </c>
      <c r="H2384" s="72" t="s">
        <v>15</v>
      </c>
      <c r="I2384" s="72" t="s">
        <v>16</v>
      </c>
      <c r="J2384" s="72" t="s">
        <v>18</v>
      </c>
      <c r="K2384" s="72" t="s">
        <v>21</v>
      </c>
      <c r="L2384" s="72" t="s">
        <v>758</v>
      </c>
      <c r="M2384" s="72"/>
    </row>
    <row r="2385" spans="2:13" x14ac:dyDescent="0.25">
      <c r="B2385" s="72" t="s">
        <v>143</v>
      </c>
      <c r="C2385" s="72" t="s">
        <v>144</v>
      </c>
      <c r="D2385" s="72" t="s">
        <v>12</v>
      </c>
      <c r="E2385" s="72" t="s">
        <v>240</v>
      </c>
      <c r="F2385" s="73">
        <v>-1168</v>
      </c>
      <c r="G2385" s="72" t="s">
        <v>14</v>
      </c>
      <c r="H2385" s="72" t="s">
        <v>15</v>
      </c>
      <c r="I2385" s="72" t="s">
        <v>16</v>
      </c>
      <c r="J2385" s="72" t="s">
        <v>18</v>
      </c>
      <c r="K2385" s="72" t="s">
        <v>33</v>
      </c>
      <c r="L2385" s="72" t="s">
        <v>231</v>
      </c>
      <c r="M2385" s="72"/>
    </row>
    <row r="2386" spans="2:13" x14ac:dyDescent="0.25">
      <c r="B2386" s="72" t="s">
        <v>143</v>
      </c>
      <c r="C2386" s="72" t="s">
        <v>144</v>
      </c>
      <c r="D2386" s="72" t="s">
        <v>12</v>
      </c>
      <c r="E2386" s="72" t="s">
        <v>227</v>
      </c>
      <c r="F2386" s="73">
        <v>22351</v>
      </c>
      <c r="G2386" s="72" t="s">
        <v>14</v>
      </c>
      <c r="H2386" s="72" t="s">
        <v>155</v>
      </c>
      <c r="I2386" s="72" t="s">
        <v>16</v>
      </c>
      <c r="J2386" s="72" t="s">
        <v>18</v>
      </c>
      <c r="K2386" s="72" t="s">
        <v>267</v>
      </c>
      <c r="L2386" s="72" t="s">
        <v>340</v>
      </c>
      <c r="M2386" s="72" t="s">
        <v>191</v>
      </c>
    </row>
    <row r="2387" spans="2:13" x14ac:dyDescent="0.25">
      <c r="B2387" s="72" t="s">
        <v>143</v>
      </c>
      <c r="C2387" s="72" t="s">
        <v>144</v>
      </c>
      <c r="D2387" s="72" t="s">
        <v>12</v>
      </c>
      <c r="E2387" s="72" t="s">
        <v>759</v>
      </c>
      <c r="F2387" s="73">
        <v>7758518</v>
      </c>
      <c r="G2387" s="72" t="s">
        <v>14</v>
      </c>
      <c r="H2387" s="72" t="s">
        <v>155</v>
      </c>
      <c r="I2387" s="72" t="s">
        <v>16</v>
      </c>
      <c r="J2387" s="72" t="s">
        <v>18</v>
      </c>
      <c r="K2387" s="72" t="s">
        <v>303</v>
      </c>
      <c r="L2387" s="72" t="s">
        <v>712</v>
      </c>
      <c r="M2387" s="72"/>
    </row>
    <row r="2388" spans="2:13" x14ac:dyDescent="0.25">
      <c r="B2388" s="72" t="s">
        <v>143</v>
      </c>
      <c r="C2388" s="72" t="s">
        <v>144</v>
      </c>
      <c r="D2388" s="72" t="s">
        <v>12</v>
      </c>
      <c r="E2388" s="72" t="s">
        <v>213</v>
      </c>
      <c r="F2388" s="73">
        <v>41</v>
      </c>
      <c r="G2388" s="72" t="s">
        <v>14</v>
      </c>
      <c r="H2388" s="72" t="s">
        <v>15</v>
      </c>
      <c r="I2388" s="72" t="s">
        <v>16</v>
      </c>
      <c r="J2388" s="72" t="s">
        <v>18</v>
      </c>
      <c r="K2388" s="72" t="s">
        <v>33</v>
      </c>
      <c r="L2388" s="72" t="s">
        <v>354</v>
      </c>
      <c r="M2388" s="72" t="s">
        <v>172</v>
      </c>
    </row>
    <row r="2389" spans="2:13" x14ac:dyDescent="0.25">
      <c r="B2389" s="72" t="s">
        <v>143</v>
      </c>
      <c r="C2389" s="72" t="s">
        <v>144</v>
      </c>
      <c r="D2389" s="72" t="s">
        <v>12</v>
      </c>
      <c r="E2389" s="72" t="s">
        <v>229</v>
      </c>
      <c r="F2389" s="73">
        <v>-547</v>
      </c>
      <c r="G2389" s="72" t="s">
        <v>14</v>
      </c>
      <c r="H2389" s="72" t="s">
        <v>155</v>
      </c>
      <c r="I2389" s="72" t="s">
        <v>16</v>
      </c>
      <c r="J2389" s="72" t="s">
        <v>18</v>
      </c>
      <c r="K2389" s="72" t="s">
        <v>33</v>
      </c>
      <c r="L2389" s="72" t="s">
        <v>456</v>
      </c>
      <c r="M2389" s="72"/>
    </row>
    <row r="2390" spans="2:13" x14ac:dyDescent="0.25">
      <c r="B2390" s="72" t="s">
        <v>143</v>
      </c>
      <c r="C2390" s="72" t="s">
        <v>144</v>
      </c>
      <c r="D2390" s="72" t="s">
        <v>12</v>
      </c>
      <c r="E2390" s="72" t="s">
        <v>181</v>
      </c>
      <c r="F2390" s="73">
        <v>-54</v>
      </c>
      <c r="G2390" s="72" t="s">
        <v>14</v>
      </c>
      <c r="H2390" s="72" t="s">
        <v>15</v>
      </c>
      <c r="I2390" s="72" t="s">
        <v>16</v>
      </c>
      <c r="J2390" s="72" t="s">
        <v>18</v>
      </c>
      <c r="K2390" s="72" t="s">
        <v>33</v>
      </c>
      <c r="L2390" s="72" t="s">
        <v>224</v>
      </c>
      <c r="M2390" s="72"/>
    </row>
    <row r="2391" spans="2:13" x14ac:dyDescent="0.25">
      <c r="B2391" s="72" t="s">
        <v>143</v>
      </c>
      <c r="C2391" s="72" t="s">
        <v>144</v>
      </c>
      <c r="D2391" s="72" t="s">
        <v>12</v>
      </c>
      <c r="E2391" s="72" t="s">
        <v>177</v>
      </c>
      <c r="F2391" s="73">
        <v>50397</v>
      </c>
      <c r="G2391" s="72" t="s">
        <v>14</v>
      </c>
      <c r="H2391" s="72" t="s">
        <v>155</v>
      </c>
      <c r="I2391" s="72" t="s">
        <v>16</v>
      </c>
      <c r="J2391" s="72" t="s">
        <v>18</v>
      </c>
      <c r="K2391" s="72" t="s">
        <v>33</v>
      </c>
      <c r="L2391" s="72" t="s">
        <v>667</v>
      </c>
      <c r="M2391" s="72"/>
    </row>
    <row r="2392" spans="2:13" x14ac:dyDescent="0.25">
      <c r="B2392" s="72" t="s">
        <v>143</v>
      </c>
      <c r="C2392" s="72" t="s">
        <v>144</v>
      </c>
      <c r="D2392" s="72" t="s">
        <v>12</v>
      </c>
      <c r="E2392" s="72" t="s">
        <v>188</v>
      </c>
      <c r="F2392" s="73">
        <v>216864</v>
      </c>
      <c r="G2392" s="72" t="s">
        <v>14</v>
      </c>
      <c r="H2392" s="72" t="s">
        <v>155</v>
      </c>
      <c r="I2392" s="72" t="s">
        <v>16</v>
      </c>
      <c r="J2392" s="72" t="s">
        <v>18</v>
      </c>
      <c r="K2392" s="72" t="s">
        <v>33</v>
      </c>
      <c r="L2392" s="72" t="s">
        <v>532</v>
      </c>
      <c r="M2392" s="72" t="s">
        <v>151</v>
      </c>
    </row>
    <row r="2393" spans="2:13" x14ac:dyDescent="0.25">
      <c r="B2393" s="72" t="s">
        <v>143</v>
      </c>
      <c r="C2393" s="72" t="s">
        <v>144</v>
      </c>
      <c r="D2393" s="72" t="s">
        <v>12</v>
      </c>
      <c r="E2393" s="72" t="s">
        <v>152</v>
      </c>
      <c r="F2393" s="73">
        <v>-650</v>
      </c>
      <c r="G2393" s="72" t="s">
        <v>14</v>
      </c>
      <c r="H2393" s="72" t="s">
        <v>15</v>
      </c>
      <c r="I2393" s="72" t="s">
        <v>16</v>
      </c>
      <c r="J2393" s="72" t="s">
        <v>18</v>
      </c>
      <c r="K2393" s="72" t="s">
        <v>33</v>
      </c>
      <c r="L2393" s="72" t="s">
        <v>412</v>
      </c>
      <c r="M2393" s="72"/>
    </row>
    <row r="2394" spans="2:13" x14ac:dyDescent="0.25">
      <c r="B2394" s="72" t="s">
        <v>143</v>
      </c>
      <c r="C2394" s="72" t="s">
        <v>144</v>
      </c>
      <c r="D2394" s="72" t="s">
        <v>12</v>
      </c>
      <c r="E2394" s="72" t="s">
        <v>154</v>
      </c>
      <c r="F2394" s="73">
        <v>-1440</v>
      </c>
      <c r="G2394" s="72" t="s">
        <v>14</v>
      </c>
      <c r="H2394" s="72" t="s">
        <v>155</v>
      </c>
      <c r="I2394" s="72" t="s">
        <v>16</v>
      </c>
      <c r="J2394" s="72" t="s">
        <v>18</v>
      </c>
      <c r="K2394" s="72" t="s">
        <v>33</v>
      </c>
      <c r="L2394" s="72" t="s">
        <v>218</v>
      </c>
      <c r="M2394" s="72"/>
    </row>
    <row r="2395" spans="2:13" x14ac:dyDescent="0.25">
      <c r="B2395" s="72" t="s">
        <v>143</v>
      </c>
      <c r="C2395" s="72" t="s">
        <v>144</v>
      </c>
      <c r="D2395" s="72" t="s">
        <v>12</v>
      </c>
      <c r="E2395" s="72" t="s">
        <v>199</v>
      </c>
      <c r="F2395" s="73">
        <v>80797</v>
      </c>
      <c r="G2395" s="72" t="s">
        <v>14</v>
      </c>
      <c r="H2395" s="72" t="s">
        <v>15</v>
      </c>
      <c r="I2395" s="72" t="s">
        <v>16</v>
      </c>
      <c r="J2395" s="72" t="s">
        <v>18</v>
      </c>
      <c r="K2395" s="72" t="s">
        <v>147</v>
      </c>
      <c r="L2395" s="72" t="s">
        <v>358</v>
      </c>
      <c r="M2395" s="72"/>
    </row>
    <row r="2396" spans="2:13" x14ac:dyDescent="0.25">
      <c r="B2396" s="72" t="s">
        <v>143</v>
      </c>
      <c r="C2396" s="72" t="s">
        <v>144</v>
      </c>
      <c r="D2396" s="72" t="s">
        <v>12</v>
      </c>
      <c r="E2396" s="72" t="s">
        <v>229</v>
      </c>
      <c r="F2396" s="73">
        <v>-85741</v>
      </c>
      <c r="G2396" s="72" t="s">
        <v>14</v>
      </c>
      <c r="H2396" s="72" t="s">
        <v>15</v>
      </c>
      <c r="I2396" s="72" t="s">
        <v>16</v>
      </c>
      <c r="J2396" s="72" t="s">
        <v>18</v>
      </c>
      <c r="K2396" s="72" t="s">
        <v>189</v>
      </c>
      <c r="L2396" s="72" t="s">
        <v>685</v>
      </c>
      <c r="M2396" s="72"/>
    </row>
    <row r="2397" spans="2:13" x14ac:dyDescent="0.25">
      <c r="B2397" s="72" t="s">
        <v>143</v>
      </c>
      <c r="C2397" s="72" t="s">
        <v>144</v>
      </c>
      <c r="D2397" s="72" t="s">
        <v>12</v>
      </c>
      <c r="E2397" s="72" t="s">
        <v>219</v>
      </c>
      <c r="F2397" s="73">
        <v>520</v>
      </c>
      <c r="G2397" s="72" t="s">
        <v>14</v>
      </c>
      <c r="H2397" s="72" t="s">
        <v>15</v>
      </c>
      <c r="I2397" s="72" t="s">
        <v>16</v>
      </c>
      <c r="J2397" s="72" t="s">
        <v>17</v>
      </c>
      <c r="K2397" s="72" t="s">
        <v>147</v>
      </c>
      <c r="L2397" s="72" t="s">
        <v>619</v>
      </c>
      <c r="M2397" s="72"/>
    </row>
    <row r="2398" spans="2:13" x14ac:dyDescent="0.25">
      <c r="B2398" s="72" t="s">
        <v>143</v>
      </c>
      <c r="C2398" s="72" t="s">
        <v>144</v>
      </c>
      <c r="D2398" s="72" t="s">
        <v>12</v>
      </c>
      <c r="E2398" s="72" t="s">
        <v>175</v>
      </c>
      <c r="F2398" s="73">
        <v>-7892</v>
      </c>
      <c r="G2398" s="72" t="s">
        <v>14</v>
      </c>
      <c r="H2398" s="72" t="s">
        <v>155</v>
      </c>
      <c r="I2398" s="72" t="s">
        <v>16</v>
      </c>
      <c r="J2398" s="72" t="s">
        <v>18</v>
      </c>
      <c r="K2398" s="72" t="s">
        <v>33</v>
      </c>
      <c r="L2398" s="72" t="s">
        <v>277</v>
      </c>
      <c r="M2398" s="72"/>
    </row>
    <row r="2399" spans="2:13" x14ac:dyDescent="0.25">
      <c r="B2399" s="72" t="s">
        <v>143</v>
      </c>
      <c r="C2399" s="72" t="s">
        <v>144</v>
      </c>
      <c r="D2399" s="72" t="s">
        <v>12</v>
      </c>
      <c r="E2399" s="72" t="s">
        <v>227</v>
      </c>
      <c r="F2399" s="73">
        <v>33528</v>
      </c>
      <c r="G2399" s="72" t="s">
        <v>14</v>
      </c>
      <c r="H2399" s="72" t="s">
        <v>15</v>
      </c>
      <c r="I2399" s="72" t="s">
        <v>16</v>
      </c>
      <c r="J2399" s="72" t="s">
        <v>18</v>
      </c>
      <c r="K2399" s="72" t="s">
        <v>21</v>
      </c>
      <c r="L2399" s="72" t="s">
        <v>249</v>
      </c>
      <c r="M2399" s="72" t="s">
        <v>163</v>
      </c>
    </row>
    <row r="2400" spans="2:13" x14ac:dyDescent="0.25">
      <c r="B2400" s="72" t="s">
        <v>143</v>
      </c>
      <c r="C2400" s="72" t="s">
        <v>144</v>
      </c>
      <c r="D2400" s="72" t="s">
        <v>12</v>
      </c>
      <c r="E2400" s="72" t="s">
        <v>237</v>
      </c>
      <c r="F2400" s="73">
        <v>111097</v>
      </c>
      <c r="G2400" s="72" t="s">
        <v>14</v>
      </c>
      <c r="H2400" s="72" t="s">
        <v>15</v>
      </c>
      <c r="I2400" s="72" t="s">
        <v>16</v>
      </c>
      <c r="J2400" s="72" t="s">
        <v>18</v>
      </c>
      <c r="K2400" s="72" t="s">
        <v>21</v>
      </c>
      <c r="L2400" s="72" t="s">
        <v>352</v>
      </c>
      <c r="M2400" s="72" t="s">
        <v>163</v>
      </c>
    </row>
    <row r="2401" spans="2:13" x14ac:dyDescent="0.25">
      <c r="B2401" s="72" t="s">
        <v>143</v>
      </c>
      <c r="C2401" s="72" t="s">
        <v>144</v>
      </c>
      <c r="D2401" s="72" t="s">
        <v>12</v>
      </c>
      <c r="E2401" s="72" t="s">
        <v>227</v>
      </c>
      <c r="F2401" s="73">
        <v>247091</v>
      </c>
      <c r="G2401" s="72" t="s">
        <v>14</v>
      </c>
      <c r="H2401" s="72" t="s">
        <v>15</v>
      </c>
      <c r="I2401" s="72" t="s">
        <v>16</v>
      </c>
      <c r="J2401" s="72" t="s">
        <v>18</v>
      </c>
      <c r="K2401" s="72" t="s">
        <v>33</v>
      </c>
      <c r="L2401" s="72" t="s">
        <v>34</v>
      </c>
      <c r="M2401" s="72" t="s">
        <v>186</v>
      </c>
    </row>
    <row r="2402" spans="2:13" x14ac:dyDescent="0.25">
      <c r="B2402" s="72" t="s">
        <v>143</v>
      </c>
      <c r="C2402" s="72" t="s">
        <v>144</v>
      </c>
      <c r="D2402" s="72" t="s">
        <v>12</v>
      </c>
      <c r="E2402" s="72" t="s">
        <v>157</v>
      </c>
      <c r="F2402" s="73">
        <v>690273</v>
      </c>
      <c r="G2402" s="72" t="s">
        <v>14</v>
      </c>
      <c r="H2402" s="72" t="s">
        <v>15</v>
      </c>
      <c r="I2402" s="72" t="s">
        <v>16</v>
      </c>
      <c r="J2402" s="72" t="s">
        <v>18</v>
      </c>
      <c r="K2402" s="72" t="s">
        <v>147</v>
      </c>
      <c r="L2402" s="72" t="s">
        <v>241</v>
      </c>
      <c r="M2402" s="72" t="s">
        <v>203</v>
      </c>
    </row>
    <row r="2403" spans="2:13" x14ac:dyDescent="0.25">
      <c r="B2403" s="72" t="s">
        <v>143</v>
      </c>
      <c r="C2403" s="72" t="s">
        <v>144</v>
      </c>
      <c r="D2403" s="72" t="s">
        <v>12</v>
      </c>
      <c r="E2403" s="72" t="s">
        <v>209</v>
      </c>
      <c r="F2403" s="73">
        <v>600200</v>
      </c>
      <c r="G2403" s="72" t="s">
        <v>14</v>
      </c>
      <c r="H2403" s="72" t="s">
        <v>15</v>
      </c>
      <c r="I2403" s="72" t="s">
        <v>16</v>
      </c>
      <c r="J2403" s="72" t="s">
        <v>18</v>
      </c>
      <c r="K2403" s="72" t="s">
        <v>184</v>
      </c>
      <c r="L2403" s="72" t="s">
        <v>351</v>
      </c>
      <c r="M2403" s="72" t="s">
        <v>159</v>
      </c>
    </row>
    <row r="2404" spans="2:13" x14ac:dyDescent="0.25">
      <c r="B2404" s="72" t="s">
        <v>143</v>
      </c>
      <c r="C2404" s="72" t="s">
        <v>144</v>
      </c>
      <c r="D2404" s="72" t="s">
        <v>12</v>
      </c>
      <c r="E2404" s="72" t="s">
        <v>229</v>
      </c>
      <c r="F2404" s="73">
        <v>-85108</v>
      </c>
      <c r="G2404" s="72" t="s">
        <v>14</v>
      </c>
      <c r="H2404" s="72" t="s">
        <v>15</v>
      </c>
      <c r="I2404" s="72" t="s">
        <v>16</v>
      </c>
      <c r="J2404" s="72" t="s">
        <v>18</v>
      </c>
      <c r="K2404" s="72" t="s">
        <v>147</v>
      </c>
      <c r="L2404" s="72" t="s">
        <v>407</v>
      </c>
      <c r="M2404" s="72"/>
    </row>
    <row r="2405" spans="2:13" x14ac:dyDescent="0.25">
      <c r="B2405" s="72" t="s">
        <v>143</v>
      </c>
      <c r="C2405" s="72" t="s">
        <v>144</v>
      </c>
      <c r="D2405" s="72" t="s">
        <v>12</v>
      </c>
      <c r="E2405" s="72" t="s">
        <v>157</v>
      </c>
      <c r="F2405" s="73">
        <v>458821</v>
      </c>
      <c r="G2405" s="72" t="s">
        <v>14</v>
      </c>
      <c r="H2405" s="72" t="s">
        <v>15</v>
      </c>
      <c r="I2405" s="72" t="s">
        <v>16</v>
      </c>
      <c r="J2405" s="72" t="s">
        <v>18</v>
      </c>
      <c r="K2405" s="72" t="s">
        <v>33</v>
      </c>
      <c r="L2405" s="72" t="s">
        <v>456</v>
      </c>
      <c r="M2405" s="72" t="s">
        <v>159</v>
      </c>
    </row>
    <row r="2406" spans="2:13" x14ac:dyDescent="0.25">
      <c r="B2406" s="72" t="s">
        <v>143</v>
      </c>
      <c r="C2406" s="72" t="s">
        <v>144</v>
      </c>
      <c r="D2406" s="72" t="s">
        <v>12</v>
      </c>
      <c r="E2406" s="72" t="s">
        <v>157</v>
      </c>
      <c r="F2406" s="73">
        <v>16003618</v>
      </c>
      <c r="G2406" s="72" t="s">
        <v>14</v>
      </c>
      <c r="H2406" s="72" t="s">
        <v>15</v>
      </c>
      <c r="I2406" s="72" t="s">
        <v>16</v>
      </c>
      <c r="J2406" s="72" t="s">
        <v>18</v>
      </c>
      <c r="K2406" s="72" t="s">
        <v>165</v>
      </c>
      <c r="L2406" s="72" t="s">
        <v>472</v>
      </c>
      <c r="M2406" s="72" t="s">
        <v>337</v>
      </c>
    </row>
    <row r="2407" spans="2:13" x14ac:dyDescent="0.25">
      <c r="B2407" s="72" t="s">
        <v>143</v>
      </c>
      <c r="C2407" s="72" t="s">
        <v>144</v>
      </c>
      <c r="D2407" s="72" t="s">
        <v>12</v>
      </c>
      <c r="E2407" s="72" t="s">
        <v>594</v>
      </c>
      <c r="F2407" s="73">
        <v>10435</v>
      </c>
      <c r="G2407" s="72" t="s">
        <v>14</v>
      </c>
      <c r="H2407" s="72" t="s">
        <v>155</v>
      </c>
      <c r="I2407" s="72" t="s">
        <v>16</v>
      </c>
      <c r="J2407" s="72" t="s">
        <v>18</v>
      </c>
      <c r="K2407" s="72" t="s">
        <v>33</v>
      </c>
      <c r="L2407" s="72" t="s">
        <v>284</v>
      </c>
      <c r="M2407" s="72" t="s">
        <v>522</v>
      </c>
    </row>
    <row r="2408" spans="2:13" x14ac:dyDescent="0.25">
      <c r="B2408" s="72" t="s">
        <v>143</v>
      </c>
      <c r="C2408" s="72" t="s">
        <v>144</v>
      </c>
      <c r="D2408" s="72" t="s">
        <v>12</v>
      </c>
      <c r="E2408" s="72" t="s">
        <v>154</v>
      </c>
      <c r="F2408" s="73">
        <v>-18534</v>
      </c>
      <c r="G2408" s="72" t="s">
        <v>14</v>
      </c>
      <c r="H2408" s="72" t="s">
        <v>15</v>
      </c>
      <c r="I2408" s="72" t="s">
        <v>16</v>
      </c>
      <c r="J2408" s="72" t="s">
        <v>18</v>
      </c>
      <c r="K2408" s="72" t="s">
        <v>147</v>
      </c>
      <c r="L2408" s="72" t="s">
        <v>295</v>
      </c>
      <c r="M2408" s="72"/>
    </row>
    <row r="2409" spans="2:13" x14ac:dyDescent="0.25">
      <c r="B2409" s="72" t="s">
        <v>143</v>
      </c>
      <c r="C2409" s="72" t="s">
        <v>144</v>
      </c>
      <c r="D2409" s="72" t="s">
        <v>12</v>
      </c>
      <c r="E2409" s="72" t="s">
        <v>170</v>
      </c>
      <c r="F2409" s="73">
        <v>55194</v>
      </c>
      <c r="G2409" s="72" t="s">
        <v>14</v>
      </c>
      <c r="H2409" s="72" t="s">
        <v>15</v>
      </c>
      <c r="I2409" s="72" t="s">
        <v>16</v>
      </c>
      <c r="J2409" s="72" t="s">
        <v>18</v>
      </c>
      <c r="K2409" s="72" t="s">
        <v>33</v>
      </c>
      <c r="L2409" s="72" t="s">
        <v>256</v>
      </c>
      <c r="M2409" s="72" t="s">
        <v>151</v>
      </c>
    </row>
    <row r="2410" spans="2:13" x14ac:dyDescent="0.25">
      <c r="B2410" s="72" t="s">
        <v>143</v>
      </c>
      <c r="C2410" s="72" t="s">
        <v>144</v>
      </c>
      <c r="D2410" s="72" t="s">
        <v>12</v>
      </c>
      <c r="E2410" s="72" t="s">
        <v>439</v>
      </c>
      <c r="F2410" s="73">
        <v>364190</v>
      </c>
      <c r="G2410" s="72" t="s">
        <v>14</v>
      </c>
      <c r="H2410" s="72" t="s">
        <v>15</v>
      </c>
      <c r="I2410" s="72" t="s">
        <v>16</v>
      </c>
      <c r="J2410" s="72" t="s">
        <v>18</v>
      </c>
      <c r="K2410" s="72" t="s">
        <v>147</v>
      </c>
      <c r="L2410" s="72" t="s">
        <v>327</v>
      </c>
      <c r="M2410" s="72"/>
    </row>
    <row r="2411" spans="2:13" x14ac:dyDescent="0.25">
      <c r="B2411" s="72" t="s">
        <v>143</v>
      </c>
      <c r="C2411" s="72" t="s">
        <v>144</v>
      </c>
      <c r="D2411" s="72" t="s">
        <v>12</v>
      </c>
      <c r="E2411" s="72" t="s">
        <v>188</v>
      </c>
      <c r="F2411" s="73">
        <v>1392985</v>
      </c>
      <c r="G2411" s="72" t="s">
        <v>14</v>
      </c>
      <c r="H2411" s="72" t="s">
        <v>155</v>
      </c>
      <c r="I2411" s="72" t="s">
        <v>16</v>
      </c>
      <c r="J2411" s="72" t="s">
        <v>18</v>
      </c>
      <c r="K2411" s="72" t="s">
        <v>33</v>
      </c>
      <c r="L2411" s="72" t="s">
        <v>537</v>
      </c>
      <c r="M2411" s="72" t="s">
        <v>191</v>
      </c>
    </row>
    <row r="2412" spans="2:13" x14ac:dyDescent="0.25">
      <c r="B2412" s="72" t="s">
        <v>143</v>
      </c>
      <c r="C2412" s="72" t="s">
        <v>144</v>
      </c>
      <c r="D2412" s="72" t="s">
        <v>12</v>
      </c>
      <c r="E2412" s="72" t="s">
        <v>177</v>
      </c>
      <c r="F2412" s="73">
        <v>1618</v>
      </c>
      <c r="G2412" s="72" t="s">
        <v>14</v>
      </c>
      <c r="H2412" s="72" t="s">
        <v>15</v>
      </c>
      <c r="I2412" s="72" t="s">
        <v>16</v>
      </c>
      <c r="J2412" s="72" t="s">
        <v>18</v>
      </c>
      <c r="K2412" s="72" t="s">
        <v>33</v>
      </c>
      <c r="L2412" s="72" t="s">
        <v>667</v>
      </c>
      <c r="M2412" s="72"/>
    </row>
    <row r="2413" spans="2:13" x14ac:dyDescent="0.25">
      <c r="B2413" s="72" t="s">
        <v>143</v>
      </c>
      <c r="C2413" s="72" t="s">
        <v>144</v>
      </c>
      <c r="D2413" s="72" t="s">
        <v>12</v>
      </c>
      <c r="E2413" s="72" t="s">
        <v>170</v>
      </c>
      <c r="F2413" s="73">
        <v>2138</v>
      </c>
      <c r="G2413" s="72" t="s">
        <v>14</v>
      </c>
      <c r="H2413" s="72" t="s">
        <v>15</v>
      </c>
      <c r="I2413" s="72" t="s">
        <v>16</v>
      </c>
      <c r="J2413" s="72" t="s">
        <v>18</v>
      </c>
      <c r="K2413" s="72" t="s">
        <v>27</v>
      </c>
      <c r="L2413" s="72" t="s">
        <v>405</v>
      </c>
      <c r="M2413" s="72" t="s">
        <v>172</v>
      </c>
    </row>
    <row r="2414" spans="2:13" x14ac:dyDescent="0.25">
      <c r="B2414" s="72" t="s">
        <v>143</v>
      </c>
      <c r="C2414" s="72" t="s">
        <v>144</v>
      </c>
      <c r="D2414" s="72" t="s">
        <v>12</v>
      </c>
      <c r="E2414" s="72" t="s">
        <v>188</v>
      </c>
      <c r="F2414" s="73">
        <v>1434155</v>
      </c>
      <c r="G2414" s="72" t="s">
        <v>14</v>
      </c>
      <c r="H2414" s="72" t="s">
        <v>15</v>
      </c>
      <c r="I2414" s="72" t="s">
        <v>16</v>
      </c>
      <c r="J2414" s="72" t="s">
        <v>18</v>
      </c>
      <c r="K2414" s="72" t="s">
        <v>257</v>
      </c>
      <c r="L2414" s="72" t="s">
        <v>581</v>
      </c>
      <c r="M2414" s="72" t="s">
        <v>163</v>
      </c>
    </row>
    <row r="2415" spans="2:13" x14ac:dyDescent="0.25">
      <c r="B2415" s="72" t="s">
        <v>143</v>
      </c>
      <c r="C2415" s="72" t="s">
        <v>144</v>
      </c>
      <c r="D2415" s="72" t="s">
        <v>12</v>
      </c>
      <c r="E2415" s="72" t="s">
        <v>349</v>
      </c>
      <c r="F2415" s="73">
        <v>10224</v>
      </c>
      <c r="G2415" s="72" t="s">
        <v>14</v>
      </c>
      <c r="H2415" s="72" t="s">
        <v>155</v>
      </c>
      <c r="I2415" s="72" t="s">
        <v>16</v>
      </c>
      <c r="J2415" s="72" t="s">
        <v>18</v>
      </c>
      <c r="K2415" s="72" t="s">
        <v>147</v>
      </c>
      <c r="L2415" s="72" t="s">
        <v>278</v>
      </c>
      <c r="M2415" s="72" t="s">
        <v>159</v>
      </c>
    </row>
    <row r="2416" spans="2:13" x14ac:dyDescent="0.25">
      <c r="B2416" s="72" t="s">
        <v>143</v>
      </c>
      <c r="C2416" s="72" t="s">
        <v>144</v>
      </c>
      <c r="D2416" s="72" t="s">
        <v>12</v>
      </c>
      <c r="E2416" s="72" t="s">
        <v>199</v>
      </c>
      <c r="F2416" s="73">
        <v>7320</v>
      </c>
      <c r="G2416" s="72" t="s">
        <v>14</v>
      </c>
      <c r="H2416" s="72" t="s">
        <v>15</v>
      </c>
      <c r="I2416" s="72" t="s">
        <v>16</v>
      </c>
      <c r="J2416" s="72" t="s">
        <v>18</v>
      </c>
      <c r="K2416" s="72" t="s">
        <v>147</v>
      </c>
      <c r="L2416" s="72" t="s">
        <v>517</v>
      </c>
      <c r="M2416" s="72"/>
    </row>
    <row r="2417" spans="2:13" x14ac:dyDescent="0.25">
      <c r="B2417" s="72" t="s">
        <v>143</v>
      </c>
      <c r="C2417" s="72" t="s">
        <v>144</v>
      </c>
      <c r="D2417" s="72" t="s">
        <v>12</v>
      </c>
      <c r="E2417" s="72" t="s">
        <v>197</v>
      </c>
      <c r="F2417" s="73">
        <v>47493</v>
      </c>
      <c r="G2417" s="72" t="s">
        <v>14</v>
      </c>
      <c r="H2417" s="72" t="s">
        <v>155</v>
      </c>
      <c r="I2417" s="72" t="s">
        <v>16</v>
      </c>
      <c r="J2417" s="72" t="s">
        <v>18</v>
      </c>
      <c r="K2417" s="72" t="s">
        <v>33</v>
      </c>
      <c r="L2417" s="72" t="s">
        <v>314</v>
      </c>
      <c r="M2417" s="72" t="s">
        <v>163</v>
      </c>
    </row>
    <row r="2418" spans="2:13" x14ac:dyDescent="0.25">
      <c r="B2418" s="72" t="s">
        <v>143</v>
      </c>
      <c r="C2418" s="72" t="s">
        <v>144</v>
      </c>
      <c r="D2418" s="72" t="s">
        <v>12</v>
      </c>
      <c r="E2418" s="72" t="s">
        <v>242</v>
      </c>
      <c r="F2418" s="73">
        <v>-799</v>
      </c>
      <c r="G2418" s="72" t="s">
        <v>14</v>
      </c>
      <c r="H2418" s="72" t="s">
        <v>155</v>
      </c>
      <c r="I2418" s="72" t="s">
        <v>16</v>
      </c>
      <c r="J2418" s="72" t="s">
        <v>18</v>
      </c>
      <c r="K2418" s="72" t="s">
        <v>24</v>
      </c>
      <c r="L2418" s="72" t="s">
        <v>344</v>
      </c>
      <c r="M2418" s="72"/>
    </row>
    <row r="2419" spans="2:13" x14ac:dyDescent="0.25">
      <c r="B2419" s="72" t="s">
        <v>143</v>
      </c>
      <c r="C2419" s="72" t="s">
        <v>144</v>
      </c>
      <c r="D2419" s="72" t="s">
        <v>12</v>
      </c>
      <c r="E2419" s="72" t="s">
        <v>229</v>
      </c>
      <c r="F2419" s="73">
        <v>-139</v>
      </c>
      <c r="G2419" s="72" t="s">
        <v>31</v>
      </c>
      <c r="H2419" s="72" t="s">
        <v>15</v>
      </c>
      <c r="I2419" s="72" t="s">
        <v>16</v>
      </c>
      <c r="J2419" s="72" t="s">
        <v>140</v>
      </c>
      <c r="K2419" s="72" t="s">
        <v>267</v>
      </c>
      <c r="L2419" s="72" t="s">
        <v>579</v>
      </c>
      <c r="M2419" s="72"/>
    </row>
    <row r="2420" spans="2:13" x14ac:dyDescent="0.25">
      <c r="B2420" s="72" t="s">
        <v>143</v>
      </c>
      <c r="C2420" s="72" t="s">
        <v>144</v>
      </c>
      <c r="D2420" s="72" t="s">
        <v>12</v>
      </c>
      <c r="E2420" s="72" t="s">
        <v>199</v>
      </c>
      <c r="F2420" s="73">
        <v>54742</v>
      </c>
      <c r="G2420" s="72" t="s">
        <v>14</v>
      </c>
      <c r="H2420" s="72" t="s">
        <v>15</v>
      </c>
      <c r="I2420" s="72" t="s">
        <v>16</v>
      </c>
      <c r="J2420" s="72" t="s">
        <v>18</v>
      </c>
      <c r="K2420" s="72" t="s">
        <v>33</v>
      </c>
      <c r="L2420" s="72" t="s">
        <v>156</v>
      </c>
      <c r="M2420" s="72"/>
    </row>
    <row r="2421" spans="2:13" x14ac:dyDescent="0.25">
      <c r="B2421" s="72" t="s">
        <v>143</v>
      </c>
      <c r="C2421" s="72" t="s">
        <v>144</v>
      </c>
      <c r="D2421" s="72" t="s">
        <v>12</v>
      </c>
      <c r="E2421" s="72" t="s">
        <v>149</v>
      </c>
      <c r="F2421" s="73">
        <v>752780</v>
      </c>
      <c r="G2421" s="72" t="s">
        <v>14</v>
      </c>
      <c r="H2421" s="72" t="s">
        <v>15</v>
      </c>
      <c r="I2421" s="72" t="s">
        <v>16</v>
      </c>
      <c r="J2421" s="72" t="s">
        <v>18</v>
      </c>
      <c r="K2421" s="72" t="s">
        <v>165</v>
      </c>
      <c r="L2421" s="72" t="s">
        <v>166</v>
      </c>
      <c r="M2421" s="72" t="s">
        <v>151</v>
      </c>
    </row>
    <row r="2422" spans="2:13" x14ac:dyDescent="0.25">
      <c r="B2422" s="72" t="s">
        <v>143</v>
      </c>
      <c r="C2422" s="72" t="s">
        <v>144</v>
      </c>
      <c r="D2422" s="72" t="s">
        <v>12</v>
      </c>
      <c r="E2422" s="72" t="s">
        <v>760</v>
      </c>
      <c r="F2422" s="73">
        <v>-2373</v>
      </c>
      <c r="G2422" s="72" t="s">
        <v>14</v>
      </c>
      <c r="H2422" s="72" t="s">
        <v>15</v>
      </c>
      <c r="I2422" s="72" t="s">
        <v>136</v>
      </c>
      <c r="J2422" s="72" t="s">
        <v>18</v>
      </c>
      <c r="K2422" s="72"/>
      <c r="L2422" s="72"/>
      <c r="M2422" s="72"/>
    </row>
    <row r="2423" spans="2:13" x14ac:dyDescent="0.25">
      <c r="B2423" s="72" t="s">
        <v>143</v>
      </c>
      <c r="C2423" s="72" t="s">
        <v>144</v>
      </c>
      <c r="D2423" s="72" t="s">
        <v>12</v>
      </c>
      <c r="E2423" s="72" t="s">
        <v>761</v>
      </c>
      <c r="F2423" s="73">
        <v>512413765</v>
      </c>
      <c r="G2423" s="72" t="s">
        <v>31</v>
      </c>
      <c r="H2423" s="72" t="s">
        <v>15</v>
      </c>
      <c r="I2423" s="72" t="s">
        <v>16</v>
      </c>
      <c r="J2423" s="72" t="s">
        <v>18</v>
      </c>
      <c r="K2423" s="72"/>
      <c r="L2423" s="72"/>
      <c r="M2423" s="72" t="s">
        <v>762</v>
      </c>
    </row>
    <row r="2424" spans="2:13" x14ac:dyDescent="0.25">
      <c r="B2424" s="72" t="s">
        <v>143</v>
      </c>
      <c r="C2424" s="72" t="s">
        <v>144</v>
      </c>
      <c r="D2424" s="72" t="s">
        <v>12</v>
      </c>
      <c r="E2424" s="72" t="s">
        <v>219</v>
      </c>
      <c r="F2424" s="73">
        <v>229677</v>
      </c>
      <c r="G2424" s="72" t="s">
        <v>14</v>
      </c>
      <c r="H2424" s="72" t="s">
        <v>15</v>
      </c>
      <c r="I2424" s="72" t="s">
        <v>16</v>
      </c>
      <c r="J2424" s="72" t="s">
        <v>18</v>
      </c>
      <c r="K2424" s="72" t="s">
        <v>184</v>
      </c>
      <c r="L2424" s="72" t="s">
        <v>639</v>
      </c>
      <c r="M2424" s="72"/>
    </row>
    <row r="2425" spans="2:13" x14ac:dyDescent="0.25">
      <c r="B2425" s="72" t="s">
        <v>143</v>
      </c>
      <c r="C2425" s="72" t="s">
        <v>144</v>
      </c>
      <c r="D2425" s="72" t="s">
        <v>12</v>
      </c>
      <c r="E2425" s="72" t="s">
        <v>292</v>
      </c>
      <c r="F2425" s="73">
        <v>725713</v>
      </c>
      <c r="G2425" s="72" t="s">
        <v>14</v>
      </c>
      <c r="H2425" s="72" t="s">
        <v>15</v>
      </c>
      <c r="I2425" s="72" t="s">
        <v>16</v>
      </c>
      <c r="J2425" s="72" t="s">
        <v>18</v>
      </c>
      <c r="K2425" s="72" t="s">
        <v>147</v>
      </c>
      <c r="L2425" s="72" t="s">
        <v>607</v>
      </c>
      <c r="M2425" s="72" t="s">
        <v>601</v>
      </c>
    </row>
    <row r="2426" spans="2:13" x14ac:dyDescent="0.25">
      <c r="B2426" s="72" t="s">
        <v>143</v>
      </c>
      <c r="C2426" s="72" t="s">
        <v>144</v>
      </c>
      <c r="D2426" s="72" t="s">
        <v>12</v>
      </c>
      <c r="E2426" s="72" t="s">
        <v>152</v>
      </c>
      <c r="F2426" s="73">
        <v>-2230</v>
      </c>
      <c r="G2426" s="72" t="s">
        <v>14</v>
      </c>
      <c r="H2426" s="72" t="s">
        <v>155</v>
      </c>
      <c r="I2426" s="72" t="s">
        <v>16</v>
      </c>
      <c r="J2426" s="72" t="s">
        <v>18</v>
      </c>
      <c r="K2426" s="72" t="s">
        <v>33</v>
      </c>
      <c r="L2426" s="72" t="s">
        <v>686</v>
      </c>
      <c r="M2426" s="72"/>
    </row>
    <row r="2427" spans="2:13" x14ac:dyDescent="0.25">
      <c r="B2427" s="72" t="s">
        <v>143</v>
      </c>
      <c r="C2427" s="72" t="s">
        <v>144</v>
      </c>
      <c r="D2427" s="72" t="s">
        <v>12</v>
      </c>
      <c r="E2427" s="72" t="s">
        <v>229</v>
      </c>
      <c r="F2427" s="73">
        <v>-29841</v>
      </c>
      <c r="G2427" s="72" t="s">
        <v>14</v>
      </c>
      <c r="H2427" s="72" t="s">
        <v>155</v>
      </c>
      <c r="I2427" s="72" t="s">
        <v>136</v>
      </c>
      <c r="J2427" s="72" t="s">
        <v>18</v>
      </c>
      <c r="K2427" s="72" t="s">
        <v>21</v>
      </c>
      <c r="L2427" s="72" t="s">
        <v>711</v>
      </c>
      <c r="M2427" s="72"/>
    </row>
    <row r="2428" spans="2:13" x14ac:dyDescent="0.25">
      <c r="B2428" s="72" t="s">
        <v>143</v>
      </c>
      <c r="C2428" s="72" t="s">
        <v>144</v>
      </c>
      <c r="D2428" s="72" t="s">
        <v>12</v>
      </c>
      <c r="E2428" s="72" t="s">
        <v>501</v>
      </c>
      <c r="F2428" s="73">
        <v>624</v>
      </c>
      <c r="G2428" s="72" t="s">
        <v>14</v>
      </c>
      <c r="H2428" s="72" t="s">
        <v>15</v>
      </c>
      <c r="I2428" s="72" t="s">
        <v>16</v>
      </c>
      <c r="J2428" s="72" t="s">
        <v>18</v>
      </c>
      <c r="K2428" s="72" t="s">
        <v>214</v>
      </c>
      <c r="L2428" s="72" t="s">
        <v>699</v>
      </c>
      <c r="M2428" s="72"/>
    </row>
    <row r="2429" spans="2:13" x14ac:dyDescent="0.25">
      <c r="B2429" s="72" t="s">
        <v>143</v>
      </c>
      <c r="C2429" s="72" t="s">
        <v>144</v>
      </c>
      <c r="D2429" s="72" t="s">
        <v>12</v>
      </c>
      <c r="E2429" s="72" t="s">
        <v>237</v>
      </c>
      <c r="F2429" s="73">
        <v>4602070</v>
      </c>
      <c r="G2429" s="72" t="s">
        <v>14</v>
      </c>
      <c r="H2429" s="72" t="s">
        <v>15</v>
      </c>
      <c r="I2429" s="72" t="s">
        <v>16</v>
      </c>
      <c r="J2429" s="72" t="s">
        <v>18</v>
      </c>
      <c r="K2429" s="72" t="s">
        <v>24</v>
      </c>
      <c r="L2429" s="72" t="s">
        <v>22</v>
      </c>
      <c r="M2429" s="72" t="s">
        <v>186</v>
      </c>
    </row>
    <row r="2430" spans="2:13" x14ac:dyDescent="0.25">
      <c r="B2430" s="72" t="s">
        <v>143</v>
      </c>
      <c r="C2430" s="72" t="s">
        <v>144</v>
      </c>
      <c r="D2430" s="72" t="s">
        <v>12</v>
      </c>
      <c r="E2430" s="72" t="s">
        <v>197</v>
      </c>
      <c r="F2430" s="73">
        <v>29159</v>
      </c>
      <c r="G2430" s="72" t="s">
        <v>14</v>
      </c>
      <c r="H2430" s="72" t="s">
        <v>15</v>
      </c>
      <c r="I2430" s="72" t="s">
        <v>16</v>
      </c>
      <c r="J2430" s="72" t="s">
        <v>18</v>
      </c>
      <c r="K2430" s="72" t="s">
        <v>33</v>
      </c>
      <c r="L2430" s="72" t="s">
        <v>537</v>
      </c>
      <c r="M2430" s="72" t="s">
        <v>163</v>
      </c>
    </row>
    <row r="2431" spans="2:13" x14ac:dyDescent="0.25">
      <c r="B2431" s="72" t="s">
        <v>143</v>
      </c>
      <c r="C2431" s="72" t="s">
        <v>144</v>
      </c>
      <c r="D2431" s="72" t="s">
        <v>12</v>
      </c>
      <c r="E2431" s="72" t="s">
        <v>152</v>
      </c>
      <c r="F2431" s="73">
        <v>-498</v>
      </c>
      <c r="G2431" s="72" t="s">
        <v>14</v>
      </c>
      <c r="H2431" s="72" t="s">
        <v>15</v>
      </c>
      <c r="I2431" s="72" t="s">
        <v>16</v>
      </c>
      <c r="J2431" s="72" t="s">
        <v>18</v>
      </c>
      <c r="K2431" s="72" t="s">
        <v>33</v>
      </c>
      <c r="L2431" s="72" t="s">
        <v>588</v>
      </c>
      <c r="M2431" s="72"/>
    </row>
    <row r="2432" spans="2:13" x14ac:dyDescent="0.25">
      <c r="B2432" s="72" t="s">
        <v>143</v>
      </c>
      <c r="C2432" s="72" t="s">
        <v>144</v>
      </c>
      <c r="D2432" s="72" t="s">
        <v>12</v>
      </c>
      <c r="E2432" s="72" t="s">
        <v>188</v>
      </c>
      <c r="F2432" s="73">
        <v>1873463</v>
      </c>
      <c r="G2432" s="72" t="s">
        <v>14</v>
      </c>
      <c r="H2432" s="72" t="s">
        <v>15</v>
      </c>
      <c r="I2432" s="72" t="s">
        <v>16</v>
      </c>
      <c r="J2432" s="72" t="s">
        <v>18</v>
      </c>
      <c r="K2432" s="72" t="s">
        <v>165</v>
      </c>
      <c r="L2432" s="72" t="s">
        <v>610</v>
      </c>
      <c r="M2432" s="72" t="s">
        <v>163</v>
      </c>
    </row>
    <row r="2433" spans="2:13" x14ac:dyDescent="0.25">
      <c r="B2433" s="72" t="s">
        <v>143</v>
      </c>
      <c r="C2433" s="72" t="s">
        <v>144</v>
      </c>
      <c r="D2433" s="72" t="s">
        <v>12</v>
      </c>
      <c r="E2433" s="72" t="s">
        <v>251</v>
      </c>
      <c r="F2433" s="73">
        <v>1749456</v>
      </c>
      <c r="G2433" s="72" t="s">
        <v>14</v>
      </c>
      <c r="H2433" s="72" t="s">
        <v>155</v>
      </c>
      <c r="I2433" s="72" t="s">
        <v>16</v>
      </c>
      <c r="J2433" s="72" t="s">
        <v>18</v>
      </c>
      <c r="K2433" s="72" t="s">
        <v>267</v>
      </c>
      <c r="L2433" s="72" t="s">
        <v>684</v>
      </c>
      <c r="M2433" s="72" t="s">
        <v>601</v>
      </c>
    </row>
    <row r="2434" spans="2:13" x14ac:dyDescent="0.25">
      <c r="B2434" s="72" t="s">
        <v>143</v>
      </c>
      <c r="C2434" s="72" t="s">
        <v>144</v>
      </c>
      <c r="D2434" s="72" t="s">
        <v>12</v>
      </c>
      <c r="E2434" s="72" t="s">
        <v>227</v>
      </c>
      <c r="F2434" s="73">
        <v>22760</v>
      </c>
      <c r="G2434" s="72" t="s">
        <v>14</v>
      </c>
      <c r="H2434" s="72" t="s">
        <v>15</v>
      </c>
      <c r="I2434" s="72" t="s">
        <v>16</v>
      </c>
      <c r="J2434" s="72" t="s">
        <v>18</v>
      </c>
      <c r="K2434" s="72" t="s">
        <v>24</v>
      </c>
      <c r="L2434" s="72" t="s">
        <v>715</v>
      </c>
      <c r="M2434" s="72" t="s">
        <v>172</v>
      </c>
    </row>
    <row r="2435" spans="2:13" x14ac:dyDescent="0.25">
      <c r="B2435" s="72" t="s">
        <v>143</v>
      </c>
      <c r="C2435" s="72" t="s">
        <v>144</v>
      </c>
      <c r="D2435" s="72" t="s">
        <v>12</v>
      </c>
      <c r="E2435" s="72" t="s">
        <v>177</v>
      </c>
      <c r="F2435" s="73">
        <v>37605</v>
      </c>
      <c r="G2435" s="72" t="s">
        <v>14</v>
      </c>
      <c r="H2435" s="72" t="s">
        <v>155</v>
      </c>
      <c r="I2435" s="72" t="s">
        <v>16</v>
      </c>
      <c r="J2435" s="72" t="s">
        <v>18</v>
      </c>
      <c r="K2435" s="72" t="s">
        <v>21</v>
      </c>
      <c r="L2435" s="72" t="s">
        <v>274</v>
      </c>
      <c r="M2435" s="72"/>
    </row>
    <row r="2436" spans="2:13" x14ac:dyDescent="0.25">
      <c r="B2436" s="72" t="s">
        <v>143</v>
      </c>
      <c r="C2436" s="72" t="s">
        <v>144</v>
      </c>
      <c r="D2436" s="72" t="s">
        <v>12</v>
      </c>
      <c r="E2436" s="72" t="s">
        <v>328</v>
      </c>
      <c r="F2436" s="73">
        <v>35124</v>
      </c>
      <c r="G2436" s="72" t="s">
        <v>14</v>
      </c>
      <c r="H2436" s="72" t="s">
        <v>15</v>
      </c>
      <c r="I2436" s="72" t="s">
        <v>16</v>
      </c>
      <c r="J2436" s="72" t="s">
        <v>18</v>
      </c>
      <c r="K2436" s="72" t="s">
        <v>21</v>
      </c>
      <c r="L2436" s="72" t="s">
        <v>352</v>
      </c>
      <c r="M2436" s="72" t="s">
        <v>203</v>
      </c>
    </row>
    <row r="2437" spans="2:13" x14ac:dyDescent="0.25">
      <c r="B2437" s="72" t="s">
        <v>143</v>
      </c>
      <c r="C2437" s="72" t="s">
        <v>144</v>
      </c>
      <c r="D2437" s="72" t="s">
        <v>12</v>
      </c>
      <c r="E2437" s="72" t="s">
        <v>227</v>
      </c>
      <c r="F2437" s="73">
        <v>95025</v>
      </c>
      <c r="G2437" s="72" t="s">
        <v>14</v>
      </c>
      <c r="H2437" s="72" t="s">
        <v>155</v>
      </c>
      <c r="I2437" s="72" t="s">
        <v>16</v>
      </c>
      <c r="J2437" s="72" t="s">
        <v>18</v>
      </c>
      <c r="K2437" s="72" t="s">
        <v>33</v>
      </c>
      <c r="L2437" s="72" t="s">
        <v>279</v>
      </c>
      <c r="M2437" s="72" t="s">
        <v>191</v>
      </c>
    </row>
    <row r="2438" spans="2:13" x14ac:dyDescent="0.25">
      <c r="B2438" s="72" t="s">
        <v>143</v>
      </c>
      <c r="C2438" s="72" t="s">
        <v>144</v>
      </c>
      <c r="D2438" s="72" t="s">
        <v>12</v>
      </c>
      <c r="E2438" s="72" t="s">
        <v>229</v>
      </c>
      <c r="F2438" s="73">
        <v>-14142</v>
      </c>
      <c r="G2438" s="72" t="s">
        <v>14</v>
      </c>
      <c r="H2438" s="72" t="s">
        <v>15</v>
      </c>
      <c r="I2438" s="72" t="s">
        <v>136</v>
      </c>
      <c r="J2438" s="72" t="s">
        <v>18</v>
      </c>
      <c r="K2438" s="72" t="s">
        <v>27</v>
      </c>
      <c r="L2438" s="72" t="s">
        <v>469</v>
      </c>
      <c r="M2438" s="72"/>
    </row>
    <row r="2439" spans="2:13" x14ac:dyDescent="0.25">
      <c r="B2439" s="72" t="s">
        <v>143</v>
      </c>
      <c r="C2439" s="72" t="s">
        <v>144</v>
      </c>
      <c r="D2439" s="72" t="s">
        <v>12</v>
      </c>
      <c r="E2439" s="72" t="s">
        <v>145</v>
      </c>
      <c r="F2439" s="73">
        <v>-14124</v>
      </c>
      <c r="G2439" s="72" t="s">
        <v>14</v>
      </c>
      <c r="H2439" s="72" t="s">
        <v>15</v>
      </c>
      <c r="I2439" s="72" t="s">
        <v>16</v>
      </c>
      <c r="J2439" s="72" t="s">
        <v>18</v>
      </c>
      <c r="K2439" s="72" t="s">
        <v>33</v>
      </c>
      <c r="L2439" s="72" t="s">
        <v>221</v>
      </c>
      <c r="M2439" s="72"/>
    </row>
    <row r="2440" spans="2:13" x14ac:dyDescent="0.25">
      <c r="B2440" s="72" t="s">
        <v>143</v>
      </c>
      <c r="C2440" s="72" t="s">
        <v>144</v>
      </c>
      <c r="D2440" s="72" t="s">
        <v>12</v>
      </c>
      <c r="E2440" s="72" t="s">
        <v>188</v>
      </c>
      <c r="F2440" s="73">
        <v>4791472</v>
      </c>
      <c r="G2440" s="72" t="s">
        <v>14</v>
      </c>
      <c r="H2440" s="72" t="s">
        <v>155</v>
      </c>
      <c r="I2440" s="72" t="s">
        <v>16</v>
      </c>
      <c r="J2440" s="72" t="s">
        <v>18</v>
      </c>
      <c r="K2440" s="72" t="s">
        <v>33</v>
      </c>
      <c r="L2440" s="72" t="s">
        <v>256</v>
      </c>
      <c r="M2440" s="72" t="s">
        <v>248</v>
      </c>
    </row>
    <row r="2441" spans="2:13" x14ac:dyDescent="0.25">
      <c r="B2441" s="72" t="s">
        <v>143</v>
      </c>
      <c r="C2441" s="72" t="s">
        <v>144</v>
      </c>
      <c r="D2441" s="72" t="s">
        <v>12</v>
      </c>
      <c r="E2441" s="72" t="s">
        <v>152</v>
      </c>
      <c r="F2441" s="73">
        <v>-208</v>
      </c>
      <c r="G2441" s="72" t="s">
        <v>14</v>
      </c>
      <c r="H2441" s="72" t="s">
        <v>15</v>
      </c>
      <c r="I2441" s="72" t="s">
        <v>16</v>
      </c>
      <c r="J2441" s="72" t="s">
        <v>18</v>
      </c>
      <c r="K2441" s="72" t="s">
        <v>33</v>
      </c>
      <c r="L2441" s="72" t="s">
        <v>754</v>
      </c>
      <c r="M2441" s="72"/>
    </row>
    <row r="2442" spans="2:13" x14ac:dyDescent="0.25">
      <c r="B2442" s="72" t="s">
        <v>143</v>
      </c>
      <c r="C2442" s="72" t="s">
        <v>144</v>
      </c>
      <c r="D2442" s="72" t="s">
        <v>12</v>
      </c>
      <c r="E2442" s="72" t="s">
        <v>199</v>
      </c>
      <c r="F2442" s="73">
        <v>6403</v>
      </c>
      <c r="G2442" s="72" t="s">
        <v>14</v>
      </c>
      <c r="H2442" s="72" t="s">
        <v>15</v>
      </c>
      <c r="I2442" s="72" t="s">
        <v>16</v>
      </c>
      <c r="J2442" s="72" t="s">
        <v>18</v>
      </c>
      <c r="K2442" s="72" t="s">
        <v>33</v>
      </c>
      <c r="L2442" s="72" t="s">
        <v>568</v>
      </c>
      <c r="M2442" s="72"/>
    </row>
    <row r="2443" spans="2:13" x14ac:dyDescent="0.25">
      <c r="B2443" s="72" t="s">
        <v>143</v>
      </c>
      <c r="C2443" s="72" t="s">
        <v>144</v>
      </c>
      <c r="D2443" s="72" t="s">
        <v>12</v>
      </c>
      <c r="E2443" s="72" t="s">
        <v>188</v>
      </c>
      <c r="F2443" s="73">
        <v>1256817</v>
      </c>
      <c r="G2443" s="72" t="s">
        <v>14</v>
      </c>
      <c r="H2443" s="72" t="s">
        <v>155</v>
      </c>
      <c r="I2443" s="72" t="s">
        <v>16</v>
      </c>
      <c r="J2443" s="72" t="s">
        <v>18</v>
      </c>
      <c r="K2443" s="72" t="s">
        <v>33</v>
      </c>
      <c r="L2443" s="72" t="s">
        <v>419</v>
      </c>
      <c r="M2443" s="72" t="s">
        <v>151</v>
      </c>
    </row>
    <row r="2444" spans="2:13" x14ac:dyDescent="0.25">
      <c r="B2444" s="72" t="s">
        <v>143</v>
      </c>
      <c r="C2444" s="72" t="s">
        <v>144</v>
      </c>
      <c r="D2444" s="72" t="s">
        <v>12</v>
      </c>
      <c r="E2444" s="72" t="s">
        <v>237</v>
      </c>
      <c r="F2444" s="73">
        <v>331662</v>
      </c>
      <c r="G2444" s="72" t="s">
        <v>14</v>
      </c>
      <c r="H2444" s="72" t="s">
        <v>15</v>
      </c>
      <c r="I2444" s="72" t="s">
        <v>16</v>
      </c>
      <c r="J2444" s="72" t="s">
        <v>18</v>
      </c>
      <c r="K2444" s="72" t="s">
        <v>33</v>
      </c>
      <c r="L2444" s="72" t="s">
        <v>231</v>
      </c>
      <c r="M2444" s="72" t="s">
        <v>248</v>
      </c>
    </row>
    <row r="2445" spans="2:13" x14ac:dyDescent="0.25">
      <c r="B2445" s="72" t="s">
        <v>143</v>
      </c>
      <c r="C2445" s="72" t="s">
        <v>144</v>
      </c>
      <c r="D2445" s="72" t="s">
        <v>12</v>
      </c>
      <c r="E2445" s="72" t="s">
        <v>280</v>
      </c>
      <c r="F2445" s="73">
        <v>30881</v>
      </c>
      <c r="G2445" s="72" t="s">
        <v>14</v>
      </c>
      <c r="H2445" s="72" t="s">
        <v>15</v>
      </c>
      <c r="I2445" s="72" t="s">
        <v>16</v>
      </c>
      <c r="J2445" s="72" t="s">
        <v>18</v>
      </c>
      <c r="K2445" s="72" t="s">
        <v>189</v>
      </c>
      <c r="L2445" s="72" t="s">
        <v>500</v>
      </c>
      <c r="M2445" s="72" t="s">
        <v>159</v>
      </c>
    </row>
    <row r="2446" spans="2:13" x14ac:dyDescent="0.25">
      <c r="B2446" s="72" t="s">
        <v>143</v>
      </c>
      <c r="C2446" s="72" t="s">
        <v>144</v>
      </c>
      <c r="D2446" s="72" t="s">
        <v>12</v>
      </c>
      <c r="E2446" s="72" t="s">
        <v>219</v>
      </c>
      <c r="F2446" s="73">
        <v>13529</v>
      </c>
      <c r="G2446" s="72" t="s">
        <v>14</v>
      </c>
      <c r="H2446" s="72" t="s">
        <v>15</v>
      </c>
      <c r="I2446" s="72" t="s">
        <v>16</v>
      </c>
      <c r="J2446" s="72" t="s">
        <v>18</v>
      </c>
      <c r="K2446" s="72" t="s">
        <v>24</v>
      </c>
      <c r="L2446" s="72" t="s">
        <v>763</v>
      </c>
      <c r="M2446" s="72"/>
    </row>
    <row r="2447" spans="2:13" x14ac:dyDescent="0.25">
      <c r="B2447" s="72" t="s">
        <v>143</v>
      </c>
      <c r="C2447" s="72" t="s">
        <v>144</v>
      </c>
      <c r="D2447" s="72" t="s">
        <v>12</v>
      </c>
      <c r="E2447" s="72" t="s">
        <v>227</v>
      </c>
      <c r="F2447" s="73">
        <v>59925</v>
      </c>
      <c r="G2447" s="72" t="s">
        <v>14</v>
      </c>
      <c r="H2447" s="72" t="s">
        <v>155</v>
      </c>
      <c r="I2447" s="72" t="s">
        <v>16</v>
      </c>
      <c r="J2447" s="72" t="s">
        <v>18</v>
      </c>
      <c r="K2447" s="72" t="s">
        <v>147</v>
      </c>
      <c r="L2447" s="72" t="s">
        <v>347</v>
      </c>
      <c r="M2447" s="72" t="s">
        <v>248</v>
      </c>
    </row>
    <row r="2448" spans="2:13" x14ac:dyDescent="0.25">
      <c r="B2448" s="72" t="s">
        <v>143</v>
      </c>
      <c r="C2448" s="72" t="s">
        <v>144</v>
      </c>
      <c r="D2448" s="72" t="s">
        <v>12</v>
      </c>
      <c r="E2448" s="72" t="s">
        <v>188</v>
      </c>
      <c r="F2448" s="73">
        <v>62667</v>
      </c>
      <c r="G2448" s="72" t="s">
        <v>14</v>
      </c>
      <c r="H2448" s="72" t="s">
        <v>15</v>
      </c>
      <c r="I2448" s="72" t="s">
        <v>16</v>
      </c>
      <c r="J2448" s="72" t="s">
        <v>18</v>
      </c>
      <c r="K2448" s="72" t="s">
        <v>214</v>
      </c>
      <c r="L2448" s="72" t="s">
        <v>722</v>
      </c>
      <c r="M2448" s="72" t="s">
        <v>191</v>
      </c>
    </row>
    <row r="2449" spans="2:13" x14ac:dyDescent="0.25">
      <c r="B2449" s="72" t="s">
        <v>143</v>
      </c>
      <c r="C2449" s="72" t="s">
        <v>144</v>
      </c>
      <c r="D2449" s="72" t="s">
        <v>12</v>
      </c>
      <c r="E2449" s="72" t="s">
        <v>157</v>
      </c>
      <c r="F2449" s="73">
        <v>146200</v>
      </c>
      <c r="G2449" s="72" t="s">
        <v>14</v>
      </c>
      <c r="H2449" s="72" t="s">
        <v>15</v>
      </c>
      <c r="I2449" s="72" t="s">
        <v>16</v>
      </c>
      <c r="J2449" s="72" t="s">
        <v>18</v>
      </c>
      <c r="K2449" s="72" t="s">
        <v>147</v>
      </c>
      <c r="L2449" s="72" t="s">
        <v>432</v>
      </c>
      <c r="M2449" s="72" t="s">
        <v>159</v>
      </c>
    </row>
    <row r="2450" spans="2:13" x14ac:dyDescent="0.25">
      <c r="B2450" s="72" t="s">
        <v>143</v>
      </c>
      <c r="C2450" s="72" t="s">
        <v>144</v>
      </c>
      <c r="D2450" s="72" t="s">
        <v>12</v>
      </c>
      <c r="E2450" s="72" t="s">
        <v>213</v>
      </c>
      <c r="F2450" s="73">
        <v>28811</v>
      </c>
      <c r="G2450" s="72" t="s">
        <v>14</v>
      </c>
      <c r="H2450" s="72" t="s">
        <v>155</v>
      </c>
      <c r="I2450" s="72" t="s">
        <v>16</v>
      </c>
      <c r="J2450" s="72" t="s">
        <v>18</v>
      </c>
      <c r="K2450" s="72" t="s">
        <v>147</v>
      </c>
      <c r="L2450" s="72" t="s">
        <v>273</v>
      </c>
      <c r="M2450" s="72" t="s">
        <v>248</v>
      </c>
    </row>
    <row r="2451" spans="2:13" x14ac:dyDescent="0.25">
      <c r="B2451" s="72" t="s">
        <v>143</v>
      </c>
      <c r="C2451" s="72" t="s">
        <v>144</v>
      </c>
      <c r="D2451" s="72" t="s">
        <v>12</v>
      </c>
      <c r="E2451" s="72" t="s">
        <v>425</v>
      </c>
      <c r="F2451" s="73">
        <v>403406</v>
      </c>
      <c r="G2451" s="72" t="s">
        <v>14</v>
      </c>
      <c r="H2451" s="72" t="s">
        <v>155</v>
      </c>
      <c r="I2451" s="72" t="s">
        <v>16</v>
      </c>
      <c r="J2451" s="72" t="s">
        <v>18</v>
      </c>
      <c r="K2451" s="72" t="s">
        <v>147</v>
      </c>
      <c r="L2451" s="72" t="s">
        <v>225</v>
      </c>
      <c r="M2451" s="72"/>
    </row>
    <row r="2452" spans="2:13" x14ac:dyDescent="0.25">
      <c r="B2452" s="72" t="s">
        <v>143</v>
      </c>
      <c r="C2452" s="72" t="s">
        <v>144</v>
      </c>
      <c r="D2452" s="72" t="s">
        <v>12</v>
      </c>
      <c r="E2452" s="72" t="s">
        <v>328</v>
      </c>
      <c r="F2452" s="73">
        <v>84721</v>
      </c>
      <c r="G2452" s="72" t="s">
        <v>14</v>
      </c>
      <c r="H2452" s="72" t="s">
        <v>15</v>
      </c>
      <c r="I2452" s="72" t="s">
        <v>16</v>
      </c>
      <c r="J2452" s="72" t="s">
        <v>18</v>
      </c>
      <c r="K2452" s="72" t="s">
        <v>214</v>
      </c>
      <c r="L2452" s="72" t="s">
        <v>398</v>
      </c>
      <c r="M2452" s="72" t="s">
        <v>203</v>
      </c>
    </row>
    <row r="2453" spans="2:13" x14ac:dyDescent="0.25">
      <c r="B2453" s="72" t="s">
        <v>143</v>
      </c>
      <c r="C2453" s="72" t="s">
        <v>144</v>
      </c>
      <c r="D2453" s="72" t="s">
        <v>12</v>
      </c>
      <c r="E2453" s="72" t="s">
        <v>219</v>
      </c>
      <c r="F2453" s="73">
        <v>165184</v>
      </c>
      <c r="G2453" s="72" t="s">
        <v>14</v>
      </c>
      <c r="H2453" s="72" t="s">
        <v>15</v>
      </c>
      <c r="I2453" s="72" t="s">
        <v>16</v>
      </c>
      <c r="J2453" s="72" t="s">
        <v>18</v>
      </c>
      <c r="K2453" s="72" t="s">
        <v>33</v>
      </c>
      <c r="L2453" s="72" t="s">
        <v>764</v>
      </c>
      <c r="M2453" s="72"/>
    </row>
    <row r="2454" spans="2:13" x14ac:dyDescent="0.25">
      <c r="B2454" s="72" t="s">
        <v>143</v>
      </c>
      <c r="C2454" s="72" t="s">
        <v>144</v>
      </c>
      <c r="D2454" s="72" t="s">
        <v>12</v>
      </c>
      <c r="E2454" s="72" t="s">
        <v>145</v>
      </c>
      <c r="F2454" s="73">
        <v>-1380</v>
      </c>
      <c r="G2454" s="72" t="s">
        <v>14</v>
      </c>
      <c r="H2454" s="72" t="s">
        <v>15</v>
      </c>
      <c r="I2454" s="72" t="s">
        <v>16</v>
      </c>
      <c r="J2454" s="72" t="s">
        <v>18</v>
      </c>
      <c r="K2454" s="72" t="s">
        <v>33</v>
      </c>
      <c r="L2454" s="72" t="s">
        <v>333</v>
      </c>
      <c r="M2454" s="72"/>
    </row>
    <row r="2455" spans="2:13" x14ac:dyDescent="0.25">
      <c r="B2455" s="72" t="s">
        <v>143</v>
      </c>
      <c r="C2455" s="72" t="s">
        <v>144</v>
      </c>
      <c r="D2455" s="72" t="s">
        <v>12</v>
      </c>
      <c r="E2455" s="72" t="s">
        <v>229</v>
      </c>
      <c r="F2455" s="73">
        <v>-7062</v>
      </c>
      <c r="G2455" s="72" t="s">
        <v>14</v>
      </c>
      <c r="H2455" s="72" t="s">
        <v>15</v>
      </c>
      <c r="I2455" s="72" t="s">
        <v>16</v>
      </c>
      <c r="J2455" s="72" t="s">
        <v>18</v>
      </c>
      <c r="K2455" s="72" t="s">
        <v>214</v>
      </c>
      <c r="L2455" s="72" t="s">
        <v>398</v>
      </c>
      <c r="M2455" s="72"/>
    </row>
    <row r="2456" spans="2:13" x14ac:dyDescent="0.25">
      <c r="B2456" s="72" t="s">
        <v>143</v>
      </c>
      <c r="C2456" s="72" t="s">
        <v>144</v>
      </c>
      <c r="D2456" s="72" t="s">
        <v>12</v>
      </c>
      <c r="E2456" s="72" t="s">
        <v>199</v>
      </c>
      <c r="F2456" s="73">
        <v>2070</v>
      </c>
      <c r="G2456" s="72" t="s">
        <v>14</v>
      </c>
      <c r="H2456" s="72" t="s">
        <v>155</v>
      </c>
      <c r="I2456" s="72" t="s">
        <v>16</v>
      </c>
      <c r="J2456" s="72" t="s">
        <v>18</v>
      </c>
      <c r="K2456" s="72" t="s">
        <v>33</v>
      </c>
      <c r="L2456" s="72" t="s">
        <v>499</v>
      </c>
      <c r="M2456" s="72"/>
    </row>
    <row r="2457" spans="2:13" x14ac:dyDescent="0.25">
      <c r="B2457" s="72" t="s">
        <v>143</v>
      </c>
      <c r="C2457" s="72" t="s">
        <v>144</v>
      </c>
      <c r="D2457" s="72" t="s">
        <v>12</v>
      </c>
      <c r="E2457" s="72" t="s">
        <v>199</v>
      </c>
      <c r="F2457" s="73">
        <v>17</v>
      </c>
      <c r="G2457" s="72" t="s">
        <v>14</v>
      </c>
      <c r="H2457" s="72" t="s">
        <v>15</v>
      </c>
      <c r="I2457" s="72" t="s">
        <v>16</v>
      </c>
      <c r="J2457" s="72" t="s">
        <v>18</v>
      </c>
      <c r="K2457" s="72" t="s">
        <v>33</v>
      </c>
      <c r="L2457" s="72" t="s">
        <v>541</v>
      </c>
      <c r="M2457" s="72"/>
    </row>
    <row r="2458" spans="2:13" x14ac:dyDescent="0.25">
      <c r="B2458" s="72" t="s">
        <v>143</v>
      </c>
      <c r="C2458" s="72" t="s">
        <v>144</v>
      </c>
      <c r="D2458" s="72" t="s">
        <v>12</v>
      </c>
      <c r="E2458" s="72" t="s">
        <v>280</v>
      </c>
      <c r="F2458" s="73">
        <v>25908</v>
      </c>
      <c r="G2458" s="72" t="s">
        <v>14</v>
      </c>
      <c r="H2458" s="72" t="s">
        <v>15</v>
      </c>
      <c r="I2458" s="72" t="s">
        <v>16</v>
      </c>
      <c r="J2458" s="72" t="s">
        <v>18</v>
      </c>
      <c r="K2458" s="72" t="s">
        <v>165</v>
      </c>
      <c r="L2458" s="72" t="s">
        <v>610</v>
      </c>
      <c r="M2458" s="72" t="s">
        <v>203</v>
      </c>
    </row>
    <row r="2459" spans="2:13" x14ac:dyDescent="0.25">
      <c r="B2459" s="72" t="s">
        <v>143</v>
      </c>
      <c r="C2459" s="72" t="s">
        <v>144</v>
      </c>
      <c r="D2459" s="72" t="s">
        <v>12</v>
      </c>
      <c r="E2459" s="72" t="s">
        <v>157</v>
      </c>
      <c r="F2459" s="73">
        <v>298104</v>
      </c>
      <c r="G2459" s="72" t="s">
        <v>14</v>
      </c>
      <c r="H2459" s="72" t="s">
        <v>155</v>
      </c>
      <c r="I2459" s="72" t="s">
        <v>16</v>
      </c>
      <c r="J2459" s="72" t="s">
        <v>18</v>
      </c>
      <c r="K2459" s="72" t="s">
        <v>33</v>
      </c>
      <c r="L2459" s="72" t="s">
        <v>271</v>
      </c>
      <c r="M2459" s="72" t="s">
        <v>322</v>
      </c>
    </row>
    <row r="2460" spans="2:13" x14ac:dyDescent="0.25">
      <c r="B2460" s="72" t="s">
        <v>143</v>
      </c>
      <c r="C2460" s="72" t="s">
        <v>144</v>
      </c>
      <c r="D2460" s="72" t="s">
        <v>12</v>
      </c>
      <c r="E2460" s="72" t="s">
        <v>164</v>
      </c>
      <c r="F2460" s="73">
        <v>-17</v>
      </c>
      <c r="G2460" s="72" t="s">
        <v>14</v>
      </c>
      <c r="H2460" s="72" t="s">
        <v>155</v>
      </c>
      <c r="I2460" s="72" t="s">
        <v>16</v>
      </c>
      <c r="J2460" s="72" t="s">
        <v>18</v>
      </c>
      <c r="K2460" s="72" t="s">
        <v>21</v>
      </c>
      <c r="L2460" s="72" t="s">
        <v>178</v>
      </c>
      <c r="M2460" s="72"/>
    </row>
    <row r="2461" spans="2:13" x14ac:dyDescent="0.25">
      <c r="B2461" s="72" t="s">
        <v>143</v>
      </c>
      <c r="C2461" s="72" t="s">
        <v>144</v>
      </c>
      <c r="D2461" s="72" t="s">
        <v>12</v>
      </c>
      <c r="E2461" s="72" t="s">
        <v>282</v>
      </c>
      <c r="F2461" s="73">
        <v>-2488</v>
      </c>
      <c r="G2461" s="72" t="s">
        <v>14</v>
      </c>
      <c r="H2461" s="72" t="s">
        <v>15</v>
      </c>
      <c r="I2461" s="72" t="s">
        <v>16</v>
      </c>
      <c r="J2461" s="72" t="s">
        <v>18</v>
      </c>
      <c r="K2461" s="72" t="s">
        <v>21</v>
      </c>
      <c r="L2461" s="72" t="s">
        <v>547</v>
      </c>
      <c r="M2461" s="72"/>
    </row>
    <row r="2462" spans="2:13" x14ac:dyDescent="0.25">
      <c r="B2462" s="72" t="s">
        <v>143</v>
      </c>
      <c r="C2462" s="72" t="s">
        <v>144</v>
      </c>
      <c r="D2462" s="72" t="s">
        <v>12</v>
      </c>
      <c r="E2462" s="72" t="s">
        <v>188</v>
      </c>
      <c r="F2462" s="73">
        <v>66949</v>
      </c>
      <c r="G2462" s="72" t="s">
        <v>14</v>
      </c>
      <c r="H2462" s="72" t="s">
        <v>15</v>
      </c>
      <c r="I2462" s="72" t="s">
        <v>16</v>
      </c>
      <c r="J2462" s="72" t="s">
        <v>18</v>
      </c>
      <c r="K2462" s="72" t="s">
        <v>33</v>
      </c>
      <c r="L2462" s="72" t="s">
        <v>266</v>
      </c>
      <c r="M2462" s="72" t="s">
        <v>163</v>
      </c>
    </row>
    <row r="2463" spans="2:13" x14ac:dyDescent="0.25">
      <c r="B2463" s="72" t="s">
        <v>143</v>
      </c>
      <c r="C2463" s="72" t="s">
        <v>144</v>
      </c>
      <c r="D2463" s="72" t="s">
        <v>12</v>
      </c>
      <c r="E2463" s="72" t="s">
        <v>219</v>
      </c>
      <c r="F2463" s="73">
        <v>12990240</v>
      </c>
      <c r="G2463" s="72" t="s">
        <v>14</v>
      </c>
      <c r="H2463" s="72" t="s">
        <v>15</v>
      </c>
      <c r="I2463" s="72" t="s">
        <v>16</v>
      </c>
      <c r="J2463" s="72" t="s">
        <v>18</v>
      </c>
      <c r="K2463" s="72" t="s">
        <v>184</v>
      </c>
      <c r="L2463" s="72" t="s">
        <v>336</v>
      </c>
      <c r="M2463" s="72"/>
    </row>
    <row r="2464" spans="2:13" x14ac:dyDescent="0.25">
      <c r="B2464" s="72" t="s">
        <v>143</v>
      </c>
      <c r="C2464" s="72" t="s">
        <v>144</v>
      </c>
      <c r="D2464" s="72" t="s">
        <v>12</v>
      </c>
      <c r="E2464" s="72" t="s">
        <v>328</v>
      </c>
      <c r="F2464" s="73">
        <v>106977</v>
      </c>
      <c r="G2464" s="72" t="s">
        <v>14</v>
      </c>
      <c r="H2464" s="72" t="s">
        <v>15</v>
      </c>
      <c r="I2464" s="72" t="s">
        <v>16</v>
      </c>
      <c r="J2464" s="72" t="s">
        <v>18</v>
      </c>
      <c r="K2464" s="72" t="s">
        <v>147</v>
      </c>
      <c r="L2464" s="72" t="s">
        <v>235</v>
      </c>
      <c r="M2464" s="72" t="s">
        <v>159</v>
      </c>
    </row>
    <row r="2465" spans="2:13" x14ac:dyDescent="0.25">
      <c r="B2465" s="72" t="s">
        <v>143</v>
      </c>
      <c r="C2465" s="72" t="s">
        <v>144</v>
      </c>
      <c r="D2465" s="72" t="s">
        <v>12</v>
      </c>
      <c r="E2465" s="72" t="s">
        <v>152</v>
      </c>
      <c r="F2465" s="73">
        <v>-41503</v>
      </c>
      <c r="G2465" s="72" t="s">
        <v>14</v>
      </c>
      <c r="H2465" s="72" t="s">
        <v>15</v>
      </c>
      <c r="I2465" s="72" t="s">
        <v>16</v>
      </c>
      <c r="J2465" s="72" t="s">
        <v>18</v>
      </c>
      <c r="K2465" s="72" t="s">
        <v>33</v>
      </c>
      <c r="L2465" s="72" t="s">
        <v>156</v>
      </c>
      <c r="M2465" s="72"/>
    </row>
    <row r="2466" spans="2:13" x14ac:dyDescent="0.25">
      <c r="B2466" s="72" t="s">
        <v>143</v>
      </c>
      <c r="C2466" s="72" t="s">
        <v>144</v>
      </c>
      <c r="D2466" s="72" t="s">
        <v>12</v>
      </c>
      <c r="E2466" s="72" t="s">
        <v>219</v>
      </c>
      <c r="F2466" s="73">
        <v>3054</v>
      </c>
      <c r="G2466" s="72" t="s">
        <v>14</v>
      </c>
      <c r="H2466" s="72" t="s">
        <v>15</v>
      </c>
      <c r="I2466" s="72" t="s">
        <v>16</v>
      </c>
      <c r="J2466" s="72" t="s">
        <v>18</v>
      </c>
      <c r="K2466" s="72" t="s">
        <v>267</v>
      </c>
      <c r="L2466" s="72" t="s">
        <v>641</v>
      </c>
      <c r="M2466" s="72"/>
    </row>
    <row r="2467" spans="2:13" x14ac:dyDescent="0.25">
      <c r="B2467" s="72" t="s">
        <v>143</v>
      </c>
      <c r="C2467" s="72" t="s">
        <v>144</v>
      </c>
      <c r="D2467" s="72" t="s">
        <v>12</v>
      </c>
      <c r="E2467" s="72" t="s">
        <v>240</v>
      </c>
      <c r="F2467" s="73">
        <v>-132732</v>
      </c>
      <c r="G2467" s="72" t="s">
        <v>14</v>
      </c>
      <c r="H2467" s="72" t="s">
        <v>15</v>
      </c>
      <c r="I2467" s="72" t="s">
        <v>16</v>
      </c>
      <c r="J2467" s="72" t="s">
        <v>18</v>
      </c>
      <c r="K2467" s="72" t="s">
        <v>147</v>
      </c>
      <c r="L2467" s="72" t="s">
        <v>370</v>
      </c>
      <c r="M2467" s="72"/>
    </row>
    <row r="2468" spans="2:13" x14ac:dyDescent="0.25">
      <c r="B2468" s="72" t="s">
        <v>143</v>
      </c>
      <c r="C2468" s="72" t="s">
        <v>144</v>
      </c>
      <c r="D2468" s="72" t="s">
        <v>12</v>
      </c>
      <c r="E2468" s="72" t="s">
        <v>219</v>
      </c>
      <c r="F2468" s="73">
        <v>200083</v>
      </c>
      <c r="G2468" s="72" t="s">
        <v>14</v>
      </c>
      <c r="H2468" s="72" t="s">
        <v>15</v>
      </c>
      <c r="I2468" s="72" t="s">
        <v>16</v>
      </c>
      <c r="J2468" s="72" t="s">
        <v>18</v>
      </c>
      <c r="K2468" s="72" t="s">
        <v>33</v>
      </c>
      <c r="L2468" s="72" t="s">
        <v>765</v>
      </c>
      <c r="M2468" s="72"/>
    </row>
    <row r="2469" spans="2:13" x14ac:dyDescent="0.25">
      <c r="B2469" s="72" t="s">
        <v>143</v>
      </c>
      <c r="C2469" s="72" t="s">
        <v>144</v>
      </c>
      <c r="D2469" s="72" t="s">
        <v>12</v>
      </c>
      <c r="E2469" s="72" t="s">
        <v>199</v>
      </c>
      <c r="F2469" s="73">
        <v>983</v>
      </c>
      <c r="G2469" s="72" t="s">
        <v>14</v>
      </c>
      <c r="H2469" s="72" t="s">
        <v>15</v>
      </c>
      <c r="I2469" s="72" t="s">
        <v>16</v>
      </c>
      <c r="J2469" s="72" t="s">
        <v>18</v>
      </c>
      <c r="K2469" s="72" t="s">
        <v>267</v>
      </c>
      <c r="L2469" s="72" t="s">
        <v>321</v>
      </c>
      <c r="M2469" s="72"/>
    </row>
    <row r="2470" spans="2:13" x14ac:dyDescent="0.25">
      <c r="B2470" s="72" t="s">
        <v>143</v>
      </c>
      <c r="C2470" s="72" t="s">
        <v>144</v>
      </c>
      <c r="D2470" s="72" t="s">
        <v>12</v>
      </c>
      <c r="E2470" s="72" t="s">
        <v>177</v>
      </c>
      <c r="F2470" s="73">
        <v>1385959</v>
      </c>
      <c r="G2470" s="72" t="s">
        <v>14</v>
      </c>
      <c r="H2470" s="72" t="s">
        <v>15</v>
      </c>
      <c r="I2470" s="72" t="s">
        <v>16</v>
      </c>
      <c r="J2470" s="72" t="s">
        <v>18</v>
      </c>
      <c r="K2470" s="72" t="s">
        <v>147</v>
      </c>
      <c r="L2470" s="72" t="s">
        <v>370</v>
      </c>
      <c r="M2470" s="72"/>
    </row>
    <row r="2471" spans="2:13" x14ac:dyDescent="0.25">
      <c r="B2471" s="72" t="s">
        <v>143</v>
      </c>
      <c r="C2471" s="72" t="s">
        <v>144</v>
      </c>
      <c r="D2471" s="72" t="s">
        <v>12</v>
      </c>
      <c r="E2471" s="72" t="s">
        <v>170</v>
      </c>
      <c r="F2471" s="73">
        <v>52186</v>
      </c>
      <c r="G2471" s="72" t="s">
        <v>14</v>
      </c>
      <c r="H2471" s="72" t="s">
        <v>155</v>
      </c>
      <c r="I2471" s="72" t="s">
        <v>16</v>
      </c>
      <c r="J2471" s="72" t="s">
        <v>18</v>
      </c>
      <c r="K2471" s="72" t="s">
        <v>33</v>
      </c>
      <c r="L2471" s="72" t="s">
        <v>179</v>
      </c>
      <c r="M2471" s="72" t="s">
        <v>172</v>
      </c>
    </row>
    <row r="2472" spans="2:13" x14ac:dyDescent="0.25">
      <c r="B2472" s="72" t="s">
        <v>143</v>
      </c>
      <c r="C2472" s="72" t="s">
        <v>144</v>
      </c>
      <c r="D2472" s="72" t="s">
        <v>12</v>
      </c>
      <c r="E2472" s="72" t="s">
        <v>145</v>
      </c>
      <c r="F2472" s="73">
        <v>-3</v>
      </c>
      <c r="G2472" s="72" t="s">
        <v>14</v>
      </c>
      <c r="H2472" s="72" t="s">
        <v>15</v>
      </c>
      <c r="I2472" s="72" t="s">
        <v>136</v>
      </c>
      <c r="J2472" s="72" t="s">
        <v>18</v>
      </c>
      <c r="K2472" s="72" t="s">
        <v>147</v>
      </c>
      <c r="L2472" s="72" t="s">
        <v>587</v>
      </c>
      <c r="M2472" s="72"/>
    </row>
    <row r="2473" spans="2:13" x14ac:dyDescent="0.25">
      <c r="B2473" s="72" t="s">
        <v>143</v>
      </c>
      <c r="C2473" s="72" t="s">
        <v>144</v>
      </c>
      <c r="D2473" s="72" t="s">
        <v>12</v>
      </c>
      <c r="E2473" s="72" t="s">
        <v>188</v>
      </c>
      <c r="F2473" s="73">
        <v>12097</v>
      </c>
      <c r="G2473" s="72" t="s">
        <v>14</v>
      </c>
      <c r="H2473" s="72" t="s">
        <v>15</v>
      </c>
      <c r="I2473" s="72" t="s">
        <v>16</v>
      </c>
      <c r="J2473" s="72" t="s">
        <v>18</v>
      </c>
      <c r="K2473" s="72" t="s">
        <v>189</v>
      </c>
      <c r="L2473" s="72" t="s">
        <v>644</v>
      </c>
      <c r="M2473" s="72" t="s">
        <v>151</v>
      </c>
    </row>
    <row r="2474" spans="2:13" x14ac:dyDescent="0.25">
      <c r="B2474" s="72" t="s">
        <v>143</v>
      </c>
      <c r="C2474" s="72" t="s">
        <v>144</v>
      </c>
      <c r="D2474" s="72" t="s">
        <v>12</v>
      </c>
      <c r="E2474" s="72" t="s">
        <v>237</v>
      </c>
      <c r="F2474" s="73">
        <v>671330</v>
      </c>
      <c r="G2474" s="72" t="s">
        <v>14</v>
      </c>
      <c r="H2474" s="72" t="s">
        <v>15</v>
      </c>
      <c r="I2474" s="72" t="s">
        <v>16</v>
      </c>
      <c r="J2474" s="72" t="s">
        <v>18</v>
      </c>
      <c r="K2474" s="72" t="s">
        <v>214</v>
      </c>
      <c r="L2474" s="72" t="s">
        <v>479</v>
      </c>
      <c r="M2474" s="72" t="s">
        <v>163</v>
      </c>
    </row>
    <row r="2475" spans="2:13" x14ac:dyDescent="0.25">
      <c r="B2475" s="72" t="s">
        <v>143</v>
      </c>
      <c r="C2475" s="72" t="s">
        <v>144</v>
      </c>
      <c r="D2475" s="72" t="s">
        <v>12</v>
      </c>
      <c r="E2475" s="72" t="s">
        <v>188</v>
      </c>
      <c r="F2475" s="73">
        <v>625675</v>
      </c>
      <c r="G2475" s="72" t="s">
        <v>14</v>
      </c>
      <c r="H2475" s="72" t="s">
        <v>15</v>
      </c>
      <c r="I2475" s="72" t="s">
        <v>16</v>
      </c>
      <c r="J2475" s="72" t="s">
        <v>593</v>
      </c>
      <c r="K2475" s="72" t="s">
        <v>147</v>
      </c>
      <c r="L2475" s="72" t="s">
        <v>587</v>
      </c>
      <c r="M2475" s="72" t="s">
        <v>151</v>
      </c>
    </row>
    <row r="2476" spans="2:13" x14ac:dyDescent="0.25">
      <c r="B2476" s="72" t="s">
        <v>143</v>
      </c>
      <c r="C2476" s="72" t="s">
        <v>144</v>
      </c>
      <c r="D2476" s="72" t="s">
        <v>12</v>
      </c>
      <c r="E2476" s="72" t="s">
        <v>188</v>
      </c>
      <c r="F2476" s="73">
        <v>7288276</v>
      </c>
      <c r="G2476" s="72" t="s">
        <v>14</v>
      </c>
      <c r="H2476" s="72" t="s">
        <v>15</v>
      </c>
      <c r="I2476" s="72" t="s">
        <v>16</v>
      </c>
      <c r="J2476" s="72" t="s">
        <v>18</v>
      </c>
      <c r="K2476" s="72" t="s">
        <v>147</v>
      </c>
      <c r="L2476" s="72" t="s">
        <v>489</v>
      </c>
      <c r="M2476" s="72" t="s">
        <v>191</v>
      </c>
    </row>
    <row r="2477" spans="2:13" x14ac:dyDescent="0.25">
      <c r="B2477" s="72" t="s">
        <v>143</v>
      </c>
      <c r="C2477" s="72" t="s">
        <v>144</v>
      </c>
      <c r="D2477" s="72" t="s">
        <v>12</v>
      </c>
      <c r="E2477" s="72" t="s">
        <v>335</v>
      </c>
      <c r="F2477" s="73">
        <v>35279</v>
      </c>
      <c r="G2477" s="72" t="s">
        <v>14</v>
      </c>
      <c r="H2477" s="72" t="s">
        <v>15</v>
      </c>
      <c r="I2477" s="72" t="s">
        <v>16</v>
      </c>
      <c r="J2477" s="72" t="s">
        <v>18</v>
      </c>
      <c r="K2477" s="72" t="s">
        <v>147</v>
      </c>
      <c r="L2477" s="72" t="s">
        <v>208</v>
      </c>
      <c r="M2477" s="72" t="s">
        <v>322</v>
      </c>
    </row>
    <row r="2478" spans="2:13" x14ac:dyDescent="0.25">
      <c r="B2478" s="72" t="s">
        <v>143</v>
      </c>
      <c r="C2478" s="72" t="s">
        <v>144</v>
      </c>
      <c r="D2478" s="72" t="s">
        <v>12</v>
      </c>
      <c r="E2478" s="72" t="s">
        <v>328</v>
      </c>
      <c r="F2478" s="73">
        <v>638219</v>
      </c>
      <c r="G2478" s="72" t="s">
        <v>14</v>
      </c>
      <c r="H2478" s="72" t="s">
        <v>15</v>
      </c>
      <c r="I2478" s="72" t="s">
        <v>16</v>
      </c>
      <c r="J2478" s="72" t="s">
        <v>18</v>
      </c>
      <c r="K2478" s="72" t="s">
        <v>161</v>
      </c>
      <c r="L2478" s="72" t="s">
        <v>375</v>
      </c>
      <c r="M2478" s="72" t="s">
        <v>203</v>
      </c>
    </row>
    <row r="2479" spans="2:13" x14ac:dyDescent="0.25">
      <c r="B2479" s="72" t="s">
        <v>143</v>
      </c>
      <c r="C2479" s="72" t="s">
        <v>144</v>
      </c>
      <c r="D2479" s="72" t="s">
        <v>12</v>
      </c>
      <c r="E2479" s="72" t="s">
        <v>177</v>
      </c>
      <c r="F2479" s="73">
        <v>30449</v>
      </c>
      <c r="G2479" s="72" t="s">
        <v>14</v>
      </c>
      <c r="H2479" s="72" t="s">
        <v>15</v>
      </c>
      <c r="I2479" s="72" t="s">
        <v>136</v>
      </c>
      <c r="J2479" s="72" t="s">
        <v>18</v>
      </c>
      <c r="K2479" s="72" t="s">
        <v>184</v>
      </c>
      <c r="L2479" s="72" t="s">
        <v>317</v>
      </c>
      <c r="M2479" s="72"/>
    </row>
    <row r="2480" spans="2:13" x14ac:dyDescent="0.25">
      <c r="B2480" s="72" t="s">
        <v>143</v>
      </c>
      <c r="C2480" s="72" t="s">
        <v>144</v>
      </c>
      <c r="D2480" s="72" t="s">
        <v>12</v>
      </c>
      <c r="E2480" s="72" t="s">
        <v>219</v>
      </c>
      <c r="F2480" s="73">
        <v>5239</v>
      </c>
      <c r="G2480" s="72" t="s">
        <v>14</v>
      </c>
      <c r="H2480" s="72" t="s">
        <v>155</v>
      </c>
      <c r="I2480" s="72" t="s">
        <v>16</v>
      </c>
      <c r="J2480" s="72" t="s">
        <v>18</v>
      </c>
      <c r="K2480" s="72" t="s">
        <v>147</v>
      </c>
      <c r="L2480" s="72" t="s">
        <v>626</v>
      </c>
      <c r="M2480" s="72"/>
    </row>
    <row r="2481" spans="2:13" x14ac:dyDescent="0.25">
      <c r="B2481" s="72" t="s">
        <v>143</v>
      </c>
      <c r="C2481" s="72" t="s">
        <v>144</v>
      </c>
      <c r="D2481" s="72" t="s">
        <v>12</v>
      </c>
      <c r="E2481" s="72" t="s">
        <v>197</v>
      </c>
      <c r="F2481" s="73">
        <v>43302</v>
      </c>
      <c r="G2481" s="72" t="s">
        <v>14</v>
      </c>
      <c r="H2481" s="72" t="s">
        <v>15</v>
      </c>
      <c r="I2481" s="72" t="s">
        <v>16</v>
      </c>
      <c r="J2481" s="72" t="s">
        <v>18</v>
      </c>
      <c r="K2481" s="72" t="s">
        <v>33</v>
      </c>
      <c r="L2481" s="72" t="s">
        <v>361</v>
      </c>
      <c r="M2481" s="72" t="s">
        <v>191</v>
      </c>
    </row>
    <row r="2482" spans="2:13" x14ac:dyDescent="0.25">
      <c r="B2482" s="72" t="s">
        <v>143</v>
      </c>
      <c r="C2482" s="72" t="s">
        <v>144</v>
      </c>
      <c r="D2482" s="72" t="s">
        <v>12</v>
      </c>
      <c r="E2482" s="72" t="s">
        <v>383</v>
      </c>
      <c r="F2482" s="73">
        <v>242286</v>
      </c>
      <c r="G2482" s="72" t="s">
        <v>14</v>
      </c>
      <c r="H2482" s="72" t="s">
        <v>15</v>
      </c>
      <c r="I2482" s="72" t="s">
        <v>16</v>
      </c>
      <c r="J2482" s="72" t="s">
        <v>18</v>
      </c>
      <c r="K2482" s="72" t="s">
        <v>21</v>
      </c>
      <c r="L2482" s="72" t="s">
        <v>711</v>
      </c>
      <c r="M2482" s="72" t="s">
        <v>293</v>
      </c>
    </row>
    <row r="2483" spans="2:13" x14ac:dyDescent="0.25">
      <c r="B2483" s="72" t="s">
        <v>143</v>
      </c>
      <c r="C2483" s="72" t="s">
        <v>144</v>
      </c>
      <c r="D2483" s="72" t="s">
        <v>12</v>
      </c>
      <c r="E2483" s="72" t="s">
        <v>175</v>
      </c>
      <c r="F2483" s="73">
        <v>-343121</v>
      </c>
      <c r="G2483" s="72" t="s">
        <v>14</v>
      </c>
      <c r="H2483" s="72" t="s">
        <v>15</v>
      </c>
      <c r="I2483" s="72" t="s">
        <v>16</v>
      </c>
      <c r="J2483" s="72" t="s">
        <v>18</v>
      </c>
      <c r="K2483" s="72" t="s">
        <v>147</v>
      </c>
      <c r="L2483" s="72" t="s">
        <v>444</v>
      </c>
      <c r="M2483" s="72"/>
    </row>
    <row r="2484" spans="2:13" x14ac:dyDescent="0.25">
      <c r="B2484" s="72" t="s">
        <v>143</v>
      </c>
      <c r="C2484" s="72" t="s">
        <v>144</v>
      </c>
      <c r="D2484" s="72" t="s">
        <v>12</v>
      </c>
      <c r="E2484" s="72" t="s">
        <v>181</v>
      </c>
      <c r="F2484" s="73">
        <v>-23</v>
      </c>
      <c r="G2484" s="72" t="s">
        <v>14</v>
      </c>
      <c r="H2484" s="72" t="s">
        <v>155</v>
      </c>
      <c r="I2484" s="72" t="s">
        <v>16</v>
      </c>
      <c r="J2484" s="72" t="s">
        <v>18</v>
      </c>
      <c r="K2484" s="72" t="s">
        <v>147</v>
      </c>
      <c r="L2484" s="72" t="s">
        <v>417</v>
      </c>
      <c r="M2484" s="72"/>
    </row>
    <row r="2485" spans="2:13" x14ac:dyDescent="0.25">
      <c r="B2485" s="72" t="s">
        <v>143</v>
      </c>
      <c r="C2485" s="72" t="s">
        <v>144</v>
      </c>
      <c r="D2485" s="72" t="s">
        <v>12</v>
      </c>
      <c r="E2485" s="72" t="s">
        <v>152</v>
      </c>
      <c r="F2485" s="73">
        <v>-583</v>
      </c>
      <c r="G2485" s="72" t="s">
        <v>14</v>
      </c>
      <c r="H2485" s="72" t="s">
        <v>15</v>
      </c>
      <c r="I2485" s="72" t="s">
        <v>16</v>
      </c>
      <c r="J2485" s="72" t="s">
        <v>18</v>
      </c>
      <c r="K2485" s="72" t="s">
        <v>33</v>
      </c>
      <c r="L2485" s="72" t="s">
        <v>431</v>
      </c>
      <c r="M2485" s="72"/>
    </row>
    <row r="2486" spans="2:13" x14ac:dyDescent="0.25">
      <c r="B2486" s="72" t="s">
        <v>143</v>
      </c>
      <c r="C2486" s="72" t="s">
        <v>144</v>
      </c>
      <c r="D2486" s="72" t="s">
        <v>12</v>
      </c>
      <c r="E2486" s="72" t="s">
        <v>154</v>
      </c>
      <c r="F2486" s="73">
        <v>-17381</v>
      </c>
      <c r="G2486" s="72" t="s">
        <v>14</v>
      </c>
      <c r="H2486" s="72" t="s">
        <v>15</v>
      </c>
      <c r="I2486" s="72" t="s">
        <v>16</v>
      </c>
      <c r="J2486" s="72" t="s">
        <v>18</v>
      </c>
      <c r="K2486" s="72" t="s">
        <v>147</v>
      </c>
      <c r="L2486" s="72" t="s">
        <v>374</v>
      </c>
      <c r="M2486" s="72"/>
    </row>
    <row r="2487" spans="2:13" x14ac:dyDescent="0.25">
      <c r="B2487" s="72" t="s">
        <v>143</v>
      </c>
      <c r="C2487" s="72" t="s">
        <v>144</v>
      </c>
      <c r="D2487" s="72" t="s">
        <v>12</v>
      </c>
      <c r="E2487" s="72" t="s">
        <v>201</v>
      </c>
      <c r="F2487" s="73">
        <v>118397</v>
      </c>
      <c r="G2487" s="72" t="s">
        <v>14</v>
      </c>
      <c r="H2487" s="72" t="s">
        <v>15</v>
      </c>
      <c r="I2487" s="72" t="s">
        <v>16</v>
      </c>
      <c r="J2487" s="72" t="s">
        <v>18</v>
      </c>
      <c r="K2487" s="72" t="s">
        <v>21</v>
      </c>
      <c r="L2487" s="72" t="s">
        <v>274</v>
      </c>
      <c r="M2487" s="72" t="s">
        <v>159</v>
      </c>
    </row>
    <row r="2488" spans="2:13" x14ac:dyDescent="0.25">
      <c r="B2488" s="72" t="s">
        <v>143</v>
      </c>
      <c r="C2488" s="72" t="s">
        <v>144</v>
      </c>
      <c r="D2488" s="72" t="s">
        <v>12</v>
      </c>
      <c r="E2488" s="72" t="s">
        <v>177</v>
      </c>
      <c r="F2488" s="73">
        <v>51970</v>
      </c>
      <c r="G2488" s="72" t="s">
        <v>14</v>
      </c>
      <c r="H2488" s="72" t="s">
        <v>15</v>
      </c>
      <c r="I2488" s="72" t="s">
        <v>16</v>
      </c>
      <c r="J2488" s="72" t="s">
        <v>18</v>
      </c>
      <c r="K2488" s="72" t="s">
        <v>161</v>
      </c>
      <c r="L2488" s="72" t="s">
        <v>305</v>
      </c>
      <c r="M2488" s="72"/>
    </row>
    <row r="2489" spans="2:13" x14ac:dyDescent="0.25">
      <c r="B2489" s="72" t="s">
        <v>143</v>
      </c>
      <c r="C2489" s="72" t="s">
        <v>144</v>
      </c>
      <c r="D2489" s="72" t="s">
        <v>12</v>
      </c>
      <c r="E2489" s="72" t="s">
        <v>175</v>
      </c>
      <c r="F2489" s="73">
        <v>-486861</v>
      </c>
      <c r="G2489" s="72" t="s">
        <v>14</v>
      </c>
      <c r="H2489" s="72" t="s">
        <v>15</v>
      </c>
      <c r="I2489" s="72" t="s">
        <v>16</v>
      </c>
      <c r="J2489" s="72" t="s">
        <v>18</v>
      </c>
      <c r="K2489" s="72" t="s">
        <v>161</v>
      </c>
      <c r="L2489" s="72" t="s">
        <v>434</v>
      </c>
      <c r="M2489" s="72"/>
    </row>
    <row r="2490" spans="2:13" x14ac:dyDescent="0.25">
      <c r="B2490" s="72" t="s">
        <v>143</v>
      </c>
      <c r="C2490" s="72" t="s">
        <v>144</v>
      </c>
      <c r="D2490" s="72" t="s">
        <v>12</v>
      </c>
      <c r="E2490" s="72" t="s">
        <v>177</v>
      </c>
      <c r="F2490" s="73">
        <v>458807</v>
      </c>
      <c r="G2490" s="72" t="s">
        <v>14</v>
      </c>
      <c r="H2490" s="72" t="s">
        <v>15</v>
      </c>
      <c r="I2490" s="72" t="s">
        <v>16</v>
      </c>
      <c r="J2490" s="72" t="s">
        <v>18</v>
      </c>
      <c r="K2490" s="72" t="s">
        <v>147</v>
      </c>
      <c r="L2490" s="72" t="s">
        <v>365</v>
      </c>
      <c r="M2490" s="72"/>
    </row>
    <row r="2491" spans="2:13" x14ac:dyDescent="0.25">
      <c r="B2491" s="72" t="s">
        <v>143</v>
      </c>
      <c r="C2491" s="72" t="s">
        <v>144</v>
      </c>
      <c r="D2491" s="72" t="s">
        <v>12</v>
      </c>
      <c r="E2491" s="72" t="s">
        <v>177</v>
      </c>
      <c r="F2491" s="73">
        <v>176519</v>
      </c>
      <c r="G2491" s="72" t="s">
        <v>14</v>
      </c>
      <c r="H2491" s="72" t="s">
        <v>155</v>
      </c>
      <c r="I2491" s="72" t="s">
        <v>16</v>
      </c>
      <c r="J2491" s="72" t="s">
        <v>18</v>
      </c>
      <c r="K2491" s="72" t="s">
        <v>147</v>
      </c>
      <c r="L2491" s="72" t="s">
        <v>476</v>
      </c>
      <c r="M2491" s="72"/>
    </row>
    <row r="2492" spans="2:13" x14ac:dyDescent="0.25">
      <c r="B2492" s="72" t="s">
        <v>143</v>
      </c>
      <c r="C2492" s="72" t="s">
        <v>144</v>
      </c>
      <c r="D2492" s="72" t="s">
        <v>12</v>
      </c>
      <c r="E2492" s="72" t="s">
        <v>280</v>
      </c>
      <c r="F2492" s="73">
        <v>54625</v>
      </c>
      <c r="G2492" s="72" t="s">
        <v>14</v>
      </c>
      <c r="H2492" s="72" t="s">
        <v>15</v>
      </c>
      <c r="I2492" s="72" t="s">
        <v>16</v>
      </c>
      <c r="J2492" s="72" t="s">
        <v>18</v>
      </c>
      <c r="K2492" s="72" t="s">
        <v>257</v>
      </c>
      <c r="L2492" s="72" t="s">
        <v>581</v>
      </c>
      <c r="M2492" s="72" t="s">
        <v>203</v>
      </c>
    </row>
    <row r="2493" spans="2:13" x14ac:dyDescent="0.25">
      <c r="B2493" s="72" t="s">
        <v>143</v>
      </c>
      <c r="C2493" s="72" t="s">
        <v>144</v>
      </c>
      <c r="D2493" s="72" t="s">
        <v>12</v>
      </c>
      <c r="E2493" s="72" t="s">
        <v>175</v>
      </c>
      <c r="F2493" s="73">
        <v>-5127</v>
      </c>
      <c r="G2493" s="72" t="s">
        <v>14</v>
      </c>
      <c r="H2493" s="72" t="s">
        <v>15</v>
      </c>
      <c r="I2493" s="72" t="s">
        <v>16</v>
      </c>
      <c r="J2493" s="72" t="s">
        <v>18</v>
      </c>
      <c r="K2493" s="72" t="s">
        <v>33</v>
      </c>
      <c r="L2493" s="72" t="s">
        <v>156</v>
      </c>
      <c r="M2493" s="72"/>
    </row>
    <row r="2494" spans="2:13" x14ac:dyDescent="0.25">
      <c r="B2494" s="72" t="s">
        <v>143</v>
      </c>
      <c r="C2494" s="72" t="s">
        <v>144</v>
      </c>
      <c r="D2494" s="72" t="s">
        <v>12</v>
      </c>
      <c r="E2494" s="72" t="s">
        <v>197</v>
      </c>
      <c r="F2494" s="73">
        <v>1084045</v>
      </c>
      <c r="G2494" s="72" t="s">
        <v>14</v>
      </c>
      <c r="H2494" s="72" t="s">
        <v>155</v>
      </c>
      <c r="I2494" s="72" t="s">
        <v>16</v>
      </c>
      <c r="J2494" s="72" t="s">
        <v>18</v>
      </c>
      <c r="K2494" s="72" t="s">
        <v>33</v>
      </c>
      <c r="L2494" s="72" t="s">
        <v>271</v>
      </c>
      <c r="M2494" s="72" t="s">
        <v>191</v>
      </c>
    </row>
    <row r="2495" spans="2:13" x14ac:dyDescent="0.25">
      <c r="B2495" s="72" t="s">
        <v>143</v>
      </c>
      <c r="C2495" s="72" t="s">
        <v>144</v>
      </c>
      <c r="D2495" s="72" t="s">
        <v>12</v>
      </c>
      <c r="E2495" s="72" t="s">
        <v>282</v>
      </c>
      <c r="F2495" s="73">
        <v>-8254</v>
      </c>
      <c r="G2495" s="72" t="s">
        <v>14</v>
      </c>
      <c r="H2495" s="72" t="s">
        <v>155</v>
      </c>
      <c r="I2495" s="72" t="s">
        <v>16</v>
      </c>
      <c r="J2495" s="72" t="s">
        <v>18</v>
      </c>
      <c r="K2495" s="72" t="s">
        <v>267</v>
      </c>
      <c r="L2495" s="72" t="s">
        <v>641</v>
      </c>
      <c r="M2495" s="72"/>
    </row>
    <row r="2496" spans="2:13" x14ac:dyDescent="0.25">
      <c r="B2496" s="72" t="s">
        <v>143</v>
      </c>
      <c r="C2496" s="72" t="s">
        <v>144</v>
      </c>
      <c r="D2496" s="72" t="s">
        <v>12</v>
      </c>
      <c r="E2496" s="72" t="s">
        <v>188</v>
      </c>
      <c r="F2496" s="73">
        <v>194206</v>
      </c>
      <c r="G2496" s="72" t="s">
        <v>14</v>
      </c>
      <c r="H2496" s="72" t="s">
        <v>15</v>
      </c>
      <c r="I2496" s="72" t="s">
        <v>16</v>
      </c>
      <c r="J2496" s="72" t="s">
        <v>371</v>
      </c>
      <c r="K2496" s="72" t="s">
        <v>147</v>
      </c>
      <c r="L2496" s="72" t="s">
        <v>148</v>
      </c>
      <c r="M2496" s="72" t="s">
        <v>151</v>
      </c>
    </row>
    <row r="2497" spans="2:13" x14ac:dyDescent="0.25">
      <c r="B2497" s="72" t="s">
        <v>143</v>
      </c>
      <c r="C2497" s="72" t="s">
        <v>144</v>
      </c>
      <c r="D2497" s="72" t="s">
        <v>12</v>
      </c>
      <c r="E2497" s="72" t="s">
        <v>181</v>
      </c>
      <c r="F2497" s="73">
        <v>-515</v>
      </c>
      <c r="G2497" s="72" t="s">
        <v>14</v>
      </c>
      <c r="H2497" s="72" t="s">
        <v>15</v>
      </c>
      <c r="I2497" s="72" t="s">
        <v>16</v>
      </c>
      <c r="J2497" s="72" t="s">
        <v>18</v>
      </c>
      <c r="K2497" s="72" t="s">
        <v>214</v>
      </c>
      <c r="L2497" s="72" t="s">
        <v>502</v>
      </c>
      <c r="M2497" s="72"/>
    </row>
    <row r="2498" spans="2:13" x14ac:dyDescent="0.25">
      <c r="B2498" s="72" t="s">
        <v>143</v>
      </c>
      <c r="C2498" s="72" t="s">
        <v>144</v>
      </c>
      <c r="D2498" s="72" t="s">
        <v>12</v>
      </c>
      <c r="E2498" s="72" t="s">
        <v>188</v>
      </c>
      <c r="F2498" s="73">
        <v>243295</v>
      </c>
      <c r="G2498" s="72" t="s">
        <v>14</v>
      </c>
      <c r="H2498" s="72" t="s">
        <v>155</v>
      </c>
      <c r="I2498" s="72" t="s">
        <v>16</v>
      </c>
      <c r="J2498" s="72" t="s">
        <v>18</v>
      </c>
      <c r="K2498" s="72" t="s">
        <v>33</v>
      </c>
      <c r="L2498" s="72" t="s">
        <v>686</v>
      </c>
      <c r="M2498" s="72" t="s">
        <v>163</v>
      </c>
    </row>
    <row r="2499" spans="2:13" x14ac:dyDescent="0.25">
      <c r="B2499" s="72" t="s">
        <v>143</v>
      </c>
      <c r="C2499" s="72" t="s">
        <v>144</v>
      </c>
      <c r="D2499" s="72" t="s">
        <v>12</v>
      </c>
      <c r="E2499" s="72" t="s">
        <v>175</v>
      </c>
      <c r="F2499" s="73">
        <v>-6692714</v>
      </c>
      <c r="G2499" s="72" t="s">
        <v>14</v>
      </c>
      <c r="H2499" s="72" t="s">
        <v>15</v>
      </c>
      <c r="I2499" s="72" t="s">
        <v>16</v>
      </c>
      <c r="J2499" s="72" t="s">
        <v>18</v>
      </c>
      <c r="K2499" s="72" t="s">
        <v>21</v>
      </c>
      <c r="L2499" s="72" t="s">
        <v>457</v>
      </c>
      <c r="M2499" s="72"/>
    </row>
    <row r="2500" spans="2:13" x14ac:dyDescent="0.25">
      <c r="B2500" s="72" t="s">
        <v>143</v>
      </c>
      <c r="C2500" s="72" t="s">
        <v>144</v>
      </c>
      <c r="D2500" s="72" t="s">
        <v>12</v>
      </c>
      <c r="E2500" s="72" t="s">
        <v>383</v>
      </c>
      <c r="F2500" s="73">
        <v>30534</v>
      </c>
      <c r="G2500" s="72" t="s">
        <v>14</v>
      </c>
      <c r="H2500" s="72" t="s">
        <v>15</v>
      </c>
      <c r="I2500" s="72" t="s">
        <v>16</v>
      </c>
      <c r="J2500" s="72" t="s">
        <v>18</v>
      </c>
      <c r="K2500" s="72" t="s">
        <v>189</v>
      </c>
      <c r="L2500" s="72" t="s">
        <v>505</v>
      </c>
      <c r="M2500" s="72" t="s">
        <v>522</v>
      </c>
    </row>
    <row r="2501" spans="2:13" x14ac:dyDescent="0.25">
      <c r="B2501" s="72" t="s">
        <v>143</v>
      </c>
      <c r="C2501" s="72" t="s">
        <v>144</v>
      </c>
      <c r="D2501" s="72" t="s">
        <v>12</v>
      </c>
      <c r="E2501" s="72" t="s">
        <v>383</v>
      </c>
      <c r="F2501" s="73">
        <v>213707</v>
      </c>
      <c r="G2501" s="72" t="s">
        <v>14</v>
      </c>
      <c r="H2501" s="72" t="s">
        <v>15</v>
      </c>
      <c r="I2501" s="72" t="s">
        <v>16</v>
      </c>
      <c r="J2501" s="72" t="s">
        <v>18</v>
      </c>
      <c r="K2501" s="72" t="s">
        <v>147</v>
      </c>
      <c r="L2501" s="72" t="s">
        <v>276</v>
      </c>
      <c r="M2501" s="72" t="s">
        <v>601</v>
      </c>
    </row>
    <row r="2502" spans="2:13" x14ac:dyDescent="0.25">
      <c r="B2502" s="72" t="s">
        <v>143</v>
      </c>
      <c r="C2502" s="72" t="s">
        <v>144</v>
      </c>
      <c r="D2502" s="72" t="s">
        <v>12</v>
      </c>
      <c r="E2502" s="72" t="s">
        <v>209</v>
      </c>
      <c r="F2502" s="73">
        <v>104188</v>
      </c>
      <c r="G2502" s="72" t="s">
        <v>14</v>
      </c>
      <c r="H2502" s="72" t="s">
        <v>155</v>
      </c>
      <c r="I2502" s="72" t="s">
        <v>16</v>
      </c>
      <c r="J2502" s="72" t="s">
        <v>18</v>
      </c>
      <c r="K2502" s="72" t="s">
        <v>33</v>
      </c>
      <c r="L2502" s="72" t="s">
        <v>442</v>
      </c>
      <c r="M2502" s="72" t="s">
        <v>203</v>
      </c>
    </row>
    <row r="2503" spans="2:13" x14ac:dyDescent="0.25">
      <c r="B2503" s="72" t="s">
        <v>143</v>
      </c>
      <c r="C2503" s="72" t="s">
        <v>144</v>
      </c>
      <c r="D2503" s="72" t="s">
        <v>12</v>
      </c>
      <c r="E2503" s="72" t="s">
        <v>154</v>
      </c>
      <c r="F2503" s="73">
        <v>-4461</v>
      </c>
      <c r="G2503" s="72" t="s">
        <v>14</v>
      </c>
      <c r="H2503" s="72" t="s">
        <v>15</v>
      </c>
      <c r="I2503" s="72" t="s">
        <v>16</v>
      </c>
      <c r="J2503" s="72" t="s">
        <v>18</v>
      </c>
      <c r="K2503" s="72" t="s">
        <v>147</v>
      </c>
      <c r="L2503" s="72" t="s">
        <v>347</v>
      </c>
      <c r="M2503" s="72"/>
    </row>
    <row r="2504" spans="2:13" x14ac:dyDescent="0.25">
      <c r="B2504" s="72" t="s">
        <v>143</v>
      </c>
      <c r="C2504" s="72" t="s">
        <v>144</v>
      </c>
      <c r="D2504" s="72" t="s">
        <v>12</v>
      </c>
      <c r="E2504" s="72" t="s">
        <v>160</v>
      </c>
      <c r="F2504" s="73">
        <v>49432</v>
      </c>
      <c r="G2504" s="72" t="s">
        <v>14</v>
      </c>
      <c r="H2504" s="72" t="s">
        <v>155</v>
      </c>
      <c r="I2504" s="72" t="s">
        <v>16</v>
      </c>
      <c r="J2504" s="72" t="s">
        <v>18</v>
      </c>
      <c r="K2504" s="72" t="s">
        <v>33</v>
      </c>
      <c r="L2504" s="72" t="s">
        <v>233</v>
      </c>
      <c r="M2504" s="72" t="s">
        <v>191</v>
      </c>
    </row>
    <row r="2505" spans="2:13" x14ac:dyDescent="0.25">
      <c r="B2505" s="72" t="s">
        <v>143</v>
      </c>
      <c r="C2505" s="72" t="s">
        <v>144</v>
      </c>
      <c r="D2505" s="72" t="s">
        <v>12</v>
      </c>
      <c r="E2505" s="72" t="s">
        <v>199</v>
      </c>
      <c r="F2505" s="73">
        <v>26643</v>
      </c>
      <c r="G2505" s="72" t="s">
        <v>14</v>
      </c>
      <c r="H2505" s="72" t="s">
        <v>15</v>
      </c>
      <c r="I2505" s="72" t="s">
        <v>16</v>
      </c>
      <c r="J2505" s="72" t="s">
        <v>18</v>
      </c>
      <c r="K2505" s="72" t="s">
        <v>147</v>
      </c>
      <c r="L2505" s="72" t="s">
        <v>273</v>
      </c>
      <c r="M2505" s="72"/>
    </row>
    <row r="2506" spans="2:13" x14ac:dyDescent="0.25">
      <c r="B2506" s="72" t="s">
        <v>143</v>
      </c>
      <c r="C2506" s="72" t="s">
        <v>144</v>
      </c>
      <c r="D2506" s="72" t="s">
        <v>12</v>
      </c>
      <c r="E2506" s="72" t="s">
        <v>282</v>
      </c>
      <c r="F2506" s="73">
        <v>-5831</v>
      </c>
      <c r="G2506" s="72" t="s">
        <v>14</v>
      </c>
      <c r="H2506" s="72" t="s">
        <v>15</v>
      </c>
      <c r="I2506" s="72" t="s">
        <v>16</v>
      </c>
      <c r="J2506" s="72" t="s">
        <v>18</v>
      </c>
      <c r="K2506" s="72" t="s">
        <v>147</v>
      </c>
      <c r="L2506" s="72" t="s">
        <v>454</v>
      </c>
      <c r="M2506" s="72"/>
    </row>
    <row r="2507" spans="2:13" x14ac:dyDescent="0.25">
      <c r="B2507" s="72" t="s">
        <v>143</v>
      </c>
      <c r="C2507" s="72" t="s">
        <v>144</v>
      </c>
      <c r="D2507" s="72" t="s">
        <v>12</v>
      </c>
      <c r="E2507" s="72" t="s">
        <v>199</v>
      </c>
      <c r="F2507" s="73">
        <v>1255</v>
      </c>
      <c r="G2507" s="72" t="s">
        <v>14</v>
      </c>
      <c r="H2507" s="72" t="s">
        <v>15</v>
      </c>
      <c r="I2507" s="72" t="s">
        <v>16</v>
      </c>
      <c r="J2507" s="72" t="s">
        <v>18</v>
      </c>
      <c r="K2507" s="72" t="s">
        <v>214</v>
      </c>
      <c r="L2507" s="72" t="s">
        <v>679</v>
      </c>
      <c r="M2507" s="72"/>
    </row>
    <row r="2508" spans="2:13" x14ac:dyDescent="0.25">
      <c r="B2508" s="72" t="s">
        <v>143</v>
      </c>
      <c r="C2508" s="72" t="s">
        <v>144</v>
      </c>
      <c r="D2508" s="72" t="s">
        <v>12</v>
      </c>
      <c r="E2508" s="72" t="s">
        <v>197</v>
      </c>
      <c r="F2508" s="73">
        <v>4178</v>
      </c>
      <c r="G2508" s="72" t="s">
        <v>14</v>
      </c>
      <c r="H2508" s="72" t="s">
        <v>155</v>
      </c>
      <c r="I2508" s="72" t="s">
        <v>16</v>
      </c>
      <c r="J2508" s="72" t="s">
        <v>18</v>
      </c>
      <c r="K2508" s="72" t="s">
        <v>21</v>
      </c>
      <c r="L2508" s="72" t="s">
        <v>494</v>
      </c>
      <c r="M2508" s="72" t="s">
        <v>151</v>
      </c>
    </row>
    <row r="2509" spans="2:13" x14ac:dyDescent="0.25">
      <c r="B2509" s="72" t="s">
        <v>143</v>
      </c>
      <c r="C2509" s="72" t="s">
        <v>144</v>
      </c>
      <c r="D2509" s="72" t="s">
        <v>12</v>
      </c>
      <c r="E2509" s="72" t="s">
        <v>501</v>
      </c>
      <c r="F2509" s="73">
        <v>362</v>
      </c>
      <c r="G2509" s="72" t="s">
        <v>14</v>
      </c>
      <c r="H2509" s="72" t="s">
        <v>155</v>
      </c>
      <c r="I2509" s="72" t="s">
        <v>16</v>
      </c>
      <c r="J2509" s="72" t="s">
        <v>18</v>
      </c>
      <c r="K2509" s="72" t="s">
        <v>147</v>
      </c>
      <c r="L2509" s="72" t="s">
        <v>208</v>
      </c>
      <c r="M2509" s="72"/>
    </row>
    <row r="2510" spans="2:13" x14ac:dyDescent="0.25">
      <c r="B2510" s="72" t="s">
        <v>143</v>
      </c>
      <c r="C2510" s="72" t="s">
        <v>144</v>
      </c>
      <c r="D2510" s="72" t="s">
        <v>12</v>
      </c>
      <c r="E2510" s="72" t="s">
        <v>229</v>
      </c>
      <c r="F2510" s="73">
        <v>-1043</v>
      </c>
      <c r="G2510" s="72" t="s">
        <v>14</v>
      </c>
      <c r="H2510" s="72" t="s">
        <v>155</v>
      </c>
      <c r="I2510" s="72" t="s">
        <v>16</v>
      </c>
      <c r="J2510" s="72" t="s">
        <v>18</v>
      </c>
      <c r="K2510" s="72" t="s">
        <v>33</v>
      </c>
      <c r="L2510" s="72" t="s">
        <v>577</v>
      </c>
      <c r="M2510" s="72"/>
    </row>
    <row r="2511" spans="2:13" x14ac:dyDescent="0.25">
      <c r="B2511" s="72" t="s">
        <v>143</v>
      </c>
      <c r="C2511" s="72" t="s">
        <v>144</v>
      </c>
      <c r="D2511" s="72" t="s">
        <v>12</v>
      </c>
      <c r="E2511" s="72" t="s">
        <v>188</v>
      </c>
      <c r="F2511" s="73">
        <v>14121831</v>
      </c>
      <c r="G2511" s="72" t="s">
        <v>14</v>
      </c>
      <c r="H2511" s="72" t="s">
        <v>15</v>
      </c>
      <c r="I2511" s="72" t="s">
        <v>16</v>
      </c>
      <c r="J2511" s="72" t="s">
        <v>18</v>
      </c>
      <c r="K2511" s="72" t="s">
        <v>147</v>
      </c>
      <c r="L2511" s="72" t="s">
        <v>607</v>
      </c>
      <c r="M2511" s="72" t="s">
        <v>163</v>
      </c>
    </row>
    <row r="2512" spans="2:13" x14ac:dyDescent="0.25">
      <c r="B2512" s="72" t="s">
        <v>143</v>
      </c>
      <c r="C2512" s="72" t="s">
        <v>144</v>
      </c>
      <c r="D2512" s="72" t="s">
        <v>12</v>
      </c>
      <c r="E2512" s="72" t="s">
        <v>177</v>
      </c>
      <c r="F2512" s="73">
        <v>838814</v>
      </c>
      <c r="G2512" s="72" t="s">
        <v>14</v>
      </c>
      <c r="H2512" s="72" t="s">
        <v>15</v>
      </c>
      <c r="I2512" s="72" t="s">
        <v>16</v>
      </c>
      <c r="J2512" s="72" t="s">
        <v>18</v>
      </c>
      <c r="K2512" s="72" t="s">
        <v>184</v>
      </c>
      <c r="L2512" s="72" t="s">
        <v>317</v>
      </c>
      <c r="M2512" s="72"/>
    </row>
    <row r="2513" spans="2:13" x14ac:dyDescent="0.25">
      <c r="B2513" s="72" t="s">
        <v>143</v>
      </c>
      <c r="C2513" s="72" t="s">
        <v>144</v>
      </c>
      <c r="D2513" s="72" t="s">
        <v>12</v>
      </c>
      <c r="E2513" s="72" t="s">
        <v>244</v>
      </c>
      <c r="F2513" s="73">
        <v>33086</v>
      </c>
      <c r="G2513" s="72" t="s">
        <v>14</v>
      </c>
      <c r="H2513" s="72" t="s">
        <v>15</v>
      </c>
      <c r="I2513" s="72" t="s">
        <v>16</v>
      </c>
      <c r="J2513" s="72" t="s">
        <v>18</v>
      </c>
      <c r="K2513" s="72" t="s">
        <v>27</v>
      </c>
      <c r="L2513" s="72" t="s">
        <v>469</v>
      </c>
      <c r="M2513" s="72" t="s">
        <v>151</v>
      </c>
    </row>
    <row r="2514" spans="2:13" x14ac:dyDescent="0.25">
      <c r="B2514" s="72" t="s">
        <v>143</v>
      </c>
      <c r="C2514" s="72" t="s">
        <v>144</v>
      </c>
      <c r="D2514" s="72" t="s">
        <v>12</v>
      </c>
      <c r="E2514" s="72" t="s">
        <v>219</v>
      </c>
      <c r="F2514" s="73">
        <v>1081395</v>
      </c>
      <c r="G2514" s="72" t="s">
        <v>14</v>
      </c>
      <c r="H2514" s="72" t="s">
        <v>15</v>
      </c>
      <c r="I2514" s="72" t="s">
        <v>16</v>
      </c>
      <c r="J2514" s="72" t="s">
        <v>18</v>
      </c>
      <c r="K2514" s="72" t="s">
        <v>33</v>
      </c>
      <c r="L2514" s="72" t="s">
        <v>364</v>
      </c>
      <c r="M2514" s="72"/>
    </row>
    <row r="2515" spans="2:13" x14ac:dyDescent="0.25">
      <c r="B2515" s="72" t="s">
        <v>143</v>
      </c>
      <c r="C2515" s="72" t="s">
        <v>144</v>
      </c>
      <c r="D2515" s="72" t="s">
        <v>12</v>
      </c>
      <c r="E2515" s="72" t="s">
        <v>152</v>
      </c>
      <c r="F2515" s="73">
        <v>-52</v>
      </c>
      <c r="G2515" s="72" t="s">
        <v>14</v>
      </c>
      <c r="H2515" s="72" t="s">
        <v>15</v>
      </c>
      <c r="I2515" s="72" t="s">
        <v>16</v>
      </c>
      <c r="J2515" s="72" t="s">
        <v>18</v>
      </c>
      <c r="K2515" s="72" t="s">
        <v>33</v>
      </c>
      <c r="L2515" s="72" t="s">
        <v>583</v>
      </c>
      <c r="M2515" s="72"/>
    </row>
    <row r="2516" spans="2:13" x14ac:dyDescent="0.25">
      <c r="B2516" s="72" t="s">
        <v>143</v>
      </c>
      <c r="C2516" s="72" t="s">
        <v>144</v>
      </c>
      <c r="D2516" s="72" t="s">
        <v>12</v>
      </c>
      <c r="E2516" s="72" t="s">
        <v>244</v>
      </c>
      <c r="F2516" s="73">
        <v>81026</v>
      </c>
      <c r="G2516" s="72" t="s">
        <v>14</v>
      </c>
      <c r="H2516" s="72" t="s">
        <v>15</v>
      </c>
      <c r="I2516" s="72" t="s">
        <v>16</v>
      </c>
      <c r="J2516" s="72" t="s">
        <v>18</v>
      </c>
      <c r="K2516" s="72" t="s">
        <v>33</v>
      </c>
      <c r="L2516" s="72" t="s">
        <v>482</v>
      </c>
      <c r="M2516" s="72" t="s">
        <v>248</v>
      </c>
    </row>
    <row r="2517" spans="2:13" x14ac:dyDescent="0.25">
      <c r="B2517" s="72" t="s">
        <v>143</v>
      </c>
      <c r="C2517" s="72" t="s">
        <v>144</v>
      </c>
      <c r="D2517" s="72" t="s">
        <v>12</v>
      </c>
      <c r="E2517" s="72" t="s">
        <v>145</v>
      </c>
      <c r="F2517" s="73">
        <v>-57059</v>
      </c>
      <c r="G2517" s="72" t="s">
        <v>14</v>
      </c>
      <c r="H2517" s="72" t="s">
        <v>155</v>
      </c>
      <c r="I2517" s="72" t="s">
        <v>16</v>
      </c>
      <c r="J2517" s="72" t="s">
        <v>18</v>
      </c>
      <c r="K2517" s="72" t="s">
        <v>269</v>
      </c>
      <c r="L2517" s="72" t="s">
        <v>270</v>
      </c>
      <c r="M2517" s="72"/>
    </row>
    <row r="2518" spans="2:13" x14ac:dyDescent="0.25">
      <c r="B2518" s="72" t="s">
        <v>143</v>
      </c>
      <c r="C2518" s="72" t="s">
        <v>144</v>
      </c>
      <c r="D2518" s="72" t="s">
        <v>12</v>
      </c>
      <c r="E2518" s="72" t="s">
        <v>197</v>
      </c>
      <c r="F2518" s="73">
        <v>301243</v>
      </c>
      <c r="G2518" s="72" t="s">
        <v>14</v>
      </c>
      <c r="H2518" s="72" t="s">
        <v>15</v>
      </c>
      <c r="I2518" s="72" t="s">
        <v>16</v>
      </c>
      <c r="J2518" s="72" t="s">
        <v>18</v>
      </c>
      <c r="K2518" s="72" t="s">
        <v>21</v>
      </c>
      <c r="L2518" s="72" t="s">
        <v>602</v>
      </c>
      <c r="M2518" s="72" t="s">
        <v>163</v>
      </c>
    </row>
    <row r="2519" spans="2:13" x14ac:dyDescent="0.25">
      <c r="B2519" s="72" t="s">
        <v>143</v>
      </c>
      <c r="C2519" s="72" t="s">
        <v>144</v>
      </c>
      <c r="D2519" s="72" t="s">
        <v>12</v>
      </c>
      <c r="E2519" s="72" t="s">
        <v>199</v>
      </c>
      <c r="F2519" s="73">
        <v>2602</v>
      </c>
      <c r="G2519" s="72" t="s">
        <v>14</v>
      </c>
      <c r="H2519" s="72" t="s">
        <v>15</v>
      </c>
      <c r="I2519" s="72" t="s">
        <v>16</v>
      </c>
      <c r="J2519" s="72" t="s">
        <v>18</v>
      </c>
      <c r="K2519" s="72" t="s">
        <v>147</v>
      </c>
      <c r="L2519" s="72" t="s">
        <v>416</v>
      </c>
      <c r="M2519" s="72"/>
    </row>
    <row r="2520" spans="2:13" x14ac:dyDescent="0.25">
      <c r="B2520" s="72" t="s">
        <v>143</v>
      </c>
      <c r="C2520" s="72" t="s">
        <v>144</v>
      </c>
      <c r="D2520" s="72" t="s">
        <v>12</v>
      </c>
      <c r="E2520" s="72" t="s">
        <v>197</v>
      </c>
      <c r="F2520" s="73">
        <v>91351</v>
      </c>
      <c r="G2520" s="72" t="s">
        <v>14</v>
      </c>
      <c r="H2520" s="72" t="s">
        <v>155</v>
      </c>
      <c r="I2520" s="72" t="s">
        <v>16</v>
      </c>
      <c r="J2520" s="72" t="s">
        <v>18</v>
      </c>
      <c r="K2520" s="72" t="s">
        <v>33</v>
      </c>
      <c r="L2520" s="72" t="s">
        <v>445</v>
      </c>
      <c r="M2520" s="72" t="s">
        <v>191</v>
      </c>
    </row>
    <row r="2521" spans="2:13" x14ac:dyDescent="0.25">
      <c r="B2521" s="72" t="s">
        <v>143</v>
      </c>
      <c r="C2521" s="72" t="s">
        <v>144</v>
      </c>
      <c r="D2521" s="72" t="s">
        <v>12</v>
      </c>
      <c r="E2521" s="72" t="s">
        <v>152</v>
      </c>
      <c r="F2521" s="73">
        <v>-172939</v>
      </c>
      <c r="G2521" s="72" t="s">
        <v>31</v>
      </c>
      <c r="H2521" s="72" t="s">
        <v>15</v>
      </c>
      <c r="I2521" s="72" t="s">
        <v>16</v>
      </c>
      <c r="J2521" s="72" t="s">
        <v>146</v>
      </c>
      <c r="K2521" s="72" t="s">
        <v>24</v>
      </c>
      <c r="L2521" s="72" t="s">
        <v>264</v>
      </c>
      <c r="M2521" s="72"/>
    </row>
    <row r="2522" spans="2:13" x14ac:dyDescent="0.25">
      <c r="B2522" s="72" t="s">
        <v>143</v>
      </c>
      <c r="C2522" s="72" t="s">
        <v>144</v>
      </c>
      <c r="D2522" s="72" t="s">
        <v>12</v>
      </c>
      <c r="E2522" s="72" t="s">
        <v>160</v>
      </c>
      <c r="F2522" s="73">
        <v>54328</v>
      </c>
      <c r="G2522" s="72" t="s">
        <v>14</v>
      </c>
      <c r="H2522" s="72" t="s">
        <v>15</v>
      </c>
      <c r="I2522" s="72" t="s">
        <v>16</v>
      </c>
      <c r="J2522" s="72" t="s">
        <v>18</v>
      </c>
      <c r="K2522" s="72" t="s">
        <v>147</v>
      </c>
      <c r="L2522" s="72" t="s">
        <v>369</v>
      </c>
      <c r="M2522" s="72" t="s">
        <v>163</v>
      </c>
    </row>
    <row r="2523" spans="2:13" x14ac:dyDescent="0.25">
      <c r="B2523" s="72" t="s">
        <v>143</v>
      </c>
      <c r="C2523" s="72" t="s">
        <v>144</v>
      </c>
      <c r="D2523" s="72" t="s">
        <v>12</v>
      </c>
      <c r="E2523" s="72" t="s">
        <v>240</v>
      </c>
      <c r="F2523" s="73">
        <v>-235613</v>
      </c>
      <c r="G2523" s="72" t="s">
        <v>14</v>
      </c>
      <c r="H2523" s="72" t="s">
        <v>155</v>
      </c>
      <c r="I2523" s="72" t="s">
        <v>16</v>
      </c>
      <c r="J2523" s="72" t="s">
        <v>18</v>
      </c>
      <c r="K2523" s="72" t="s">
        <v>33</v>
      </c>
      <c r="L2523" s="72" t="s">
        <v>551</v>
      </c>
      <c r="M2523" s="72"/>
    </row>
    <row r="2524" spans="2:13" x14ac:dyDescent="0.25">
      <c r="B2524" s="72" t="s">
        <v>143</v>
      </c>
      <c r="C2524" s="72" t="s">
        <v>144</v>
      </c>
      <c r="D2524" s="72" t="s">
        <v>12</v>
      </c>
      <c r="E2524" s="72" t="s">
        <v>183</v>
      </c>
      <c r="F2524" s="73">
        <v>23584</v>
      </c>
      <c r="G2524" s="72" t="s">
        <v>14</v>
      </c>
      <c r="H2524" s="72" t="s">
        <v>155</v>
      </c>
      <c r="I2524" s="72" t="s">
        <v>16</v>
      </c>
      <c r="J2524" s="72" t="s">
        <v>18</v>
      </c>
      <c r="K2524" s="72" t="s">
        <v>33</v>
      </c>
      <c r="L2524" s="72" t="s">
        <v>491</v>
      </c>
      <c r="M2524" s="72" t="s">
        <v>186</v>
      </c>
    </row>
    <row r="2525" spans="2:13" x14ac:dyDescent="0.25">
      <c r="B2525" s="72" t="s">
        <v>143</v>
      </c>
      <c r="C2525" s="72" t="s">
        <v>144</v>
      </c>
      <c r="D2525" s="72" t="s">
        <v>12</v>
      </c>
      <c r="E2525" s="72" t="s">
        <v>177</v>
      </c>
      <c r="F2525" s="73">
        <v>654800</v>
      </c>
      <c r="G2525" s="72" t="s">
        <v>14</v>
      </c>
      <c r="H2525" s="72" t="s">
        <v>155</v>
      </c>
      <c r="I2525" s="72" t="s">
        <v>16</v>
      </c>
      <c r="J2525" s="72" t="s">
        <v>18</v>
      </c>
      <c r="K2525" s="72" t="s">
        <v>267</v>
      </c>
      <c r="L2525" s="72" t="s">
        <v>603</v>
      </c>
      <c r="M2525" s="72"/>
    </row>
    <row r="2526" spans="2:13" x14ac:dyDescent="0.25">
      <c r="B2526" s="72" t="s">
        <v>143</v>
      </c>
      <c r="C2526" s="72" t="s">
        <v>144</v>
      </c>
      <c r="D2526" s="72" t="s">
        <v>12</v>
      </c>
      <c r="E2526" s="72" t="s">
        <v>177</v>
      </c>
      <c r="F2526" s="73">
        <v>1534994</v>
      </c>
      <c r="G2526" s="72" t="s">
        <v>14</v>
      </c>
      <c r="H2526" s="72" t="s">
        <v>15</v>
      </c>
      <c r="I2526" s="72" t="s">
        <v>16</v>
      </c>
      <c r="J2526" s="72" t="s">
        <v>18</v>
      </c>
      <c r="K2526" s="72" t="s">
        <v>161</v>
      </c>
      <c r="L2526" s="72" t="s">
        <v>341</v>
      </c>
      <c r="M2526" s="72"/>
    </row>
    <row r="2527" spans="2:13" x14ac:dyDescent="0.25">
      <c r="B2527" s="72" t="s">
        <v>143</v>
      </c>
      <c r="C2527" s="72" t="s">
        <v>144</v>
      </c>
      <c r="D2527" s="72" t="s">
        <v>12</v>
      </c>
      <c r="E2527" s="72" t="s">
        <v>219</v>
      </c>
      <c r="F2527" s="73">
        <v>45951</v>
      </c>
      <c r="G2527" s="72" t="s">
        <v>14</v>
      </c>
      <c r="H2527" s="72" t="s">
        <v>15</v>
      </c>
      <c r="I2527" s="72" t="s">
        <v>16</v>
      </c>
      <c r="J2527" s="72" t="s">
        <v>18</v>
      </c>
      <c r="K2527" s="72" t="s">
        <v>147</v>
      </c>
      <c r="L2527" s="72" t="s">
        <v>498</v>
      </c>
      <c r="M2527" s="72"/>
    </row>
    <row r="2528" spans="2:13" x14ac:dyDescent="0.25">
      <c r="B2528" s="72" t="s">
        <v>143</v>
      </c>
      <c r="C2528" s="72" t="s">
        <v>144</v>
      </c>
      <c r="D2528" s="72" t="s">
        <v>12</v>
      </c>
      <c r="E2528" s="72" t="s">
        <v>188</v>
      </c>
      <c r="F2528" s="73">
        <v>2256835</v>
      </c>
      <c r="G2528" s="72" t="s">
        <v>14</v>
      </c>
      <c r="H2528" s="72" t="s">
        <v>15</v>
      </c>
      <c r="I2528" s="72" t="s">
        <v>16</v>
      </c>
      <c r="J2528" s="72" t="s">
        <v>18</v>
      </c>
      <c r="K2528" s="72" t="s">
        <v>147</v>
      </c>
      <c r="L2528" s="72" t="s">
        <v>273</v>
      </c>
      <c r="M2528" s="72" t="s">
        <v>163</v>
      </c>
    </row>
    <row r="2529" spans="2:13" x14ac:dyDescent="0.25">
      <c r="B2529" s="72" t="s">
        <v>143</v>
      </c>
      <c r="C2529" s="72" t="s">
        <v>144</v>
      </c>
      <c r="D2529" s="72" t="s">
        <v>12</v>
      </c>
      <c r="E2529" s="72" t="s">
        <v>152</v>
      </c>
      <c r="F2529" s="73">
        <v>-1948</v>
      </c>
      <c r="G2529" s="72" t="s">
        <v>14</v>
      </c>
      <c r="H2529" s="72" t="s">
        <v>155</v>
      </c>
      <c r="I2529" s="72" t="s">
        <v>136</v>
      </c>
      <c r="J2529" s="72" t="s">
        <v>18</v>
      </c>
      <c r="K2529" s="72" t="s">
        <v>33</v>
      </c>
      <c r="L2529" s="72" t="s">
        <v>279</v>
      </c>
      <c r="M2529" s="72"/>
    </row>
    <row r="2530" spans="2:13" x14ac:dyDescent="0.25">
      <c r="B2530" s="72" t="s">
        <v>143</v>
      </c>
      <c r="C2530" s="72" t="s">
        <v>144</v>
      </c>
      <c r="D2530" s="72" t="s">
        <v>12</v>
      </c>
      <c r="E2530" s="72" t="s">
        <v>219</v>
      </c>
      <c r="F2530" s="73">
        <v>3604</v>
      </c>
      <c r="G2530" s="72" t="s">
        <v>14</v>
      </c>
      <c r="H2530" s="72" t="s">
        <v>15</v>
      </c>
      <c r="I2530" s="72" t="s">
        <v>16</v>
      </c>
      <c r="J2530" s="72" t="s">
        <v>18</v>
      </c>
      <c r="K2530" s="72" t="s">
        <v>24</v>
      </c>
      <c r="L2530" s="72" t="s">
        <v>664</v>
      </c>
      <c r="M2530" s="72"/>
    </row>
    <row r="2531" spans="2:13" x14ac:dyDescent="0.25">
      <c r="B2531" s="72" t="s">
        <v>143</v>
      </c>
      <c r="C2531" s="72" t="s">
        <v>144</v>
      </c>
      <c r="D2531" s="72" t="s">
        <v>12</v>
      </c>
      <c r="E2531" s="72" t="s">
        <v>439</v>
      </c>
      <c r="F2531" s="73">
        <v>58176</v>
      </c>
      <c r="G2531" s="72" t="s">
        <v>14</v>
      </c>
      <c r="H2531" s="72" t="s">
        <v>15</v>
      </c>
      <c r="I2531" s="72" t="s">
        <v>16</v>
      </c>
      <c r="J2531" s="72" t="s">
        <v>18</v>
      </c>
      <c r="K2531" s="72" t="s">
        <v>147</v>
      </c>
      <c r="L2531" s="72" t="s">
        <v>529</v>
      </c>
      <c r="M2531" s="72"/>
    </row>
    <row r="2532" spans="2:13" x14ac:dyDescent="0.25">
      <c r="B2532" s="72" t="s">
        <v>143</v>
      </c>
      <c r="C2532" s="72" t="s">
        <v>144</v>
      </c>
      <c r="D2532" s="72" t="s">
        <v>12</v>
      </c>
      <c r="E2532" s="72" t="s">
        <v>152</v>
      </c>
      <c r="F2532" s="73">
        <v>-11791</v>
      </c>
      <c r="G2532" s="72" t="s">
        <v>14</v>
      </c>
      <c r="H2532" s="72" t="s">
        <v>155</v>
      </c>
      <c r="I2532" s="72" t="s">
        <v>16</v>
      </c>
      <c r="J2532" s="72" t="s">
        <v>18</v>
      </c>
      <c r="K2532" s="72" t="s">
        <v>33</v>
      </c>
      <c r="L2532" s="72" t="s">
        <v>361</v>
      </c>
      <c r="M2532" s="72"/>
    </row>
    <row r="2533" spans="2:13" x14ac:dyDescent="0.25">
      <c r="B2533" s="72" t="s">
        <v>143</v>
      </c>
      <c r="C2533" s="72" t="s">
        <v>144</v>
      </c>
      <c r="D2533" s="72" t="s">
        <v>12</v>
      </c>
      <c r="E2533" s="72" t="s">
        <v>229</v>
      </c>
      <c r="F2533" s="73">
        <v>-1574</v>
      </c>
      <c r="G2533" s="72" t="s">
        <v>14</v>
      </c>
      <c r="H2533" s="72" t="s">
        <v>155</v>
      </c>
      <c r="I2533" s="72" t="s">
        <v>16</v>
      </c>
      <c r="J2533" s="72" t="s">
        <v>18</v>
      </c>
      <c r="K2533" s="72" t="s">
        <v>147</v>
      </c>
      <c r="L2533" s="72" t="s">
        <v>747</v>
      </c>
      <c r="M2533" s="72"/>
    </row>
    <row r="2534" spans="2:13" x14ac:dyDescent="0.25">
      <c r="B2534" s="72" t="s">
        <v>143</v>
      </c>
      <c r="C2534" s="72" t="s">
        <v>144</v>
      </c>
      <c r="D2534" s="72" t="s">
        <v>12</v>
      </c>
      <c r="E2534" s="72" t="s">
        <v>181</v>
      </c>
      <c r="F2534" s="73">
        <v>-686</v>
      </c>
      <c r="G2534" s="72" t="s">
        <v>14</v>
      </c>
      <c r="H2534" s="72" t="s">
        <v>15</v>
      </c>
      <c r="I2534" s="72" t="s">
        <v>16</v>
      </c>
      <c r="J2534" s="72" t="s">
        <v>18</v>
      </c>
      <c r="K2534" s="72" t="s">
        <v>214</v>
      </c>
      <c r="L2534" s="72" t="s">
        <v>629</v>
      </c>
      <c r="M2534" s="72"/>
    </row>
    <row r="2535" spans="2:13" x14ac:dyDescent="0.25">
      <c r="B2535" s="72" t="s">
        <v>143</v>
      </c>
      <c r="C2535" s="72" t="s">
        <v>144</v>
      </c>
      <c r="D2535" s="72" t="s">
        <v>12</v>
      </c>
      <c r="E2535" s="72" t="s">
        <v>152</v>
      </c>
      <c r="F2535" s="73">
        <v>-6</v>
      </c>
      <c r="G2535" s="72" t="s">
        <v>14</v>
      </c>
      <c r="H2535" s="72" t="s">
        <v>15</v>
      </c>
      <c r="I2535" s="72" t="s">
        <v>136</v>
      </c>
      <c r="J2535" s="72" t="s">
        <v>18</v>
      </c>
      <c r="K2535" s="72" t="s">
        <v>33</v>
      </c>
      <c r="L2535" s="72" t="s">
        <v>156</v>
      </c>
      <c r="M2535" s="72"/>
    </row>
    <row r="2536" spans="2:13" x14ac:dyDescent="0.25">
      <c r="B2536" s="72" t="s">
        <v>143</v>
      </c>
      <c r="C2536" s="72" t="s">
        <v>144</v>
      </c>
      <c r="D2536" s="72" t="s">
        <v>12</v>
      </c>
      <c r="E2536" s="72" t="s">
        <v>149</v>
      </c>
      <c r="F2536" s="73">
        <v>801889</v>
      </c>
      <c r="G2536" s="72" t="s">
        <v>14</v>
      </c>
      <c r="H2536" s="72" t="s">
        <v>15</v>
      </c>
      <c r="I2536" s="72" t="s">
        <v>16</v>
      </c>
      <c r="J2536" s="72" t="s">
        <v>371</v>
      </c>
      <c r="K2536" s="72" t="s">
        <v>267</v>
      </c>
      <c r="L2536" s="72" t="s">
        <v>428</v>
      </c>
      <c r="M2536" s="72" t="s">
        <v>151</v>
      </c>
    </row>
    <row r="2537" spans="2:13" x14ac:dyDescent="0.25">
      <c r="B2537" s="72" t="s">
        <v>143</v>
      </c>
      <c r="C2537" s="72" t="s">
        <v>144</v>
      </c>
      <c r="D2537" s="72" t="s">
        <v>12</v>
      </c>
      <c r="E2537" s="72" t="s">
        <v>177</v>
      </c>
      <c r="F2537" s="73">
        <v>33052</v>
      </c>
      <c r="G2537" s="72" t="s">
        <v>14</v>
      </c>
      <c r="H2537" s="72" t="s">
        <v>15</v>
      </c>
      <c r="I2537" s="72" t="s">
        <v>16</v>
      </c>
      <c r="J2537" s="72" t="s">
        <v>18</v>
      </c>
      <c r="K2537" s="72" t="s">
        <v>33</v>
      </c>
      <c r="L2537" s="72" t="s">
        <v>510</v>
      </c>
      <c r="M2537" s="72"/>
    </row>
    <row r="2538" spans="2:13" x14ac:dyDescent="0.25">
      <c r="B2538" s="72" t="s">
        <v>143</v>
      </c>
      <c r="C2538" s="72" t="s">
        <v>144</v>
      </c>
      <c r="D2538" s="72" t="s">
        <v>12</v>
      </c>
      <c r="E2538" s="72" t="s">
        <v>188</v>
      </c>
      <c r="F2538" s="73">
        <v>2893848</v>
      </c>
      <c r="G2538" s="72" t="s">
        <v>14</v>
      </c>
      <c r="H2538" s="72" t="s">
        <v>155</v>
      </c>
      <c r="I2538" s="72" t="s">
        <v>16</v>
      </c>
      <c r="J2538" s="72" t="s">
        <v>18</v>
      </c>
      <c r="K2538" s="72" t="s">
        <v>33</v>
      </c>
      <c r="L2538" s="72" t="s">
        <v>521</v>
      </c>
      <c r="M2538" s="72" t="s">
        <v>151</v>
      </c>
    </row>
    <row r="2539" spans="2:13" x14ac:dyDescent="0.25">
      <c r="B2539" s="72" t="s">
        <v>143</v>
      </c>
      <c r="C2539" s="72" t="s">
        <v>144</v>
      </c>
      <c r="D2539" s="72" t="s">
        <v>12</v>
      </c>
      <c r="E2539" s="72" t="s">
        <v>219</v>
      </c>
      <c r="F2539" s="73">
        <v>515639</v>
      </c>
      <c r="G2539" s="72" t="s">
        <v>14</v>
      </c>
      <c r="H2539" s="72" t="s">
        <v>15</v>
      </c>
      <c r="I2539" s="72" t="s">
        <v>136</v>
      </c>
      <c r="J2539" s="72" t="s">
        <v>18</v>
      </c>
      <c r="K2539" s="72" t="s">
        <v>184</v>
      </c>
      <c r="L2539" s="72" t="s">
        <v>336</v>
      </c>
      <c r="M2539" s="72"/>
    </row>
    <row r="2540" spans="2:13" x14ac:dyDescent="0.25">
      <c r="B2540" s="72" t="s">
        <v>143</v>
      </c>
      <c r="C2540" s="72" t="s">
        <v>144</v>
      </c>
      <c r="D2540" s="72" t="s">
        <v>12</v>
      </c>
      <c r="E2540" s="72" t="s">
        <v>197</v>
      </c>
      <c r="F2540" s="73">
        <v>87918</v>
      </c>
      <c r="G2540" s="72" t="s">
        <v>14</v>
      </c>
      <c r="H2540" s="72" t="s">
        <v>15</v>
      </c>
      <c r="I2540" s="72" t="s">
        <v>16</v>
      </c>
      <c r="J2540" s="72" t="s">
        <v>18</v>
      </c>
      <c r="K2540" s="72" t="s">
        <v>147</v>
      </c>
      <c r="L2540" s="72" t="s">
        <v>657</v>
      </c>
      <c r="M2540" s="72" t="s">
        <v>163</v>
      </c>
    </row>
    <row r="2541" spans="2:13" x14ac:dyDescent="0.25">
      <c r="B2541" s="72" t="s">
        <v>143</v>
      </c>
      <c r="C2541" s="72" t="s">
        <v>144</v>
      </c>
      <c r="D2541" s="72" t="s">
        <v>12</v>
      </c>
      <c r="E2541" s="72" t="s">
        <v>157</v>
      </c>
      <c r="F2541" s="73">
        <v>107438</v>
      </c>
      <c r="G2541" s="72" t="s">
        <v>14</v>
      </c>
      <c r="H2541" s="72" t="s">
        <v>15</v>
      </c>
      <c r="I2541" s="72" t="s">
        <v>16</v>
      </c>
      <c r="J2541" s="72" t="s">
        <v>18</v>
      </c>
      <c r="K2541" s="72" t="s">
        <v>205</v>
      </c>
      <c r="L2541" s="72" t="s">
        <v>460</v>
      </c>
      <c r="M2541" s="72" t="s">
        <v>322</v>
      </c>
    </row>
    <row r="2542" spans="2:13" x14ac:dyDescent="0.25">
      <c r="B2542" s="72" t="s">
        <v>143</v>
      </c>
      <c r="C2542" s="72" t="s">
        <v>144</v>
      </c>
      <c r="D2542" s="72" t="s">
        <v>12</v>
      </c>
      <c r="E2542" s="72" t="s">
        <v>145</v>
      </c>
      <c r="F2542" s="73">
        <v>-19368</v>
      </c>
      <c r="G2542" s="72" t="s">
        <v>14</v>
      </c>
      <c r="H2542" s="72" t="s">
        <v>155</v>
      </c>
      <c r="I2542" s="72" t="s">
        <v>136</v>
      </c>
      <c r="J2542" s="72" t="s">
        <v>18</v>
      </c>
      <c r="K2542" s="72" t="s">
        <v>21</v>
      </c>
      <c r="L2542" s="72" t="s">
        <v>352</v>
      </c>
      <c r="M2542" s="72"/>
    </row>
    <row r="2543" spans="2:13" x14ac:dyDescent="0.25">
      <c r="B2543" s="72" t="s">
        <v>143</v>
      </c>
      <c r="C2543" s="72" t="s">
        <v>144</v>
      </c>
      <c r="D2543" s="72" t="s">
        <v>12</v>
      </c>
      <c r="E2543" s="72" t="s">
        <v>766</v>
      </c>
      <c r="F2543" s="73">
        <v>1367260</v>
      </c>
      <c r="G2543" s="72" t="s">
        <v>14</v>
      </c>
      <c r="H2543" s="72" t="s">
        <v>155</v>
      </c>
      <c r="I2543" s="72" t="s">
        <v>16</v>
      </c>
      <c r="J2543" s="72" t="s">
        <v>18</v>
      </c>
      <c r="K2543" s="72"/>
      <c r="L2543" s="72"/>
      <c r="M2543" s="72" t="s">
        <v>638</v>
      </c>
    </row>
    <row r="2544" spans="2:13" x14ac:dyDescent="0.25">
      <c r="B2544" s="72" t="s">
        <v>143</v>
      </c>
      <c r="C2544" s="72" t="s">
        <v>144</v>
      </c>
      <c r="D2544" s="72" t="s">
        <v>12</v>
      </c>
      <c r="E2544" s="72" t="s">
        <v>183</v>
      </c>
      <c r="F2544" s="73">
        <v>89497</v>
      </c>
      <c r="G2544" s="72" t="s">
        <v>14</v>
      </c>
      <c r="H2544" s="72" t="s">
        <v>15</v>
      </c>
      <c r="I2544" s="72" t="s">
        <v>16</v>
      </c>
      <c r="J2544" s="72" t="s">
        <v>18</v>
      </c>
      <c r="K2544" s="72" t="s">
        <v>147</v>
      </c>
      <c r="L2544" s="72" t="s">
        <v>223</v>
      </c>
      <c r="M2544" s="72" t="s">
        <v>186</v>
      </c>
    </row>
    <row r="2545" spans="2:13" x14ac:dyDescent="0.25">
      <c r="B2545" s="72" t="s">
        <v>143</v>
      </c>
      <c r="C2545" s="72" t="s">
        <v>144</v>
      </c>
      <c r="D2545" s="72" t="s">
        <v>12</v>
      </c>
      <c r="E2545" s="72" t="s">
        <v>170</v>
      </c>
      <c r="F2545" s="73">
        <v>3536</v>
      </c>
      <c r="G2545" s="72" t="s">
        <v>14</v>
      </c>
      <c r="H2545" s="72" t="s">
        <v>15</v>
      </c>
      <c r="I2545" s="72" t="s">
        <v>16</v>
      </c>
      <c r="J2545" s="72" t="s">
        <v>18</v>
      </c>
      <c r="K2545" s="72" t="s">
        <v>147</v>
      </c>
      <c r="L2545" s="72" t="s">
        <v>625</v>
      </c>
      <c r="M2545" s="72" t="s">
        <v>172</v>
      </c>
    </row>
    <row r="2546" spans="2:13" x14ac:dyDescent="0.25">
      <c r="B2546" s="72" t="s">
        <v>143</v>
      </c>
      <c r="C2546" s="72" t="s">
        <v>144</v>
      </c>
      <c r="D2546" s="72" t="s">
        <v>12</v>
      </c>
      <c r="E2546" s="72" t="s">
        <v>439</v>
      </c>
      <c r="F2546" s="73">
        <v>150929</v>
      </c>
      <c r="G2546" s="72" t="s">
        <v>14</v>
      </c>
      <c r="H2546" s="72" t="s">
        <v>15</v>
      </c>
      <c r="I2546" s="72" t="s">
        <v>16</v>
      </c>
      <c r="J2546" s="72" t="s">
        <v>18</v>
      </c>
      <c r="K2546" s="72" t="s">
        <v>168</v>
      </c>
      <c r="L2546" s="72" t="s">
        <v>298</v>
      </c>
      <c r="M2546" s="72"/>
    </row>
    <row r="2547" spans="2:13" x14ac:dyDescent="0.25">
      <c r="B2547" s="72" t="s">
        <v>143</v>
      </c>
      <c r="C2547" s="72" t="s">
        <v>144</v>
      </c>
      <c r="D2547" s="72" t="s">
        <v>12</v>
      </c>
      <c r="E2547" s="72" t="s">
        <v>240</v>
      </c>
      <c r="F2547" s="73">
        <v>-4554</v>
      </c>
      <c r="G2547" s="72" t="s">
        <v>14</v>
      </c>
      <c r="H2547" s="72" t="s">
        <v>15</v>
      </c>
      <c r="I2547" s="72" t="s">
        <v>16</v>
      </c>
      <c r="J2547" s="72" t="s">
        <v>18</v>
      </c>
      <c r="K2547" s="72" t="s">
        <v>214</v>
      </c>
      <c r="L2547" s="72" t="s">
        <v>722</v>
      </c>
      <c r="M2547" s="72"/>
    </row>
    <row r="2548" spans="2:13" x14ac:dyDescent="0.25">
      <c r="B2548" s="72" t="s">
        <v>143</v>
      </c>
      <c r="C2548" s="72" t="s">
        <v>144</v>
      </c>
      <c r="D2548" s="72" t="s">
        <v>12</v>
      </c>
      <c r="E2548" s="72" t="s">
        <v>157</v>
      </c>
      <c r="F2548" s="73">
        <v>181982</v>
      </c>
      <c r="G2548" s="72" t="s">
        <v>14</v>
      </c>
      <c r="H2548" s="72" t="s">
        <v>15</v>
      </c>
      <c r="I2548" s="72" t="s">
        <v>16</v>
      </c>
      <c r="J2548" s="72" t="s">
        <v>18</v>
      </c>
      <c r="K2548" s="72" t="s">
        <v>147</v>
      </c>
      <c r="L2548" s="72" t="s">
        <v>477</v>
      </c>
      <c r="M2548" s="72" t="s">
        <v>203</v>
      </c>
    </row>
    <row r="2549" spans="2:13" x14ac:dyDescent="0.25">
      <c r="B2549" s="72" t="s">
        <v>143</v>
      </c>
      <c r="C2549" s="72" t="s">
        <v>144</v>
      </c>
      <c r="D2549" s="72" t="s">
        <v>12</v>
      </c>
      <c r="E2549" s="72" t="s">
        <v>188</v>
      </c>
      <c r="F2549" s="73">
        <v>3097486</v>
      </c>
      <c r="G2549" s="72" t="s">
        <v>14</v>
      </c>
      <c r="H2549" s="72" t="s">
        <v>15</v>
      </c>
      <c r="I2549" s="72" t="s">
        <v>16</v>
      </c>
      <c r="J2549" s="72" t="s">
        <v>18</v>
      </c>
      <c r="K2549" s="72" t="s">
        <v>161</v>
      </c>
      <c r="L2549" s="72" t="s">
        <v>180</v>
      </c>
      <c r="M2549" s="72" t="s">
        <v>191</v>
      </c>
    </row>
    <row r="2550" spans="2:13" x14ac:dyDescent="0.25">
      <c r="B2550" s="72" t="s">
        <v>143</v>
      </c>
      <c r="C2550" s="72" t="s">
        <v>144</v>
      </c>
      <c r="D2550" s="72" t="s">
        <v>12</v>
      </c>
      <c r="E2550" s="72" t="s">
        <v>160</v>
      </c>
      <c r="F2550" s="73">
        <v>6823</v>
      </c>
      <c r="G2550" s="72" t="s">
        <v>14</v>
      </c>
      <c r="H2550" s="72" t="s">
        <v>155</v>
      </c>
      <c r="I2550" s="72" t="s">
        <v>16</v>
      </c>
      <c r="J2550" s="72" t="s">
        <v>18</v>
      </c>
      <c r="K2550" s="72" t="s">
        <v>33</v>
      </c>
      <c r="L2550" s="72" t="s">
        <v>499</v>
      </c>
      <c r="M2550" s="72" t="s">
        <v>191</v>
      </c>
    </row>
    <row r="2551" spans="2:13" x14ac:dyDescent="0.25">
      <c r="B2551" s="72" t="s">
        <v>143</v>
      </c>
      <c r="C2551" s="72" t="s">
        <v>144</v>
      </c>
      <c r="D2551" s="72" t="s">
        <v>12</v>
      </c>
      <c r="E2551" s="72" t="s">
        <v>280</v>
      </c>
      <c r="F2551" s="73">
        <v>38960</v>
      </c>
      <c r="G2551" s="72" t="s">
        <v>14</v>
      </c>
      <c r="H2551" s="72" t="s">
        <v>155</v>
      </c>
      <c r="I2551" s="72" t="s">
        <v>16</v>
      </c>
      <c r="J2551" s="72" t="s">
        <v>18</v>
      </c>
      <c r="K2551" s="72" t="s">
        <v>33</v>
      </c>
      <c r="L2551" s="72" t="s">
        <v>279</v>
      </c>
      <c r="M2551" s="72" t="s">
        <v>203</v>
      </c>
    </row>
    <row r="2552" spans="2:13" x14ac:dyDescent="0.25">
      <c r="B2552" s="72" t="s">
        <v>143</v>
      </c>
      <c r="C2552" s="72" t="s">
        <v>144</v>
      </c>
      <c r="D2552" s="72" t="s">
        <v>12</v>
      </c>
      <c r="E2552" s="72" t="s">
        <v>219</v>
      </c>
      <c r="F2552" s="73">
        <v>4</v>
      </c>
      <c r="G2552" s="72" t="s">
        <v>14</v>
      </c>
      <c r="H2552" s="72" t="s">
        <v>15</v>
      </c>
      <c r="I2552" s="72" t="s">
        <v>16</v>
      </c>
      <c r="J2552" s="72" t="s">
        <v>18</v>
      </c>
      <c r="K2552" s="72" t="s">
        <v>33</v>
      </c>
      <c r="L2552" s="72" t="s">
        <v>239</v>
      </c>
      <c r="M2552" s="72"/>
    </row>
    <row r="2553" spans="2:13" x14ac:dyDescent="0.25">
      <c r="B2553" s="72" t="s">
        <v>143</v>
      </c>
      <c r="C2553" s="72" t="s">
        <v>144</v>
      </c>
      <c r="D2553" s="72" t="s">
        <v>12</v>
      </c>
      <c r="E2553" s="72" t="s">
        <v>181</v>
      </c>
      <c r="F2553" s="73">
        <v>-2762</v>
      </c>
      <c r="G2553" s="72" t="s">
        <v>14</v>
      </c>
      <c r="H2553" s="72" t="s">
        <v>15</v>
      </c>
      <c r="I2553" s="72" t="s">
        <v>16</v>
      </c>
      <c r="J2553" s="72" t="s">
        <v>18</v>
      </c>
      <c r="K2553" s="72" t="s">
        <v>147</v>
      </c>
      <c r="L2553" s="72" t="s">
        <v>407</v>
      </c>
      <c r="M2553" s="72"/>
    </row>
    <row r="2554" spans="2:13" x14ac:dyDescent="0.25">
      <c r="B2554" s="72" t="s">
        <v>143</v>
      </c>
      <c r="C2554" s="72" t="s">
        <v>144</v>
      </c>
      <c r="D2554" s="72" t="s">
        <v>12</v>
      </c>
      <c r="E2554" s="72" t="s">
        <v>219</v>
      </c>
      <c r="F2554" s="73">
        <v>1146512</v>
      </c>
      <c r="G2554" s="72" t="s">
        <v>14</v>
      </c>
      <c r="H2554" s="72" t="s">
        <v>15</v>
      </c>
      <c r="I2554" s="72" t="s">
        <v>16</v>
      </c>
      <c r="J2554" s="72" t="s">
        <v>18</v>
      </c>
      <c r="K2554" s="72" t="s">
        <v>21</v>
      </c>
      <c r="L2554" s="72" t="s">
        <v>711</v>
      </c>
      <c r="M2554" s="72"/>
    </row>
    <row r="2555" spans="2:13" x14ac:dyDescent="0.25">
      <c r="B2555" s="72" t="s">
        <v>143</v>
      </c>
      <c r="C2555" s="72" t="s">
        <v>144</v>
      </c>
      <c r="D2555" s="72" t="s">
        <v>12</v>
      </c>
      <c r="E2555" s="72" t="s">
        <v>328</v>
      </c>
      <c r="F2555" s="73">
        <v>27034</v>
      </c>
      <c r="G2555" s="72" t="s">
        <v>14</v>
      </c>
      <c r="H2555" s="72" t="s">
        <v>15</v>
      </c>
      <c r="I2555" s="72" t="s">
        <v>16</v>
      </c>
      <c r="J2555" s="72" t="s">
        <v>18</v>
      </c>
      <c r="K2555" s="72" t="s">
        <v>147</v>
      </c>
      <c r="L2555" s="72" t="s">
        <v>666</v>
      </c>
      <c r="M2555" s="72" t="s">
        <v>159</v>
      </c>
    </row>
    <row r="2556" spans="2:13" x14ac:dyDescent="0.25">
      <c r="B2556" s="72" t="s">
        <v>143</v>
      </c>
      <c r="C2556" s="72" t="s">
        <v>144</v>
      </c>
      <c r="D2556" s="72" t="s">
        <v>12</v>
      </c>
      <c r="E2556" s="72" t="s">
        <v>219</v>
      </c>
      <c r="F2556" s="73">
        <v>17124</v>
      </c>
      <c r="G2556" s="72" t="s">
        <v>14</v>
      </c>
      <c r="H2556" s="72" t="s">
        <v>15</v>
      </c>
      <c r="I2556" s="72" t="s">
        <v>16</v>
      </c>
      <c r="J2556" s="72" t="s">
        <v>371</v>
      </c>
      <c r="K2556" s="72" t="s">
        <v>21</v>
      </c>
      <c r="L2556" s="72" t="s">
        <v>711</v>
      </c>
      <c r="M2556" s="72"/>
    </row>
    <row r="2557" spans="2:13" x14ac:dyDescent="0.25">
      <c r="B2557" s="72" t="s">
        <v>143</v>
      </c>
      <c r="C2557" s="72" t="s">
        <v>144</v>
      </c>
      <c r="D2557" s="72" t="s">
        <v>12</v>
      </c>
      <c r="E2557" s="72" t="s">
        <v>197</v>
      </c>
      <c r="F2557" s="73">
        <v>400882</v>
      </c>
      <c r="G2557" s="72" t="s">
        <v>14</v>
      </c>
      <c r="H2557" s="72" t="s">
        <v>15</v>
      </c>
      <c r="I2557" s="72" t="s">
        <v>16</v>
      </c>
      <c r="J2557" s="72" t="s">
        <v>18</v>
      </c>
      <c r="K2557" s="72" t="s">
        <v>21</v>
      </c>
      <c r="L2557" s="72" t="s">
        <v>22</v>
      </c>
      <c r="M2557" s="72" t="s">
        <v>163</v>
      </c>
    </row>
    <row r="2558" spans="2:13" x14ac:dyDescent="0.25">
      <c r="B2558" s="72" t="s">
        <v>143</v>
      </c>
      <c r="C2558" s="72" t="s">
        <v>144</v>
      </c>
      <c r="D2558" s="72" t="s">
        <v>12</v>
      </c>
      <c r="E2558" s="72" t="s">
        <v>177</v>
      </c>
      <c r="F2558" s="73">
        <v>80404</v>
      </c>
      <c r="G2558" s="72" t="s">
        <v>14</v>
      </c>
      <c r="H2558" s="72" t="s">
        <v>155</v>
      </c>
      <c r="I2558" s="72" t="s">
        <v>16</v>
      </c>
      <c r="J2558" s="72" t="s">
        <v>18</v>
      </c>
      <c r="K2558" s="72" t="s">
        <v>33</v>
      </c>
      <c r="L2558" s="72" t="s">
        <v>691</v>
      </c>
      <c r="M2558" s="72"/>
    </row>
    <row r="2559" spans="2:13" x14ac:dyDescent="0.25">
      <c r="B2559" s="72" t="s">
        <v>143</v>
      </c>
      <c r="C2559" s="72" t="s">
        <v>144</v>
      </c>
      <c r="D2559" s="72" t="s">
        <v>12</v>
      </c>
      <c r="E2559" s="72" t="s">
        <v>175</v>
      </c>
      <c r="F2559" s="73">
        <v>-197972</v>
      </c>
      <c r="G2559" s="72" t="s">
        <v>14</v>
      </c>
      <c r="H2559" s="72" t="s">
        <v>15</v>
      </c>
      <c r="I2559" s="72" t="s">
        <v>16</v>
      </c>
      <c r="J2559" s="72" t="s">
        <v>18</v>
      </c>
      <c r="K2559" s="72" t="s">
        <v>214</v>
      </c>
      <c r="L2559" s="72" t="s">
        <v>479</v>
      </c>
      <c r="M2559" s="72"/>
    </row>
    <row r="2560" spans="2:13" x14ac:dyDescent="0.25">
      <c r="B2560" s="72" t="s">
        <v>143</v>
      </c>
      <c r="C2560" s="72" t="s">
        <v>144</v>
      </c>
      <c r="D2560" s="72" t="s">
        <v>12</v>
      </c>
      <c r="E2560" s="72" t="s">
        <v>229</v>
      </c>
      <c r="F2560" s="73">
        <v>-13001</v>
      </c>
      <c r="G2560" s="72" t="s">
        <v>14</v>
      </c>
      <c r="H2560" s="72" t="s">
        <v>155</v>
      </c>
      <c r="I2560" s="72" t="s">
        <v>16</v>
      </c>
      <c r="J2560" s="72" t="s">
        <v>18</v>
      </c>
      <c r="K2560" s="72" t="s">
        <v>21</v>
      </c>
      <c r="L2560" s="72" t="s">
        <v>711</v>
      </c>
      <c r="M2560" s="72"/>
    </row>
    <row r="2561" spans="2:13" x14ac:dyDescent="0.25">
      <c r="B2561" s="72" t="s">
        <v>143</v>
      </c>
      <c r="C2561" s="72" t="s">
        <v>144</v>
      </c>
      <c r="D2561" s="72" t="s">
        <v>12</v>
      </c>
      <c r="E2561" s="72" t="s">
        <v>594</v>
      </c>
      <c r="F2561" s="73">
        <v>59450</v>
      </c>
      <c r="G2561" s="72" t="s">
        <v>14</v>
      </c>
      <c r="H2561" s="72" t="s">
        <v>15</v>
      </c>
      <c r="I2561" s="72" t="s">
        <v>16</v>
      </c>
      <c r="J2561" s="72" t="s">
        <v>18</v>
      </c>
      <c r="K2561" s="72" t="s">
        <v>33</v>
      </c>
      <c r="L2561" s="72" t="s">
        <v>551</v>
      </c>
      <c r="M2561" s="72" t="s">
        <v>384</v>
      </c>
    </row>
    <row r="2562" spans="2:13" x14ac:dyDescent="0.25">
      <c r="B2562" s="72" t="s">
        <v>143</v>
      </c>
      <c r="C2562" s="72" t="s">
        <v>144</v>
      </c>
      <c r="D2562" s="72" t="s">
        <v>12</v>
      </c>
      <c r="E2562" s="72" t="s">
        <v>152</v>
      </c>
      <c r="F2562" s="73">
        <v>-6</v>
      </c>
      <c r="G2562" s="72" t="s">
        <v>14</v>
      </c>
      <c r="H2562" s="72" t="s">
        <v>15</v>
      </c>
      <c r="I2562" s="72" t="s">
        <v>16</v>
      </c>
      <c r="J2562" s="72" t="s">
        <v>220</v>
      </c>
      <c r="K2562" s="72" t="s">
        <v>161</v>
      </c>
      <c r="L2562" s="72" t="s">
        <v>174</v>
      </c>
      <c r="M2562" s="72"/>
    </row>
    <row r="2563" spans="2:13" x14ac:dyDescent="0.25">
      <c r="B2563" s="72" t="s">
        <v>143</v>
      </c>
      <c r="C2563" s="72" t="s">
        <v>144</v>
      </c>
      <c r="D2563" s="72" t="s">
        <v>12</v>
      </c>
      <c r="E2563" s="72" t="s">
        <v>282</v>
      </c>
      <c r="F2563" s="73">
        <v>-1059</v>
      </c>
      <c r="G2563" s="72" t="s">
        <v>14</v>
      </c>
      <c r="H2563" s="72" t="s">
        <v>15</v>
      </c>
      <c r="I2563" s="72" t="s">
        <v>16</v>
      </c>
      <c r="J2563" s="72" t="s">
        <v>18</v>
      </c>
      <c r="K2563" s="72" t="s">
        <v>33</v>
      </c>
      <c r="L2563" s="72" t="s">
        <v>458</v>
      </c>
      <c r="M2563" s="72"/>
    </row>
    <row r="2564" spans="2:13" x14ac:dyDescent="0.25">
      <c r="B2564" s="72" t="s">
        <v>143</v>
      </c>
      <c r="C2564" s="72" t="s">
        <v>144</v>
      </c>
      <c r="D2564" s="72" t="s">
        <v>12</v>
      </c>
      <c r="E2564" s="72" t="s">
        <v>152</v>
      </c>
      <c r="F2564" s="73">
        <v>-24</v>
      </c>
      <c r="G2564" s="72" t="s">
        <v>14</v>
      </c>
      <c r="H2564" s="72" t="s">
        <v>155</v>
      </c>
      <c r="I2564" s="72" t="s">
        <v>16</v>
      </c>
      <c r="J2564" s="72" t="s">
        <v>18</v>
      </c>
      <c r="K2564" s="72" t="s">
        <v>33</v>
      </c>
      <c r="L2564" s="72" t="s">
        <v>525</v>
      </c>
      <c r="M2564" s="72"/>
    </row>
    <row r="2565" spans="2:13" x14ac:dyDescent="0.25">
      <c r="B2565" s="72" t="s">
        <v>143</v>
      </c>
      <c r="C2565" s="72" t="s">
        <v>144</v>
      </c>
      <c r="D2565" s="72" t="s">
        <v>12</v>
      </c>
      <c r="E2565" s="72" t="s">
        <v>181</v>
      </c>
      <c r="F2565" s="73">
        <v>-2013</v>
      </c>
      <c r="G2565" s="72" t="s">
        <v>14</v>
      </c>
      <c r="H2565" s="72" t="s">
        <v>15</v>
      </c>
      <c r="I2565" s="72" t="s">
        <v>16</v>
      </c>
      <c r="J2565" s="72" t="s">
        <v>18</v>
      </c>
      <c r="K2565" s="72" t="s">
        <v>168</v>
      </c>
      <c r="L2565" s="72" t="s">
        <v>755</v>
      </c>
      <c r="M2565" s="72"/>
    </row>
    <row r="2566" spans="2:13" x14ac:dyDescent="0.25">
      <c r="B2566" s="72" t="s">
        <v>143</v>
      </c>
      <c r="C2566" s="72" t="s">
        <v>144</v>
      </c>
      <c r="D2566" s="72" t="s">
        <v>12</v>
      </c>
      <c r="E2566" s="72" t="s">
        <v>219</v>
      </c>
      <c r="F2566" s="73">
        <v>711002</v>
      </c>
      <c r="G2566" s="72" t="s">
        <v>14</v>
      </c>
      <c r="H2566" s="72" t="s">
        <v>155</v>
      </c>
      <c r="I2566" s="72" t="s">
        <v>16</v>
      </c>
      <c r="J2566" s="72" t="s">
        <v>18</v>
      </c>
      <c r="K2566" s="72" t="s">
        <v>24</v>
      </c>
      <c r="L2566" s="72" t="s">
        <v>301</v>
      </c>
      <c r="M2566" s="72"/>
    </row>
    <row r="2567" spans="2:13" x14ac:dyDescent="0.25">
      <c r="B2567" s="72" t="s">
        <v>143</v>
      </c>
      <c r="C2567" s="72" t="s">
        <v>144</v>
      </c>
      <c r="D2567" s="72" t="s">
        <v>12</v>
      </c>
      <c r="E2567" s="72" t="s">
        <v>170</v>
      </c>
      <c r="F2567" s="73">
        <v>365774</v>
      </c>
      <c r="G2567" s="72" t="s">
        <v>14</v>
      </c>
      <c r="H2567" s="72" t="s">
        <v>15</v>
      </c>
      <c r="I2567" s="72" t="s">
        <v>16</v>
      </c>
      <c r="J2567" s="72" t="s">
        <v>18</v>
      </c>
      <c r="K2567" s="72" t="s">
        <v>24</v>
      </c>
      <c r="L2567" s="72" t="s">
        <v>272</v>
      </c>
      <c r="M2567" s="72" t="s">
        <v>186</v>
      </c>
    </row>
    <row r="2568" spans="2:13" x14ac:dyDescent="0.25">
      <c r="B2568" s="72" t="s">
        <v>143</v>
      </c>
      <c r="C2568" s="72" t="s">
        <v>144</v>
      </c>
      <c r="D2568" s="72" t="s">
        <v>12</v>
      </c>
      <c r="E2568" s="72" t="s">
        <v>219</v>
      </c>
      <c r="F2568" s="73">
        <v>771</v>
      </c>
      <c r="G2568" s="72" t="s">
        <v>14</v>
      </c>
      <c r="H2568" s="72" t="s">
        <v>155</v>
      </c>
      <c r="I2568" s="72" t="s">
        <v>16</v>
      </c>
      <c r="J2568" s="72" t="s">
        <v>18</v>
      </c>
      <c r="K2568" s="72" t="s">
        <v>33</v>
      </c>
      <c r="L2568" s="72" t="s">
        <v>474</v>
      </c>
      <c r="M2568" s="72"/>
    </row>
    <row r="2569" spans="2:13" x14ac:dyDescent="0.25">
      <c r="B2569" s="72" t="s">
        <v>143</v>
      </c>
      <c r="C2569" s="72" t="s">
        <v>144</v>
      </c>
      <c r="D2569" s="72" t="s">
        <v>12</v>
      </c>
      <c r="E2569" s="72" t="s">
        <v>761</v>
      </c>
      <c r="F2569" s="73">
        <v>4405596</v>
      </c>
      <c r="G2569" s="72" t="s">
        <v>14</v>
      </c>
      <c r="H2569" s="72" t="s">
        <v>155</v>
      </c>
      <c r="I2569" s="72" t="s">
        <v>136</v>
      </c>
      <c r="J2569" s="72" t="s">
        <v>18</v>
      </c>
      <c r="K2569" s="72"/>
      <c r="L2569" s="72"/>
      <c r="M2569" s="72" t="s">
        <v>767</v>
      </c>
    </row>
    <row r="2570" spans="2:13" x14ac:dyDescent="0.25">
      <c r="B2570" s="72" t="s">
        <v>143</v>
      </c>
      <c r="C2570" s="72" t="s">
        <v>144</v>
      </c>
      <c r="D2570" s="72" t="s">
        <v>12</v>
      </c>
      <c r="E2570" s="72" t="s">
        <v>164</v>
      </c>
      <c r="F2570" s="73">
        <v>-15461</v>
      </c>
      <c r="G2570" s="72" t="s">
        <v>14</v>
      </c>
      <c r="H2570" s="72" t="s">
        <v>15</v>
      </c>
      <c r="I2570" s="72" t="s">
        <v>16</v>
      </c>
      <c r="J2570" s="72" t="s">
        <v>18</v>
      </c>
      <c r="K2570" s="72" t="s">
        <v>257</v>
      </c>
      <c r="L2570" s="72" t="s">
        <v>449</v>
      </c>
      <c r="M2570" s="72"/>
    </row>
    <row r="2571" spans="2:13" x14ac:dyDescent="0.25">
      <c r="B2571" s="72" t="s">
        <v>143</v>
      </c>
      <c r="C2571" s="72" t="s">
        <v>144</v>
      </c>
      <c r="D2571" s="72" t="s">
        <v>12</v>
      </c>
      <c r="E2571" s="72" t="s">
        <v>160</v>
      </c>
      <c r="F2571" s="73">
        <v>872871</v>
      </c>
      <c r="G2571" s="72" t="s">
        <v>14</v>
      </c>
      <c r="H2571" s="72" t="s">
        <v>155</v>
      </c>
      <c r="I2571" s="72" t="s">
        <v>16</v>
      </c>
      <c r="J2571" s="72" t="s">
        <v>18</v>
      </c>
      <c r="K2571" s="72" t="s">
        <v>33</v>
      </c>
      <c r="L2571" s="72" t="s">
        <v>221</v>
      </c>
      <c r="M2571" s="72" t="s">
        <v>248</v>
      </c>
    </row>
    <row r="2572" spans="2:13" x14ac:dyDescent="0.25">
      <c r="B2572" s="72" t="s">
        <v>143</v>
      </c>
      <c r="C2572" s="72" t="s">
        <v>144</v>
      </c>
      <c r="D2572" s="72" t="s">
        <v>12</v>
      </c>
      <c r="E2572" s="72" t="s">
        <v>188</v>
      </c>
      <c r="F2572" s="73">
        <v>44012</v>
      </c>
      <c r="G2572" s="72" t="s">
        <v>14</v>
      </c>
      <c r="H2572" s="72" t="s">
        <v>15</v>
      </c>
      <c r="I2572" s="72" t="s">
        <v>16</v>
      </c>
      <c r="J2572" s="72" t="s">
        <v>220</v>
      </c>
      <c r="K2572" s="72" t="s">
        <v>33</v>
      </c>
      <c r="L2572" s="72" t="s">
        <v>768</v>
      </c>
      <c r="M2572" s="72" t="s">
        <v>151</v>
      </c>
    </row>
    <row r="2573" spans="2:13" x14ac:dyDescent="0.25">
      <c r="B2573" s="72" t="s">
        <v>143</v>
      </c>
      <c r="C2573" s="72" t="s">
        <v>144</v>
      </c>
      <c r="D2573" s="72" t="s">
        <v>12</v>
      </c>
      <c r="E2573" s="72" t="s">
        <v>292</v>
      </c>
      <c r="F2573" s="73">
        <v>441377</v>
      </c>
      <c r="G2573" s="72" t="s">
        <v>14</v>
      </c>
      <c r="H2573" s="72" t="s">
        <v>15</v>
      </c>
      <c r="I2573" s="72" t="s">
        <v>16</v>
      </c>
      <c r="J2573" s="72" t="s">
        <v>18</v>
      </c>
      <c r="K2573" s="72" t="s">
        <v>33</v>
      </c>
      <c r="L2573" s="72" t="s">
        <v>465</v>
      </c>
      <c r="M2573" s="72" t="s">
        <v>601</v>
      </c>
    </row>
    <row r="2574" spans="2:13" x14ac:dyDescent="0.25">
      <c r="B2574" s="72" t="s">
        <v>143</v>
      </c>
      <c r="C2574" s="72" t="s">
        <v>144</v>
      </c>
      <c r="D2574" s="72" t="s">
        <v>12</v>
      </c>
      <c r="E2574" s="72" t="s">
        <v>181</v>
      </c>
      <c r="F2574" s="73">
        <v>-20</v>
      </c>
      <c r="G2574" s="72" t="s">
        <v>14</v>
      </c>
      <c r="H2574" s="72" t="s">
        <v>15</v>
      </c>
      <c r="I2574" s="72" t="s">
        <v>16</v>
      </c>
      <c r="J2574" s="72" t="s">
        <v>18</v>
      </c>
      <c r="K2574" s="72" t="s">
        <v>33</v>
      </c>
      <c r="L2574" s="72" t="s">
        <v>289</v>
      </c>
      <c r="M2574" s="72"/>
    </row>
    <row r="2575" spans="2:13" x14ac:dyDescent="0.25">
      <c r="B2575" s="72" t="s">
        <v>143</v>
      </c>
      <c r="C2575" s="72" t="s">
        <v>144</v>
      </c>
      <c r="D2575" s="72" t="s">
        <v>12</v>
      </c>
      <c r="E2575" s="72" t="s">
        <v>177</v>
      </c>
      <c r="F2575" s="73">
        <v>696161</v>
      </c>
      <c r="G2575" s="72" t="s">
        <v>14</v>
      </c>
      <c r="H2575" s="72" t="s">
        <v>15</v>
      </c>
      <c r="I2575" s="72" t="s">
        <v>16</v>
      </c>
      <c r="J2575" s="72" t="s">
        <v>18</v>
      </c>
      <c r="K2575" s="72" t="s">
        <v>147</v>
      </c>
      <c r="L2575" s="72" t="s">
        <v>527</v>
      </c>
      <c r="M2575" s="72"/>
    </row>
    <row r="2576" spans="2:13" x14ac:dyDescent="0.25">
      <c r="B2576" s="72" t="s">
        <v>143</v>
      </c>
      <c r="C2576" s="72" t="s">
        <v>144</v>
      </c>
      <c r="D2576" s="72" t="s">
        <v>12</v>
      </c>
      <c r="E2576" s="72" t="s">
        <v>227</v>
      </c>
      <c r="F2576" s="73">
        <v>302129</v>
      </c>
      <c r="G2576" s="72" t="s">
        <v>14</v>
      </c>
      <c r="H2576" s="72" t="s">
        <v>15</v>
      </c>
      <c r="I2576" s="72" t="s">
        <v>16</v>
      </c>
      <c r="J2576" s="72" t="s">
        <v>18</v>
      </c>
      <c r="K2576" s="72" t="s">
        <v>147</v>
      </c>
      <c r="L2576" s="72" t="s">
        <v>509</v>
      </c>
      <c r="M2576" s="72" t="s">
        <v>163</v>
      </c>
    </row>
    <row r="2577" spans="2:13" x14ac:dyDescent="0.25">
      <c r="B2577" s="72" t="s">
        <v>143</v>
      </c>
      <c r="C2577" s="72" t="s">
        <v>144</v>
      </c>
      <c r="D2577" s="72" t="s">
        <v>12</v>
      </c>
      <c r="E2577" s="72" t="s">
        <v>154</v>
      </c>
      <c r="F2577" s="73">
        <v>-1324</v>
      </c>
      <c r="G2577" s="72" t="s">
        <v>14</v>
      </c>
      <c r="H2577" s="72" t="s">
        <v>15</v>
      </c>
      <c r="I2577" s="72" t="s">
        <v>16</v>
      </c>
      <c r="J2577" s="72" t="s">
        <v>18</v>
      </c>
      <c r="K2577" s="72" t="s">
        <v>33</v>
      </c>
      <c r="L2577" s="72" t="s">
        <v>314</v>
      </c>
      <c r="M2577" s="72"/>
    </row>
    <row r="2578" spans="2:13" x14ac:dyDescent="0.25">
      <c r="B2578" s="72" t="s">
        <v>143</v>
      </c>
      <c r="C2578" s="72" t="s">
        <v>144</v>
      </c>
      <c r="D2578" s="72" t="s">
        <v>12</v>
      </c>
      <c r="E2578" s="72" t="s">
        <v>160</v>
      </c>
      <c r="F2578" s="73">
        <v>758781</v>
      </c>
      <c r="G2578" s="72" t="s">
        <v>14</v>
      </c>
      <c r="H2578" s="72" t="s">
        <v>155</v>
      </c>
      <c r="I2578" s="72" t="s">
        <v>16</v>
      </c>
      <c r="J2578" s="72" t="s">
        <v>18</v>
      </c>
      <c r="K2578" s="72" t="s">
        <v>147</v>
      </c>
      <c r="L2578" s="72" t="s">
        <v>225</v>
      </c>
      <c r="M2578" s="72" t="s">
        <v>163</v>
      </c>
    </row>
    <row r="2579" spans="2:13" x14ac:dyDescent="0.25">
      <c r="B2579" s="72" t="s">
        <v>143</v>
      </c>
      <c r="C2579" s="72" t="s">
        <v>144</v>
      </c>
      <c r="D2579" s="72" t="s">
        <v>12</v>
      </c>
      <c r="E2579" s="72" t="s">
        <v>213</v>
      </c>
      <c r="F2579" s="73">
        <v>8361</v>
      </c>
      <c r="G2579" s="72" t="s">
        <v>14</v>
      </c>
      <c r="H2579" s="72" t="s">
        <v>15</v>
      </c>
      <c r="I2579" s="72" t="s">
        <v>16</v>
      </c>
      <c r="J2579" s="72" t="s">
        <v>18</v>
      </c>
      <c r="K2579" s="72" t="s">
        <v>245</v>
      </c>
      <c r="L2579" s="72" t="s">
        <v>701</v>
      </c>
      <c r="M2579" s="72" t="s">
        <v>172</v>
      </c>
    </row>
    <row r="2580" spans="2:13" x14ac:dyDescent="0.25">
      <c r="B2580" s="72" t="s">
        <v>143</v>
      </c>
      <c r="C2580" s="72" t="s">
        <v>144</v>
      </c>
      <c r="D2580" s="72" t="s">
        <v>12</v>
      </c>
      <c r="E2580" s="72" t="s">
        <v>145</v>
      </c>
      <c r="F2580" s="73">
        <v>-10728</v>
      </c>
      <c r="G2580" s="72" t="s">
        <v>14</v>
      </c>
      <c r="H2580" s="72" t="s">
        <v>15</v>
      </c>
      <c r="I2580" s="72" t="s">
        <v>16</v>
      </c>
      <c r="J2580" s="72" t="s">
        <v>18</v>
      </c>
      <c r="K2580" s="72" t="s">
        <v>33</v>
      </c>
      <c r="L2580" s="72" t="s">
        <v>429</v>
      </c>
      <c r="M2580" s="72"/>
    </row>
    <row r="2581" spans="2:13" x14ac:dyDescent="0.25">
      <c r="B2581" s="72" t="s">
        <v>143</v>
      </c>
      <c r="C2581" s="72" t="s">
        <v>144</v>
      </c>
      <c r="D2581" s="72" t="s">
        <v>12</v>
      </c>
      <c r="E2581" s="72" t="s">
        <v>209</v>
      </c>
      <c r="F2581" s="73">
        <v>483691</v>
      </c>
      <c r="G2581" s="72" t="s">
        <v>14</v>
      </c>
      <c r="H2581" s="72" t="s">
        <v>155</v>
      </c>
      <c r="I2581" s="72" t="s">
        <v>16</v>
      </c>
      <c r="J2581" s="72" t="s">
        <v>18</v>
      </c>
      <c r="K2581" s="72" t="s">
        <v>33</v>
      </c>
      <c r="L2581" s="72" t="s">
        <v>301</v>
      </c>
      <c r="M2581" s="72" t="s">
        <v>203</v>
      </c>
    </row>
    <row r="2582" spans="2:13" x14ac:dyDescent="0.25">
      <c r="B2582" s="72" t="s">
        <v>143</v>
      </c>
      <c r="C2582" s="72" t="s">
        <v>144</v>
      </c>
      <c r="D2582" s="72" t="s">
        <v>12</v>
      </c>
      <c r="E2582" s="72" t="s">
        <v>219</v>
      </c>
      <c r="F2582" s="73">
        <v>58</v>
      </c>
      <c r="G2582" s="72" t="s">
        <v>14</v>
      </c>
      <c r="H2582" s="72" t="s">
        <v>155</v>
      </c>
      <c r="I2582" s="72" t="s">
        <v>16</v>
      </c>
      <c r="J2582" s="72" t="s">
        <v>18</v>
      </c>
      <c r="K2582" s="72" t="s">
        <v>33</v>
      </c>
      <c r="L2582" s="72" t="s">
        <v>615</v>
      </c>
      <c r="M2582" s="72"/>
    </row>
    <row r="2583" spans="2:13" x14ac:dyDescent="0.25">
      <c r="B2583" s="72" t="s">
        <v>143</v>
      </c>
      <c r="C2583" s="72" t="s">
        <v>144</v>
      </c>
      <c r="D2583" s="72" t="s">
        <v>12</v>
      </c>
      <c r="E2583" s="72" t="s">
        <v>219</v>
      </c>
      <c r="F2583" s="73">
        <v>62867</v>
      </c>
      <c r="G2583" s="72" t="s">
        <v>14</v>
      </c>
      <c r="H2583" s="72" t="s">
        <v>15</v>
      </c>
      <c r="I2583" s="72" t="s">
        <v>16</v>
      </c>
      <c r="J2583" s="72" t="s">
        <v>18</v>
      </c>
      <c r="K2583" s="72" t="s">
        <v>184</v>
      </c>
      <c r="L2583" s="72" t="s">
        <v>698</v>
      </c>
      <c r="M2583" s="72"/>
    </row>
    <row r="2584" spans="2:13" x14ac:dyDescent="0.25">
      <c r="B2584" s="72" t="s">
        <v>143</v>
      </c>
      <c r="C2584" s="72" t="s">
        <v>144</v>
      </c>
      <c r="D2584" s="72" t="s">
        <v>12</v>
      </c>
      <c r="E2584" s="72" t="s">
        <v>160</v>
      </c>
      <c r="F2584" s="73">
        <v>712443</v>
      </c>
      <c r="G2584" s="72" t="s">
        <v>14</v>
      </c>
      <c r="H2584" s="72" t="s">
        <v>15</v>
      </c>
      <c r="I2584" s="72" t="s">
        <v>16</v>
      </c>
      <c r="J2584" s="72" t="s">
        <v>18</v>
      </c>
      <c r="K2584" s="72" t="s">
        <v>24</v>
      </c>
      <c r="L2584" s="72" t="s">
        <v>586</v>
      </c>
      <c r="M2584" s="72" t="s">
        <v>248</v>
      </c>
    </row>
    <row r="2585" spans="2:13" x14ac:dyDescent="0.25">
      <c r="B2585" s="72" t="s">
        <v>143</v>
      </c>
      <c r="C2585" s="72" t="s">
        <v>144</v>
      </c>
      <c r="D2585" s="72" t="s">
        <v>12</v>
      </c>
      <c r="E2585" s="72" t="s">
        <v>145</v>
      </c>
      <c r="F2585" s="73">
        <v>-5485</v>
      </c>
      <c r="G2585" s="72" t="s">
        <v>14</v>
      </c>
      <c r="H2585" s="72" t="s">
        <v>15</v>
      </c>
      <c r="I2585" s="72" t="s">
        <v>16</v>
      </c>
      <c r="J2585" s="72" t="s">
        <v>18</v>
      </c>
      <c r="K2585" s="72" t="s">
        <v>245</v>
      </c>
      <c r="L2585" s="72" t="s">
        <v>769</v>
      </c>
      <c r="M2585" s="72"/>
    </row>
    <row r="2586" spans="2:13" x14ac:dyDescent="0.25">
      <c r="B2586" s="72" t="s">
        <v>143</v>
      </c>
      <c r="C2586" s="72" t="s">
        <v>144</v>
      </c>
      <c r="D2586" s="72" t="s">
        <v>12</v>
      </c>
      <c r="E2586" s="72" t="s">
        <v>237</v>
      </c>
      <c r="F2586" s="73">
        <v>213527</v>
      </c>
      <c r="G2586" s="72" t="s">
        <v>14</v>
      </c>
      <c r="H2586" s="72" t="s">
        <v>15</v>
      </c>
      <c r="I2586" s="72" t="s">
        <v>16</v>
      </c>
      <c r="J2586" s="72" t="s">
        <v>18</v>
      </c>
      <c r="K2586" s="72" t="s">
        <v>165</v>
      </c>
      <c r="L2586" s="72" t="s">
        <v>563</v>
      </c>
      <c r="M2586" s="72" t="s">
        <v>163</v>
      </c>
    </row>
    <row r="2587" spans="2:13" x14ac:dyDescent="0.25">
      <c r="B2587" s="72" t="s">
        <v>143</v>
      </c>
      <c r="C2587" s="72" t="s">
        <v>144</v>
      </c>
      <c r="D2587" s="72" t="s">
        <v>12</v>
      </c>
      <c r="E2587" s="72" t="s">
        <v>152</v>
      </c>
      <c r="F2587" s="73">
        <v>-3888</v>
      </c>
      <c r="G2587" s="72" t="s">
        <v>14</v>
      </c>
      <c r="H2587" s="72" t="s">
        <v>15</v>
      </c>
      <c r="I2587" s="72" t="s">
        <v>16</v>
      </c>
      <c r="J2587" s="72" t="s">
        <v>18</v>
      </c>
      <c r="K2587" s="72" t="s">
        <v>214</v>
      </c>
      <c r="L2587" s="72" t="s">
        <v>590</v>
      </c>
      <c r="M2587" s="72"/>
    </row>
    <row r="2588" spans="2:13" x14ac:dyDescent="0.25">
      <c r="B2588" s="72" t="s">
        <v>143</v>
      </c>
      <c r="C2588" s="72" t="s">
        <v>144</v>
      </c>
      <c r="D2588" s="72" t="s">
        <v>12</v>
      </c>
      <c r="E2588" s="72" t="s">
        <v>145</v>
      </c>
      <c r="F2588" s="73">
        <v>-8587</v>
      </c>
      <c r="G2588" s="72" t="s">
        <v>14</v>
      </c>
      <c r="H2588" s="72" t="s">
        <v>15</v>
      </c>
      <c r="I2588" s="72" t="s">
        <v>136</v>
      </c>
      <c r="J2588" s="72" t="s">
        <v>18</v>
      </c>
      <c r="K2588" s="72" t="s">
        <v>147</v>
      </c>
      <c r="L2588" s="72" t="s">
        <v>216</v>
      </c>
      <c r="M2588" s="72"/>
    </row>
    <row r="2589" spans="2:13" x14ac:dyDescent="0.25">
      <c r="B2589" s="72" t="s">
        <v>143</v>
      </c>
      <c r="C2589" s="72" t="s">
        <v>144</v>
      </c>
      <c r="D2589" s="72" t="s">
        <v>12</v>
      </c>
      <c r="E2589" s="72" t="s">
        <v>145</v>
      </c>
      <c r="F2589" s="73">
        <v>-1664</v>
      </c>
      <c r="G2589" s="72" t="s">
        <v>14</v>
      </c>
      <c r="H2589" s="72" t="s">
        <v>155</v>
      </c>
      <c r="I2589" s="72" t="s">
        <v>16</v>
      </c>
      <c r="J2589" s="72" t="s">
        <v>18</v>
      </c>
      <c r="K2589" s="72" t="s">
        <v>267</v>
      </c>
      <c r="L2589" s="72" t="s">
        <v>268</v>
      </c>
      <c r="M2589" s="72"/>
    </row>
    <row r="2590" spans="2:13" x14ac:dyDescent="0.25">
      <c r="B2590" s="72" t="s">
        <v>143</v>
      </c>
      <c r="C2590" s="72" t="s">
        <v>144</v>
      </c>
      <c r="D2590" s="72" t="s">
        <v>12</v>
      </c>
      <c r="E2590" s="72" t="s">
        <v>237</v>
      </c>
      <c r="F2590" s="73">
        <v>1173747</v>
      </c>
      <c r="G2590" s="72" t="s">
        <v>14</v>
      </c>
      <c r="H2590" s="72" t="s">
        <v>15</v>
      </c>
      <c r="I2590" s="72" t="s">
        <v>16</v>
      </c>
      <c r="J2590" s="72" t="s">
        <v>18</v>
      </c>
      <c r="K2590" s="72" t="s">
        <v>184</v>
      </c>
      <c r="L2590" s="72" t="s">
        <v>336</v>
      </c>
      <c r="M2590" s="72" t="s">
        <v>248</v>
      </c>
    </row>
    <row r="2591" spans="2:13" x14ac:dyDescent="0.25">
      <c r="B2591" s="72" t="s">
        <v>143</v>
      </c>
      <c r="C2591" s="72" t="s">
        <v>144</v>
      </c>
      <c r="D2591" s="72" t="s">
        <v>12</v>
      </c>
      <c r="E2591" s="72" t="s">
        <v>292</v>
      </c>
      <c r="F2591" s="73">
        <v>3084334</v>
      </c>
      <c r="G2591" s="72" t="s">
        <v>14</v>
      </c>
      <c r="H2591" s="72" t="s">
        <v>15</v>
      </c>
      <c r="I2591" s="72" t="s">
        <v>16</v>
      </c>
      <c r="J2591" s="72" t="s">
        <v>18</v>
      </c>
      <c r="K2591" s="72" t="s">
        <v>168</v>
      </c>
      <c r="L2591" s="72" t="s">
        <v>298</v>
      </c>
      <c r="M2591" s="72" t="s">
        <v>424</v>
      </c>
    </row>
    <row r="2592" spans="2:13" x14ac:dyDescent="0.25">
      <c r="B2592" s="72" t="s">
        <v>143</v>
      </c>
      <c r="C2592" s="72" t="s">
        <v>144</v>
      </c>
      <c r="D2592" s="72" t="s">
        <v>12</v>
      </c>
      <c r="E2592" s="72" t="s">
        <v>188</v>
      </c>
      <c r="F2592" s="73">
        <v>152357</v>
      </c>
      <c r="G2592" s="72" t="s">
        <v>14</v>
      </c>
      <c r="H2592" s="72" t="s">
        <v>15</v>
      </c>
      <c r="I2592" s="72" t="s">
        <v>16</v>
      </c>
      <c r="J2592" s="72" t="s">
        <v>18</v>
      </c>
      <c r="K2592" s="72" t="s">
        <v>147</v>
      </c>
      <c r="L2592" s="72" t="s">
        <v>720</v>
      </c>
      <c r="M2592" s="72" t="s">
        <v>151</v>
      </c>
    </row>
    <row r="2593" spans="2:13" x14ac:dyDescent="0.25">
      <c r="B2593" s="72" t="s">
        <v>143</v>
      </c>
      <c r="C2593" s="72" t="s">
        <v>144</v>
      </c>
      <c r="D2593" s="72" t="s">
        <v>12</v>
      </c>
      <c r="E2593" s="72" t="s">
        <v>197</v>
      </c>
      <c r="F2593" s="73">
        <v>2258555</v>
      </c>
      <c r="G2593" s="72" t="s">
        <v>14</v>
      </c>
      <c r="H2593" s="72" t="s">
        <v>155</v>
      </c>
      <c r="I2593" s="72" t="s">
        <v>16</v>
      </c>
      <c r="J2593" s="72" t="s">
        <v>18</v>
      </c>
      <c r="K2593" s="72" t="s">
        <v>33</v>
      </c>
      <c r="L2593" s="72" t="s">
        <v>672</v>
      </c>
      <c r="M2593" s="72" t="s">
        <v>186</v>
      </c>
    </row>
    <row r="2594" spans="2:13" x14ac:dyDescent="0.25">
      <c r="B2594" s="72" t="s">
        <v>143</v>
      </c>
      <c r="C2594" s="72" t="s">
        <v>144</v>
      </c>
      <c r="D2594" s="72" t="s">
        <v>12</v>
      </c>
      <c r="E2594" s="72" t="s">
        <v>219</v>
      </c>
      <c r="F2594" s="73">
        <v>1007331</v>
      </c>
      <c r="G2594" s="72" t="s">
        <v>14</v>
      </c>
      <c r="H2594" s="72" t="s">
        <v>15</v>
      </c>
      <c r="I2594" s="72" t="s">
        <v>16</v>
      </c>
      <c r="J2594" s="72" t="s">
        <v>18</v>
      </c>
      <c r="K2594" s="72" t="s">
        <v>33</v>
      </c>
      <c r="L2594" s="72" t="s">
        <v>480</v>
      </c>
      <c r="M2594" s="72"/>
    </row>
    <row r="2595" spans="2:13" x14ac:dyDescent="0.25">
      <c r="B2595" s="72" t="s">
        <v>143</v>
      </c>
      <c r="C2595" s="72" t="s">
        <v>144</v>
      </c>
      <c r="D2595" s="72" t="s">
        <v>12</v>
      </c>
      <c r="E2595" s="72" t="s">
        <v>175</v>
      </c>
      <c r="F2595" s="73">
        <v>-1834800</v>
      </c>
      <c r="G2595" s="72" t="s">
        <v>14</v>
      </c>
      <c r="H2595" s="72" t="s">
        <v>15</v>
      </c>
      <c r="I2595" s="72" t="s">
        <v>16</v>
      </c>
      <c r="J2595" s="72" t="s">
        <v>18</v>
      </c>
      <c r="K2595" s="72" t="s">
        <v>257</v>
      </c>
      <c r="L2595" s="72" t="s">
        <v>554</v>
      </c>
      <c r="M2595" s="72"/>
    </row>
    <row r="2596" spans="2:13" x14ac:dyDescent="0.25">
      <c r="B2596" s="72" t="s">
        <v>143</v>
      </c>
      <c r="C2596" s="72" t="s">
        <v>144</v>
      </c>
      <c r="D2596" s="72" t="s">
        <v>12</v>
      </c>
      <c r="E2596" s="72" t="s">
        <v>188</v>
      </c>
      <c r="F2596" s="73">
        <v>281313</v>
      </c>
      <c r="G2596" s="72" t="s">
        <v>14</v>
      </c>
      <c r="H2596" s="72" t="s">
        <v>155</v>
      </c>
      <c r="I2596" s="72" t="s">
        <v>16</v>
      </c>
      <c r="J2596" s="72" t="s">
        <v>371</v>
      </c>
      <c r="K2596" s="72" t="s">
        <v>33</v>
      </c>
      <c r="L2596" s="72" t="s">
        <v>465</v>
      </c>
      <c r="M2596" s="72" t="s">
        <v>151</v>
      </c>
    </row>
    <row r="2597" spans="2:13" x14ac:dyDescent="0.25">
      <c r="B2597" s="72" t="s">
        <v>143</v>
      </c>
      <c r="C2597" s="72" t="s">
        <v>144</v>
      </c>
      <c r="D2597" s="72" t="s">
        <v>12</v>
      </c>
      <c r="E2597" s="72" t="s">
        <v>175</v>
      </c>
      <c r="F2597" s="73">
        <v>-140</v>
      </c>
      <c r="G2597" s="72" t="s">
        <v>14</v>
      </c>
      <c r="H2597" s="72" t="s">
        <v>15</v>
      </c>
      <c r="I2597" s="72" t="s">
        <v>16</v>
      </c>
      <c r="J2597" s="72" t="s">
        <v>18</v>
      </c>
      <c r="K2597" s="72" t="s">
        <v>147</v>
      </c>
      <c r="L2597" s="72" t="s">
        <v>411</v>
      </c>
      <c r="M2597" s="72"/>
    </row>
    <row r="2598" spans="2:13" x14ac:dyDescent="0.25">
      <c r="B2598" s="72" t="s">
        <v>143</v>
      </c>
      <c r="C2598" s="72" t="s">
        <v>144</v>
      </c>
      <c r="D2598" s="72" t="s">
        <v>12</v>
      </c>
      <c r="E2598" s="72" t="s">
        <v>237</v>
      </c>
      <c r="F2598" s="73">
        <v>528020</v>
      </c>
      <c r="G2598" s="72" t="s">
        <v>14</v>
      </c>
      <c r="H2598" s="72" t="s">
        <v>155</v>
      </c>
      <c r="I2598" s="72" t="s">
        <v>16</v>
      </c>
      <c r="J2598" s="72" t="s">
        <v>18</v>
      </c>
      <c r="K2598" s="72" t="s">
        <v>147</v>
      </c>
      <c r="L2598" s="72" t="s">
        <v>225</v>
      </c>
      <c r="M2598" s="72" t="s">
        <v>248</v>
      </c>
    </row>
    <row r="2599" spans="2:13" x14ac:dyDescent="0.25">
      <c r="B2599" s="72" t="s">
        <v>143</v>
      </c>
      <c r="C2599" s="72" t="s">
        <v>144</v>
      </c>
      <c r="D2599" s="72" t="s">
        <v>12</v>
      </c>
      <c r="E2599" s="72" t="s">
        <v>197</v>
      </c>
      <c r="F2599" s="73">
        <v>5223</v>
      </c>
      <c r="G2599" s="72" t="s">
        <v>14</v>
      </c>
      <c r="H2599" s="72" t="s">
        <v>15</v>
      </c>
      <c r="I2599" s="72" t="s">
        <v>16</v>
      </c>
      <c r="J2599" s="72" t="s">
        <v>18</v>
      </c>
      <c r="K2599" s="72" t="s">
        <v>184</v>
      </c>
      <c r="L2599" s="72" t="s">
        <v>204</v>
      </c>
      <c r="M2599" s="72" t="s">
        <v>151</v>
      </c>
    </row>
    <row r="2600" spans="2:13" x14ac:dyDescent="0.25">
      <c r="B2600" s="72" t="s">
        <v>143</v>
      </c>
      <c r="C2600" s="72" t="s">
        <v>144</v>
      </c>
      <c r="D2600" s="72" t="s">
        <v>12</v>
      </c>
      <c r="E2600" s="72" t="s">
        <v>145</v>
      </c>
      <c r="F2600" s="73">
        <v>-70146</v>
      </c>
      <c r="G2600" s="72" t="s">
        <v>14</v>
      </c>
      <c r="H2600" s="72" t="s">
        <v>155</v>
      </c>
      <c r="I2600" s="72" t="s">
        <v>16</v>
      </c>
      <c r="J2600" s="72" t="s">
        <v>18</v>
      </c>
      <c r="K2600" s="72" t="s">
        <v>33</v>
      </c>
      <c r="L2600" s="72" t="s">
        <v>521</v>
      </c>
      <c r="M2600" s="72"/>
    </row>
    <row r="2601" spans="2:13" x14ac:dyDescent="0.25">
      <c r="B2601" s="72" t="s">
        <v>143</v>
      </c>
      <c r="C2601" s="72" t="s">
        <v>144</v>
      </c>
      <c r="D2601" s="72" t="s">
        <v>12</v>
      </c>
      <c r="E2601" s="72" t="s">
        <v>197</v>
      </c>
      <c r="F2601" s="73">
        <v>28427</v>
      </c>
      <c r="G2601" s="72" t="s">
        <v>14</v>
      </c>
      <c r="H2601" s="72" t="s">
        <v>15</v>
      </c>
      <c r="I2601" s="72" t="s">
        <v>16</v>
      </c>
      <c r="J2601" s="72" t="s">
        <v>18</v>
      </c>
      <c r="K2601" s="72" t="s">
        <v>33</v>
      </c>
      <c r="L2601" s="72" t="s">
        <v>492</v>
      </c>
      <c r="M2601" s="72" t="s">
        <v>191</v>
      </c>
    </row>
    <row r="2602" spans="2:13" x14ac:dyDescent="0.25">
      <c r="B2602" s="72" t="s">
        <v>143</v>
      </c>
      <c r="C2602" s="72" t="s">
        <v>144</v>
      </c>
      <c r="D2602" s="72" t="s">
        <v>12</v>
      </c>
      <c r="E2602" s="72" t="s">
        <v>209</v>
      </c>
      <c r="F2602" s="73">
        <v>772747</v>
      </c>
      <c r="G2602" s="72" t="s">
        <v>14</v>
      </c>
      <c r="H2602" s="72" t="s">
        <v>155</v>
      </c>
      <c r="I2602" s="72" t="s">
        <v>16</v>
      </c>
      <c r="J2602" s="72" t="s">
        <v>18</v>
      </c>
      <c r="K2602" s="72" t="s">
        <v>33</v>
      </c>
      <c r="L2602" s="72" t="s">
        <v>490</v>
      </c>
      <c r="M2602" s="72" t="s">
        <v>159</v>
      </c>
    </row>
    <row r="2603" spans="2:13" x14ac:dyDescent="0.25">
      <c r="B2603" s="72" t="s">
        <v>143</v>
      </c>
      <c r="C2603" s="72" t="s">
        <v>144</v>
      </c>
      <c r="D2603" s="72" t="s">
        <v>12</v>
      </c>
      <c r="E2603" s="72" t="s">
        <v>152</v>
      </c>
      <c r="F2603" s="73">
        <v>-12858</v>
      </c>
      <c r="G2603" s="72" t="s">
        <v>14</v>
      </c>
      <c r="H2603" s="72" t="s">
        <v>155</v>
      </c>
      <c r="I2603" s="72" t="s">
        <v>136</v>
      </c>
      <c r="J2603" s="72" t="s">
        <v>18</v>
      </c>
      <c r="K2603" s="72" t="s">
        <v>21</v>
      </c>
      <c r="L2603" s="72" t="s">
        <v>272</v>
      </c>
      <c r="M2603" s="72"/>
    </row>
    <row r="2604" spans="2:13" x14ac:dyDescent="0.25">
      <c r="B2604" s="72" t="s">
        <v>143</v>
      </c>
      <c r="C2604" s="72" t="s">
        <v>144</v>
      </c>
      <c r="D2604" s="72" t="s">
        <v>12</v>
      </c>
      <c r="E2604" s="72" t="s">
        <v>177</v>
      </c>
      <c r="F2604" s="73">
        <v>89733</v>
      </c>
      <c r="G2604" s="72" t="s">
        <v>14</v>
      </c>
      <c r="H2604" s="72" t="s">
        <v>15</v>
      </c>
      <c r="I2604" s="72" t="s">
        <v>16</v>
      </c>
      <c r="J2604" s="72" t="s">
        <v>18</v>
      </c>
      <c r="K2604" s="72" t="s">
        <v>214</v>
      </c>
      <c r="L2604" s="72" t="s">
        <v>319</v>
      </c>
      <c r="M2604" s="72"/>
    </row>
    <row r="2605" spans="2:13" x14ac:dyDescent="0.25">
      <c r="B2605" s="72" t="s">
        <v>143</v>
      </c>
      <c r="C2605" s="72" t="s">
        <v>144</v>
      </c>
      <c r="D2605" s="72" t="s">
        <v>12</v>
      </c>
      <c r="E2605" s="72" t="s">
        <v>164</v>
      </c>
      <c r="F2605" s="73">
        <v>-32383</v>
      </c>
      <c r="G2605" s="72" t="s">
        <v>14</v>
      </c>
      <c r="H2605" s="72" t="s">
        <v>15</v>
      </c>
      <c r="I2605" s="72" t="s">
        <v>16</v>
      </c>
      <c r="J2605" s="72" t="s">
        <v>18</v>
      </c>
      <c r="K2605" s="72" t="s">
        <v>33</v>
      </c>
      <c r="L2605" s="72" t="s">
        <v>543</v>
      </c>
      <c r="M2605" s="72"/>
    </row>
    <row r="2606" spans="2:13" x14ac:dyDescent="0.25">
      <c r="B2606" s="72" t="s">
        <v>143</v>
      </c>
      <c r="C2606" s="72" t="s">
        <v>144</v>
      </c>
      <c r="D2606" s="72" t="s">
        <v>12</v>
      </c>
      <c r="E2606" s="72" t="s">
        <v>188</v>
      </c>
      <c r="F2606" s="73">
        <v>4658</v>
      </c>
      <c r="G2606" s="72" t="s">
        <v>14</v>
      </c>
      <c r="H2606" s="72" t="s">
        <v>155</v>
      </c>
      <c r="I2606" s="72" t="s">
        <v>16</v>
      </c>
      <c r="J2606" s="72" t="s">
        <v>18</v>
      </c>
      <c r="K2606" s="72" t="s">
        <v>33</v>
      </c>
      <c r="L2606" s="72" t="s">
        <v>290</v>
      </c>
      <c r="M2606" s="72" t="s">
        <v>163</v>
      </c>
    </row>
    <row r="2607" spans="2:13" x14ac:dyDescent="0.25">
      <c r="B2607" s="72" t="s">
        <v>143</v>
      </c>
      <c r="C2607" s="72" t="s">
        <v>144</v>
      </c>
      <c r="D2607" s="72" t="s">
        <v>12</v>
      </c>
      <c r="E2607" s="72" t="s">
        <v>439</v>
      </c>
      <c r="F2607" s="73">
        <v>7028</v>
      </c>
      <c r="G2607" s="72" t="s">
        <v>14</v>
      </c>
      <c r="H2607" s="72" t="s">
        <v>15</v>
      </c>
      <c r="I2607" s="72" t="s">
        <v>16</v>
      </c>
      <c r="J2607" s="72" t="s">
        <v>18</v>
      </c>
      <c r="K2607" s="72" t="s">
        <v>161</v>
      </c>
      <c r="L2607" s="72" t="s">
        <v>341</v>
      </c>
      <c r="M2607" s="72"/>
    </row>
    <row r="2608" spans="2:13" x14ac:dyDescent="0.25">
      <c r="B2608" s="72" t="s">
        <v>143</v>
      </c>
      <c r="C2608" s="72" t="s">
        <v>144</v>
      </c>
      <c r="D2608" s="72" t="s">
        <v>12</v>
      </c>
      <c r="E2608" s="72" t="s">
        <v>292</v>
      </c>
      <c r="F2608" s="73">
        <v>330994</v>
      </c>
      <c r="G2608" s="72" t="s">
        <v>14</v>
      </c>
      <c r="H2608" s="72" t="s">
        <v>15</v>
      </c>
      <c r="I2608" s="72" t="s">
        <v>16</v>
      </c>
      <c r="J2608" s="72" t="s">
        <v>18</v>
      </c>
      <c r="K2608" s="72" t="s">
        <v>33</v>
      </c>
      <c r="L2608" s="72" t="s">
        <v>429</v>
      </c>
      <c r="M2608" s="72" t="s">
        <v>384</v>
      </c>
    </row>
    <row r="2609" spans="2:13" x14ac:dyDescent="0.25">
      <c r="B2609" s="72" t="s">
        <v>143</v>
      </c>
      <c r="C2609" s="72" t="s">
        <v>144</v>
      </c>
      <c r="D2609" s="72" t="s">
        <v>12</v>
      </c>
      <c r="E2609" s="72" t="s">
        <v>188</v>
      </c>
      <c r="F2609" s="73">
        <v>1096072</v>
      </c>
      <c r="G2609" s="72" t="s">
        <v>14</v>
      </c>
      <c r="H2609" s="72" t="s">
        <v>15</v>
      </c>
      <c r="I2609" s="72" t="s">
        <v>16</v>
      </c>
      <c r="J2609" s="72" t="s">
        <v>18</v>
      </c>
      <c r="K2609" s="72" t="s">
        <v>257</v>
      </c>
      <c r="L2609" s="72" t="s">
        <v>299</v>
      </c>
      <c r="M2609" s="72" t="s">
        <v>163</v>
      </c>
    </row>
    <row r="2610" spans="2:13" x14ac:dyDescent="0.25">
      <c r="B2610" s="72" t="s">
        <v>143</v>
      </c>
      <c r="C2610" s="72" t="s">
        <v>144</v>
      </c>
      <c r="D2610" s="72" t="s">
        <v>12</v>
      </c>
      <c r="E2610" s="72" t="s">
        <v>188</v>
      </c>
      <c r="F2610" s="73">
        <v>23888</v>
      </c>
      <c r="G2610" s="72" t="s">
        <v>14</v>
      </c>
      <c r="H2610" s="72" t="s">
        <v>155</v>
      </c>
      <c r="I2610" s="72" t="s">
        <v>136</v>
      </c>
      <c r="J2610" s="72" t="s">
        <v>18</v>
      </c>
      <c r="K2610" s="72" t="s">
        <v>267</v>
      </c>
      <c r="L2610" s="72" t="s">
        <v>372</v>
      </c>
      <c r="M2610" s="72" t="s">
        <v>191</v>
      </c>
    </row>
    <row r="2611" spans="2:13" x14ac:dyDescent="0.25">
      <c r="B2611" s="72" t="s">
        <v>143</v>
      </c>
      <c r="C2611" s="72" t="s">
        <v>144</v>
      </c>
      <c r="D2611" s="72" t="s">
        <v>12</v>
      </c>
      <c r="E2611" s="72" t="s">
        <v>152</v>
      </c>
      <c r="F2611" s="73">
        <v>-1457</v>
      </c>
      <c r="G2611" s="72" t="s">
        <v>14</v>
      </c>
      <c r="H2611" s="72" t="s">
        <v>15</v>
      </c>
      <c r="I2611" s="72" t="s">
        <v>16</v>
      </c>
      <c r="J2611" s="72" t="s">
        <v>18</v>
      </c>
      <c r="K2611" s="72" t="s">
        <v>147</v>
      </c>
      <c r="L2611" s="72" t="s">
        <v>388</v>
      </c>
      <c r="M2611" s="72"/>
    </row>
    <row r="2612" spans="2:13" x14ac:dyDescent="0.25">
      <c r="B2612" s="72" t="s">
        <v>143</v>
      </c>
      <c r="C2612" s="72" t="s">
        <v>144</v>
      </c>
      <c r="D2612" s="72" t="s">
        <v>12</v>
      </c>
      <c r="E2612" s="72" t="s">
        <v>199</v>
      </c>
      <c r="F2612" s="73">
        <v>62983</v>
      </c>
      <c r="G2612" s="72" t="s">
        <v>14</v>
      </c>
      <c r="H2612" s="72" t="s">
        <v>15</v>
      </c>
      <c r="I2612" s="72" t="s">
        <v>16</v>
      </c>
      <c r="J2612" s="72" t="s">
        <v>18</v>
      </c>
      <c r="K2612" s="72" t="s">
        <v>24</v>
      </c>
      <c r="L2612" s="72" t="s">
        <v>586</v>
      </c>
      <c r="M2612" s="72"/>
    </row>
    <row r="2613" spans="2:13" x14ac:dyDescent="0.25">
      <c r="B2613" s="72" t="s">
        <v>143</v>
      </c>
      <c r="C2613" s="72" t="s">
        <v>144</v>
      </c>
      <c r="D2613" s="72" t="s">
        <v>12</v>
      </c>
      <c r="E2613" s="72" t="s">
        <v>227</v>
      </c>
      <c r="F2613" s="73">
        <v>3534685</v>
      </c>
      <c r="G2613" s="72" t="s">
        <v>14</v>
      </c>
      <c r="H2613" s="72" t="s">
        <v>155</v>
      </c>
      <c r="I2613" s="72" t="s">
        <v>16</v>
      </c>
      <c r="J2613" s="72" t="s">
        <v>18</v>
      </c>
      <c r="K2613" s="72" t="s">
        <v>33</v>
      </c>
      <c r="L2613" s="72" t="s">
        <v>551</v>
      </c>
      <c r="M2613" s="72" t="s">
        <v>191</v>
      </c>
    </row>
    <row r="2614" spans="2:13" x14ac:dyDescent="0.25">
      <c r="B2614" s="72" t="s">
        <v>143</v>
      </c>
      <c r="C2614" s="72" t="s">
        <v>144</v>
      </c>
      <c r="D2614" s="72" t="s">
        <v>12</v>
      </c>
      <c r="E2614" s="72" t="s">
        <v>383</v>
      </c>
      <c r="F2614" s="73">
        <v>88653</v>
      </c>
      <c r="G2614" s="72" t="s">
        <v>14</v>
      </c>
      <c r="H2614" s="72" t="s">
        <v>155</v>
      </c>
      <c r="I2614" s="72" t="s">
        <v>16</v>
      </c>
      <c r="J2614" s="72" t="s">
        <v>18</v>
      </c>
      <c r="K2614" s="72" t="s">
        <v>33</v>
      </c>
      <c r="L2614" s="72" t="s">
        <v>307</v>
      </c>
      <c r="M2614" s="72" t="s">
        <v>601</v>
      </c>
    </row>
    <row r="2615" spans="2:13" x14ac:dyDescent="0.25">
      <c r="B2615" s="72" t="s">
        <v>143</v>
      </c>
      <c r="C2615" s="72" t="s">
        <v>144</v>
      </c>
      <c r="D2615" s="72" t="s">
        <v>12</v>
      </c>
      <c r="E2615" s="72" t="s">
        <v>199</v>
      </c>
      <c r="F2615" s="73">
        <v>1061</v>
      </c>
      <c r="G2615" s="72" t="s">
        <v>14</v>
      </c>
      <c r="H2615" s="72" t="s">
        <v>155</v>
      </c>
      <c r="I2615" s="72" t="s">
        <v>16</v>
      </c>
      <c r="J2615" s="72" t="s">
        <v>18</v>
      </c>
      <c r="K2615" s="72" t="s">
        <v>21</v>
      </c>
      <c r="L2615" s="72" t="s">
        <v>352</v>
      </c>
      <c r="M2615" s="72"/>
    </row>
    <row r="2616" spans="2:13" x14ac:dyDescent="0.25">
      <c r="B2616" s="72" t="s">
        <v>143</v>
      </c>
      <c r="C2616" s="72" t="s">
        <v>144</v>
      </c>
      <c r="D2616" s="72" t="s">
        <v>12</v>
      </c>
      <c r="E2616" s="72" t="s">
        <v>746</v>
      </c>
      <c r="F2616" s="73">
        <v>28083</v>
      </c>
      <c r="G2616" s="72" t="s">
        <v>14</v>
      </c>
      <c r="H2616" s="72" t="s">
        <v>15</v>
      </c>
      <c r="I2616" s="72" t="s">
        <v>16</v>
      </c>
      <c r="J2616" s="72" t="s">
        <v>18</v>
      </c>
      <c r="K2616" s="72" t="s">
        <v>21</v>
      </c>
      <c r="L2616" s="72" t="s">
        <v>457</v>
      </c>
      <c r="M2616" s="72" t="s">
        <v>159</v>
      </c>
    </row>
    <row r="2617" spans="2:13" x14ac:dyDescent="0.25">
      <c r="B2617" s="72" t="s">
        <v>143</v>
      </c>
      <c r="C2617" s="72" t="s">
        <v>144</v>
      </c>
      <c r="D2617" s="72" t="s">
        <v>12</v>
      </c>
      <c r="E2617" s="72" t="s">
        <v>227</v>
      </c>
      <c r="F2617" s="73">
        <v>87304</v>
      </c>
      <c r="G2617" s="72" t="s">
        <v>14</v>
      </c>
      <c r="H2617" s="72" t="s">
        <v>15</v>
      </c>
      <c r="I2617" s="72" t="s">
        <v>16</v>
      </c>
      <c r="J2617" s="72" t="s">
        <v>18</v>
      </c>
      <c r="K2617" s="72" t="s">
        <v>165</v>
      </c>
      <c r="L2617" s="72" t="s">
        <v>549</v>
      </c>
      <c r="M2617" s="72" t="s">
        <v>172</v>
      </c>
    </row>
    <row r="2618" spans="2:13" x14ac:dyDescent="0.25">
      <c r="B2618" s="72" t="s">
        <v>143</v>
      </c>
      <c r="C2618" s="72" t="s">
        <v>144</v>
      </c>
      <c r="D2618" s="72" t="s">
        <v>12</v>
      </c>
      <c r="E2618" s="72" t="s">
        <v>177</v>
      </c>
      <c r="F2618" s="73">
        <v>1045741</v>
      </c>
      <c r="G2618" s="72" t="s">
        <v>14</v>
      </c>
      <c r="H2618" s="72" t="s">
        <v>15</v>
      </c>
      <c r="I2618" s="72" t="s">
        <v>16</v>
      </c>
      <c r="J2618" s="72" t="s">
        <v>18</v>
      </c>
      <c r="K2618" s="72" t="s">
        <v>147</v>
      </c>
      <c r="L2618" s="72" t="s">
        <v>158</v>
      </c>
      <c r="M2618" s="72"/>
    </row>
    <row r="2619" spans="2:13" x14ac:dyDescent="0.25">
      <c r="B2619" s="72" t="s">
        <v>143</v>
      </c>
      <c r="C2619" s="72" t="s">
        <v>144</v>
      </c>
      <c r="D2619" s="72" t="s">
        <v>12</v>
      </c>
      <c r="E2619" s="72" t="s">
        <v>152</v>
      </c>
      <c r="F2619" s="73">
        <v>-79608</v>
      </c>
      <c r="G2619" s="72" t="s">
        <v>14</v>
      </c>
      <c r="H2619" s="72" t="s">
        <v>15</v>
      </c>
      <c r="I2619" s="72" t="s">
        <v>16</v>
      </c>
      <c r="J2619" s="72" t="s">
        <v>18</v>
      </c>
      <c r="K2619" s="72" t="s">
        <v>147</v>
      </c>
      <c r="L2619" s="72" t="s">
        <v>675</v>
      </c>
      <c r="M2619" s="72"/>
    </row>
    <row r="2620" spans="2:13" x14ac:dyDescent="0.25">
      <c r="B2620" s="72" t="s">
        <v>143</v>
      </c>
      <c r="C2620" s="72" t="s">
        <v>144</v>
      </c>
      <c r="D2620" s="72" t="s">
        <v>12</v>
      </c>
      <c r="E2620" s="72" t="s">
        <v>439</v>
      </c>
      <c r="F2620" s="73">
        <v>849781</v>
      </c>
      <c r="G2620" s="72" t="s">
        <v>14</v>
      </c>
      <c r="H2620" s="72" t="s">
        <v>15</v>
      </c>
      <c r="I2620" s="72" t="s">
        <v>16</v>
      </c>
      <c r="J2620" s="72" t="s">
        <v>18</v>
      </c>
      <c r="K2620" s="72" t="s">
        <v>33</v>
      </c>
      <c r="L2620" s="72" t="s">
        <v>320</v>
      </c>
      <c r="M2620" s="72"/>
    </row>
    <row r="2621" spans="2:13" x14ac:dyDescent="0.25">
      <c r="B2621" s="72" t="s">
        <v>143</v>
      </c>
      <c r="C2621" s="72" t="s">
        <v>144</v>
      </c>
      <c r="D2621" s="72" t="s">
        <v>12</v>
      </c>
      <c r="E2621" s="72" t="s">
        <v>188</v>
      </c>
      <c r="F2621" s="73">
        <v>122715</v>
      </c>
      <c r="G2621" s="72" t="s">
        <v>14</v>
      </c>
      <c r="H2621" s="72" t="s">
        <v>155</v>
      </c>
      <c r="I2621" s="72" t="s">
        <v>16</v>
      </c>
      <c r="J2621" s="72" t="s">
        <v>18</v>
      </c>
      <c r="K2621" s="72" t="s">
        <v>184</v>
      </c>
      <c r="L2621" s="72" t="s">
        <v>414</v>
      </c>
      <c r="M2621" s="72" t="s">
        <v>191</v>
      </c>
    </row>
    <row r="2622" spans="2:13" x14ac:dyDescent="0.25">
      <c r="B2622" s="72" t="s">
        <v>143</v>
      </c>
      <c r="C2622" s="72" t="s">
        <v>144</v>
      </c>
      <c r="D2622" s="72" t="s">
        <v>12</v>
      </c>
      <c r="E2622" s="72" t="s">
        <v>748</v>
      </c>
      <c r="F2622" s="73">
        <v>140148</v>
      </c>
      <c r="G2622" s="72" t="s">
        <v>14</v>
      </c>
      <c r="H2622" s="72" t="s">
        <v>155</v>
      </c>
      <c r="I2622" s="72" t="s">
        <v>16</v>
      </c>
      <c r="J2622" s="72" t="s">
        <v>18</v>
      </c>
      <c r="K2622" s="72" t="s">
        <v>267</v>
      </c>
      <c r="L2622" s="72" t="s">
        <v>340</v>
      </c>
      <c r="M2622" s="72" t="s">
        <v>384</v>
      </c>
    </row>
    <row r="2623" spans="2:13" x14ac:dyDescent="0.25">
      <c r="B2623" s="72" t="s">
        <v>143</v>
      </c>
      <c r="C2623" s="72" t="s">
        <v>144</v>
      </c>
      <c r="D2623" s="72" t="s">
        <v>12</v>
      </c>
      <c r="E2623" s="72" t="s">
        <v>229</v>
      </c>
      <c r="F2623" s="73">
        <v>-102453</v>
      </c>
      <c r="G2623" s="72" t="s">
        <v>14</v>
      </c>
      <c r="H2623" s="72" t="s">
        <v>15</v>
      </c>
      <c r="I2623" s="72" t="s">
        <v>16</v>
      </c>
      <c r="J2623" s="72" t="s">
        <v>18</v>
      </c>
      <c r="K2623" s="72" t="s">
        <v>184</v>
      </c>
      <c r="L2623" s="72" t="s">
        <v>635</v>
      </c>
      <c r="M2623" s="72"/>
    </row>
    <row r="2624" spans="2:13" x14ac:dyDescent="0.25">
      <c r="B2624" s="72" t="s">
        <v>143</v>
      </c>
      <c r="C2624" s="72" t="s">
        <v>144</v>
      </c>
      <c r="D2624" s="72" t="s">
        <v>12</v>
      </c>
      <c r="E2624" s="72" t="s">
        <v>152</v>
      </c>
      <c r="F2624" s="73">
        <v>-6986</v>
      </c>
      <c r="G2624" s="72" t="s">
        <v>14</v>
      </c>
      <c r="H2624" s="72" t="s">
        <v>155</v>
      </c>
      <c r="I2624" s="72" t="s">
        <v>16</v>
      </c>
      <c r="J2624" s="72" t="s">
        <v>18</v>
      </c>
      <c r="K2624" s="72" t="s">
        <v>269</v>
      </c>
      <c r="L2624" s="72" t="s">
        <v>717</v>
      </c>
      <c r="M2624" s="72"/>
    </row>
    <row r="2625" spans="2:13" x14ac:dyDescent="0.25">
      <c r="B2625" s="72" t="s">
        <v>143</v>
      </c>
      <c r="C2625" s="72" t="s">
        <v>144</v>
      </c>
      <c r="D2625" s="72" t="s">
        <v>12</v>
      </c>
      <c r="E2625" s="72" t="s">
        <v>197</v>
      </c>
      <c r="F2625" s="73">
        <v>4711</v>
      </c>
      <c r="G2625" s="72" t="s">
        <v>14</v>
      </c>
      <c r="H2625" s="72" t="s">
        <v>15</v>
      </c>
      <c r="I2625" s="72" t="s">
        <v>16</v>
      </c>
      <c r="J2625" s="72" t="s">
        <v>371</v>
      </c>
      <c r="K2625" s="72" t="s">
        <v>33</v>
      </c>
      <c r="L2625" s="72" t="s">
        <v>541</v>
      </c>
      <c r="M2625" s="72" t="s">
        <v>191</v>
      </c>
    </row>
    <row r="2626" spans="2:13" x14ac:dyDescent="0.25">
      <c r="B2626" s="72" t="s">
        <v>143</v>
      </c>
      <c r="C2626" s="72" t="s">
        <v>144</v>
      </c>
      <c r="D2626" s="72" t="s">
        <v>12</v>
      </c>
      <c r="E2626" s="72" t="s">
        <v>152</v>
      </c>
      <c r="F2626" s="73">
        <v>-10</v>
      </c>
      <c r="G2626" s="72" t="s">
        <v>14</v>
      </c>
      <c r="H2626" s="72" t="s">
        <v>15</v>
      </c>
      <c r="I2626" s="72" t="s">
        <v>16</v>
      </c>
      <c r="J2626" s="72" t="s">
        <v>18</v>
      </c>
      <c r="K2626" s="72" t="s">
        <v>33</v>
      </c>
      <c r="L2626" s="72" t="s">
        <v>544</v>
      </c>
      <c r="M2626" s="72"/>
    </row>
    <row r="2627" spans="2:13" x14ac:dyDescent="0.25">
      <c r="B2627" s="72" t="s">
        <v>143</v>
      </c>
      <c r="C2627" s="72" t="s">
        <v>144</v>
      </c>
      <c r="D2627" s="72" t="s">
        <v>12</v>
      </c>
      <c r="E2627" s="72" t="s">
        <v>160</v>
      </c>
      <c r="F2627" s="73">
        <v>44753</v>
      </c>
      <c r="G2627" s="72" t="s">
        <v>14</v>
      </c>
      <c r="H2627" s="72" t="s">
        <v>15</v>
      </c>
      <c r="I2627" s="72" t="s">
        <v>16</v>
      </c>
      <c r="J2627" s="72" t="s">
        <v>18</v>
      </c>
      <c r="K2627" s="72" t="s">
        <v>214</v>
      </c>
      <c r="L2627" s="72" t="s">
        <v>647</v>
      </c>
      <c r="M2627" s="72" t="s">
        <v>248</v>
      </c>
    </row>
    <row r="2628" spans="2:13" x14ac:dyDescent="0.25">
      <c r="B2628" s="72" t="s">
        <v>143</v>
      </c>
      <c r="C2628" s="72" t="s">
        <v>144</v>
      </c>
      <c r="D2628" s="72" t="s">
        <v>12</v>
      </c>
      <c r="E2628" s="72" t="s">
        <v>209</v>
      </c>
      <c r="F2628" s="73">
        <v>194268</v>
      </c>
      <c r="G2628" s="72" t="s">
        <v>31</v>
      </c>
      <c r="H2628" s="72" t="s">
        <v>15</v>
      </c>
      <c r="I2628" s="72" t="s">
        <v>16</v>
      </c>
      <c r="J2628" s="72" t="s">
        <v>32</v>
      </c>
      <c r="K2628" s="72" t="s">
        <v>161</v>
      </c>
      <c r="L2628" s="72" t="s">
        <v>375</v>
      </c>
      <c r="M2628" s="72" t="s">
        <v>337</v>
      </c>
    </row>
    <row r="2629" spans="2:13" x14ac:dyDescent="0.25">
      <c r="B2629" s="72" t="s">
        <v>143</v>
      </c>
      <c r="C2629" s="72" t="s">
        <v>144</v>
      </c>
      <c r="D2629" s="72" t="s">
        <v>12</v>
      </c>
      <c r="E2629" s="72" t="s">
        <v>219</v>
      </c>
      <c r="F2629" s="73">
        <v>191498</v>
      </c>
      <c r="G2629" s="72" t="s">
        <v>14</v>
      </c>
      <c r="H2629" s="72" t="s">
        <v>155</v>
      </c>
      <c r="I2629" s="72" t="s">
        <v>16</v>
      </c>
      <c r="J2629" s="72" t="s">
        <v>18</v>
      </c>
      <c r="K2629" s="72" t="s">
        <v>147</v>
      </c>
      <c r="L2629" s="72" t="s">
        <v>208</v>
      </c>
      <c r="M2629" s="72"/>
    </row>
    <row r="2630" spans="2:13" x14ac:dyDescent="0.25">
      <c r="B2630" s="72" t="s">
        <v>143</v>
      </c>
      <c r="C2630" s="72" t="s">
        <v>144</v>
      </c>
      <c r="D2630" s="72" t="s">
        <v>12</v>
      </c>
      <c r="E2630" s="72" t="s">
        <v>197</v>
      </c>
      <c r="F2630" s="73">
        <v>21408183</v>
      </c>
      <c r="G2630" s="72" t="s">
        <v>14</v>
      </c>
      <c r="H2630" s="72" t="s">
        <v>15</v>
      </c>
      <c r="I2630" s="72" t="s">
        <v>16</v>
      </c>
      <c r="J2630" s="72" t="s">
        <v>18</v>
      </c>
      <c r="K2630" s="72" t="s">
        <v>21</v>
      </c>
      <c r="L2630" s="72" t="s">
        <v>457</v>
      </c>
      <c r="M2630" s="72" t="s">
        <v>163</v>
      </c>
    </row>
    <row r="2631" spans="2:13" x14ac:dyDescent="0.25">
      <c r="B2631" s="72" t="s">
        <v>143</v>
      </c>
      <c r="C2631" s="72" t="s">
        <v>144</v>
      </c>
      <c r="D2631" s="72" t="s">
        <v>12</v>
      </c>
      <c r="E2631" s="72" t="s">
        <v>177</v>
      </c>
      <c r="F2631" s="73">
        <v>1960</v>
      </c>
      <c r="G2631" s="72" t="s">
        <v>14</v>
      </c>
      <c r="H2631" s="72" t="s">
        <v>15</v>
      </c>
      <c r="I2631" s="72" t="s">
        <v>16</v>
      </c>
      <c r="J2631" s="72" t="s">
        <v>18</v>
      </c>
      <c r="K2631" s="72" t="s">
        <v>33</v>
      </c>
      <c r="L2631" s="72" t="s">
        <v>770</v>
      </c>
      <c r="M2631" s="72"/>
    </row>
    <row r="2632" spans="2:13" x14ac:dyDescent="0.25">
      <c r="B2632" s="72" t="s">
        <v>143</v>
      </c>
      <c r="C2632" s="72" t="s">
        <v>144</v>
      </c>
      <c r="D2632" s="72" t="s">
        <v>12</v>
      </c>
      <c r="E2632" s="72" t="s">
        <v>219</v>
      </c>
      <c r="F2632" s="73">
        <v>575530</v>
      </c>
      <c r="G2632" s="72" t="s">
        <v>14</v>
      </c>
      <c r="H2632" s="72" t="s">
        <v>155</v>
      </c>
      <c r="I2632" s="72" t="s">
        <v>16</v>
      </c>
      <c r="J2632" s="72" t="s">
        <v>18</v>
      </c>
      <c r="K2632" s="72" t="s">
        <v>33</v>
      </c>
      <c r="L2632" s="72" t="s">
        <v>218</v>
      </c>
      <c r="M2632" s="72"/>
    </row>
    <row r="2633" spans="2:13" x14ac:dyDescent="0.25">
      <c r="B2633" s="72" t="s">
        <v>143</v>
      </c>
      <c r="C2633" s="72" t="s">
        <v>144</v>
      </c>
      <c r="D2633" s="72" t="s">
        <v>12</v>
      </c>
      <c r="E2633" s="72" t="s">
        <v>149</v>
      </c>
      <c r="F2633" s="73">
        <v>4188041</v>
      </c>
      <c r="G2633" s="72" t="s">
        <v>14</v>
      </c>
      <c r="H2633" s="72" t="s">
        <v>15</v>
      </c>
      <c r="I2633" s="72" t="s">
        <v>16</v>
      </c>
      <c r="J2633" s="72" t="s">
        <v>18</v>
      </c>
      <c r="K2633" s="72" t="s">
        <v>24</v>
      </c>
      <c r="L2633" s="72" t="s">
        <v>540</v>
      </c>
      <c r="M2633" s="72" t="s">
        <v>151</v>
      </c>
    </row>
    <row r="2634" spans="2:13" x14ac:dyDescent="0.25">
      <c r="B2634" s="72" t="s">
        <v>143</v>
      </c>
      <c r="C2634" s="72" t="s">
        <v>144</v>
      </c>
      <c r="D2634" s="72" t="s">
        <v>12</v>
      </c>
      <c r="E2634" s="72" t="s">
        <v>197</v>
      </c>
      <c r="F2634" s="73">
        <v>176932</v>
      </c>
      <c r="G2634" s="72" t="s">
        <v>14</v>
      </c>
      <c r="H2634" s="72" t="s">
        <v>155</v>
      </c>
      <c r="I2634" s="72" t="s">
        <v>16</v>
      </c>
      <c r="J2634" s="72" t="s">
        <v>18</v>
      </c>
      <c r="K2634" s="72" t="s">
        <v>33</v>
      </c>
      <c r="L2634" s="72" t="s">
        <v>526</v>
      </c>
      <c r="M2634" s="72" t="s">
        <v>191</v>
      </c>
    </row>
    <row r="2635" spans="2:13" x14ac:dyDescent="0.25">
      <c r="B2635" s="72" t="s">
        <v>143</v>
      </c>
      <c r="C2635" s="72" t="s">
        <v>144</v>
      </c>
      <c r="D2635" s="72" t="s">
        <v>12</v>
      </c>
      <c r="E2635" s="72" t="s">
        <v>152</v>
      </c>
      <c r="F2635" s="73">
        <v>-4</v>
      </c>
      <c r="G2635" s="72" t="s">
        <v>14</v>
      </c>
      <c r="H2635" s="72" t="s">
        <v>15</v>
      </c>
      <c r="I2635" s="72" t="s">
        <v>16</v>
      </c>
      <c r="J2635" s="72" t="s">
        <v>220</v>
      </c>
      <c r="K2635" s="72" t="s">
        <v>33</v>
      </c>
      <c r="L2635" s="72" t="s">
        <v>221</v>
      </c>
      <c r="M2635" s="72"/>
    </row>
    <row r="2636" spans="2:13" x14ac:dyDescent="0.25">
      <c r="B2636" s="72" t="s">
        <v>143</v>
      </c>
      <c r="C2636" s="72" t="s">
        <v>144</v>
      </c>
      <c r="D2636" s="72" t="s">
        <v>12</v>
      </c>
      <c r="E2636" s="72" t="s">
        <v>229</v>
      </c>
      <c r="F2636" s="73">
        <v>-77738</v>
      </c>
      <c r="G2636" s="72" t="s">
        <v>14</v>
      </c>
      <c r="H2636" s="72" t="s">
        <v>15</v>
      </c>
      <c r="I2636" s="72" t="s">
        <v>16</v>
      </c>
      <c r="J2636" s="72" t="s">
        <v>18</v>
      </c>
      <c r="K2636" s="72" t="s">
        <v>147</v>
      </c>
      <c r="L2636" s="72" t="s">
        <v>208</v>
      </c>
      <c r="M2636" s="72"/>
    </row>
    <row r="2637" spans="2:13" x14ac:dyDescent="0.25">
      <c r="B2637" s="72" t="s">
        <v>143</v>
      </c>
      <c r="C2637" s="72" t="s">
        <v>144</v>
      </c>
      <c r="D2637" s="72" t="s">
        <v>12</v>
      </c>
      <c r="E2637" s="72" t="s">
        <v>349</v>
      </c>
      <c r="F2637" s="73">
        <v>50291</v>
      </c>
      <c r="G2637" s="72" t="s">
        <v>14</v>
      </c>
      <c r="H2637" s="72" t="s">
        <v>155</v>
      </c>
      <c r="I2637" s="72" t="s">
        <v>16</v>
      </c>
      <c r="J2637" s="72" t="s">
        <v>18</v>
      </c>
      <c r="K2637" s="72" t="s">
        <v>21</v>
      </c>
      <c r="L2637" s="72" t="s">
        <v>272</v>
      </c>
      <c r="M2637" s="72" t="s">
        <v>203</v>
      </c>
    </row>
    <row r="2638" spans="2:13" x14ac:dyDescent="0.25">
      <c r="B2638" s="72" t="s">
        <v>143</v>
      </c>
      <c r="C2638" s="72" t="s">
        <v>144</v>
      </c>
      <c r="D2638" s="72" t="s">
        <v>12</v>
      </c>
      <c r="E2638" s="72" t="s">
        <v>219</v>
      </c>
      <c r="F2638" s="73">
        <v>586502</v>
      </c>
      <c r="G2638" s="72" t="s">
        <v>14</v>
      </c>
      <c r="H2638" s="72" t="s">
        <v>15</v>
      </c>
      <c r="I2638" s="72" t="s">
        <v>16</v>
      </c>
      <c r="J2638" s="72" t="s">
        <v>18</v>
      </c>
      <c r="K2638" s="72" t="s">
        <v>147</v>
      </c>
      <c r="L2638" s="72" t="s">
        <v>278</v>
      </c>
      <c r="M2638" s="72"/>
    </row>
    <row r="2639" spans="2:13" x14ac:dyDescent="0.25">
      <c r="B2639" s="72" t="s">
        <v>143</v>
      </c>
      <c r="C2639" s="72" t="s">
        <v>144</v>
      </c>
      <c r="D2639" s="72" t="s">
        <v>12</v>
      </c>
      <c r="E2639" s="72" t="s">
        <v>242</v>
      </c>
      <c r="F2639" s="73">
        <v>-1690</v>
      </c>
      <c r="G2639" s="72" t="s">
        <v>14</v>
      </c>
      <c r="H2639" s="72" t="s">
        <v>155</v>
      </c>
      <c r="I2639" s="72" t="s">
        <v>16</v>
      </c>
      <c r="J2639" s="72" t="s">
        <v>18</v>
      </c>
      <c r="K2639" s="72" t="s">
        <v>33</v>
      </c>
      <c r="L2639" s="72" t="s">
        <v>221</v>
      </c>
      <c r="M2639" s="72"/>
    </row>
    <row r="2640" spans="2:13" x14ac:dyDescent="0.25">
      <c r="B2640" s="72" t="s">
        <v>143</v>
      </c>
      <c r="C2640" s="72" t="s">
        <v>144</v>
      </c>
      <c r="D2640" s="72" t="s">
        <v>12</v>
      </c>
      <c r="E2640" s="72" t="s">
        <v>292</v>
      </c>
      <c r="F2640" s="73">
        <v>93890</v>
      </c>
      <c r="G2640" s="72" t="s">
        <v>14</v>
      </c>
      <c r="H2640" s="72" t="s">
        <v>155</v>
      </c>
      <c r="I2640" s="72" t="s">
        <v>16</v>
      </c>
      <c r="J2640" s="72" t="s">
        <v>18</v>
      </c>
      <c r="K2640" s="72" t="s">
        <v>147</v>
      </c>
      <c r="L2640" s="72" t="s">
        <v>247</v>
      </c>
      <c r="M2640" s="72" t="s">
        <v>601</v>
      </c>
    </row>
    <row r="2641" spans="2:13" x14ac:dyDescent="0.25">
      <c r="B2641" s="72" t="s">
        <v>143</v>
      </c>
      <c r="C2641" s="72" t="s">
        <v>144</v>
      </c>
      <c r="D2641" s="72" t="s">
        <v>12</v>
      </c>
      <c r="E2641" s="72" t="s">
        <v>145</v>
      </c>
      <c r="F2641" s="73">
        <v>-26228</v>
      </c>
      <c r="G2641" s="72" t="s">
        <v>14</v>
      </c>
      <c r="H2641" s="72" t="s">
        <v>15</v>
      </c>
      <c r="I2641" s="72" t="s">
        <v>16</v>
      </c>
      <c r="J2641" s="72" t="s">
        <v>18</v>
      </c>
      <c r="K2641" s="72" t="s">
        <v>147</v>
      </c>
      <c r="L2641" s="72" t="s">
        <v>411</v>
      </c>
      <c r="M2641" s="72"/>
    </row>
    <row r="2642" spans="2:13" x14ac:dyDescent="0.25">
      <c r="B2642" s="72" t="s">
        <v>143</v>
      </c>
      <c r="C2642" s="72" t="s">
        <v>144</v>
      </c>
      <c r="D2642" s="72" t="s">
        <v>12</v>
      </c>
      <c r="E2642" s="72" t="s">
        <v>188</v>
      </c>
      <c r="F2642" s="73">
        <v>2091</v>
      </c>
      <c r="G2642" s="72" t="s">
        <v>14</v>
      </c>
      <c r="H2642" s="72" t="s">
        <v>15</v>
      </c>
      <c r="I2642" s="72" t="s">
        <v>16</v>
      </c>
      <c r="J2642" s="72" t="s">
        <v>18</v>
      </c>
      <c r="K2642" s="72" t="s">
        <v>33</v>
      </c>
      <c r="L2642" s="72" t="s">
        <v>387</v>
      </c>
      <c r="M2642" s="72" t="s">
        <v>151</v>
      </c>
    </row>
    <row r="2643" spans="2:13" x14ac:dyDescent="0.25">
      <c r="B2643" s="72" t="s">
        <v>143</v>
      </c>
      <c r="C2643" s="72" t="s">
        <v>144</v>
      </c>
      <c r="D2643" s="72" t="s">
        <v>12</v>
      </c>
      <c r="E2643" s="72" t="s">
        <v>160</v>
      </c>
      <c r="F2643" s="73">
        <v>210320</v>
      </c>
      <c r="G2643" s="72" t="s">
        <v>14</v>
      </c>
      <c r="H2643" s="72" t="s">
        <v>155</v>
      </c>
      <c r="I2643" s="72" t="s">
        <v>16</v>
      </c>
      <c r="J2643" s="72" t="s">
        <v>18</v>
      </c>
      <c r="K2643" s="72" t="s">
        <v>33</v>
      </c>
      <c r="L2643" s="72" t="s">
        <v>212</v>
      </c>
      <c r="M2643" s="72" t="s">
        <v>191</v>
      </c>
    </row>
    <row r="2644" spans="2:13" x14ac:dyDescent="0.25">
      <c r="B2644" s="72" t="s">
        <v>143</v>
      </c>
      <c r="C2644" s="72" t="s">
        <v>144</v>
      </c>
      <c r="D2644" s="72" t="s">
        <v>12</v>
      </c>
      <c r="E2644" s="72" t="s">
        <v>160</v>
      </c>
      <c r="F2644" s="73">
        <v>665466</v>
      </c>
      <c r="G2644" s="72" t="s">
        <v>14</v>
      </c>
      <c r="H2644" s="72" t="s">
        <v>15</v>
      </c>
      <c r="I2644" s="72" t="s">
        <v>16</v>
      </c>
      <c r="J2644" s="72" t="s">
        <v>18</v>
      </c>
      <c r="K2644" s="72" t="s">
        <v>147</v>
      </c>
      <c r="L2644" s="72" t="s">
        <v>622</v>
      </c>
      <c r="M2644" s="72" t="s">
        <v>248</v>
      </c>
    </row>
    <row r="2645" spans="2:13" x14ac:dyDescent="0.25">
      <c r="B2645" s="72" t="s">
        <v>143</v>
      </c>
      <c r="C2645" s="72" t="s">
        <v>144</v>
      </c>
      <c r="D2645" s="72" t="s">
        <v>12</v>
      </c>
      <c r="E2645" s="72" t="s">
        <v>219</v>
      </c>
      <c r="F2645" s="73">
        <v>109513</v>
      </c>
      <c r="G2645" s="72" t="s">
        <v>14</v>
      </c>
      <c r="H2645" s="72" t="s">
        <v>15</v>
      </c>
      <c r="I2645" s="72" t="s">
        <v>16</v>
      </c>
      <c r="J2645" s="72" t="s">
        <v>18</v>
      </c>
      <c r="K2645" s="72" t="s">
        <v>33</v>
      </c>
      <c r="L2645" s="72" t="s">
        <v>290</v>
      </c>
      <c r="M2645" s="72"/>
    </row>
    <row r="2646" spans="2:13" x14ac:dyDescent="0.25">
      <c r="B2646" s="72" t="s">
        <v>143</v>
      </c>
      <c r="C2646" s="72" t="s">
        <v>144</v>
      </c>
      <c r="D2646" s="72" t="s">
        <v>12</v>
      </c>
      <c r="E2646" s="72" t="s">
        <v>164</v>
      </c>
      <c r="F2646" s="73">
        <v>-1256</v>
      </c>
      <c r="G2646" s="72" t="s">
        <v>14</v>
      </c>
      <c r="H2646" s="72" t="s">
        <v>155</v>
      </c>
      <c r="I2646" s="72" t="s">
        <v>136</v>
      </c>
      <c r="J2646" s="72" t="s">
        <v>18</v>
      </c>
      <c r="K2646" s="72" t="s">
        <v>21</v>
      </c>
      <c r="L2646" s="72" t="s">
        <v>272</v>
      </c>
      <c r="M2646" s="72"/>
    </row>
    <row r="2647" spans="2:13" x14ac:dyDescent="0.25">
      <c r="B2647" s="72" t="s">
        <v>143</v>
      </c>
      <c r="C2647" s="72" t="s">
        <v>144</v>
      </c>
      <c r="D2647" s="72" t="s">
        <v>12</v>
      </c>
      <c r="E2647" s="72" t="s">
        <v>229</v>
      </c>
      <c r="F2647" s="73">
        <v>-715</v>
      </c>
      <c r="G2647" s="72" t="s">
        <v>14</v>
      </c>
      <c r="H2647" s="72" t="s">
        <v>15</v>
      </c>
      <c r="I2647" s="72" t="s">
        <v>16</v>
      </c>
      <c r="J2647" s="72" t="s">
        <v>18</v>
      </c>
      <c r="K2647" s="72" t="s">
        <v>267</v>
      </c>
      <c r="L2647" s="72" t="s">
        <v>561</v>
      </c>
      <c r="M2647" s="72"/>
    </row>
    <row r="2648" spans="2:13" x14ac:dyDescent="0.25">
      <c r="B2648" s="72" t="s">
        <v>143</v>
      </c>
      <c r="C2648" s="72" t="s">
        <v>144</v>
      </c>
      <c r="D2648" s="72" t="s">
        <v>12</v>
      </c>
      <c r="E2648" s="72" t="s">
        <v>188</v>
      </c>
      <c r="F2648" s="73">
        <v>3405910</v>
      </c>
      <c r="G2648" s="72" t="s">
        <v>14</v>
      </c>
      <c r="H2648" s="72" t="s">
        <v>15</v>
      </c>
      <c r="I2648" s="72" t="s">
        <v>16</v>
      </c>
      <c r="J2648" s="72" t="s">
        <v>18</v>
      </c>
      <c r="K2648" s="72" t="s">
        <v>27</v>
      </c>
      <c r="L2648" s="72" t="s">
        <v>469</v>
      </c>
      <c r="M2648" s="72" t="s">
        <v>248</v>
      </c>
    </row>
    <row r="2649" spans="2:13" x14ac:dyDescent="0.25">
      <c r="B2649" s="72" t="s">
        <v>143</v>
      </c>
      <c r="C2649" s="72" t="s">
        <v>144</v>
      </c>
      <c r="D2649" s="72" t="s">
        <v>12</v>
      </c>
      <c r="E2649" s="72" t="s">
        <v>181</v>
      </c>
      <c r="F2649" s="73">
        <v>-297</v>
      </c>
      <c r="G2649" s="72" t="s">
        <v>14</v>
      </c>
      <c r="H2649" s="72" t="s">
        <v>15</v>
      </c>
      <c r="I2649" s="72" t="s">
        <v>16</v>
      </c>
      <c r="J2649" s="72" t="s">
        <v>18</v>
      </c>
      <c r="K2649" s="72" t="s">
        <v>21</v>
      </c>
      <c r="L2649" s="72" t="s">
        <v>291</v>
      </c>
      <c r="M2649" s="72"/>
    </row>
    <row r="2650" spans="2:13" x14ac:dyDescent="0.25">
      <c r="B2650" s="72" t="s">
        <v>143</v>
      </c>
      <c r="C2650" s="72" t="s">
        <v>144</v>
      </c>
      <c r="D2650" s="72" t="s">
        <v>12</v>
      </c>
      <c r="E2650" s="72" t="s">
        <v>152</v>
      </c>
      <c r="F2650" s="73">
        <v>-154</v>
      </c>
      <c r="G2650" s="72" t="s">
        <v>14</v>
      </c>
      <c r="H2650" s="72" t="s">
        <v>15</v>
      </c>
      <c r="I2650" s="72" t="s">
        <v>16</v>
      </c>
      <c r="J2650" s="72" t="s">
        <v>18</v>
      </c>
      <c r="K2650" s="72" t="s">
        <v>33</v>
      </c>
      <c r="L2650" s="72" t="s">
        <v>473</v>
      </c>
      <c r="M2650" s="72"/>
    </row>
    <row r="2651" spans="2:13" x14ac:dyDescent="0.25">
      <c r="B2651" s="72" t="s">
        <v>143</v>
      </c>
      <c r="C2651" s="72" t="s">
        <v>144</v>
      </c>
      <c r="D2651" s="72" t="s">
        <v>12</v>
      </c>
      <c r="E2651" s="72" t="s">
        <v>188</v>
      </c>
      <c r="F2651" s="73">
        <v>97388</v>
      </c>
      <c r="G2651" s="72" t="s">
        <v>14</v>
      </c>
      <c r="H2651" s="72" t="s">
        <v>15</v>
      </c>
      <c r="I2651" s="72" t="s">
        <v>16</v>
      </c>
      <c r="J2651" s="72" t="s">
        <v>18</v>
      </c>
      <c r="K2651" s="72" t="s">
        <v>24</v>
      </c>
      <c r="L2651" s="72" t="s">
        <v>585</v>
      </c>
      <c r="M2651" s="72" t="s">
        <v>191</v>
      </c>
    </row>
    <row r="2652" spans="2:13" x14ac:dyDescent="0.25">
      <c r="B2652" s="72" t="s">
        <v>143</v>
      </c>
      <c r="C2652" s="72" t="s">
        <v>144</v>
      </c>
      <c r="D2652" s="72" t="s">
        <v>12</v>
      </c>
      <c r="E2652" s="72" t="s">
        <v>292</v>
      </c>
      <c r="F2652" s="73">
        <v>214742</v>
      </c>
      <c r="G2652" s="72" t="s">
        <v>14</v>
      </c>
      <c r="H2652" s="72" t="s">
        <v>15</v>
      </c>
      <c r="I2652" s="72" t="s">
        <v>16</v>
      </c>
      <c r="J2652" s="72" t="s">
        <v>18</v>
      </c>
      <c r="K2652" s="72" t="s">
        <v>147</v>
      </c>
      <c r="L2652" s="72" t="s">
        <v>466</v>
      </c>
      <c r="M2652" s="72" t="s">
        <v>384</v>
      </c>
    </row>
    <row r="2653" spans="2:13" x14ac:dyDescent="0.25">
      <c r="B2653" s="72" t="s">
        <v>143</v>
      </c>
      <c r="C2653" s="72" t="s">
        <v>144</v>
      </c>
      <c r="D2653" s="72" t="s">
        <v>12</v>
      </c>
      <c r="E2653" s="72" t="s">
        <v>175</v>
      </c>
      <c r="F2653" s="73">
        <v>-2148609</v>
      </c>
      <c r="G2653" s="72" t="s">
        <v>14</v>
      </c>
      <c r="H2653" s="72" t="s">
        <v>15</v>
      </c>
      <c r="I2653" s="72" t="s">
        <v>16</v>
      </c>
      <c r="J2653" s="72" t="s">
        <v>18</v>
      </c>
      <c r="K2653" s="72" t="s">
        <v>257</v>
      </c>
      <c r="L2653" s="72" t="s">
        <v>669</v>
      </c>
      <c r="M2653" s="72"/>
    </row>
    <row r="2654" spans="2:13" x14ac:dyDescent="0.25">
      <c r="B2654" s="72" t="s">
        <v>143</v>
      </c>
      <c r="C2654" s="72" t="s">
        <v>144</v>
      </c>
      <c r="D2654" s="72" t="s">
        <v>12</v>
      </c>
      <c r="E2654" s="72" t="s">
        <v>227</v>
      </c>
      <c r="F2654" s="73">
        <v>25429</v>
      </c>
      <c r="G2654" s="72" t="s">
        <v>14</v>
      </c>
      <c r="H2654" s="72" t="s">
        <v>155</v>
      </c>
      <c r="I2654" s="72" t="s">
        <v>136</v>
      </c>
      <c r="J2654" s="72" t="s">
        <v>18</v>
      </c>
      <c r="K2654" s="72" t="s">
        <v>21</v>
      </c>
      <c r="L2654" s="72" t="s">
        <v>352</v>
      </c>
      <c r="M2654" s="72" t="s">
        <v>186</v>
      </c>
    </row>
    <row r="2655" spans="2:13" x14ac:dyDescent="0.25">
      <c r="B2655" s="72" t="s">
        <v>143</v>
      </c>
      <c r="C2655" s="72" t="s">
        <v>144</v>
      </c>
      <c r="D2655" s="72" t="s">
        <v>12</v>
      </c>
      <c r="E2655" s="72" t="s">
        <v>292</v>
      </c>
      <c r="F2655" s="73">
        <v>841510</v>
      </c>
      <c r="G2655" s="72" t="s">
        <v>14</v>
      </c>
      <c r="H2655" s="72" t="s">
        <v>15</v>
      </c>
      <c r="I2655" s="72" t="s">
        <v>16</v>
      </c>
      <c r="J2655" s="72" t="s">
        <v>18</v>
      </c>
      <c r="K2655" s="72" t="s">
        <v>33</v>
      </c>
      <c r="L2655" s="72" t="s">
        <v>228</v>
      </c>
      <c r="M2655" s="72" t="s">
        <v>601</v>
      </c>
    </row>
    <row r="2656" spans="2:13" x14ac:dyDescent="0.25">
      <c r="B2656" s="72" t="s">
        <v>143</v>
      </c>
      <c r="C2656" s="72" t="s">
        <v>144</v>
      </c>
      <c r="D2656" s="72" t="s">
        <v>12</v>
      </c>
      <c r="E2656" s="72" t="s">
        <v>771</v>
      </c>
      <c r="F2656" s="73">
        <v>2903188</v>
      </c>
      <c r="G2656" s="72" t="s">
        <v>14</v>
      </c>
      <c r="H2656" s="72" t="s">
        <v>15</v>
      </c>
      <c r="I2656" s="72" t="s">
        <v>16</v>
      </c>
      <c r="J2656" s="72" t="s">
        <v>18</v>
      </c>
      <c r="K2656" s="72"/>
      <c r="L2656" s="72"/>
      <c r="M2656" s="72"/>
    </row>
    <row r="2657" spans="2:13" x14ac:dyDescent="0.25">
      <c r="B2657" s="72" t="s">
        <v>143</v>
      </c>
      <c r="C2657" s="72" t="s">
        <v>144</v>
      </c>
      <c r="D2657" s="72" t="s">
        <v>12</v>
      </c>
      <c r="E2657" s="72" t="s">
        <v>188</v>
      </c>
      <c r="F2657" s="73">
        <v>5688601</v>
      </c>
      <c r="G2657" s="72" t="s">
        <v>14</v>
      </c>
      <c r="H2657" s="72" t="s">
        <v>155</v>
      </c>
      <c r="I2657" s="72" t="s">
        <v>16</v>
      </c>
      <c r="J2657" s="72" t="s">
        <v>18</v>
      </c>
      <c r="K2657" s="72" t="s">
        <v>33</v>
      </c>
      <c r="L2657" s="72" t="s">
        <v>271</v>
      </c>
      <c r="M2657" s="72" t="s">
        <v>191</v>
      </c>
    </row>
    <row r="2658" spans="2:13" x14ac:dyDescent="0.25">
      <c r="B2658" s="72" t="s">
        <v>143</v>
      </c>
      <c r="C2658" s="72" t="s">
        <v>144</v>
      </c>
      <c r="D2658" s="72" t="s">
        <v>12</v>
      </c>
      <c r="E2658" s="72" t="s">
        <v>197</v>
      </c>
      <c r="F2658" s="73">
        <v>93607</v>
      </c>
      <c r="G2658" s="72" t="s">
        <v>14</v>
      </c>
      <c r="H2658" s="72" t="s">
        <v>15</v>
      </c>
      <c r="I2658" s="72" t="s">
        <v>16</v>
      </c>
      <c r="J2658" s="72" t="s">
        <v>18</v>
      </c>
      <c r="K2658" s="72" t="s">
        <v>245</v>
      </c>
      <c r="L2658" s="72" t="s">
        <v>564</v>
      </c>
      <c r="M2658" s="72" t="s">
        <v>163</v>
      </c>
    </row>
    <row r="2659" spans="2:13" x14ac:dyDescent="0.25">
      <c r="B2659" s="72" t="s">
        <v>143</v>
      </c>
      <c r="C2659" s="72" t="s">
        <v>144</v>
      </c>
      <c r="D2659" s="72" t="s">
        <v>12</v>
      </c>
      <c r="E2659" s="72" t="s">
        <v>219</v>
      </c>
      <c r="F2659" s="73">
        <v>1776</v>
      </c>
      <c r="G2659" s="72" t="s">
        <v>31</v>
      </c>
      <c r="H2659" s="72" t="s">
        <v>15</v>
      </c>
      <c r="I2659" s="72" t="s">
        <v>16</v>
      </c>
      <c r="J2659" s="72" t="s">
        <v>32</v>
      </c>
      <c r="K2659" s="72" t="s">
        <v>24</v>
      </c>
      <c r="L2659" s="72" t="s">
        <v>772</v>
      </c>
      <c r="M2659" s="72"/>
    </row>
    <row r="2660" spans="2:13" x14ac:dyDescent="0.25">
      <c r="B2660" s="72" t="s">
        <v>143</v>
      </c>
      <c r="C2660" s="72" t="s">
        <v>144</v>
      </c>
      <c r="D2660" s="72" t="s">
        <v>12</v>
      </c>
      <c r="E2660" s="72" t="s">
        <v>160</v>
      </c>
      <c r="F2660" s="73">
        <v>251924</v>
      </c>
      <c r="G2660" s="72" t="s">
        <v>14</v>
      </c>
      <c r="H2660" s="72" t="s">
        <v>15</v>
      </c>
      <c r="I2660" s="72" t="s">
        <v>16</v>
      </c>
      <c r="J2660" s="72" t="s">
        <v>18</v>
      </c>
      <c r="K2660" s="72" t="s">
        <v>33</v>
      </c>
      <c r="L2660" s="72" t="s">
        <v>156</v>
      </c>
      <c r="M2660" s="72" t="s">
        <v>248</v>
      </c>
    </row>
    <row r="2661" spans="2:13" x14ac:dyDescent="0.25">
      <c r="B2661" s="72" t="s">
        <v>143</v>
      </c>
      <c r="C2661" s="72" t="s">
        <v>144</v>
      </c>
      <c r="D2661" s="72" t="s">
        <v>12</v>
      </c>
      <c r="E2661" s="72" t="s">
        <v>177</v>
      </c>
      <c r="F2661" s="73">
        <v>479</v>
      </c>
      <c r="G2661" s="72" t="s">
        <v>14</v>
      </c>
      <c r="H2661" s="72" t="s">
        <v>15</v>
      </c>
      <c r="I2661" s="72" t="s">
        <v>16</v>
      </c>
      <c r="J2661" s="72" t="s">
        <v>18</v>
      </c>
      <c r="K2661" s="72" t="s">
        <v>24</v>
      </c>
      <c r="L2661" s="72" t="s">
        <v>715</v>
      </c>
      <c r="M2661" s="72"/>
    </row>
    <row r="2662" spans="2:13" x14ac:dyDescent="0.25">
      <c r="B2662" s="72" t="s">
        <v>143</v>
      </c>
      <c r="C2662" s="72" t="s">
        <v>144</v>
      </c>
      <c r="D2662" s="72" t="s">
        <v>12</v>
      </c>
      <c r="E2662" s="72" t="s">
        <v>152</v>
      </c>
      <c r="F2662" s="73">
        <v>-20354</v>
      </c>
      <c r="G2662" s="72" t="s">
        <v>14</v>
      </c>
      <c r="H2662" s="72" t="s">
        <v>155</v>
      </c>
      <c r="I2662" s="72" t="s">
        <v>16</v>
      </c>
      <c r="J2662" s="72" t="s">
        <v>18</v>
      </c>
      <c r="K2662" s="72" t="s">
        <v>33</v>
      </c>
      <c r="L2662" s="72" t="s">
        <v>491</v>
      </c>
      <c r="M2662" s="72"/>
    </row>
    <row r="2663" spans="2:13" x14ac:dyDescent="0.25">
      <c r="B2663" s="72" t="s">
        <v>143</v>
      </c>
      <c r="C2663" s="72" t="s">
        <v>144</v>
      </c>
      <c r="D2663" s="72" t="s">
        <v>12</v>
      </c>
      <c r="E2663" s="72" t="s">
        <v>160</v>
      </c>
      <c r="F2663" s="73">
        <v>45328</v>
      </c>
      <c r="G2663" s="72" t="s">
        <v>14</v>
      </c>
      <c r="H2663" s="72" t="s">
        <v>15</v>
      </c>
      <c r="I2663" s="72" t="s">
        <v>16</v>
      </c>
      <c r="J2663" s="72" t="s">
        <v>18</v>
      </c>
      <c r="K2663" s="72" t="s">
        <v>147</v>
      </c>
      <c r="L2663" s="72" t="s">
        <v>773</v>
      </c>
      <c r="M2663" s="72" t="s">
        <v>191</v>
      </c>
    </row>
    <row r="2664" spans="2:13" x14ac:dyDescent="0.25">
      <c r="B2664" s="72" t="s">
        <v>143</v>
      </c>
      <c r="C2664" s="72" t="s">
        <v>144</v>
      </c>
      <c r="D2664" s="72" t="s">
        <v>12</v>
      </c>
      <c r="E2664" s="72" t="s">
        <v>229</v>
      </c>
      <c r="F2664" s="73">
        <v>-802</v>
      </c>
      <c r="G2664" s="72" t="s">
        <v>14</v>
      </c>
      <c r="H2664" s="72" t="s">
        <v>15</v>
      </c>
      <c r="I2664" s="72" t="s">
        <v>16</v>
      </c>
      <c r="J2664" s="72" t="s">
        <v>18</v>
      </c>
      <c r="K2664" s="72" t="s">
        <v>33</v>
      </c>
      <c r="L2664" s="72" t="s">
        <v>710</v>
      </c>
      <c r="M2664" s="72"/>
    </row>
    <row r="2665" spans="2:13" x14ac:dyDescent="0.25">
      <c r="B2665" s="72" t="s">
        <v>143</v>
      </c>
      <c r="C2665" s="72" t="s">
        <v>144</v>
      </c>
      <c r="D2665" s="72" t="s">
        <v>12</v>
      </c>
      <c r="E2665" s="72" t="s">
        <v>229</v>
      </c>
      <c r="F2665" s="73">
        <v>-145</v>
      </c>
      <c r="G2665" s="72" t="s">
        <v>14</v>
      </c>
      <c r="H2665" s="72" t="s">
        <v>15</v>
      </c>
      <c r="I2665" s="72" t="s">
        <v>136</v>
      </c>
      <c r="J2665" s="72" t="s">
        <v>18</v>
      </c>
      <c r="K2665" s="72" t="s">
        <v>21</v>
      </c>
      <c r="L2665" s="72" t="s">
        <v>291</v>
      </c>
      <c r="M2665" s="72"/>
    </row>
    <row r="2666" spans="2:13" x14ac:dyDescent="0.25">
      <c r="B2666" s="72" t="s">
        <v>143</v>
      </c>
      <c r="C2666" s="72" t="s">
        <v>144</v>
      </c>
      <c r="D2666" s="72" t="s">
        <v>12</v>
      </c>
      <c r="E2666" s="72" t="s">
        <v>145</v>
      </c>
      <c r="F2666" s="73">
        <v>-86764</v>
      </c>
      <c r="G2666" s="72" t="s">
        <v>14</v>
      </c>
      <c r="H2666" s="72" t="s">
        <v>15</v>
      </c>
      <c r="I2666" s="72" t="s">
        <v>16</v>
      </c>
      <c r="J2666" s="72" t="s">
        <v>18</v>
      </c>
      <c r="K2666" s="72" t="s">
        <v>257</v>
      </c>
      <c r="L2666" s="72" t="s">
        <v>503</v>
      </c>
      <c r="M2666" s="72"/>
    </row>
    <row r="2667" spans="2:13" x14ac:dyDescent="0.25">
      <c r="B2667" s="72" t="s">
        <v>143</v>
      </c>
      <c r="C2667" s="72" t="s">
        <v>144</v>
      </c>
      <c r="D2667" s="72" t="s">
        <v>12</v>
      </c>
      <c r="E2667" s="72" t="s">
        <v>152</v>
      </c>
      <c r="F2667" s="73">
        <v>-4735</v>
      </c>
      <c r="G2667" s="72" t="s">
        <v>14</v>
      </c>
      <c r="H2667" s="72" t="s">
        <v>15</v>
      </c>
      <c r="I2667" s="72" t="s">
        <v>16</v>
      </c>
      <c r="J2667" s="72" t="s">
        <v>18</v>
      </c>
      <c r="K2667" s="72" t="s">
        <v>33</v>
      </c>
      <c r="L2667" s="72" t="s">
        <v>429</v>
      </c>
      <c r="M2667" s="72"/>
    </row>
    <row r="2668" spans="2:13" x14ac:dyDescent="0.25">
      <c r="B2668" s="72" t="s">
        <v>143</v>
      </c>
      <c r="C2668" s="72" t="s">
        <v>144</v>
      </c>
      <c r="D2668" s="72" t="s">
        <v>12</v>
      </c>
      <c r="E2668" s="72" t="s">
        <v>152</v>
      </c>
      <c r="F2668" s="73">
        <v>-8819</v>
      </c>
      <c r="G2668" s="72" t="s">
        <v>14</v>
      </c>
      <c r="H2668" s="72" t="s">
        <v>155</v>
      </c>
      <c r="I2668" s="72" t="s">
        <v>16</v>
      </c>
      <c r="J2668" s="72" t="s">
        <v>18</v>
      </c>
      <c r="K2668" s="72" t="s">
        <v>21</v>
      </c>
      <c r="L2668" s="72" t="s">
        <v>272</v>
      </c>
      <c r="M2668" s="72"/>
    </row>
    <row r="2669" spans="2:13" x14ac:dyDescent="0.25">
      <c r="B2669" s="72" t="s">
        <v>143</v>
      </c>
      <c r="C2669" s="72" t="s">
        <v>144</v>
      </c>
      <c r="D2669" s="72" t="s">
        <v>12</v>
      </c>
      <c r="E2669" s="72" t="s">
        <v>229</v>
      </c>
      <c r="F2669" s="73">
        <v>-519</v>
      </c>
      <c r="G2669" s="72" t="s">
        <v>14</v>
      </c>
      <c r="H2669" s="72" t="s">
        <v>155</v>
      </c>
      <c r="I2669" s="72" t="s">
        <v>16</v>
      </c>
      <c r="J2669" s="72" t="s">
        <v>18</v>
      </c>
      <c r="K2669" s="72" t="s">
        <v>33</v>
      </c>
      <c r="L2669" s="72" t="s">
        <v>745</v>
      </c>
      <c r="M2669" s="72"/>
    </row>
    <row r="2670" spans="2:13" x14ac:dyDescent="0.25">
      <c r="B2670" s="72" t="s">
        <v>143</v>
      </c>
      <c r="C2670" s="72" t="s">
        <v>144</v>
      </c>
      <c r="D2670" s="72" t="s">
        <v>12</v>
      </c>
      <c r="E2670" s="72" t="s">
        <v>170</v>
      </c>
      <c r="F2670" s="73">
        <v>1440854</v>
      </c>
      <c r="G2670" s="72" t="s">
        <v>14</v>
      </c>
      <c r="H2670" s="72" t="s">
        <v>15</v>
      </c>
      <c r="I2670" s="72" t="s">
        <v>16</v>
      </c>
      <c r="J2670" s="72" t="s">
        <v>18</v>
      </c>
      <c r="K2670" s="72" t="s">
        <v>214</v>
      </c>
      <c r="L2670" s="72" t="s">
        <v>319</v>
      </c>
      <c r="M2670" s="72" t="s">
        <v>163</v>
      </c>
    </row>
    <row r="2671" spans="2:13" x14ac:dyDescent="0.25">
      <c r="B2671" s="72" t="s">
        <v>143</v>
      </c>
      <c r="C2671" s="72" t="s">
        <v>144</v>
      </c>
      <c r="D2671" s="72" t="s">
        <v>12</v>
      </c>
      <c r="E2671" s="72" t="s">
        <v>170</v>
      </c>
      <c r="F2671" s="73">
        <v>2641434</v>
      </c>
      <c r="G2671" s="72" t="s">
        <v>14</v>
      </c>
      <c r="H2671" s="72" t="s">
        <v>15</v>
      </c>
      <c r="I2671" s="72" t="s">
        <v>16</v>
      </c>
      <c r="J2671" s="72" t="s">
        <v>18</v>
      </c>
      <c r="K2671" s="72" t="s">
        <v>33</v>
      </c>
      <c r="L2671" s="72" t="s">
        <v>653</v>
      </c>
      <c r="M2671" s="72" t="s">
        <v>163</v>
      </c>
    </row>
    <row r="2672" spans="2:13" x14ac:dyDescent="0.25">
      <c r="B2672" s="72" t="s">
        <v>143</v>
      </c>
      <c r="C2672" s="72" t="s">
        <v>144</v>
      </c>
      <c r="D2672" s="72" t="s">
        <v>12</v>
      </c>
      <c r="E2672" s="72" t="s">
        <v>160</v>
      </c>
      <c r="F2672" s="73">
        <v>7397119</v>
      </c>
      <c r="G2672" s="72" t="s">
        <v>14</v>
      </c>
      <c r="H2672" s="72" t="s">
        <v>15</v>
      </c>
      <c r="I2672" s="72" t="s">
        <v>136</v>
      </c>
      <c r="J2672" s="72" t="s">
        <v>18</v>
      </c>
      <c r="K2672" s="72" t="s">
        <v>184</v>
      </c>
      <c r="L2672" s="72" t="s">
        <v>336</v>
      </c>
      <c r="M2672" s="72" t="s">
        <v>186</v>
      </c>
    </row>
    <row r="2673" spans="2:13" x14ac:dyDescent="0.25">
      <c r="B2673" s="72" t="s">
        <v>143</v>
      </c>
      <c r="C2673" s="72" t="s">
        <v>144</v>
      </c>
      <c r="D2673" s="72" t="s">
        <v>12</v>
      </c>
      <c r="E2673" s="72" t="s">
        <v>240</v>
      </c>
      <c r="F2673" s="73">
        <v>-224</v>
      </c>
      <c r="G2673" s="72" t="s">
        <v>14</v>
      </c>
      <c r="H2673" s="72" t="s">
        <v>15</v>
      </c>
      <c r="I2673" s="72" t="s">
        <v>16</v>
      </c>
      <c r="J2673" s="72" t="s">
        <v>18</v>
      </c>
      <c r="K2673" s="72" t="s">
        <v>147</v>
      </c>
      <c r="L2673" s="72" t="s">
        <v>440</v>
      </c>
      <c r="M2673" s="72"/>
    </row>
    <row r="2674" spans="2:13" x14ac:dyDescent="0.25">
      <c r="B2674" s="72" t="s">
        <v>143</v>
      </c>
      <c r="C2674" s="72" t="s">
        <v>144</v>
      </c>
      <c r="D2674" s="72" t="s">
        <v>12</v>
      </c>
      <c r="E2674" s="72" t="s">
        <v>145</v>
      </c>
      <c r="F2674" s="73">
        <v>-26</v>
      </c>
      <c r="G2674" s="72" t="s">
        <v>14</v>
      </c>
      <c r="H2674" s="72" t="s">
        <v>15</v>
      </c>
      <c r="I2674" s="72" t="s">
        <v>136</v>
      </c>
      <c r="J2674" s="72" t="s">
        <v>18</v>
      </c>
      <c r="K2674" s="72" t="s">
        <v>21</v>
      </c>
      <c r="L2674" s="72" t="s">
        <v>238</v>
      </c>
      <c r="M2674" s="72"/>
    </row>
    <row r="2675" spans="2:13" x14ac:dyDescent="0.25">
      <c r="B2675" s="72" t="s">
        <v>143</v>
      </c>
      <c r="C2675" s="72" t="s">
        <v>144</v>
      </c>
      <c r="D2675" s="72" t="s">
        <v>12</v>
      </c>
      <c r="E2675" s="72" t="s">
        <v>177</v>
      </c>
      <c r="F2675" s="73">
        <v>3503</v>
      </c>
      <c r="G2675" s="72" t="s">
        <v>14</v>
      </c>
      <c r="H2675" s="72" t="s">
        <v>155</v>
      </c>
      <c r="I2675" s="72" t="s">
        <v>16</v>
      </c>
      <c r="J2675" s="72" t="s">
        <v>18</v>
      </c>
      <c r="K2675" s="72" t="s">
        <v>33</v>
      </c>
      <c r="L2675" s="72" t="s">
        <v>732</v>
      </c>
      <c r="M2675" s="72"/>
    </row>
    <row r="2676" spans="2:13" x14ac:dyDescent="0.25">
      <c r="B2676" s="72" t="s">
        <v>143</v>
      </c>
      <c r="C2676" s="72" t="s">
        <v>144</v>
      </c>
      <c r="D2676" s="72" t="s">
        <v>12</v>
      </c>
      <c r="E2676" s="72" t="s">
        <v>562</v>
      </c>
      <c r="F2676" s="73">
        <v>363526</v>
      </c>
      <c r="G2676" s="72" t="s">
        <v>14</v>
      </c>
      <c r="H2676" s="72" t="s">
        <v>15</v>
      </c>
      <c r="I2676" s="72" t="s">
        <v>16</v>
      </c>
      <c r="J2676" s="72" t="s">
        <v>18</v>
      </c>
      <c r="K2676" s="72" t="s">
        <v>33</v>
      </c>
      <c r="L2676" s="72" t="s">
        <v>262</v>
      </c>
      <c r="M2676" s="72" t="s">
        <v>203</v>
      </c>
    </row>
    <row r="2677" spans="2:13" x14ac:dyDescent="0.25">
      <c r="B2677" s="72" t="s">
        <v>143</v>
      </c>
      <c r="C2677" s="72" t="s">
        <v>144</v>
      </c>
      <c r="D2677" s="72" t="s">
        <v>12</v>
      </c>
      <c r="E2677" s="72" t="s">
        <v>219</v>
      </c>
      <c r="F2677" s="73">
        <v>2368</v>
      </c>
      <c r="G2677" s="72" t="s">
        <v>14</v>
      </c>
      <c r="H2677" s="72" t="s">
        <v>15</v>
      </c>
      <c r="I2677" s="72" t="s">
        <v>16</v>
      </c>
      <c r="J2677" s="72" t="s">
        <v>18</v>
      </c>
      <c r="K2677" s="72" t="s">
        <v>33</v>
      </c>
      <c r="L2677" s="72" t="s">
        <v>266</v>
      </c>
      <c r="M2677" s="72"/>
    </row>
    <row r="2678" spans="2:13" x14ac:dyDescent="0.25">
      <c r="B2678" s="72" t="s">
        <v>143</v>
      </c>
      <c r="C2678" s="72" t="s">
        <v>144</v>
      </c>
      <c r="D2678" s="72" t="s">
        <v>12</v>
      </c>
      <c r="E2678" s="72" t="s">
        <v>152</v>
      </c>
      <c r="F2678" s="73">
        <v>-13371</v>
      </c>
      <c r="G2678" s="72" t="s">
        <v>14</v>
      </c>
      <c r="H2678" s="72" t="s">
        <v>155</v>
      </c>
      <c r="I2678" s="72" t="s">
        <v>16</v>
      </c>
      <c r="J2678" s="72" t="s">
        <v>18</v>
      </c>
      <c r="K2678" s="72" t="s">
        <v>269</v>
      </c>
      <c r="L2678" s="72" t="s">
        <v>270</v>
      </c>
      <c r="M2678" s="72"/>
    </row>
    <row r="2679" spans="2:13" x14ac:dyDescent="0.25">
      <c r="B2679" s="72" t="s">
        <v>143</v>
      </c>
      <c r="C2679" s="72" t="s">
        <v>144</v>
      </c>
      <c r="D2679" s="72" t="s">
        <v>12</v>
      </c>
      <c r="E2679" s="72" t="s">
        <v>237</v>
      </c>
      <c r="F2679" s="73">
        <v>37961</v>
      </c>
      <c r="G2679" s="72" t="s">
        <v>14</v>
      </c>
      <c r="H2679" s="72" t="s">
        <v>155</v>
      </c>
      <c r="I2679" s="72" t="s">
        <v>16</v>
      </c>
      <c r="J2679" s="72" t="s">
        <v>18</v>
      </c>
      <c r="K2679" s="72" t="s">
        <v>147</v>
      </c>
      <c r="L2679" s="72" t="s">
        <v>454</v>
      </c>
      <c r="M2679" s="72" t="s">
        <v>151</v>
      </c>
    </row>
    <row r="2680" spans="2:13" x14ac:dyDescent="0.25">
      <c r="B2680" s="72" t="s">
        <v>143</v>
      </c>
      <c r="C2680" s="72" t="s">
        <v>144</v>
      </c>
      <c r="D2680" s="72" t="s">
        <v>12</v>
      </c>
      <c r="E2680" s="72" t="s">
        <v>197</v>
      </c>
      <c r="F2680" s="73">
        <v>1415899</v>
      </c>
      <c r="G2680" s="72" t="s">
        <v>14</v>
      </c>
      <c r="H2680" s="72" t="s">
        <v>15</v>
      </c>
      <c r="I2680" s="72" t="s">
        <v>16</v>
      </c>
      <c r="J2680" s="72" t="s">
        <v>18</v>
      </c>
      <c r="K2680" s="72" t="s">
        <v>147</v>
      </c>
      <c r="L2680" s="72" t="s">
        <v>235</v>
      </c>
      <c r="M2680" s="72" t="s">
        <v>163</v>
      </c>
    </row>
    <row r="2681" spans="2:13" x14ac:dyDescent="0.25">
      <c r="B2681" s="72" t="s">
        <v>143</v>
      </c>
      <c r="C2681" s="72" t="s">
        <v>144</v>
      </c>
      <c r="D2681" s="72" t="s">
        <v>12</v>
      </c>
      <c r="E2681" s="72" t="s">
        <v>188</v>
      </c>
      <c r="F2681" s="73">
        <v>4161694</v>
      </c>
      <c r="G2681" s="72" t="s">
        <v>14</v>
      </c>
      <c r="H2681" s="72" t="s">
        <v>15</v>
      </c>
      <c r="I2681" s="72" t="s">
        <v>16</v>
      </c>
      <c r="J2681" s="72" t="s">
        <v>18</v>
      </c>
      <c r="K2681" s="72" t="s">
        <v>33</v>
      </c>
      <c r="L2681" s="72" t="s">
        <v>156</v>
      </c>
      <c r="M2681" s="72" t="s">
        <v>191</v>
      </c>
    </row>
    <row r="2682" spans="2:13" x14ac:dyDescent="0.25">
      <c r="B2682" s="72" t="s">
        <v>143</v>
      </c>
      <c r="C2682" s="72" t="s">
        <v>144</v>
      </c>
      <c r="D2682" s="72" t="s">
        <v>12</v>
      </c>
      <c r="E2682" s="72" t="s">
        <v>177</v>
      </c>
      <c r="F2682" s="73">
        <v>23715</v>
      </c>
      <c r="G2682" s="72" t="s">
        <v>14</v>
      </c>
      <c r="H2682" s="72" t="s">
        <v>155</v>
      </c>
      <c r="I2682" s="72" t="s">
        <v>16</v>
      </c>
      <c r="J2682" s="72" t="s">
        <v>18</v>
      </c>
      <c r="K2682" s="72" t="s">
        <v>33</v>
      </c>
      <c r="L2682" s="72" t="s">
        <v>463</v>
      </c>
      <c r="M2682" s="72"/>
    </row>
    <row r="2683" spans="2:13" x14ac:dyDescent="0.25">
      <c r="B2683" s="72" t="s">
        <v>143</v>
      </c>
      <c r="C2683" s="72" t="s">
        <v>144</v>
      </c>
      <c r="D2683" s="72" t="s">
        <v>12</v>
      </c>
      <c r="E2683" s="72" t="s">
        <v>209</v>
      </c>
      <c r="F2683" s="73">
        <v>399261</v>
      </c>
      <c r="G2683" s="72" t="s">
        <v>14</v>
      </c>
      <c r="H2683" s="72" t="s">
        <v>15</v>
      </c>
      <c r="I2683" s="72" t="s">
        <v>16</v>
      </c>
      <c r="J2683" s="72" t="s">
        <v>18</v>
      </c>
      <c r="K2683" s="72" t="s">
        <v>27</v>
      </c>
      <c r="L2683" s="72" t="s">
        <v>469</v>
      </c>
      <c r="M2683" s="72" t="s">
        <v>203</v>
      </c>
    </row>
    <row r="2684" spans="2:13" x14ac:dyDescent="0.25">
      <c r="B2684" s="72" t="s">
        <v>143</v>
      </c>
      <c r="C2684" s="72" t="s">
        <v>144</v>
      </c>
      <c r="D2684" s="72" t="s">
        <v>12</v>
      </c>
      <c r="E2684" s="72" t="s">
        <v>149</v>
      </c>
      <c r="F2684" s="73">
        <v>4005395</v>
      </c>
      <c r="G2684" s="72" t="s">
        <v>14</v>
      </c>
      <c r="H2684" s="72" t="s">
        <v>15</v>
      </c>
      <c r="I2684" s="72" t="s">
        <v>16</v>
      </c>
      <c r="J2684" s="72" t="s">
        <v>18</v>
      </c>
      <c r="K2684" s="72" t="s">
        <v>33</v>
      </c>
      <c r="L2684" s="72" t="s">
        <v>228</v>
      </c>
      <c r="M2684" s="72" t="s">
        <v>151</v>
      </c>
    </row>
    <row r="2685" spans="2:13" x14ac:dyDescent="0.25">
      <c r="B2685" s="72" t="s">
        <v>143</v>
      </c>
      <c r="C2685" s="72" t="s">
        <v>774</v>
      </c>
      <c r="D2685" s="72" t="s">
        <v>12</v>
      </c>
      <c r="E2685" s="72" t="s">
        <v>775</v>
      </c>
      <c r="F2685" s="73">
        <v>1</v>
      </c>
      <c r="G2685" s="72" t="s">
        <v>14</v>
      </c>
      <c r="H2685" s="72" t="s">
        <v>15</v>
      </c>
      <c r="I2685" s="72" t="s">
        <v>16</v>
      </c>
      <c r="J2685" s="72" t="s">
        <v>18</v>
      </c>
      <c r="K2685" s="72"/>
      <c r="L2685" s="72"/>
      <c r="M2685" s="72" t="s">
        <v>337</v>
      </c>
    </row>
    <row r="2686" spans="2:13" x14ac:dyDescent="0.25">
      <c r="B2686" s="72" t="s">
        <v>143</v>
      </c>
      <c r="C2686" s="72" t="s">
        <v>144</v>
      </c>
      <c r="D2686" s="72" t="s">
        <v>12</v>
      </c>
      <c r="E2686" s="72" t="s">
        <v>209</v>
      </c>
      <c r="F2686" s="73">
        <v>603718</v>
      </c>
      <c r="G2686" s="72" t="s">
        <v>14</v>
      </c>
      <c r="H2686" s="72" t="s">
        <v>155</v>
      </c>
      <c r="I2686" s="72" t="s">
        <v>16</v>
      </c>
      <c r="J2686" s="72" t="s">
        <v>18</v>
      </c>
      <c r="K2686" s="72" t="s">
        <v>267</v>
      </c>
      <c r="L2686" s="72" t="s">
        <v>641</v>
      </c>
      <c r="M2686" s="72" t="s">
        <v>203</v>
      </c>
    </row>
    <row r="2687" spans="2:13" x14ac:dyDescent="0.25">
      <c r="B2687" s="72" t="s">
        <v>143</v>
      </c>
      <c r="C2687" s="72" t="s">
        <v>144</v>
      </c>
      <c r="D2687" s="72" t="s">
        <v>12</v>
      </c>
      <c r="E2687" s="72" t="s">
        <v>201</v>
      </c>
      <c r="F2687" s="73">
        <v>51550</v>
      </c>
      <c r="G2687" s="72" t="s">
        <v>14</v>
      </c>
      <c r="H2687" s="72" t="s">
        <v>155</v>
      </c>
      <c r="I2687" s="72" t="s">
        <v>16</v>
      </c>
      <c r="J2687" s="72" t="s">
        <v>18</v>
      </c>
      <c r="K2687" s="72" t="s">
        <v>33</v>
      </c>
      <c r="L2687" s="72" t="s">
        <v>261</v>
      </c>
      <c r="M2687" s="72" t="s">
        <v>203</v>
      </c>
    </row>
    <row r="2688" spans="2:13" x14ac:dyDescent="0.25">
      <c r="B2688" s="72" t="s">
        <v>143</v>
      </c>
      <c r="C2688" s="72" t="s">
        <v>144</v>
      </c>
      <c r="D2688" s="72" t="s">
        <v>12</v>
      </c>
      <c r="E2688" s="72" t="s">
        <v>227</v>
      </c>
      <c r="F2688" s="73">
        <v>917387</v>
      </c>
      <c r="G2688" s="72" t="s">
        <v>14</v>
      </c>
      <c r="H2688" s="72" t="s">
        <v>15</v>
      </c>
      <c r="I2688" s="72" t="s">
        <v>16</v>
      </c>
      <c r="J2688" s="72" t="s">
        <v>18</v>
      </c>
      <c r="K2688" s="72" t="s">
        <v>33</v>
      </c>
      <c r="L2688" s="72" t="s">
        <v>316</v>
      </c>
      <c r="M2688" s="72" t="s">
        <v>248</v>
      </c>
    </row>
    <row r="2689" spans="2:13" x14ac:dyDescent="0.25">
      <c r="B2689" s="72" t="s">
        <v>143</v>
      </c>
      <c r="C2689" s="72" t="s">
        <v>144</v>
      </c>
      <c r="D2689" s="72" t="s">
        <v>12</v>
      </c>
      <c r="E2689" s="72" t="s">
        <v>282</v>
      </c>
      <c r="F2689" s="73">
        <v>-4126</v>
      </c>
      <c r="G2689" s="72" t="s">
        <v>14</v>
      </c>
      <c r="H2689" s="72" t="s">
        <v>15</v>
      </c>
      <c r="I2689" s="72" t="s">
        <v>16</v>
      </c>
      <c r="J2689" s="72" t="s">
        <v>18</v>
      </c>
      <c r="K2689" s="72" t="s">
        <v>147</v>
      </c>
      <c r="L2689" s="72" t="s">
        <v>374</v>
      </c>
      <c r="M2689" s="72"/>
    </row>
    <row r="2690" spans="2:13" x14ac:dyDescent="0.25">
      <c r="B2690" s="72" t="s">
        <v>143</v>
      </c>
      <c r="C2690" s="72" t="s">
        <v>144</v>
      </c>
      <c r="D2690" s="72" t="s">
        <v>12</v>
      </c>
      <c r="E2690" s="72" t="s">
        <v>282</v>
      </c>
      <c r="F2690" s="73">
        <v>-14566</v>
      </c>
      <c r="G2690" s="72" t="s">
        <v>14</v>
      </c>
      <c r="H2690" s="72" t="s">
        <v>155</v>
      </c>
      <c r="I2690" s="72" t="s">
        <v>16</v>
      </c>
      <c r="J2690" s="72" t="s">
        <v>18</v>
      </c>
      <c r="K2690" s="72" t="s">
        <v>267</v>
      </c>
      <c r="L2690" s="72" t="s">
        <v>603</v>
      </c>
      <c r="M2690" s="72"/>
    </row>
    <row r="2691" spans="2:13" x14ac:dyDescent="0.25">
      <c r="B2691" s="72" t="s">
        <v>143</v>
      </c>
      <c r="C2691" s="72" t="s">
        <v>144</v>
      </c>
      <c r="D2691" s="72" t="s">
        <v>12</v>
      </c>
      <c r="E2691" s="72" t="s">
        <v>237</v>
      </c>
      <c r="F2691" s="73">
        <v>280870</v>
      </c>
      <c r="G2691" s="72" t="s">
        <v>31</v>
      </c>
      <c r="H2691" s="72" t="s">
        <v>15</v>
      </c>
      <c r="I2691" s="72" t="s">
        <v>16</v>
      </c>
      <c r="J2691" s="72" t="s">
        <v>18</v>
      </c>
      <c r="K2691" s="72" t="s">
        <v>161</v>
      </c>
      <c r="L2691" s="72" t="s">
        <v>375</v>
      </c>
      <c r="M2691" s="72" t="s">
        <v>186</v>
      </c>
    </row>
    <row r="2692" spans="2:13" x14ac:dyDescent="0.25">
      <c r="B2692" s="72" t="s">
        <v>143</v>
      </c>
      <c r="C2692" s="72" t="s">
        <v>144</v>
      </c>
      <c r="D2692" s="72" t="s">
        <v>12</v>
      </c>
      <c r="E2692" s="72" t="s">
        <v>177</v>
      </c>
      <c r="F2692" s="73">
        <v>525786</v>
      </c>
      <c r="G2692" s="72" t="s">
        <v>14</v>
      </c>
      <c r="H2692" s="72" t="s">
        <v>15</v>
      </c>
      <c r="I2692" s="72" t="s">
        <v>16</v>
      </c>
      <c r="J2692" s="72" t="s">
        <v>18</v>
      </c>
      <c r="K2692" s="72" t="s">
        <v>147</v>
      </c>
      <c r="L2692" s="72" t="s">
        <v>310</v>
      </c>
      <c r="M2692" s="72"/>
    </row>
    <row r="2693" spans="2:13" x14ac:dyDescent="0.25">
      <c r="B2693" s="72" t="s">
        <v>143</v>
      </c>
      <c r="C2693" s="72" t="s">
        <v>144</v>
      </c>
      <c r="D2693" s="72" t="s">
        <v>12</v>
      </c>
      <c r="E2693" s="72" t="s">
        <v>164</v>
      </c>
      <c r="F2693" s="73">
        <v>-97206</v>
      </c>
      <c r="G2693" s="72" t="s">
        <v>14</v>
      </c>
      <c r="H2693" s="72" t="s">
        <v>15</v>
      </c>
      <c r="I2693" s="72" t="s">
        <v>16</v>
      </c>
      <c r="J2693" s="72" t="s">
        <v>18</v>
      </c>
      <c r="K2693" s="72" t="s">
        <v>27</v>
      </c>
      <c r="L2693" s="72" t="s">
        <v>405</v>
      </c>
      <c r="M2693" s="72"/>
    </row>
    <row r="2694" spans="2:13" x14ac:dyDescent="0.25">
      <c r="B2694" s="72" t="s">
        <v>143</v>
      </c>
      <c r="C2694" s="72" t="s">
        <v>144</v>
      </c>
      <c r="D2694" s="72" t="s">
        <v>12</v>
      </c>
      <c r="E2694" s="72" t="s">
        <v>152</v>
      </c>
      <c r="F2694" s="73">
        <v>-43</v>
      </c>
      <c r="G2694" s="72" t="s">
        <v>14</v>
      </c>
      <c r="H2694" s="72" t="s">
        <v>15</v>
      </c>
      <c r="I2694" s="72" t="s">
        <v>16</v>
      </c>
      <c r="J2694" s="72" t="s">
        <v>18</v>
      </c>
      <c r="K2694" s="72" t="s">
        <v>147</v>
      </c>
      <c r="L2694" s="72" t="s">
        <v>692</v>
      </c>
      <c r="M2694" s="72"/>
    </row>
    <row r="2695" spans="2:13" x14ac:dyDescent="0.25">
      <c r="B2695" s="72" t="s">
        <v>143</v>
      </c>
      <c r="C2695" s="72" t="s">
        <v>144</v>
      </c>
      <c r="D2695" s="72" t="s">
        <v>12</v>
      </c>
      <c r="E2695" s="72" t="s">
        <v>199</v>
      </c>
      <c r="F2695" s="73">
        <v>1536</v>
      </c>
      <c r="G2695" s="72" t="s">
        <v>14</v>
      </c>
      <c r="H2695" s="72" t="s">
        <v>155</v>
      </c>
      <c r="I2695" s="72" t="s">
        <v>16</v>
      </c>
      <c r="J2695" s="72" t="s">
        <v>18</v>
      </c>
      <c r="K2695" s="72" t="s">
        <v>33</v>
      </c>
      <c r="L2695" s="72" t="s">
        <v>491</v>
      </c>
      <c r="M2695" s="72"/>
    </row>
    <row r="2696" spans="2:13" x14ac:dyDescent="0.25">
      <c r="B2696" s="72" t="s">
        <v>143</v>
      </c>
      <c r="C2696" s="72" t="s">
        <v>144</v>
      </c>
      <c r="D2696" s="72" t="s">
        <v>12</v>
      </c>
      <c r="E2696" s="72" t="s">
        <v>229</v>
      </c>
      <c r="F2696" s="73">
        <v>-248</v>
      </c>
      <c r="G2696" s="72" t="s">
        <v>14</v>
      </c>
      <c r="H2696" s="72" t="s">
        <v>155</v>
      </c>
      <c r="I2696" s="72" t="s">
        <v>16</v>
      </c>
      <c r="J2696" s="72" t="s">
        <v>371</v>
      </c>
      <c r="K2696" s="72" t="s">
        <v>33</v>
      </c>
      <c r="L2696" s="72" t="s">
        <v>668</v>
      </c>
      <c r="M2696" s="72"/>
    </row>
    <row r="2697" spans="2:13" x14ac:dyDescent="0.25">
      <c r="B2697" s="72" t="s">
        <v>143</v>
      </c>
      <c r="C2697" s="72" t="s">
        <v>144</v>
      </c>
      <c r="D2697" s="72" t="s">
        <v>12</v>
      </c>
      <c r="E2697" s="72" t="s">
        <v>237</v>
      </c>
      <c r="F2697" s="73">
        <v>171430</v>
      </c>
      <c r="G2697" s="72" t="s">
        <v>14</v>
      </c>
      <c r="H2697" s="72" t="s">
        <v>155</v>
      </c>
      <c r="I2697" s="72" t="s">
        <v>16</v>
      </c>
      <c r="J2697" s="72" t="s">
        <v>18</v>
      </c>
      <c r="K2697" s="72" t="s">
        <v>33</v>
      </c>
      <c r="L2697" s="72" t="s">
        <v>179</v>
      </c>
      <c r="M2697" s="72" t="s">
        <v>186</v>
      </c>
    </row>
    <row r="2698" spans="2:13" x14ac:dyDescent="0.25">
      <c r="B2698" s="72" t="s">
        <v>143</v>
      </c>
      <c r="C2698" s="72" t="s">
        <v>144</v>
      </c>
      <c r="D2698" s="72" t="s">
        <v>12</v>
      </c>
      <c r="E2698" s="72" t="s">
        <v>154</v>
      </c>
      <c r="F2698" s="73">
        <v>-1170</v>
      </c>
      <c r="G2698" s="72" t="s">
        <v>14</v>
      </c>
      <c r="H2698" s="72" t="s">
        <v>15</v>
      </c>
      <c r="I2698" s="72" t="s">
        <v>16</v>
      </c>
      <c r="J2698" s="72" t="s">
        <v>18</v>
      </c>
      <c r="K2698" s="72" t="s">
        <v>257</v>
      </c>
      <c r="L2698" s="72" t="s">
        <v>719</v>
      </c>
      <c r="M2698" s="72"/>
    </row>
    <row r="2699" spans="2:13" x14ac:dyDescent="0.25">
      <c r="B2699" s="72" t="s">
        <v>143</v>
      </c>
      <c r="C2699" s="72" t="s">
        <v>144</v>
      </c>
      <c r="D2699" s="72" t="s">
        <v>12</v>
      </c>
      <c r="E2699" s="72" t="s">
        <v>282</v>
      </c>
      <c r="F2699" s="73">
        <v>-327</v>
      </c>
      <c r="G2699" s="72" t="s">
        <v>14</v>
      </c>
      <c r="H2699" s="72" t="s">
        <v>15</v>
      </c>
      <c r="I2699" s="72" t="s">
        <v>16</v>
      </c>
      <c r="J2699" s="72" t="s">
        <v>18</v>
      </c>
      <c r="K2699" s="72" t="s">
        <v>33</v>
      </c>
      <c r="L2699" s="72" t="s">
        <v>207</v>
      </c>
      <c r="M2699" s="72"/>
    </row>
    <row r="2700" spans="2:13" x14ac:dyDescent="0.25">
      <c r="B2700" s="72" t="s">
        <v>143</v>
      </c>
      <c r="C2700" s="72" t="s">
        <v>144</v>
      </c>
      <c r="D2700" s="72" t="s">
        <v>12</v>
      </c>
      <c r="E2700" s="72" t="s">
        <v>145</v>
      </c>
      <c r="F2700" s="73">
        <v>-161</v>
      </c>
      <c r="G2700" s="72" t="s">
        <v>14</v>
      </c>
      <c r="H2700" s="72" t="s">
        <v>15</v>
      </c>
      <c r="I2700" s="72" t="s">
        <v>16</v>
      </c>
      <c r="J2700" s="72" t="s">
        <v>18</v>
      </c>
      <c r="K2700" s="72" t="s">
        <v>33</v>
      </c>
      <c r="L2700" s="72" t="s">
        <v>487</v>
      </c>
      <c r="M2700" s="72"/>
    </row>
    <row r="2701" spans="2:13" x14ac:dyDescent="0.25">
      <c r="B2701" s="72" t="s">
        <v>143</v>
      </c>
      <c r="C2701" s="72" t="s">
        <v>144</v>
      </c>
      <c r="D2701" s="72" t="s">
        <v>12</v>
      </c>
      <c r="E2701" s="72" t="s">
        <v>164</v>
      </c>
      <c r="F2701" s="73">
        <v>-25565</v>
      </c>
      <c r="G2701" s="72" t="s">
        <v>14</v>
      </c>
      <c r="H2701" s="72" t="s">
        <v>15</v>
      </c>
      <c r="I2701" s="72" t="s">
        <v>16</v>
      </c>
      <c r="J2701" s="72" t="s">
        <v>18</v>
      </c>
      <c r="K2701" s="72" t="s">
        <v>21</v>
      </c>
      <c r="L2701" s="72" t="s">
        <v>325</v>
      </c>
      <c r="M2701" s="72"/>
    </row>
    <row r="2702" spans="2:13" x14ac:dyDescent="0.25">
      <c r="B2702" s="72" t="s">
        <v>143</v>
      </c>
      <c r="C2702" s="72" t="s">
        <v>144</v>
      </c>
      <c r="D2702" s="72" t="s">
        <v>12</v>
      </c>
      <c r="E2702" s="72" t="s">
        <v>188</v>
      </c>
      <c r="F2702" s="73">
        <v>75508</v>
      </c>
      <c r="G2702" s="72" t="s">
        <v>14</v>
      </c>
      <c r="H2702" s="72" t="s">
        <v>155</v>
      </c>
      <c r="I2702" s="72" t="s">
        <v>136</v>
      </c>
      <c r="J2702" s="72" t="s">
        <v>18</v>
      </c>
      <c r="K2702" s="72" t="s">
        <v>33</v>
      </c>
      <c r="L2702" s="72" t="s">
        <v>348</v>
      </c>
      <c r="M2702" s="72" t="s">
        <v>163</v>
      </c>
    </row>
    <row r="2703" spans="2:13" x14ac:dyDescent="0.25">
      <c r="B2703" s="72" t="s">
        <v>143</v>
      </c>
      <c r="C2703" s="72" t="s">
        <v>144</v>
      </c>
      <c r="D2703" s="72" t="s">
        <v>12</v>
      </c>
      <c r="E2703" s="72" t="s">
        <v>188</v>
      </c>
      <c r="F2703" s="73">
        <v>13260</v>
      </c>
      <c r="G2703" s="72" t="s">
        <v>14</v>
      </c>
      <c r="H2703" s="72" t="s">
        <v>155</v>
      </c>
      <c r="I2703" s="72" t="s">
        <v>16</v>
      </c>
      <c r="J2703" s="72" t="s">
        <v>18</v>
      </c>
      <c r="K2703" s="72" t="s">
        <v>33</v>
      </c>
      <c r="L2703" s="72" t="s">
        <v>650</v>
      </c>
      <c r="M2703" s="72" t="s">
        <v>151</v>
      </c>
    </row>
    <row r="2704" spans="2:13" x14ac:dyDescent="0.25">
      <c r="B2704" s="72" t="s">
        <v>143</v>
      </c>
      <c r="C2704" s="72" t="s">
        <v>144</v>
      </c>
      <c r="D2704" s="72" t="s">
        <v>12</v>
      </c>
      <c r="E2704" s="72" t="s">
        <v>188</v>
      </c>
      <c r="F2704" s="73">
        <v>405350</v>
      </c>
      <c r="G2704" s="72" t="s">
        <v>14</v>
      </c>
      <c r="H2704" s="72" t="s">
        <v>15</v>
      </c>
      <c r="I2704" s="72" t="s">
        <v>136</v>
      </c>
      <c r="J2704" s="72" t="s">
        <v>18</v>
      </c>
      <c r="K2704" s="72" t="s">
        <v>184</v>
      </c>
      <c r="L2704" s="72" t="s">
        <v>336</v>
      </c>
      <c r="M2704" s="72" t="s">
        <v>163</v>
      </c>
    </row>
    <row r="2705" spans="2:13" x14ac:dyDescent="0.25">
      <c r="B2705" s="72" t="s">
        <v>143</v>
      </c>
      <c r="C2705" s="72" t="s">
        <v>144</v>
      </c>
      <c r="D2705" s="72" t="s">
        <v>12</v>
      </c>
      <c r="E2705" s="72" t="s">
        <v>188</v>
      </c>
      <c r="F2705" s="73">
        <v>129292</v>
      </c>
      <c r="G2705" s="72" t="s">
        <v>14</v>
      </c>
      <c r="H2705" s="72" t="s">
        <v>15</v>
      </c>
      <c r="I2705" s="72" t="s">
        <v>136</v>
      </c>
      <c r="J2705" s="72" t="s">
        <v>18</v>
      </c>
      <c r="K2705" s="72" t="s">
        <v>147</v>
      </c>
      <c r="L2705" s="72" t="s">
        <v>454</v>
      </c>
      <c r="M2705" s="72" t="s">
        <v>191</v>
      </c>
    </row>
    <row r="2706" spans="2:13" x14ac:dyDescent="0.25">
      <c r="B2706" s="72" t="s">
        <v>143</v>
      </c>
      <c r="C2706" s="72" t="s">
        <v>144</v>
      </c>
      <c r="D2706" s="72" t="s">
        <v>12</v>
      </c>
      <c r="E2706" s="72" t="s">
        <v>229</v>
      </c>
      <c r="F2706" s="73">
        <v>-728</v>
      </c>
      <c r="G2706" s="72" t="s">
        <v>14</v>
      </c>
      <c r="H2706" s="72" t="s">
        <v>15</v>
      </c>
      <c r="I2706" s="72" t="s">
        <v>16</v>
      </c>
      <c r="J2706" s="72" t="s">
        <v>18</v>
      </c>
      <c r="K2706" s="72" t="s">
        <v>189</v>
      </c>
      <c r="L2706" s="72" t="s">
        <v>704</v>
      </c>
      <c r="M2706" s="72"/>
    </row>
    <row r="2707" spans="2:13" x14ac:dyDescent="0.25">
      <c r="B2707" s="72" t="s">
        <v>143</v>
      </c>
      <c r="C2707" s="72" t="s">
        <v>144</v>
      </c>
      <c r="D2707" s="72" t="s">
        <v>12</v>
      </c>
      <c r="E2707" s="72" t="s">
        <v>349</v>
      </c>
      <c r="F2707" s="73">
        <v>12474</v>
      </c>
      <c r="G2707" s="72" t="s">
        <v>14</v>
      </c>
      <c r="H2707" s="72" t="s">
        <v>155</v>
      </c>
      <c r="I2707" s="72" t="s">
        <v>136</v>
      </c>
      <c r="J2707" s="72" t="s">
        <v>18</v>
      </c>
      <c r="K2707" s="72" t="s">
        <v>21</v>
      </c>
      <c r="L2707" s="72" t="s">
        <v>515</v>
      </c>
      <c r="M2707" s="72" t="s">
        <v>203</v>
      </c>
    </row>
    <row r="2708" spans="2:13" x14ac:dyDescent="0.25">
      <c r="B2708" s="72" t="s">
        <v>143</v>
      </c>
      <c r="C2708" s="72" t="s">
        <v>144</v>
      </c>
      <c r="D2708" s="72" t="s">
        <v>12</v>
      </c>
      <c r="E2708" s="72" t="s">
        <v>145</v>
      </c>
      <c r="F2708" s="73">
        <v>-3309</v>
      </c>
      <c r="G2708" s="72" t="s">
        <v>14</v>
      </c>
      <c r="H2708" s="72" t="s">
        <v>15</v>
      </c>
      <c r="I2708" s="72" t="s">
        <v>16</v>
      </c>
      <c r="J2708" s="72" t="s">
        <v>18</v>
      </c>
      <c r="K2708" s="72" t="s">
        <v>189</v>
      </c>
      <c r="L2708" s="72" t="s">
        <v>283</v>
      </c>
      <c r="M2708" s="72"/>
    </row>
    <row r="2709" spans="2:13" x14ac:dyDescent="0.25">
      <c r="B2709" s="72" t="s">
        <v>143</v>
      </c>
      <c r="C2709" s="72" t="s">
        <v>144</v>
      </c>
      <c r="D2709" s="72" t="s">
        <v>12</v>
      </c>
      <c r="E2709" s="72" t="s">
        <v>177</v>
      </c>
      <c r="F2709" s="73">
        <v>331236</v>
      </c>
      <c r="G2709" s="72" t="s">
        <v>14</v>
      </c>
      <c r="H2709" s="72" t="s">
        <v>15</v>
      </c>
      <c r="I2709" s="72" t="s">
        <v>16</v>
      </c>
      <c r="J2709" s="72" t="s">
        <v>18</v>
      </c>
      <c r="K2709" s="72" t="s">
        <v>33</v>
      </c>
      <c r="L2709" s="72" t="s">
        <v>649</v>
      </c>
      <c r="M2709" s="72"/>
    </row>
    <row r="2710" spans="2:13" x14ac:dyDescent="0.25">
      <c r="B2710" s="72" t="s">
        <v>143</v>
      </c>
      <c r="C2710" s="72" t="s">
        <v>144</v>
      </c>
      <c r="D2710" s="72" t="s">
        <v>12</v>
      </c>
      <c r="E2710" s="72" t="s">
        <v>229</v>
      </c>
      <c r="F2710" s="73">
        <v>-569</v>
      </c>
      <c r="G2710" s="72" t="s">
        <v>14</v>
      </c>
      <c r="H2710" s="72" t="s">
        <v>15</v>
      </c>
      <c r="I2710" s="72" t="s">
        <v>136</v>
      </c>
      <c r="J2710" s="72" t="s">
        <v>18</v>
      </c>
      <c r="K2710" s="72" t="s">
        <v>147</v>
      </c>
      <c r="L2710" s="72" t="s">
        <v>395</v>
      </c>
      <c r="M2710" s="72"/>
    </row>
    <row r="2711" spans="2:13" x14ac:dyDescent="0.25">
      <c r="B2711" s="72" t="s">
        <v>143</v>
      </c>
      <c r="C2711" s="72" t="s">
        <v>144</v>
      </c>
      <c r="D2711" s="72" t="s">
        <v>12</v>
      </c>
      <c r="E2711" s="72" t="s">
        <v>188</v>
      </c>
      <c r="F2711" s="73">
        <v>2829967</v>
      </c>
      <c r="G2711" s="72" t="s">
        <v>14</v>
      </c>
      <c r="H2711" s="72" t="s">
        <v>15</v>
      </c>
      <c r="I2711" s="72" t="s">
        <v>16</v>
      </c>
      <c r="J2711" s="72" t="s">
        <v>18</v>
      </c>
      <c r="K2711" s="72" t="s">
        <v>168</v>
      </c>
      <c r="L2711" s="72" t="s">
        <v>298</v>
      </c>
      <c r="M2711" s="72" t="s">
        <v>248</v>
      </c>
    </row>
    <row r="2712" spans="2:13" x14ac:dyDescent="0.25">
      <c r="B2712" s="72" t="s">
        <v>143</v>
      </c>
      <c r="C2712" s="72" t="s">
        <v>144</v>
      </c>
      <c r="D2712" s="72" t="s">
        <v>12</v>
      </c>
      <c r="E2712" s="72" t="s">
        <v>188</v>
      </c>
      <c r="F2712" s="73">
        <v>3254360</v>
      </c>
      <c r="G2712" s="72" t="s">
        <v>14</v>
      </c>
      <c r="H2712" s="72" t="s">
        <v>15</v>
      </c>
      <c r="I2712" s="72" t="s">
        <v>16</v>
      </c>
      <c r="J2712" s="72" t="s">
        <v>18</v>
      </c>
      <c r="K2712" s="72" t="s">
        <v>21</v>
      </c>
      <c r="L2712" s="72" t="s">
        <v>178</v>
      </c>
      <c r="M2712" s="72" t="s">
        <v>163</v>
      </c>
    </row>
    <row r="2713" spans="2:13" x14ac:dyDescent="0.25">
      <c r="B2713" s="72" t="s">
        <v>143</v>
      </c>
      <c r="C2713" s="72" t="s">
        <v>144</v>
      </c>
      <c r="D2713" s="72" t="s">
        <v>12</v>
      </c>
      <c r="E2713" s="72" t="s">
        <v>145</v>
      </c>
      <c r="F2713" s="73">
        <v>-4</v>
      </c>
      <c r="G2713" s="72" t="s">
        <v>14</v>
      </c>
      <c r="H2713" s="72" t="s">
        <v>15</v>
      </c>
      <c r="I2713" s="72" t="s">
        <v>16</v>
      </c>
      <c r="J2713" s="72" t="s">
        <v>18</v>
      </c>
      <c r="K2713" s="72" t="s">
        <v>24</v>
      </c>
      <c r="L2713" s="72" t="s">
        <v>763</v>
      </c>
      <c r="M2713" s="72"/>
    </row>
    <row r="2714" spans="2:13" x14ac:dyDescent="0.25">
      <c r="B2714" s="72" t="s">
        <v>143</v>
      </c>
      <c r="C2714" s="72" t="s">
        <v>144</v>
      </c>
      <c r="D2714" s="72" t="s">
        <v>12</v>
      </c>
      <c r="E2714" s="72" t="s">
        <v>154</v>
      </c>
      <c r="F2714" s="73">
        <v>-9083</v>
      </c>
      <c r="G2714" s="72" t="s">
        <v>14</v>
      </c>
      <c r="H2714" s="72" t="s">
        <v>15</v>
      </c>
      <c r="I2714" s="72" t="s">
        <v>16</v>
      </c>
      <c r="J2714" s="72" t="s">
        <v>18</v>
      </c>
      <c r="K2714" s="72" t="s">
        <v>24</v>
      </c>
      <c r="L2714" s="72" t="s">
        <v>620</v>
      </c>
      <c r="M2714" s="72"/>
    </row>
    <row r="2715" spans="2:13" x14ac:dyDescent="0.25">
      <c r="B2715" s="72" t="s">
        <v>143</v>
      </c>
      <c r="C2715" s="72" t="s">
        <v>144</v>
      </c>
      <c r="D2715" s="72" t="s">
        <v>12</v>
      </c>
      <c r="E2715" s="72" t="s">
        <v>282</v>
      </c>
      <c r="F2715" s="73">
        <v>-1502</v>
      </c>
      <c r="G2715" s="72" t="s">
        <v>14</v>
      </c>
      <c r="H2715" s="72" t="s">
        <v>15</v>
      </c>
      <c r="I2715" s="72" t="s">
        <v>16</v>
      </c>
      <c r="J2715" s="72" t="s">
        <v>18</v>
      </c>
      <c r="K2715" s="72" t="s">
        <v>184</v>
      </c>
      <c r="L2715" s="72" t="s">
        <v>317</v>
      </c>
      <c r="M2715" s="72"/>
    </row>
    <row r="2716" spans="2:13" x14ac:dyDescent="0.25">
      <c r="B2716" s="72" t="s">
        <v>143</v>
      </c>
      <c r="C2716" s="72" t="s">
        <v>144</v>
      </c>
      <c r="D2716" s="72" t="s">
        <v>12</v>
      </c>
      <c r="E2716" s="72" t="s">
        <v>335</v>
      </c>
      <c r="F2716" s="73">
        <v>521100</v>
      </c>
      <c r="G2716" s="72" t="s">
        <v>14</v>
      </c>
      <c r="H2716" s="72" t="s">
        <v>155</v>
      </c>
      <c r="I2716" s="72" t="s">
        <v>16</v>
      </c>
      <c r="J2716" s="72" t="s">
        <v>18</v>
      </c>
      <c r="K2716" s="72" t="s">
        <v>147</v>
      </c>
      <c r="L2716" s="72" t="s">
        <v>275</v>
      </c>
      <c r="M2716" s="72" t="s">
        <v>159</v>
      </c>
    </row>
    <row r="2717" spans="2:13" x14ac:dyDescent="0.25">
      <c r="B2717" s="72" t="s">
        <v>143</v>
      </c>
      <c r="C2717" s="72" t="s">
        <v>144</v>
      </c>
      <c r="D2717" s="72" t="s">
        <v>12</v>
      </c>
      <c r="E2717" s="72" t="s">
        <v>183</v>
      </c>
      <c r="F2717" s="73">
        <v>48292</v>
      </c>
      <c r="G2717" s="72" t="s">
        <v>14</v>
      </c>
      <c r="H2717" s="72" t="s">
        <v>15</v>
      </c>
      <c r="I2717" s="72" t="s">
        <v>136</v>
      </c>
      <c r="J2717" s="72" t="s">
        <v>18</v>
      </c>
      <c r="K2717" s="72" t="s">
        <v>184</v>
      </c>
      <c r="L2717" s="72" t="s">
        <v>639</v>
      </c>
      <c r="M2717" s="72" t="s">
        <v>163</v>
      </c>
    </row>
    <row r="2718" spans="2:13" x14ac:dyDescent="0.25">
      <c r="B2718" s="72" t="s">
        <v>143</v>
      </c>
      <c r="C2718" s="72" t="s">
        <v>144</v>
      </c>
      <c r="D2718" s="72" t="s">
        <v>12</v>
      </c>
      <c r="E2718" s="72" t="s">
        <v>154</v>
      </c>
      <c r="F2718" s="73">
        <v>-5041</v>
      </c>
      <c r="G2718" s="72" t="s">
        <v>14</v>
      </c>
      <c r="H2718" s="72" t="s">
        <v>15</v>
      </c>
      <c r="I2718" s="72" t="s">
        <v>16</v>
      </c>
      <c r="J2718" s="72" t="s">
        <v>18</v>
      </c>
      <c r="K2718" s="72" t="s">
        <v>21</v>
      </c>
      <c r="L2718" s="72" t="s">
        <v>547</v>
      </c>
      <c r="M2718" s="72"/>
    </row>
    <row r="2719" spans="2:13" x14ac:dyDescent="0.25">
      <c r="B2719" s="72" t="s">
        <v>143</v>
      </c>
      <c r="C2719" s="72" t="s">
        <v>144</v>
      </c>
      <c r="D2719" s="72" t="s">
        <v>12</v>
      </c>
      <c r="E2719" s="72" t="s">
        <v>160</v>
      </c>
      <c r="F2719" s="73">
        <v>207131</v>
      </c>
      <c r="G2719" s="72" t="s">
        <v>14</v>
      </c>
      <c r="H2719" s="72" t="s">
        <v>155</v>
      </c>
      <c r="I2719" s="72" t="s">
        <v>136</v>
      </c>
      <c r="J2719" s="72" t="s">
        <v>18</v>
      </c>
      <c r="K2719" s="72" t="s">
        <v>21</v>
      </c>
      <c r="L2719" s="72" t="s">
        <v>609</v>
      </c>
      <c r="M2719" s="72" t="s">
        <v>163</v>
      </c>
    </row>
    <row r="2720" spans="2:13" x14ac:dyDescent="0.25">
      <c r="B2720" s="72" t="s">
        <v>143</v>
      </c>
      <c r="C2720" s="72" t="s">
        <v>144</v>
      </c>
      <c r="D2720" s="72" t="s">
        <v>12</v>
      </c>
      <c r="E2720" s="72" t="s">
        <v>152</v>
      </c>
      <c r="F2720" s="73">
        <v>-248</v>
      </c>
      <c r="G2720" s="72" t="s">
        <v>14</v>
      </c>
      <c r="H2720" s="72" t="s">
        <v>15</v>
      </c>
      <c r="I2720" s="72" t="s">
        <v>16</v>
      </c>
      <c r="J2720" s="72" t="s">
        <v>18</v>
      </c>
      <c r="K2720" s="72" t="s">
        <v>24</v>
      </c>
      <c r="L2720" s="72" t="s">
        <v>483</v>
      </c>
      <c r="M2720" s="72"/>
    </row>
    <row r="2721" spans="2:13" x14ac:dyDescent="0.25">
      <c r="B2721" s="72" t="s">
        <v>143</v>
      </c>
      <c r="C2721" s="72" t="s">
        <v>144</v>
      </c>
      <c r="D2721" s="72" t="s">
        <v>12</v>
      </c>
      <c r="E2721" s="72" t="s">
        <v>439</v>
      </c>
      <c r="F2721" s="73">
        <v>25054</v>
      </c>
      <c r="G2721" s="72" t="s">
        <v>14</v>
      </c>
      <c r="H2721" s="72" t="s">
        <v>155</v>
      </c>
      <c r="I2721" s="72" t="s">
        <v>16</v>
      </c>
      <c r="J2721" s="72" t="s">
        <v>18</v>
      </c>
      <c r="K2721" s="72" t="s">
        <v>33</v>
      </c>
      <c r="L2721" s="72" t="s">
        <v>596</v>
      </c>
      <c r="M2721" s="72"/>
    </row>
    <row r="2722" spans="2:13" x14ac:dyDescent="0.25">
      <c r="B2722" s="72" t="s">
        <v>143</v>
      </c>
      <c r="C2722" s="72" t="s">
        <v>144</v>
      </c>
      <c r="D2722" s="72" t="s">
        <v>12</v>
      </c>
      <c r="E2722" s="72" t="s">
        <v>201</v>
      </c>
      <c r="F2722" s="73">
        <v>114986</v>
      </c>
      <c r="G2722" s="72" t="s">
        <v>14</v>
      </c>
      <c r="H2722" s="72" t="s">
        <v>15</v>
      </c>
      <c r="I2722" s="72" t="s">
        <v>16</v>
      </c>
      <c r="J2722" s="72" t="s">
        <v>18</v>
      </c>
      <c r="K2722" s="72" t="s">
        <v>267</v>
      </c>
      <c r="L2722" s="72" t="s">
        <v>576</v>
      </c>
      <c r="M2722" s="72" t="s">
        <v>203</v>
      </c>
    </row>
    <row r="2723" spans="2:13" x14ac:dyDescent="0.25">
      <c r="B2723" s="72" t="s">
        <v>143</v>
      </c>
      <c r="C2723" s="72" t="s">
        <v>144</v>
      </c>
      <c r="D2723" s="72" t="s">
        <v>12</v>
      </c>
      <c r="E2723" s="72" t="s">
        <v>219</v>
      </c>
      <c r="F2723" s="73">
        <v>1019511</v>
      </c>
      <c r="G2723" s="72" t="s">
        <v>14</v>
      </c>
      <c r="H2723" s="72" t="s">
        <v>15</v>
      </c>
      <c r="I2723" s="72" t="s">
        <v>16</v>
      </c>
      <c r="J2723" s="72" t="s">
        <v>18</v>
      </c>
      <c r="K2723" s="72" t="s">
        <v>33</v>
      </c>
      <c r="L2723" s="72" t="s">
        <v>776</v>
      </c>
      <c r="M2723" s="72"/>
    </row>
    <row r="2724" spans="2:13" x14ac:dyDescent="0.25">
      <c r="B2724" s="72" t="s">
        <v>143</v>
      </c>
      <c r="C2724" s="72" t="s">
        <v>144</v>
      </c>
      <c r="D2724" s="72" t="s">
        <v>12</v>
      </c>
      <c r="E2724" s="72" t="s">
        <v>229</v>
      </c>
      <c r="F2724" s="73">
        <v>-112662</v>
      </c>
      <c r="G2724" s="72" t="s">
        <v>14</v>
      </c>
      <c r="H2724" s="72" t="s">
        <v>155</v>
      </c>
      <c r="I2724" s="72" t="s">
        <v>16</v>
      </c>
      <c r="J2724" s="72" t="s">
        <v>18</v>
      </c>
      <c r="K2724" s="72" t="s">
        <v>33</v>
      </c>
      <c r="L2724" s="72" t="s">
        <v>430</v>
      </c>
      <c r="M2724" s="72"/>
    </row>
    <row r="2725" spans="2:13" x14ac:dyDescent="0.25">
      <c r="B2725" s="72" t="s">
        <v>143</v>
      </c>
      <c r="C2725" s="72" t="s">
        <v>144</v>
      </c>
      <c r="D2725" s="72" t="s">
        <v>12</v>
      </c>
      <c r="E2725" s="72" t="s">
        <v>188</v>
      </c>
      <c r="F2725" s="73">
        <v>43289</v>
      </c>
      <c r="G2725" s="72" t="s">
        <v>14</v>
      </c>
      <c r="H2725" s="72" t="s">
        <v>155</v>
      </c>
      <c r="I2725" s="72" t="s">
        <v>16</v>
      </c>
      <c r="J2725" s="72" t="s">
        <v>18</v>
      </c>
      <c r="K2725" s="72" t="s">
        <v>33</v>
      </c>
      <c r="L2725" s="72" t="s">
        <v>443</v>
      </c>
      <c r="M2725" s="72" t="s">
        <v>163</v>
      </c>
    </row>
    <row r="2726" spans="2:13" x14ac:dyDescent="0.25">
      <c r="B2726" s="72" t="s">
        <v>143</v>
      </c>
      <c r="C2726" s="72" t="s">
        <v>144</v>
      </c>
      <c r="D2726" s="72" t="s">
        <v>12</v>
      </c>
      <c r="E2726" s="72" t="s">
        <v>213</v>
      </c>
      <c r="F2726" s="73">
        <v>6769</v>
      </c>
      <c r="G2726" s="72" t="s">
        <v>14</v>
      </c>
      <c r="H2726" s="72" t="s">
        <v>155</v>
      </c>
      <c r="I2726" s="72" t="s">
        <v>16</v>
      </c>
      <c r="J2726" s="72" t="s">
        <v>18</v>
      </c>
      <c r="K2726" s="72" t="s">
        <v>267</v>
      </c>
      <c r="L2726" s="72" t="s">
        <v>311</v>
      </c>
      <c r="M2726" s="72" t="s">
        <v>172</v>
      </c>
    </row>
    <row r="2727" spans="2:13" x14ac:dyDescent="0.25">
      <c r="B2727" s="72" t="s">
        <v>143</v>
      </c>
      <c r="C2727" s="72" t="s">
        <v>144</v>
      </c>
      <c r="D2727" s="72" t="s">
        <v>12</v>
      </c>
      <c r="E2727" s="72" t="s">
        <v>201</v>
      </c>
      <c r="F2727" s="73">
        <v>1693621</v>
      </c>
      <c r="G2727" s="72" t="s">
        <v>14</v>
      </c>
      <c r="H2727" s="72" t="s">
        <v>15</v>
      </c>
      <c r="I2727" s="72" t="s">
        <v>16</v>
      </c>
      <c r="J2727" s="72" t="s">
        <v>18</v>
      </c>
      <c r="K2727" s="72" t="s">
        <v>161</v>
      </c>
      <c r="L2727" s="72" t="s">
        <v>375</v>
      </c>
      <c r="M2727" s="72" t="s">
        <v>322</v>
      </c>
    </row>
    <row r="2728" spans="2:13" x14ac:dyDescent="0.25">
      <c r="B2728" s="72" t="s">
        <v>143</v>
      </c>
      <c r="C2728" s="72" t="s">
        <v>144</v>
      </c>
      <c r="D2728" s="72" t="s">
        <v>12</v>
      </c>
      <c r="E2728" s="72" t="s">
        <v>157</v>
      </c>
      <c r="F2728" s="73">
        <v>1201726</v>
      </c>
      <c r="G2728" s="72" t="s">
        <v>14</v>
      </c>
      <c r="H2728" s="72" t="s">
        <v>155</v>
      </c>
      <c r="I2728" s="72" t="s">
        <v>16</v>
      </c>
      <c r="J2728" s="72" t="s">
        <v>18</v>
      </c>
      <c r="K2728" s="72" t="s">
        <v>33</v>
      </c>
      <c r="L2728" s="72" t="s">
        <v>482</v>
      </c>
      <c r="M2728" s="72" t="s">
        <v>337</v>
      </c>
    </row>
    <row r="2729" spans="2:13" x14ac:dyDescent="0.25">
      <c r="B2729" s="72" t="s">
        <v>143</v>
      </c>
      <c r="C2729" s="72" t="s">
        <v>144</v>
      </c>
      <c r="D2729" s="72" t="s">
        <v>12</v>
      </c>
      <c r="E2729" s="72" t="s">
        <v>219</v>
      </c>
      <c r="F2729" s="73">
        <v>2133</v>
      </c>
      <c r="G2729" s="72" t="s">
        <v>14</v>
      </c>
      <c r="H2729" s="72" t="s">
        <v>15</v>
      </c>
      <c r="I2729" s="72" t="s">
        <v>16</v>
      </c>
      <c r="J2729" s="72" t="s">
        <v>371</v>
      </c>
      <c r="K2729" s="72" t="s">
        <v>21</v>
      </c>
      <c r="L2729" s="72" t="s">
        <v>645</v>
      </c>
      <c r="M2729" s="72"/>
    </row>
    <row r="2730" spans="2:13" x14ac:dyDescent="0.25">
      <c r="B2730" s="72" t="s">
        <v>143</v>
      </c>
      <c r="C2730" s="72" t="s">
        <v>144</v>
      </c>
      <c r="D2730" s="72" t="s">
        <v>12</v>
      </c>
      <c r="E2730" s="72" t="s">
        <v>197</v>
      </c>
      <c r="F2730" s="73">
        <v>173911</v>
      </c>
      <c r="G2730" s="72" t="s">
        <v>14</v>
      </c>
      <c r="H2730" s="72" t="s">
        <v>15</v>
      </c>
      <c r="I2730" s="72" t="s">
        <v>16</v>
      </c>
      <c r="J2730" s="72" t="s">
        <v>18</v>
      </c>
      <c r="K2730" s="72" t="s">
        <v>147</v>
      </c>
      <c r="L2730" s="72" t="s">
        <v>517</v>
      </c>
      <c r="M2730" s="72" t="s">
        <v>248</v>
      </c>
    </row>
    <row r="2731" spans="2:13" x14ac:dyDescent="0.25">
      <c r="B2731" s="72" t="s">
        <v>143</v>
      </c>
      <c r="C2731" s="72" t="s">
        <v>144</v>
      </c>
      <c r="D2731" s="72" t="s">
        <v>12</v>
      </c>
      <c r="E2731" s="72" t="s">
        <v>160</v>
      </c>
      <c r="F2731" s="73">
        <v>704776</v>
      </c>
      <c r="G2731" s="72" t="s">
        <v>14</v>
      </c>
      <c r="H2731" s="72" t="s">
        <v>15</v>
      </c>
      <c r="I2731" s="72" t="s">
        <v>16</v>
      </c>
      <c r="J2731" s="72" t="s">
        <v>18</v>
      </c>
      <c r="K2731" s="72" t="s">
        <v>33</v>
      </c>
      <c r="L2731" s="72" t="s">
        <v>277</v>
      </c>
      <c r="M2731" s="72" t="s">
        <v>163</v>
      </c>
    </row>
    <row r="2732" spans="2:13" x14ac:dyDescent="0.25">
      <c r="B2732" s="72" t="s">
        <v>143</v>
      </c>
      <c r="C2732" s="72" t="s">
        <v>144</v>
      </c>
      <c r="D2732" s="72" t="s">
        <v>12</v>
      </c>
      <c r="E2732" s="72" t="s">
        <v>282</v>
      </c>
      <c r="F2732" s="73">
        <v>-319</v>
      </c>
      <c r="G2732" s="72" t="s">
        <v>14</v>
      </c>
      <c r="H2732" s="72" t="s">
        <v>15</v>
      </c>
      <c r="I2732" s="72" t="s">
        <v>16</v>
      </c>
      <c r="J2732" s="72" t="s">
        <v>18</v>
      </c>
      <c r="K2732" s="72" t="s">
        <v>245</v>
      </c>
      <c r="L2732" s="72" t="s">
        <v>287</v>
      </c>
      <c r="M2732" s="72"/>
    </row>
    <row r="2733" spans="2:13" x14ac:dyDescent="0.25">
      <c r="B2733" s="72" t="s">
        <v>143</v>
      </c>
      <c r="C2733" s="72" t="s">
        <v>144</v>
      </c>
      <c r="D2733" s="72" t="s">
        <v>12</v>
      </c>
      <c r="E2733" s="72" t="s">
        <v>219</v>
      </c>
      <c r="F2733" s="73">
        <v>205039</v>
      </c>
      <c r="G2733" s="72" t="s">
        <v>14</v>
      </c>
      <c r="H2733" s="72" t="s">
        <v>155</v>
      </c>
      <c r="I2733" s="72" t="s">
        <v>16</v>
      </c>
      <c r="J2733" s="72" t="s">
        <v>18</v>
      </c>
      <c r="K2733" s="72" t="s">
        <v>33</v>
      </c>
      <c r="L2733" s="72" t="s">
        <v>207</v>
      </c>
      <c r="M2733" s="72"/>
    </row>
    <row r="2734" spans="2:13" x14ac:dyDescent="0.25">
      <c r="B2734" s="72" t="s">
        <v>143</v>
      </c>
      <c r="C2734" s="72" t="s">
        <v>144</v>
      </c>
      <c r="D2734" s="72" t="s">
        <v>12</v>
      </c>
      <c r="E2734" s="72" t="s">
        <v>219</v>
      </c>
      <c r="F2734" s="73">
        <v>554648</v>
      </c>
      <c r="G2734" s="72" t="s">
        <v>14</v>
      </c>
      <c r="H2734" s="72" t="s">
        <v>155</v>
      </c>
      <c r="I2734" s="72" t="s">
        <v>16</v>
      </c>
      <c r="J2734" s="72" t="s">
        <v>18</v>
      </c>
      <c r="K2734" s="72" t="s">
        <v>33</v>
      </c>
      <c r="L2734" s="72" t="s">
        <v>176</v>
      </c>
      <c r="M2734" s="72"/>
    </row>
    <row r="2735" spans="2:13" x14ac:dyDescent="0.25">
      <c r="B2735" s="72" t="s">
        <v>143</v>
      </c>
      <c r="C2735" s="72" t="s">
        <v>144</v>
      </c>
      <c r="D2735" s="72" t="s">
        <v>12</v>
      </c>
      <c r="E2735" s="72" t="s">
        <v>164</v>
      </c>
      <c r="F2735" s="73">
        <v>-11010</v>
      </c>
      <c r="G2735" s="72" t="s">
        <v>14</v>
      </c>
      <c r="H2735" s="72" t="s">
        <v>155</v>
      </c>
      <c r="I2735" s="72" t="s">
        <v>16</v>
      </c>
      <c r="J2735" s="72" t="s">
        <v>18</v>
      </c>
      <c r="K2735" s="72" t="s">
        <v>33</v>
      </c>
      <c r="L2735" s="72" t="s">
        <v>256</v>
      </c>
      <c r="M2735" s="72"/>
    </row>
    <row r="2736" spans="2:13" x14ac:dyDescent="0.25">
      <c r="B2736" s="72" t="s">
        <v>143</v>
      </c>
      <c r="C2736" s="72" t="s">
        <v>144</v>
      </c>
      <c r="D2736" s="72" t="s">
        <v>12</v>
      </c>
      <c r="E2736" s="72" t="s">
        <v>188</v>
      </c>
      <c r="F2736" s="73">
        <v>62600</v>
      </c>
      <c r="G2736" s="72" t="s">
        <v>14</v>
      </c>
      <c r="H2736" s="72" t="s">
        <v>155</v>
      </c>
      <c r="I2736" s="72" t="s">
        <v>16</v>
      </c>
      <c r="J2736" s="72" t="s">
        <v>18</v>
      </c>
      <c r="K2736" s="72" t="s">
        <v>33</v>
      </c>
      <c r="L2736" s="72" t="s">
        <v>741</v>
      </c>
      <c r="M2736" s="72" t="s">
        <v>151</v>
      </c>
    </row>
    <row r="2737" spans="2:13" x14ac:dyDescent="0.25">
      <c r="B2737" s="72" t="s">
        <v>143</v>
      </c>
      <c r="C2737" s="72" t="s">
        <v>144</v>
      </c>
      <c r="D2737" s="72" t="s">
        <v>12</v>
      </c>
      <c r="E2737" s="72" t="s">
        <v>152</v>
      </c>
      <c r="F2737" s="73">
        <v>-26825</v>
      </c>
      <c r="G2737" s="72" t="s">
        <v>14</v>
      </c>
      <c r="H2737" s="72" t="s">
        <v>15</v>
      </c>
      <c r="I2737" s="72" t="s">
        <v>16</v>
      </c>
      <c r="J2737" s="72" t="s">
        <v>18</v>
      </c>
      <c r="K2737" s="72" t="s">
        <v>161</v>
      </c>
      <c r="L2737" s="72" t="s">
        <v>162</v>
      </c>
      <c r="M2737" s="72"/>
    </row>
    <row r="2738" spans="2:13" x14ac:dyDescent="0.25">
      <c r="B2738" s="72" t="s">
        <v>143</v>
      </c>
      <c r="C2738" s="72" t="s">
        <v>144</v>
      </c>
      <c r="D2738" s="72" t="s">
        <v>12</v>
      </c>
      <c r="E2738" s="72" t="s">
        <v>188</v>
      </c>
      <c r="F2738" s="73">
        <v>235101</v>
      </c>
      <c r="G2738" s="72" t="s">
        <v>14</v>
      </c>
      <c r="H2738" s="72" t="s">
        <v>15</v>
      </c>
      <c r="I2738" s="72" t="s">
        <v>16</v>
      </c>
      <c r="J2738" s="72" t="s">
        <v>18</v>
      </c>
      <c r="K2738" s="72" t="s">
        <v>161</v>
      </c>
      <c r="L2738" s="72" t="s">
        <v>379</v>
      </c>
      <c r="M2738" s="72" t="s">
        <v>191</v>
      </c>
    </row>
    <row r="2739" spans="2:13" x14ac:dyDescent="0.25">
      <c r="B2739" s="72" t="s">
        <v>143</v>
      </c>
      <c r="C2739" s="72" t="s">
        <v>144</v>
      </c>
      <c r="D2739" s="72" t="s">
        <v>12</v>
      </c>
      <c r="E2739" s="72" t="s">
        <v>188</v>
      </c>
      <c r="F2739" s="73">
        <v>5251683</v>
      </c>
      <c r="G2739" s="72" t="s">
        <v>14</v>
      </c>
      <c r="H2739" s="72" t="s">
        <v>15</v>
      </c>
      <c r="I2739" s="72" t="s">
        <v>16</v>
      </c>
      <c r="J2739" s="72" t="s">
        <v>18</v>
      </c>
      <c r="K2739" s="72" t="s">
        <v>33</v>
      </c>
      <c r="L2739" s="72" t="s">
        <v>541</v>
      </c>
      <c r="M2739" s="72" t="s">
        <v>151</v>
      </c>
    </row>
    <row r="2740" spans="2:13" x14ac:dyDescent="0.25">
      <c r="B2740" s="72" t="s">
        <v>143</v>
      </c>
      <c r="C2740" s="72" t="s">
        <v>144</v>
      </c>
      <c r="D2740" s="72" t="s">
        <v>12</v>
      </c>
      <c r="E2740" s="72" t="s">
        <v>164</v>
      </c>
      <c r="F2740" s="73">
        <v>-28829</v>
      </c>
      <c r="G2740" s="72" t="s">
        <v>14</v>
      </c>
      <c r="H2740" s="72" t="s">
        <v>155</v>
      </c>
      <c r="I2740" s="72" t="s">
        <v>16</v>
      </c>
      <c r="J2740" s="72" t="s">
        <v>18</v>
      </c>
      <c r="K2740" s="72" t="s">
        <v>33</v>
      </c>
      <c r="L2740" s="72" t="s">
        <v>777</v>
      </c>
      <c r="M2740" s="72"/>
    </row>
    <row r="2741" spans="2:13" x14ac:dyDescent="0.25">
      <c r="B2741" s="72" t="s">
        <v>143</v>
      </c>
      <c r="C2741" s="72" t="s">
        <v>144</v>
      </c>
      <c r="D2741" s="72" t="s">
        <v>12</v>
      </c>
      <c r="E2741" s="72" t="s">
        <v>145</v>
      </c>
      <c r="F2741" s="73">
        <v>-38734</v>
      </c>
      <c r="G2741" s="72" t="s">
        <v>14</v>
      </c>
      <c r="H2741" s="72" t="s">
        <v>15</v>
      </c>
      <c r="I2741" s="72" t="s">
        <v>16</v>
      </c>
      <c r="J2741" s="72" t="s">
        <v>18</v>
      </c>
      <c r="K2741" s="72" t="s">
        <v>147</v>
      </c>
      <c r="L2741" s="72" t="s">
        <v>530</v>
      </c>
      <c r="M2741" s="72"/>
    </row>
    <row r="2742" spans="2:13" x14ac:dyDescent="0.25">
      <c r="B2742" s="72" t="s">
        <v>143</v>
      </c>
      <c r="C2742" s="72" t="s">
        <v>144</v>
      </c>
      <c r="D2742" s="72" t="s">
        <v>12</v>
      </c>
      <c r="E2742" s="72" t="s">
        <v>149</v>
      </c>
      <c r="F2742" s="73">
        <v>4002900</v>
      </c>
      <c r="G2742" s="72" t="s">
        <v>14</v>
      </c>
      <c r="H2742" s="72" t="s">
        <v>15</v>
      </c>
      <c r="I2742" s="72" t="s">
        <v>16</v>
      </c>
      <c r="J2742" s="72" t="s">
        <v>18</v>
      </c>
      <c r="K2742" s="72" t="s">
        <v>33</v>
      </c>
      <c r="L2742" s="72" t="s">
        <v>200</v>
      </c>
      <c r="M2742" s="72" t="s">
        <v>151</v>
      </c>
    </row>
    <row r="2743" spans="2:13" x14ac:dyDescent="0.25">
      <c r="B2743" s="72" t="s">
        <v>143</v>
      </c>
      <c r="C2743" s="72" t="s">
        <v>144</v>
      </c>
      <c r="D2743" s="72" t="s">
        <v>12</v>
      </c>
      <c r="E2743" s="72" t="s">
        <v>229</v>
      </c>
      <c r="F2743" s="73">
        <v>-57020</v>
      </c>
      <c r="G2743" s="72" t="s">
        <v>14</v>
      </c>
      <c r="H2743" s="72" t="s">
        <v>15</v>
      </c>
      <c r="I2743" s="72" t="s">
        <v>16</v>
      </c>
      <c r="J2743" s="72" t="s">
        <v>18</v>
      </c>
      <c r="K2743" s="72" t="s">
        <v>214</v>
      </c>
      <c r="L2743" s="72" t="s">
        <v>590</v>
      </c>
      <c r="M2743" s="72"/>
    </row>
    <row r="2744" spans="2:13" x14ac:dyDescent="0.25">
      <c r="B2744" s="72" t="s">
        <v>143</v>
      </c>
      <c r="C2744" s="72" t="s">
        <v>144</v>
      </c>
      <c r="D2744" s="72" t="s">
        <v>12</v>
      </c>
      <c r="E2744" s="72" t="s">
        <v>199</v>
      </c>
      <c r="F2744" s="73">
        <v>688</v>
      </c>
      <c r="G2744" s="72" t="s">
        <v>14</v>
      </c>
      <c r="H2744" s="72" t="s">
        <v>155</v>
      </c>
      <c r="I2744" s="72" t="s">
        <v>16</v>
      </c>
      <c r="J2744" s="72" t="s">
        <v>18</v>
      </c>
      <c r="K2744" s="72" t="s">
        <v>33</v>
      </c>
      <c r="L2744" s="72" t="s">
        <v>584</v>
      </c>
      <c r="M2744" s="72"/>
    </row>
    <row r="2745" spans="2:13" x14ac:dyDescent="0.25">
      <c r="B2745" s="72" t="s">
        <v>143</v>
      </c>
      <c r="C2745" s="72" t="s">
        <v>144</v>
      </c>
      <c r="D2745" s="72" t="s">
        <v>12</v>
      </c>
      <c r="E2745" s="72" t="s">
        <v>160</v>
      </c>
      <c r="F2745" s="73">
        <v>686</v>
      </c>
      <c r="G2745" s="72" t="s">
        <v>14</v>
      </c>
      <c r="H2745" s="72" t="s">
        <v>155</v>
      </c>
      <c r="I2745" s="72" t="s">
        <v>16</v>
      </c>
      <c r="J2745" s="72" t="s">
        <v>18</v>
      </c>
      <c r="K2745" s="72" t="s">
        <v>21</v>
      </c>
      <c r="L2745" s="72" t="s">
        <v>711</v>
      </c>
      <c r="M2745" s="72" t="s">
        <v>151</v>
      </c>
    </row>
    <row r="2746" spans="2:13" x14ac:dyDescent="0.25">
      <c r="B2746" s="72" t="s">
        <v>143</v>
      </c>
      <c r="C2746" s="72" t="s">
        <v>144</v>
      </c>
      <c r="D2746" s="72" t="s">
        <v>12</v>
      </c>
      <c r="E2746" s="72" t="s">
        <v>152</v>
      </c>
      <c r="F2746" s="73">
        <v>-31303</v>
      </c>
      <c r="G2746" s="72" t="s">
        <v>14</v>
      </c>
      <c r="H2746" s="72" t="s">
        <v>15</v>
      </c>
      <c r="I2746" s="72" t="s">
        <v>16</v>
      </c>
      <c r="J2746" s="72" t="s">
        <v>18</v>
      </c>
      <c r="K2746" s="72" t="s">
        <v>161</v>
      </c>
      <c r="L2746" s="72" t="s">
        <v>265</v>
      </c>
      <c r="M2746" s="72"/>
    </row>
    <row r="2747" spans="2:13" x14ac:dyDescent="0.25">
      <c r="B2747" s="72" t="s">
        <v>143</v>
      </c>
      <c r="C2747" s="72" t="s">
        <v>144</v>
      </c>
      <c r="D2747" s="72" t="s">
        <v>12</v>
      </c>
      <c r="E2747" s="72" t="s">
        <v>177</v>
      </c>
      <c r="F2747" s="73">
        <v>49404</v>
      </c>
      <c r="G2747" s="72" t="s">
        <v>14</v>
      </c>
      <c r="H2747" s="72" t="s">
        <v>155</v>
      </c>
      <c r="I2747" s="72" t="s">
        <v>16</v>
      </c>
      <c r="J2747" s="72" t="s">
        <v>18</v>
      </c>
      <c r="K2747" s="72" t="s">
        <v>147</v>
      </c>
      <c r="L2747" s="72" t="s">
        <v>433</v>
      </c>
      <c r="M2747" s="72"/>
    </row>
    <row r="2748" spans="2:13" x14ac:dyDescent="0.25">
      <c r="B2748" s="72" t="s">
        <v>143</v>
      </c>
      <c r="C2748" s="72" t="s">
        <v>144</v>
      </c>
      <c r="D2748" s="72" t="s">
        <v>12</v>
      </c>
      <c r="E2748" s="72" t="s">
        <v>219</v>
      </c>
      <c r="F2748" s="73">
        <v>203739</v>
      </c>
      <c r="G2748" s="72" t="s">
        <v>14</v>
      </c>
      <c r="H2748" s="72" t="s">
        <v>155</v>
      </c>
      <c r="I2748" s="72" t="s">
        <v>16</v>
      </c>
      <c r="J2748" s="72" t="s">
        <v>18</v>
      </c>
      <c r="K2748" s="72" t="s">
        <v>33</v>
      </c>
      <c r="L2748" s="72" t="s">
        <v>262</v>
      </c>
      <c r="M2748" s="72"/>
    </row>
    <row r="2749" spans="2:13" x14ac:dyDescent="0.25">
      <c r="B2749" s="72" t="s">
        <v>143</v>
      </c>
      <c r="C2749" s="72" t="s">
        <v>144</v>
      </c>
      <c r="D2749" s="72" t="s">
        <v>12</v>
      </c>
      <c r="E2749" s="72" t="s">
        <v>188</v>
      </c>
      <c r="F2749" s="73">
        <v>-29425228</v>
      </c>
      <c r="G2749" s="72" t="s">
        <v>14</v>
      </c>
      <c r="H2749" s="72" t="s">
        <v>15</v>
      </c>
      <c r="I2749" s="72" t="s">
        <v>16</v>
      </c>
      <c r="J2749" s="72" t="s">
        <v>140</v>
      </c>
      <c r="K2749" s="72" t="s">
        <v>24</v>
      </c>
      <c r="L2749" s="72" t="s">
        <v>25</v>
      </c>
      <c r="M2749" s="72" t="s">
        <v>172</v>
      </c>
    </row>
    <row r="2750" spans="2:13" x14ac:dyDescent="0.25">
      <c r="B2750" s="72" t="s">
        <v>143</v>
      </c>
      <c r="C2750" s="72" t="s">
        <v>144</v>
      </c>
      <c r="D2750" s="72" t="s">
        <v>12</v>
      </c>
      <c r="E2750" s="72" t="s">
        <v>229</v>
      </c>
      <c r="F2750" s="73">
        <v>-1001231</v>
      </c>
      <c r="G2750" s="72" t="s">
        <v>14</v>
      </c>
      <c r="H2750" s="72" t="s">
        <v>15</v>
      </c>
      <c r="I2750" s="72" t="s">
        <v>16</v>
      </c>
      <c r="J2750" s="72" t="s">
        <v>18</v>
      </c>
      <c r="K2750" s="72" t="s">
        <v>33</v>
      </c>
      <c r="L2750" s="72" t="s">
        <v>778</v>
      </c>
      <c r="M2750" s="72"/>
    </row>
    <row r="2751" spans="2:13" x14ac:dyDescent="0.25">
      <c r="B2751" s="72" t="s">
        <v>143</v>
      </c>
      <c r="C2751" s="72" t="s">
        <v>144</v>
      </c>
      <c r="D2751" s="72" t="s">
        <v>12</v>
      </c>
      <c r="E2751" s="72" t="s">
        <v>177</v>
      </c>
      <c r="F2751" s="73">
        <v>267978</v>
      </c>
      <c r="G2751" s="72" t="s">
        <v>14</v>
      </c>
      <c r="H2751" s="72" t="s">
        <v>15</v>
      </c>
      <c r="I2751" s="72" t="s">
        <v>16</v>
      </c>
      <c r="J2751" s="72" t="s">
        <v>18</v>
      </c>
      <c r="K2751" s="72" t="s">
        <v>147</v>
      </c>
      <c r="L2751" s="72" t="s">
        <v>475</v>
      </c>
      <c r="M2751" s="72"/>
    </row>
    <row r="2752" spans="2:13" x14ac:dyDescent="0.25">
      <c r="B2752" s="72" t="s">
        <v>143</v>
      </c>
      <c r="C2752" s="72" t="s">
        <v>144</v>
      </c>
      <c r="D2752" s="72" t="s">
        <v>12</v>
      </c>
      <c r="E2752" s="72" t="s">
        <v>237</v>
      </c>
      <c r="F2752" s="73">
        <v>263701</v>
      </c>
      <c r="G2752" s="72" t="s">
        <v>14</v>
      </c>
      <c r="H2752" s="72" t="s">
        <v>15</v>
      </c>
      <c r="I2752" s="72" t="s">
        <v>16</v>
      </c>
      <c r="J2752" s="72" t="s">
        <v>18</v>
      </c>
      <c r="K2752" s="72" t="s">
        <v>21</v>
      </c>
      <c r="L2752" s="72" t="s">
        <v>272</v>
      </c>
      <c r="M2752" s="72" t="s">
        <v>163</v>
      </c>
    </row>
    <row r="2753" spans="2:13" x14ac:dyDescent="0.25">
      <c r="B2753" s="72" t="s">
        <v>143</v>
      </c>
      <c r="C2753" s="72" t="s">
        <v>144</v>
      </c>
      <c r="D2753" s="72" t="s">
        <v>12</v>
      </c>
      <c r="E2753" s="72" t="s">
        <v>170</v>
      </c>
      <c r="F2753" s="73">
        <v>54427</v>
      </c>
      <c r="G2753" s="72" t="s">
        <v>14</v>
      </c>
      <c r="H2753" s="72" t="s">
        <v>15</v>
      </c>
      <c r="I2753" s="72" t="s">
        <v>16</v>
      </c>
      <c r="J2753" s="72" t="s">
        <v>18</v>
      </c>
      <c r="K2753" s="72" t="s">
        <v>189</v>
      </c>
      <c r="L2753" s="72" t="s">
        <v>486</v>
      </c>
      <c r="M2753" s="72" t="s">
        <v>172</v>
      </c>
    </row>
    <row r="2754" spans="2:13" x14ac:dyDescent="0.25">
      <c r="B2754" s="72" t="s">
        <v>143</v>
      </c>
      <c r="C2754" s="72" t="s">
        <v>144</v>
      </c>
      <c r="D2754" s="72" t="s">
        <v>12</v>
      </c>
      <c r="E2754" s="72" t="s">
        <v>181</v>
      </c>
      <c r="F2754" s="73">
        <v>-68</v>
      </c>
      <c r="G2754" s="72" t="s">
        <v>14</v>
      </c>
      <c r="H2754" s="72" t="s">
        <v>15</v>
      </c>
      <c r="I2754" s="72" t="s">
        <v>16</v>
      </c>
      <c r="J2754" s="72" t="s">
        <v>18</v>
      </c>
      <c r="K2754" s="72" t="s">
        <v>33</v>
      </c>
      <c r="L2754" s="72" t="s">
        <v>403</v>
      </c>
      <c r="M2754" s="72"/>
    </row>
    <row r="2755" spans="2:13" x14ac:dyDescent="0.25">
      <c r="B2755" s="72" t="s">
        <v>143</v>
      </c>
      <c r="C2755" s="72" t="s">
        <v>144</v>
      </c>
      <c r="D2755" s="72" t="s">
        <v>12</v>
      </c>
      <c r="E2755" s="72" t="s">
        <v>152</v>
      </c>
      <c r="F2755" s="73">
        <v>-13</v>
      </c>
      <c r="G2755" s="72" t="s">
        <v>14</v>
      </c>
      <c r="H2755" s="72" t="s">
        <v>15</v>
      </c>
      <c r="I2755" s="72" t="s">
        <v>136</v>
      </c>
      <c r="J2755" s="72" t="s">
        <v>18</v>
      </c>
      <c r="K2755" s="72" t="s">
        <v>33</v>
      </c>
      <c r="L2755" s="72" t="s">
        <v>552</v>
      </c>
      <c r="M2755" s="72"/>
    </row>
    <row r="2756" spans="2:13" x14ac:dyDescent="0.25">
      <c r="B2756" s="72" t="s">
        <v>143</v>
      </c>
      <c r="C2756" s="72" t="s">
        <v>144</v>
      </c>
      <c r="D2756" s="72" t="s">
        <v>12</v>
      </c>
      <c r="E2756" s="72" t="s">
        <v>149</v>
      </c>
      <c r="F2756" s="73">
        <v>2412092</v>
      </c>
      <c r="G2756" s="72" t="s">
        <v>14</v>
      </c>
      <c r="H2756" s="72" t="s">
        <v>155</v>
      </c>
      <c r="I2756" s="72" t="s">
        <v>16</v>
      </c>
      <c r="J2756" s="72" t="s">
        <v>18</v>
      </c>
      <c r="K2756" s="72" t="s">
        <v>33</v>
      </c>
      <c r="L2756" s="72" t="s">
        <v>194</v>
      </c>
      <c r="M2756" s="72" t="s">
        <v>151</v>
      </c>
    </row>
    <row r="2757" spans="2:13" x14ac:dyDescent="0.25">
      <c r="B2757" s="72" t="s">
        <v>143</v>
      </c>
      <c r="C2757" s="72" t="s">
        <v>144</v>
      </c>
      <c r="D2757" s="72" t="s">
        <v>12</v>
      </c>
      <c r="E2757" s="72" t="s">
        <v>229</v>
      </c>
      <c r="F2757" s="73">
        <v>-30865</v>
      </c>
      <c r="G2757" s="72" t="s">
        <v>14</v>
      </c>
      <c r="H2757" s="72" t="s">
        <v>155</v>
      </c>
      <c r="I2757" s="72" t="s">
        <v>16</v>
      </c>
      <c r="J2757" s="72" t="s">
        <v>18</v>
      </c>
      <c r="K2757" s="72" t="s">
        <v>33</v>
      </c>
      <c r="L2757" s="72" t="s">
        <v>779</v>
      </c>
      <c r="M2757" s="72"/>
    </row>
    <row r="2758" spans="2:13" x14ac:dyDescent="0.25">
      <c r="B2758" s="72" t="s">
        <v>143</v>
      </c>
      <c r="C2758" s="72" t="s">
        <v>144</v>
      </c>
      <c r="D2758" s="72" t="s">
        <v>12</v>
      </c>
      <c r="E2758" s="72" t="s">
        <v>188</v>
      </c>
      <c r="F2758" s="73">
        <v>6098617</v>
      </c>
      <c r="G2758" s="72" t="s">
        <v>14</v>
      </c>
      <c r="H2758" s="72" t="s">
        <v>15</v>
      </c>
      <c r="I2758" s="72" t="s">
        <v>16</v>
      </c>
      <c r="J2758" s="72" t="s">
        <v>18</v>
      </c>
      <c r="K2758" s="72" t="s">
        <v>165</v>
      </c>
      <c r="L2758" s="72" t="s">
        <v>535</v>
      </c>
      <c r="M2758" s="72" t="s">
        <v>191</v>
      </c>
    </row>
    <row r="2759" spans="2:13" x14ac:dyDescent="0.25">
      <c r="B2759" s="72" t="s">
        <v>143</v>
      </c>
      <c r="C2759" s="72" t="s">
        <v>144</v>
      </c>
      <c r="D2759" s="72" t="s">
        <v>12</v>
      </c>
      <c r="E2759" s="72" t="s">
        <v>152</v>
      </c>
      <c r="F2759" s="73">
        <v>-2691</v>
      </c>
      <c r="G2759" s="72" t="s">
        <v>14</v>
      </c>
      <c r="H2759" s="72" t="s">
        <v>15</v>
      </c>
      <c r="I2759" s="72" t="s">
        <v>16</v>
      </c>
      <c r="J2759" s="72" t="s">
        <v>18</v>
      </c>
      <c r="K2759" s="72" t="s">
        <v>33</v>
      </c>
      <c r="L2759" s="72" t="s">
        <v>331</v>
      </c>
      <c r="M2759" s="72"/>
    </row>
    <row r="2760" spans="2:13" x14ac:dyDescent="0.25">
      <c r="B2760" s="72" t="s">
        <v>143</v>
      </c>
      <c r="C2760" s="72" t="s">
        <v>144</v>
      </c>
      <c r="D2760" s="72" t="s">
        <v>12</v>
      </c>
      <c r="E2760" s="72" t="s">
        <v>229</v>
      </c>
      <c r="F2760" s="73">
        <v>-250406</v>
      </c>
      <c r="G2760" s="72" t="s">
        <v>14</v>
      </c>
      <c r="H2760" s="72" t="s">
        <v>15</v>
      </c>
      <c r="I2760" s="72" t="s">
        <v>16</v>
      </c>
      <c r="J2760" s="72" t="s">
        <v>18</v>
      </c>
      <c r="K2760" s="72" t="s">
        <v>21</v>
      </c>
      <c r="L2760" s="72" t="s">
        <v>711</v>
      </c>
      <c r="M2760" s="72"/>
    </row>
    <row r="2761" spans="2:13" x14ac:dyDescent="0.25">
      <c r="B2761" s="72" t="s">
        <v>143</v>
      </c>
      <c r="C2761" s="72" t="s">
        <v>144</v>
      </c>
      <c r="D2761" s="72" t="s">
        <v>12</v>
      </c>
      <c r="E2761" s="72" t="s">
        <v>164</v>
      </c>
      <c r="F2761" s="73">
        <v>-8415</v>
      </c>
      <c r="G2761" s="72" t="s">
        <v>14</v>
      </c>
      <c r="H2761" s="72" t="s">
        <v>15</v>
      </c>
      <c r="I2761" s="72" t="s">
        <v>16</v>
      </c>
      <c r="J2761" s="72" t="s">
        <v>18</v>
      </c>
      <c r="K2761" s="72" t="s">
        <v>267</v>
      </c>
      <c r="L2761" s="72" t="s">
        <v>576</v>
      </c>
      <c r="M2761" s="72"/>
    </row>
    <row r="2762" spans="2:13" x14ac:dyDescent="0.25">
      <c r="B2762" s="72" t="s">
        <v>143</v>
      </c>
      <c r="C2762" s="72" t="s">
        <v>144</v>
      </c>
      <c r="D2762" s="72" t="s">
        <v>12</v>
      </c>
      <c r="E2762" s="72" t="s">
        <v>177</v>
      </c>
      <c r="F2762" s="73">
        <v>110264</v>
      </c>
      <c r="G2762" s="72" t="s">
        <v>14</v>
      </c>
      <c r="H2762" s="72" t="s">
        <v>155</v>
      </c>
      <c r="I2762" s="72" t="s">
        <v>16</v>
      </c>
      <c r="J2762" s="72" t="s">
        <v>18</v>
      </c>
      <c r="K2762" s="72" t="s">
        <v>33</v>
      </c>
      <c r="L2762" s="72" t="s">
        <v>410</v>
      </c>
      <c r="M2762" s="72"/>
    </row>
    <row r="2763" spans="2:13" x14ac:dyDescent="0.25">
      <c r="B2763" s="72" t="s">
        <v>143</v>
      </c>
      <c r="C2763" s="72" t="s">
        <v>144</v>
      </c>
      <c r="D2763" s="72" t="s">
        <v>12</v>
      </c>
      <c r="E2763" s="72" t="s">
        <v>157</v>
      </c>
      <c r="F2763" s="73">
        <v>73123</v>
      </c>
      <c r="G2763" s="72" t="s">
        <v>14</v>
      </c>
      <c r="H2763" s="72" t="s">
        <v>15</v>
      </c>
      <c r="I2763" s="72" t="s">
        <v>16</v>
      </c>
      <c r="J2763" s="72" t="s">
        <v>18</v>
      </c>
      <c r="K2763" s="72" t="s">
        <v>147</v>
      </c>
      <c r="L2763" s="72" t="s">
        <v>380</v>
      </c>
      <c r="M2763" s="72" t="s">
        <v>334</v>
      </c>
    </row>
    <row r="2764" spans="2:13" x14ac:dyDescent="0.25">
      <c r="B2764" s="72" t="s">
        <v>143</v>
      </c>
      <c r="C2764" s="72" t="s">
        <v>144</v>
      </c>
      <c r="D2764" s="72" t="s">
        <v>12</v>
      </c>
      <c r="E2764" s="72" t="s">
        <v>292</v>
      </c>
      <c r="F2764" s="73">
        <v>1194647</v>
      </c>
      <c r="G2764" s="72" t="s">
        <v>14</v>
      </c>
      <c r="H2764" s="72" t="s">
        <v>15</v>
      </c>
      <c r="I2764" s="72" t="s">
        <v>16</v>
      </c>
      <c r="J2764" s="72" t="s">
        <v>18</v>
      </c>
      <c r="K2764" s="72" t="s">
        <v>214</v>
      </c>
      <c r="L2764" s="72" t="s">
        <v>629</v>
      </c>
      <c r="M2764" s="72" t="s">
        <v>293</v>
      </c>
    </row>
    <row r="2765" spans="2:13" x14ac:dyDescent="0.25">
      <c r="B2765" s="72" t="s">
        <v>143</v>
      </c>
      <c r="C2765" s="72" t="s">
        <v>144</v>
      </c>
      <c r="D2765" s="72" t="s">
        <v>12</v>
      </c>
      <c r="E2765" s="72" t="s">
        <v>177</v>
      </c>
      <c r="F2765" s="73">
        <v>849835</v>
      </c>
      <c r="G2765" s="72" t="s">
        <v>14</v>
      </c>
      <c r="H2765" s="72" t="s">
        <v>155</v>
      </c>
      <c r="I2765" s="72" t="s">
        <v>16</v>
      </c>
      <c r="J2765" s="72" t="s">
        <v>18</v>
      </c>
      <c r="K2765" s="72" t="s">
        <v>147</v>
      </c>
      <c r="L2765" s="72" t="s">
        <v>295</v>
      </c>
      <c r="M2765" s="72"/>
    </row>
    <row r="2766" spans="2:13" x14ac:dyDescent="0.25">
      <c r="B2766" s="72" t="s">
        <v>143</v>
      </c>
      <c r="C2766" s="72" t="s">
        <v>144</v>
      </c>
      <c r="D2766" s="72" t="s">
        <v>12</v>
      </c>
      <c r="E2766" s="72" t="s">
        <v>145</v>
      </c>
      <c r="F2766" s="73">
        <v>-506</v>
      </c>
      <c r="G2766" s="72" t="s">
        <v>14</v>
      </c>
      <c r="H2766" s="72" t="s">
        <v>155</v>
      </c>
      <c r="I2766" s="72" t="s">
        <v>16</v>
      </c>
      <c r="J2766" s="72" t="s">
        <v>18</v>
      </c>
      <c r="K2766" s="72" t="s">
        <v>33</v>
      </c>
      <c r="L2766" s="72" t="s">
        <v>167</v>
      </c>
      <c r="M2766" s="72"/>
    </row>
    <row r="2767" spans="2:13" x14ac:dyDescent="0.25">
      <c r="B2767" s="72" t="s">
        <v>143</v>
      </c>
      <c r="C2767" s="72" t="s">
        <v>144</v>
      </c>
      <c r="D2767" s="72" t="s">
        <v>12</v>
      </c>
      <c r="E2767" s="72" t="s">
        <v>197</v>
      </c>
      <c r="F2767" s="73">
        <v>15921</v>
      </c>
      <c r="G2767" s="72" t="s">
        <v>14</v>
      </c>
      <c r="H2767" s="72" t="s">
        <v>15</v>
      </c>
      <c r="I2767" s="72" t="s">
        <v>136</v>
      </c>
      <c r="J2767" s="72" t="s">
        <v>18</v>
      </c>
      <c r="K2767" s="72" t="s">
        <v>27</v>
      </c>
      <c r="L2767" s="72" t="s">
        <v>405</v>
      </c>
      <c r="M2767" s="72" t="s">
        <v>191</v>
      </c>
    </row>
    <row r="2768" spans="2:13" x14ac:dyDescent="0.25">
      <c r="B2768" s="72" t="s">
        <v>143</v>
      </c>
      <c r="C2768" s="72" t="s">
        <v>144</v>
      </c>
      <c r="D2768" s="72" t="s">
        <v>12</v>
      </c>
      <c r="E2768" s="72" t="s">
        <v>199</v>
      </c>
      <c r="F2768" s="73">
        <v>3629</v>
      </c>
      <c r="G2768" s="72" t="s">
        <v>14</v>
      </c>
      <c r="H2768" s="72" t="s">
        <v>155</v>
      </c>
      <c r="I2768" s="72" t="s">
        <v>16</v>
      </c>
      <c r="J2768" s="72" t="s">
        <v>18</v>
      </c>
      <c r="K2768" s="72" t="s">
        <v>33</v>
      </c>
      <c r="L2768" s="72" t="s">
        <v>742</v>
      </c>
      <c r="M2768" s="72"/>
    </row>
    <row r="2769" spans="2:13" x14ac:dyDescent="0.25">
      <c r="B2769" s="72" t="s">
        <v>143</v>
      </c>
      <c r="C2769" s="72" t="s">
        <v>144</v>
      </c>
      <c r="D2769" s="72" t="s">
        <v>12</v>
      </c>
      <c r="E2769" s="72" t="s">
        <v>157</v>
      </c>
      <c r="F2769" s="73">
        <v>321511</v>
      </c>
      <c r="G2769" s="72" t="s">
        <v>14</v>
      </c>
      <c r="H2769" s="72" t="s">
        <v>155</v>
      </c>
      <c r="I2769" s="72" t="s">
        <v>16</v>
      </c>
      <c r="J2769" s="72" t="s">
        <v>18</v>
      </c>
      <c r="K2769" s="72" t="s">
        <v>33</v>
      </c>
      <c r="L2769" s="72" t="s">
        <v>392</v>
      </c>
      <c r="M2769" s="72" t="s">
        <v>203</v>
      </c>
    </row>
    <row r="2770" spans="2:13" x14ac:dyDescent="0.25">
      <c r="B2770" s="72" t="s">
        <v>143</v>
      </c>
      <c r="C2770" s="72" t="s">
        <v>144</v>
      </c>
      <c r="D2770" s="72" t="s">
        <v>12</v>
      </c>
      <c r="E2770" s="72" t="s">
        <v>188</v>
      </c>
      <c r="F2770" s="73">
        <v>17947422</v>
      </c>
      <c r="G2770" s="72" t="s">
        <v>14</v>
      </c>
      <c r="H2770" s="72" t="s">
        <v>15</v>
      </c>
      <c r="I2770" s="72" t="s">
        <v>16</v>
      </c>
      <c r="J2770" s="72" t="s">
        <v>18</v>
      </c>
      <c r="K2770" s="72" t="s">
        <v>147</v>
      </c>
      <c r="L2770" s="72" t="s">
        <v>225</v>
      </c>
      <c r="M2770" s="72" t="s">
        <v>163</v>
      </c>
    </row>
    <row r="2771" spans="2:13" x14ac:dyDescent="0.25">
      <c r="B2771" s="72" t="s">
        <v>143</v>
      </c>
      <c r="C2771" s="72" t="s">
        <v>144</v>
      </c>
      <c r="D2771" s="72" t="s">
        <v>12</v>
      </c>
      <c r="E2771" s="72" t="s">
        <v>229</v>
      </c>
      <c r="F2771" s="73">
        <v>-497010</v>
      </c>
      <c r="G2771" s="72" t="s">
        <v>14</v>
      </c>
      <c r="H2771" s="72" t="s">
        <v>15</v>
      </c>
      <c r="I2771" s="72" t="s">
        <v>16</v>
      </c>
      <c r="J2771" s="72" t="s">
        <v>18</v>
      </c>
      <c r="K2771" s="72" t="s">
        <v>245</v>
      </c>
      <c r="L2771" s="72" t="s">
        <v>701</v>
      </c>
      <c r="M2771" s="72"/>
    </row>
    <row r="2772" spans="2:13" x14ac:dyDescent="0.25">
      <c r="B2772" s="72" t="s">
        <v>143</v>
      </c>
      <c r="C2772" s="72" t="s">
        <v>144</v>
      </c>
      <c r="D2772" s="72" t="s">
        <v>12</v>
      </c>
      <c r="E2772" s="72" t="s">
        <v>145</v>
      </c>
      <c r="F2772" s="73">
        <v>-118631</v>
      </c>
      <c r="G2772" s="72" t="s">
        <v>14</v>
      </c>
      <c r="H2772" s="72" t="s">
        <v>15</v>
      </c>
      <c r="I2772" s="72" t="s">
        <v>16</v>
      </c>
      <c r="J2772" s="72" t="s">
        <v>18</v>
      </c>
      <c r="K2772" s="72" t="s">
        <v>33</v>
      </c>
      <c r="L2772" s="72" t="s">
        <v>233</v>
      </c>
      <c r="M2772" s="72"/>
    </row>
    <row r="2773" spans="2:13" x14ac:dyDescent="0.25">
      <c r="B2773" s="72" t="s">
        <v>143</v>
      </c>
      <c r="C2773" s="72" t="s">
        <v>144</v>
      </c>
      <c r="D2773" s="72" t="s">
        <v>12</v>
      </c>
      <c r="E2773" s="72" t="s">
        <v>237</v>
      </c>
      <c r="F2773" s="73">
        <v>63186</v>
      </c>
      <c r="G2773" s="72" t="s">
        <v>14</v>
      </c>
      <c r="H2773" s="72" t="s">
        <v>15</v>
      </c>
      <c r="I2773" s="72" t="s">
        <v>16</v>
      </c>
      <c r="J2773" s="72" t="s">
        <v>18</v>
      </c>
      <c r="K2773" s="72" t="s">
        <v>168</v>
      </c>
      <c r="L2773" s="72" t="s">
        <v>592</v>
      </c>
      <c r="M2773" s="72" t="s">
        <v>191</v>
      </c>
    </row>
    <row r="2774" spans="2:13" x14ac:dyDescent="0.25">
      <c r="B2774" s="72" t="s">
        <v>143</v>
      </c>
      <c r="C2774" s="72" t="s">
        <v>144</v>
      </c>
      <c r="D2774" s="72" t="s">
        <v>12</v>
      </c>
      <c r="E2774" s="72" t="s">
        <v>219</v>
      </c>
      <c r="F2774" s="73">
        <v>14977</v>
      </c>
      <c r="G2774" s="72" t="s">
        <v>14</v>
      </c>
      <c r="H2774" s="72" t="s">
        <v>15</v>
      </c>
      <c r="I2774" s="72" t="s">
        <v>16</v>
      </c>
      <c r="J2774" s="72" t="s">
        <v>18</v>
      </c>
      <c r="K2774" s="72" t="s">
        <v>33</v>
      </c>
      <c r="L2774" s="72" t="s">
        <v>575</v>
      </c>
      <c r="M2774" s="72"/>
    </row>
    <row r="2775" spans="2:13" x14ac:dyDescent="0.25">
      <c r="B2775" s="72" t="s">
        <v>143</v>
      </c>
      <c r="C2775" s="72" t="s">
        <v>144</v>
      </c>
      <c r="D2775" s="72" t="s">
        <v>12</v>
      </c>
      <c r="E2775" s="72" t="s">
        <v>227</v>
      </c>
      <c r="F2775" s="73">
        <v>218201</v>
      </c>
      <c r="G2775" s="72" t="s">
        <v>14</v>
      </c>
      <c r="H2775" s="72" t="s">
        <v>15</v>
      </c>
      <c r="I2775" s="72" t="s">
        <v>16</v>
      </c>
      <c r="J2775" s="72" t="s">
        <v>18</v>
      </c>
      <c r="K2775" s="72" t="s">
        <v>21</v>
      </c>
      <c r="L2775" s="72" t="s">
        <v>711</v>
      </c>
      <c r="M2775" s="72" t="s">
        <v>163</v>
      </c>
    </row>
    <row r="2776" spans="2:13" x14ac:dyDescent="0.25">
      <c r="B2776" s="72" t="s">
        <v>143</v>
      </c>
      <c r="C2776" s="72" t="s">
        <v>144</v>
      </c>
      <c r="D2776" s="72" t="s">
        <v>12</v>
      </c>
      <c r="E2776" s="72" t="s">
        <v>177</v>
      </c>
      <c r="F2776" s="73">
        <v>47</v>
      </c>
      <c r="G2776" s="72" t="s">
        <v>14</v>
      </c>
      <c r="H2776" s="72" t="s">
        <v>155</v>
      </c>
      <c r="I2776" s="72" t="s">
        <v>16</v>
      </c>
      <c r="J2776" s="72" t="s">
        <v>18</v>
      </c>
      <c r="K2776" s="72" t="s">
        <v>33</v>
      </c>
      <c r="L2776" s="72" t="s">
        <v>617</v>
      </c>
      <c r="M2776" s="72"/>
    </row>
    <row r="2777" spans="2:13" x14ac:dyDescent="0.25">
      <c r="B2777" s="72" t="s">
        <v>143</v>
      </c>
      <c r="C2777" s="72" t="s">
        <v>144</v>
      </c>
      <c r="D2777" s="72" t="s">
        <v>12</v>
      </c>
      <c r="E2777" s="72" t="s">
        <v>219</v>
      </c>
      <c r="F2777" s="73">
        <v>79</v>
      </c>
      <c r="G2777" s="72" t="s">
        <v>14</v>
      </c>
      <c r="H2777" s="72" t="s">
        <v>15</v>
      </c>
      <c r="I2777" s="72" t="s">
        <v>16</v>
      </c>
      <c r="J2777" s="72" t="s">
        <v>17</v>
      </c>
      <c r="K2777" s="72" t="s">
        <v>21</v>
      </c>
      <c r="L2777" s="72" t="s">
        <v>22</v>
      </c>
      <c r="M2777" s="72"/>
    </row>
    <row r="2778" spans="2:13" x14ac:dyDescent="0.25">
      <c r="B2778" s="72" t="s">
        <v>143</v>
      </c>
      <c r="C2778" s="72" t="s">
        <v>144</v>
      </c>
      <c r="D2778" s="72" t="s">
        <v>12</v>
      </c>
      <c r="E2778" s="72" t="s">
        <v>160</v>
      </c>
      <c r="F2778" s="73">
        <v>1434</v>
      </c>
      <c r="G2778" s="72" t="s">
        <v>14</v>
      </c>
      <c r="H2778" s="72" t="s">
        <v>15</v>
      </c>
      <c r="I2778" s="72" t="s">
        <v>16</v>
      </c>
      <c r="J2778" s="72" t="s">
        <v>18</v>
      </c>
      <c r="K2778" s="72" t="s">
        <v>147</v>
      </c>
      <c r="L2778" s="72" t="s">
        <v>498</v>
      </c>
      <c r="M2778" s="72" t="s">
        <v>151</v>
      </c>
    </row>
    <row r="2779" spans="2:13" x14ac:dyDescent="0.25">
      <c r="B2779" s="72" t="s">
        <v>143</v>
      </c>
      <c r="C2779" s="72" t="s">
        <v>144</v>
      </c>
      <c r="D2779" s="72" t="s">
        <v>12</v>
      </c>
      <c r="E2779" s="72" t="s">
        <v>152</v>
      </c>
      <c r="F2779" s="73">
        <v>-79933</v>
      </c>
      <c r="G2779" s="72" t="s">
        <v>14</v>
      </c>
      <c r="H2779" s="72" t="s">
        <v>15</v>
      </c>
      <c r="I2779" s="72" t="s">
        <v>16</v>
      </c>
      <c r="J2779" s="72" t="s">
        <v>18</v>
      </c>
      <c r="K2779" s="72" t="s">
        <v>165</v>
      </c>
      <c r="L2779" s="72" t="s">
        <v>166</v>
      </c>
      <c r="M2779" s="72"/>
    </row>
    <row r="2780" spans="2:13" x14ac:dyDescent="0.25">
      <c r="B2780" s="72" t="s">
        <v>143</v>
      </c>
      <c r="C2780" s="72" t="s">
        <v>144</v>
      </c>
      <c r="D2780" s="72" t="s">
        <v>12</v>
      </c>
      <c r="E2780" s="72" t="s">
        <v>335</v>
      </c>
      <c r="F2780" s="73">
        <v>37455</v>
      </c>
      <c r="G2780" s="72" t="s">
        <v>14</v>
      </c>
      <c r="H2780" s="72" t="s">
        <v>15</v>
      </c>
      <c r="I2780" s="72" t="s">
        <v>16</v>
      </c>
      <c r="J2780" s="72" t="s">
        <v>18</v>
      </c>
      <c r="K2780" s="72" t="s">
        <v>21</v>
      </c>
      <c r="L2780" s="72" t="s">
        <v>272</v>
      </c>
      <c r="M2780" s="72" t="s">
        <v>322</v>
      </c>
    </row>
    <row r="2781" spans="2:13" x14ac:dyDescent="0.25">
      <c r="B2781" s="72" t="s">
        <v>143</v>
      </c>
      <c r="C2781" s="72" t="s">
        <v>144</v>
      </c>
      <c r="D2781" s="72" t="s">
        <v>12</v>
      </c>
      <c r="E2781" s="72" t="s">
        <v>145</v>
      </c>
      <c r="F2781" s="73">
        <v>-606</v>
      </c>
      <c r="G2781" s="72" t="s">
        <v>14</v>
      </c>
      <c r="H2781" s="72" t="s">
        <v>15</v>
      </c>
      <c r="I2781" s="72" t="s">
        <v>136</v>
      </c>
      <c r="J2781" s="72" t="s">
        <v>18</v>
      </c>
      <c r="K2781" s="72" t="s">
        <v>147</v>
      </c>
      <c r="L2781" s="72" t="s">
        <v>182</v>
      </c>
      <c r="M2781" s="72"/>
    </row>
    <row r="2782" spans="2:13" x14ac:dyDescent="0.25">
      <c r="B2782" s="72" t="s">
        <v>143</v>
      </c>
      <c r="C2782" s="72" t="s">
        <v>144</v>
      </c>
      <c r="D2782" s="72" t="s">
        <v>12</v>
      </c>
      <c r="E2782" s="72" t="s">
        <v>213</v>
      </c>
      <c r="F2782" s="73">
        <v>30</v>
      </c>
      <c r="G2782" s="72" t="s">
        <v>14</v>
      </c>
      <c r="H2782" s="72" t="s">
        <v>15</v>
      </c>
      <c r="I2782" s="72" t="s">
        <v>16</v>
      </c>
      <c r="J2782" s="72" t="s">
        <v>18</v>
      </c>
      <c r="K2782" s="72" t="s">
        <v>165</v>
      </c>
      <c r="L2782" s="72" t="s">
        <v>563</v>
      </c>
      <c r="M2782" s="72" t="s">
        <v>172</v>
      </c>
    </row>
    <row r="2783" spans="2:13" x14ac:dyDescent="0.25">
      <c r="B2783" s="72" t="s">
        <v>143</v>
      </c>
      <c r="C2783" s="72" t="s">
        <v>144</v>
      </c>
      <c r="D2783" s="72" t="s">
        <v>12</v>
      </c>
      <c r="E2783" s="72" t="s">
        <v>282</v>
      </c>
      <c r="F2783" s="73">
        <v>-873</v>
      </c>
      <c r="G2783" s="72" t="s">
        <v>14</v>
      </c>
      <c r="H2783" s="72" t="s">
        <v>15</v>
      </c>
      <c r="I2783" s="72" t="s">
        <v>16</v>
      </c>
      <c r="J2783" s="72" t="s">
        <v>18</v>
      </c>
      <c r="K2783" s="72" t="s">
        <v>168</v>
      </c>
      <c r="L2783" s="72" t="s">
        <v>680</v>
      </c>
      <c r="M2783" s="72"/>
    </row>
    <row r="2784" spans="2:13" x14ac:dyDescent="0.25">
      <c r="B2784" s="72" t="s">
        <v>143</v>
      </c>
      <c r="C2784" s="72" t="s">
        <v>144</v>
      </c>
      <c r="D2784" s="72" t="s">
        <v>12</v>
      </c>
      <c r="E2784" s="72" t="s">
        <v>188</v>
      </c>
      <c r="F2784" s="73">
        <v>2798990</v>
      </c>
      <c r="G2784" s="72" t="s">
        <v>14</v>
      </c>
      <c r="H2784" s="72" t="s">
        <v>15</v>
      </c>
      <c r="I2784" s="72" t="s">
        <v>16</v>
      </c>
      <c r="J2784" s="72" t="s">
        <v>18</v>
      </c>
      <c r="K2784" s="72" t="s">
        <v>33</v>
      </c>
      <c r="L2784" s="72" t="s">
        <v>754</v>
      </c>
      <c r="M2784" s="72" t="s">
        <v>151</v>
      </c>
    </row>
    <row r="2785" spans="2:13" x14ac:dyDescent="0.25">
      <c r="B2785" s="72" t="s">
        <v>143</v>
      </c>
      <c r="C2785" s="72" t="s">
        <v>144</v>
      </c>
      <c r="D2785" s="72" t="s">
        <v>12</v>
      </c>
      <c r="E2785" s="72" t="s">
        <v>197</v>
      </c>
      <c r="F2785" s="73">
        <v>32035</v>
      </c>
      <c r="G2785" s="72" t="s">
        <v>14</v>
      </c>
      <c r="H2785" s="72" t="s">
        <v>155</v>
      </c>
      <c r="I2785" s="72" t="s">
        <v>136</v>
      </c>
      <c r="J2785" s="72" t="s">
        <v>18</v>
      </c>
      <c r="K2785" s="72" t="s">
        <v>21</v>
      </c>
      <c r="L2785" s="72" t="s">
        <v>645</v>
      </c>
      <c r="M2785" s="72" t="s">
        <v>191</v>
      </c>
    </row>
    <row r="2786" spans="2:13" x14ac:dyDescent="0.25">
      <c r="B2786" s="72" t="s">
        <v>143</v>
      </c>
      <c r="C2786" s="72" t="s">
        <v>144</v>
      </c>
      <c r="D2786" s="72" t="s">
        <v>12</v>
      </c>
      <c r="E2786" s="72" t="s">
        <v>177</v>
      </c>
      <c r="F2786" s="73">
        <v>81575</v>
      </c>
      <c r="G2786" s="72" t="s">
        <v>14</v>
      </c>
      <c r="H2786" s="72" t="s">
        <v>15</v>
      </c>
      <c r="I2786" s="72" t="s">
        <v>16</v>
      </c>
      <c r="J2786" s="72" t="s">
        <v>18</v>
      </c>
      <c r="K2786" s="72" t="s">
        <v>245</v>
      </c>
      <c r="L2786" s="72" t="s">
        <v>567</v>
      </c>
      <c r="M2786" s="72"/>
    </row>
    <row r="2787" spans="2:13" x14ac:dyDescent="0.25">
      <c r="B2787" s="72" t="s">
        <v>143</v>
      </c>
      <c r="C2787" s="72" t="s">
        <v>144</v>
      </c>
      <c r="D2787" s="72" t="s">
        <v>12</v>
      </c>
      <c r="E2787" s="72" t="s">
        <v>292</v>
      </c>
      <c r="F2787" s="73">
        <v>132977</v>
      </c>
      <c r="G2787" s="72" t="s">
        <v>14</v>
      </c>
      <c r="H2787" s="72" t="s">
        <v>15</v>
      </c>
      <c r="I2787" s="72" t="s">
        <v>16</v>
      </c>
      <c r="J2787" s="72" t="s">
        <v>18</v>
      </c>
      <c r="K2787" s="72" t="s">
        <v>147</v>
      </c>
      <c r="L2787" s="72" t="s">
        <v>574</v>
      </c>
      <c r="M2787" s="72" t="s">
        <v>384</v>
      </c>
    </row>
    <row r="2788" spans="2:13" x14ac:dyDescent="0.25">
      <c r="B2788" s="72" t="s">
        <v>143</v>
      </c>
      <c r="C2788" s="72" t="s">
        <v>144</v>
      </c>
      <c r="D2788" s="72" t="s">
        <v>12</v>
      </c>
      <c r="E2788" s="72" t="s">
        <v>177</v>
      </c>
      <c r="F2788" s="73">
        <v>320950</v>
      </c>
      <c r="G2788" s="72" t="s">
        <v>14</v>
      </c>
      <c r="H2788" s="72" t="s">
        <v>15</v>
      </c>
      <c r="I2788" s="72" t="s">
        <v>16</v>
      </c>
      <c r="J2788" s="72" t="s">
        <v>18</v>
      </c>
      <c r="K2788" s="72" t="s">
        <v>33</v>
      </c>
      <c r="L2788" s="72" t="s">
        <v>551</v>
      </c>
      <c r="M2788" s="72"/>
    </row>
    <row r="2789" spans="2:13" x14ac:dyDescent="0.25">
      <c r="B2789" s="72" t="s">
        <v>143</v>
      </c>
      <c r="C2789" s="72" t="s">
        <v>144</v>
      </c>
      <c r="D2789" s="72" t="s">
        <v>12</v>
      </c>
      <c r="E2789" s="72" t="s">
        <v>183</v>
      </c>
      <c r="F2789" s="73">
        <v>24117</v>
      </c>
      <c r="G2789" s="72" t="s">
        <v>14</v>
      </c>
      <c r="H2789" s="72" t="s">
        <v>15</v>
      </c>
      <c r="I2789" s="72" t="s">
        <v>16</v>
      </c>
      <c r="J2789" s="72" t="s">
        <v>18</v>
      </c>
      <c r="K2789" s="72" t="s">
        <v>24</v>
      </c>
      <c r="L2789" s="72" t="s">
        <v>612</v>
      </c>
      <c r="M2789" s="72" t="s">
        <v>248</v>
      </c>
    </row>
    <row r="2790" spans="2:13" x14ac:dyDescent="0.25">
      <c r="B2790" s="72" t="s">
        <v>143</v>
      </c>
      <c r="C2790" s="72" t="s">
        <v>144</v>
      </c>
      <c r="D2790" s="72" t="s">
        <v>12</v>
      </c>
      <c r="E2790" s="72" t="s">
        <v>197</v>
      </c>
      <c r="F2790" s="73">
        <v>16033</v>
      </c>
      <c r="G2790" s="72" t="s">
        <v>14</v>
      </c>
      <c r="H2790" s="72" t="s">
        <v>15</v>
      </c>
      <c r="I2790" s="72" t="s">
        <v>16</v>
      </c>
      <c r="J2790" s="72" t="s">
        <v>18</v>
      </c>
      <c r="K2790" s="72" t="s">
        <v>189</v>
      </c>
      <c r="L2790" s="72" t="s">
        <v>524</v>
      </c>
      <c r="M2790" s="72" t="s">
        <v>163</v>
      </c>
    </row>
    <row r="2791" spans="2:13" x14ac:dyDescent="0.25">
      <c r="B2791" s="72" t="s">
        <v>143</v>
      </c>
      <c r="C2791" s="72" t="s">
        <v>144</v>
      </c>
      <c r="D2791" s="72" t="s">
        <v>12</v>
      </c>
      <c r="E2791" s="72" t="s">
        <v>439</v>
      </c>
      <c r="F2791" s="73">
        <v>734792</v>
      </c>
      <c r="G2791" s="72" t="s">
        <v>14</v>
      </c>
      <c r="H2791" s="72" t="s">
        <v>15</v>
      </c>
      <c r="I2791" s="72" t="s">
        <v>16</v>
      </c>
      <c r="J2791" s="72" t="s">
        <v>18</v>
      </c>
      <c r="K2791" s="72" t="s">
        <v>24</v>
      </c>
      <c r="L2791" s="72" t="s">
        <v>289</v>
      </c>
      <c r="M2791" s="72"/>
    </row>
    <row r="2792" spans="2:13" x14ac:dyDescent="0.25">
      <c r="B2792" s="72" t="s">
        <v>143</v>
      </c>
      <c r="C2792" s="72" t="s">
        <v>144</v>
      </c>
      <c r="D2792" s="72" t="s">
        <v>12</v>
      </c>
      <c r="E2792" s="72" t="s">
        <v>181</v>
      </c>
      <c r="F2792" s="73">
        <v>-438</v>
      </c>
      <c r="G2792" s="72" t="s">
        <v>14</v>
      </c>
      <c r="H2792" s="72" t="s">
        <v>15</v>
      </c>
      <c r="I2792" s="72" t="s">
        <v>16</v>
      </c>
      <c r="J2792" s="72" t="s">
        <v>18</v>
      </c>
      <c r="K2792" s="72" t="s">
        <v>33</v>
      </c>
      <c r="L2792" s="72" t="s">
        <v>490</v>
      </c>
      <c r="M2792" s="72"/>
    </row>
    <row r="2793" spans="2:13" x14ac:dyDescent="0.25">
      <c r="B2793" s="72" t="s">
        <v>143</v>
      </c>
      <c r="C2793" s="72" t="s">
        <v>144</v>
      </c>
      <c r="D2793" s="72" t="s">
        <v>12</v>
      </c>
      <c r="E2793" s="72" t="s">
        <v>219</v>
      </c>
      <c r="F2793" s="73">
        <v>4</v>
      </c>
      <c r="G2793" s="72" t="s">
        <v>14</v>
      </c>
      <c r="H2793" s="72" t="s">
        <v>15</v>
      </c>
      <c r="I2793" s="72" t="s">
        <v>16</v>
      </c>
      <c r="J2793" s="72" t="s">
        <v>18</v>
      </c>
      <c r="K2793" s="72" t="s">
        <v>33</v>
      </c>
      <c r="L2793" s="72" t="s">
        <v>492</v>
      </c>
      <c r="M2793" s="72"/>
    </row>
    <row r="2794" spans="2:13" x14ac:dyDescent="0.25">
      <c r="B2794" s="72" t="s">
        <v>143</v>
      </c>
      <c r="C2794" s="72" t="s">
        <v>144</v>
      </c>
      <c r="D2794" s="72" t="s">
        <v>12</v>
      </c>
      <c r="E2794" s="72" t="s">
        <v>227</v>
      </c>
      <c r="F2794" s="73">
        <v>95936</v>
      </c>
      <c r="G2794" s="72" t="s">
        <v>14</v>
      </c>
      <c r="H2794" s="72" t="s">
        <v>155</v>
      </c>
      <c r="I2794" s="72" t="s">
        <v>136</v>
      </c>
      <c r="J2794" s="72" t="s">
        <v>18</v>
      </c>
      <c r="K2794" s="72" t="s">
        <v>267</v>
      </c>
      <c r="L2794" s="72" t="s">
        <v>576</v>
      </c>
      <c r="M2794" s="72" t="s">
        <v>151</v>
      </c>
    </row>
    <row r="2795" spans="2:13" x14ac:dyDescent="0.25">
      <c r="B2795" s="72" t="s">
        <v>143</v>
      </c>
      <c r="C2795" s="72" t="s">
        <v>144</v>
      </c>
      <c r="D2795" s="72" t="s">
        <v>12</v>
      </c>
      <c r="E2795" s="72" t="s">
        <v>181</v>
      </c>
      <c r="F2795" s="73">
        <v>-4765</v>
      </c>
      <c r="G2795" s="72" t="s">
        <v>14</v>
      </c>
      <c r="H2795" s="72" t="s">
        <v>15</v>
      </c>
      <c r="I2795" s="72" t="s">
        <v>16</v>
      </c>
      <c r="J2795" s="72" t="s">
        <v>18</v>
      </c>
      <c r="K2795" s="72" t="s">
        <v>21</v>
      </c>
      <c r="L2795" s="72" t="s">
        <v>515</v>
      </c>
      <c r="M2795" s="72"/>
    </row>
    <row r="2796" spans="2:13" x14ac:dyDescent="0.25">
      <c r="B2796" s="72" t="s">
        <v>143</v>
      </c>
      <c r="C2796" s="72" t="s">
        <v>144</v>
      </c>
      <c r="D2796" s="72" t="s">
        <v>12</v>
      </c>
      <c r="E2796" s="72" t="s">
        <v>177</v>
      </c>
      <c r="F2796" s="73">
        <v>587106</v>
      </c>
      <c r="G2796" s="72" t="s">
        <v>14</v>
      </c>
      <c r="H2796" s="72" t="s">
        <v>155</v>
      </c>
      <c r="I2796" s="72" t="s">
        <v>16</v>
      </c>
      <c r="J2796" s="72" t="s">
        <v>18</v>
      </c>
      <c r="K2796" s="72" t="s">
        <v>33</v>
      </c>
      <c r="L2796" s="72" t="s">
        <v>176</v>
      </c>
      <c r="M2796" s="72"/>
    </row>
    <row r="2797" spans="2:13" x14ac:dyDescent="0.25">
      <c r="B2797" s="72" t="s">
        <v>143</v>
      </c>
      <c r="C2797" s="72" t="s">
        <v>144</v>
      </c>
      <c r="D2797" s="72" t="s">
        <v>12</v>
      </c>
      <c r="E2797" s="72" t="s">
        <v>227</v>
      </c>
      <c r="F2797" s="73">
        <v>475447</v>
      </c>
      <c r="G2797" s="72" t="s">
        <v>14</v>
      </c>
      <c r="H2797" s="72" t="s">
        <v>155</v>
      </c>
      <c r="I2797" s="72" t="s">
        <v>16</v>
      </c>
      <c r="J2797" s="72" t="s">
        <v>18</v>
      </c>
      <c r="K2797" s="72" t="s">
        <v>33</v>
      </c>
      <c r="L2797" s="72" t="s">
        <v>277</v>
      </c>
      <c r="M2797" s="72" t="s">
        <v>163</v>
      </c>
    </row>
    <row r="2798" spans="2:13" x14ac:dyDescent="0.25">
      <c r="B2798" s="72" t="s">
        <v>143</v>
      </c>
      <c r="C2798" s="72" t="s">
        <v>144</v>
      </c>
      <c r="D2798" s="72" t="s">
        <v>12</v>
      </c>
      <c r="E2798" s="72" t="s">
        <v>183</v>
      </c>
      <c r="F2798" s="73">
        <v>42956</v>
      </c>
      <c r="G2798" s="72" t="s">
        <v>14</v>
      </c>
      <c r="H2798" s="72" t="s">
        <v>15</v>
      </c>
      <c r="I2798" s="72" t="s">
        <v>16</v>
      </c>
      <c r="J2798" s="72" t="s">
        <v>18</v>
      </c>
      <c r="K2798" s="72" t="s">
        <v>147</v>
      </c>
      <c r="L2798" s="72" t="s">
        <v>533</v>
      </c>
      <c r="M2798" s="72" t="s">
        <v>186</v>
      </c>
    </row>
    <row r="2799" spans="2:13" x14ac:dyDescent="0.25">
      <c r="B2799" s="72" t="s">
        <v>143</v>
      </c>
      <c r="C2799" s="72" t="s">
        <v>144</v>
      </c>
      <c r="D2799" s="72" t="s">
        <v>12</v>
      </c>
      <c r="E2799" s="72" t="s">
        <v>188</v>
      </c>
      <c r="F2799" s="73">
        <v>2055691</v>
      </c>
      <c r="G2799" s="72" t="s">
        <v>14</v>
      </c>
      <c r="H2799" s="72" t="s">
        <v>155</v>
      </c>
      <c r="I2799" s="72" t="s">
        <v>16</v>
      </c>
      <c r="J2799" s="72" t="s">
        <v>18</v>
      </c>
      <c r="K2799" s="72" t="s">
        <v>33</v>
      </c>
      <c r="L2799" s="72" t="s">
        <v>346</v>
      </c>
      <c r="M2799" s="72" t="s">
        <v>163</v>
      </c>
    </row>
    <row r="2800" spans="2:13" x14ac:dyDescent="0.25">
      <c r="B2800" s="72" t="s">
        <v>143</v>
      </c>
      <c r="C2800" s="72" t="s">
        <v>144</v>
      </c>
      <c r="D2800" s="72" t="s">
        <v>12</v>
      </c>
      <c r="E2800" s="72" t="s">
        <v>197</v>
      </c>
      <c r="F2800" s="73">
        <v>231012</v>
      </c>
      <c r="G2800" s="72" t="s">
        <v>14</v>
      </c>
      <c r="H2800" s="72" t="s">
        <v>15</v>
      </c>
      <c r="I2800" s="72" t="s">
        <v>16</v>
      </c>
      <c r="J2800" s="72" t="s">
        <v>18</v>
      </c>
      <c r="K2800" s="72" t="s">
        <v>147</v>
      </c>
      <c r="L2800" s="72" t="s">
        <v>440</v>
      </c>
      <c r="M2800" s="72" t="s">
        <v>191</v>
      </c>
    </row>
    <row r="2801" spans="2:13" x14ac:dyDescent="0.25">
      <c r="B2801" s="72" t="s">
        <v>143</v>
      </c>
      <c r="C2801" s="72" t="s">
        <v>144</v>
      </c>
      <c r="D2801" s="72" t="s">
        <v>12</v>
      </c>
      <c r="E2801" s="72" t="s">
        <v>181</v>
      </c>
      <c r="F2801" s="73">
        <v>-3954</v>
      </c>
      <c r="G2801" s="72" t="s">
        <v>14</v>
      </c>
      <c r="H2801" s="72" t="s">
        <v>15</v>
      </c>
      <c r="I2801" s="72" t="s">
        <v>16</v>
      </c>
      <c r="J2801" s="72" t="s">
        <v>18</v>
      </c>
      <c r="K2801" s="72" t="s">
        <v>189</v>
      </c>
      <c r="L2801" s="72" t="s">
        <v>324</v>
      </c>
      <c r="M2801" s="72"/>
    </row>
    <row r="2802" spans="2:13" x14ac:dyDescent="0.25">
      <c r="B2802" s="72" t="s">
        <v>143</v>
      </c>
      <c r="C2802" s="72" t="s">
        <v>144</v>
      </c>
      <c r="D2802" s="72" t="s">
        <v>12</v>
      </c>
      <c r="E2802" s="72" t="s">
        <v>439</v>
      </c>
      <c r="F2802" s="73">
        <v>27714</v>
      </c>
      <c r="G2802" s="72" t="s">
        <v>14</v>
      </c>
      <c r="H2802" s="72" t="s">
        <v>155</v>
      </c>
      <c r="I2802" s="72" t="s">
        <v>16</v>
      </c>
      <c r="J2802" s="72" t="s">
        <v>18</v>
      </c>
      <c r="K2802" s="72" t="s">
        <v>33</v>
      </c>
      <c r="L2802" s="72" t="s">
        <v>353</v>
      </c>
      <c r="M2802" s="72"/>
    </row>
    <row r="2803" spans="2:13" x14ac:dyDescent="0.25">
      <c r="B2803" s="72" t="s">
        <v>143</v>
      </c>
      <c r="C2803" s="72" t="s">
        <v>144</v>
      </c>
      <c r="D2803" s="72" t="s">
        <v>12</v>
      </c>
      <c r="E2803" s="72" t="s">
        <v>439</v>
      </c>
      <c r="F2803" s="73">
        <v>17597</v>
      </c>
      <c r="G2803" s="72" t="s">
        <v>14</v>
      </c>
      <c r="H2803" s="72" t="s">
        <v>15</v>
      </c>
      <c r="I2803" s="72" t="s">
        <v>16</v>
      </c>
      <c r="J2803" s="72" t="s">
        <v>18</v>
      </c>
      <c r="K2803" s="72" t="s">
        <v>147</v>
      </c>
      <c r="L2803" s="72" t="s">
        <v>158</v>
      </c>
      <c r="M2803" s="72"/>
    </row>
    <row r="2804" spans="2:13" x14ac:dyDescent="0.25">
      <c r="B2804" s="72" t="s">
        <v>143</v>
      </c>
      <c r="C2804" s="72" t="s">
        <v>144</v>
      </c>
      <c r="D2804" s="72" t="s">
        <v>12</v>
      </c>
      <c r="E2804" s="72" t="s">
        <v>177</v>
      </c>
      <c r="F2804" s="73">
        <v>25698</v>
      </c>
      <c r="G2804" s="72" t="s">
        <v>14</v>
      </c>
      <c r="H2804" s="72" t="s">
        <v>15</v>
      </c>
      <c r="I2804" s="72" t="s">
        <v>16</v>
      </c>
      <c r="J2804" s="72" t="s">
        <v>18</v>
      </c>
      <c r="K2804" s="72" t="s">
        <v>33</v>
      </c>
      <c r="L2804" s="72" t="s">
        <v>430</v>
      </c>
      <c r="M2804" s="72"/>
    </row>
    <row r="2805" spans="2:13" x14ac:dyDescent="0.25">
      <c r="B2805" s="72" t="s">
        <v>143</v>
      </c>
      <c r="C2805" s="72" t="s">
        <v>144</v>
      </c>
      <c r="D2805" s="72" t="s">
        <v>12</v>
      </c>
      <c r="E2805" s="72" t="s">
        <v>282</v>
      </c>
      <c r="F2805" s="73">
        <v>-918</v>
      </c>
      <c r="G2805" s="72" t="s">
        <v>14</v>
      </c>
      <c r="H2805" s="72" t="s">
        <v>15</v>
      </c>
      <c r="I2805" s="72" t="s">
        <v>16</v>
      </c>
      <c r="J2805" s="72" t="s">
        <v>18</v>
      </c>
      <c r="K2805" s="72" t="s">
        <v>214</v>
      </c>
      <c r="L2805" s="72" t="s">
        <v>599</v>
      </c>
      <c r="M2805" s="72"/>
    </row>
    <row r="2806" spans="2:13" x14ac:dyDescent="0.25">
      <c r="B2806" s="72" t="s">
        <v>143</v>
      </c>
      <c r="C2806" s="72" t="s">
        <v>144</v>
      </c>
      <c r="D2806" s="72" t="s">
        <v>12</v>
      </c>
      <c r="E2806" s="72" t="s">
        <v>154</v>
      </c>
      <c r="F2806" s="73">
        <v>-3453</v>
      </c>
      <c r="G2806" s="72" t="s">
        <v>14</v>
      </c>
      <c r="H2806" s="72" t="s">
        <v>155</v>
      </c>
      <c r="I2806" s="72" t="s">
        <v>16</v>
      </c>
      <c r="J2806" s="72" t="s">
        <v>18</v>
      </c>
      <c r="K2806" s="72" t="s">
        <v>147</v>
      </c>
      <c r="L2806" s="72" t="s">
        <v>347</v>
      </c>
      <c r="M2806" s="72"/>
    </row>
    <row r="2807" spans="2:13" x14ac:dyDescent="0.25">
      <c r="B2807" s="72" t="s">
        <v>143</v>
      </c>
      <c r="C2807" s="72" t="s">
        <v>144</v>
      </c>
      <c r="D2807" s="72" t="s">
        <v>12</v>
      </c>
      <c r="E2807" s="72" t="s">
        <v>164</v>
      </c>
      <c r="F2807" s="73">
        <v>-11620</v>
      </c>
      <c r="G2807" s="72" t="s">
        <v>14</v>
      </c>
      <c r="H2807" s="72" t="s">
        <v>15</v>
      </c>
      <c r="I2807" s="72" t="s">
        <v>16</v>
      </c>
      <c r="J2807" s="72" t="s">
        <v>18</v>
      </c>
      <c r="K2807" s="72" t="s">
        <v>214</v>
      </c>
      <c r="L2807" s="72" t="s">
        <v>502</v>
      </c>
      <c r="M2807" s="72"/>
    </row>
    <row r="2808" spans="2:13" x14ac:dyDescent="0.25">
      <c r="B2808" s="72" t="s">
        <v>143</v>
      </c>
      <c r="C2808" s="72" t="s">
        <v>144</v>
      </c>
      <c r="D2808" s="72" t="s">
        <v>12</v>
      </c>
      <c r="E2808" s="72" t="s">
        <v>292</v>
      </c>
      <c r="F2808" s="73">
        <v>345740</v>
      </c>
      <c r="G2808" s="72" t="s">
        <v>14</v>
      </c>
      <c r="H2808" s="72" t="s">
        <v>155</v>
      </c>
      <c r="I2808" s="72" t="s">
        <v>16</v>
      </c>
      <c r="J2808" s="72" t="s">
        <v>18</v>
      </c>
      <c r="K2808" s="72" t="s">
        <v>147</v>
      </c>
      <c r="L2808" s="72" t="s">
        <v>182</v>
      </c>
      <c r="M2808" s="72" t="s">
        <v>293</v>
      </c>
    </row>
    <row r="2809" spans="2:13" x14ac:dyDescent="0.25">
      <c r="B2809" s="72" t="s">
        <v>143</v>
      </c>
      <c r="C2809" s="72" t="s">
        <v>144</v>
      </c>
      <c r="D2809" s="72" t="s">
        <v>12</v>
      </c>
      <c r="E2809" s="72" t="s">
        <v>145</v>
      </c>
      <c r="F2809" s="73">
        <v>-7555</v>
      </c>
      <c r="G2809" s="72" t="s">
        <v>14</v>
      </c>
      <c r="H2809" s="72" t="s">
        <v>15</v>
      </c>
      <c r="I2809" s="72" t="s">
        <v>16</v>
      </c>
      <c r="J2809" s="72" t="s">
        <v>18</v>
      </c>
      <c r="K2809" s="72" t="s">
        <v>214</v>
      </c>
      <c r="L2809" s="72" t="s">
        <v>560</v>
      </c>
      <c r="M2809" s="72"/>
    </row>
    <row r="2810" spans="2:13" x14ac:dyDescent="0.25">
      <c r="B2810" s="72" t="s">
        <v>143</v>
      </c>
      <c r="C2810" s="72" t="s">
        <v>144</v>
      </c>
      <c r="D2810" s="72" t="s">
        <v>12</v>
      </c>
      <c r="E2810" s="72" t="s">
        <v>188</v>
      </c>
      <c r="F2810" s="73">
        <v>411256</v>
      </c>
      <c r="G2810" s="72" t="s">
        <v>14</v>
      </c>
      <c r="H2810" s="72" t="s">
        <v>15</v>
      </c>
      <c r="I2810" s="72" t="s">
        <v>16</v>
      </c>
      <c r="J2810" s="72" t="s">
        <v>18</v>
      </c>
      <c r="K2810" s="72" t="s">
        <v>24</v>
      </c>
      <c r="L2810" s="72" t="s">
        <v>25</v>
      </c>
      <c r="M2810" s="72" t="s">
        <v>248</v>
      </c>
    </row>
    <row r="2811" spans="2:13" x14ac:dyDescent="0.25">
      <c r="B2811" s="72" t="s">
        <v>143</v>
      </c>
      <c r="C2811" s="72" t="s">
        <v>144</v>
      </c>
      <c r="D2811" s="72" t="s">
        <v>12</v>
      </c>
      <c r="E2811" s="72" t="s">
        <v>219</v>
      </c>
      <c r="F2811" s="73">
        <v>419226</v>
      </c>
      <c r="G2811" s="72" t="s">
        <v>14</v>
      </c>
      <c r="H2811" s="72" t="s">
        <v>15</v>
      </c>
      <c r="I2811" s="72" t="s">
        <v>16</v>
      </c>
      <c r="J2811" s="72" t="s">
        <v>18</v>
      </c>
      <c r="K2811" s="72" t="s">
        <v>147</v>
      </c>
      <c r="L2811" s="72" t="s">
        <v>520</v>
      </c>
      <c r="M2811" s="72"/>
    </row>
    <row r="2812" spans="2:13" x14ac:dyDescent="0.25">
      <c r="B2812" s="72" t="s">
        <v>143</v>
      </c>
      <c r="C2812" s="72" t="s">
        <v>144</v>
      </c>
      <c r="D2812" s="72" t="s">
        <v>12</v>
      </c>
      <c r="E2812" s="72" t="s">
        <v>213</v>
      </c>
      <c r="F2812" s="73">
        <v>44789</v>
      </c>
      <c r="G2812" s="72" t="s">
        <v>14</v>
      </c>
      <c r="H2812" s="72" t="s">
        <v>155</v>
      </c>
      <c r="I2812" s="72" t="s">
        <v>16</v>
      </c>
      <c r="J2812" s="72" t="s">
        <v>18</v>
      </c>
      <c r="K2812" s="72" t="s">
        <v>33</v>
      </c>
      <c r="L2812" s="72" t="s">
        <v>307</v>
      </c>
      <c r="M2812" s="72" t="s">
        <v>163</v>
      </c>
    </row>
    <row r="2813" spans="2:13" x14ac:dyDescent="0.25">
      <c r="B2813" s="72" t="s">
        <v>143</v>
      </c>
      <c r="C2813" s="72" t="s">
        <v>144</v>
      </c>
      <c r="D2813" s="72" t="s">
        <v>12</v>
      </c>
      <c r="E2813" s="72" t="s">
        <v>229</v>
      </c>
      <c r="F2813" s="73">
        <v>-253288</v>
      </c>
      <c r="G2813" s="72" t="s">
        <v>14</v>
      </c>
      <c r="H2813" s="72" t="s">
        <v>15</v>
      </c>
      <c r="I2813" s="72" t="s">
        <v>16</v>
      </c>
      <c r="J2813" s="72" t="s">
        <v>18</v>
      </c>
      <c r="K2813" s="72" t="s">
        <v>33</v>
      </c>
      <c r="L2813" s="72" t="s">
        <v>364</v>
      </c>
      <c r="M2813" s="72"/>
    </row>
    <row r="2814" spans="2:13" x14ac:dyDescent="0.25">
      <c r="B2814" s="72" t="s">
        <v>143</v>
      </c>
      <c r="C2814" s="72" t="s">
        <v>144</v>
      </c>
      <c r="D2814" s="72" t="s">
        <v>12</v>
      </c>
      <c r="E2814" s="72" t="s">
        <v>181</v>
      </c>
      <c r="F2814" s="73">
        <v>-471</v>
      </c>
      <c r="G2814" s="72" t="s">
        <v>14</v>
      </c>
      <c r="H2814" s="72" t="s">
        <v>15</v>
      </c>
      <c r="I2814" s="72" t="s">
        <v>16</v>
      </c>
      <c r="J2814" s="72" t="s">
        <v>18</v>
      </c>
      <c r="K2814" s="72" t="s">
        <v>33</v>
      </c>
      <c r="L2814" s="72" t="s">
        <v>765</v>
      </c>
      <c r="M2814" s="72"/>
    </row>
    <row r="2815" spans="2:13" x14ac:dyDescent="0.25">
      <c r="B2815" s="72" t="s">
        <v>143</v>
      </c>
      <c r="C2815" s="72" t="s">
        <v>144</v>
      </c>
      <c r="D2815" s="72" t="s">
        <v>12</v>
      </c>
      <c r="E2815" s="72" t="s">
        <v>152</v>
      </c>
      <c r="F2815" s="73">
        <v>-1208</v>
      </c>
      <c r="G2815" s="72" t="s">
        <v>14</v>
      </c>
      <c r="H2815" s="72" t="s">
        <v>155</v>
      </c>
      <c r="I2815" s="72" t="s">
        <v>16</v>
      </c>
      <c r="J2815" s="72" t="s">
        <v>18</v>
      </c>
      <c r="K2815" s="72" t="s">
        <v>33</v>
      </c>
      <c r="L2815" s="72" t="s">
        <v>584</v>
      </c>
      <c r="M2815" s="72"/>
    </row>
    <row r="2816" spans="2:13" x14ac:dyDescent="0.25">
      <c r="B2816" s="72" t="s">
        <v>143</v>
      </c>
      <c r="C2816" s="72" t="s">
        <v>144</v>
      </c>
      <c r="D2816" s="72" t="s">
        <v>12</v>
      </c>
      <c r="E2816" s="72" t="s">
        <v>282</v>
      </c>
      <c r="F2816" s="73">
        <v>-6122</v>
      </c>
      <c r="G2816" s="72" t="s">
        <v>14</v>
      </c>
      <c r="H2816" s="72" t="s">
        <v>15</v>
      </c>
      <c r="I2816" s="72" t="s">
        <v>16</v>
      </c>
      <c r="J2816" s="72" t="s">
        <v>18</v>
      </c>
      <c r="K2816" s="72" t="s">
        <v>147</v>
      </c>
      <c r="L2816" s="72" t="s">
        <v>376</v>
      </c>
      <c r="M2816" s="72"/>
    </row>
    <row r="2817" spans="2:13" x14ac:dyDescent="0.25">
      <c r="B2817" s="72" t="s">
        <v>143</v>
      </c>
      <c r="C2817" s="72" t="s">
        <v>144</v>
      </c>
      <c r="D2817" s="72" t="s">
        <v>12</v>
      </c>
      <c r="E2817" s="72" t="s">
        <v>160</v>
      </c>
      <c r="F2817" s="73">
        <v>109007</v>
      </c>
      <c r="G2817" s="72" t="s">
        <v>14</v>
      </c>
      <c r="H2817" s="72" t="s">
        <v>15</v>
      </c>
      <c r="I2817" s="72" t="s">
        <v>16</v>
      </c>
      <c r="J2817" s="72" t="s">
        <v>18</v>
      </c>
      <c r="K2817" s="72" t="s">
        <v>33</v>
      </c>
      <c r="L2817" s="72" t="s">
        <v>431</v>
      </c>
      <c r="M2817" s="72" t="s">
        <v>248</v>
      </c>
    </row>
    <row r="2818" spans="2:13" x14ac:dyDescent="0.25">
      <c r="B2818" s="72" t="s">
        <v>143</v>
      </c>
      <c r="C2818" s="72" t="s">
        <v>144</v>
      </c>
      <c r="D2818" s="72" t="s">
        <v>12</v>
      </c>
      <c r="E2818" s="72" t="s">
        <v>188</v>
      </c>
      <c r="F2818" s="73">
        <v>461065</v>
      </c>
      <c r="G2818" s="72" t="s">
        <v>14</v>
      </c>
      <c r="H2818" s="72" t="s">
        <v>15</v>
      </c>
      <c r="I2818" s="72" t="s">
        <v>16</v>
      </c>
      <c r="J2818" s="72" t="s">
        <v>18</v>
      </c>
      <c r="K2818" s="72" t="s">
        <v>267</v>
      </c>
      <c r="L2818" s="72" t="s">
        <v>340</v>
      </c>
      <c r="M2818" s="72" t="s">
        <v>163</v>
      </c>
    </row>
    <row r="2819" spans="2:13" x14ac:dyDescent="0.25">
      <c r="B2819" s="72" t="s">
        <v>143</v>
      </c>
      <c r="C2819" s="72" t="s">
        <v>144</v>
      </c>
      <c r="D2819" s="72" t="s">
        <v>12</v>
      </c>
      <c r="E2819" s="72" t="s">
        <v>237</v>
      </c>
      <c r="F2819" s="73">
        <v>34265</v>
      </c>
      <c r="G2819" s="72" t="s">
        <v>14</v>
      </c>
      <c r="H2819" s="72" t="s">
        <v>15</v>
      </c>
      <c r="I2819" s="72" t="s">
        <v>16</v>
      </c>
      <c r="J2819" s="72" t="s">
        <v>18</v>
      </c>
      <c r="K2819" s="72" t="s">
        <v>214</v>
      </c>
      <c r="L2819" s="72" t="s">
        <v>493</v>
      </c>
      <c r="M2819" s="72" t="s">
        <v>248</v>
      </c>
    </row>
    <row r="2820" spans="2:13" x14ac:dyDescent="0.25">
      <c r="B2820" s="72" t="s">
        <v>143</v>
      </c>
      <c r="C2820" s="72" t="s">
        <v>144</v>
      </c>
      <c r="D2820" s="72" t="s">
        <v>12</v>
      </c>
      <c r="E2820" s="72" t="s">
        <v>181</v>
      </c>
      <c r="F2820" s="73">
        <v>-114787</v>
      </c>
      <c r="G2820" s="72" t="s">
        <v>14</v>
      </c>
      <c r="H2820" s="72" t="s">
        <v>15</v>
      </c>
      <c r="I2820" s="72" t="s">
        <v>16</v>
      </c>
      <c r="J2820" s="72" t="s">
        <v>18</v>
      </c>
      <c r="K2820" s="72" t="s">
        <v>184</v>
      </c>
      <c r="L2820" s="72" t="s">
        <v>336</v>
      </c>
      <c r="M2820" s="72"/>
    </row>
    <row r="2821" spans="2:13" x14ac:dyDescent="0.25">
      <c r="B2821" s="72" t="s">
        <v>143</v>
      </c>
      <c r="C2821" s="72" t="s">
        <v>144</v>
      </c>
      <c r="D2821" s="72" t="s">
        <v>12</v>
      </c>
      <c r="E2821" s="72" t="s">
        <v>292</v>
      </c>
      <c r="F2821" s="73">
        <v>79800</v>
      </c>
      <c r="G2821" s="72" t="s">
        <v>14</v>
      </c>
      <c r="H2821" s="72" t="s">
        <v>15</v>
      </c>
      <c r="I2821" s="72" t="s">
        <v>16</v>
      </c>
      <c r="J2821" s="72" t="s">
        <v>18</v>
      </c>
      <c r="K2821" s="72" t="s">
        <v>161</v>
      </c>
      <c r="L2821" s="72" t="s">
        <v>265</v>
      </c>
      <c r="M2821" s="72" t="s">
        <v>384</v>
      </c>
    </row>
    <row r="2822" spans="2:13" x14ac:dyDescent="0.25">
      <c r="B2822" s="72" t="s">
        <v>143</v>
      </c>
      <c r="C2822" s="72" t="s">
        <v>144</v>
      </c>
      <c r="D2822" s="72" t="s">
        <v>12</v>
      </c>
      <c r="E2822" s="72" t="s">
        <v>197</v>
      </c>
      <c r="F2822" s="73">
        <v>22766</v>
      </c>
      <c r="G2822" s="72" t="s">
        <v>14</v>
      </c>
      <c r="H2822" s="72" t="s">
        <v>155</v>
      </c>
      <c r="I2822" s="72" t="s">
        <v>16</v>
      </c>
      <c r="J2822" s="72" t="s">
        <v>18</v>
      </c>
      <c r="K2822" s="72" t="s">
        <v>33</v>
      </c>
      <c r="L2822" s="72" t="s">
        <v>233</v>
      </c>
      <c r="M2822" s="72" t="s">
        <v>163</v>
      </c>
    </row>
    <row r="2823" spans="2:13" x14ac:dyDescent="0.25">
      <c r="B2823" s="72" t="s">
        <v>143</v>
      </c>
      <c r="C2823" s="72" t="s">
        <v>144</v>
      </c>
      <c r="D2823" s="72" t="s">
        <v>12</v>
      </c>
      <c r="E2823" s="72" t="s">
        <v>183</v>
      </c>
      <c r="F2823" s="73">
        <v>7958997</v>
      </c>
      <c r="G2823" s="72" t="s">
        <v>14</v>
      </c>
      <c r="H2823" s="72" t="s">
        <v>15</v>
      </c>
      <c r="I2823" s="72" t="s">
        <v>16</v>
      </c>
      <c r="J2823" s="72" t="s">
        <v>18</v>
      </c>
      <c r="K2823" s="72" t="s">
        <v>184</v>
      </c>
      <c r="L2823" s="72" t="s">
        <v>336</v>
      </c>
      <c r="M2823" s="72" t="s">
        <v>248</v>
      </c>
    </row>
    <row r="2824" spans="2:13" x14ac:dyDescent="0.25">
      <c r="B2824" s="72" t="s">
        <v>143</v>
      </c>
      <c r="C2824" s="72" t="s">
        <v>144</v>
      </c>
      <c r="D2824" s="72" t="s">
        <v>12</v>
      </c>
      <c r="E2824" s="72" t="s">
        <v>181</v>
      </c>
      <c r="F2824" s="73">
        <v>-59</v>
      </c>
      <c r="G2824" s="72" t="s">
        <v>14</v>
      </c>
      <c r="H2824" s="72" t="s">
        <v>155</v>
      </c>
      <c r="I2824" s="72" t="s">
        <v>16</v>
      </c>
      <c r="J2824" s="72" t="s">
        <v>18</v>
      </c>
      <c r="K2824" s="72" t="s">
        <v>33</v>
      </c>
      <c r="L2824" s="72" t="s">
        <v>631</v>
      </c>
      <c r="M2824" s="72"/>
    </row>
    <row r="2825" spans="2:13" x14ac:dyDescent="0.25">
      <c r="B2825" s="72" t="s">
        <v>143</v>
      </c>
      <c r="C2825" s="72" t="s">
        <v>144</v>
      </c>
      <c r="D2825" s="72" t="s">
        <v>12</v>
      </c>
      <c r="E2825" s="72" t="s">
        <v>199</v>
      </c>
      <c r="F2825" s="73">
        <v>150071</v>
      </c>
      <c r="G2825" s="72" t="s">
        <v>14</v>
      </c>
      <c r="H2825" s="72" t="s">
        <v>15</v>
      </c>
      <c r="I2825" s="72" t="s">
        <v>16</v>
      </c>
      <c r="J2825" s="72" t="s">
        <v>18</v>
      </c>
      <c r="K2825" s="72" t="s">
        <v>147</v>
      </c>
      <c r="L2825" s="72" t="s">
        <v>477</v>
      </c>
      <c r="M2825" s="72"/>
    </row>
    <row r="2826" spans="2:13" x14ac:dyDescent="0.25">
      <c r="B2826" s="72" t="s">
        <v>143</v>
      </c>
      <c r="C2826" s="72" t="s">
        <v>144</v>
      </c>
      <c r="D2826" s="72" t="s">
        <v>12</v>
      </c>
      <c r="E2826" s="72" t="s">
        <v>160</v>
      </c>
      <c r="F2826" s="73">
        <v>175840</v>
      </c>
      <c r="G2826" s="72" t="s">
        <v>14</v>
      </c>
      <c r="H2826" s="72" t="s">
        <v>15</v>
      </c>
      <c r="I2826" s="72" t="s">
        <v>16</v>
      </c>
      <c r="J2826" s="72" t="s">
        <v>18</v>
      </c>
      <c r="K2826" s="72" t="s">
        <v>33</v>
      </c>
      <c r="L2826" s="72" t="s">
        <v>552</v>
      </c>
      <c r="M2826" s="72" t="s">
        <v>248</v>
      </c>
    </row>
    <row r="2827" spans="2:13" x14ac:dyDescent="0.25">
      <c r="B2827" s="72" t="s">
        <v>143</v>
      </c>
      <c r="C2827" s="72" t="s">
        <v>144</v>
      </c>
      <c r="D2827" s="72" t="s">
        <v>12</v>
      </c>
      <c r="E2827" s="72" t="s">
        <v>219</v>
      </c>
      <c r="F2827" s="73">
        <v>989165</v>
      </c>
      <c r="G2827" s="72" t="s">
        <v>14</v>
      </c>
      <c r="H2827" s="72" t="s">
        <v>15</v>
      </c>
      <c r="I2827" s="72" t="s">
        <v>16</v>
      </c>
      <c r="J2827" s="72" t="s">
        <v>18</v>
      </c>
      <c r="K2827" s="72" t="s">
        <v>147</v>
      </c>
      <c r="L2827" s="72" t="s">
        <v>310</v>
      </c>
      <c r="M2827" s="72"/>
    </row>
    <row r="2828" spans="2:13" x14ac:dyDescent="0.25">
      <c r="B2828" s="72" t="s">
        <v>143</v>
      </c>
      <c r="C2828" s="72" t="s">
        <v>144</v>
      </c>
      <c r="D2828" s="72" t="s">
        <v>12</v>
      </c>
      <c r="E2828" s="72" t="s">
        <v>154</v>
      </c>
      <c r="F2828" s="73">
        <v>-14607</v>
      </c>
      <c r="G2828" s="72" t="s">
        <v>14</v>
      </c>
      <c r="H2828" s="72" t="s">
        <v>15</v>
      </c>
      <c r="I2828" s="72" t="s">
        <v>16</v>
      </c>
      <c r="J2828" s="72" t="s">
        <v>18</v>
      </c>
      <c r="K2828" s="72" t="s">
        <v>147</v>
      </c>
      <c r="L2828" s="72" t="s">
        <v>607</v>
      </c>
      <c r="M2828" s="72"/>
    </row>
    <row r="2829" spans="2:13" x14ac:dyDescent="0.25">
      <c r="B2829" s="72" t="s">
        <v>143</v>
      </c>
      <c r="C2829" s="72" t="s">
        <v>144</v>
      </c>
      <c r="D2829" s="72" t="s">
        <v>12</v>
      </c>
      <c r="E2829" s="72" t="s">
        <v>152</v>
      </c>
      <c r="F2829" s="73">
        <v>-14420</v>
      </c>
      <c r="G2829" s="72" t="s">
        <v>14</v>
      </c>
      <c r="H2829" s="72" t="s">
        <v>15</v>
      </c>
      <c r="I2829" s="72" t="s">
        <v>16</v>
      </c>
      <c r="J2829" s="72" t="s">
        <v>18</v>
      </c>
      <c r="K2829" s="72" t="s">
        <v>147</v>
      </c>
      <c r="L2829" s="72" t="s">
        <v>332</v>
      </c>
      <c r="M2829" s="72"/>
    </row>
    <row r="2830" spans="2:13" x14ac:dyDescent="0.25">
      <c r="B2830" s="72" t="s">
        <v>143</v>
      </c>
      <c r="C2830" s="72" t="s">
        <v>144</v>
      </c>
      <c r="D2830" s="72" t="s">
        <v>12</v>
      </c>
      <c r="E2830" s="72" t="s">
        <v>227</v>
      </c>
      <c r="F2830" s="73">
        <v>367080</v>
      </c>
      <c r="G2830" s="72" t="s">
        <v>14</v>
      </c>
      <c r="H2830" s="72" t="s">
        <v>15</v>
      </c>
      <c r="I2830" s="72" t="s">
        <v>16</v>
      </c>
      <c r="J2830" s="72" t="s">
        <v>18</v>
      </c>
      <c r="K2830" s="72" t="s">
        <v>147</v>
      </c>
      <c r="L2830" s="72" t="s">
        <v>511</v>
      </c>
      <c r="M2830" s="72" t="s">
        <v>191</v>
      </c>
    </row>
    <row r="2831" spans="2:13" x14ac:dyDescent="0.25">
      <c r="B2831" s="72" t="s">
        <v>143</v>
      </c>
      <c r="C2831" s="72" t="s">
        <v>144</v>
      </c>
      <c r="D2831" s="72" t="s">
        <v>12</v>
      </c>
      <c r="E2831" s="72" t="s">
        <v>229</v>
      </c>
      <c r="F2831" s="73">
        <v>-5867</v>
      </c>
      <c r="G2831" s="72" t="s">
        <v>14</v>
      </c>
      <c r="H2831" s="72" t="s">
        <v>155</v>
      </c>
      <c r="I2831" s="72" t="s">
        <v>16</v>
      </c>
      <c r="J2831" s="72" t="s">
        <v>18</v>
      </c>
      <c r="K2831" s="72" t="s">
        <v>147</v>
      </c>
      <c r="L2831" s="72" t="s">
        <v>626</v>
      </c>
      <c r="M2831" s="72"/>
    </row>
    <row r="2832" spans="2:13" x14ac:dyDescent="0.25">
      <c r="B2832" s="72" t="s">
        <v>143</v>
      </c>
      <c r="C2832" s="72" t="s">
        <v>144</v>
      </c>
      <c r="D2832" s="72" t="s">
        <v>12</v>
      </c>
      <c r="E2832" s="72" t="s">
        <v>282</v>
      </c>
      <c r="F2832" s="73">
        <v>-13295</v>
      </c>
      <c r="G2832" s="72" t="s">
        <v>14</v>
      </c>
      <c r="H2832" s="72" t="s">
        <v>15</v>
      </c>
      <c r="I2832" s="72" t="s">
        <v>16</v>
      </c>
      <c r="J2832" s="72" t="s">
        <v>18</v>
      </c>
      <c r="K2832" s="72" t="s">
        <v>165</v>
      </c>
      <c r="L2832" s="72" t="s">
        <v>254</v>
      </c>
      <c r="M2832" s="72"/>
    </row>
    <row r="2833" spans="2:13" x14ac:dyDescent="0.25">
      <c r="B2833" s="72" t="s">
        <v>143</v>
      </c>
      <c r="C2833" s="72" t="s">
        <v>144</v>
      </c>
      <c r="D2833" s="72" t="s">
        <v>12</v>
      </c>
      <c r="E2833" s="72" t="s">
        <v>145</v>
      </c>
      <c r="F2833" s="73">
        <v>-92483</v>
      </c>
      <c r="G2833" s="72" t="s">
        <v>14</v>
      </c>
      <c r="H2833" s="72" t="s">
        <v>15</v>
      </c>
      <c r="I2833" s="72" t="s">
        <v>16</v>
      </c>
      <c r="J2833" s="72" t="s">
        <v>18</v>
      </c>
      <c r="K2833" s="72" t="s">
        <v>168</v>
      </c>
      <c r="L2833" s="72" t="s">
        <v>592</v>
      </c>
      <c r="M2833" s="72"/>
    </row>
    <row r="2834" spans="2:13" x14ac:dyDescent="0.25">
      <c r="B2834" s="72" t="s">
        <v>143</v>
      </c>
      <c r="C2834" s="72" t="s">
        <v>144</v>
      </c>
      <c r="D2834" s="72" t="s">
        <v>12</v>
      </c>
      <c r="E2834" s="72" t="s">
        <v>501</v>
      </c>
      <c r="F2834" s="73">
        <v>72</v>
      </c>
      <c r="G2834" s="72" t="s">
        <v>14</v>
      </c>
      <c r="H2834" s="72" t="s">
        <v>155</v>
      </c>
      <c r="I2834" s="72" t="s">
        <v>16</v>
      </c>
      <c r="J2834" s="72" t="s">
        <v>18</v>
      </c>
      <c r="K2834" s="72" t="s">
        <v>21</v>
      </c>
      <c r="L2834" s="72" t="s">
        <v>22</v>
      </c>
      <c r="M2834" s="72"/>
    </row>
    <row r="2835" spans="2:13" x14ac:dyDescent="0.25">
      <c r="B2835" s="72" t="s">
        <v>143</v>
      </c>
      <c r="C2835" s="72" t="s">
        <v>144</v>
      </c>
      <c r="D2835" s="72" t="s">
        <v>12</v>
      </c>
      <c r="E2835" s="72" t="s">
        <v>199</v>
      </c>
      <c r="F2835" s="73">
        <v>403</v>
      </c>
      <c r="G2835" s="72" t="s">
        <v>14</v>
      </c>
      <c r="H2835" s="72" t="s">
        <v>155</v>
      </c>
      <c r="I2835" s="72" t="s">
        <v>16</v>
      </c>
      <c r="J2835" s="72" t="s">
        <v>18</v>
      </c>
      <c r="K2835" s="72" t="s">
        <v>33</v>
      </c>
      <c r="L2835" s="72" t="s">
        <v>294</v>
      </c>
      <c r="M2835" s="72"/>
    </row>
    <row r="2836" spans="2:13" x14ac:dyDescent="0.25">
      <c r="B2836" s="72" t="s">
        <v>143</v>
      </c>
      <c r="C2836" s="72" t="s">
        <v>144</v>
      </c>
      <c r="D2836" s="72" t="s">
        <v>12</v>
      </c>
      <c r="E2836" s="72" t="s">
        <v>227</v>
      </c>
      <c r="F2836" s="73">
        <v>9047</v>
      </c>
      <c r="G2836" s="72" t="s">
        <v>14</v>
      </c>
      <c r="H2836" s="72" t="s">
        <v>155</v>
      </c>
      <c r="I2836" s="72" t="s">
        <v>16</v>
      </c>
      <c r="J2836" s="72" t="s">
        <v>18</v>
      </c>
      <c r="K2836" s="72" t="s">
        <v>33</v>
      </c>
      <c r="L2836" s="72" t="s">
        <v>326</v>
      </c>
      <c r="M2836" s="72" t="s">
        <v>172</v>
      </c>
    </row>
    <row r="2837" spans="2:13" x14ac:dyDescent="0.25">
      <c r="B2837" s="72" t="s">
        <v>143</v>
      </c>
      <c r="C2837" s="72" t="s">
        <v>144</v>
      </c>
      <c r="D2837" s="72" t="s">
        <v>12</v>
      </c>
      <c r="E2837" s="72" t="s">
        <v>229</v>
      </c>
      <c r="F2837" s="73">
        <v>-439247</v>
      </c>
      <c r="G2837" s="72" t="s">
        <v>31</v>
      </c>
      <c r="H2837" s="72" t="s">
        <v>15</v>
      </c>
      <c r="I2837" s="72" t="s">
        <v>16</v>
      </c>
      <c r="J2837" s="72" t="s">
        <v>146</v>
      </c>
      <c r="K2837" s="72" t="s">
        <v>161</v>
      </c>
      <c r="L2837" s="72" t="s">
        <v>375</v>
      </c>
      <c r="M2837" s="72"/>
    </row>
    <row r="2838" spans="2:13" x14ac:dyDescent="0.25">
      <c r="B2838" s="72" t="s">
        <v>143</v>
      </c>
      <c r="C2838" s="72" t="s">
        <v>144</v>
      </c>
      <c r="D2838" s="72" t="s">
        <v>12</v>
      </c>
      <c r="E2838" s="72" t="s">
        <v>188</v>
      </c>
      <c r="F2838" s="73">
        <v>91498</v>
      </c>
      <c r="G2838" s="72" t="s">
        <v>14</v>
      </c>
      <c r="H2838" s="72" t="s">
        <v>155</v>
      </c>
      <c r="I2838" s="72" t="s">
        <v>16</v>
      </c>
      <c r="J2838" s="72" t="s">
        <v>18</v>
      </c>
      <c r="K2838" s="72" t="s">
        <v>33</v>
      </c>
      <c r="L2838" s="72" t="s">
        <v>651</v>
      </c>
      <c r="M2838" s="72" t="s">
        <v>163</v>
      </c>
    </row>
    <row r="2839" spans="2:13" x14ac:dyDescent="0.25">
      <c r="B2839" s="72" t="s">
        <v>143</v>
      </c>
      <c r="C2839" s="72" t="s">
        <v>144</v>
      </c>
      <c r="D2839" s="72" t="s">
        <v>12</v>
      </c>
      <c r="E2839" s="72" t="s">
        <v>439</v>
      </c>
      <c r="F2839" s="73">
        <v>13</v>
      </c>
      <c r="G2839" s="72" t="s">
        <v>14</v>
      </c>
      <c r="H2839" s="72" t="s">
        <v>155</v>
      </c>
      <c r="I2839" s="72" t="s">
        <v>16</v>
      </c>
      <c r="J2839" s="72" t="s">
        <v>18</v>
      </c>
      <c r="K2839" s="72" t="s">
        <v>33</v>
      </c>
      <c r="L2839" s="72" t="s">
        <v>420</v>
      </c>
      <c r="M2839" s="72"/>
    </row>
    <row r="2840" spans="2:13" x14ac:dyDescent="0.25">
      <c r="B2840" s="72" t="s">
        <v>143</v>
      </c>
      <c r="C2840" s="72" t="s">
        <v>144</v>
      </c>
      <c r="D2840" s="72" t="s">
        <v>12</v>
      </c>
      <c r="E2840" s="72" t="s">
        <v>219</v>
      </c>
      <c r="F2840" s="73">
        <v>1213</v>
      </c>
      <c r="G2840" s="72" t="s">
        <v>14</v>
      </c>
      <c r="H2840" s="72" t="s">
        <v>15</v>
      </c>
      <c r="I2840" s="72" t="s">
        <v>16</v>
      </c>
      <c r="J2840" s="72" t="s">
        <v>18</v>
      </c>
      <c r="K2840" s="72" t="s">
        <v>33</v>
      </c>
      <c r="L2840" s="72" t="s">
        <v>558</v>
      </c>
      <c r="M2840" s="72"/>
    </row>
    <row r="2841" spans="2:13" x14ac:dyDescent="0.25">
      <c r="B2841" s="72" t="s">
        <v>143</v>
      </c>
      <c r="C2841" s="72" t="s">
        <v>144</v>
      </c>
      <c r="D2841" s="72" t="s">
        <v>12</v>
      </c>
      <c r="E2841" s="72" t="s">
        <v>292</v>
      </c>
      <c r="F2841" s="73">
        <v>288620</v>
      </c>
      <c r="G2841" s="72" t="s">
        <v>14</v>
      </c>
      <c r="H2841" s="72" t="s">
        <v>155</v>
      </c>
      <c r="I2841" s="72" t="s">
        <v>16</v>
      </c>
      <c r="J2841" s="72" t="s">
        <v>18</v>
      </c>
      <c r="K2841" s="72" t="s">
        <v>33</v>
      </c>
      <c r="L2841" s="72" t="s">
        <v>491</v>
      </c>
      <c r="M2841" s="72" t="s">
        <v>522</v>
      </c>
    </row>
    <row r="2842" spans="2:13" x14ac:dyDescent="0.25">
      <c r="B2842" s="72" t="s">
        <v>143</v>
      </c>
      <c r="C2842" s="72" t="s">
        <v>144</v>
      </c>
      <c r="D2842" s="72" t="s">
        <v>12</v>
      </c>
      <c r="E2842" s="72" t="s">
        <v>237</v>
      </c>
      <c r="F2842" s="73">
        <v>109890</v>
      </c>
      <c r="G2842" s="72" t="s">
        <v>14</v>
      </c>
      <c r="H2842" s="72" t="s">
        <v>15</v>
      </c>
      <c r="I2842" s="72" t="s">
        <v>16</v>
      </c>
      <c r="J2842" s="72" t="s">
        <v>18</v>
      </c>
      <c r="K2842" s="72" t="s">
        <v>147</v>
      </c>
      <c r="L2842" s="72" t="s">
        <v>553</v>
      </c>
      <c r="M2842" s="72" t="s">
        <v>248</v>
      </c>
    </row>
    <row r="2843" spans="2:13" x14ac:dyDescent="0.25">
      <c r="B2843" s="72" t="s">
        <v>143</v>
      </c>
      <c r="C2843" s="72" t="s">
        <v>144</v>
      </c>
      <c r="D2843" s="72" t="s">
        <v>12</v>
      </c>
      <c r="E2843" s="72" t="s">
        <v>183</v>
      </c>
      <c r="F2843" s="73">
        <v>65313</v>
      </c>
      <c r="G2843" s="72" t="s">
        <v>14</v>
      </c>
      <c r="H2843" s="72" t="s">
        <v>15</v>
      </c>
      <c r="I2843" s="72" t="s">
        <v>16</v>
      </c>
      <c r="J2843" s="72" t="s">
        <v>18</v>
      </c>
      <c r="K2843" s="72" t="s">
        <v>214</v>
      </c>
      <c r="L2843" s="72" t="s">
        <v>493</v>
      </c>
      <c r="M2843" s="72" t="s">
        <v>163</v>
      </c>
    </row>
    <row r="2844" spans="2:13" x14ac:dyDescent="0.25">
      <c r="B2844" s="72" t="s">
        <v>143</v>
      </c>
      <c r="C2844" s="72" t="s">
        <v>144</v>
      </c>
      <c r="D2844" s="72" t="s">
        <v>12</v>
      </c>
      <c r="E2844" s="72" t="s">
        <v>160</v>
      </c>
      <c r="F2844" s="73">
        <v>651808</v>
      </c>
      <c r="G2844" s="72" t="s">
        <v>14</v>
      </c>
      <c r="H2844" s="72" t="s">
        <v>15</v>
      </c>
      <c r="I2844" s="72" t="s">
        <v>16</v>
      </c>
      <c r="J2844" s="72" t="s">
        <v>18</v>
      </c>
      <c r="K2844" s="72" t="s">
        <v>147</v>
      </c>
      <c r="L2844" s="72" t="s">
        <v>370</v>
      </c>
      <c r="M2844" s="72" t="s">
        <v>248</v>
      </c>
    </row>
    <row r="2845" spans="2:13" x14ac:dyDescent="0.25">
      <c r="B2845" s="72" t="s">
        <v>143</v>
      </c>
      <c r="C2845" s="72" t="s">
        <v>144</v>
      </c>
      <c r="D2845" s="72" t="s">
        <v>12</v>
      </c>
      <c r="E2845" s="72" t="s">
        <v>175</v>
      </c>
      <c r="F2845" s="73">
        <v>-248</v>
      </c>
      <c r="G2845" s="72" t="s">
        <v>14</v>
      </c>
      <c r="H2845" s="72" t="s">
        <v>15</v>
      </c>
      <c r="I2845" s="72" t="s">
        <v>16</v>
      </c>
      <c r="J2845" s="72" t="s">
        <v>18</v>
      </c>
      <c r="K2845" s="72" t="s">
        <v>161</v>
      </c>
      <c r="L2845" s="72" t="s">
        <v>162</v>
      </c>
      <c r="M2845" s="72"/>
    </row>
    <row r="2846" spans="2:13" x14ac:dyDescent="0.25">
      <c r="B2846" s="72" t="s">
        <v>143</v>
      </c>
      <c r="C2846" s="72" t="s">
        <v>144</v>
      </c>
      <c r="D2846" s="72" t="s">
        <v>12</v>
      </c>
      <c r="E2846" s="72" t="s">
        <v>209</v>
      </c>
      <c r="F2846" s="73">
        <v>17938426</v>
      </c>
      <c r="G2846" s="72" t="s">
        <v>14</v>
      </c>
      <c r="H2846" s="72" t="s">
        <v>15</v>
      </c>
      <c r="I2846" s="72" t="s">
        <v>16</v>
      </c>
      <c r="J2846" s="72" t="s">
        <v>18</v>
      </c>
      <c r="K2846" s="72" t="s">
        <v>205</v>
      </c>
      <c r="L2846" s="72" t="s">
        <v>401</v>
      </c>
      <c r="M2846" s="72" t="s">
        <v>322</v>
      </c>
    </row>
    <row r="2847" spans="2:13" x14ac:dyDescent="0.25">
      <c r="B2847" s="72" t="s">
        <v>143</v>
      </c>
      <c r="C2847" s="72" t="s">
        <v>144</v>
      </c>
      <c r="D2847" s="72" t="s">
        <v>12</v>
      </c>
      <c r="E2847" s="72" t="s">
        <v>152</v>
      </c>
      <c r="F2847" s="73">
        <v>-1121</v>
      </c>
      <c r="G2847" s="72" t="s">
        <v>14</v>
      </c>
      <c r="H2847" s="72" t="s">
        <v>15</v>
      </c>
      <c r="I2847" s="72" t="s">
        <v>16</v>
      </c>
      <c r="J2847" s="72" t="s">
        <v>18</v>
      </c>
      <c r="K2847" s="72" t="s">
        <v>33</v>
      </c>
      <c r="L2847" s="72" t="s">
        <v>731</v>
      </c>
      <c r="M2847" s="72"/>
    </row>
    <row r="2848" spans="2:13" x14ac:dyDescent="0.25">
      <c r="B2848" s="72" t="s">
        <v>143</v>
      </c>
      <c r="C2848" s="72" t="s">
        <v>144</v>
      </c>
      <c r="D2848" s="72" t="s">
        <v>12</v>
      </c>
      <c r="E2848" s="72" t="s">
        <v>199</v>
      </c>
      <c r="F2848" s="73">
        <v>21934</v>
      </c>
      <c r="G2848" s="72" t="s">
        <v>14</v>
      </c>
      <c r="H2848" s="72" t="s">
        <v>15</v>
      </c>
      <c r="I2848" s="72" t="s">
        <v>16</v>
      </c>
      <c r="J2848" s="72" t="s">
        <v>18</v>
      </c>
      <c r="K2848" s="72" t="s">
        <v>33</v>
      </c>
      <c r="L2848" s="72" t="s">
        <v>521</v>
      </c>
      <c r="M2848" s="72"/>
    </row>
    <row r="2849" spans="2:13" x14ac:dyDescent="0.25">
      <c r="B2849" s="72" t="s">
        <v>143</v>
      </c>
      <c r="C2849" s="72" t="s">
        <v>144</v>
      </c>
      <c r="D2849" s="72" t="s">
        <v>12</v>
      </c>
      <c r="E2849" s="72" t="s">
        <v>175</v>
      </c>
      <c r="F2849" s="73">
        <v>-335</v>
      </c>
      <c r="G2849" s="72" t="s">
        <v>14</v>
      </c>
      <c r="H2849" s="72" t="s">
        <v>15</v>
      </c>
      <c r="I2849" s="72" t="s">
        <v>16</v>
      </c>
      <c r="J2849" s="72" t="s">
        <v>18</v>
      </c>
      <c r="K2849" s="72" t="s">
        <v>147</v>
      </c>
      <c r="L2849" s="72" t="s">
        <v>489</v>
      </c>
      <c r="M2849" s="72"/>
    </row>
    <row r="2850" spans="2:13" x14ac:dyDescent="0.25">
      <c r="B2850" s="72" t="s">
        <v>143</v>
      </c>
      <c r="C2850" s="72" t="s">
        <v>144</v>
      </c>
      <c r="D2850" s="72" t="s">
        <v>12</v>
      </c>
      <c r="E2850" s="72" t="s">
        <v>229</v>
      </c>
      <c r="F2850" s="73">
        <v>-217</v>
      </c>
      <c r="G2850" s="72" t="s">
        <v>14</v>
      </c>
      <c r="H2850" s="72" t="s">
        <v>15</v>
      </c>
      <c r="I2850" s="72" t="s">
        <v>16</v>
      </c>
      <c r="J2850" s="72" t="s">
        <v>18</v>
      </c>
      <c r="K2850" s="72" t="s">
        <v>245</v>
      </c>
      <c r="L2850" s="72" t="s">
        <v>780</v>
      </c>
      <c r="M2850" s="72"/>
    </row>
    <row r="2851" spans="2:13" x14ac:dyDescent="0.25">
      <c r="B2851" s="72" t="s">
        <v>143</v>
      </c>
      <c r="C2851" s="72" t="s">
        <v>144</v>
      </c>
      <c r="D2851" s="72" t="s">
        <v>12</v>
      </c>
      <c r="E2851" s="72" t="s">
        <v>181</v>
      </c>
      <c r="F2851" s="73">
        <v>-4210</v>
      </c>
      <c r="G2851" s="72" t="s">
        <v>14</v>
      </c>
      <c r="H2851" s="72" t="s">
        <v>15</v>
      </c>
      <c r="I2851" s="72" t="s">
        <v>16</v>
      </c>
      <c r="J2851" s="72" t="s">
        <v>18</v>
      </c>
      <c r="K2851" s="72" t="s">
        <v>147</v>
      </c>
      <c r="L2851" s="72" t="s">
        <v>376</v>
      </c>
      <c r="M2851" s="72"/>
    </row>
    <row r="2852" spans="2:13" x14ac:dyDescent="0.25">
      <c r="B2852" s="72" t="s">
        <v>143</v>
      </c>
      <c r="C2852" s="72" t="s">
        <v>144</v>
      </c>
      <c r="D2852" s="72" t="s">
        <v>12</v>
      </c>
      <c r="E2852" s="72" t="s">
        <v>199</v>
      </c>
      <c r="F2852" s="73">
        <v>85920</v>
      </c>
      <c r="G2852" s="72" t="s">
        <v>14</v>
      </c>
      <c r="H2852" s="72" t="s">
        <v>155</v>
      </c>
      <c r="I2852" s="72" t="s">
        <v>16</v>
      </c>
      <c r="J2852" s="72" t="s">
        <v>18</v>
      </c>
      <c r="K2852" s="72" t="s">
        <v>21</v>
      </c>
      <c r="L2852" s="72" t="s">
        <v>238</v>
      </c>
      <c r="M2852" s="72"/>
    </row>
    <row r="2853" spans="2:13" x14ac:dyDescent="0.25">
      <c r="B2853" s="72" t="s">
        <v>143</v>
      </c>
      <c r="C2853" s="72" t="s">
        <v>144</v>
      </c>
      <c r="D2853" s="72" t="s">
        <v>12</v>
      </c>
      <c r="E2853" s="72" t="s">
        <v>181</v>
      </c>
      <c r="F2853" s="73">
        <v>-268</v>
      </c>
      <c r="G2853" s="72" t="s">
        <v>14</v>
      </c>
      <c r="H2853" s="72" t="s">
        <v>15</v>
      </c>
      <c r="I2853" s="72" t="s">
        <v>16</v>
      </c>
      <c r="J2853" s="72" t="s">
        <v>18</v>
      </c>
      <c r="K2853" s="72" t="s">
        <v>168</v>
      </c>
      <c r="L2853" s="72" t="s">
        <v>592</v>
      </c>
      <c r="M2853" s="72"/>
    </row>
    <row r="2854" spans="2:13" x14ac:dyDescent="0.25">
      <c r="B2854" s="72" t="s">
        <v>143</v>
      </c>
      <c r="C2854" s="72" t="s">
        <v>144</v>
      </c>
      <c r="D2854" s="72" t="s">
        <v>12</v>
      </c>
      <c r="E2854" s="72" t="s">
        <v>177</v>
      </c>
      <c r="F2854" s="73">
        <v>33057</v>
      </c>
      <c r="G2854" s="72" t="s">
        <v>14</v>
      </c>
      <c r="H2854" s="72" t="s">
        <v>15</v>
      </c>
      <c r="I2854" s="72" t="s">
        <v>16</v>
      </c>
      <c r="J2854" s="72" t="s">
        <v>18</v>
      </c>
      <c r="K2854" s="72" t="s">
        <v>147</v>
      </c>
      <c r="L2854" s="72" t="s">
        <v>476</v>
      </c>
      <c r="M2854" s="72"/>
    </row>
    <row r="2855" spans="2:13" x14ac:dyDescent="0.25">
      <c r="B2855" s="72" t="s">
        <v>143</v>
      </c>
      <c r="C2855" s="72" t="s">
        <v>144</v>
      </c>
      <c r="D2855" s="72" t="s">
        <v>12</v>
      </c>
      <c r="E2855" s="72" t="s">
        <v>282</v>
      </c>
      <c r="F2855" s="73">
        <v>-48</v>
      </c>
      <c r="G2855" s="72" t="s">
        <v>14</v>
      </c>
      <c r="H2855" s="72" t="s">
        <v>15</v>
      </c>
      <c r="I2855" s="72" t="s">
        <v>16</v>
      </c>
      <c r="J2855" s="72" t="s">
        <v>18</v>
      </c>
      <c r="K2855" s="72" t="s">
        <v>24</v>
      </c>
      <c r="L2855" s="72" t="s">
        <v>708</v>
      </c>
      <c r="M2855" s="72"/>
    </row>
    <row r="2856" spans="2:13" x14ac:dyDescent="0.25">
      <c r="B2856" s="72" t="s">
        <v>143</v>
      </c>
      <c r="C2856" s="72" t="s">
        <v>144</v>
      </c>
      <c r="D2856" s="72" t="s">
        <v>12</v>
      </c>
      <c r="E2856" s="72" t="s">
        <v>227</v>
      </c>
      <c r="F2856" s="73">
        <v>36693</v>
      </c>
      <c r="G2856" s="72" t="s">
        <v>14</v>
      </c>
      <c r="H2856" s="72" t="s">
        <v>155</v>
      </c>
      <c r="I2856" s="72" t="s">
        <v>16</v>
      </c>
      <c r="J2856" s="72" t="s">
        <v>18</v>
      </c>
      <c r="K2856" s="72" t="s">
        <v>33</v>
      </c>
      <c r="L2856" s="72" t="s">
        <v>552</v>
      </c>
      <c r="M2856" s="72" t="s">
        <v>163</v>
      </c>
    </row>
    <row r="2857" spans="2:13" x14ac:dyDescent="0.25">
      <c r="B2857" s="72" t="s">
        <v>143</v>
      </c>
      <c r="C2857" s="72" t="s">
        <v>144</v>
      </c>
      <c r="D2857" s="72" t="s">
        <v>12</v>
      </c>
      <c r="E2857" s="72" t="s">
        <v>213</v>
      </c>
      <c r="F2857" s="73">
        <v>25565</v>
      </c>
      <c r="G2857" s="72" t="s">
        <v>14</v>
      </c>
      <c r="H2857" s="72" t="s">
        <v>15</v>
      </c>
      <c r="I2857" s="72" t="s">
        <v>16</v>
      </c>
      <c r="J2857" s="72" t="s">
        <v>18</v>
      </c>
      <c r="K2857" s="72" t="s">
        <v>21</v>
      </c>
      <c r="L2857" s="72" t="s">
        <v>325</v>
      </c>
      <c r="M2857" s="72" t="s">
        <v>172</v>
      </c>
    </row>
    <row r="2858" spans="2:13" x14ac:dyDescent="0.25">
      <c r="B2858" s="72" t="s">
        <v>143</v>
      </c>
      <c r="C2858" s="72" t="s">
        <v>144</v>
      </c>
      <c r="D2858" s="72" t="s">
        <v>12</v>
      </c>
      <c r="E2858" s="72" t="s">
        <v>209</v>
      </c>
      <c r="F2858" s="73">
        <v>247718</v>
      </c>
      <c r="G2858" s="72" t="s">
        <v>14</v>
      </c>
      <c r="H2858" s="72" t="s">
        <v>15</v>
      </c>
      <c r="I2858" s="72" t="s">
        <v>16</v>
      </c>
      <c r="J2858" s="72" t="s">
        <v>18</v>
      </c>
      <c r="K2858" s="72" t="s">
        <v>147</v>
      </c>
      <c r="L2858" s="72" t="s">
        <v>310</v>
      </c>
      <c r="M2858" s="72" t="s">
        <v>159</v>
      </c>
    </row>
    <row r="2859" spans="2:13" x14ac:dyDescent="0.25">
      <c r="B2859" s="72" t="s">
        <v>143</v>
      </c>
      <c r="C2859" s="72" t="s">
        <v>144</v>
      </c>
      <c r="D2859" s="72" t="s">
        <v>12</v>
      </c>
      <c r="E2859" s="72" t="s">
        <v>244</v>
      </c>
      <c r="F2859" s="73">
        <v>58</v>
      </c>
      <c r="G2859" s="72" t="s">
        <v>14</v>
      </c>
      <c r="H2859" s="72" t="s">
        <v>155</v>
      </c>
      <c r="I2859" s="72" t="s">
        <v>136</v>
      </c>
      <c r="J2859" s="72" t="s">
        <v>18</v>
      </c>
      <c r="K2859" s="72" t="s">
        <v>21</v>
      </c>
      <c r="L2859" s="72" t="s">
        <v>198</v>
      </c>
      <c r="M2859" s="72" t="s">
        <v>172</v>
      </c>
    </row>
    <row r="2860" spans="2:13" x14ac:dyDescent="0.25">
      <c r="B2860" s="72" t="s">
        <v>143</v>
      </c>
      <c r="C2860" s="72" t="s">
        <v>144</v>
      </c>
      <c r="D2860" s="72" t="s">
        <v>12</v>
      </c>
      <c r="E2860" s="72" t="s">
        <v>219</v>
      </c>
      <c r="F2860" s="73">
        <v>148546</v>
      </c>
      <c r="G2860" s="72" t="s">
        <v>14</v>
      </c>
      <c r="H2860" s="72" t="s">
        <v>155</v>
      </c>
      <c r="I2860" s="72" t="s">
        <v>136</v>
      </c>
      <c r="J2860" s="72" t="s">
        <v>18</v>
      </c>
      <c r="K2860" s="72" t="s">
        <v>33</v>
      </c>
      <c r="L2860" s="72" t="s">
        <v>636</v>
      </c>
      <c r="M2860" s="72"/>
    </row>
    <row r="2861" spans="2:13" x14ac:dyDescent="0.25">
      <c r="B2861" s="72" t="s">
        <v>143</v>
      </c>
      <c r="C2861" s="72" t="s">
        <v>144</v>
      </c>
      <c r="D2861" s="72" t="s">
        <v>12</v>
      </c>
      <c r="E2861" s="72" t="s">
        <v>145</v>
      </c>
      <c r="F2861" s="73">
        <v>-307</v>
      </c>
      <c r="G2861" s="72" t="s">
        <v>14</v>
      </c>
      <c r="H2861" s="72" t="s">
        <v>155</v>
      </c>
      <c r="I2861" s="72" t="s">
        <v>16</v>
      </c>
      <c r="J2861" s="72" t="s">
        <v>18</v>
      </c>
      <c r="K2861" s="72" t="s">
        <v>33</v>
      </c>
      <c r="L2861" s="72" t="s">
        <v>406</v>
      </c>
      <c r="M2861" s="72"/>
    </row>
    <row r="2862" spans="2:13" x14ac:dyDescent="0.25">
      <c r="B2862" s="72" t="s">
        <v>143</v>
      </c>
      <c r="C2862" s="72" t="s">
        <v>144</v>
      </c>
      <c r="D2862" s="72" t="s">
        <v>12</v>
      </c>
      <c r="E2862" s="72" t="s">
        <v>213</v>
      </c>
      <c r="F2862" s="73">
        <v>12190</v>
      </c>
      <c r="G2862" s="72" t="s">
        <v>14</v>
      </c>
      <c r="H2862" s="72" t="s">
        <v>15</v>
      </c>
      <c r="I2862" s="72" t="s">
        <v>16</v>
      </c>
      <c r="J2862" s="72" t="s">
        <v>18</v>
      </c>
      <c r="K2862" s="72" t="s">
        <v>147</v>
      </c>
      <c r="L2862" s="72" t="s">
        <v>217</v>
      </c>
      <c r="M2862" s="72" t="s">
        <v>172</v>
      </c>
    </row>
    <row r="2863" spans="2:13" x14ac:dyDescent="0.25">
      <c r="B2863" s="72" t="s">
        <v>143</v>
      </c>
      <c r="C2863" s="72" t="s">
        <v>144</v>
      </c>
      <c r="D2863" s="72" t="s">
        <v>12</v>
      </c>
      <c r="E2863" s="72" t="s">
        <v>197</v>
      </c>
      <c r="F2863" s="73">
        <v>1397097</v>
      </c>
      <c r="G2863" s="72" t="s">
        <v>14</v>
      </c>
      <c r="H2863" s="72" t="s">
        <v>15</v>
      </c>
      <c r="I2863" s="72" t="s">
        <v>16</v>
      </c>
      <c r="J2863" s="72" t="s">
        <v>18</v>
      </c>
      <c r="K2863" s="72" t="s">
        <v>21</v>
      </c>
      <c r="L2863" s="72" t="s">
        <v>198</v>
      </c>
      <c r="M2863" s="72" t="s">
        <v>163</v>
      </c>
    </row>
    <row r="2864" spans="2:13" x14ac:dyDescent="0.25">
      <c r="B2864" s="72" t="s">
        <v>143</v>
      </c>
      <c r="C2864" s="72" t="s">
        <v>144</v>
      </c>
      <c r="D2864" s="72" t="s">
        <v>12</v>
      </c>
      <c r="E2864" s="72" t="s">
        <v>145</v>
      </c>
      <c r="F2864" s="73">
        <v>-4998</v>
      </c>
      <c r="G2864" s="72" t="s">
        <v>14</v>
      </c>
      <c r="H2864" s="72" t="s">
        <v>155</v>
      </c>
      <c r="I2864" s="72" t="s">
        <v>16</v>
      </c>
      <c r="J2864" s="72" t="s">
        <v>18</v>
      </c>
      <c r="K2864" s="72" t="s">
        <v>267</v>
      </c>
      <c r="L2864" s="72" t="s">
        <v>684</v>
      </c>
      <c r="M2864" s="72"/>
    </row>
    <row r="2865" spans="2:13" x14ac:dyDescent="0.25">
      <c r="B2865" s="72" t="s">
        <v>143</v>
      </c>
      <c r="C2865" s="72" t="s">
        <v>144</v>
      </c>
      <c r="D2865" s="72" t="s">
        <v>12</v>
      </c>
      <c r="E2865" s="72" t="s">
        <v>335</v>
      </c>
      <c r="F2865" s="73">
        <v>459874</v>
      </c>
      <c r="G2865" s="72" t="s">
        <v>14</v>
      </c>
      <c r="H2865" s="72" t="s">
        <v>15</v>
      </c>
      <c r="I2865" s="72" t="s">
        <v>16</v>
      </c>
      <c r="J2865" s="72" t="s">
        <v>18</v>
      </c>
      <c r="K2865" s="72" t="s">
        <v>165</v>
      </c>
      <c r="L2865" s="72" t="s">
        <v>254</v>
      </c>
      <c r="M2865" s="72" t="s">
        <v>334</v>
      </c>
    </row>
    <row r="2866" spans="2:13" x14ac:dyDescent="0.25">
      <c r="B2866" s="72" t="s">
        <v>143</v>
      </c>
      <c r="C2866" s="72" t="s">
        <v>144</v>
      </c>
      <c r="D2866" s="72" t="s">
        <v>12</v>
      </c>
      <c r="E2866" s="72" t="s">
        <v>197</v>
      </c>
      <c r="F2866" s="73">
        <v>1813581</v>
      </c>
      <c r="G2866" s="72" t="s">
        <v>14</v>
      </c>
      <c r="H2866" s="72" t="s">
        <v>15</v>
      </c>
      <c r="I2866" s="72" t="s">
        <v>16</v>
      </c>
      <c r="J2866" s="72" t="s">
        <v>18</v>
      </c>
      <c r="K2866" s="72" t="s">
        <v>147</v>
      </c>
      <c r="L2866" s="72" t="s">
        <v>217</v>
      </c>
      <c r="M2866" s="72" t="s">
        <v>163</v>
      </c>
    </row>
    <row r="2867" spans="2:13" x14ac:dyDescent="0.25">
      <c r="B2867" s="72" t="s">
        <v>143</v>
      </c>
      <c r="C2867" s="72" t="s">
        <v>144</v>
      </c>
      <c r="D2867" s="72" t="s">
        <v>12</v>
      </c>
      <c r="E2867" s="72" t="s">
        <v>229</v>
      </c>
      <c r="F2867" s="73">
        <v>-104700</v>
      </c>
      <c r="G2867" s="72" t="s">
        <v>14</v>
      </c>
      <c r="H2867" s="72" t="s">
        <v>155</v>
      </c>
      <c r="I2867" s="72" t="s">
        <v>16</v>
      </c>
      <c r="J2867" s="72" t="s">
        <v>18</v>
      </c>
      <c r="K2867" s="72" t="s">
        <v>33</v>
      </c>
      <c r="L2867" s="72" t="s">
        <v>318</v>
      </c>
      <c r="M2867" s="72"/>
    </row>
    <row r="2868" spans="2:13" x14ac:dyDescent="0.25">
      <c r="B2868" s="72" t="s">
        <v>143</v>
      </c>
      <c r="C2868" s="72" t="s">
        <v>144</v>
      </c>
      <c r="D2868" s="72" t="s">
        <v>12</v>
      </c>
      <c r="E2868" s="72" t="s">
        <v>188</v>
      </c>
      <c r="F2868" s="73">
        <v>855600</v>
      </c>
      <c r="G2868" s="72" t="s">
        <v>14</v>
      </c>
      <c r="H2868" s="72" t="s">
        <v>155</v>
      </c>
      <c r="I2868" s="72" t="s">
        <v>136</v>
      </c>
      <c r="J2868" s="72" t="s">
        <v>18</v>
      </c>
      <c r="K2868" s="72" t="s">
        <v>267</v>
      </c>
      <c r="L2868" s="72" t="s">
        <v>342</v>
      </c>
      <c r="M2868" s="72" t="s">
        <v>248</v>
      </c>
    </row>
    <row r="2869" spans="2:13" x14ac:dyDescent="0.25">
      <c r="B2869" s="72" t="s">
        <v>143</v>
      </c>
      <c r="C2869" s="72" t="s">
        <v>144</v>
      </c>
      <c r="D2869" s="72" t="s">
        <v>12</v>
      </c>
      <c r="E2869" s="72" t="s">
        <v>152</v>
      </c>
      <c r="F2869" s="73">
        <v>-2507</v>
      </c>
      <c r="G2869" s="72" t="s">
        <v>14</v>
      </c>
      <c r="H2869" s="72" t="s">
        <v>155</v>
      </c>
      <c r="I2869" s="72" t="s">
        <v>16</v>
      </c>
      <c r="J2869" s="72" t="s">
        <v>18</v>
      </c>
      <c r="K2869" s="72" t="s">
        <v>33</v>
      </c>
      <c r="L2869" s="72" t="s">
        <v>156</v>
      </c>
      <c r="M2869" s="72"/>
    </row>
    <row r="2870" spans="2:13" x14ac:dyDescent="0.25">
      <c r="B2870" s="72" t="s">
        <v>143</v>
      </c>
      <c r="C2870" s="72" t="s">
        <v>144</v>
      </c>
      <c r="D2870" s="72" t="s">
        <v>12</v>
      </c>
      <c r="E2870" s="72" t="s">
        <v>219</v>
      </c>
      <c r="F2870" s="73">
        <v>844771</v>
      </c>
      <c r="G2870" s="72" t="s">
        <v>14</v>
      </c>
      <c r="H2870" s="72" t="s">
        <v>15</v>
      </c>
      <c r="I2870" s="72" t="s">
        <v>16</v>
      </c>
      <c r="J2870" s="72" t="s">
        <v>18</v>
      </c>
      <c r="K2870" s="72" t="s">
        <v>214</v>
      </c>
      <c r="L2870" s="72" t="s">
        <v>373</v>
      </c>
      <c r="M2870" s="72"/>
    </row>
    <row r="2871" spans="2:13" x14ac:dyDescent="0.25">
      <c r="B2871" s="72" t="s">
        <v>143</v>
      </c>
      <c r="C2871" s="72" t="s">
        <v>144</v>
      </c>
      <c r="D2871" s="72" t="s">
        <v>12</v>
      </c>
      <c r="E2871" s="72" t="s">
        <v>160</v>
      </c>
      <c r="F2871" s="73">
        <v>65026</v>
      </c>
      <c r="G2871" s="72" t="s">
        <v>14</v>
      </c>
      <c r="H2871" s="72" t="s">
        <v>15</v>
      </c>
      <c r="I2871" s="72" t="s">
        <v>16</v>
      </c>
      <c r="J2871" s="72" t="s">
        <v>18</v>
      </c>
      <c r="K2871" s="72" t="s">
        <v>214</v>
      </c>
      <c r="L2871" s="72" t="s">
        <v>781</v>
      </c>
      <c r="M2871" s="72" t="s">
        <v>163</v>
      </c>
    </row>
    <row r="2872" spans="2:13" x14ac:dyDescent="0.25">
      <c r="B2872" s="72" t="s">
        <v>143</v>
      </c>
      <c r="C2872" s="72" t="s">
        <v>144</v>
      </c>
      <c r="D2872" s="72" t="s">
        <v>12</v>
      </c>
      <c r="E2872" s="72" t="s">
        <v>213</v>
      </c>
      <c r="F2872" s="73">
        <v>39114</v>
      </c>
      <c r="G2872" s="72" t="s">
        <v>14</v>
      </c>
      <c r="H2872" s="72" t="s">
        <v>15</v>
      </c>
      <c r="I2872" s="72" t="s">
        <v>16</v>
      </c>
      <c r="J2872" s="72" t="s">
        <v>18</v>
      </c>
      <c r="K2872" s="72" t="s">
        <v>205</v>
      </c>
      <c r="L2872" s="72" t="s">
        <v>662</v>
      </c>
      <c r="M2872" s="72" t="s">
        <v>172</v>
      </c>
    </row>
    <row r="2873" spans="2:13" x14ac:dyDescent="0.25">
      <c r="B2873" s="72" t="s">
        <v>143</v>
      </c>
      <c r="C2873" s="72" t="s">
        <v>144</v>
      </c>
      <c r="D2873" s="72" t="s">
        <v>12</v>
      </c>
      <c r="E2873" s="72" t="s">
        <v>145</v>
      </c>
      <c r="F2873" s="73">
        <v>-3081</v>
      </c>
      <c r="G2873" s="72" t="s">
        <v>14</v>
      </c>
      <c r="H2873" s="72" t="s">
        <v>155</v>
      </c>
      <c r="I2873" s="72" t="s">
        <v>16</v>
      </c>
      <c r="J2873" s="72" t="s">
        <v>18</v>
      </c>
      <c r="K2873" s="72" t="s">
        <v>267</v>
      </c>
      <c r="L2873" s="72" t="s">
        <v>311</v>
      </c>
      <c r="M2873" s="72"/>
    </row>
    <row r="2874" spans="2:13" x14ac:dyDescent="0.25">
      <c r="B2874" s="72" t="s">
        <v>143</v>
      </c>
      <c r="C2874" s="72" t="s">
        <v>144</v>
      </c>
      <c r="D2874" s="72" t="s">
        <v>12</v>
      </c>
      <c r="E2874" s="72" t="s">
        <v>199</v>
      </c>
      <c r="F2874" s="73">
        <v>188767</v>
      </c>
      <c r="G2874" s="72" t="s">
        <v>14</v>
      </c>
      <c r="H2874" s="72" t="s">
        <v>15</v>
      </c>
      <c r="I2874" s="72" t="s">
        <v>16</v>
      </c>
      <c r="J2874" s="72" t="s">
        <v>18</v>
      </c>
      <c r="K2874" s="72" t="s">
        <v>147</v>
      </c>
      <c r="L2874" s="72" t="s">
        <v>171</v>
      </c>
      <c r="M2874" s="72"/>
    </row>
    <row r="2875" spans="2:13" x14ac:dyDescent="0.25">
      <c r="B2875" s="72" t="s">
        <v>143</v>
      </c>
      <c r="C2875" s="72" t="s">
        <v>144</v>
      </c>
      <c r="D2875" s="72" t="s">
        <v>12</v>
      </c>
      <c r="E2875" s="72" t="s">
        <v>201</v>
      </c>
      <c r="F2875" s="73">
        <v>25866</v>
      </c>
      <c r="G2875" s="72" t="s">
        <v>14</v>
      </c>
      <c r="H2875" s="72" t="s">
        <v>155</v>
      </c>
      <c r="I2875" s="72" t="s">
        <v>16</v>
      </c>
      <c r="J2875" s="72" t="s">
        <v>18</v>
      </c>
      <c r="K2875" s="72" t="s">
        <v>33</v>
      </c>
      <c r="L2875" s="72" t="s">
        <v>326</v>
      </c>
      <c r="M2875" s="72" t="s">
        <v>159</v>
      </c>
    </row>
    <row r="2876" spans="2:13" x14ac:dyDescent="0.25">
      <c r="B2876" s="72" t="s">
        <v>143</v>
      </c>
      <c r="C2876" s="72" t="s">
        <v>144</v>
      </c>
      <c r="D2876" s="72" t="s">
        <v>12</v>
      </c>
      <c r="E2876" s="72" t="s">
        <v>199</v>
      </c>
      <c r="F2876" s="73">
        <v>1006</v>
      </c>
      <c r="G2876" s="72" t="s">
        <v>14</v>
      </c>
      <c r="H2876" s="72" t="s">
        <v>15</v>
      </c>
      <c r="I2876" s="72" t="s">
        <v>16</v>
      </c>
      <c r="J2876" s="72" t="s">
        <v>18</v>
      </c>
      <c r="K2876" s="72" t="s">
        <v>24</v>
      </c>
      <c r="L2876" s="72" t="s">
        <v>540</v>
      </c>
      <c r="M2876" s="72"/>
    </row>
    <row r="2877" spans="2:13" x14ac:dyDescent="0.25">
      <c r="B2877" s="72" t="s">
        <v>143</v>
      </c>
      <c r="C2877" s="72" t="s">
        <v>144</v>
      </c>
      <c r="D2877" s="72" t="s">
        <v>12</v>
      </c>
      <c r="E2877" s="72" t="s">
        <v>197</v>
      </c>
      <c r="F2877" s="73">
        <v>3450257</v>
      </c>
      <c r="G2877" s="72" t="s">
        <v>14</v>
      </c>
      <c r="H2877" s="72" t="s">
        <v>15</v>
      </c>
      <c r="I2877" s="72" t="s">
        <v>16</v>
      </c>
      <c r="J2877" s="72" t="s">
        <v>18</v>
      </c>
      <c r="K2877" s="72" t="s">
        <v>205</v>
      </c>
      <c r="L2877" s="72" t="s">
        <v>401</v>
      </c>
      <c r="M2877" s="72" t="s">
        <v>163</v>
      </c>
    </row>
    <row r="2878" spans="2:13" x14ac:dyDescent="0.25">
      <c r="B2878" s="72" t="s">
        <v>143</v>
      </c>
      <c r="C2878" s="72" t="s">
        <v>144</v>
      </c>
      <c r="D2878" s="72" t="s">
        <v>12</v>
      </c>
      <c r="E2878" s="72" t="s">
        <v>229</v>
      </c>
      <c r="F2878" s="73">
        <v>-117</v>
      </c>
      <c r="G2878" s="72" t="s">
        <v>14</v>
      </c>
      <c r="H2878" s="72" t="s">
        <v>15</v>
      </c>
      <c r="I2878" s="72" t="s">
        <v>16</v>
      </c>
      <c r="J2878" s="72" t="s">
        <v>18</v>
      </c>
      <c r="K2878" s="72" t="s">
        <v>24</v>
      </c>
      <c r="L2878" s="72" t="s">
        <v>415</v>
      </c>
      <c r="M2878" s="72"/>
    </row>
    <row r="2879" spans="2:13" x14ac:dyDescent="0.25">
      <c r="B2879" s="72" t="s">
        <v>143</v>
      </c>
      <c r="C2879" s="72" t="s">
        <v>144</v>
      </c>
      <c r="D2879" s="72" t="s">
        <v>12</v>
      </c>
      <c r="E2879" s="72" t="s">
        <v>219</v>
      </c>
      <c r="F2879" s="73">
        <v>4</v>
      </c>
      <c r="G2879" s="72" t="s">
        <v>31</v>
      </c>
      <c r="H2879" s="72" t="s">
        <v>15</v>
      </c>
      <c r="I2879" s="72" t="s">
        <v>16</v>
      </c>
      <c r="J2879" s="72" t="s">
        <v>140</v>
      </c>
      <c r="K2879" s="72" t="s">
        <v>245</v>
      </c>
      <c r="L2879" s="72" t="s">
        <v>782</v>
      </c>
      <c r="M2879" s="72"/>
    </row>
    <row r="2880" spans="2:13" x14ac:dyDescent="0.25">
      <c r="B2880" s="72" t="s">
        <v>143</v>
      </c>
      <c r="C2880" s="72" t="s">
        <v>144</v>
      </c>
      <c r="D2880" s="72" t="s">
        <v>12</v>
      </c>
      <c r="E2880" s="72" t="s">
        <v>229</v>
      </c>
      <c r="F2880" s="73">
        <v>-12655726</v>
      </c>
      <c r="G2880" s="72" t="s">
        <v>14</v>
      </c>
      <c r="H2880" s="72" t="s">
        <v>15</v>
      </c>
      <c r="I2880" s="72" t="s">
        <v>16</v>
      </c>
      <c r="J2880" s="72" t="s">
        <v>18</v>
      </c>
      <c r="K2880" s="72" t="s">
        <v>184</v>
      </c>
      <c r="L2880" s="72" t="s">
        <v>639</v>
      </c>
      <c r="M2880" s="72"/>
    </row>
    <row r="2881" spans="2:13" x14ac:dyDescent="0.25">
      <c r="B2881" s="72" t="s">
        <v>143</v>
      </c>
      <c r="C2881" s="72" t="s">
        <v>144</v>
      </c>
      <c r="D2881" s="72" t="s">
        <v>12</v>
      </c>
      <c r="E2881" s="72" t="s">
        <v>177</v>
      </c>
      <c r="F2881" s="73">
        <v>213879</v>
      </c>
      <c r="G2881" s="72" t="s">
        <v>14</v>
      </c>
      <c r="H2881" s="72" t="s">
        <v>15</v>
      </c>
      <c r="I2881" s="72" t="s">
        <v>16</v>
      </c>
      <c r="J2881" s="72" t="s">
        <v>18</v>
      </c>
      <c r="K2881" s="72" t="s">
        <v>33</v>
      </c>
      <c r="L2881" s="72" t="s">
        <v>231</v>
      </c>
      <c r="M2881" s="72"/>
    </row>
    <row r="2882" spans="2:13" x14ac:dyDescent="0.25">
      <c r="B2882" s="72" t="s">
        <v>143</v>
      </c>
      <c r="C2882" s="72" t="s">
        <v>144</v>
      </c>
      <c r="D2882" s="72" t="s">
        <v>12</v>
      </c>
      <c r="E2882" s="72" t="s">
        <v>188</v>
      </c>
      <c r="F2882" s="73">
        <v>41406</v>
      </c>
      <c r="G2882" s="72" t="s">
        <v>14</v>
      </c>
      <c r="H2882" s="72" t="s">
        <v>155</v>
      </c>
      <c r="I2882" s="72" t="s">
        <v>16</v>
      </c>
      <c r="J2882" s="72" t="s">
        <v>371</v>
      </c>
      <c r="K2882" s="72" t="s">
        <v>33</v>
      </c>
      <c r="L2882" s="72" t="s">
        <v>598</v>
      </c>
      <c r="M2882" s="72" t="s">
        <v>151</v>
      </c>
    </row>
    <row r="2883" spans="2:13" x14ac:dyDescent="0.25">
      <c r="B2883" s="72" t="s">
        <v>143</v>
      </c>
      <c r="C2883" s="72" t="s">
        <v>144</v>
      </c>
      <c r="D2883" s="72" t="s">
        <v>12</v>
      </c>
      <c r="E2883" s="72" t="s">
        <v>439</v>
      </c>
      <c r="F2883" s="73">
        <v>455520</v>
      </c>
      <c r="G2883" s="72" t="s">
        <v>14</v>
      </c>
      <c r="H2883" s="72" t="s">
        <v>15</v>
      </c>
      <c r="I2883" s="72" t="s">
        <v>16</v>
      </c>
      <c r="J2883" s="72" t="s">
        <v>18</v>
      </c>
      <c r="K2883" s="72" t="s">
        <v>147</v>
      </c>
      <c r="L2883" s="72" t="s">
        <v>574</v>
      </c>
      <c r="M2883" s="72"/>
    </row>
    <row r="2884" spans="2:13" x14ac:dyDescent="0.25">
      <c r="B2884" s="72" t="s">
        <v>143</v>
      </c>
      <c r="C2884" s="72" t="s">
        <v>144</v>
      </c>
      <c r="D2884" s="72" t="s">
        <v>12</v>
      </c>
      <c r="E2884" s="72" t="s">
        <v>145</v>
      </c>
      <c r="F2884" s="73">
        <v>-8976</v>
      </c>
      <c r="G2884" s="72" t="s">
        <v>14</v>
      </c>
      <c r="H2884" s="72" t="s">
        <v>155</v>
      </c>
      <c r="I2884" s="72" t="s">
        <v>16</v>
      </c>
      <c r="J2884" s="72" t="s">
        <v>18</v>
      </c>
      <c r="K2884" s="72" t="s">
        <v>147</v>
      </c>
      <c r="L2884" s="72" t="s">
        <v>390</v>
      </c>
      <c r="M2884" s="72"/>
    </row>
    <row r="2885" spans="2:13" x14ac:dyDescent="0.25">
      <c r="B2885" s="72" t="s">
        <v>143</v>
      </c>
      <c r="C2885" s="72" t="s">
        <v>144</v>
      </c>
      <c r="D2885" s="72" t="s">
        <v>12</v>
      </c>
      <c r="E2885" s="72" t="s">
        <v>152</v>
      </c>
      <c r="F2885" s="73">
        <v>-43768</v>
      </c>
      <c r="G2885" s="72" t="s">
        <v>14</v>
      </c>
      <c r="H2885" s="72" t="s">
        <v>155</v>
      </c>
      <c r="I2885" s="72" t="s">
        <v>16</v>
      </c>
      <c r="J2885" s="72" t="s">
        <v>18</v>
      </c>
      <c r="K2885" s="72" t="s">
        <v>33</v>
      </c>
      <c r="L2885" s="72" t="s">
        <v>624</v>
      </c>
      <c r="M2885" s="72"/>
    </row>
    <row r="2886" spans="2:13" x14ac:dyDescent="0.25">
      <c r="B2886" s="72" t="s">
        <v>143</v>
      </c>
      <c r="C2886" s="72" t="s">
        <v>144</v>
      </c>
      <c r="D2886" s="72" t="s">
        <v>12</v>
      </c>
      <c r="E2886" s="72" t="s">
        <v>199</v>
      </c>
      <c r="F2886" s="73">
        <v>56207</v>
      </c>
      <c r="G2886" s="72" t="s">
        <v>14</v>
      </c>
      <c r="H2886" s="72" t="s">
        <v>155</v>
      </c>
      <c r="I2886" s="72" t="s">
        <v>16</v>
      </c>
      <c r="J2886" s="72" t="s">
        <v>18</v>
      </c>
      <c r="K2886" s="72" t="s">
        <v>33</v>
      </c>
      <c r="L2886" s="72" t="s">
        <v>179</v>
      </c>
      <c r="M2886" s="72"/>
    </row>
    <row r="2887" spans="2:13" x14ac:dyDescent="0.25">
      <c r="B2887" s="72" t="s">
        <v>143</v>
      </c>
      <c r="C2887" s="72" t="s">
        <v>144</v>
      </c>
      <c r="D2887" s="72" t="s">
        <v>12</v>
      </c>
      <c r="E2887" s="72" t="s">
        <v>219</v>
      </c>
      <c r="F2887" s="73">
        <v>206055</v>
      </c>
      <c r="G2887" s="72" t="s">
        <v>14</v>
      </c>
      <c r="H2887" s="72" t="s">
        <v>15</v>
      </c>
      <c r="I2887" s="72" t="s">
        <v>16</v>
      </c>
      <c r="J2887" s="72" t="s">
        <v>18</v>
      </c>
      <c r="K2887" s="72" t="s">
        <v>184</v>
      </c>
      <c r="L2887" s="72" t="s">
        <v>539</v>
      </c>
      <c r="M2887" s="72"/>
    </row>
    <row r="2888" spans="2:13" x14ac:dyDescent="0.25">
      <c r="B2888" s="72" t="s">
        <v>143</v>
      </c>
      <c r="C2888" s="72" t="s">
        <v>144</v>
      </c>
      <c r="D2888" s="72" t="s">
        <v>12</v>
      </c>
      <c r="E2888" s="72" t="s">
        <v>244</v>
      </c>
      <c r="F2888" s="73">
        <v>10295</v>
      </c>
      <c r="G2888" s="72" t="s">
        <v>14</v>
      </c>
      <c r="H2888" s="72" t="s">
        <v>15</v>
      </c>
      <c r="I2888" s="72" t="s">
        <v>16</v>
      </c>
      <c r="J2888" s="72" t="s">
        <v>18</v>
      </c>
      <c r="K2888" s="72" t="s">
        <v>147</v>
      </c>
      <c r="L2888" s="72" t="s">
        <v>557</v>
      </c>
      <c r="M2888" s="72" t="s">
        <v>191</v>
      </c>
    </row>
    <row r="2889" spans="2:13" x14ac:dyDescent="0.25">
      <c r="B2889" s="72" t="s">
        <v>143</v>
      </c>
      <c r="C2889" s="72" t="s">
        <v>144</v>
      </c>
      <c r="D2889" s="72" t="s">
        <v>12</v>
      </c>
      <c r="E2889" s="72" t="s">
        <v>237</v>
      </c>
      <c r="F2889" s="73">
        <v>97013</v>
      </c>
      <c r="G2889" s="72" t="s">
        <v>14</v>
      </c>
      <c r="H2889" s="72" t="s">
        <v>15</v>
      </c>
      <c r="I2889" s="72" t="s">
        <v>16</v>
      </c>
      <c r="J2889" s="72" t="s">
        <v>18</v>
      </c>
      <c r="K2889" s="72" t="s">
        <v>21</v>
      </c>
      <c r="L2889" s="72" t="s">
        <v>178</v>
      </c>
      <c r="M2889" s="72" t="s">
        <v>186</v>
      </c>
    </row>
    <row r="2890" spans="2:13" x14ac:dyDescent="0.25">
      <c r="B2890" s="72" t="s">
        <v>143</v>
      </c>
      <c r="C2890" s="72" t="s">
        <v>144</v>
      </c>
      <c r="D2890" s="72" t="s">
        <v>12</v>
      </c>
      <c r="E2890" s="72" t="s">
        <v>145</v>
      </c>
      <c r="F2890" s="73">
        <v>-34</v>
      </c>
      <c r="G2890" s="72" t="s">
        <v>14</v>
      </c>
      <c r="H2890" s="72" t="s">
        <v>15</v>
      </c>
      <c r="I2890" s="72" t="s">
        <v>16</v>
      </c>
      <c r="J2890" s="72" t="s">
        <v>18</v>
      </c>
      <c r="K2890" s="72" t="s">
        <v>33</v>
      </c>
      <c r="L2890" s="72" t="s">
        <v>485</v>
      </c>
      <c r="M2890" s="72"/>
    </row>
    <row r="2891" spans="2:13" x14ac:dyDescent="0.25">
      <c r="B2891" s="72" t="s">
        <v>143</v>
      </c>
      <c r="C2891" s="72" t="s">
        <v>144</v>
      </c>
      <c r="D2891" s="72" t="s">
        <v>12</v>
      </c>
      <c r="E2891" s="72" t="s">
        <v>177</v>
      </c>
      <c r="F2891" s="73">
        <v>423204</v>
      </c>
      <c r="G2891" s="72" t="s">
        <v>14</v>
      </c>
      <c r="H2891" s="72" t="s">
        <v>15</v>
      </c>
      <c r="I2891" s="72" t="s">
        <v>16</v>
      </c>
      <c r="J2891" s="72" t="s">
        <v>18</v>
      </c>
      <c r="K2891" s="72" t="s">
        <v>214</v>
      </c>
      <c r="L2891" s="72" t="s">
        <v>629</v>
      </c>
      <c r="M2891" s="72"/>
    </row>
    <row r="2892" spans="2:13" x14ac:dyDescent="0.25">
      <c r="B2892" s="72" t="s">
        <v>143</v>
      </c>
      <c r="C2892" s="72" t="s">
        <v>144</v>
      </c>
      <c r="D2892" s="72" t="s">
        <v>12</v>
      </c>
      <c r="E2892" s="72" t="s">
        <v>199</v>
      </c>
      <c r="F2892" s="73">
        <v>63873</v>
      </c>
      <c r="G2892" s="72" t="s">
        <v>14</v>
      </c>
      <c r="H2892" s="72" t="s">
        <v>15</v>
      </c>
      <c r="I2892" s="72" t="s">
        <v>16</v>
      </c>
      <c r="J2892" s="72" t="s">
        <v>18</v>
      </c>
      <c r="K2892" s="72" t="s">
        <v>33</v>
      </c>
      <c r="L2892" s="72" t="s">
        <v>279</v>
      </c>
      <c r="M2892" s="72"/>
    </row>
    <row r="2893" spans="2:13" x14ac:dyDescent="0.25">
      <c r="B2893" s="72" t="s">
        <v>143</v>
      </c>
      <c r="C2893" s="72" t="s">
        <v>144</v>
      </c>
      <c r="D2893" s="72" t="s">
        <v>12</v>
      </c>
      <c r="E2893" s="72" t="s">
        <v>244</v>
      </c>
      <c r="F2893" s="73">
        <v>2227</v>
      </c>
      <c r="G2893" s="72" t="s">
        <v>14</v>
      </c>
      <c r="H2893" s="72" t="s">
        <v>15</v>
      </c>
      <c r="I2893" s="72" t="s">
        <v>16</v>
      </c>
      <c r="J2893" s="72" t="s">
        <v>18</v>
      </c>
      <c r="K2893" s="72" t="s">
        <v>147</v>
      </c>
      <c r="L2893" s="72" t="s">
        <v>390</v>
      </c>
      <c r="M2893" s="72" t="s">
        <v>151</v>
      </c>
    </row>
    <row r="2894" spans="2:13" x14ac:dyDescent="0.25">
      <c r="B2894" s="72" t="s">
        <v>143</v>
      </c>
      <c r="C2894" s="72" t="s">
        <v>144</v>
      </c>
      <c r="D2894" s="72" t="s">
        <v>12</v>
      </c>
      <c r="E2894" s="72" t="s">
        <v>145</v>
      </c>
      <c r="F2894" s="73">
        <v>-450</v>
      </c>
      <c r="G2894" s="72" t="s">
        <v>14</v>
      </c>
      <c r="H2894" s="72" t="s">
        <v>155</v>
      </c>
      <c r="I2894" s="72" t="s">
        <v>16</v>
      </c>
      <c r="J2894" s="72" t="s">
        <v>18</v>
      </c>
      <c r="K2894" s="72" t="s">
        <v>147</v>
      </c>
      <c r="L2894" s="72" t="s">
        <v>388</v>
      </c>
      <c r="M2894" s="72"/>
    </row>
    <row r="2895" spans="2:13" x14ac:dyDescent="0.25">
      <c r="B2895" s="72" t="s">
        <v>143</v>
      </c>
      <c r="C2895" s="72" t="s">
        <v>144</v>
      </c>
      <c r="D2895" s="72" t="s">
        <v>12</v>
      </c>
      <c r="E2895" s="72" t="s">
        <v>154</v>
      </c>
      <c r="F2895" s="73">
        <v>-1816</v>
      </c>
      <c r="G2895" s="72" t="s">
        <v>14</v>
      </c>
      <c r="H2895" s="72" t="s">
        <v>15</v>
      </c>
      <c r="I2895" s="72" t="s">
        <v>16</v>
      </c>
      <c r="J2895" s="72" t="s">
        <v>18</v>
      </c>
      <c r="K2895" s="72" t="s">
        <v>27</v>
      </c>
      <c r="L2895" s="72" t="s">
        <v>572</v>
      </c>
      <c r="M2895" s="72"/>
    </row>
    <row r="2896" spans="2:13" x14ac:dyDescent="0.25">
      <c r="B2896" s="72" t="s">
        <v>143</v>
      </c>
      <c r="C2896" s="72" t="s">
        <v>144</v>
      </c>
      <c r="D2896" s="72" t="s">
        <v>12</v>
      </c>
      <c r="E2896" s="72" t="s">
        <v>219</v>
      </c>
      <c r="F2896" s="73">
        <v>1559583</v>
      </c>
      <c r="G2896" s="72" t="s">
        <v>14</v>
      </c>
      <c r="H2896" s="72" t="s">
        <v>15</v>
      </c>
      <c r="I2896" s="72" t="s">
        <v>16</v>
      </c>
      <c r="J2896" s="72" t="s">
        <v>18</v>
      </c>
      <c r="K2896" s="72" t="s">
        <v>147</v>
      </c>
      <c r="L2896" s="72" t="s">
        <v>158</v>
      </c>
      <c r="M2896" s="72"/>
    </row>
    <row r="2897" spans="2:13" x14ac:dyDescent="0.25">
      <c r="B2897" s="72" t="s">
        <v>143</v>
      </c>
      <c r="C2897" s="72" t="s">
        <v>144</v>
      </c>
      <c r="D2897" s="72" t="s">
        <v>12</v>
      </c>
      <c r="E2897" s="72" t="s">
        <v>783</v>
      </c>
      <c r="F2897" s="73">
        <v>291550</v>
      </c>
      <c r="G2897" s="72" t="s">
        <v>14</v>
      </c>
      <c r="H2897" s="72" t="s">
        <v>15</v>
      </c>
      <c r="I2897" s="72" t="s">
        <v>136</v>
      </c>
      <c r="J2897" s="72" t="s">
        <v>18</v>
      </c>
      <c r="K2897" s="72"/>
      <c r="L2897" s="72"/>
      <c r="M2897" s="72" t="s">
        <v>248</v>
      </c>
    </row>
    <row r="2898" spans="2:13" x14ac:dyDescent="0.25">
      <c r="B2898" s="72" t="s">
        <v>143</v>
      </c>
      <c r="C2898" s="72" t="s">
        <v>144</v>
      </c>
      <c r="D2898" s="72" t="s">
        <v>12</v>
      </c>
      <c r="E2898" s="72" t="s">
        <v>181</v>
      </c>
      <c r="F2898" s="73">
        <v>-5789</v>
      </c>
      <c r="G2898" s="72" t="s">
        <v>14</v>
      </c>
      <c r="H2898" s="72" t="s">
        <v>15</v>
      </c>
      <c r="I2898" s="72" t="s">
        <v>16</v>
      </c>
      <c r="J2898" s="72" t="s">
        <v>18</v>
      </c>
      <c r="K2898" s="72" t="s">
        <v>161</v>
      </c>
      <c r="L2898" s="72" t="s">
        <v>341</v>
      </c>
      <c r="M2898" s="72"/>
    </row>
    <row r="2899" spans="2:13" x14ac:dyDescent="0.25">
      <c r="B2899" s="72" t="s">
        <v>143</v>
      </c>
      <c r="C2899" s="72" t="s">
        <v>144</v>
      </c>
      <c r="D2899" s="72" t="s">
        <v>12</v>
      </c>
      <c r="E2899" s="72" t="s">
        <v>240</v>
      </c>
      <c r="F2899" s="73">
        <v>-3515572</v>
      </c>
      <c r="G2899" s="72" t="s">
        <v>14</v>
      </c>
      <c r="H2899" s="72" t="s">
        <v>15</v>
      </c>
      <c r="I2899" s="72" t="s">
        <v>16</v>
      </c>
      <c r="J2899" s="72" t="s">
        <v>18</v>
      </c>
      <c r="K2899" s="72" t="s">
        <v>161</v>
      </c>
      <c r="L2899" s="72" t="s">
        <v>375</v>
      </c>
      <c r="M2899" s="72"/>
    </row>
    <row r="2900" spans="2:13" x14ac:dyDescent="0.25">
      <c r="B2900" s="72" t="s">
        <v>143</v>
      </c>
      <c r="C2900" s="72" t="s">
        <v>144</v>
      </c>
      <c r="D2900" s="72" t="s">
        <v>12</v>
      </c>
      <c r="E2900" s="72" t="s">
        <v>181</v>
      </c>
      <c r="F2900" s="73">
        <v>-250</v>
      </c>
      <c r="G2900" s="72" t="s">
        <v>14</v>
      </c>
      <c r="H2900" s="72" t="s">
        <v>15</v>
      </c>
      <c r="I2900" s="72" t="s">
        <v>16</v>
      </c>
      <c r="J2900" s="72" t="s">
        <v>18</v>
      </c>
      <c r="K2900" s="72" t="s">
        <v>267</v>
      </c>
      <c r="L2900" s="72" t="s">
        <v>381</v>
      </c>
      <c r="M2900" s="72"/>
    </row>
    <row r="2901" spans="2:13" x14ac:dyDescent="0.25">
      <c r="B2901" s="72" t="s">
        <v>143</v>
      </c>
      <c r="C2901" s="72" t="s">
        <v>144</v>
      </c>
      <c r="D2901" s="72" t="s">
        <v>12</v>
      </c>
      <c r="E2901" s="72" t="s">
        <v>181</v>
      </c>
      <c r="F2901" s="73">
        <v>-236</v>
      </c>
      <c r="G2901" s="72" t="s">
        <v>14</v>
      </c>
      <c r="H2901" s="72" t="s">
        <v>155</v>
      </c>
      <c r="I2901" s="72" t="s">
        <v>16</v>
      </c>
      <c r="J2901" s="72" t="s">
        <v>18</v>
      </c>
      <c r="K2901" s="72" t="s">
        <v>267</v>
      </c>
      <c r="L2901" s="72" t="s">
        <v>308</v>
      </c>
      <c r="M2901" s="72"/>
    </row>
    <row r="2902" spans="2:13" x14ac:dyDescent="0.25">
      <c r="B2902" s="72" t="s">
        <v>143</v>
      </c>
      <c r="C2902" s="72" t="s">
        <v>144</v>
      </c>
      <c r="D2902" s="72" t="s">
        <v>12</v>
      </c>
      <c r="E2902" s="72" t="s">
        <v>152</v>
      </c>
      <c r="F2902" s="73">
        <v>-13421</v>
      </c>
      <c r="G2902" s="72" t="s">
        <v>14</v>
      </c>
      <c r="H2902" s="72" t="s">
        <v>15</v>
      </c>
      <c r="I2902" s="72" t="s">
        <v>16</v>
      </c>
      <c r="J2902" s="72" t="s">
        <v>18</v>
      </c>
      <c r="K2902" s="72" t="s">
        <v>257</v>
      </c>
      <c r="L2902" s="72" t="s">
        <v>581</v>
      </c>
      <c r="M2902" s="72"/>
    </row>
    <row r="2903" spans="2:13" x14ac:dyDescent="0.25">
      <c r="B2903" s="72" t="s">
        <v>143</v>
      </c>
      <c r="C2903" s="72" t="s">
        <v>144</v>
      </c>
      <c r="D2903" s="72" t="s">
        <v>12</v>
      </c>
      <c r="E2903" s="72" t="s">
        <v>240</v>
      </c>
      <c r="F2903" s="73">
        <v>-2453</v>
      </c>
      <c r="G2903" s="72" t="s">
        <v>14</v>
      </c>
      <c r="H2903" s="72" t="s">
        <v>15</v>
      </c>
      <c r="I2903" s="72" t="s">
        <v>16</v>
      </c>
      <c r="J2903" s="72" t="s">
        <v>18</v>
      </c>
      <c r="K2903" s="72" t="s">
        <v>21</v>
      </c>
      <c r="L2903" s="72" t="s">
        <v>274</v>
      </c>
      <c r="M2903" s="72"/>
    </row>
    <row r="2904" spans="2:13" x14ac:dyDescent="0.25">
      <c r="B2904" s="72" t="s">
        <v>143</v>
      </c>
      <c r="C2904" s="72" t="s">
        <v>144</v>
      </c>
      <c r="D2904" s="72" t="s">
        <v>12</v>
      </c>
      <c r="E2904" s="72" t="s">
        <v>181</v>
      </c>
      <c r="F2904" s="73">
        <v>-13</v>
      </c>
      <c r="G2904" s="72" t="s">
        <v>14</v>
      </c>
      <c r="H2904" s="72" t="s">
        <v>155</v>
      </c>
      <c r="I2904" s="72" t="s">
        <v>16</v>
      </c>
      <c r="J2904" s="72" t="s">
        <v>18</v>
      </c>
      <c r="K2904" s="72" t="s">
        <v>33</v>
      </c>
      <c r="L2904" s="72" t="s">
        <v>784</v>
      </c>
      <c r="M2904" s="72"/>
    </row>
    <row r="2905" spans="2:13" x14ac:dyDescent="0.25">
      <c r="B2905" s="72" t="s">
        <v>143</v>
      </c>
      <c r="C2905" s="72" t="s">
        <v>144</v>
      </c>
      <c r="D2905" s="72" t="s">
        <v>12</v>
      </c>
      <c r="E2905" s="72" t="s">
        <v>785</v>
      </c>
      <c r="F2905" s="73">
        <v>9715960</v>
      </c>
      <c r="G2905" s="72" t="s">
        <v>14</v>
      </c>
      <c r="H2905" s="72" t="s">
        <v>15</v>
      </c>
      <c r="I2905" s="72" t="s">
        <v>16</v>
      </c>
      <c r="J2905" s="72" t="s">
        <v>18</v>
      </c>
      <c r="K2905" s="72" t="s">
        <v>33</v>
      </c>
      <c r="L2905" s="72" t="s">
        <v>353</v>
      </c>
      <c r="M2905" s="72" t="s">
        <v>151</v>
      </c>
    </row>
    <row r="2906" spans="2:13" x14ac:dyDescent="0.25">
      <c r="B2906" s="72" t="s">
        <v>143</v>
      </c>
      <c r="C2906" s="72" t="s">
        <v>144</v>
      </c>
      <c r="D2906" s="72" t="s">
        <v>12</v>
      </c>
      <c r="E2906" s="72" t="s">
        <v>229</v>
      </c>
      <c r="F2906" s="73">
        <v>-47977</v>
      </c>
      <c r="G2906" s="72" t="s">
        <v>14</v>
      </c>
      <c r="H2906" s="72" t="s">
        <v>15</v>
      </c>
      <c r="I2906" s="72" t="s">
        <v>16</v>
      </c>
      <c r="J2906" s="72" t="s">
        <v>18</v>
      </c>
      <c r="K2906" s="72" t="s">
        <v>303</v>
      </c>
      <c r="L2906" s="72" t="s">
        <v>712</v>
      </c>
      <c r="M2906" s="72"/>
    </row>
    <row r="2907" spans="2:13" x14ac:dyDescent="0.25">
      <c r="B2907" s="72" t="s">
        <v>143</v>
      </c>
      <c r="C2907" s="72" t="s">
        <v>144</v>
      </c>
      <c r="D2907" s="72" t="s">
        <v>12</v>
      </c>
      <c r="E2907" s="72" t="s">
        <v>160</v>
      </c>
      <c r="F2907" s="73">
        <v>673522</v>
      </c>
      <c r="G2907" s="72" t="s">
        <v>14</v>
      </c>
      <c r="H2907" s="72" t="s">
        <v>15</v>
      </c>
      <c r="I2907" s="72" t="s">
        <v>16</v>
      </c>
      <c r="J2907" s="72" t="s">
        <v>18</v>
      </c>
      <c r="K2907" s="72" t="s">
        <v>214</v>
      </c>
      <c r="L2907" s="72" t="s">
        <v>642</v>
      </c>
      <c r="M2907" s="72" t="s">
        <v>186</v>
      </c>
    </row>
    <row r="2908" spans="2:13" x14ac:dyDescent="0.25">
      <c r="B2908" s="72" t="s">
        <v>143</v>
      </c>
      <c r="C2908" s="72" t="s">
        <v>144</v>
      </c>
      <c r="D2908" s="72" t="s">
        <v>12</v>
      </c>
      <c r="E2908" s="72" t="s">
        <v>280</v>
      </c>
      <c r="F2908" s="73">
        <v>61425</v>
      </c>
      <c r="G2908" s="72" t="s">
        <v>14</v>
      </c>
      <c r="H2908" s="72" t="s">
        <v>15</v>
      </c>
      <c r="I2908" s="72" t="s">
        <v>16</v>
      </c>
      <c r="J2908" s="72" t="s">
        <v>18</v>
      </c>
      <c r="K2908" s="72" t="s">
        <v>165</v>
      </c>
      <c r="L2908" s="72" t="s">
        <v>254</v>
      </c>
      <c r="M2908" s="72" t="s">
        <v>159</v>
      </c>
    </row>
    <row r="2909" spans="2:13" x14ac:dyDescent="0.25">
      <c r="B2909" s="72" t="s">
        <v>143</v>
      </c>
      <c r="C2909" s="72" t="s">
        <v>144</v>
      </c>
      <c r="D2909" s="72" t="s">
        <v>12</v>
      </c>
      <c r="E2909" s="72" t="s">
        <v>219</v>
      </c>
      <c r="F2909" s="73">
        <v>82874</v>
      </c>
      <c r="G2909" s="72" t="s">
        <v>14</v>
      </c>
      <c r="H2909" s="72" t="s">
        <v>155</v>
      </c>
      <c r="I2909" s="72" t="s">
        <v>16</v>
      </c>
      <c r="J2909" s="72" t="s">
        <v>18</v>
      </c>
      <c r="K2909" s="72" t="s">
        <v>147</v>
      </c>
      <c r="L2909" s="72" t="s">
        <v>369</v>
      </c>
      <c r="M2909" s="72"/>
    </row>
    <row r="2910" spans="2:13" x14ac:dyDescent="0.25">
      <c r="B2910" s="72" t="s">
        <v>143</v>
      </c>
      <c r="C2910" s="72" t="s">
        <v>144</v>
      </c>
      <c r="D2910" s="72" t="s">
        <v>12</v>
      </c>
      <c r="E2910" s="72" t="s">
        <v>181</v>
      </c>
      <c r="F2910" s="73">
        <v>-1214</v>
      </c>
      <c r="G2910" s="72" t="s">
        <v>14</v>
      </c>
      <c r="H2910" s="72" t="s">
        <v>15</v>
      </c>
      <c r="I2910" s="72" t="s">
        <v>16</v>
      </c>
      <c r="J2910" s="72" t="s">
        <v>18</v>
      </c>
      <c r="K2910" s="72" t="s">
        <v>33</v>
      </c>
      <c r="L2910" s="72" t="s">
        <v>307</v>
      </c>
      <c r="M2910" s="72"/>
    </row>
    <row r="2911" spans="2:13" x14ac:dyDescent="0.25">
      <c r="B2911" s="72" t="s">
        <v>143</v>
      </c>
      <c r="C2911" s="72" t="s">
        <v>144</v>
      </c>
      <c r="D2911" s="72" t="s">
        <v>12</v>
      </c>
      <c r="E2911" s="72" t="s">
        <v>154</v>
      </c>
      <c r="F2911" s="73">
        <v>-4868</v>
      </c>
      <c r="G2911" s="72" t="s">
        <v>14</v>
      </c>
      <c r="H2911" s="72" t="s">
        <v>15</v>
      </c>
      <c r="I2911" s="72" t="s">
        <v>16</v>
      </c>
      <c r="J2911" s="72" t="s">
        <v>18</v>
      </c>
      <c r="K2911" s="72" t="s">
        <v>147</v>
      </c>
      <c r="L2911" s="72" t="s">
        <v>223</v>
      </c>
      <c r="M2911" s="72"/>
    </row>
    <row r="2912" spans="2:13" x14ac:dyDescent="0.25">
      <c r="B2912" s="72" t="s">
        <v>143</v>
      </c>
      <c r="C2912" s="72" t="s">
        <v>144</v>
      </c>
      <c r="D2912" s="72" t="s">
        <v>12</v>
      </c>
      <c r="E2912" s="72" t="s">
        <v>177</v>
      </c>
      <c r="F2912" s="73">
        <v>473211</v>
      </c>
      <c r="G2912" s="72" t="s">
        <v>14</v>
      </c>
      <c r="H2912" s="72" t="s">
        <v>15</v>
      </c>
      <c r="I2912" s="72" t="s">
        <v>16</v>
      </c>
      <c r="J2912" s="72" t="s">
        <v>18</v>
      </c>
      <c r="K2912" s="72" t="s">
        <v>245</v>
      </c>
      <c r="L2912" s="72" t="s">
        <v>246</v>
      </c>
      <c r="M2912" s="72"/>
    </row>
    <row r="2913" spans="2:13" x14ac:dyDescent="0.25">
      <c r="B2913" s="72" t="s">
        <v>143</v>
      </c>
      <c r="C2913" s="72" t="s">
        <v>144</v>
      </c>
      <c r="D2913" s="72" t="s">
        <v>12</v>
      </c>
      <c r="E2913" s="72" t="s">
        <v>280</v>
      </c>
      <c r="F2913" s="73">
        <v>215801</v>
      </c>
      <c r="G2913" s="72" t="s">
        <v>14</v>
      </c>
      <c r="H2913" s="72" t="s">
        <v>15</v>
      </c>
      <c r="I2913" s="72" t="s">
        <v>16</v>
      </c>
      <c r="J2913" s="72" t="s">
        <v>18</v>
      </c>
      <c r="K2913" s="72" t="s">
        <v>27</v>
      </c>
      <c r="L2913" s="72" t="s">
        <v>28</v>
      </c>
      <c r="M2913" s="72" t="s">
        <v>159</v>
      </c>
    </row>
    <row r="2914" spans="2:13" x14ac:dyDescent="0.25">
      <c r="B2914" s="72" t="s">
        <v>143</v>
      </c>
      <c r="C2914" s="72" t="s">
        <v>144</v>
      </c>
      <c r="D2914" s="72" t="s">
        <v>12</v>
      </c>
      <c r="E2914" s="72" t="s">
        <v>242</v>
      </c>
      <c r="F2914" s="73">
        <v>-2375</v>
      </c>
      <c r="G2914" s="72" t="s">
        <v>14</v>
      </c>
      <c r="H2914" s="72" t="s">
        <v>15</v>
      </c>
      <c r="I2914" s="72" t="s">
        <v>16</v>
      </c>
      <c r="J2914" s="72" t="s">
        <v>18</v>
      </c>
      <c r="K2914" s="72" t="s">
        <v>147</v>
      </c>
      <c r="L2914" s="72" t="s">
        <v>477</v>
      </c>
      <c r="M2914" s="72"/>
    </row>
    <row r="2915" spans="2:13" x14ac:dyDescent="0.25">
      <c r="B2915" s="72" t="s">
        <v>143</v>
      </c>
      <c r="C2915" s="72" t="s">
        <v>144</v>
      </c>
      <c r="D2915" s="72" t="s">
        <v>12</v>
      </c>
      <c r="E2915" s="72" t="s">
        <v>157</v>
      </c>
      <c r="F2915" s="73">
        <v>103906</v>
      </c>
      <c r="G2915" s="72" t="s">
        <v>14</v>
      </c>
      <c r="H2915" s="72" t="s">
        <v>15</v>
      </c>
      <c r="I2915" s="72" t="s">
        <v>16</v>
      </c>
      <c r="J2915" s="72" t="s">
        <v>18</v>
      </c>
      <c r="K2915" s="72" t="s">
        <v>147</v>
      </c>
      <c r="L2915" s="72" t="s">
        <v>171</v>
      </c>
      <c r="M2915" s="72" t="s">
        <v>337</v>
      </c>
    </row>
    <row r="2916" spans="2:13" x14ac:dyDescent="0.25">
      <c r="B2916" s="72" t="s">
        <v>143</v>
      </c>
      <c r="C2916" s="72" t="s">
        <v>144</v>
      </c>
      <c r="D2916" s="72" t="s">
        <v>12</v>
      </c>
      <c r="E2916" s="72" t="s">
        <v>164</v>
      </c>
      <c r="F2916" s="73">
        <v>-13884</v>
      </c>
      <c r="G2916" s="72" t="s">
        <v>14</v>
      </c>
      <c r="H2916" s="72" t="s">
        <v>15</v>
      </c>
      <c r="I2916" s="72" t="s">
        <v>16</v>
      </c>
      <c r="J2916" s="72" t="s">
        <v>18</v>
      </c>
      <c r="K2916" s="72" t="s">
        <v>189</v>
      </c>
      <c r="L2916" s="72" t="s">
        <v>421</v>
      </c>
      <c r="M2916" s="72"/>
    </row>
    <row r="2917" spans="2:13" x14ac:dyDescent="0.25">
      <c r="B2917" s="72" t="s">
        <v>143</v>
      </c>
      <c r="C2917" s="72" t="s">
        <v>144</v>
      </c>
      <c r="D2917" s="72" t="s">
        <v>12</v>
      </c>
      <c r="E2917" s="72" t="s">
        <v>177</v>
      </c>
      <c r="F2917" s="73">
        <v>132</v>
      </c>
      <c r="G2917" s="72" t="s">
        <v>14</v>
      </c>
      <c r="H2917" s="72" t="s">
        <v>155</v>
      </c>
      <c r="I2917" s="72" t="s">
        <v>16</v>
      </c>
      <c r="J2917" s="72" t="s">
        <v>18</v>
      </c>
      <c r="K2917" s="72" t="s">
        <v>33</v>
      </c>
      <c r="L2917" s="72" t="s">
        <v>354</v>
      </c>
      <c r="M2917" s="72"/>
    </row>
    <row r="2918" spans="2:13" x14ac:dyDescent="0.25">
      <c r="B2918" s="72" t="s">
        <v>143</v>
      </c>
      <c r="C2918" s="72" t="s">
        <v>144</v>
      </c>
      <c r="D2918" s="72" t="s">
        <v>12</v>
      </c>
      <c r="E2918" s="72" t="s">
        <v>160</v>
      </c>
      <c r="F2918" s="73">
        <v>6916</v>
      </c>
      <c r="G2918" s="72" t="s">
        <v>14</v>
      </c>
      <c r="H2918" s="72" t="s">
        <v>155</v>
      </c>
      <c r="I2918" s="72" t="s">
        <v>16</v>
      </c>
      <c r="J2918" s="72" t="s">
        <v>18</v>
      </c>
      <c r="K2918" s="72" t="s">
        <v>33</v>
      </c>
      <c r="L2918" s="72" t="s">
        <v>784</v>
      </c>
      <c r="M2918" s="72" t="s">
        <v>191</v>
      </c>
    </row>
    <row r="2919" spans="2:13" x14ac:dyDescent="0.25">
      <c r="B2919" s="72" t="s">
        <v>143</v>
      </c>
      <c r="C2919" s="72" t="s">
        <v>144</v>
      </c>
      <c r="D2919" s="72" t="s">
        <v>12</v>
      </c>
      <c r="E2919" s="72" t="s">
        <v>160</v>
      </c>
      <c r="F2919" s="73">
        <v>4264167</v>
      </c>
      <c r="G2919" s="72" t="s">
        <v>14</v>
      </c>
      <c r="H2919" s="72" t="s">
        <v>15</v>
      </c>
      <c r="I2919" s="72" t="s">
        <v>16</v>
      </c>
      <c r="J2919" s="72" t="s">
        <v>18</v>
      </c>
      <c r="K2919" s="72" t="s">
        <v>21</v>
      </c>
      <c r="L2919" s="72" t="s">
        <v>645</v>
      </c>
      <c r="M2919" s="72" t="s">
        <v>248</v>
      </c>
    </row>
    <row r="2920" spans="2:13" x14ac:dyDescent="0.25">
      <c r="B2920" s="72" t="s">
        <v>143</v>
      </c>
      <c r="C2920" s="72" t="s">
        <v>144</v>
      </c>
      <c r="D2920" s="72" t="s">
        <v>12</v>
      </c>
      <c r="E2920" s="72" t="s">
        <v>199</v>
      </c>
      <c r="F2920" s="73">
        <v>27792</v>
      </c>
      <c r="G2920" s="72" t="s">
        <v>14</v>
      </c>
      <c r="H2920" s="72" t="s">
        <v>155</v>
      </c>
      <c r="I2920" s="72" t="s">
        <v>16</v>
      </c>
      <c r="J2920" s="72" t="s">
        <v>18</v>
      </c>
      <c r="K2920" s="72" t="s">
        <v>33</v>
      </c>
      <c r="L2920" s="72" t="s">
        <v>187</v>
      </c>
      <c r="M2920" s="72"/>
    </row>
    <row r="2921" spans="2:13" x14ac:dyDescent="0.25">
      <c r="B2921" s="72" t="s">
        <v>143</v>
      </c>
      <c r="C2921" s="72" t="s">
        <v>144</v>
      </c>
      <c r="D2921" s="72" t="s">
        <v>12</v>
      </c>
      <c r="E2921" s="72" t="s">
        <v>145</v>
      </c>
      <c r="F2921" s="73">
        <v>-42236</v>
      </c>
      <c r="G2921" s="72" t="s">
        <v>14</v>
      </c>
      <c r="H2921" s="72" t="s">
        <v>155</v>
      </c>
      <c r="I2921" s="72" t="s">
        <v>136</v>
      </c>
      <c r="J2921" s="72" t="s">
        <v>18</v>
      </c>
      <c r="K2921" s="72" t="s">
        <v>21</v>
      </c>
      <c r="L2921" s="72" t="s">
        <v>272</v>
      </c>
      <c r="M2921" s="72"/>
    </row>
    <row r="2922" spans="2:13" x14ac:dyDescent="0.25">
      <c r="B2922" s="72" t="s">
        <v>143</v>
      </c>
      <c r="C2922" s="72" t="s">
        <v>144</v>
      </c>
      <c r="D2922" s="72" t="s">
        <v>12</v>
      </c>
      <c r="E2922" s="72" t="s">
        <v>229</v>
      </c>
      <c r="F2922" s="73">
        <v>-57893</v>
      </c>
      <c r="G2922" s="72" t="s">
        <v>14</v>
      </c>
      <c r="H2922" s="72" t="s">
        <v>15</v>
      </c>
      <c r="I2922" s="72" t="s">
        <v>16</v>
      </c>
      <c r="J2922" s="72" t="s">
        <v>18</v>
      </c>
      <c r="K2922" s="72" t="s">
        <v>184</v>
      </c>
      <c r="L2922" s="72" t="s">
        <v>185</v>
      </c>
      <c r="M2922" s="72"/>
    </row>
    <row r="2923" spans="2:13" x14ac:dyDescent="0.25">
      <c r="B2923" s="72" t="s">
        <v>143</v>
      </c>
      <c r="C2923" s="72" t="s">
        <v>144</v>
      </c>
      <c r="D2923" s="72" t="s">
        <v>12</v>
      </c>
      <c r="E2923" s="72" t="s">
        <v>183</v>
      </c>
      <c r="F2923" s="73">
        <v>55490</v>
      </c>
      <c r="G2923" s="72" t="s">
        <v>14</v>
      </c>
      <c r="H2923" s="72" t="s">
        <v>15</v>
      </c>
      <c r="I2923" s="72" t="s">
        <v>16</v>
      </c>
      <c r="J2923" s="72" t="s">
        <v>18</v>
      </c>
      <c r="K2923" s="72" t="s">
        <v>303</v>
      </c>
      <c r="L2923" s="72" t="s">
        <v>304</v>
      </c>
      <c r="M2923" s="72" t="s">
        <v>248</v>
      </c>
    </row>
    <row r="2924" spans="2:13" x14ac:dyDescent="0.25">
      <c r="B2924" s="72" t="s">
        <v>143</v>
      </c>
      <c r="C2924" s="72" t="s">
        <v>144</v>
      </c>
      <c r="D2924" s="72" t="s">
        <v>12</v>
      </c>
      <c r="E2924" s="72" t="s">
        <v>181</v>
      </c>
      <c r="F2924" s="73">
        <v>-79</v>
      </c>
      <c r="G2924" s="72" t="s">
        <v>14</v>
      </c>
      <c r="H2924" s="72" t="s">
        <v>15</v>
      </c>
      <c r="I2924" s="72" t="s">
        <v>16</v>
      </c>
      <c r="J2924" s="72" t="s">
        <v>18</v>
      </c>
      <c r="K2924" s="72" t="s">
        <v>267</v>
      </c>
      <c r="L2924" s="72" t="s">
        <v>468</v>
      </c>
      <c r="M2924" s="72"/>
    </row>
    <row r="2925" spans="2:13" x14ac:dyDescent="0.25">
      <c r="B2925" s="72" t="s">
        <v>143</v>
      </c>
      <c r="C2925" s="72" t="s">
        <v>144</v>
      </c>
      <c r="D2925" s="72" t="s">
        <v>12</v>
      </c>
      <c r="E2925" s="72" t="s">
        <v>188</v>
      </c>
      <c r="F2925" s="73">
        <v>229375</v>
      </c>
      <c r="G2925" s="72" t="s">
        <v>14</v>
      </c>
      <c r="H2925" s="72" t="s">
        <v>15</v>
      </c>
      <c r="I2925" s="72" t="s">
        <v>16</v>
      </c>
      <c r="J2925" s="72" t="s">
        <v>18</v>
      </c>
      <c r="K2925" s="72" t="s">
        <v>33</v>
      </c>
      <c r="L2925" s="72" t="s">
        <v>677</v>
      </c>
      <c r="M2925" s="72" t="s">
        <v>151</v>
      </c>
    </row>
    <row r="2926" spans="2:13" x14ac:dyDescent="0.25">
      <c r="B2926" s="72" t="s">
        <v>143</v>
      </c>
      <c r="C2926" s="72" t="s">
        <v>144</v>
      </c>
      <c r="D2926" s="72" t="s">
        <v>12</v>
      </c>
      <c r="E2926" s="72" t="s">
        <v>237</v>
      </c>
      <c r="F2926" s="73">
        <v>14369</v>
      </c>
      <c r="G2926" s="72" t="s">
        <v>14</v>
      </c>
      <c r="H2926" s="72" t="s">
        <v>15</v>
      </c>
      <c r="I2926" s="72" t="s">
        <v>16</v>
      </c>
      <c r="J2926" s="72" t="s">
        <v>18</v>
      </c>
      <c r="K2926" s="72" t="s">
        <v>189</v>
      </c>
      <c r="L2926" s="72" t="s">
        <v>524</v>
      </c>
      <c r="M2926" s="72" t="s">
        <v>151</v>
      </c>
    </row>
    <row r="2927" spans="2:13" x14ac:dyDescent="0.25">
      <c r="B2927" s="72" t="s">
        <v>143</v>
      </c>
      <c r="C2927" s="72" t="s">
        <v>144</v>
      </c>
      <c r="D2927" s="72" t="s">
        <v>12</v>
      </c>
      <c r="E2927" s="72" t="s">
        <v>229</v>
      </c>
      <c r="F2927" s="73">
        <v>-408</v>
      </c>
      <c r="G2927" s="72" t="s">
        <v>14</v>
      </c>
      <c r="H2927" s="72" t="s">
        <v>155</v>
      </c>
      <c r="I2927" s="72" t="s">
        <v>16</v>
      </c>
      <c r="J2927" s="72" t="s">
        <v>18</v>
      </c>
      <c r="K2927" s="72" t="s">
        <v>269</v>
      </c>
      <c r="L2927" s="72" t="s">
        <v>786</v>
      </c>
      <c r="M2927" s="72"/>
    </row>
    <row r="2928" spans="2:13" x14ac:dyDescent="0.25">
      <c r="B2928" s="72" t="s">
        <v>143</v>
      </c>
      <c r="C2928" s="72" t="s">
        <v>144</v>
      </c>
      <c r="D2928" s="72" t="s">
        <v>12</v>
      </c>
      <c r="E2928" s="72" t="s">
        <v>160</v>
      </c>
      <c r="F2928" s="73">
        <v>49104</v>
      </c>
      <c r="G2928" s="72" t="s">
        <v>14</v>
      </c>
      <c r="H2928" s="72" t="s">
        <v>15</v>
      </c>
      <c r="I2928" s="72" t="s">
        <v>16</v>
      </c>
      <c r="J2928" s="72" t="s">
        <v>18</v>
      </c>
      <c r="K2928" s="72" t="s">
        <v>33</v>
      </c>
      <c r="L2928" s="72" t="s">
        <v>710</v>
      </c>
      <c r="M2928" s="72" t="s">
        <v>191</v>
      </c>
    </row>
    <row r="2929" spans="2:13" x14ac:dyDescent="0.25">
      <c r="B2929" s="72" t="s">
        <v>143</v>
      </c>
      <c r="C2929" s="72" t="s">
        <v>144</v>
      </c>
      <c r="D2929" s="72" t="s">
        <v>12</v>
      </c>
      <c r="E2929" s="72" t="s">
        <v>229</v>
      </c>
      <c r="F2929" s="73">
        <v>-750</v>
      </c>
      <c r="G2929" s="72" t="s">
        <v>14</v>
      </c>
      <c r="H2929" s="72" t="s">
        <v>155</v>
      </c>
      <c r="I2929" s="72" t="s">
        <v>16</v>
      </c>
      <c r="J2929" s="72" t="s">
        <v>18</v>
      </c>
      <c r="K2929" s="72" t="s">
        <v>33</v>
      </c>
      <c r="L2929" s="72" t="s">
        <v>556</v>
      </c>
      <c r="M2929" s="72"/>
    </row>
    <row r="2930" spans="2:13" x14ac:dyDescent="0.25">
      <c r="B2930" s="72" t="s">
        <v>143</v>
      </c>
      <c r="C2930" s="72" t="s">
        <v>144</v>
      </c>
      <c r="D2930" s="72" t="s">
        <v>12</v>
      </c>
      <c r="E2930" s="72" t="s">
        <v>160</v>
      </c>
      <c r="F2930" s="73">
        <v>84334</v>
      </c>
      <c r="G2930" s="72" t="s">
        <v>14</v>
      </c>
      <c r="H2930" s="72" t="s">
        <v>155</v>
      </c>
      <c r="I2930" s="72" t="s">
        <v>16</v>
      </c>
      <c r="J2930" s="72" t="s">
        <v>18</v>
      </c>
      <c r="K2930" s="72" t="s">
        <v>147</v>
      </c>
      <c r="L2930" s="72" t="s">
        <v>433</v>
      </c>
      <c r="M2930" s="72" t="s">
        <v>186</v>
      </c>
    </row>
    <row r="2931" spans="2:13" x14ac:dyDescent="0.25">
      <c r="B2931" s="72" t="s">
        <v>143</v>
      </c>
      <c r="C2931" s="72" t="s">
        <v>144</v>
      </c>
      <c r="D2931" s="72" t="s">
        <v>12</v>
      </c>
      <c r="E2931" s="72" t="s">
        <v>199</v>
      </c>
      <c r="F2931" s="73">
        <v>438</v>
      </c>
      <c r="G2931" s="72" t="s">
        <v>14</v>
      </c>
      <c r="H2931" s="72" t="s">
        <v>15</v>
      </c>
      <c r="I2931" s="72" t="s">
        <v>16</v>
      </c>
      <c r="J2931" s="72" t="s">
        <v>18</v>
      </c>
      <c r="K2931" s="72" t="s">
        <v>245</v>
      </c>
      <c r="L2931" s="72" t="s">
        <v>782</v>
      </c>
      <c r="M2931" s="72"/>
    </row>
    <row r="2932" spans="2:13" x14ac:dyDescent="0.25">
      <c r="B2932" s="72" t="s">
        <v>143</v>
      </c>
      <c r="C2932" s="72" t="s">
        <v>144</v>
      </c>
      <c r="D2932" s="72" t="s">
        <v>12</v>
      </c>
      <c r="E2932" s="72" t="s">
        <v>181</v>
      </c>
      <c r="F2932" s="73">
        <v>-36</v>
      </c>
      <c r="G2932" s="72" t="s">
        <v>14</v>
      </c>
      <c r="H2932" s="72" t="s">
        <v>155</v>
      </c>
      <c r="I2932" s="72" t="s">
        <v>16</v>
      </c>
      <c r="J2932" s="72" t="s">
        <v>18</v>
      </c>
      <c r="K2932" s="72" t="s">
        <v>33</v>
      </c>
      <c r="L2932" s="72" t="s">
        <v>224</v>
      </c>
      <c r="M2932" s="72"/>
    </row>
    <row r="2933" spans="2:13" x14ac:dyDescent="0.25">
      <c r="B2933" s="72" t="s">
        <v>143</v>
      </c>
      <c r="C2933" s="72" t="s">
        <v>144</v>
      </c>
      <c r="D2933" s="72" t="s">
        <v>12</v>
      </c>
      <c r="E2933" s="72" t="s">
        <v>229</v>
      </c>
      <c r="F2933" s="73">
        <v>-263</v>
      </c>
      <c r="G2933" s="72" t="s">
        <v>14</v>
      </c>
      <c r="H2933" s="72" t="s">
        <v>15</v>
      </c>
      <c r="I2933" s="72" t="s">
        <v>16</v>
      </c>
      <c r="J2933" s="72" t="s">
        <v>18</v>
      </c>
      <c r="K2933" s="72" t="s">
        <v>33</v>
      </c>
      <c r="L2933" s="72" t="s">
        <v>456</v>
      </c>
      <c r="M2933" s="72"/>
    </row>
    <row r="2934" spans="2:13" x14ac:dyDescent="0.25">
      <c r="B2934" s="72" t="s">
        <v>143</v>
      </c>
      <c r="C2934" s="72" t="s">
        <v>144</v>
      </c>
      <c r="D2934" s="72" t="s">
        <v>12</v>
      </c>
      <c r="E2934" s="72" t="s">
        <v>177</v>
      </c>
      <c r="F2934" s="73">
        <v>447771</v>
      </c>
      <c r="G2934" s="72" t="s">
        <v>14</v>
      </c>
      <c r="H2934" s="72" t="s">
        <v>15</v>
      </c>
      <c r="I2934" s="72" t="s">
        <v>16</v>
      </c>
      <c r="J2934" s="72" t="s">
        <v>18</v>
      </c>
      <c r="K2934" s="72" t="s">
        <v>189</v>
      </c>
      <c r="L2934" s="72" t="s">
        <v>324</v>
      </c>
      <c r="M2934" s="72"/>
    </row>
    <row r="2935" spans="2:13" x14ac:dyDescent="0.25">
      <c r="B2935" s="72" t="s">
        <v>143</v>
      </c>
      <c r="C2935" s="72" t="s">
        <v>144</v>
      </c>
      <c r="D2935" s="72" t="s">
        <v>12</v>
      </c>
      <c r="E2935" s="72" t="s">
        <v>145</v>
      </c>
      <c r="F2935" s="73">
        <v>-53201</v>
      </c>
      <c r="G2935" s="72" t="s">
        <v>14</v>
      </c>
      <c r="H2935" s="72" t="s">
        <v>15</v>
      </c>
      <c r="I2935" s="72" t="s">
        <v>16</v>
      </c>
      <c r="J2935" s="72" t="s">
        <v>18</v>
      </c>
      <c r="K2935" s="72" t="s">
        <v>147</v>
      </c>
      <c r="L2935" s="72" t="s">
        <v>675</v>
      </c>
      <c r="M2935" s="72"/>
    </row>
    <row r="2936" spans="2:13" x14ac:dyDescent="0.25">
      <c r="B2936" s="72" t="s">
        <v>143</v>
      </c>
      <c r="C2936" s="72" t="s">
        <v>144</v>
      </c>
      <c r="D2936" s="72" t="s">
        <v>12</v>
      </c>
      <c r="E2936" s="72" t="s">
        <v>229</v>
      </c>
      <c r="F2936" s="73">
        <v>-760</v>
      </c>
      <c r="G2936" s="72" t="s">
        <v>14</v>
      </c>
      <c r="H2936" s="72" t="s">
        <v>15</v>
      </c>
      <c r="I2936" s="72" t="s">
        <v>136</v>
      </c>
      <c r="J2936" s="72" t="s">
        <v>18</v>
      </c>
      <c r="K2936" s="72" t="s">
        <v>147</v>
      </c>
      <c r="L2936" s="72" t="s">
        <v>440</v>
      </c>
      <c r="M2936" s="72"/>
    </row>
    <row r="2937" spans="2:13" x14ac:dyDescent="0.25">
      <c r="B2937" s="72" t="s">
        <v>143</v>
      </c>
      <c r="C2937" s="72" t="s">
        <v>144</v>
      </c>
      <c r="D2937" s="72" t="s">
        <v>12</v>
      </c>
      <c r="E2937" s="72" t="s">
        <v>219</v>
      </c>
      <c r="F2937" s="73">
        <v>100460</v>
      </c>
      <c r="G2937" s="72" t="s">
        <v>14</v>
      </c>
      <c r="H2937" s="72" t="s">
        <v>155</v>
      </c>
      <c r="I2937" s="72" t="s">
        <v>16</v>
      </c>
      <c r="J2937" s="72" t="s">
        <v>18</v>
      </c>
      <c r="K2937" s="72" t="s">
        <v>33</v>
      </c>
      <c r="L2937" s="72" t="s">
        <v>787</v>
      </c>
      <c r="M2937" s="72"/>
    </row>
    <row r="2938" spans="2:13" x14ac:dyDescent="0.25">
      <c r="B2938" s="72" t="s">
        <v>143</v>
      </c>
      <c r="C2938" s="72" t="s">
        <v>144</v>
      </c>
      <c r="D2938" s="72" t="s">
        <v>12</v>
      </c>
      <c r="E2938" s="72" t="s">
        <v>335</v>
      </c>
      <c r="F2938" s="73">
        <v>118165</v>
      </c>
      <c r="G2938" s="72" t="s">
        <v>14</v>
      </c>
      <c r="H2938" s="72" t="s">
        <v>15</v>
      </c>
      <c r="I2938" s="72" t="s">
        <v>16</v>
      </c>
      <c r="J2938" s="72" t="s">
        <v>18</v>
      </c>
      <c r="K2938" s="72" t="s">
        <v>147</v>
      </c>
      <c r="L2938" s="72" t="s">
        <v>370</v>
      </c>
      <c r="M2938" s="72" t="s">
        <v>203</v>
      </c>
    </row>
    <row r="2939" spans="2:13" x14ac:dyDescent="0.25">
      <c r="B2939" s="72" t="s">
        <v>143</v>
      </c>
      <c r="C2939" s="72" t="s">
        <v>144</v>
      </c>
      <c r="D2939" s="72" t="s">
        <v>12</v>
      </c>
      <c r="E2939" s="72" t="s">
        <v>229</v>
      </c>
      <c r="F2939" s="73">
        <v>-335796</v>
      </c>
      <c r="G2939" s="72" t="s">
        <v>14</v>
      </c>
      <c r="H2939" s="72" t="s">
        <v>15</v>
      </c>
      <c r="I2939" s="72" t="s">
        <v>16</v>
      </c>
      <c r="J2939" s="72" t="s">
        <v>18</v>
      </c>
      <c r="K2939" s="72" t="s">
        <v>27</v>
      </c>
      <c r="L2939" s="72" t="s">
        <v>572</v>
      </c>
      <c r="M2939" s="72"/>
    </row>
    <row r="2940" spans="2:13" x14ac:dyDescent="0.25">
      <c r="B2940" s="72" t="s">
        <v>143</v>
      </c>
      <c r="C2940" s="72" t="s">
        <v>144</v>
      </c>
      <c r="D2940" s="72" t="s">
        <v>12</v>
      </c>
      <c r="E2940" s="72" t="s">
        <v>160</v>
      </c>
      <c r="F2940" s="73">
        <v>1339743</v>
      </c>
      <c r="G2940" s="72" t="s">
        <v>14</v>
      </c>
      <c r="H2940" s="72" t="s">
        <v>15</v>
      </c>
      <c r="I2940" s="72" t="s">
        <v>16</v>
      </c>
      <c r="J2940" s="72" t="s">
        <v>18</v>
      </c>
      <c r="K2940" s="72" t="s">
        <v>147</v>
      </c>
      <c r="L2940" s="72" t="s">
        <v>529</v>
      </c>
      <c r="M2940" s="72" t="s">
        <v>163</v>
      </c>
    </row>
    <row r="2941" spans="2:13" x14ac:dyDescent="0.25">
      <c r="B2941" s="72" t="s">
        <v>143</v>
      </c>
      <c r="C2941" s="72" t="s">
        <v>144</v>
      </c>
      <c r="D2941" s="72" t="s">
        <v>12</v>
      </c>
      <c r="E2941" s="72" t="s">
        <v>219</v>
      </c>
      <c r="F2941" s="73">
        <v>123154</v>
      </c>
      <c r="G2941" s="72" t="s">
        <v>14</v>
      </c>
      <c r="H2941" s="72" t="s">
        <v>155</v>
      </c>
      <c r="I2941" s="72" t="s">
        <v>136</v>
      </c>
      <c r="J2941" s="72" t="s">
        <v>18</v>
      </c>
      <c r="K2941" s="72" t="s">
        <v>21</v>
      </c>
      <c r="L2941" s="72" t="s">
        <v>609</v>
      </c>
      <c r="M2941" s="72"/>
    </row>
    <row r="2942" spans="2:13" x14ac:dyDescent="0.25">
      <c r="B2942" s="72" t="s">
        <v>143</v>
      </c>
      <c r="C2942" s="72" t="s">
        <v>144</v>
      </c>
      <c r="D2942" s="72" t="s">
        <v>12</v>
      </c>
      <c r="E2942" s="72" t="s">
        <v>229</v>
      </c>
      <c r="F2942" s="73">
        <v>-935</v>
      </c>
      <c r="G2942" s="72" t="s">
        <v>14</v>
      </c>
      <c r="H2942" s="72" t="s">
        <v>15</v>
      </c>
      <c r="I2942" s="72" t="s">
        <v>16</v>
      </c>
      <c r="J2942" s="72" t="s">
        <v>18</v>
      </c>
      <c r="K2942" s="72" t="s">
        <v>303</v>
      </c>
      <c r="L2942" s="72" t="s">
        <v>304</v>
      </c>
      <c r="M2942" s="72"/>
    </row>
    <row r="2943" spans="2:13" x14ac:dyDescent="0.25">
      <c r="B2943" s="72" t="s">
        <v>143</v>
      </c>
      <c r="C2943" s="72" t="s">
        <v>144</v>
      </c>
      <c r="D2943" s="72" t="s">
        <v>12</v>
      </c>
      <c r="E2943" s="72" t="s">
        <v>229</v>
      </c>
      <c r="F2943" s="73">
        <v>-211958</v>
      </c>
      <c r="G2943" s="72" t="s">
        <v>14</v>
      </c>
      <c r="H2943" s="72" t="s">
        <v>15</v>
      </c>
      <c r="I2943" s="72" t="s">
        <v>16</v>
      </c>
      <c r="J2943" s="72" t="s">
        <v>18</v>
      </c>
      <c r="K2943" s="72" t="s">
        <v>147</v>
      </c>
      <c r="L2943" s="72" t="s">
        <v>657</v>
      </c>
      <c r="M2943" s="72"/>
    </row>
    <row r="2944" spans="2:13" x14ac:dyDescent="0.25">
      <c r="B2944" s="72" t="s">
        <v>143</v>
      </c>
      <c r="C2944" s="72" t="s">
        <v>144</v>
      </c>
      <c r="D2944" s="72" t="s">
        <v>12</v>
      </c>
      <c r="E2944" s="72" t="s">
        <v>157</v>
      </c>
      <c r="F2944" s="73">
        <v>1653136</v>
      </c>
      <c r="G2944" s="72" t="s">
        <v>14</v>
      </c>
      <c r="H2944" s="72" t="s">
        <v>15</v>
      </c>
      <c r="I2944" s="72" t="s">
        <v>16</v>
      </c>
      <c r="J2944" s="72" t="s">
        <v>18</v>
      </c>
      <c r="K2944" s="72" t="s">
        <v>147</v>
      </c>
      <c r="L2944" s="72" t="s">
        <v>374</v>
      </c>
      <c r="M2944" s="72" t="s">
        <v>334</v>
      </c>
    </row>
    <row r="2945" spans="2:13" x14ac:dyDescent="0.25">
      <c r="B2945" s="72" t="s">
        <v>143</v>
      </c>
      <c r="C2945" s="72" t="s">
        <v>144</v>
      </c>
      <c r="D2945" s="72" t="s">
        <v>12</v>
      </c>
      <c r="E2945" s="72" t="s">
        <v>292</v>
      </c>
      <c r="F2945" s="73">
        <v>88873</v>
      </c>
      <c r="G2945" s="72" t="s">
        <v>14</v>
      </c>
      <c r="H2945" s="72" t="s">
        <v>15</v>
      </c>
      <c r="I2945" s="72" t="s">
        <v>16</v>
      </c>
      <c r="J2945" s="72" t="s">
        <v>18</v>
      </c>
      <c r="K2945" s="72" t="s">
        <v>24</v>
      </c>
      <c r="L2945" s="72" t="s">
        <v>448</v>
      </c>
      <c r="M2945" s="72" t="s">
        <v>424</v>
      </c>
    </row>
    <row r="2946" spans="2:13" x14ac:dyDescent="0.25">
      <c r="B2946" s="72" t="s">
        <v>143</v>
      </c>
      <c r="C2946" s="72" t="s">
        <v>144</v>
      </c>
      <c r="D2946" s="72" t="s">
        <v>12</v>
      </c>
      <c r="E2946" s="72" t="s">
        <v>199</v>
      </c>
      <c r="F2946" s="73">
        <v>3290</v>
      </c>
      <c r="G2946" s="72" t="s">
        <v>14</v>
      </c>
      <c r="H2946" s="72" t="s">
        <v>15</v>
      </c>
      <c r="I2946" s="72" t="s">
        <v>16</v>
      </c>
      <c r="J2946" s="72" t="s">
        <v>18</v>
      </c>
      <c r="K2946" s="72" t="s">
        <v>161</v>
      </c>
      <c r="L2946" s="72" t="s">
        <v>315</v>
      </c>
      <c r="M2946" s="72"/>
    </row>
    <row r="2947" spans="2:13" x14ac:dyDescent="0.25">
      <c r="B2947" s="72" t="s">
        <v>143</v>
      </c>
      <c r="C2947" s="72" t="s">
        <v>144</v>
      </c>
      <c r="D2947" s="72" t="s">
        <v>12</v>
      </c>
      <c r="E2947" s="72" t="s">
        <v>199</v>
      </c>
      <c r="F2947" s="73">
        <v>1085</v>
      </c>
      <c r="G2947" s="72" t="s">
        <v>14</v>
      </c>
      <c r="H2947" s="72" t="s">
        <v>15</v>
      </c>
      <c r="I2947" s="72" t="s">
        <v>16</v>
      </c>
      <c r="J2947" s="72" t="s">
        <v>18</v>
      </c>
      <c r="K2947" s="72" t="s">
        <v>147</v>
      </c>
      <c r="L2947" s="72" t="s">
        <v>720</v>
      </c>
      <c r="M2947" s="72"/>
    </row>
    <row r="2948" spans="2:13" x14ac:dyDescent="0.25">
      <c r="B2948" s="72" t="s">
        <v>143</v>
      </c>
      <c r="C2948" s="72" t="s">
        <v>144</v>
      </c>
      <c r="D2948" s="72" t="s">
        <v>12</v>
      </c>
      <c r="E2948" s="72" t="s">
        <v>177</v>
      </c>
      <c r="F2948" s="73">
        <v>8957</v>
      </c>
      <c r="G2948" s="72" t="s">
        <v>14</v>
      </c>
      <c r="H2948" s="72" t="s">
        <v>15</v>
      </c>
      <c r="I2948" s="72" t="s">
        <v>16</v>
      </c>
      <c r="J2948" s="72" t="s">
        <v>18</v>
      </c>
      <c r="K2948" s="72" t="s">
        <v>184</v>
      </c>
      <c r="L2948" s="72" t="s">
        <v>635</v>
      </c>
      <c r="M2948" s="72"/>
    </row>
    <row r="2949" spans="2:13" x14ac:dyDescent="0.25">
      <c r="B2949" s="72" t="s">
        <v>143</v>
      </c>
      <c r="C2949" s="72" t="s">
        <v>144</v>
      </c>
      <c r="D2949" s="72" t="s">
        <v>12</v>
      </c>
      <c r="E2949" s="72" t="s">
        <v>282</v>
      </c>
      <c r="F2949" s="73">
        <v>-75</v>
      </c>
      <c r="G2949" s="72" t="s">
        <v>14</v>
      </c>
      <c r="H2949" s="72" t="s">
        <v>15</v>
      </c>
      <c r="I2949" s="72" t="s">
        <v>16</v>
      </c>
      <c r="J2949" s="72" t="s">
        <v>18</v>
      </c>
      <c r="K2949" s="72" t="s">
        <v>214</v>
      </c>
      <c r="L2949" s="72" t="s">
        <v>614</v>
      </c>
      <c r="M2949" s="72"/>
    </row>
    <row r="2950" spans="2:13" x14ac:dyDescent="0.25">
      <c r="B2950" s="72" t="s">
        <v>143</v>
      </c>
      <c r="C2950" s="72" t="s">
        <v>144</v>
      </c>
      <c r="D2950" s="72" t="s">
        <v>12</v>
      </c>
      <c r="E2950" s="72" t="s">
        <v>157</v>
      </c>
      <c r="F2950" s="73">
        <v>5244026</v>
      </c>
      <c r="G2950" s="72" t="s">
        <v>14</v>
      </c>
      <c r="H2950" s="72" t="s">
        <v>15</v>
      </c>
      <c r="I2950" s="72" t="s">
        <v>16</v>
      </c>
      <c r="J2950" s="72" t="s">
        <v>18</v>
      </c>
      <c r="K2950" s="72" t="s">
        <v>165</v>
      </c>
      <c r="L2950" s="72" t="s">
        <v>166</v>
      </c>
      <c r="M2950" s="72" t="s">
        <v>322</v>
      </c>
    </row>
    <row r="2951" spans="2:13" x14ac:dyDescent="0.25">
      <c r="B2951" s="72" t="s">
        <v>143</v>
      </c>
      <c r="C2951" s="72" t="s">
        <v>144</v>
      </c>
      <c r="D2951" s="72" t="s">
        <v>12</v>
      </c>
      <c r="E2951" s="72" t="s">
        <v>746</v>
      </c>
      <c r="F2951" s="73">
        <v>35908</v>
      </c>
      <c r="G2951" s="72" t="s">
        <v>14</v>
      </c>
      <c r="H2951" s="72" t="s">
        <v>15</v>
      </c>
      <c r="I2951" s="72" t="s">
        <v>16</v>
      </c>
      <c r="J2951" s="72" t="s">
        <v>18</v>
      </c>
      <c r="K2951" s="72" t="s">
        <v>147</v>
      </c>
      <c r="L2951" s="72" t="s">
        <v>378</v>
      </c>
      <c r="M2951" s="72" t="s">
        <v>159</v>
      </c>
    </row>
    <row r="2952" spans="2:13" x14ac:dyDescent="0.25">
      <c r="B2952" s="72" t="s">
        <v>143</v>
      </c>
      <c r="C2952" s="72" t="s">
        <v>144</v>
      </c>
      <c r="D2952" s="72" t="s">
        <v>12</v>
      </c>
      <c r="E2952" s="72" t="s">
        <v>177</v>
      </c>
      <c r="F2952" s="73">
        <v>63508</v>
      </c>
      <c r="G2952" s="72" t="s">
        <v>14</v>
      </c>
      <c r="H2952" s="72" t="s">
        <v>15</v>
      </c>
      <c r="I2952" s="72" t="s">
        <v>16</v>
      </c>
      <c r="J2952" s="72" t="s">
        <v>18</v>
      </c>
      <c r="K2952" s="72" t="s">
        <v>33</v>
      </c>
      <c r="L2952" s="72" t="s">
        <v>596</v>
      </c>
      <c r="M2952" s="72"/>
    </row>
    <row r="2953" spans="2:13" x14ac:dyDescent="0.25">
      <c r="B2953" s="72" t="s">
        <v>143</v>
      </c>
      <c r="C2953" s="72" t="s">
        <v>144</v>
      </c>
      <c r="D2953" s="72" t="s">
        <v>12</v>
      </c>
      <c r="E2953" s="72" t="s">
        <v>213</v>
      </c>
      <c r="F2953" s="73">
        <v>33</v>
      </c>
      <c r="G2953" s="72" t="s">
        <v>14</v>
      </c>
      <c r="H2953" s="72" t="s">
        <v>15</v>
      </c>
      <c r="I2953" s="72" t="s">
        <v>16</v>
      </c>
      <c r="J2953" s="72" t="s">
        <v>18</v>
      </c>
      <c r="K2953" s="72" t="s">
        <v>33</v>
      </c>
      <c r="L2953" s="72" t="s">
        <v>551</v>
      </c>
      <c r="M2953" s="72" t="s">
        <v>172</v>
      </c>
    </row>
    <row r="2954" spans="2:13" x14ac:dyDescent="0.25">
      <c r="B2954" s="72" t="s">
        <v>143</v>
      </c>
      <c r="C2954" s="72" t="s">
        <v>144</v>
      </c>
      <c r="D2954" s="72" t="s">
        <v>12</v>
      </c>
      <c r="E2954" s="72" t="s">
        <v>199</v>
      </c>
      <c r="F2954" s="73">
        <v>270711</v>
      </c>
      <c r="G2954" s="72" t="s">
        <v>14</v>
      </c>
      <c r="H2954" s="72" t="s">
        <v>15</v>
      </c>
      <c r="I2954" s="72" t="s">
        <v>16</v>
      </c>
      <c r="J2954" s="72" t="s">
        <v>18</v>
      </c>
      <c r="K2954" s="72" t="s">
        <v>147</v>
      </c>
      <c r="L2954" s="72" t="s">
        <v>444</v>
      </c>
      <c r="M2954" s="72"/>
    </row>
    <row r="2955" spans="2:13" x14ac:dyDescent="0.25">
      <c r="B2955" s="72" t="s">
        <v>143</v>
      </c>
      <c r="C2955" s="72" t="s">
        <v>144</v>
      </c>
      <c r="D2955" s="72" t="s">
        <v>12</v>
      </c>
      <c r="E2955" s="72" t="s">
        <v>237</v>
      </c>
      <c r="F2955" s="73">
        <v>34923</v>
      </c>
      <c r="G2955" s="72" t="s">
        <v>14</v>
      </c>
      <c r="H2955" s="72" t="s">
        <v>15</v>
      </c>
      <c r="I2955" s="72" t="s">
        <v>16</v>
      </c>
      <c r="J2955" s="72" t="s">
        <v>18</v>
      </c>
      <c r="K2955" s="72" t="s">
        <v>33</v>
      </c>
      <c r="L2955" s="72" t="s">
        <v>596</v>
      </c>
      <c r="M2955" s="72" t="s">
        <v>163</v>
      </c>
    </row>
    <row r="2956" spans="2:13" x14ac:dyDescent="0.25">
      <c r="B2956" s="72" t="s">
        <v>143</v>
      </c>
      <c r="C2956" s="72" t="s">
        <v>144</v>
      </c>
      <c r="D2956" s="72" t="s">
        <v>12</v>
      </c>
      <c r="E2956" s="72" t="s">
        <v>227</v>
      </c>
      <c r="F2956" s="73">
        <v>109355</v>
      </c>
      <c r="G2956" s="72" t="s">
        <v>14</v>
      </c>
      <c r="H2956" s="72" t="s">
        <v>15</v>
      </c>
      <c r="I2956" s="72" t="s">
        <v>136</v>
      </c>
      <c r="J2956" s="72" t="s">
        <v>18</v>
      </c>
      <c r="K2956" s="72" t="s">
        <v>33</v>
      </c>
      <c r="L2956" s="72" t="s">
        <v>212</v>
      </c>
      <c r="M2956" s="72" t="s">
        <v>163</v>
      </c>
    </row>
    <row r="2957" spans="2:13" x14ac:dyDescent="0.25">
      <c r="B2957" s="72" t="s">
        <v>143</v>
      </c>
      <c r="C2957" s="72" t="s">
        <v>144</v>
      </c>
      <c r="D2957" s="72" t="s">
        <v>12</v>
      </c>
      <c r="E2957" s="72" t="s">
        <v>183</v>
      </c>
      <c r="F2957" s="73">
        <v>91</v>
      </c>
      <c r="G2957" s="72" t="s">
        <v>14</v>
      </c>
      <c r="H2957" s="72" t="s">
        <v>15</v>
      </c>
      <c r="I2957" s="72" t="s">
        <v>16</v>
      </c>
      <c r="J2957" s="72" t="s">
        <v>18</v>
      </c>
      <c r="K2957" s="72" t="s">
        <v>24</v>
      </c>
      <c r="L2957" s="72" t="s">
        <v>122</v>
      </c>
      <c r="M2957" s="72" t="s">
        <v>172</v>
      </c>
    </row>
    <row r="2958" spans="2:13" x14ac:dyDescent="0.25">
      <c r="B2958" s="72" t="s">
        <v>143</v>
      </c>
      <c r="C2958" s="72" t="s">
        <v>144</v>
      </c>
      <c r="D2958" s="72" t="s">
        <v>12</v>
      </c>
      <c r="E2958" s="72" t="s">
        <v>177</v>
      </c>
      <c r="F2958" s="73">
        <v>41559</v>
      </c>
      <c r="G2958" s="72" t="s">
        <v>14</v>
      </c>
      <c r="H2958" s="72" t="s">
        <v>15</v>
      </c>
      <c r="I2958" s="72" t="s">
        <v>16</v>
      </c>
      <c r="J2958" s="72" t="s">
        <v>18</v>
      </c>
      <c r="K2958" s="72" t="s">
        <v>33</v>
      </c>
      <c r="L2958" s="72" t="s">
        <v>232</v>
      </c>
      <c r="M2958" s="72"/>
    </row>
    <row r="2959" spans="2:13" x14ac:dyDescent="0.25">
      <c r="B2959" s="72" t="s">
        <v>143</v>
      </c>
      <c r="C2959" s="72" t="s">
        <v>144</v>
      </c>
      <c r="D2959" s="72" t="s">
        <v>12</v>
      </c>
      <c r="E2959" s="72" t="s">
        <v>154</v>
      </c>
      <c r="F2959" s="73">
        <v>-5253</v>
      </c>
      <c r="G2959" s="72" t="s">
        <v>14</v>
      </c>
      <c r="H2959" s="72" t="s">
        <v>15</v>
      </c>
      <c r="I2959" s="72" t="s">
        <v>16</v>
      </c>
      <c r="J2959" s="72" t="s">
        <v>18</v>
      </c>
      <c r="K2959" s="72" t="s">
        <v>189</v>
      </c>
      <c r="L2959" s="72" t="s">
        <v>486</v>
      </c>
      <c r="M2959" s="72"/>
    </row>
    <row r="2960" spans="2:13" x14ac:dyDescent="0.25">
      <c r="B2960" s="72" t="s">
        <v>143</v>
      </c>
      <c r="C2960" s="72" t="s">
        <v>144</v>
      </c>
      <c r="D2960" s="72" t="s">
        <v>12</v>
      </c>
      <c r="E2960" s="72" t="s">
        <v>227</v>
      </c>
      <c r="F2960" s="73">
        <v>6667</v>
      </c>
      <c r="G2960" s="72" t="s">
        <v>14</v>
      </c>
      <c r="H2960" s="72" t="s">
        <v>15</v>
      </c>
      <c r="I2960" s="72" t="s">
        <v>16</v>
      </c>
      <c r="J2960" s="72" t="s">
        <v>18</v>
      </c>
      <c r="K2960" s="72" t="s">
        <v>161</v>
      </c>
      <c r="L2960" s="72" t="s">
        <v>695</v>
      </c>
      <c r="M2960" s="72" t="s">
        <v>191</v>
      </c>
    </row>
    <row r="2961" spans="2:13" x14ac:dyDescent="0.25">
      <c r="B2961" s="72" t="s">
        <v>143</v>
      </c>
      <c r="C2961" s="72" t="s">
        <v>144</v>
      </c>
      <c r="D2961" s="72" t="s">
        <v>12</v>
      </c>
      <c r="E2961" s="72" t="s">
        <v>152</v>
      </c>
      <c r="F2961" s="73">
        <v>-55267</v>
      </c>
      <c r="G2961" s="72" t="s">
        <v>14</v>
      </c>
      <c r="H2961" s="72" t="s">
        <v>15</v>
      </c>
      <c r="I2961" s="72" t="s">
        <v>16</v>
      </c>
      <c r="J2961" s="72" t="s">
        <v>18</v>
      </c>
      <c r="K2961" s="72" t="s">
        <v>147</v>
      </c>
      <c r="L2961" s="72" t="s">
        <v>444</v>
      </c>
      <c r="M2961" s="72"/>
    </row>
    <row r="2962" spans="2:13" x14ac:dyDescent="0.25">
      <c r="B2962" s="72" t="s">
        <v>143</v>
      </c>
      <c r="C2962" s="72" t="s">
        <v>144</v>
      </c>
      <c r="D2962" s="72" t="s">
        <v>12</v>
      </c>
      <c r="E2962" s="72" t="s">
        <v>201</v>
      </c>
      <c r="F2962" s="73">
        <v>774851</v>
      </c>
      <c r="G2962" s="72" t="s">
        <v>14</v>
      </c>
      <c r="H2962" s="72" t="s">
        <v>15</v>
      </c>
      <c r="I2962" s="72" t="s">
        <v>16</v>
      </c>
      <c r="J2962" s="72" t="s">
        <v>18</v>
      </c>
      <c r="K2962" s="72" t="s">
        <v>147</v>
      </c>
      <c r="L2962" s="72" t="s">
        <v>587</v>
      </c>
      <c r="M2962" s="72" t="s">
        <v>159</v>
      </c>
    </row>
    <row r="2963" spans="2:13" x14ac:dyDescent="0.25">
      <c r="B2963" s="72" t="s">
        <v>143</v>
      </c>
      <c r="C2963" s="72" t="s">
        <v>144</v>
      </c>
      <c r="D2963" s="72" t="s">
        <v>12</v>
      </c>
      <c r="E2963" s="72" t="s">
        <v>177</v>
      </c>
      <c r="F2963" s="73">
        <v>166326</v>
      </c>
      <c r="G2963" s="72" t="s">
        <v>14</v>
      </c>
      <c r="H2963" s="72" t="s">
        <v>15</v>
      </c>
      <c r="I2963" s="72" t="s">
        <v>16</v>
      </c>
      <c r="J2963" s="72" t="s">
        <v>18</v>
      </c>
      <c r="K2963" s="72" t="s">
        <v>257</v>
      </c>
      <c r="L2963" s="72" t="s">
        <v>449</v>
      </c>
      <c r="M2963" s="72"/>
    </row>
    <row r="2964" spans="2:13" x14ac:dyDescent="0.25">
      <c r="B2964" s="72" t="s">
        <v>143</v>
      </c>
      <c r="C2964" s="72" t="s">
        <v>144</v>
      </c>
      <c r="D2964" s="72" t="s">
        <v>12</v>
      </c>
      <c r="E2964" s="72" t="s">
        <v>160</v>
      </c>
      <c r="F2964" s="73">
        <v>8141</v>
      </c>
      <c r="G2964" s="72" t="s">
        <v>14</v>
      </c>
      <c r="H2964" s="72" t="s">
        <v>15</v>
      </c>
      <c r="I2964" s="72" t="s">
        <v>16</v>
      </c>
      <c r="J2964" s="72" t="s">
        <v>18</v>
      </c>
      <c r="K2964" s="72" t="s">
        <v>147</v>
      </c>
      <c r="L2964" s="72" t="s">
        <v>517</v>
      </c>
      <c r="M2964" s="72" t="s">
        <v>191</v>
      </c>
    </row>
    <row r="2965" spans="2:13" x14ac:dyDescent="0.25">
      <c r="B2965" s="72" t="s">
        <v>143</v>
      </c>
      <c r="C2965" s="72" t="s">
        <v>144</v>
      </c>
      <c r="D2965" s="72" t="s">
        <v>12</v>
      </c>
      <c r="E2965" s="72" t="s">
        <v>177</v>
      </c>
      <c r="F2965" s="73">
        <v>321651</v>
      </c>
      <c r="G2965" s="72" t="s">
        <v>14</v>
      </c>
      <c r="H2965" s="72" t="s">
        <v>15</v>
      </c>
      <c r="I2965" s="72" t="s">
        <v>16</v>
      </c>
      <c r="J2965" s="72" t="s">
        <v>18</v>
      </c>
      <c r="K2965" s="72" t="s">
        <v>147</v>
      </c>
      <c r="L2965" s="72" t="s">
        <v>395</v>
      </c>
      <c r="M2965" s="72"/>
    </row>
    <row r="2966" spans="2:13" x14ac:dyDescent="0.25">
      <c r="B2966" s="72" t="s">
        <v>143</v>
      </c>
      <c r="C2966" s="72" t="s">
        <v>144</v>
      </c>
      <c r="D2966" s="72" t="s">
        <v>12</v>
      </c>
      <c r="E2966" s="72" t="s">
        <v>197</v>
      </c>
      <c r="F2966" s="73">
        <v>402349</v>
      </c>
      <c r="G2966" s="72" t="s">
        <v>14</v>
      </c>
      <c r="H2966" s="72" t="s">
        <v>15</v>
      </c>
      <c r="I2966" s="72" t="s">
        <v>16</v>
      </c>
      <c r="J2966" s="72" t="s">
        <v>18</v>
      </c>
      <c r="K2966" s="72" t="s">
        <v>24</v>
      </c>
      <c r="L2966" s="72" t="s">
        <v>676</v>
      </c>
      <c r="M2966" s="72" t="s">
        <v>163</v>
      </c>
    </row>
    <row r="2967" spans="2:13" x14ac:dyDescent="0.25">
      <c r="B2967" s="72" t="s">
        <v>143</v>
      </c>
      <c r="C2967" s="72" t="s">
        <v>144</v>
      </c>
      <c r="D2967" s="72" t="s">
        <v>12</v>
      </c>
      <c r="E2967" s="72" t="s">
        <v>227</v>
      </c>
      <c r="F2967" s="73">
        <v>524989</v>
      </c>
      <c r="G2967" s="72" t="s">
        <v>14</v>
      </c>
      <c r="H2967" s="72" t="s">
        <v>15</v>
      </c>
      <c r="I2967" s="72" t="s">
        <v>16</v>
      </c>
      <c r="J2967" s="72" t="s">
        <v>18</v>
      </c>
      <c r="K2967" s="72" t="s">
        <v>24</v>
      </c>
      <c r="L2967" s="72" t="s">
        <v>281</v>
      </c>
      <c r="M2967" s="72" t="s">
        <v>191</v>
      </c>
    </row>
    <row r="2968" spans="2:13" x14ac:dyDescent="0.25">
      <c r="B2968" s="72" t="s">
        <v>143</v>
      </c>
      <c r="C2968" s="72" t="s">
        <v>144</v>
      </c>
      <c r="D2968" s="72" t="s">
        <v>12</v>
      </c>
      <c r="E2968" s="72" t="s">
        <v>154</v>
      </c>
      <c r="F2968" s="73">
        <v>-597</v>
      </c>
      <c r="G2968" s="72" t="s">
        <v>14</v>
      </c>
      <c r="H2968" s="72" t="s">
        <v>15</v>
      </c>
      <c r="I2968" s="72" t="s">
        <v>16</v>
      </c>
      <c r="J2968" s="72" t="s">
        <v>18</v>
      </c>
      <c r="K2968" s="72" t="s">
        <v>33</v>
      </c>
      <c r="L2968" s="72" t="s">
        <v>348</v>
      </c>
      <c r="M2968" s="72"/>
    </row>
    <row r="2969" spans="2:13" x14ac:dyDescent="0.25">
      <c r="B2969" s="72" t="s">
        <v>143</v>
      </c>
      <c r="C2969" s="72" t="s">
        <v>144</v>
      </c>
      <c r="D2969" s="72" t="s">
        <v>12</v>
      </c>
      <c r="E2969" s="72" t="s">
        <v>197</v>
      </c>
      <c r="F2969" s="73">
        <v>67958</v>
      </c>
      <c r="G2969" s="72" t="s">
        <v>14</v>
      </c>
      <c r="H2969" s="72" t="s">
        <v>155</v>
      </c>
      <c r="I2969" s="72" t="s">
        <v>16</v>
      </c>
      <c r="J2969" s="72" t="s">
        <v>18</v>
      </c>
      <c r="K2969" s="72" t="s">
        <v>147</v>
      </c>
      <c r="L2969" s="72" t="s">
        <v>417</v>
      </c>
      <c r="M2969" s="72" t="s">
        <v>163</v>
      </c>
    </row>
    <row r="2970" spans="2:13" x14ac:dyDescent="0.25">
      <c r="B2970" s="72" t="s">
        <v>143</v>
      </c>
      <c r="C2970" s="72" t="s">
        <v>144</v>
      </c>
      <c r="D2970" s="72" t="s">
        <v>12</v>
      </c>
      <c r="E2970" s="72" t="s">
        <v>145</v>
      </c>
      <c r="F2970" s="73">
        <v>-169322</v>
      </c>
      <c r="G2970" s="72" t="s">
        <v>14</v>
      </c>
      <c r="H2970" s="72" t="s">
        <v>155</v>
      </c>
      <c r="I2970" s="72" t="s">
        <v>16</v>
      </c>
      <c r="J2970" s="72" t="s">
        <v>18</v>
      </c>
      <c r="K2970" s="72" t="s">
        <v>147</v>
      </c>
      <c r="L2970" s="72" t="s">
        <v>182</v>
      </c>
      <c r="M2970" s="72"/>
    </row>
    <row r="2971" spans="2:13" x14ac:dyDescent="0.25">
      <c r="B2971" s="72" t="s">
        <v>143</v>
      </c>
      <c r="C2971" s="72" t="s">
        <v>144</v>
      </c>
      <c r="D2971" s="72" t="s">
        <v>12</v>
      </c>
      <c r="E2971" s="72" t="s">
        <v>188</v>
      </c>
      <c r="F2971" s="73">
        <v>395025</v>
      </c>
      <c r="G2971" s="72" t="s">
        <v>14</v>
      </c>
      <c r="H2971" s="72" t="s">
        <v>15</v>
      </c>
      <c r="I2971" s="72" t="s">
        <v>16</v>
      </c>
      <c r="J2971" s="72" t="s">
        <v>18</v>
      </c>
      <c r="K2971" s="72" t="s">
        <v>168</v>
      </c>
      <c r="L2971" s="72" t="s">
        <v>744</v>
      </c>
      <c r="M2971" s="72" t="s">
        <v>151</v>
      </c>
    </row>
    <row r="2972" spans="2:13" x14ac:dyDescent="0.25">
      <c r="B2972" s="72" t="s">
        <v>143</v>
      </c>
      <c r="C2972" s="72" t="s">
        <v>144</v>
      </c>
      <c r="D2972" s="72" t="s">
        <v>12</v>
      </c>
      <c r="E2972" s="72" t="s">
        <v>788</v>
      </c>
      <c r="F2972" s="73">
        <v>-3249</v>
      </c>
      <c r="G2972" s="72" t="s">
        <v>31</v>
      </c>
      <c r="H2972" s="72" t="s">
        <v>15</v>
      </c>
      <c r="I2972" s="72" t="s">
        <v>16</v>
      </c>
      <c r="J2972" s="72" t="s">
        <v>18</v>
      </c>
      <c r="K2972" s="72"/>
      <c r="L2972" s="72"/>
      <c r="M2972" s="72"/>
    </row>
    <row r="2973" spans="2:13" x14ac:dyDescent="0.25">
      <c r="B2973" s="72" t="s">
        <v>143</v>
      </c>
      <c r="C2973" s="72" t="s">
        <v>144</v>
      </c>
      <c r="D2973" s="72" t="s">
        <v>12</v>
      </c>
      <c r="E2973" s="72" t="s">
        <v>229</v>
      </c>
      <c r="F2973" s="73">
        <v>-24125</v>
      </c>
      <c r="G2973" s="72" t="s">
        <v>14</v>
      </c>
      <c r="H2973" s="72" t="s">
        <v>15</v>
      </c>
      <c r="I2973" s="72" t="s">
        <v>16</v>
      </c>
      <c r="J2973" s="72" t="s">
        <v>18</v>
      </c>
      <c r="K2973" s="72" t="s">
        <v>267</v>
      </c>
      <c r="L2973" s="72" t="s">
        <v>478</v>
      </c>
      <c r="M2973" s="72"/>
    </row>
    <row r="2974" spans="2:13" x14ac:dyDescent="0.25">
      <c r="B2974" s="72" t="s">
        <v>143</v>
      </c>
      <c r="C2974" s="72" t="s">
        <v>144</v>
      </c>
      <c r="D2974" s="72" t="s">
        <v>12</v>
      </c>
      <c r="E2974" s="72" t="s">
        <v>229</v>
      </c>
      <c r="F2974" s="73">
        <v>-27627</v>
      </c>
      <c r="G2974" s="72" t="s">
        <v>14</v>
      </c>
      <c r="H2974" s="72" t="s">
        <v>155</v>
      </c>
      <c r="I2974" s="72" t="s">
        <v>16</v>
      </c>
      <c r="J2974" s="72" t="s">
        <v>18</v>
      </c>
      <c r="K2974" s="72" t="s">
        <v>267</v>
      </c>
      <c r="L2974" s="72" t="s">
        <v>372</v>
      </c>
      <c r="M2974" s="72"/>
    </row>
    <row r="2975" spans="2:13" x14ac:dyDescent="0.25">
      <c r="B2975" s="72" t="s">
        <v>143</v>
      </c>
      <c r="C2975" s="72" t="s">
        <v>144</v>
      </c>
      <c r="D2975" s="72" t="s">
        <v>12</v>
      </c>
      <c r="E2975" s="72" t="s">
        <v>145</v>
      </c>
      <c r="F2975" s="73">
        <v>-63837</v>
      </c>
      <c r="G2975" s="72" t="s">
        <v>14</v>
      </c>
      <c r="H2975" s="72" t="s">
        <v>155</v>
      </c>
      <c r="I2975" s="72" t="s">
        <v>16</v>
      </c>
      <c r="J2975" s="72" t="s">
        <v>18</v>
      </c>
      <c r="K2975" s="72" t="s">
        <v>267</v>
      </c>
      <c r="L2975" s="72" t="s">
        <v>340</v>
      </c>
      <c r="M2975" s="72"/>
    </row>
    <row r="2976" spans="2:13" x14ac:dyDescent="0.25">
      <c r="B2976" s="72" t="s">
        <v>143</v>
      </c>
      <c r="C2976" s="72" t="s">
        <v>144</v>
      </c>
      <c r="D2976" s="72" t="s">
        <v>12</v>
      </c>
      <c r="E2976" s="72" t="s">
        <v>237</v>
      </c>
      <c r="F2976" s="73">
        <v>44585</v>
      </c>
      <c r="G2976" s="72" t="s">
        <v>14</v>
      </c>
      <c r="H2976" s="72" t="s">
        <v>15</v>
      </c>
      <c r="I2976" s="72" t="s">
        <v>16</v>
      </c>
      <c r="J2976" s="72" t="s">
        <v>18</v>
      </c>
      <c r="K2976" s="72" t="s">
        <v>147</v>
      </c>
      <c r="L2976" s="72" t="s">
        <v>720</v>
      </c>
      <c r="M2976" s="72" t="s">
        <v>186</v>
      </c>
    </row>
    <row r="2977" spans="2:13" x14ac:dyDescent="0.25">
      <c r="B2977" s="72" t="s">
        <v>143</v>
      </c>
      <c r="C2977" s="72" t="s">
        <v>144</v>
      </c>
      <c r="D2977" s="72" t="s">
        <v>12</v>
      </c>
      <c r="E2977" s="72" t="s">
        <v>154</v>
      </c>
      <c r="F2977" s="73">
        <v>-6004</v>
      </c>
      <c r="G2977" s="72" t="s">
        <v>14</v>
      </c>
      <c r="H2977" s="72" t="s">
        <v>155</v>
      </c>
      <c r="I2977" s="72" t="s">
        <v>16</v>
      </c>
      <c r="J2977" s="72" t="s">
        <v>18</v>
      </c>
      <c r="K2977" s="72" t="s">
        <v>33</v>
      </c>
      <c r="L2977" s="72" t="s">
        <v>153</v>
      </c>
      <c r="M2977" s="72"/>
    </row>
    <row r="2978" spans="2:13" x14ac:dyDescent="0.25">
      <c r="B2978" s="72" t="s">
        <v>143</v>
      </c>
      <c r="C2978" s="72" t="s">
        <v>144</v>
      </c>
      <c r="D2978" s="72" t="s">
        <v>12</v>
      </c>
      <c r="E2978" s="72" t="s">
        <v>219</v>
      </c>
      <c r="F2978" s="73">
        <v>4</v>
      </c>
      <c r="G2978" s="72" t="s">
        <v>14</v>
      </c>
      <c r="H2978" s="72" t="s">
        <v>155</v>
      </c>
      <c r="I2978" s="72" t="s">
        <v>16</v>
      </c>
      <c r="J2978" s="72" t="s">
        <v>18</v>
      </c>
      <c r="K2978" s="72" t="s">
        <v>33</v>
      </c>
      <c r="L2978" s="72" t="s">
        <v>631</v>
      </c>
      <c r="M2978" s="72"/>
    </row>
    <row r="2979" spans="2:13" x14ac:dyDescent="0.25">
      <c r="B2979" s="72" t="s">
        <v>143</v>
      </c>
      <c r="C2979" s="72" t="s">
        <v>144</v>
      </c>
      <c r="D2979" s="72" t="s">
        <v>12</v>
      </c>
      <c r="E2979" s="72" t="s">
        <v>145</v>
      </c>
      <c r="F2979" s="73">
        <v>-5428</v>
      </c>
      <c r="G2979" s="72" t="s">
        <v>14</v>
      </c>
      <c r="H2979" s="72" t="s">
        <v>15</v>
      </c>
      <c r="I2979" s="72" t="s">
        <v>16</v>
      </c>
      <c r="J2979" s="72" t="s">
        <v>18</v>
      </c>
      <c r="K2979" s="72" t="s">
        <v>245</v>
      </c>
      <c r="L2979" s="72" t="s">
        <v>564</v>
      </c>
      <c r="M2979" s="72"/>
    </row>
    <row r="2980" spans="2:13" x14ac:dyDescent="0.25">
      <c r="B2980" s="72" t="s">
        <v>143</v>
      </c>
      <c r="C2980" s="72" t="s">
        <v>144</v>
      </c>
      <c r="D2980" s="72" t="s">
        <v>12</v>
      </c>
      <c r="E2980" s="72" t="s">
        <v>425</v>
      </c>
      <c r="F2980" s="73">
        <v>129750</v>
      </c>
      <c r="G2980" s="72" t="s">
        <v>14</v>
      </c>
      <c r="H2980" s="72" t="s">
        <v>15</v>
      </c>
      <c r="I2980" s="72" t="s">
        <v>16</v>
      </c>
      <c r="J2980" s="72" t="s">
        <v>18</v>
      </c>
      <c r="K2980" s="72" t="s">
        <v>147</v>
      </c>
      <c r="L2980" s="72" t="s">
        <v>148</v>
      </c>
      <c r="M2980" s="72"/>
    </row>
    <row r="2981" spans="2:13" x14ac:dyDescent="0.25">
      <c r="B2981" s="72" t="s">
        <v>143</v>
      </c>
      <c r="C2981" s="72" t="s">
        <v>144</v>
      </c>
      <c r="D2981" s="72" t="s">
        <v>12</v>
      </c>
      <c r="E2981" s="72" t="s">
        <v>646</v>
      </c>
      <c r="F2981" s="73">
        <v>125462</v>
      </c>
      <c r="G2981" s="72" t="s">
        <v>14</v>
      </c>
      <c r="H2981" s="72" t="s">
        <v>155</v>
      </c>
      <c r="I2981" s="72" t="s">
        <v>16</v>
      </c>
      <c r="J2981" s="72" t="s">
        <v>18</v>
      </c>
      <c r="K2981" s="72" t="s">
        <v>267</v>
      </c>
      <c r="L2981" s="72" t="s">
        <v>628</v>
      </c>
      <c r="M2981" s="72"/>
    </row>
    <row r="2982" spans="2:13" x14ac:dyDescent="0.25">
      <c r="B2982" s="72" t="s">
        <v>143</v>
      </c>
      <c r="C2982" s="72" t="s">
        <v>144</v>
      </c>
      <c r="D2982" s="72" t="s">
        <v>12</v>
      </c>
      <c r="E2982" s="72" t="s">
        <v>145</v>
      </c>
      <c r="F2982" s="73">
        <v>-16910</v>
      </c>
      <c r="G2982" s="72" t="s">
        <v>14</v>
      </c>
      <c r="H2982" s="72" t="s">
        <v>15</v>
      </c>
      <c r="I2982" s="72" t="s">
        <v>16</v>
      </c>
      <c r="J2982" s="72" t="s">
        <v>18</v>
      </c>
      <c r="K2982" s="72" t="s">
        <v>33</v>
      </c>
      <c r="L2982" s="72" t="s">
        <v>481</v>
      </c>
      <c r="M2982" s="72"/>
    </row>
    <row r="2983" spans="2:13" x14ac:dyDescent="0.25">
      <c r="B2983" s="72" t="s">
        <v>143</v>
      </c>
      <c r="C2983" s="72" t="s">
        <v>144</v>
      </c>
      <c r="D2983" s="72" t="s">
        <v>12</v>
      </c>
      <c r="E2983" s="72" t="s">
        <v>199</v>
      </c>
      <c r="F2983" s="73">
        <v>2589</v>
      </c>
      <c r="G2983" s="72" t="s">
        <v>14</v>
      </c>
      <c r="H2983" s="72" t="s">
        <v>15</v>
      </c>
      <c r="I2983" s="72" t="s">
        <v>16</v>
      </c>
      <c r="J2983" s="72" t="s">
        <v>18</v>
      </c>
      <c r="K2983" s="72" t="s">
        <v>33</v>
      </c>
      <c r="L2983" s="72" t="s">
        <v>294</v>
      </c>
      <c r="M2983" s="72"/>
    </row>
    <row r="2984" spans="2:13" x14ac:dyDescent="0.25">
      <c r="B2984" s="72" t="s">
        <v>143</v>
      </c>
      <c r="C2984" s="72" t="s">
        <v>144</v>
      </c>
      <c r="D2984" s="72" t="s">
        <v>12</v>
      </c>
      <c r="E2984" s="72" t="s">
        <v>242</v>
      </c>
      <c r="F2984" s="73">
        <v>-28139</v>
      </c>
      <c r="G2984" s="72" t="s">
        <v>14</v>
      </c>
      <c r="H2984" s="72" t="s">
        <v>155</v>
      </c>
      <c r="I2984" s="72" t="s">
        <v>16</v>
      </c>
      <c r="J2984" s="72" t="s">
        <v>18</v>
      </c>
      <c r="K2984" s="72" t="s">
        <v>33</v>
      </c>
      <c r="L2984" s="72" t="s">
        <v>548</v>
      </c>
      <c r="M2984" s="72"/>
    </row>
    <row r="2985" spans="2:13" x14ac:dyDescent="0.25">
      <c r="B2985" s="72" t="s">
        <v>143</v>
      </c>
      <c r="C2985" s="72" t="s">
        <v>144</v>
      </c>
      <c r="D2985" s="72" t="s">
        <v>12</v>
      </c>
      <c r="E2985" s="72" t="s">
        <v>154</v>
      </c>
      <c r="F2985" s="73">
        <v>-64</v>
      </c>
      <c r="G2985" s="72" t="s">
        <v>14</v>
      </c>
      <c r="H2985" s="72" t="s">
        <v>155</v>
      </c>
      <c r="I2985" s="72" t="s">
        <v>16</v>
      </c>
      <c r="J2985" s="72" t="s">
        <v>18</v>
      </c>
      <c r="K2985" s="72" t="s">
        <v>21</v>
      </c>
      <c r="L2985" s="72" t="s">
        <v>645</v>
      </c>
      <c r="M2985" s="72"/>
    </row>
    <row r="2986" spans="2:13" x14ac:dyDescent="0.25">
      <c r="B2986" s="72" t="s">
        <v>143</v>
      </c>
      <c r="C2986" s="72" t="s">
        <v>144</v>
      </c>
      <c r="D2986" s="72" t="s">
        <v>12</v>
      </c>
      <c r="E2986" s="72" t="s">
        <v>154</v>
      </c>
      <c r="F2986" s="73">
        <v>-985</v>
      </c>
      <c r="G2986" s="72" t="s">
        <v>14</v>
      </c>
      <c r="H2986" s="72" t="s">
        <v>155</v>
      </c>
      <c r="I2986" s="72" t="s">
        <v>16</v>
      </c>
      <c r="J2986" s="72" t="s">
        <v>18</v>
      </c>
      <c r="K2986" s="72" t="s">
        <v>33</v>
      </c>
      <c r="L2986" s="72" t="s">
        <v>409</v>
      </c>
      <c r="M2986" s="72"/>
    </row>
    <row r="2987" spans="2:13" x14ac:dyDescent="0.25">
      <c r="B2987" s="72" t="s">
        <v>143</v>
      </c>
      <c r="C2987" s="72" t="s">
        <v>144</v>
      </c>
      <c r="D2987" s="72" t="s">
        <v>12</v>
      </c>
      <c r="E2987" s="72" t="s">
        <v>292</v>
      </c>
      <c r="F2987" s="73">
        <v>156331</v>
      </c>
      <c r="G2987" s="72" t="s">
        <v>14</v>
      </c>
      <c r="H2987" s="72" t="s">
        <v>155</v>
      </c>
      <c r="I2987" s="72" t="s">
        <v>16</v>
      </c>
      <c r="J2987" s="72" t="s">
        <v>18</v>
      </c>
      <c r="K2987" s="72" t="s">
        <v>21</v>
      </c>
      <c r="L2987" s="72" t="s">
        <v>198</v>
      </c>
      <c r="M2987" s="72" t="s">
        <v>384</v>
      </c>
    </row>
    <row r="2988" spans="2:13" x14ac:dyDescent="0.25">
      <c r="B2988" s="72" t="s">
        <v>143</v>
      </c>
      <c r="C2988" s="72" t="s">
        <v>144</v>
      </c>
      <c r="D2988" s="72" t="s">
        <v>12</v>
      </c>
      <c r="E2988" s="72" t="s">
        <v>181</v>
      </c>
      <c r="F2988" s="73">
        <v>-44</v>
      </c>
      <c r="G2988" s="72" t="s">
        <v>14</v>
      </c>
      <c r="H2988" s="72" t="s">
        <v>155</v>
      </c>
      <c r="I2988" s="72" t="s">
        <v>16</v>
      </c>
      <c r="J2988" s="72" t="s">
        <v>18</v>
      </c>
      <c r="K2988" s="72" t="s">
        <v>147</v>
      </c>
      <c r="L2988" s="72" t="s">
        <v>747</v>
      </c>
      <c r="M2988" s="72"/>
    </row>
    <row r="2989" spans="2:13" x14ac:dyDescent="0.25">
      <c r="B2989" s="72" t="s">
        <v>143</v>
      </c>
      <c r="C2989" s="72" t="s">
        <v>144</v>
      </c>
      <c r="D2989" s="72" t="s">
        <v>12</v>
      </c>
      <c r="E2989" s="72" t="s">
        <v>229</v>
      </c>
      <c r="F2989" s="73">
        <v>-2557</v>
      </c>
      <c r="G2989" s="72" t="s">
        <v>14</v>
      </c>
      <c r="H2989" s="72" t="s">
        <v>15</v>
      </c>
      <c r="I2989" s="72" t="s">
        <v>16</v>
      </c>
      <c r="J2989" s="72" t="s">
        <v>18</v>
      </c>
      <c r="K2989" s="72" t="s">
        <v>147</v>
      </c>
      <c r="L2989" s="72" t="s">
        <v>626</v>
      </c>
      <c r="M2989" s="72"/>
    </row>
    <row r="2990" spans="2:13" x14ac:dyDescent="0.25">
      <c r="B2990" s="72" t="s">
        <v>143</v>
      </c>
      <c r="C2990" s="72" t="s">
        <v>144</v>
      </c>
      <c r="D2990" s="72" t="s">
        <v>12</v>
      </c>
      <c r="E2990" s="72" t="s">
        <v>152</v>
      </c>
      <c r="F2990" s="73">
        <v>-1285</v>
      </c>
      <c r="G2990" s="72" t="s">
        <v>14</v>
      </c>
      <c r="H2990" s="72" t="s">
        <v>15</v>
      </c>
      <c r="I2990" s="72" t="s">
        <v>16</v>
      </c>
      <c r="J2990" s="72" t="s">
        <v>18</v>
      </c>
      <c r="K2990" s="72" t="s">
        <v>147</v>
      </c>
      <c r="L2990" s="72" t="s">
        <v>517</v>
      </c>
      <c r="M2990" s="72"/>
    </row>
    <row r="2991" spans="2:13" x14ac:dyDescent="0.25">
      <c r="B2991" s="72" t="s">
        <v>143</v>
      </c>
      <c r="C2991" s="72" t="s">
        <v>144</v>
      </c>
      <c r="D2991" s="72" t="s">
        <v>12</v>
      </c>
      <c r="E2991" s="72" t="s">
        <v>154</v>
      </c>
      <c r="F2991" s="73">
        <v>-15662</v>
      </c>
      <c r="G2991" s="72" t="s">
        <v>14</v>
      </c>
      <c r="H2991" s="72" t="s">
        <v>15</v>
      </c>
      <c r="I2991" s="72" t="s">
        <v>16</v>
      </c>
      <c r="J2991" s="72" t="s">
        <v>18</v>
      </c>
      <c r="K2991" s="72" t="s">
        <v>257</v>
      </c>
      <c r="L2991" s="72" t="s">
        <v>299</v>
      </c>
      <c r="M2991" s="72"/>
    </row>
    <row r="2992" spans="2:13" x14ac:dyDescent="0.25">
      <c r="B2992" s="72" t="s">
        <v>143</v>
      </c>
      <c r="C2992" s="72" t="s">
        <v>144</v>
      </c>
      <c r="D2992" s="72" t="s">
        <v>12</v>
      </c>
      <c r="E2992" s="72" t="s">
        <v>349</v>
      </c>
      <c r="F2992" s="73">
        <v>330031</v>
      </c>
      <c r="G2992" s="72" t="s">
        <v>14</v>
      </c>
      <c r="H2992" s="72" t="s">
        <v>15</v>
      </c>
      <c r="I2992" s="72" t="s">
        <v>16</v>
      </c>
      <c r="J2992" s="72" t="s">
        <v>18</v>
      </c>
      <c r="K2992" s="72" t="s">
        <v>214</v>
      </c>
      <c r="L2992" s="72" t="s">
        <v>373</v>
      </c>
      <c r="M2992" s="72" t="s">
        <v>159</v>
      </c>
    </row>
    <row r="2993" spans="2:13" x14ac:dyDescent="0.25">
      <c r="B2993" s="72" t="s">
        <v>143</v>
      </c>
      <c r="C2993" s="72" t="s">
        <v>144</v>
      </c>
      <c r="D2993" s="72" t="s">
        <v>12</v>
      </c>
      <c r="E2993" s="72" t="s">
        <v>160</v>
      </c>
      <c r="F2993" s="73">
        <v>9868</v>
      </c>
      <c r="G2993" s="72" t="s">
        <v>14</v>
      </c>
      <c r="H2993" s="72" t="s">
        <v>155</v>
      </c>
      <c r="I2993" s="72" t="s">
        <v>16</v>
      </c>
      <c r="J2993" s="72" t="s">
        <v>18</v>
      </c>
      <c r="K2993" s="72" t="s">
        <v>33</v>
      </c>
      <c r="L2993" s="72" t="s">
        <v>463</v>
      </c>
      <c r="M2993" s="72" t="s">
        <v>191</v>
      </c>
    </row>
    <row r="2994" spans="2:13" x14ac:dyDescent="0.25">
      <c r="B2994" s="72" t="s">
        <v>143</v>
      </c>
      <c r="C2994" s="72" t="s">
        <v>144</v>
      </c>
      <c r="D2994" s="72" t="s">
        <v>12</v>
      </c>
      <c r="E2994" s="72" t="s">
        <v>227</v>
      </c>
      <c r="F2994" s="73">
        <v>2098311</v>
      </c>
      <c r="G2994" s="72" t="s">
        <v>14</v>
      </c>
      <c r="H2994" s="72" t="s">
        <v>15</v>
      </c>
      <c r="I2994" s="72" t="s">
        <v>16</v>
      </c>
      <c r="J2994" s="72" t="s">
        <v>18</v>
      </c>
      <c r="K2994" s="72" t="s">
        <v>147</v>
      </c>
      <c r="L2994" s="72" t="s">
        <v>475</v>
      </c>
      <c r="M2994" s="72" t="s">
        <v>151</v>
      </c>
    </row>
    <row r="2995" spans="2:13" x14ac:dyDescent="0.25">
      <c r="B2995" s="72" t="s">
        <v>143</v>
      </c>
      <c r="C2995" s="72" t="s">
        <v>144</v>
      </c>
      <c r="D2995" s="72" t="s">
        <v>12</v>
      </c>
      <c r="E2995" s="72" t="s">
        <v>188</v>
      </c>
      <c r="F2995" s="73">
        <v>27646713</v>
      </c>
      <c r="G2995" s="72" t="s">
        <v>14</v>
      </c>
      <c r="H2995" s="72" t="s">
        <v>15</v>
      </c>
      <c r="I2995" s="72" t="s">
        <v>16</v>
      </c>
      <c r="J2995" s="72" t="s">
        <v>18</v>
      </c>
      <c r="K2995" s="72" t="s">
        <v>21</v>
      </c>
      <c r="L2995" s="72" t="s">
        <v>645</v>
      </c>
      <c r="M2995" s="72" t="s">
        <v>191</v>
      </c>
    </row>
    <row r="2996" spans="2:13" x14ac:dyDescent="0.25">
      <c r="B2996" s="72" t="s">
        <v>143</v>
      </c>
      <c r="C2996" s="72" t="s">
        <v>144</v>
      </c>
      <c r="D2996" s="72" t="s">
        <v>12</v>
      </c>
      <c r="E2996" s="72" t="s">
        <v>209</v>
      </c>
      <c r="F2996" s="73">
        <v>233842</v>
      </c>
      <c r="G2996" s="72" t="s">
        <v>14</v>
      </c>
      <c r="H2996" s="72" t="s">
        <v>15</v>
      </c>
      <c r="I2996" s="72" t="s">
        <v>16</v>
      </c>
      <c r="J2996" s="72" t="s">
        <v>18</v>
      </c>
      <c r="K2996" s="72" t="s">
        <v>147</v>
      </c>
      <c r="L2996" s="72" t="s">
        <v>529</v>
      </c>
      <c r="M2996" s="72" t="s">
        <v>159</v>
      </c>
    </row>
    <row r="2997" spans="2:13" x14ac:dyDescent="0.25">
      <c r="B2997" s="72" t="s">
        <v>143</v>
      </c>
      <c r="C2997" s="72" t="s">
        <v>144</v>
      </c>
      <c r="D2997" s="72" t="s">
        <v>12</v>
      </c>
      <c r="E2997" s="72" t="s">
        <v>229</v>
      </c>
      <c r="F2997" s="73">
        <v>-74060</v>
      </c>
      <c r="G2997" s="72" t="s">
        <v>14</v>
      </c>
      <c r="H2997" s="72" t="s">
        <v>15</v>
      </c>
      <c r="I2997" s="72" t="s">
        <v>16</v>
      </c>
      <c r="J2997" s="72" t="s">
        <v>18</v>
      </c>
      <c r="K2997" s="72" t="s">
        <v>21</v>
      </c>
      <c r="L2997" s="72" t="s">
        <v>547</v>
      </c>
      <c r="M2997" s="72"/>
    </row>
    <row r="2998" spans="2:13" x14ac:dyDescent="0.25">
      <c r="B2998" s="72" t="s">
        <v>143</v>
      </c>
      <c r="C2998" s="72" t="s">
        <v>144</v>
      </c>
      <c r="D2998" s="72" t="s">
        <v>12</v>
      </c>
      <c r="E2998" s="72" t="s">
        <v>152</v>
      </c>
      <c r="F2998" s="73">
        <v>-11782</v>
      </c>
      <c r="G2998" s="72" t="s">
        <v>14</v>
      </c>
      <c r="H2998" s="72" t="s">
        <v>155</v>
      </c>
      <c r="I2998" s="72" t="s">
        <v>16</v>
      </c>
      <c r="J2998" s="72" t="s">
        <v>18</v>
      </c>
      <c r="K2998" s="72" t="s">
        <v>33</v>
      </c>
      <c r="L2998" s="72" t="s">
        <v>187</v>
      </c>
      <c r="M2998" s="72"/>
    </row>
    <row r="2999" spans="2:13" x14ac:dyDescent="0.25">
      <c r="B2999" s="72" t="s">
        <v>143</v>
      </c>
      <c r="C2999" s="72" t="s">
        <v>144</v>
      </c>
      <c r="D2999" s="72" t="s">
        <v>12</v>
      </c>
      <c r="E2999" s="72" t="s">
        <v>152</v>
      </c>
      <c r="F2999" s="73">
        <v>-60878</v>
      </c>
      <c r="G2999" s="72" t="s">
        <v>14</v>
      </c>
      <c r="H2999" s="72" t="s">
        <v>15</v>
      </c>
      <c r="I2999" s="72" t="s">
        <v>16</v>
      </c>
      <c r="J2999" s="72" t="s">
        <v>18</v>
      </c>
      <c r="K2999" s="72" t="s">
        <v>147</v>
      </c>
      <c r="L2999" s="72" t="s">
        <v>380</v>
      </c>
      <c r="M2999" s="72"/>
    </row>
    <row r="3000" spans="2:13" x14ac:dyDescent="0.25">
      <c r="B3000" s="72" t="s">
        <v>143</v>
      </c>
      <c r="C3000" s="72" t="s">
        <v>144</v>
      </c>
      <c r="D3000" s="72" t="s">
        <v>12</v>
      </c>
      <c r="E3000" s="72" t="s">
        <v>282</v>
      </c>
      <c r="F3000" s="73">
        <v>-8395</v>
      </c>
      <c r="G3000" s="72" t="s">
        <v>14</v>
      </c>
      <c r="H3000" s="72" t="s">
        <v>155</v>
      </c>
      <c r="I3000" s="72" t="s">
        <v>136</v>
      </c>
      <c r="J3000" s="72" t="s">
        <v>18</v>
      </c>
      <c r="K3000" s="72" t="s">
        <v>33</v>
      </c>
      <c r="L3000" s="72" t="s">
        <v>636</v>
      </c>
      <c r="M3000" s="72"/>
    </row>
    <row r="3001" spans="2:13" x14ac:dyDescent="0.25">
      <c r="B3001" s="72" t="s">
        <v>143</v>
      </c>
      <c r="C3001" s="72" t="s">
        <v>144</v>
      </c>
      <c r="D3001" s="72" t="s">
        <v>12</v>
      </c>
      <c r="E3001" s="72" t="s">
        <v>152</v>
      </c>
      <c r="F3001" s="73">
        <v>-8290</v>
      </c>
      <c r="G3001" s="72" t="s">
        <v>14</v>
      </c>
      <c r="H3001" s="72" t="s">
        <v>15</v>
      </c>
      <c r="I3001" s="72" t="s">
        <v>16</v>
      </c>
      <c r="J3001" s="72" t="s">
        <v>18</v>
      </c>
      <c r="K3001" s="72" t="s">
        <v>257</v>
      </c>
      <c r="L3001" s="72" t="s">
        <v>299</v>
      </c>
      <c r="M3001" s="72"/>
    </row>
    <row r="3002" spans="2:13" x14ac:dyDescent="0.25">
      <c r="B3002" s="72" t="s">
        <v>143</v>
      </c>
      <c r="C3002" s="72" t="s">
        <v>144</v>
      </c>
      <c r="D3002" s="72" t="s">
        <v>12</v>
      </c>
      <c r="E3002" s="72" t="s">
        <v>219</v>
      </c>
      <c r="F3002" s="73">
        <v>12940</v>
      </c>
      <c r="G3002" s="72" t="s">
        <v>14</v>
      </c>
      <c r="H3002" s="72" t="s">
        <v>15</v>
      </c>
      <c r="I3002" s="72" t="s">
        <v>16</v>
      </c>
      <c r="J3002" s="72" t="s">
        <v>18</v>
      </c>
      <c r="K3002" s="72" t="s">
        <v>189</v>
      </c>
      <c r="L3002" s="72" t="s">
        <v>283</v>
      </c>
      <c r="M3002" s="72"/>
    </row>
    <row r="3003" spans="2:13" x14ac:dyDescent="0.25">
      <c r="B3003" s="72" t="s">
        <v>143</v>
      </c>
      <c r="C3003" s="72" t="s">
        <v>144</v>
      </c>
      <c r="D3003" s="72" t="s">
        <v>12</v>
      </c>
      <c r="E3003" s="72" t="s">
        <v>177</v>
      </c>
      <c r="F3003" s="73">
        <v>53</v>
      </c>
      <c r="G3003" s="72" t="s">
        <v>14</v>
      </c>
      <c r="H3003" s="72" t="s">
        <v>15</v>
      </c>
      <c r="I3003" s="72" t="s">
        <v>16</v>
      </c>
      <c r="J3003" s="72" t="s">
        <v>18</v>
      </c>
      <c r="K3003" s="72" t="s">
        <v>24</v>
      </c>
      <c r="L3003" s="72" t="s">
        <v>513</v>
      </c>
      <c r="M3003" s="72"/>
    </row>
    <row r="3004" spans="2:13" x14ac:dyDescent="0.25">
      <c r="B3004" s="72" t="s">
        <v>143</v>
      </c>
      <c r="C3004" s="72" t="s">
        <v>144</v>
      </c>
      <c r="D3004" s="72" t="s">
        <v>12</v>
      </c>
      <c r="E3004" s="72" t="s">
        <v>282</v>
      </c>
      <c r="F3004" s="73">
        <v>-3167</v>
      </c>
      <c r="G3004" s="72" t="s">
        <v>14</v>
      </c>
      <c r="H3004" s="72" t="s">
        <v>15</v>
      </c>
      <c r="I3004" s="72" t="s">
        <v>16</v>
      </c>
      <c r="J3004" s="72" t="s">
        <v>18</v>
      </c>
      <c r="K3004" s="72" t="s">
        <v>24</v>
      </c>
      <c r="L3004" s="72" t="s">
        <v>483</v>
      </c>
      <c r="M3004" s="72"/>
    </row>
    <row r="3005" spans="2:13" x14ac:dyDescent="0.25">
      <c r="B3005" s="72" t="s">
        <v>143</v>
      </c>
      <c r="C3005" s="72" t="s">
        <v>144</v>
      </c>
      <c r="D3005" s="72" t="s">
        <v>12</v>
      </c>
      <c r="E3005" s="72" t="s">
        <v>197</v>
      </c>
      <c r="F3005" s="73">
        <v>129922</v>
      </c>
      <c r="G3005" s="72" t="s">
        <v>14</v>
      </c>
      <c r="H3005" s="72" t="s">
        <v>155</v>
      </c>
      <c r="I3005" s="72" t="s">
        <v>16</v>
      </c>
      <c r="J3005" s="72" t="s">
        <v>18</v>
      </c>
      <c r="K3005" s="72" t="s">
        <v>21</v>
      </c>
      <c r="L3005" s="72" t="s">
        <v>238</v>
      </c>
      <c r="M3005" s="72" t="s">
        <v>163</v>
      </c>
    </row>
    <row r="3006" spans="2:13" x14ac:dyDescent="0.25">
      <c r="B3006" s="72" t="s">
        <v>143</v>
      </c>
      <c r="C3006" s="72" t="s">
        <v>144</v>
      </c>
      <c r="D3006" s="72" t="s">
        <v>12</v>
      </c>
      <c r="E3006" s="72" t="s">
        <v>181</v>
      </c>
      <c r="F3006" s="73">
        <v>-830</v>
      </c>
      <c r="G3006" s="72" t="s">
        <v>14</v>
      </c>
      <c r="H3006" s="72" t="s">
        <v>15</v>
      </c>
      <c r="I3006" s="72" t="s">
        <v>16</v>
      </c>
      <c r="J3006" s="72" t="s">
        <v>18</v>
      </c>
      <c r="K3006" s="72" t="s">
        <v>147</v>
      </c>
      <c r="L3006" s="72" t="s">
        <v>574</v>
      </c>
      <c r="M3006" s="72"/>
    </row>
    <row r="3007" spans="2:13" x14ac:dyDescent="0.25">
      <c r="B3007" s="72" t="s">
        <v>143</v>
      </c>
      <c r="C3007" s="72" t="s">
        <v>144</v>
      </c>
      <c r="D3007" s="72" t="s">
        <v>12</v>
      </c>
      <c r="E3007" s="72" t="s">
        <v>160</v>
      </c>
      <c r="F3007" s="73">
        <v>154769</v>
      </c>
      <c r="G3007" s="72" t="s">
        <v>14</v>
      </c>
      <c r="H3007" s="72" t="s">
        <v>15</v>
      </c>
      <c r="I3007" s="72" t="s">
        <v>16</v>
      </c>
      <c r="J3007" s="72" t="s">
        <v>18</v>
      </c>
      <c r="K3007" s="72" t="s">
        <v>33</v>
      </c>
      <c r="L3007" s="72" t="s">
        <v>765</v>
      </c>
      <c r="M3007" s="72" t="s">
        <v>248</v>
      </c>
    </row>
    <row r="3008" spans="2:13" x14ac:dyDescent="0.25">
      <c r="B3008" s="72" t="s">
        <v>143</v>
      </c>
      <c r="C3008" s="72" t="s">
        <v>144</v>
      </c>
      <c r="D3008" s="72" t="s">
        <v>12</v>
      </c>
      <c r="E3008" s="72" t="s">
        <v>219</v>
      </c>
      <c r="F3008" s="73">
        <v>69</v>
      </c>
      <c r="G3008" s="72" t="s">
        <v>14</v>
      </c>
      <c r="H3008" s="72" t="s">
        <v>15</v>
      </c>
      <c r="I3008" s="72" t="s">
        <v>16</v>
      </c>
      <c r="J3008" s="72" t="s">
        <v>18</v>
      </c>
      <c r="K3008" s="72" t="s">
        <v>33</v>
      </c>
      <c r="L3008" s="72" t="s">
        <v>714</v>
      </c>
      <c r="M3008" s="72"/>
    </row>
    <row r="3009" spans="2:13" x14ac:dyDescent="0.25">
      <c r="B3009" s="72" t="s">
        <v>143</v>
      </c>
      <c r="C3009" s="72" t="s">
        <v>144</v>
      </c>
      <c r="D3009" s="72" t="s">
        <v>12</v>
      </c>
      <c r="E3009" s="72" t="s">
        <v>199</v>
      </c>
      <c r="F3009" s="73">
        <v>72243</v>
      </c>
      <c r="G3009" s="72" t="s">
        <v>14</v>
      </c>
      <c r="H3009" s="72" t="s">
        <v>15</v>
      </c>
      <c r="I3009" s="72" t="s">
        <v>16</v>
      </c>
      <c r="J3009" s="72" t="s">
        <v>18</v>
      </c>
      <c r="K3009" s="72" t="s">
        <v>21</v>
      </c>
      <c r="L3009" s="72" t="s">
        <v>238</v>
      </c>
      <c r="M3009" s="72"/>
    </row>
    <row r="3010" spans="2:13" x14ac:dyDescent="0.25">
      <c r="B3010" s="72" t="s">
        <v>143</v>
      </c>
      <c r="C3010" s="72" t="s">
        <v>144</v>
      </c>
      <c r="D3010" s="72" t="s">
        <v>12</v>
      </c>
      <c r="E3010" s="72" t="s">
        <v>280</v>
      </c>
      <c r="F3010" s="73">
        <v>15513</v>
      </c>
      <c r="G3010" s="72" t="s">
        <v>14</v>
      </c>
      <c r="H3010" s="72" t="s">
        <v>15</v>
      </c>
      <c r="I3010" s="72" t="s">
        <v>16</v>
      </c>
      <c r="J3010" s="72" t="s">
        <v>18</v>
      </c>
      <c r="K3010" s="72" t="s">
        <v>21</v>
      </c>
      <c r="L3010" s="72" t="s">
        <v>22</v>
      </c>
      <c r="M3010" s="72" t="s">
        <v>159</v>
      </c>
    </row>
    <row r="3011" spans="2:13" x14ac:dyDescent="0.25">
      <c r="B3011" s="72" t="s">
        <v>143</v>
      </c>
      <c r="C3011" s="72" t="s">
        <v>144</v>
      </c>
      <c r="D3011" s="72" t="s">
        <v>12</v>
      </c>
      <c r="E3011" s="72" t="s">
        <v>177</v>
      </c>
      <c r="F3011" s="73">
        <v>84</v>
      </c>
      <c r="G3011" s="72" t="s">
        <v>14</v>
      </c>
      <c r="H3011" s="72" t="s">
        <v>15</v>
      </c>
      <c r="I3011" s="72" t="s">
        <v>16</v>
      </c>
      <c r="J3011" s="72" t="s">
        <v>371</v>
      </c>
      <c r="K3011" s="72" t="s">
        <v>24</v>
      </c>
      <c r="L3011" s="72" t="s">
        <v>226</v>
      </c>
      <c r="M3011" s="72"/>
    </row>
    <row r="3012" spans="2:13" x14ac:dyDescent="0.25">
      <c r="B3012" s="72" t="s">
        <v>143</v>
      </c>
      <c r="C3012" s="72" t="s">
        <v>144</v>
      </c>
      <c r="D3012" s="72" t="s">
        <v>12</v>
      </c>
      <c r="E3012" s="72" t="s">
        <v>160</v>
      </c>
      <c r="F3012" s="73">
        <v>160018</v>
      </c>
      <c r="G3012" s="72" t="s">
        <v>14</v>
      </c>
      <c r="H3012" s="72" t="s">
        <v>155</v>
      </c>
      <c r="I3012" s="72" t="s">
        <v>16</v>
      </c>
      <c r="J3012" s="72" t="s">
        <v>18</v>
      </c>
      <c r="K3012" s="72" t="s">
        <v>147</v>
      </c>
      <c r="L3012" s="72" t="s">
        <v>223</v>
      </c>
      <c r="M3012" s="72" t="s">
        <v>248</v>
      </c>
    </row>
    <row r="3013" spans="2:13" x14ac:dyDescent="0.25">
      <c r="B3013" s="72" t="s">
        <v>143</v>
      </c>
      <c r="C3013" s="72" t="s">
        <v>144</v>
      </c>
      <c r="D3013" s="72" t="s">
        <v>12</v>
      </c>
      <c r="E3013" s="72" t="s">
        <v>188</v>
      </c>
      <c r="F3013" s="73">
        <v>398555</v>
      </c>
      <c r="G3013" s="72" t="s">
        <v>14</v>
      </c>
      <c r="H3013" s="72" t="s">
        <v>155</v>
      </c>
      <c r="I3013" s="72" t="s">
        <v>16</v>
      </c>
      <c r="J3013" s="72" t="s">
        <v>18</v>
      </c>
      <c r="K3013" s="72" t="s">
        <v>267</v>
      </c>
      <c r="L3013" s="72" t="s">
        <v>673</v>
      </c>
      <c r="M3013" s="72" t="s">
        <v>163</v>
      </c>
    </row>
    <row r="3014" spans="2:13" x14ac:dyDescent="0.25">
      <c r="B3014" s="72" t="s">
        <v>143</v>
      </c>
      <c r="C3014" s="72" t="s">
        <v>144</v>
      </c>
      <c r="D3014" s="72" t="s">
        <v>12</v>
      </c>
      <c r="E3014" s="72" t="s">
        <v>197</v>
      </c>
      <c r="F3014" s="73">
        <v>584591</v>
      </c>
      <c r="G3014" s="72" t="s">
        <v>14</v>
      </c>
      <c r="H3014" s="72" t="s">
        <v>155</v>
      </c>
      <c r="I3014" s="72" t="s">
        <v>16</v>
      </c>
      <c r="J3014" s="72" t="s">
        <v>18</v>
      </c>
      <c r="K3014" s="72" t="s">
        <v>33</v>
      </c>
      <c r="L3014" s="72" t="s">
        <v>353</v>
      </c>
      <c r="M3014" s="72" t="s">
        <v>163</v>
      </c>
    </row>
    <row r="3015" spans="2:13" x14ac:dyDescent="0.25">
      <c r="B3015" s="72" t="s">
        <v>143</v>
      </c>
      <c r="C3015" s="72" t="s">
        <v>144</v>
      </c>
      <c r="D3015" s="72" t="s">
        <v>12</v>
      </c>
      <c r="E3015" s="72" t="s">
        <v>145</v>
      </c>
      <c r="F3015" s="73">
        <v>-8175</v>
      </c>
      <c r="G3015" s="72" t="s">
        <v>14</v>
      </c>
      <c r="H3015" s="72" t="s">
        <v>155</v>
      </c>
      <c r="I3015" s="72" t="s">
        <v>16</v>
      </c>
      <c r="J3015" s="72" t="s">
        <v>18</v>
      </c>
      <c r="K3015" s="72" t="s">
        <v>33</v>
      </c>
      <c r="L3015" s="72" t="s">
        <v>344</v>
      </c>
      <c r="M3015" s="72"/>
    </row>
    <row r="3016" spans="2:13" x14ac:dyDescent="0.25">
      <c r="B3016" s="72" t="s">
        <v>143</v>
      </c>
      <c r="C3016" s="72" t="s">
        <v>144</v>
      </c>
      <c r="D3016" s="72" t="s">
        <v>12</v>
      </c>
      <c r="E3016" s="72" t="s">
        <v>282</v>
      </c>
      <c r="F3016" s="73">
        <v>-139</v>
      </c>
      <c r="G3016" s="72" t="s">
        <v>14</v>
      </c>
      <c r="H3016" s="72" t="s">
        <v>15</v>
      </c>
      <c r="I3016" s="72" t="s">
        <v>16</v>
      </c>
      <c r="J3016" s="72" t="s">
        <v>18</v>
      </c>
      <c r="K3016" s="72" t="s">
        <v>33</v>
      </c>
      <c r="L3016" s="72" t="s">
        <v>649</v>
      </c>
      <c r="M3016" s="72"/>
    </row>
    <row r="3017" spans="2:13" x14ac:dyDescent="0.25">
      <c r="B3017" s="72" t="s">
        <v>143</v>
      </c>
      <c r="C3017" s="72" t="s">
        <v>144</v>
      </c>
      <c r="D3017" s="72" t="s">
        <v>12</v>
      </c>
      <c r="E3017" s="72" t="s">
        <v>154</v>
      </c>
      <c r="F3017" s="73">
        <v>-6700</v>
      </c>
      <c r="G3017" s="72" t="s">
        <v>14</v>
      </c>
      <c r="H3017" s="72" t="s">
        <v>155</v>
      </c>
      <c r="I3017" s="72" t="s">
        <v>136</v>
      </c>
      <c r="J3017" s="72" t="s">
        <v>18</v>
      </c>
      <c r="K3017" s="72" t="s">
        <v>21</v>
      </c>
      <c r="L3017" s="72" t="s">
        <v>645</v>
      </c>
      <c r="M3017" s="72"/>
    </row>
    <row r="3018" spans="2:13" x14ac:dyDescent="0.25">
      <c r="B3018" s="72" t="s">
        <v>143</v>
      </c>
      <c r="C3018" s="72" t="s">
        <v>144</v>
      </c>
      <c r="D3018" s="72" t="s">
        <v>12</v>
      </c>
      <c r="E3018" s="72" t="s">
        <v>160</v>
      </c>
      <c r="F3018" s="73">
        <v>1847</v>
      </c>
      <c r="G3018" s="72" t="s">
        <v>14</v>
      </c>
      <c r="H3018" s="72" t="s">
        <v>15</v>
      </c>
      <c r="I3018" s="72" t="s">
        <v>16</v>
      </c>
      <c r="J3018" s="72" t="s">
        <v>18</v>
      </c>
      <c r="K3018" s="72" t="s">
        <v>33</v>
      </c>
      <c r="L3018" s="72" t="s">
        <v>789</v>
      </c>
      <c r="M3018" s="72" t="s">
        <v>151</v>
      </c>
    </row>
    <row r="3019" spans="2:13" x14ac:dyDescent="0.25">
      <c r="B3019" s="72" t="s">
        <v>143</v>
      </c>
      <c r="C3019" s="72" t="s">
        <v>144</v>
      </c>
      <c r="D3019" s="72" t="s">
        <v>12</v>
      </c>
      <c r="E3019" s="72" t="s">
        <v>227</v>
      </c>
      <c r="F3019" s="73">
        <v>275513</v>
      </c>
      <c r="G3019" s="72" t="s">
        <v>14</v>
      </c>
      <c r="H3019" s="72" t="s">
        <v>15</v>
      </c>
      <c r="I3019" s="72" t="s">
        <v>16</v>
      </c>
      <c r="J3019" s="72" t="s">
        <v>18</v>
      </c>
      <c r="K3019" s="72" t="s">
        <v>147</v>
      </c>
      <c r="L3019" s="72" t="s">
        <v>444</v>
      </c>
      <c r="M3019" s="72" t="s">
        <v>248</v>
      </c>
    </row>
    <row r="3020" spans="2:13" x14ac:dyDescent="0.25">
      <c r="B3020" s="72" t="s">
        <v>143</v>
      </c>
      <c r="C3020" s="72" t="s">
        <v>144</v>
      </c>
      <c r="D3020" s="72" t="s">
        <v>12</v>
      </c>
      <c r="E3020" s="72" t="s">
        <v>160</v>
      </c>
      <c r="F3020" s="73">
        <v>51378</v>
      </c>
      <c r="G3020" s="72" t="s">
        <v>14</v>
      </c>
      <c r="H3020" s="72" t="s">
        <v>15</v>
      </c>
      <c r="I3020" s="72" t="s">
        <v>16</v>
      </c>
      <c r="J3020" s="72" t="s">
        <v>18</v>
      </c>
      <c r="K3020" s="72" t="s">
        <v>267</v>
      </c>
      <c r="L3020" s="72" t="s">
        <v>478</v>
      </c>
      <c r="M3020" s="72" t="s">
        <v>186</v>
      </c>
    </row>
    <row r="3021" spans="2:13" x14ac:dyDescent="0.25">
      <c r="B3021" s="72" t="s">
        <v>143</v>
      </c>
      <c r="C3021" s="72" t="s">
        <v>144</v>
      </c>
      <c r="D3021" s="72" t="s">
        <v>12</v>
      </c>
      <c r="E3021" s="72" t="s">
        <v>152</v>
      </c>
      <c r="F3021" s="73">
        <v>-5</v>
      </c>
      <c r="G3021" s="72" t="s">
        <v>14</v>
      </c>
      <c r="H3021" s="72" t="s">
        <v>15</v>
      </c>
      <c r="I3021" s="72" t="s">
        <v>16</v>
      </c>
      <c r="J3021" s="72" t="s">
        <v>18</v>
      </c>
      <c r="K3021" s="72" t="s">
        <v>24</v>
      </c>
      <c r="L3021" s="72" t="s">
        <v>790</v>
      </c>
      <c r="M3021" s="72"/>
    </row>
    <row r="3022" spans="2:13" x14ac:dyDescent="0.25">
      <c r="B3022" s="72" t="s">
        <v>143</v>
      </c>
      <c r="C3022" s="72" t="s">
        <v>144</v>
      </c>
      <c r="D3022" s="72" t="s">
        <v>12</v>
      </c>
      <c r="E3022" s="72" t="s">
        <v>152</v>
      </c>
      <c r="F3022" s="73">
        <v>-5125</v>
      </c>
      <c r="G3022" s="72" t="s">
        <v>14</v>
      </c>
      <c r="H3022" s="72" t="s">
        <v>155</v>
      </c>
      <c r="I3022" s="72" t="s">
        <v>16</v>
      </c>
      <c r="J3022" s="72" t="s">
        <v>18</v>
      </c>
      <c r="K3022" s="72" t="s">
        <v>33</v>
      </c>
      <c r="L3022" s="72" t="s">
        <v>752</v>
      </c>
      <c r="M3022" s="72"/>
    </row>
    <row r="3023" spans="2:13" x14ac:dyDescent="0.25">
      <c r="B3023" s="72" t="s">
        <v>143</v>
      </c>
      <c r="C3023" s="72" t="s">
        <v>144</v>
      </c>
      <c r="D3023" s="72" t="s">
        <v>12</v>
      </c>
      <c r="E3023" s="72" t="s">
        <v>227</v>
      </c>
      <c r="F3023" s="73">
        <v>28890</v>
      </c>
      <c r="G3023" s="72" t="s">
        <v>14</v>
      </c>
      <c r="H3023" s="72" t="s">
        <v>15</v>
      </c>
      <c r="I3023" s="72" t="s">
        <v>16</v>
      </c>
      <c r="J3023" s="72" t="s">
        <v>18</v>
      </c>
      <c r="K3023" s="72" t="s">
        <v>161</v>
      </c>
      <c r="L3023" s="72" t="s">
        <v>423</v>
      </c>
      <c r="M3023" s="72" t="s">
        <v>191</v>
      </c>
    </row>
    <row r="3024" spans="2:13" x14ac:dyDescent="0.25">
      <c r="B3024" s="72" t="s">
        <v>143</v>
      </c>
      <c r="C3024" s="72" t="s">
        <v>144</v>
      </c>
      <c r="D3024" s="72" t="s">
        <v>12</v>
      </c>
      <c r="E3024" s="72" t="s">
        <v>154</v>
      </c>
      <c r="F3024" s="73">
        <v>-51</v>
      </c>
      <c r="G3024" s="72" t="s">
        <v>14</v>
      </c>
      <c r="H3024" s="72" t="s">
        <v>15</v>
      </c>
      <c r="I3024" s="72" t="s">
        <v>16</v>
      </c>
      <c r="J3024" s="72" t="s">
        <v>18</v>
      </c>
      <c r="K3024" s="72" t="s">
        <v>33</v>
      </c>
      <c r="L3024" s="72" t="s">
        <v>367</v>
      </c>
      <c r="M3024" s="72"/>
    </row>
    <row r="3025" spans="2:13" x14ac:dyDescent="0.25">
      <c r="B3025" s="72" t="s">
        <v>143</v>
      </c>
      <c r="C3025" s="72" t="s">
        <v>144</v>
      </c>
      <c r="D3025" s="72" t="s">
        <v>12</v>
      </c>
      <c r="E3025" s="72" t="s">
        <v>219</v>
      </c>
      <c r="F3025" s="73">
        <v>19694237</v>
      </c>
      <c r="G3025" s="72" t="s">
        <v>14</v>
      </c>
      <c r="H3025" s="72" t="s">
        <v>15</v>
      </c>
      <c r="I3025" s="72" t="s">
        <v>16</v>
      </c>
      <c r="J3025" s="72" t="s">
        <v>18</v>
      </c>
      <c r="K3025" s="72" t="s">
        <v>147</v>
      </c>
      <c r="L3025" s="72" t="s">
        <v>327</v>
      </c>
      <c r="M3025" s="72"/>
    </row>
    <row r="3026" spans="2:13" x14ac:dyDescent="0.25">
      <c r="B3026" s="72" t="s">
        <v>143</v>
      </c>
      <c r="C3026" s="72" t="s">
        <v>144</v>
      </c>
      <c r="D3026" s="72" t="s">
        <v>12</v>
      </c>
      <c r="E3026" s="72" t="s">
        <v>219</v>
      </c>
      <c r="F3026" s="73">
        <v>234072</v>
      </c>
      <c r="G3026" s="72" t="s">
        <v>14</v>
      </c>
      <c r="H3026" s="72" t="s">
        <v>155</v>
      </c>
      <c r="I3026" s="72" t="s">
        <v>136</v>
      </c>
      <c r="J3026" s="72" t="s">
        <v>18</v>
      </c>
      <c r="K3026" s="72" t="s">
        <v>267</v>
      </c>
      <c r="L3026" s="72" t="s">
        <v>484</v>
      </c>
      <c r="M3026" s="72"/>
    </row>
    <row r="3027" spans="2:13" x14ac:dyDescent="0.25">
      <c r="B3027" s="72" t="s">
        <v>143</v>
      </c>
      <c r="C3027" s="72" t="s">
        <v>144</v>
      </c>
      <c r="D3027" s="72" t="s">
        <v>12</v>
      </c>
      <c r="E3027" s="72" t="s">
        <v>145</v>
      </c>
      <c r="F3027" s="73">
        <v>-4994</v>
      </c>
      <c r="G3027" s="72" t="s">
        <v>14</v>
      </c>
      <c r="H3027" s="72" t="s">
        <v>155</v>
      </c>
      <c r="I3027" s="72" t="s">
        <v>16</v>
      </c>
      <c r="J3027" s="72" t="s">
        <v>18</v>
      </c>
      <c r="K3027" s="72" t="s">
        <v>269</v>
      </c>
      <c r="L3027" s="72" t="s">
        <v>791</v>
      </c>
      <c r="M3027" s="72"/>
    </row>
    <row r="3028" spans="2:13" x14ac:dyDescent="0.25">
      <c r="B3028" s="72" t="s">
        <v>143</v>
      </c>
      <c r="C3028" s="72" t="s">
        <v>144</v>
      </c>
      <c r="D3028" s="72" t="s">
        <v>12</v>
      </c>
      <c r="E3028" s="72" t="s">
        <v>145</v>
      </c>
      <c r="F3028" s="73">
        <v>-8436</v>
      </c>
      <c r="G3028" s="72" t="s">
        <v>14</v>
      </c>
      <c r="H3028" s="72" t="s">
        <v>15</v>
      </c>
      <c r="I3028" s="72" t="s">
        <v>16</v>
      </c>
      <c r="J3028" s="72" t="s">
        <v>18</v>
      </c>
      <c r="K3028" s="72" t="s">
        <v>214</v>
      </c>
      <c r="L3028" s="72" t="s">
        <v>502</v>
      </c>
      <c r="M3028" s="72"/>
    </row>
    <row r="3029" spans="2:13" x14ac:dyDescent="0.25">
      <c r="B3029" s="72" t="s">
        <v>143</v>
      </c>
      <c r="C3029" s="72" t="s">
        <v>144</v>
      </c>
      <c r="D3029" s="72" t="s">
        <v>12</v>
      </c>
      <c r="E3029" s="72" t="s">
        <v>160</v>
      </c>
      <c r="F3029" s="73">
        <v>1375932</v>
      </c>
      <c r="G3029" s="72" t="s">
        <v>14</v>
      </c>
      <c r="H3029" s="72" t="s">
        <v>15</v>
      </c>
      <c r="I3029" s="72" t="s">
        <v>16</v>
      </c>
      <c r="J3029" s="72" t="s">
        <v>18</v>
      </c>
      <c r="K3029" s="72" t="s">
        <v>147</v>
      </c>
      <c r="L3029" s="72" t="s">
        <v>376</v>
      </c>
      <c r="M3029" s="72" t="s">
        <v>248</v>
      </c>
    </row>
    <row r="3030" spans="2:13" x14ac:dyDescent="0.25">
      <c r="B3030" s="72" t="s">
        <v>143</v>
      </c>
      <c r="C3030" s="72" t="s">
        <v>144</v>
      </c>
      <c r="D3030" s="72" t="s">
        <v>12</v>
      </c>
      <c r="E3030" s="72" t="s">
        <v>183</v>
      </c>
      <c r="F3030" s="73">
        <v>41345</v>
      </c>
      <c r="G3030" s="72" t="s">
        <v>14</v>
      </c>
      <c r="H3030" s="72" t="s">
        <v>15</v>
      </c>
      <c r="I3030" s="72" t="s">
        <v>16</v>
      </c>
      <c r="J3030" s="72" t="s">
        <v>18</v>
      </c>
      <c r="K3030" s="72" t="s">
        <v>214</v>
      </c>
      <c r="L3030" s="72" t="s">
        <v>642</v>
      </c>
      <c r="M3030" s="72" t="s">
        <v>191</v>
      </c>
    </row>
    <row r="3031" spans="2:13" x14ac:dyDescent="0.25">
      <c r="B3031" s="72" t="s">
        <v>143</v>
      </c>
      <c r="C3031" s="72" t="s">
        <v>144</v>
      </c>
      <c r="D3031" s="72" t="s">
        <v>12</v>
      </c>
      <c r="E3031" s="72" t="s">
        <v>177</v>
      </c>
      <c r="F3031" s="73">
        <v>115</v>
      </c>
      <c r="G3031" s="72" t="s">
        <v>14</v>
      </c>
      <c r="H3031" s="72" t="s">
        <v>15</v>
      </c>
      <c r="I3031" s="72" t="s">
        <v>16</v>
      </c>
      <c r="J3031" s="72" t="s">
        <v>371</v>
      </c>
      <c r="K3031" s="72" t="s">
        <v>147</v>
      </c>
      <c r="L3031" s="72" t="s">
        <v>374</v>
      </c>
      <c r="M3031" s="72"/>
    </row>
    <row r="3032" spans="2:13" x14ac:dyDescent="0.25">
      <c r="B3032" s="72" t="s">
        <v>143</v>
      </c>
      <c r="C3032" s="72" t="s">
        <v>144</v>
      </c>
      <c r="D3032" s="72" t="s">
        <v>12</v>
      </c>
      <c r="E3032" s="72" t="s">
        <v>188</v>
      </c>
      <c r="F3032" s="73">
        <v>2433611</v>
      </c>
      <c r="G3032" s="72" t="s">
        <v>14</v>
      </c>
      <c r="H3032" s="72" t="s">
        <v>155</v>
      </c>
      <c r="I3032" s="72" t="s">
        <v>16</v>
      </c>
      <c r="J3032" s="72" t="s">
        <v>18</v>
      </c>
      <c r="K3032" s="72" t="s">
        <v>33</v>
      </c>
      <c r="L3032" s="72" t="s">
        <v>568</v>
      </c>
      <c r="M3032" s="72" t="s">
        <v>151</v>
      </c>
    </row>
    <row r="3033" spans="2:13" x14ac:dyDescent="0.25">
      <c r="B3033" s="72" t="s">
        <v>143</v>
      </c>
      <c r="C3033" s="72" t="s">
        <v>144</v>
      </c>
      <c r="D3033" s="72" t="s">
        <v>12</v>
      </c>
      <c r="E3033" s="72" t="s">
        <v>160</v>
      </c>
      <c r="F3033" s="73">
        <v>224818</v>
      </c>
      <c r="G3033" s="72" t="s">
        <v>14</v>
      </c>
      <c r="H3033" s="72" t="s">
        <v>155</v>
      </c>
      <c r="I3033" s="72" t="s">
        <v>16</v>
      </c>
      <c r="J3033" s="72" t="s">
        <v>18</v>
      </c>
      <c r="K3033" s="72" t="s">
        <v>33</v>
      </c>
      <c r="L3033" s="72" t="s">
        <v>338</v>
      </c>
      <c r="M3033" s="72" t="s">
        <v>248</v>
      </c>
    </row>
    <row r="3034" spans="2:13" x14ac:dyDescent="0.25">
      <c r="B3034" s="72" t="s">
        <v>143</v>
      </c>
      <c r="C3034" s="72" t="s">
        <v>144</v>
      </c>
      <c r="D3034" s="72" t="s">
        <v>12</v>
      </c>
      <c r="E3034" s="72" t="s">
        <v>229</v>
      </c>
      <c r="F3034" s="73">
        <v>-1662</v>
      </c>
      <c r="G3034" s="72" t="s">
        <v>14</v>
      </c>
      <c r="H3034" s="72" t="s">
        <v>155</v>
      </c>
      <c r="I3034" s="72" t="s">
        <v>16</v>
      </c>
      <c r="J3034" s="72" t="s">
        <v>18</v>
      </c>
      <c r="K3034" s="72" t="s">
        <v>147</v>
      </c>
      <c r="L3034" s="72" t="s">
        <v>417</v>
      </c>
      <c r="M3034" s="72"/>
    </row>
    <row r="3035" spans="2:13" x14ac:dyDescent="0.25">
      <c r="B3035" s="72" t="s">
        <v>143</v>
      </c>
      <c r="C3035" s="72" t="s">
        <v>144</v>
      </c>
      <c r="D3035" s="72" t="s">
        <v>12</v>
      </c>
      <c r="E3035" s="72" t="s">
        <v>201</v>
      </c>
      <c r="F3035" s="73">
        <v>130753</v>
      </c>
      <c r="G3035" s="72" t="s">
        <v>14</v>
      </c>
      <c r="H3035" s="72" t="s">
        <v>15</v>
      </c>
      <c r="I3035" s="72" t="s">
        <v>16</v>
      </c>
      <c r="J3035" s="72" t="s">
        <v>18</v>
      </c>
      <c r="K3035" s="72" t="s">
        <v>147</v>
      </c>
      <c r="L3035" s="72" t="s">
        <v>520</v>
      </c>
      <c r="M3035" s="72" t="s">
        <v>203</v>
      </c>
    </row>
    <row r="3036" spans="2:13" x14ac:dyDescent="0.25">
      <c r="B3036" s="72" t="s">
        <v>143</v>
      </c>
      <c r="C3036" s="72" t="s">
        <v>144</v>
      </c>
      <c r="D3036" s="72" t="s">
        <v>12</v>
      </c>
      <c r="E3036" s="72" t="s">
        <v>197</v>
      </c>
      <c r="F3036" s="73">
        <v>221730</v>
      </c>
      <c r="G3036" s="72" t="s">
        <v>14</v>
      </c>
      <c r="H3036" s="72" t="s">
        <v>15</v>
      </c>
      <c r="I3036" s="72" t="s">
        <v>16</v>
      </c>
      <c r="J3036" s="72" t="s">
        <v>18</v>
      </c>
      <c r="K3036" s="72" t="s">
        <v>21</v>
      </c>
      <c r="L3036" s="72" t="s">
        <v>291</v>
      </c>
      <c r="M3036" s="72" t="s">
        <v>163</v>
      </c>
    </row>
    <row r="3037" spans="2:13" x14ac:dyDescent="0.25">
      <c r="B3037" s="72" t="s">
        <v>143</v>
      </c>
      <c r="C3037" s="72" t="s">
        <v>144</v>
      </c>
      <c r="D3037" s="72" t="s">
        <v>12</v>
      </c>
      <c r="E3037" s="72" t="s">
        <v>197</v>
      </c>
      <c r="F3037" s="73">
        <v>12230</v>
      </c>
      <c r="G3037" s="72" t="s">
        <v>14</v>
      </c>
      <c r="H3037" s="72" t="s">
        <v>15</v>
      </c>
      <c r="I3037" s="72" t="s">
        <v>16</v>
      </c>
      <c r="J3037" s="72" t="s">
        <v>18</v>
      </c>
      <c r="K3037" s="72" t="s">
        <v>205</v>
      </c>
      <c r="L3037" s="72" t="s">
        <v>792</v>
      </c>
      <c r="M3037" s="72" t="s">
        <v>191</v>
      </c>
    </row>
    <row r="3038" spans="2:13" x14ac:dyDescent="0.25">
      <c r="B3038" s="72" t="s">
        <v>143</v>
      </c>
      <c r="C3038" s="72" t="s">
        <v>144</v>
      </c>
      <c r="D3038" s="72" t="s">
        <v>12</v>
      </c>
      <c r="E3038" s="72" t="s">
        <v>152</v>
      </c>
      <c r="F3038" s="73">
        <v>-589</v>
      </c>
      <c r="G3038" s="72" t="s">
        <v>14</v>
      </c>
      <c r="H3038" s="72" t="s">
        <v>15</v>
      </c>
      <c r="I3038" s="72" t="s">
        <v>16</v>
      </c>
      <c r="J3038" s="72" t="s">
        <v>18</v>
      </c>
      <c r="K3038" s="72" t="s">
        <v>168</v>
      </c>
      <c r="L3038" s="72" t="s">
        <v>288</v>
      </c>
      <c r="M3038" s="72"/>
    </row>
    <row r="3039" spans="2:13" x14ac:dyDescent="0.25">
      <c r="B3039" s="72" t="s">
        <v>143</v>
      </c>
      <c r="C3039" s="72" t="s">
        <v>144</v>
      </c>
      <c r="D3039" s="72" t="s">
        <v>12</v>
      </c>
      <c r="E3039" s="72" t="s">
        <v>149</v>
      </c>
      <c r="F3039" s="73">
        <v>2865817</v>
      </c>
      <c r="G3039" s="72" t="s">
        <v>14</v>
      </c>
      <c r="H3039" s="72" t="s">
        <v>15</v>
      </c>
      <c r="I3039" s="72" t="s">
        <v>16</v>
      </c>
      <c r="J3039" s="72" t="s">
        <v>18</v>
      </c>
      <c r="K3039" s="72" t="s">
        <v>189</v>
      </c>
      <c r="L3039" s="72" t="s">
        <v>421</v>
      </c>
      <c r="M3039" s="72" t="s">
        <v>151</v>
      </c>
    </row>
    <row r="3040" spans="2:13" x14ac:dyDescent="0.25">
      <c r="B3040" s="72" t="s">
        <v>143</v>
      </c>
      <c r="C3040" s="72" t="s">
        <v>144</v>
      </c>
      <c r="D3040" s="72" t="s">
        <v>12</v>
      </c>
      <c r="E3040" s="72" t="s">
        <v>219</v>
      </c>
      <c r="F3040" s="73">
        <v>80353</v>
      </c>
      <c r="G3040" s="72" t="s">
        <v>14</v>
      </c>
      <c r="H3040" s="72" t="s">
        <v>15</v>
      </c>
      <c r="I3040" s="72" t="s">
        <v>16</v>
      </c>
      <c r="J3040" s="72" t="s">
        <v>18</v>
      </c>
      <c r="K3040" s="72" t="s">
        <v>147</v>
      </c>
      <c r="L3040" s="72" t="s">
        <v>747</v>
      </c>
      <c r="M3040" s="72"/>
    </row>
    <row r="3041" spans="2:13" x14ac:dyDescent="0.25">
      <c r="B3041" s="72" t="s">
        <v>143</v>
      </c>
      <c r="C3041" s="72" t="s">
        <v>144</v>
      </c>
      <c r="D3041" s="72" t="s">
        <v>12</v>
      </c>
      <c r="E3041" s="72" t="s">
        <v>237</v>
      </c>
      <c r="F3041" s="73">
        <v>967612</v>
      </c>
      <c r="G3041" s="72" t="s">
        <v>14</v>
      </c>
      <c r="H3041" s="72" t="s">
        <v>155</v>
      </c>
      <c r="I3041" s="72" t="s">
        <v>16</v>
      </c>
      <c r="J3041" s="72" t="s">
        <v>18</v>
      </c>
      <c r="K3041" s="72" t="s">
        <v>267</v>
      </c>
      <c r="L3041" s="72" t="s">
        <v>340</v>
      </c>
      <c r="M3041" s="72" t="s">
        <v>248</v>
      </c>
    </row>
    <row r="3042" spans="2:13" x14ac:dyDescent="0.25">
      <c r="B3042" s="72" t="s">
        <v>143</v>
      </c>
      <c r="C3042" s="72" t="s">
        <v>144</v>
      </c>
      <c r="D3042" s="72" t="s">
        <v>12</v>
      </c>
      <c r="E3042" s="72" t="s">
        <v>152</v>
      </c>
      <c r="F3042" s="73">
        <v>-703</v>
      </c>
      <c r="G3042" s="72" t="s">
        <v>14</v>
      </c>
      <c r="H3042" s="72" t="s">
        <v>15</v>
      </c>
      <c r="I3042" s="72" t="s">
        <v>136</v>
      </c>
      <c r="J3042" s="72" t="s">
        <v>18</v>
      </c>
      <c r="K3042" s="72" t="s">
        <v>33</v>
      </c>
      <c r="L3042" s="72" t="s">
        <v>568</v>
      </c>
      <c r="M3042" s="72"/>
    </row>
    <row r="3043" spans="2:13" x14ac:dyDescent="0.25">
      <c r="B3043" s="72" t="s">
        <v>143</v>
      </c>
      <c r="C3043" s="72" t="s">
        <v>144</v>
      </c>
      <c r="D3043" s="72" t="s">
        <v>12</v>
      </c>
      <c r="E3043" s="72" t="s">
        <v>219</v>
      </c>
      <c r="F3043" s="73">
        <v>2407685</v>
      </c>
      <c r="G3043" s="72" t="s">
        <v>14</v>
      </c>
      <c r="H3043" s="72" t="s">
        <v>155</v>
      </c>
      <c r="I3043" s="72" t="s">
        <v>16</v>
      </c>
      <c r="J3043" s="72" t="s">
        <v>18</v>
      </c>
      <c r="K3043" s="72" t="s">
        <v>33</v>
      </c>
      <c r="L3043" s="72" t="s">
        <v>492</v>
      </c>
      <c r="M3043" s="72"/>
    </row>
    <row r="3044" spans="2:13" x14ac:dyDescent="0.25">
      <c r="B3044" s="72" t="s">
        <v>143</v>
      </c>
      <c r="C3044" s="72" t="s">
        <v>144</v>
      </c>
      <c r="D3044" s="72" t="s">
        <v>12</v>
      </c>
      <c r="E3044" s="72" t="s">
        <v>227</v>
      </c>
      <c r="F3044" s="73">
        <v>1278753</v>
      </c>
      <c r="G3044" s="72" t="s">
        <v>14</v>
      </c>
      <c r="H3044" s="72" t="s">
        <v>155</v>
      </c>
      <c r="I3044" s="72" t="s">
        <v>16</v>
      </c>
      <c r="J3044" s="72" t="s">
        <v>18</v>
      </c>
      <c r="K3044" s="72" t="s">
        <v>33</v>
      </c>
      <c r="L3044" s="72" t="s">
        <v>297</v>
      </c>
      <c r="M3044" s="72" t="s">
        <v>172</v>
      </c>
    </row>
    <row r="3045" spans="2:13" x14ac:dyDescent="0.25">
      <c r="B3045" s="72" t="s">
        <v>143</v>
      </c>
      <c r="C3045" s="72" t="s">
        <v>144</v>
      </c>
      <c r="D3045" s="72" t="s">
        <v>12</v>
      </c>
      <c r="E3045" s="72" t="s">
        <v>199</v>
      </c>
      <c r="F3045" s="73">
        <v>3277</v>
      </c>
      <c r="G3045" s="72" t="s">
        <v>14</v>
      </c>
      <c r="H3045" s="72" t="s">
        <v>155</v>
      </c>
      <c r="I3045" s="72" t="s">
        <v>16</v>
      </c>
      <c r="J3045" s="72" t="s">
        <v>18</v>
      </c>
      <c r="K3045" s="72" t="s">
        <v>33</v>
      </c>
      <c r="L3045" s="72" t="s">
        <v>525</v>
      </c>
      <c r="M3045" s="72"/>
    </row>
    <row r="3046" spans="2:13" x14ac:dyDescent="0.25">
      <c r="B3046" s="72" t="s">
        <v>143</v>
      </c>
      <c r="C3046" s="72" t="s">
        <v>144</v>
      </c>
      <c r="D3046" s="72" t="s">
        <v>12</v>
      </c>
      <c r="E3046" s="72" t="s">
        <v>145</v>
      </c>
      <c r="F3046" s="73">
        <v>-9035</v>
      </c>
      <c r="G3046" s="72" t="s">
        <v>14</v>
      </c>
      <c r="H3046" s="72" t="s">
        <v>155</v>
      </c>
      <c r="I3046" s="72" t="s">
        <v>136</v>
      </c>
      <c r="J3046" s="72" t="s">
        <v>18</v>
      </c>
      <c r="K3046" s="72" t="s">
        <v>267</v>
      </c>
      <c r="L3046" s="72" t="s">
        <v>313</v>
      </c>
      <c r="M3046" s="72"/>
    </row>
    <row r="3047" spans="2:13" x14ac:dyDescent="0.25">
      <c r="B3047" s="72" t="s">
        <v>143</v>
      </c>
      <c r="C3047" s="72" t="s">
        <v>144</v>
      </c>
      <c r="D3047" s="72" t="s">
        <v>12</v>
      </c>
      <c r="E3047" s="72" t="s">
        <v>244</v>
      </c>
      <c r="F3047" s="73">
        <v>377</v>
      </c>
      <c r="G3047" s="72" t="s">
        <v>14</v>
      </c>
      <c r="H3047" s="72" t="s">
        <v>15</v>
      </c>
      <c r="I3047" s="72" t="s">
        <v>136</v>
      </c>
      <c r="J3047" s="72" t="s">
        <v>18</v>
      </c>
      <c r="K3047" s="72" t="s">
        <v>165</v>
      </c>
      <c r="L3047" s="72" t="s">
        <v>166</v>
      </c>
      <c r="M3047" s="72" t="s">
        <v>172</v>
      </c>
    </row>
    <row r="3048" spans="2:13" x14ac:dyDescent="0.25">
      <c r="B3048" s="72" t="s">
        <v>143</v>
      </c>
      <c r="C3048" s="72" t="s">
        <v>144</v>
      </c>
      <c r="D3048" s="72" t="s">
        <v>12</v>
      </c>
      <c r="E3048" s="72" t="s">
        <v>244</v>
      </c>
      <c r="F3048" s="73">
        <v>63595</v>
      </c>
      <c r="G3048" s="72" t="s">
        <v>14</v>
      </c>
      <c r="H3048" s="72" t="s">
        <v>15</v>
      </c>
      <c r="I3048" s="72" t="s">
        <v>16</v>
      </c>
      <c r="J3048" s="72" t="s">
        <v>18</v>
      </c>
      <c r="K3048" s="72" t="s">
        <v>147</v>
      </c>
      <c r="L3048" s="72" t="s">
        <v>378</v>
      </c>
      <c r="M3048" s="72" t="s">
        <v>191</v>
      </c>
    </row>
    <row r="3049" spans="2:13" x14ac:dyDescent="0.25">
      <c r="B3049" s="72" t="s">
        <v>143</v>
      </c>
      <c r="C3049" s="72" t="s">
        <v>144</v>
      </c>
      <c r="D3049" s="72" t="s">
        <v>12</v>
      </c>
      <c r="E3049" s="72" t="s">
        <v>227</v>
      </c>
      <c r="F3049" s="73">
        <v>370188</v>
      </c>
      <c r="G3049" s="72" t="s">
        <v>14</v>
      </c>
      <c r="H3049" s="72" t="s">
        <v>15</v>
      </c>
      <c r="I3049" s="72" t="s">
        <v>16</v>
      </c>
      <c r="J3049" s="72" t="s">
        <v>18</v>
      </c>
      <c r="K3049" s="72" t="s">
        <v>147</v>
      </c>
      <c r="L3049" s="72" t="s">
        <v>374</v>
      </c>
      <c r="M3049" s="72" t="s">
        <v>163</v>
      </c>
    </row>
    <row r="3050" spans="2:13" x14ac:dyDescent="0.25">
      <c r="B3050" s="72" t="s">
        <v>143</v>
      </c>
      <c r="C3050" s="72" t="s">
        <v>144</v>
      </c>
      <c r="D3050" s="72" t="s">
        <v>12</v>
      </c>
      <c r="E3050" s="72" t="s">
        <v>227</v>
      </c>
      <c r="F3050" s="73">
        <v>88127</v>
      </c>
      <c r="G3050" s="72" t="s">
        <v>14</v>
      </c>
      <c r="H3050" s="72" t="s">
        <v>15</v>
      </c>
      <c r="I3050" s="72" t="s">
        <v>16</v>
      </c>
      <c r="J3050" s="72" t="s">
        <v>18</v>
      </c>
      <c r="K3050" s="72" t="s">
        <v>147</v>
      </c>
      <c r="L3050" s="72" t="s">
        <v>158</v>
      </c>
      <c r="M3050" s="72" t="s">
        <v>163</v>
      </c>
    </row>
    <row r="3051" spans="2:13" x14ac:dyDescent="0.25">
      <c r="B3051" s="72" t="s">
        <v>143</v>
      </c>
      <c r="C3051" s="72" t="s">
        <v>144</v>
      </c>
      <c r="D3051" s="72" t="s">
        <v>12</v>
      </c>
      <c r="E3051" s="72" t="s">
        <v>292</v>
      </c>
      <c r="F3051" s="73">
        <v>45022</v>
      </c>
      <c r="G3051" s="72" t="s">
        <v>14</v>
      </c>
      <c r="H3051" s="72" t="s">
        <v>15</v>
      </c>
      <c r="I3051" s="72" t="s">
        <v>16</v>
      </c>
      <c r="J3051" s="72" t="s">
        <v>18</v>
      </c>
      <c r="K3051" s="72" t="s">
        <v>214</v>
      </c>
      <c r="L3051" s="72" t="s">
        <v>665</v>
      </c>
      <c r="M3051" s="72" t="s">
        <v>522</v>
      </c>
    </row>
    <row r="3052" spans="2:13" x14ac:dyDescent="0.25">
      <c r="B3052" s="72" t="s">
        <v>143</v>
      </c>
      <c r="C3052" s="72" t="s">
        <v>144</v>
      </c>
      <c r="D3052" s="72" t="s">
        <v>12</v>
      </c>
      <c r="E3052" s="72" t="s">
        <v>237</v>
      </c>
      <c r="F3052" s="73">
        <v>56512</v>
      </c>
      <c r="G3052" s="72" t="s">
        <v>14</v>
      </c>
      <c r="H3052" s="72" t="s">
        <v>15</v>
      </c>
      <c r="I3052" s="72" t="s">
        <v>16</v>
      </c>
      <c r="J3052" s="72" t="s">
        <v>18</v>
      </c>
      <c r="K3052" s="72" t="s">
        <v>168</v>
      </c>
      <c r="L3052" s="72" t="s">
        <v>680</v>
      </c>
      <c r="M3052" s="72" t="s">
        <v>151</v>
      </c>
    </row>
    <row r="3053" spans="2:13" x14ac:dyDescent="0.25">
      <c r="B3053" s="72" t="s">
        <v>143</v>
      </c>
      <c r="C3053" s="72" t="s">
        <v>144</v>
      </c>
      <c r="D3053" s="72" t="s">
        <v>12</v>
      </c>
      <c r="E3053" s="72" t="s">
        <v>213</v>
      </c>
      <c r="F3053" s="73">
        <v>38904</v>
      </c>
      <c r="G3053" s="72" t="s">
        <v>14</v>
      </c>
      <c r="H3053" s="72" t="s">
        <v>15</v>
      </c>
      <c r="I3053" s="72" t="s">
        <v>16</v>
      </c>
      <c r="J3053" s="72" t="s">
        <v>18</v>
      </c>
      <c r="K3053" s="72" t="s">
        <v>21</v>
      </c>
      <c r="L3053" s="72" t="s">
        <v>547</v>
      </c>
      <c r="M3053" s="72" t="s">
        <v>163</v>
      </c>
    </row>
    <row r="3054" spans="2:13" x14ac:dyDescent="0.25">
      <c r="B3054" s="72" t="s">
        <v>143</v>
      </c>
      <c r="C3054" s="72" t="s">
        <v>144</v>
      </c>
      <c r="D3054" s="72" t="s">
        <v>12</v>
      </c>
      <c r="E3054" s="72" t="s">
        <v>197</v>
      </c>
      <c r="F3054" s="73">
        <v>58620</v>
      </c>
      <c r="G3054" s="72" t="s">
        <v>14</v>
      </c>
      <c r="H3054" s="72" t="s">
        <v>15</v>
      </c>
      <c r="I3054" s="72" t="s">
        <v>16</v>
      </c>
      <c r="J3054" s="72" t="s">
        <v>18</v>
      </c>
      <c r="K3054" s="72" t="s">
        <v>33</v>
      </c>
      <c r="L3054" s="72" t="s">
        <v>481</v>
      </c>
      <c r="M3054" s="72" t="s">
        <v>186</v>
      </c>
    </row>
    <row r="3055" spans="2:13" x14ac:dyDescent="0.25">
      <c r="B3055" s="72" t="s">
        <v>143</v>
      </c>
      <c r="C3055" s="72" t="s">
        <v>144</v>
      </c>
      <c r="D3055" s="72" t="s">
        <v>12</v>
      </c>
      <c r="E3055" s="72" t="s">
        <v>145</v>
      </c>
      <c r="F3055" s="73">
        <v>-26378</v>
      </c>
      <c r="G3055" s="72" t="s">
        <v>14</v>
      </c>
      <c r="H3055" s="72" t="s">
        <v>15</v>
      </c>
      <c r="I3055" s="72" t="s">
        <v>16</v>
      </c>
      <c r="J3055" s="72" t="s">
        <v>18</v>
      </c>
      <c r="K3055" s="72" t="s">
        <v>189</v>
      </c>
      <c r="L3055" s="72" t="s">
        <v>192</v>
      </c>
      <c r="M3055" s="72"/>
    </row>
    <row r="3056" spans="2:13" x14ac:dyDescent="0.25">
      <c r="B3056" s="72" t="s">
        <v>143</v>
      </c>
      <c r="C3056" s="72" t="s">
        <v>144</v>
      </c>
      <c r="D3056" s="72" t="s">
        <v>12</v>
      </c>
      <c r="E3056" s="72" t="s">
        <v>219</v>
      </c>
      <c r="F3056" s="73">
        <v>228013</v>
      </c>
      <c r="G3056" s="72" t="s">
        <v>14</v>
      </c>
      <c r="H3056" s="72" t="s">
        <v>15</v>
      </c>
      <c r="I3056" s="72" t="s">
        <v>16</v>
      </c>
      <c r="J3056" s="72" t="s">
        <v>18</v>
      </c>
      <c r="K3056" s="72" t="s">
        <v>33</v>
      </c>
      <c r="L3056" s="72" t="s">
        <v>636</v>
      </c>
      <c r="M3056" s="72"/>
    </row>
    <row r="3057" spans="2:13" x14ac:dyDescent="0.25">
      <c r="B3057" s="72" t="s">
        <v>143</v>
      </c>
      <c r="C3057" s="72" t="s">
        <v>144</v>
      </c>
      <c r="D3057" s="72" t="s">
        <v>12</v>
      </c>
      <c r="E3057" s="72" t="s">
        <v>213</v>
      </c>
      <c r="F3057" s="73">
        <v>107</v>
      </c>
      <c r="G3057" s="72" t="s">
        <v>14</v>
      </c>
      <c r="H3057" s="72" t="s">
        <v>15</v>
      </c>
      <c r="I3057" s="72" t="s">
        <v>16</v>
      </c>
      <c r="J3057" s="72" t="s">
        <v>18</v>
      </c>
      <c r="K3057" s="72" t="s">
        <v>21</v>
      </c>
      <c r="L3057" s="72" t="s">
        <v>249</v>
      </c>
      <c r="M3057" s="72" t="s">
        <v>172</v>
      </c>
    </row>
    <row r="3058" spans="2:13" x14ac:dyDescent="0.25">
      <c r="B3058" s="72" t="s">
        <v>143</v>
      </c>
      <c r="C3058" s="72" t="s">
        <v>144</v>
      </c>
      <c r="D3058" s="72" t="s">
        <v>12</v>
      </c>
      <c r="E3058" s="72" t="s">
        <v>209</v>
      </c>
      <c r="F3058" s="73">
        <v>1659631</v>
      </c>
      <c r="G3058" s="72" t="s">
        <v>14</v>
      </c>
      <c r="H3058" s="72" t="s">
        <v>15</v>
      </c>
      <c r="I3058" s="72" t="s">
        <v>16</v>
      </c>
      <c r="J3058" s="72" t="s">
        <v>18</v>
      </c>
      <c r="K3058" s="72" t="s">
        <v>147</v>
      </c>
      <c r="L3058" s="72" t="s">
        <v>477</v>
      </c>
      <c r="M3058" s="72" t="s">
        <v>159</v>
      </c>
    </row>
    <row r="3059" spans="2:13" x14ac:dyDescent="0.25">
      <c r="B3059" s="72" t="s">
        <v>143</v>
      </c>
      <c r="C3059" s="72" t="s">
        <v>144</v>
      </c>
      <c r="D3059" s="72" t="s">
        <v>12</v>
      </c>
      <c r="E3059" s="72" t="s">
        <v>746</v>
      </c>
      <c r="F3059" s="73">
        <v>14756</v>
      </c>
      <c r="G3059" s="72" t="s">
        <v>14</v>
      </c>
      <c r="H3059" s="72" t="s">
        <v>15</v>
      </c>
      <c r="I3059" s="72" t="s">
        <v>16</v>
      </c>
      <c r="J3059" s="72" t="s">
        <v>18</v>
      </c>
      <c r="K3059" s="72" t="s">
        <v>33</v>
      </c>
      <c r="L3059" s="72" t="s">
        <v>551</v>
      </c>
      <c r="M3059" s="72" t="s">
        <v>159</v>
      </c>
    </row>
    <row r="3060" spans="2:13" x14ac:dyDescent="0.25">
      <c r="B3060" s="72" t="s">
        <v>143</v>
      </c>
      <c r="C3060" s="72" t="s">
        <v>144</v>
      </c>
      <c r="D3060" s="72" t="s">
        <v>12</v>
      </c>
      <c r="E3060" s="72" t="s">
        <v>646</v>
      </c>
      <c r="F3060" s="73">
        <v>105565</v>
      </c>
      <c r="G3060" s="72" t="s">
        <v>14</v>
      </c>
      <c r="H3060" s="72" t="s">
        <v>15</v>
      </c>
      <c r="I3060" s="72" t="s">
        <v>16</v>
      </c>
      <c r="J3060" s="72" t="s">
        <v>18</v>
      </c>
      <c r="K3060" s="72" t="s">
        <v>147</v>
      </c>
      <c r="L3060" s="72" t="s">
        <v>217</v>
      </c>
      <c r="M3060" s="72"/>
    </row>
    <row r="3061" spans="2:13" x14ac:dyDescent="0.25">
      <c r="B3061" s="72" t="s">
        <v>143</v>
      </c>
      <c r="C3061" s="72" t="s">
        <v>144</v>
      </c>
      <c r="D3061" s="72" t="s">
        <v>12</v>
      </c>
      <c r="E3061" s="72" t="s">
        <v>229</v>
      </c>
      <c r="F3061" s="73">
        <v>-10760</v>
      </c>
      <c r="G3061" s="72" t="s">
        <v>14</v>
      </c>
      <c r="H3061" s="72" t="s">
        <v>15</v>
      </c>
      <c r="I3061" s="72" t="s">
        <v>16</v>
      </c>
      <c r="J3061" s="72" t="s">
        <v>18</v>
      </c>
      <c r="K3061" s="72" t="s">
        <v>21</v>
      </c>
      <c r="L3061" s="72" t="s">
        <v>609</v>
      </c>
      <c r="M3061" s="72"/>
    </row>
    <row r="3062" spans="2:13" x14ac:dyDescent="0.25">
      <c r="B3062" s="72" t="s">
        <v>143</v>
      </c>
      <c r="C3062" s="72" t="s">
        <v>144</v>
      </c>
      <c r="D3062" s="72" t="s">
        <v>12</v>
      </c>
      <c r="E3062" s="72" t="s">
        <v>183</v>
      </c>
      <c r="F3062" s="73">
        <v>55367</v>
      </c>
      <c r="G3062" s="72" t="s">
        <v>14</v>
      </c>
      <c r="H3062" s="72" t="s">
        <v>15</v>
      </c>
      <c r="I3062" s="72" t="s">
        <v>16</v>
      </c>
      <c r="J3062" s="72" t="s">
        <v>18</v>
      </c>
      <c r="K3062" s="72" t="s">
        <v>214</v>
      </c>
      <c r="L3062" s="72" t="s">
        <v>373</v>
      </c>
      <c r="M3062" s="72" t="s">
        <v>248</v>
      </c>
    </row>
    <row r="3063" spans="2:13" x14ac:dyDescent="0.25">
      <c r="B3063" s="72" t="s">
        <v>143</v>
      </c>
      <c r="C3063" s="72" t="s">
        <v>144</v>
      </c>
      <c r="D3063" s="72" t="s">
        <v>12</v>
      </c>
      <c r="E3063" s="72" t="s">
        <v>145</v>
      </c>
      <c r="F3063" s="73">
        <v>-295</v>
      </c>
      <c r="G3063" s="72" t="s">
        <v>14</v>
      </c>
      <c r="H3063" s="72" t="s">
        <v>15</v>
      </c>
      <c r="I3063" s="72" t="s">
        <v>16</v>
      </c>
      <c r="J3063" s="72" t="s">
        <v>18</v>
      </c>
      <c r="K3063" s="72" t="s">
        <v>33</v>
      </c>
      <c r="L3063" s="72" t="s">
        <v>727</v>
      </c>
      <c r="M3063" s="72"/>
    </row>
    <row r="3064" spans="2:13" x14ac:dyDescent="0.25">
      <c r="B3064" s="72" t="s">
        <v>143</v>
      </c>
      <c r="C3064" s="72" t="s">
        <v>144</v>
      </c>
      <c r="D3064" s="72" t="s">
        <v>12</v>
      </c>
      <c r="E3064" s="72" t="s">
        <v>177</v>
      </c>
      <c r="F3064" s="73">
        <v>480974</v>
      </c>
      <c r="G3064" s="72" t="s">
        <v>14</v>
      </c>
      <c r="H3064" s="72" t="s">
        <v>155</v>
      </c>
      <c r="I3064" s="72" t="s">
        <v>16</v>
      </c>
      <c r="J3064" s="72" t="s">
        <v>18</v>
      </c>
      <c r="K3064" s="72" t="s">
        <v>147</v>
      </c>
      <c r="L3064" s="72" t="s">
        <v>225</v>
      </c>
      <c r="M3064" s="72"/>
    </row>
    <row r="3065" spans="2:13" x14ac:dyDescent="0.25">
      <c r="B3065" s="72" t="s">
        <v>143</v>
      </c>
      <c r="C3065" s="72" t="s">
        <v>144</v>
      </c>
      <c r="D3065" s="72" t="s">
        <v>12</v>
      </c>
      <c r="E3065" s="72" t="s">
        <v>219</v>
      </c>
      <c r="F3065" s="73">
        <v>99294</v>
      </c>
      <c r="G3065" s="72" t="s">
        <v>14</v>
      </c>
      <c r="H3065" s="72" t="s">
        <v>15</v>
      </c>
      <c r="I3065" s="72" t="s">
        <v>16</v>
      </c>
      <c r="J3065" s="72" t="s">
        <v>18</v>
      </c>
      <c r="K3065" s="72" t="s">
        <v>267</v>
      </c>
      <c r="L3065" s="72" t="s">
        <v>381</v>
      </c>
      <c r="M3065" s="72"/>
    </row>
    <row r="3066" spans="2:13" x14ac:dyDescent="0.25">
      <c r="B3066" s="72" t="s">
        <v>143</v>
      </c>
      <c r="C3066" s="72" t="s">
        <v>144</v>
      </c>
      <c r="D3066" s="72" t="s">
        <v>12</v>
      </c>
      <c r="E3066" s="72" t="s">
        <v>282</v>
      </c>
      <c r="F3066" s="73">
        <v>-1603</v>
      </c>
      <c r="G3066" s="72" t="s">
        <v>14</v>
      </c>
      <c r="H3066" s="72" t="s">
        <v>155</v>
      </c>
      <c r="I3066" s="72" t="s">
        <v>16</v>
      </c>
      <c r="J3066" s="72" t="s">
        <v>18</v>
      </c>
      <c r="K3066" s="72" t="s">
        <v>33</v>
      </c>
      <c r="L3066" s="72" t="s">
        <v>420</v>
      </c>
      <c r="M3066" s="72"/>
    </row>
    <row r="3067" spans="2:13" x14ac:dyDescent="0.25">
      <c r="B3067" s="72" t="s">
        <v>143</v>
      </c>
      <c r="C3067" s="72" t="s">
        <v>144</v>
      </c>
      <c r="D3067" s="72" t="s">
        <v>12</v>
      </c>
      <c r="E3067" s="72" t="s">
        <v>154</v>
      </c>
      <c r="F3067" s="73">
        <v>-641</v>
      </c>
      <c r="G3067" s="72" t="s">
        <v>14</v>
      </c>
      <c r="H3067" s="72" t="s">
        <v>155</v>
      </c>
      <c r="I3067" s="72" t="s">
        <v>16</v>
      </c>
      <c r="J3067" s="72" t="s">
        <v>18</v>
      </c>
      <c r="K3067" s="72" t="s">
        <v>267</v>
      </c>
      <c r="L3067" s="72" t="s">
        <v>589</v>
      </c>
      <c r="M3067" s="72"/>
    </row>
    <row r="3068" spans="2:13" x14ac:dyDescent="0.25">
      <c r="B3068" s="72" t="s">
        <v>143</v>
      </c>
      <c r="C3068" s="72" t="s">
        <v>144</v>
      </c>
      <c r="D3068" s="72" t="s">
        <v>12</v>
      </c>
      <c r="E3068" s="72" t="s">
        <v>213</v>
      </c>
      <c r="F3068" s="73">
        <v>67557</v>
      </c>
      <c r="G3068" s="72" t="s">
        <v>14</v>
      </c>
      <c r="H3068" s="72" t="s">
        <v>155</v>
      </c>
      <c r="I3068" s="72" t="s">
        <v>16</v>
      </c>
      <c r="J3068" s="72" t="s">
        <v>18</v>
      </c>
      <c r="K3068" s="72" t="s">
        <v>33</v>
      </c>
      <c r="L3068" s="72" t="s">
        <v>491</v>
      </c>
      <c r="M3068" s="72" t="s">
        <v>172</v>
      </c>
    </row>
    <row r="3069" spans="2:13" x14ac:dyDescent="0.25">
      <c r="B3069" s="72" t="s">
        <v>143</v>
      </c>
      <c r="C3069" s="72" t="s">
        <v>144</v>
      </c>
      <c r="D3069" s="72" t="s">
        <v>12</v>
      </c>
      <c r="E3069" s="72" t="s">
        <v>219</v>
      </c>
      <c r="F3069" s="73">
        <v>680423</v>
      </c>
      <c r="G3069" s="72" t="s">
        <v>14</v>
      </c>
      <c r="H3069" s="72" t="s">
        <v>155</v>
      </c>
      <c r="I3069" s="72" t="s">
        <v>16</v>
      </c>
      <c r="J3069" s="72" t="s">
        <v>18</v>
      </c>
      <c r="K3069" s="72" t="s">
        <v>267</v>
      </c>
      <c r="L3069" s="72" t="s">
        <v>308</v>
      </c>
      <c r="M3069" s="72"/>
    </row>
    <row r="3070" spans="2:13" x14ac:dyDescent="0.25">
      <c r="B3070" s="72" t="s">
        <v>143</v>
      </c>
      <c r="C3070" s="72" t="s">
        <v>144</v>
      </c>
      <c r="D3070" s="72" t="s">
        <v>12</v>
      </c>
      <c r="E3070" s="72" t="s">
        <v>152</v>
      </c>
      <c r="F3070" s="73">
        <v>-36336</v>
      </c>
      <c r="G3070" s="72" t="s">
        <v>14</v>
      </c>
      <c r="H3070" s="72" t="s">
        <v>15</v>
      </c>
      <c r="I3070" s="72" t="s">
        <v>16</v>
      </c>
      <c r="J3070" s="72" t="s">
        <v>18</v>
      </c>
      <c r="K3070" s="72" t="s">
        <v>147</v>
      </c>
      <c r="L3070" s="72" t="s">
        <v>437</v>
      </c>
      <c r="M3070" s="72"/>
    </row>
    <row r="3071" spans="2:13" x14ac:dyDescent="0.25">
      <c r="B3071" s="72" t="s">
        <v>143</v>
      </c>
      <c r="C3071" s="72" t="s">
        <v>144</v>
      </c>
      <c r="D3071" s="72" t="s">
        <v>12</v>
      </c>
      <c r="E3071" s="72" t="s">
        <v>152</v>
      </c>
      <c r="F3071" s="73">
        <v>-12187</v>
      </c>
      <c r="G3071" s="72" t="s">
        <v>14</v>
      </c>
      <c r="H3071" s="72" t="s">
        <v>15</v>
      </c>
      <c r="I3071" s="72" t="s">
        <v>16</v>
      </c>
      <c r="J3071" s="72" t="s">
        <v>18</v>
      </c>
      <c r="K3071" s="72" t="s">
        <v>24</v>
      </c>
      <c r="L3071" s="72" t="s">
        <v>508</v>
      </c>
      <c r="M3071" s="72"/>
    </row>
    <row r="3072" spans="2:13" x14ac:dyDescent="0.25">
      <c r="B3072" s="72" t="s">
        <v>143</v>
      </c>
      <c r="C3072" s="72" t="s">
        <v>144</v>
      </c>
      <c r="D3072" s="72" t="s">
        <v>12</v>
      </c>
      <c r="E3072" s="72" t="s">
        <v>244</v>
      </c>
      <c r="F3072" s="73">
        <v>9784</v>
      </c>
      <c r="G3072" s="72" t="s">
        <v>14</v>
      </c>
      <c r="H3072" s="72" t="s">
        <v>15</v>
      </c>
      <c r="I3072" s="72" t="s">
        <v>16</v>
      </c>
      <c r="J3072" s="72" t="s">
        <v>18</v>
      </c>
      <c r="K3072" s="72" t="s">
        <v>21</v>
      </c>
      <c r="L3072" s="72" t="s">
        <v>249</v>
      </c>
      <c r="M3072" s="72" t="s">
        <v>191</v>
      </c>
    </row>
    <row r="3073" spans="2:13" x14ac:dyDescent="0.25">
      <c r="B3073" s="72" t="s">
        <v>143</v>
      </c>
      <c r="C3073" s="72" t="s">
        <v>144</v>
      </c>
      <c r="D3073" s="72" t="s">
        <v>12</v>
      </c>
      <c r="E3073" s="72" t="s">
        <v>199</v>
      </c>
      <c r="F3073" s="73">
        <v>179</v>
      </c>
      <c r="G3073" s="72" t="s">
        <v>14</v>
      </c>
      <c r="H3073" s="72" t="s">
        <v>15</v>
      </c>
      <c r="I3073" s="72" t="s">
        <v>136</v>
      </c>
      <c r="J3073" s="72" t="s">
        <v>18</v>
      </c>
      <c r="K3073" s="72" t="s">
        <v>147</v>
      </c>
      <c r="L3073" s="72" t="s">
        <v>444</v>
      </c>
      <c r="M3073" s="72"/>
    </row>
    <row r="3074" spans="2:13" x14ac:dyDescent="0.25">
      <c r="B3074" s="72" t="s">
        <v>143</v>
      </c>
      <c r="C3074" s="72" t="s">
        <v>144</v>
      </c>
      <c r="D3074" s="72" t="s">
        <v>12</v>
      </c>
      <c r="E3074" s="72" t="s">
        <v>197</v>
      </c>
      <c r="F3074" s="73">
        <v>7205</v>
      </c>
      <c r="G3074" s="72" t="s">
        <v>14</v>
      </c>
      <c r="H3074" s="72" t="s">
        <v>155</v>
      </c>
      <c r="I3074" s="72" t="s">
        <v>16</v>
      </c>
      <c r="J3074" s="72" t="s">
        <v>18</v>
      </c>
      <c r="K3074" s="72" t="s">
        <v>33</v>
      </c>
      <c r="L3074" s="72" t="s">
        <v>632</v>
      </c>
      <c r="M3074" s="72" t="s">
        <v>191</v>
      </c>
    </row>
    <row r="3075" spans="2:13" x14ac:dyDescent="0.25">
      <c r="B3075" s="72" t="s">
        <v>143</v>
      </c>
      <c r="C3075" s="72" t="s">
        <v>144</v>
      </c>
      <c r="D3075" s="72" t="s">
        <v>12</v>
      </c>
      <c r="E3075" s="72" t="s">
        <v>227</v>
      </c>
      <c r="F3075" s="73">
        <v>574</v>
      </c>
      <c r="G3075" s="72" t="s">
        <v>14</v>
      </c>
      <c r="H3075" s="72" t="s">
        <v>15</v>
      </c>
      <c r="I3075" s="72" t="s">
        <v>136</v>
      </c>
      <c r="J3075" s="72" t="s">
        <v>18</v>
      </c>
      <c r="K3075" s="72" t="s">
        <v>184</v>
      </c>
      <c r="L3075" s="72" t="s">
        <v>230</v>
      </c>
      <c r="M3075" s="72" t="s">
        <v>151</v>
      </c>
    </row>
    <row r="3076" spans="2:13" x14ac:dyDescent="0.25">
      <c r="B3076" s="72" t="s">
        <v>143</v>
      </c>
      <c r="C3076" s="72" t="s">
        <v>144</v>
      </c>
      <c r="D3076" s="72" t="s">
        <v>12</v>
      </c>
      <c r="E3076" s="72" t="s">
        <v>240</v>
      </c>
      <c r="F3076" s="73">
        <v>-38724</v>
      </c>
      <c r="G3076" s="72" t="s">
        <v>14</v>
      </c>
      <c r="H3076" s="72" t="s">
        <v>15</v>
      </c>
      <c r="I3076" s="72" t="s">
        <v>16</v>
      </c>
      <c r="J3076" s="72" t="s">
        <v>18</v>
      </c>
      <c r="K3076" s="72" t="s">
        <v>161</v>
      </c>
      <c r="L3076" s="72" t="s">
        <v>643</v>
      </c>
      <c r="M3076" s="72"/>
    </row>
    <row r="3077" spans="2:13" x14ac:dyDescent="0.25">
      <c r="B3077" s="72" t="s">
        <v>143</v>
      </c>
      <c r="C3077" s="72" t="s">
        <v>144</v>
      </c>
      <c r="D3077" s="72" t="s">
        <v>12</v>
      </c>
      <c r="E3077" s="72" t="s">
        <v>183</v>
      </c>
      <c r="F3077" s="73">
        <v>1335</v>
      </c>
      <c r="G3077" s="72" t="s">
        <v>14</v>
      </c>
      <c r="H3077" s="72" t="s">
        <v>155</v>
      </c>
      <c r="I3077" s="72" t="s">
        <v>16</v>
      </c>
      <c r="J3077" s="72" t="s">
        <v>18</v>
      </c>
      <c r="K3077" s="72" t="s">
        <v>33</v>
      </c>
      <c r="L3077" s="72" t="s">
        <v>455</v>
      </c>
      <c r="M3077" s="72" t="s">
        <v>151</v>
      </c>
    </row>
    <row r="3078" spans="2:13" x14ac:dyDescent="0.25">
      <c r="B3078" s="72" t="s">
        <v>143</v>
      </c>
      <c r="C3078" s="72" t="s">
        <v>144</v>
      </c>
      <c r="D3078" s="72" t="s">
        <v>12</v>
      </c>
      <c r="E3078" s="72" t="s">
        <v>183</v>
      </c>
      <c r="F3078" s="73">
        <v>460369</v>
      </c>
      <c r="G3078" s="72" t="s">
        <v>14</v>
      </c>
      <c r="H3078" s="72" t="s">
        <v>155</v>
      </c>
      <c r="I3078" s="72" t="s">
        <v>16</v>
      </c>
      <c r="J3078" s="72" t="s">
        <v>18</v>
      </c>
      <c r="K3078" s="72" t="s">
        <v>33</v>
      </c>
      <c r="L3078" s="72" t="s">
        <v>279</v>
      </c>
      <c r="M3078" s="72" t="s">
        <v>248</v>
      </c>
    </row>
    <row r="3079" spans="2:13" x14ac:dyDescent="0.25">
      <c r="B3079" s="72" t="s">
        <v>143</v>
      </c>
      <c r="C3079" s="72" t="s">
        <v>144</v>
      </c>
      <c r="D3079" s="72" t="s">
        <v>12</v>
      </c>
      <c r="E3079" s="72" t="s">
        <v>518</v>
      </c>
      <c r="F3079" s="73">
        <v>1851559</v>
      </c>
      <c r="G3079" s="72" t="s">
        <v>14</v>
      </c>
      <c r="H3079" s="72" t="s">
        <v>15</v>
      </c>
      <c r="I3079" s="72" t="s">
        <v>16</v>
      </c>
      <c r="J3079" s="72" t="s">
        <v>18</v>
      </c>
      <c r="K3079" s="72" t="s">
        <v>257</v>
      </c>
      <c r="L3079" s="72" t="s">
        <v>581</v>
      </c>
      <c r="M3079" s="72" t="s">
        <v>522</v>
      </c>
    </row>
    <row r="3080" spans="2:13" x14ac:dyDescent="0.25">
      <c r="B3080" s="72" t="s">
        <v>143</v>
      </c>
      <c r="C3080" s="72" t="s">
        <v>144</v>
      </c>
      <c r="D3080" s="72" t="s">
        <v>12</v>
      </c>
      <c r="E3080" s="72" t="s">
        <v>188</v>
      </c>
      <c r="F3080" s="73">
        <v>10837213</v>
      </c>
      <c r="G3080" s="72" t="s">
        <v>14</v>
      </c>
      <c r="H3080" s="72" t="s">
        <v>15</v>
      </c>
      <c r="I3080" s="72" t="s">
        <v>16</v>
      </c>
      <c r="J3080" s="72" t="s">
        <v>18</v>
      </c>
      <c r="K3080" s="72" t="s">
        <v>147</v>
      </c>
      <c r="L3080" s="72" t="s">
        <v>557</v>
      </c>
      <c r="M3080" s="72" t="s">
        <v>151</v>
      </c>
    </row>
    <row r="3081" spans="2:13" x14ac:dyDescent="0.25">
      <c r="B3081" s="72" t="s">
        <v>143</v>
      </c>
      <c r="C3081" s="72" t="s">
        <v>144</v>
      </c>
      <c r="D3081" s="72" t="s">
        <v>12</v>
      </c>
      <c r="E3081" s="72" t="s">
        <v>335</v>
      </c>
      <c r="F3081" s="73">
        <v>143902</v>
      </c>
      <c r="G3081" s="72" t="s">
        <v>14</v>
      </c>
      <c r="H3081" s="72" t="s">
        <v>155</v>
      </c>
      <c r="I3081" s="72" t="s">
        <v>16</v>
      </c>
      <c r="J3081" s="72" t="s">
        <v>18</v>
      </c>
      <c r="K3081" s="72" t="s">
        <v>147</v>
      </c>
      <c r="L3081" s="72" t="s">
        <v>454</v>
      </c>
      <c r="M3081" s="72" t="s">
        <v>203</v>
      </c>
    </row>
    <row r="3082" spans="2:13" x14ac:dyDescent="0.25">
      <c r="B3082" s="72" t="s">
        <v>143</v>
      </c>
      <c r="C3082" s="72" t="s">
        <v>144</v>
      </c>
      <c r="D3082" s="72" t="s">
        <v>12</v>
      </c>
      <c r="E3082" s="72" t="s">
        <v>229</v>
      </c>
      <c r="F3082" s="73">
        <v>-871</v>
      </c>
      <c r="G3082" s="72" t="s">
        <v>14</v>
      </c>
      <c r="H3082" s="72" t="s">
        <v>155</v>
      </c>
      <c r="I3082" s="72" t="s">
        <v>16</v>
      </c>
      <c r="J3082" s="72" t="s">
        <v>18</v>
      </c>
      <c r="K3082" s="72" t="s">
        <v>33</v>
      </c>
      <c r="L3082" s="72" t="s">
        <v>442</v>
      </c>
      <c r="M3082" s="72"/>
    </row>
    <row r="3083" spans="2:13" x14ac:dyDescent="0.25">
      <c r="B3083" s="72" t="s">
        <v>143</v>
      </c>
      <c r="C3083" s="72" t="s">
        <v>144</v>
      </c>
      <c r="D3083" s="72" t="s">
        <v>12</v>
      </c>
      <c r="E3083" s="72" t="s">
        <v>181</v>
      </c>
      <c r="F3083" s="73">
        <v>-95</v>
      </c>
      <c r="G3083" s="72" t="s">
        <v>14</v>
      </c>
      <c r="H3083" s="72" t="s">
        <v>155</v>
      </c>
      <c r="I3083" s="72" t="s">
        <v>16</v>
      </c>
      <c r="J3083" s="72" t="s">
        <v>18</v>
      </c>
      <c r="K3083" s="72" t="s">
        <v>269</v>
      </c>
      <c r="L3083" s="72" t="s">
        <v>687</v>
      </c>
      <c r="M3083" s="72"/>
    </row>
    <row r="3084" spans="2:13" x14ac:dyDescent="0.25">
      <c r="B3084" s="72" t="s">
        <v>143</v>
      </c>
      <c r="C3084" s="72" t="s">
        <v>144</v>
      </c>
      <c r="D3084" s="72" t="s">
        <v>12</v>
      </c>
      <c r="E3084" s="72" t="s">
        <v>181</v>
      </c>
      <c r="F3084" s="73">
        <v>-2298</v>
      </c>
      <c r="G3084" s="72" t="s">
        <v>14</v>
      </c>
      <c r="H3084" s="72" t="s">
        <v>15</v>
      </c>
      <c r="I3084" s="72" t="s">
        <v>16</v>
      </c>
      <c r="J3084" s="72" t="s">
        <v>18</v>
      </c>
      <c r="K3084" s="72" t="s">
        <v>147</v>
      </c>
      <c r="L3084" s="72" t="s">
        <v>657</v>
      </c>
      <c r="M3084" s="72"/>
    </row>
    <row r="3085" spans="2:13" x14ac:dyDescent="0.25">
      <c r="B3085" s="72" t="s">
        <v>143</v>
      </c>
      <c r="C3085" s="72" t="s">
        <v>144</v>
      </c>
      <c r="D3085" s="72" t="s">
        <v>12</v>
      </c>
      <c r="E3085" s="72" t="s">
        <v>282</v>
      </c>
      <c r="F3085" s="73">
        <v>-537</v>
      </c>
      <c r="G3085" s="72" t="s">
        <v>14</v>
      </c>
      <c r="H3085" s="72" t="s">
        <v>15</v>
      </c>
      <c r="I3085" s="72" t="s">
        <v>16</v>
      </c>
      <c r="J3085" s="72" t="s">
        <v>18</v>
      </c>
      <c r="K3085" s="72" t="s">
        <v>33</v>
      </c>
      <c r="L3085" s="72" t="s">
        <v>575</v>
      </c>
      <c r="M3085" s="72"/>
    </row>
    <row r="3086" spans="2:13" x14ac:dyDescent="0.25">
      <c r="B3086" s="72" t="s">
        <v>143</v>
      </c>
      <c r="C3086" s="72" t="s">
        <v>144</v>
      </c>
      <c r="D3086" s="72" t="s">
        <v>12</v>
      </c>
      <c r="E3086" s="72" t="s">
        <v>229</v>
      </c>
      <c r="F3086" s="73">
        <v>-2891</v>
      </c>
      <c r="G3086" s="72" t="s">
        <v>14</v>
      </c>
      <c r="H3086" s="72" t="s">
        <v>15</v>
      </c>
      <c r="I3086" s="72" t="s">
        <v>16</v>
      </c>
      <c r="J3086" s="72" t="s">
        <v>18</v>
      </c>
      <c r="K3086" s="72" t="s">
        <v>161</v>
      </c>
      <c r="L3086" s="72" t="s">
        <v>265</v>
      </c>
      <c r="M3086" s="72"/>
    </row>
    <row r="3087" spans="2:13" x14ac:dyDescent="0.25">
      <c r="B3087" s="72" t="s">
        <v>143</v>
      </c>
      <c r="C3087" s="72" t="s">
        <v>144</v>
      </c>
      <c r="D3087" s="72" t="s">
        <v>12</v>
      </c>
      <c r="E3087" s="72" t="s">
        <v>229</v>
      </c>
      <c r="F3087" s="73">
        <v>-3952352</v>
      </c>
      <c r="G3087" s="72" t="s">
        <v>14</v>
      </c>
      <c r="H3087" s="72" t="s">
        <v>155</v>
      </c>
      <c r="I3087" s="72" t="s">
        <v>16</v>
      </c>
      <c r="J3087" s="72" t="s">
        <v>18</v>
      </c>
      <c r="K3087" s="72" t="s">
        <v>33</v>
      </c>
      <c r="L3087" s="72" t="s">
        <v>420</v>
      </c>
      <c r="M3087" s="72"/>
    </row>
    <row r="3088" spans="2:13" x14ac:dyDescent="0.25">
      <c r="B3088" s="72" t="s">
        <v>143</v>
      </c>
      <c r="C3088" s="72" t="s">
        <v>144</v>
      </c>
      <c r="D3088" s="72" t="s">
        <v>12</v>
      </c>
      <c r="E3088" s="72" t="s">
        <v>177</v>
      </c>
      <c r="F3088" s="73">
        <v>102432</v>
      </c>
      <c r="G3088" s="72" t="s">
        <v>14</v>
      </c>
      <c r="H3088" s="72" t="s">
        <v>15</v>
      </c>
      <c r="I3088" s="72" t="s">
        <v>16</v>
      </c>
      <c r="J3088" s="72" t="s">
        <v>18</v>
      </c>
      <c r="K3088" s="72" t="s">
        <v>147</v>
      </c>
      <c r="L3088" s="72" t="s">
        <v>433</v>
      </c>
      <c r="M3088" s="72"/>
    </row>
    <row r="3089" spans="2:13" x14ac:dyDescent="0.25">
      <c r="B3089" s="72" t="s">
        <v>143</v>
      </c>
      <c r="C3089" s="72" t="s">
        <v>144</v>
      </c>
      <c r="D3089" s="72" t="s">
        <v>12</v>
      </c>
      <c r="E3089" s="72" t="s">
        <v>328</v>
      </c>
      <c r="F3089" s="73">
        <v>26124</v>
      </c>
      <c r="G3089" s="72" t="s">
        <v>14</v>
      </c>
      <c r="H3089" s="72" t="s">
        <v>15</v>
      </c>
      <c r="I3089" s="72" t="s">
        <v>16</v>
      </c>
      <c r="J3089" s="72" t="s">
        <v>18</v>
      </c>
      <c r="K3089" s="72" t="s">
        <v>161</v>
      </c>
      <c r="L3089" s="72" t="s">
        <v>793</v>
      </c>
      <c r="M3089" s="72" t="s">
        <v>159</v>
      </c>
    </row>
    <row r="3090" spans="2:13" x14ac:dyDescent="0.25">
      <c r="B3090" s="72" t="s">
        <v>143</v>
      </c>
      <c r="C3090" s="72" t="s">
        <v>144</v>
      </c>
      <c r="D3090" s="72" t="s">
        <v>12</v>
      </c>
      <c r="E3090" s="72" t="s">
        <v>219</v>
      </c>
      <c r="F3090" s="73">
        <v>2326</v>
      </c>
      <c r="G3090" s="72" t="s">
        <v>14</v>
      </c>
      <c r="H3090" s="72" t="s">
        <v>15</v>
      </c>
      <c r="I3090" s="72" t="s">
        <v>16</v>
      </c>
      <c r="J3090" s="72" t="s">
        <v>18</v>
      </c>
      <c r="K3090" s="72" t="s">
        <v>24</v>
      </c>
      <c r="L3090" s="72" t="s">
        <v>206</v>
      </c>
      <c r="M3090" s="72"/>
    </row>
    <row r="3091" spans="2:13" x14ac:dyDescent="0.25">
      <c r="B3091" s="72" t="s">
        <v>143</v>
      </c>
      <c r="C3091" s="72" t="s">
        <v>144</v>
      </c>
      <c r="D3091" s="72" t="s">
        <v>12</v>
      </c>
      <c r="E3091" s="72" t="s">
        <v>177</v>
      </c>
      <c r="F3091" s="73">
        <v>61797</v>
      </c>
      <c r="G3091" s="72" t="s">
        <v>14</v>
      </c>
      <c r="H3091" s="72" t="s">
        <v>15</v>
      </c>
      <c r="I3091" s="72" t="s">
        <v>16</v>
      </c>
      <c r="J3091" s="72" t="s">
        <v>18</v>
      </c>
      <c r="K3091" s="72" t="s">
        <v>189</v>
      </c>
      <c r="L3091" s="72" t="s">
        <v>688</v>
      </c>
      <c r="M3091" s="72"/>
    </row>
    <row r="3092" spans="2:13" x14ac:dyDescent="0.25">
      <c r="B3092" s="72" t="s">
        <v>143</v>
      </c>
      <c r="C3092" s="72" t="s">
        <v>144</v>
      </c>
      <c r="D3092" s="72" t="s">
        <v>12</v>
      </c>
      <c r="E3092" s="72" t="s">
        <v>152</v>
      </c>
      <c r="F3092" s="73">
        <v>-928</v>
      </c>
      <c r="G3092" s="72" t="s">
        <v>14</v>
      </c>
      <c r="H3092" s="72" t="s">
        <v>15</v>
      </c>
      <c r="I3092" s="72" t="s">
        <v>16</v>
      </c>
      <c r="J3092" s="72" t="s">
        <v>18</v>
      </c>
      <c r="K3092" s="72" t="s">
        <v>165</v>
      </c>
      <c r="L3092" s="72" t="s">
        <v>707</v>
      </c>
      <c r="M3092" s="72"/>
    </row>
    <row r="3093" spans="2:13" x14ac:dyDescent="0.25">
      <c r="B3093" s="72" t="s">
        <v>143</v>
      </c>
      <c r="C3093" s="72" t="s">
        <v>144</v>
      </c>
      <c r="D3093" s="72" t="s">
        <v>12</v>
      </c>
      <c r="E3093" s="72" t="s">
        <v>229</v>
      </c>
      <c r="F3093" s="73">
        <v>-50</v>
      </c>
      <c r="G3093" s="72" t="s">
        <v>14</v>
      </c>
      <c r="H3093" s="72" t="s">
        <v>15</v>
      </c>
      <c r="I3093" s="72" t="s">
        <v>16</v>
      </c>
      <c r="J3093" s="72" t="s">
        <v>18</v>
      </c>
      <c r="K3093" s="72" t="s">
        <v>33</v>
      </c>
      <c r="L3093" s="72" t="s">
        <v>446</v>
      </c>
      <c r="M3093" s="72"/>
    </row>
    <row r="3094" spans="2:13" x14ac:dyDescent="0.25">
      <c r="B3094" s="72" t="s">
        <v>143</v>
      </c>
      <c r="C3094" s="72" t="s">
        <v>144</v>
      </c>
      <c r="D3094" s="72" t="s">
        <v>12</v>
      </c>
      <c r="E3094" s="72" t="s">
        <v>240</v>
      </c>
      <c r="F3094" s="73">
        <v>-17446</v>
      </c>
      <c r="G3094" s="72" t="s">
        <v>14</v>
      </c>
      <c r="H3094" s="72" t="s">
        <v>15</v>
      </c>
      <c r="I3094" s="72" t="s">
        <v>16</v>
      </c>
      <c r="J3094" s="72" t="s">
        <v>18</v>
      </c>
      <c r="K3094" s="72" t="s">
        <v>147</v>
      </c>
      <c r="L3094" s="72" t="s">
        <v>208</v>
      </c>
      <c r="M3094" s="72"/>
    </row>
    <row r="3095" spans="2:13" x14ac:dyDescent="0.25">
      <c r="B3095" s="72" t="s">
        <v>143</v>
      </c>
      <c r="C3095" s="72" t="s">
        <v>144</v>
      </c>
      <c r="D3095" s="72" t="s">
        <v>12</v>
      </c>
      <c r="E3095" s="72" t="s">
        <v>149</v>
      </c>
      <c r="F3095" s="73">
        <v>400181</v>
      </c>
      <c r="G3095" s="72" t="s">
        <v>14</v>
      </c>
      <c r="H3095" s="72" t="s">
        <v>155</v>
      </c>
      <c r="I3095" s="72" t="s">
        <v>16</v>
      </c>
      <c r="J3095" s="72" t="s">
        <v>371</v>
      </c>
      <c r="K3095" s="72" t="s">
        <v>33</v>
      </c>
      <c r="L3095" s="72" t="s">
        <v>510</v>
      </c>
      <c r="M3095" s="72" t="s">
        <v>151</v>
      </c>
    </row>
    <row r="3096" spans="2:13" x14ac:dyDescent="0.25">
      <c r="B3096" s="72" t="s">
        <v>143</v>
      </c>
      <c r="C3096" s="72" t="s">
        <v>144</v>
      </c>
      <c r="D3096" s="72" t="s">
        <v>12</v>
      </c>
      <c r="E3096" s="72" t="s">
        <v>240</v>
      </c>
      <c r="F3096" s="73">
        <v>-1102</v>
      </c>
      <c r="G3096" s="72" t="s">
        <v>14</v>
      </c>
      <c r="H3096" s="72" t="s">
        <v>15</v>
      </c>
      <c r="I3096" s="72" t="s">
        <v>16</v>
      </c>
      <c r="J3096" s="72" t="s">
        <v>18</v>
      </c>
      <c r="K3096" s="72" t="s">
        <v>33</v>
      </c>
      <c r="L3096" s="72" t="s">
        <v>410</v>
      </c>
      <c r="M3096" s="72"/>
    </row>
    <row r="3097" spans="2:13" x14ac:dyDescent="0.25">
      <c r="B3097" s="72" t="s">
        <v>143</v>
      </c>
      <c r="C3097" s="72" t="s">
        <v>144</v>
      </c>
      <c r="D3097" s="72" t="s">
        <v>12</v>
      </c>
      <c r="E3097" s="72" t="s">
        <v>157</v>
      </c>
      <c r="F3097" s="73">
        <v>256575</v>
      </c>
      <c r="G3097" s="72" t="s">
        <v>14</v>
      </c>
      <c r="H3097" s="72" t="s">
        <v>15</v>
      </c>
      <c r="I3097" s="72" t="s">
        <v>16</v>
      </c>
      <c r="J3097" s="72" t="s">
        <v>18</v>
      </c>
      <c r="K3097" s="72" t="s">
        <v>257</v>
      </c>
      <c r="L3097" s="72" t="s">
        <v>669</v>
      </c>
      <c r="M3097" s="72" t="s">
        <v>322</v>
      </c>
    </row>
    <row r="3098" spans="2:13" x14ac:dyDescent="0.25">
      <c r="B3098" s="72" t="s">
        <v>143</v>
      </c>
      <c r="C3098" s="72" t="s">
        <v>144</v>
      </c>
      <c r="D3098" s="72" t="s">
        <v>12</v>
      </c>
      <c r="E3098" s="72" t="s">
        <v>177</v>
      </c>
      <c r="F3098" s="73">
        <v>227635</v>
      </c>
      <c r="G3098" s="72" t="s">
        <v>14</v>
      </c>
      <c r="H3098" s="72" t="s">
        <v>15</v>
      </c>
      <c r="I3098" s="72" t="s">
        <v>16</v>
      </c>
      <c r="J3098" s="72" t="s">
        <v>18</v>
      </c>
      <c r="K3098" s="72" t="s">
        <v>147</v>
      </c>
      <c r="L3098" s="72" t="s">
        <v>619</v>
      </c>
      <c r="M3098" s="72"/>
    </row>
    <row r="3099" spans="2:13" x14ac:dyDescent="0.25">
      <c r="B3099" s="72" t="s">
        <v>143</v>
      </c>
      <c r="C3099" s="72" t="s">
        <v>144</v>
      </c>
      <c r="D3099" s="72" t="s">
        <v>12</v>
      </c>
      <c r="E3099" s="72" t="s">
        <v>164</v>
      </c>
      <c r="F3099" s="73">
        <v>-109457</v>
      </c>
      <c r="G3099" s="72" t="s">
        <v>14</v>
      </c>
      <c r="H3099" s="72" t="s">
        <v>155</v>
      </c>
      <c r="I3099" s="72" t="s">
        <v>16</v>
      </c>
      <c r="J3099" s="72" t="s">
        <v>18</v>
      </c>
      <c r="K3099" s="72" t="s">
        <v>33</v>
      </c>
      <c r="L3099" s="72" t="s">
        <v>499</v>
      </c>
      <c r="M3099" s="72"/>
    </row>
    <row r="3100" spans="2:13" x14ac:dyDescent="0.25">
      <c r="B3100" s="72" t="s">
        <v>143</v>
      </c>
      <c r="C3100" s="72" t="s">
        <v>144</v>
      </c>
      <c r="D3100" s="72" t="s">
        <v>12</v>
      </c>
      <c r="E3100" s="72" t="s">
        <v>177</v>
      </c>
      <c r="F3100" s="73">
        <v>86</v>
      </c>
      <c r="G3100" s="72" t="s">
        <v>14</v>
      </c>
      <c r="H3100" s="72" t="s">
        <v>15</v>
      </c>
      <c r="I3100" s="72" t="s">
        <v>16</v>
      </c>
      <c r="J3100" s="72" t="s">
        <v>18</v>
      </c>
      <c r="K3100" s="72" t="s">
        <v>257</v>
      </c>
      <c r="L3100" s="72" t="s">
        <v>674</v>
      </c>
      <c r="M3100" s="72"/>
    </row>
    <row r="3101" spans="2:13" x14ac:dyDescent="0.25">
      <c r="B3101" s="72" t="s">
        <v>143</v>
      </c>
      <c r="C3101" s="72" t="s">
        <v>144</v>
      </c>
      <c r="D3101" s="72" t="s">
        <v>12</v>
      </c>
      <c r="E3101" s="72" t="s">
        <v>177</v>
      </c>
      <c r="F3101" s="73">
        <v>25812</v>
      </c>
      <c r="G3101" s="72" t="s">
        <v>14</v>
      </c>
      <c r="H3101" s="72" t="s">
        <v>15</v>
      </c>
      <c r="I3101" s="72" t="s">
        <v>136</v>
      </c>
      <c r="J3101" s="72" t="s">
        <v>18</v>
      </c>
      <c r="K3101" s="72" t="s">
        <v>21</v>
      </c>
      <c r="L3101" s="72" t="s">
        <v>291</v>
      </c>
      <c r="M3101" s="72"/>
    </row>
    <row r="3102" spans="2:13" x14ac:dyDescent="0.25">
      <c r="B3102" s="72" t="s">
        <v>143</v>
      </c>
      <c r="C3102" s="72" t="s">
        <v>144</v>
      </c>
      <c r="D3102" s="72" t="s">
        <v>12</v>
      </c>
      <c r="E3102" s="72" t="s">
        <v>157</v>
      </c>
      <c r="F3102" s="73">
        <v>296542</v>
      </c>
      <c r="G3102" s="72" t="s">
        <v>14</v>
      </c>
      <c r="H3102" s="72" t="s">
        <v>15</v>
      </c>
      <c r="I3102" s="72" t="s">
        <v>16</v>
      </c>
      <c r="J3102" s="72" t="s">
        <v>18</v>
      </c>
      <c r="K3102" s="72" t="s">
        <v>147</v>
      </c>
      <c r="L3102" s="72" t="s">
        <v>223</v>
      </c>
      <c r="M3102" s="72" t="s">
        <v>334</v>
      </c>
    </row>
    <row r="3103" spans="2:13" x14ac:dyDescent="0.25">
      <c r="B3103" s="72" t="s">
        <v>143</v>
      </c>
      <c r="C3103" s="72" t="s">
        <v>144</v>
      </c>
      <c r="D3103" s="72" t="s">
        <v>12</v>
      </c>
      <c r="E3103" s="72" t="s">
        <v>145</v>
      </c>
      <c r="F3103" s="73">
        <v>-118</v>
      </c>
      <c r="G3103" s="72" t="s">
        <v>14</v>
      </c>
      <c r="H3103" s="72" t="s">
        <v>15</v>
      </c>
      <c r="I3103" s="72" t="s">
        <v>16</v>
      </c>
      <c r="J3103" s="72" t="s">
        <v>18</v>
      </c>
      <c r="K3103" s="72" t="s">
        <v>24</v>
      </c>
      <c r="L3103" s="72" t="s">
        <v>508</v>
      </c>
      <c r="M3103" s="72"/>
    </row>
    <row r="3104" spans="2:13" x14ac:dyDescent="0.25">
      <c r="B3104" s="72" t="s">
        <v>143</v>
      </c>
      <c r="C3104" s="72" t="s">
        <v>144</v>
      </c>
      <c r="D3104" s="72" t="s">
        <v>12</v>
      </c>
      <c r="E3104" s="72" t="s">
        <v>177</v>
      </c>
      <c r="F3104" s="73">
        <v>198460</v>
      </c>
      <c r="G3104" s="72" t="s">
        <v>14</v>
      </c>
      <c r="H3104" s="72" t="s">
        <v>15</v>
      </c>
      <c r="I3104" s="72" t="s">
        <v>16</v>
      </c>
      <c r="J3104" s="72" t="s">
        <v>18</v>
      </c>
      <c r="K3104" s="72" t="s">
        <v>214</v>
      </c>
      <c r="L3104" s="72" t="s">
        <v>398</v>
      </c>
      <c r="M3104" s="72"/>
    </row>
    <row r="3105" spans="2:13" x14ac:dyDescent="0.25">
      <c r="B3105" s="72" t="s">
        <v>143</v>
      </c>
      <c r="C3105" s="72" t="s">
        <v>144</v>
      </c>
      <c r="D3105" s="72" t="s">
        <v>12</v>
      </c>
      <c r="E3105" s="72" t="s">
        <v>282</v>
      </c>
      <c r="F3105" s="73">
        <v>-4142</v>
      </c>
      <c r="G3105" s="72" t="s">
        <v>14</v>
      </c>
      <c r="H3105" s="72" t="s">
        <v>15</v>
      </c>
      <c r="I3105" s="72" t="s">
        <v>16</v>
      </c>
      <c r="J3105" s="72" t="s">
        <v>18</v>
      </c>
      <c r="K3105" s="72" t="s">
        <v>161</v>
      </c>
      <c r="L3105" s="72" t="s">
        <v>507</v>
      </c>
      <c r="M3105" s="72"/>
    </row>
    <row r="3106" spans="2:13" x14ac:dyDescent="0.25">
      <c r="B3106" s="72" t="s">
        <v>143</v>
      </c>
      <c r="C3106" s="72" t="s">
        <v>144</v>
      </c>
      <c r="D3106" s="72" t="s">
        <v>12</v>
      </c>
      <c r="E3106" s="72" t="s">
        <v>164</v>
      </c>
      <c r="F3106" s="73">
        <v>-21468</v>
      </c>
      <c r="G3106" s="72" t="s">
        <v>14</v>
      </c>
      <c r="H3106" s="72" t="s">
        <v>15</v>
      </c>
      <c r="I3106" s="72" t="s">
        <v>16</v>
      </c>
      <c r="J3106" s="72" t="s">
        <v>18</v>
      </c>
      <c r="K3106" s="72" t="s">
        <v>147</v>
      </c>
      <c r="L3106" s="72" t="s">
        <v>511</v>
      </c>
      <c r="M3106" s="72"/>
    </row>
    <row r="3107" spans="2:13" x14ac:dyDescent="0.25">
      <c r="B3107" s="72" t="s">
        <v>143</v>
      </c>
      <c r="C3107" s="72" t="s">
        <v>144</v>
      </c>
      <c r="D3107" s="72" t="s">
        <v>12</v>
      </c>
      <c r="E3107" s="72" t="s">
        <v>501</v>
      </c>
      <c r="F3107" s="73">
        <v>815</v>
      </c>
      <c r="G3107" s="72" t="s">
        <v>14</v>
      </c>
      <c r="H3107" s="72" t="s">
        <v>15</v>
      </c>
      <c r="I3107" s="72" t="s">
        <v>16</v>
      </c>
      <c r="J3107" s="72" t="s">
        <v>18</v>
      </c>
      <c r="K3107" s="72" t="s">
        <v>147</v>
      </c>
      <c r="L3107" s="72" t="s">
        <v>235</v>
      </c>
      <c r="M3107" s="72"/>
    </row>
    <row r="3108" spans="2:13" x14ac:dyDescent="0.25">
      <c r="B3108" s="72" t="s">
        <v>143</v>
      </c>
      <c r="C3108" s="72" t="s">
        <v>144</v>
      </c>
      <c r="D3108" s="72" t="s">
        <v>12</v>
      </c>
      <c r="E3108" s="72" t="s">
        <v>157</v>
      </c>
      <c r="F3108" s="73">
        <v>3548384</v>
      </c>
      <c r="G3108" s="72" t="s">
        <v>14</v>
      </c>
      <c r="H3108" s="72" t="s">
        <v>15</v>
      </c>
      <c r="I3108" s="72" t="s">
        <v>16</v>
      </c>
      <c r="J3108" s="72" t="s">
        <v>18</v>
      </c>
      <c r="K3108" s="72" t="s">
        <v>147</v>
      </c>
      <c r="L3108" s="72" t="s">
        <v>467</v>
      </c>
      <c r="M3108" s="72" t="s">
        <v>334</v>
      </c>
    </row>
    <row r="3109" spans="2:13" x14ac:dyDescent="0.25">
      <c r="B3109" s="72" t="s">
        <v>143</v>
      </c>
      <c r="C3109" s="72" t="s">
        <v>144</v>
      </c>
      <c r="D3109" s="72" t="s">
        <v>12</v>
      </c>
      <c r="E3109" s="72" t="s">
        <v>229</v>
      </c>
      <c r="F3109" s="73">
        <v>-19599</v>
      </c>
      <c r="G3109" s="72" t="s">
        <v>14</v>
      </c>
      <c r="H3109" s="72" t="s">
        <v>15</v>
      </c>
      <c r="I3109" s="72" t="s">
        <v>16</v>
      </c>
      <c r="J3109" s="72" t="s">
        <v>18</v>
      </c>
      <c r="K3109" s="72" t="s">
        <v>257</v>
      </c>
      <c r="L3109" s="72" t="s">
        <v>449</v>
      </c>
      <c r="M3109" s="72"/>
    </row>
    <row r="3110" spans="2:13" x14ac:dyDescent="0.25">
      <c r="B3110" s="72" t="s">
        <v>143</v>
      </c>
      <c r="C3110" s="72" t="s">
        <v>144</v>
      </c>
      <c r="D3110" s="72" t="s">
        <v>12</v>
      </c>
      <c r="E3110" s="72" t="s">
        <v>181</v>
      </c>
      <c r="F3110" s="73">
        <v>-4141</v>
      </c>
      <c r="G3110" s="72" t="s">
        <v>14</v>
      </c>
      <c r="H3110" s="72" t="s">
        <v>15</v>
      </c>
      <c r="I3110" s="72" t="s">
        <v>16</v>
      </c>
      <c r="J3110" s="72" t="s">
        <v>18</v>
      </c>
      <c r="K3110" s="72" t="s">
        <v>21</v>
      </c>
      <c r="L3110" s="72" t="s">
        <v>352</v>
      </c>
      <c r="M3110" s="72"/>
    </row>
    <row r="3111" spans="2:13" x14ac:dyDescent="0.25">
      <c r="B3111" s="72" t="s">
        <v>143</v>
      </c>
      <c r="C3111" s="72" t="s">
        <v>144</v>
      </c>
      <c r="D3111" s="72" t="s">
        <v>12</v>
      </c>
      <c r="E3111" s="72" t="s">
        <v>229</v>
      </c>
      <c r="F3111" s="73">
        <v>-42226</v>
      </c>
      <c r="G3111" s="72" t="s">
        <v>14</v>
      </c>
      <c r="H3111" s="72" t="s">
        <v>15</v>
      </c>
      <c r="I3111" s="72" t="s">
        <v>16</v>
      </c>
      <c r="J3111" s="72" t="s">
        <v>18</v>
      </c>
      <c r="K3111" s="72" t="s">
        <v>189</v>
      </c>
      <c r="L3111" s="72" t="s">
        <v>623</v>
      </c>
      <c r="M3111" s="72"/>
    </row>
    <row r="3112" spans="2:13" x14ac:dyDescent="0.25">
      <c r="B3112" s="72" t="s">
        <v>143</v>
      </c>
      <c r="C3112" s="72" t="s">
        <v>144</v>
      </c>
      <c r="D3112" s="72" t="s">
        <v>12</v>
      </c>
      <c r="E3112" s="72" t="s">
        <v>227</v>
      </c>
      <c r="F3112" s="73">
        <v>92271</v>
      </c>
      <c r="G3112" s="72" t="s">
        <v>14</v>
      </c>
      <c r="H3112" s="72" t="s">
        <v>155</v>
      </c>
      <c r="I3112" s="72" t="s">
        <v>16</v>
      </c>
      <c r="J3112" s="72" t="s">
        <v>18</v>
      </c>
      <c r="K3112" s="72" t="s">
        <v>147</v>
      </c>
      <c r="L3112" s="72" t="s">
        <v>182</v>
      </c>
      <c r="M3112" s="72" t="s">
        <v>191</v>
      </c>
    </row>
    <row r="3113" spans="2:13" x14ac:dyDescent="0.25">
      <c r="B3113" s="72" t="s">
        <v>143</v>
      </c>
      <c r="C3113" s="72" t="s">
        <v>144</v>
      </c>
      <c r="D3113" s="72" t="s">
        <v>12</v>
      </c>
      <c r="E3113" s="72" t="s">
        <v>152</v>
      </c>
      <c r="F3113" s="73">
        <v>-61213</v>
      </c>
      <c r="G3113" s="72" t="s">
        <v>31</v>
      </c>
      <c r="H3113" s="72" t="s">
        <v>15</v>
      </c>
      <c r="I3113" s="72" t="s">
        <v>16</v>
      </c>
      <c r="J3113" s="72" t="s">
        <v>17</v>
      </c>
      <c r="K3113" s="72" t="s">
        <v>24</v>
      </c>
      <c r="L3113" s="72" t="s">
        <v>264</v>
      </c>
      <c r="M3113" s="72"/>
    </row>
    <row r="3114" spans="2:13" x14ac:dyDescent="0.25">
      <c r="B3114" s="72" t="s">
        <v>143</v>
      </c>
      <c r="C3114" s="72" t="s">
        <v>144</v>
      </c>
      <c r="D3114" s="72" t="s">
        <v>12</v>
      </c>
      <c r="E3114" s="72" t="s">
        <v>177</v>
      </c>
      <c r="F3114" s="73">
        <v>83231</v>
      </c>
      <c r="G3114" s="72" t="s">
        <v>14</v>
      </c>
      <c r="H3114" s="72" t="s">
        <v>155</v>
      </c>
      <c r="I3114" s="72" t="s">
        <v>16</v>
      </c>
      <c r="J3114" s="72" t="s">
        <v>18</v>
      </c>
      <c r="K3114" s="72" t="s">
        <v>33</v>
      </c>
      <c r="L3114" s="72" t="s">
        <v>584</v>
      </c>
      <c r="M3114" s="72"/>
    </row>
    <row r="3115" spans="2:13" x14ac:dyDescent="0.25">
      <c r="B3115" s="72" t="s">
        <v>143</v>
      </c>
      <c r="C3115" s="72" t="s">
        <v>144</v>
      </c>
      <c r="D3115" s="72" t="s">
        <v>12</v>
      </c>
      <c r="E3115" s="72" t="s">
        <v>229</v>
      </c>
      <c r="F3115" s="73">
        <v>-25639</v>
      </c>
      <c r="G3115" s="72" t="s">
        <v>14</v>
      </c>
      <c r="H3115" s="72" t="s">
        <v>15</v>
      </c>
      <c r="I3115" s="72" t="s">
        <v>16</v>
      </c>
      <c r="J3115" s="72" t="s">
        <v>18</v>
      </c>
      <c r="K3115" s="72" t="s">
        <v>33</v>
      </c>
      <c r="L3115" s="72" t="s">
        <v>385</v>
      </c>
      <c r="M3115" s="72"/>
    </row>
    <row r="3116" spans="2:13" x14ac:dyDescent="0.25">
      <c r="B3116" s="72" t="s">
        <v>143</v>
      </c>
      <c r="C3116" s="72" t="s">
        <v>144</v>
      </c>
      <c r="D3116" s="72" t="s">
        <v>12</v>
      </c>
      <c r="E3116" s="72" t="s">
        <v>199</v>
      </c>
      <c r="F3116" s="73">
        <v>813</v>
      </c>
      <c r="G3116" s="72" t="s">
        <v>14</v>
      </c>
      <c r="H3116" s="72" t="s">
        <v>15</v>
      </c>
      <c r="I3116" s="72" t="s">
        <v>16</v>
      </c>
      <c r="J3116" s="72" t="s">
        <v>18</v>
      </c>
      <c r="K3116" s="72" t="s">
        <v>147</v>
      </c>
      <c r="L3116" s="72" t="s">
        <v>466</v>
      </c>
      <c r="M3116" s="72"/>
    </row>
    <row r="3117" spans="2:13" x14ac:dyDescent="0.25">
      <c r="B3117" s="72" t="s">
        <v>143</v>
      </c>
      <c r="C3117" s="72" t="s">
        <v>144</v>
      </c>
      <c r="D3117" s="72" t="s">
        <v>12</v>
      </c>
      <c r="E3117" s="72" t="s">
        <v>170</v>
      </c>
      <c r="F3117" s="73">
        <v>43950</v>
      </c>
      <c r="G3117" s="72" t="s">
        <v>14</v>
      </c>
      <c r="H3117" s="72" t="s">
        <v>15</v>
      </c>
      <c r="I3117" s="72" t="s">
        <v>16</v>
      </c>
      <c r="J3117" s="72" t="s">
        <v>18</v>
      </c>
      <c r="K3117" s="72" t="s">
        <v>147</v>
      </c>
      <c r="L3117" s="72" t="s">
        <v>225</v>
      </c>
      <c r="M3117" s="72" t="s">
        <v>163</v>
      </c>
    </row>
    <row r="3118" spans="2:13" x14ac:dyDescent="0.25">
      <c r="B3118" s="72" t="s">
        <v>143</v>
      </c>
      <c r="C3118" s="72" t="s">
        <v>144</v>
      </c>
      <c r="D3118" s="72" t="s">
        <v>12</v>
      </c>
      <c r="E3118" s="72" t="s">
        <v>177</v>
      </c>
      <c r="F3118" s="73">
        <v>13488</v>
      </c>
      <c r="G3118" s="72" t="s">
        <v>14</v>
      </c>
      <c r="H3118" s="72" t="s">
        <v>15</v>
      </c>
      <c r="I3118" s="72" t="s">
        <v>16</v>
      </c>
      <c r="J3118" s="72" t="s">
        <v>18</v>
      </c>
      <c r="K3118" s="72" t="s">
        <v>257</v>
      </c>
      <c r="L3118" s="72" t="s">
        <v>689</v>
      </c>
      <c r="M3118" s="72"/>
    </row>
    <row r="3119" spans="2:13" x14ac:dyDescent="0.25">
      <c r="B3119" s="72" t="s">
        <v>143</v>
      </c>
      <c r="C3119" s="72" t="s">
        <v>144</v>
      </c>
      <c r="D3119" s="72" t="s">
        <v>12</v>
      </c>
      <c r="E3119" s="72" t="s">
        <v>219</v>
      </c>
      <c r="F3119" s="73">
        <v>1017</v>
      </c>
      <c r="G3119" s="72" t="s">
        <v>14</v>
      </c>
      <c r="H3119" s="72" t="s">
        <v>15</v>
      </c>
      <c r="I3119" s="72" t="s">
        <v>16</v>
      </c>
      <c r="J3119" s="72" t="s">
        <v>18</v>
      </c>
      <c r="K3119" s="72" t="s">
        <v>24</v>
      </c>
      <c r="L3119" s="72" t="s">
        <v>794</v>
      </c>
      <c r="M3119" s="72"/>
    </row>
    <row r="3120" spans="2:13" x14ac:dyDescent="0.25">
      <c r="B3120" s="72" t="s">
        <v>143</v>
      </c>
      <c r="C3120" s="72" t="s">
        <v>144</v>
      </c>
      <c r="D3120" s="72" t="s">
        <v>12</v>
      </c>
      <c r="E3120" s="72" t="s">
        <v>188</v>
      </c>
      <c r="F3120" s="73">
        <v>18035470</v>
      </c>
      <c r="G3120" s="72" t="s">
        <v>14</v>
      </c>
      <c r="H3120" s="72" t="s">
        <v>155</v>
      </c>
      <c r="I3120" s="72" t="s">
        <v>16</v>
      </c>
      <c r="J3120" s="72" t="s">
        <v>18</v>
      </c>
      <c r="K3120" s="72" t="s">
        <v>33</v>
      </c>
      <c r="L3120" s="72" t="s">
        <v>364</v>
      </c>
      <c r="M3120" s="72" t="s">
        <v>191</v>
      </c>
    </row>
    <row r="3121" spans="2:13" x14ac:dyDescent="0.25">
      <c r="B3121" s="72" t="s">
        <v>143</v>
      </c>
      <c r="C3121" s="72" t="s">
        <v>144</v>
      </c>
      <c r="D3121" s="72" t="s">
        <v>12</v>
      </c>
      <c r="E3121" s="72" t="s">
        <v>219</v>
      </c>
      <c r="F3121" s="73">
        <v>110</v>
      </c>
      <c r="G3121" s="72" t="s">
        <v>14</v>
      </c>
      <c r="H3121" s="72" t="s">
        <v>15</v>
      </c>
      <c r="I3121" s="72" t="s">
        <v>16</v>
      </c>
      <c r="J3121" s="72" t="s">
        <v>18</v>
      </c>
      <c r="K3121" s="72" t="s">
        <v>257</v>
      </c>
      <c r="L3121" s="72" t="s">
        <v>795</v>
      </c>
      <c r="M3121" s="72"/>
    </row>
    <row r="3122" spans="2:13" x14ac:dyDescent="0.25">
      <c r="B3122" s="72" t="s">
        <v>143</v>
      </c>
      <c r="C3122" s="72" t="s">
        <v>144</v>
      </c>
      <c r="D3122" s="72" t="s">
        <v>12</v>
      </c>
      <c r="E3122" s="72" t="s">
        <v>240</v>
      </c>
      <c r="F3122" s="73">
        <v>-8837</v>
      </c>
      <c r="G3122" s="72" t="s">
        <v>14</v>
      </c>
      <c r="H3122" s="72" t="s">
        <v>15</v>
      </c>
      <c r="I3122" s="72" t="s">
        <v>16</v>
      </c>
      <c r="J3122" s="72" t="s">
        <v>18</v>
      </c>
      <c r="K3122" s="72" t="s">
        <v>161</v>
      </c>
      <c r="L3122" s="72" t="s">
        <v>174</v>
      </c>
      <c r="M3122" s="72"/>
    </row>
    <row r="3123" spans="2:13" x14ac:dyDescent="0.25">
      <c r="B3123" s="72" t="s">
        <v>143</v>
      </c>
      <c r="C3123" s="72" t="s">
        <v>144</v>
      </c>
      <c r="D3123" s="72" t="s">
        <v>12</v>
      </c>
      <c r="E3123" s="72" t="s">
        <v>149</v>
      </c>
      <c r="F3123" s="73">
        <v>2822676</v>
      </c>
      <c r="G3123" s="72" t="s">
        <v>14</v>
      </c>
      <c r="H3123" s="72" t="s">
        <v>15</v>
      </c>
      <c r="I3123" s="72" t="s">
        <v>16</v>
      </c>
      <c r="J3123" s="72" t="s">
        <v>18</v>
      </c>
      <c r="K3123" s="72" t="s">
        <v>147</v>
      </c>
      <c r="L3123" s="72" t="s">
        <v>148</v>
      </c>
      <c r="M3123" s="72" t="s">
        <v>151</v>
      </c>
    </row>
    <row r="3124" spans="2:13" x14ac:dyDescent="0.25">
      <c r="B3124" s="72" t="s">
        <v>143</v>
      </c>
      <c r="C3124" s="72" t="s">
        <v>144</v>
      </c>
      <c r="D3124" s="72" t="s">
        <v>12</v>
      </c>
      <c r="E3124" s="72" t="s">
        <v>501</v>
      </c>
      <c r="F3124" s="73">
        <v>231</v>
      </c>
      <c r="G3124" s="72" t="s">
        <v>14</v>
      </c>
      <c r="H3124" s="72" t="s">
        <v>155</v>
      </c>
      <c r="I3124" s="72" t="s">
        <v>136</v>
      </c>
      <c r="J3124" s="72" t="s">
        <v>18</v>
      </c>
      <c r="K3124" s="72" t="s">
        <v>267</v>
      </c>
      <c r="L3124" s="72" t="s">
        <v>576</v>
      </c>
      <c r="M3124" s="72"/>
    </row>
    <row r="3125" spans="2:13" x14ac:dyDescent="0.25">
      <c r="B3125" s="72" t="s">
        <v>143</v>
      </c>
      <c r="C3125" s="72" t="s">
        <v>144</v>
      </c>
      <c r="D3125" s="72" t="s">
        <v>12</v>
      </c>
      <c r="E3125" s="72" t="s">
        <v>280</v>
      </c>
      <c r="F3125" s="73">
        <v>52379</v>
      </c>
      <c r="G3125" s="72" t="s">
        <v>14</v>
      </c>
      <c r="H3125" s="72" t="s">
        <v>155</v>
      </c>
      <c r="I3125" s="72" t="s">
        <v>16</v>
      </c>
      <c r="J3125" s="72" t="s">
        <v>18</v>
      </c>
      <c r="K3125" s="72" t="s">
        <v>33</v>
      </c>
      <c r="L3125" s="72" t="s">
        <v>231</v>
      </c>
      <c r="M3125" s="72" t="s">
        <v>203</v>
      </c>
    </row>
    <row r="3126" spans="2:13" x14ac:dyDescent="0.25">
      <c r="B3126" s="72" t="s">
        <v>143</v>
      </c>
      <c r="C3126" s="72" t="s">
        <v>144</v>
      </c>
      <c r="D3126" s="72" t="s">
        <v>12</v>
      </c>
      <c r="E3126" s="72" t="s">
        <v>229</v>
      </c>
      <c r="F3126" s="73">
        <v>-2084665</v>
      </c>
      <c r="G3126" s="72" t="s">
        <v>14</v>
      </c>
      <c r="H3126" s="72" t="s">
        <v>15</v>
      </c>
      <c r="I3126" s="72" t="s">
        <v>16</v>
      </c>
      <c r="J3126" s="72" t="s">
        <v>18</v>
      </c>
      <c r="K3126" s="72" t="s">
        <v>27</v>
      </c>
      <c r="L3126" s="72" t="s">
        <v>28</v>
      </c>
      <c r="M3126" s="72"/>
    </row>
    <row r="3127" spans="2:13" x14ac:dyDescent="0.25">
      <c r="B3127" s="72" t="s">
        <v>143</v>
      </c>
      <c r="C3127" s="72" t="s">
        <v>144</v>
      </c>
      <c r="D3127" s="72" t="s">
        <v>12</v>
      </c>
      <c r="E3127" s="72" t="s">
        <v>292</v>
      </c>
      <c r="F3127" s="73">
        <v>178276</v>
      </c>
      <c r="G3127" s="72" t="s">
        <v>14</v>
      </c>
      <c r="H3127" s="72" t="s">
        <v>15</v>
      </c>
      <c r="I3127" s="72" t="s">
        <v>16</v>
      </c>
      <c r="J3127" s="72" t="s">
        <v>18</v>
      </c>
      <c r="K3127" s="72" t="s">
        <v>214</v>
      </c>
      <c r="L3127" s="72" t="s">
        <v>493</v>
      </c>
      <c r="M3127" s="72" t="s">
        <v>601</v>
      </c>
    </row>
    <row r="3128" spans="2:13" x14ac:dyDescent="0.25">
      <c r="B3128" s="72" t="s">
        <v>143</v>
      </c>
      <c r="C3128" s="72" t="s">
        <v>144</v>
      </c>
      <c r="D3128" s="72" t="s">
        <v>12</v>
      </c>
      <c r="E3128" s="72" t="s">
        <v>199</v>
      </c>
      <c r="F3128" s="73">
        <v>3582</v>
      </c>
      <c r="G3128" s="72" t="s">
        <v>14</v>
      </c>
      <c r="H3128" s="72" t="s">
        <v>155</v>
      </c>
      <c r="I3128" s="72" t="s">
        <v>16</v>
      </c>
      <c r="J3128" s="72" t="s">
        <v>18</v>
      </c>
      <c r="K3128" s="72" t="s">
        <v>267</v>
      </c>
      <c r="L3128" s="72" t="s">
        <v>561</v>
      </c>
      <c r="M3128" s="72"/>
    </row>
    <row r="3129" spans="2:13" x14ac:dyDescent="0.25">
      <c r="B3129" s="72" t="s">
        <v>143</v>
      </c>
      <c r="C3129" s="72" t="s">
        <v>144</v>
      </c>
      <c r="D3129" s="72" t="s">
        <v>12</v>
      </c>
      <c r="E3129" s="72" t="s">
        <v>157</v>
      </c>
      <c r="F3129" s="73">
        <v>3242257</v>
      </c>
      <c r="G3129" s="72" t="s">
        <v>14</v>
      </c>
      <c r="H3129" s="72" t="s">
        <v>15</v>
      </c>
      <c r="I3129" s="72" t="s">
        <v>16</v>
      </c>
      <c r="J3129" s="72" t="s">
        <v>18</v>
      </c>
      <c r="K3129" s="72" t="s">
        <v>147</v>
      </c>
      <c r="L3129" s="72" t="s">
        <v>587</v>
      </c>
      <c r="M3129" s="72" t="s">
        <v>334</v>
      </c>
    </row>
    <row r="3130" spans="2:13" x14ac:dyDescent="0.25">
      <c r="B3130" s="72" t="s">
        <v>143</v>
      </c>
      <c r="C3130" s="72" t="s">
        <v>144</v>
      </c>
      <c r="D3130" s="72" t="s">
        <v>12</v>
      </c>
      <c r="E3130" s="72" t="s">
        <v>181</v>
      </c>
      <c r="F3130" s="73">
        <v>-35</v>
      </c>
      <c r="G3130" s="72" t="s">
        <v>14</v>
      </c>
      <c r="H3130" s="72" t="s">
        <v>155</v>
      </c>
      <c r="I3130" s="72" t="s">
        <v>16</v>
      </c>
      <c r="J3130" s="72" t="s">
        <v>18</v>
      </c>
      <c r="K3130" s="72" t="s">
        <v>267</v>
      </c>
      <c r="L3130" s="72" t="s">
        <v>648</v>
      </c>
      <c r="M3130" s="72"/>
    </row>
    <row r="3131" spans="2:13" x14ac:dyDescent="0.25">
      <c r="B3131" s="72" t="s">
        <v>143</v>
      </c>
      <c r="C3131" s="72" t="s">
        <v>144</v>
      </c>
      <c r="D3131" s="72" t="s">
        <v>12</v>
      </c>
      <c r="E3131" s="72" t="s">
        <v>209</v>
      </c>
      <c r="F3131" s="73">
        <v>193612</v>
      </c>
      <c r="G3131" s="72" t="s">
        <v>14</v>
      </c>
      <c r="H3131" s="72" t="s">
        <v>15</v>
      </c>
      <c r="I3131" s="72" t="s">
        <v>16</v>
      </c>
      <c r="J3131" s="72" t="s">
        <v>18</v>
      </c>
      <c r="K3131" s="72" t="s">
        <v>21</v>
      </c>
      <c r="L3131" s="72" t="s">
        <v>645</v>
      </c>
      <c r="M3131" s="72" t="s">
        <v>203</v>
      </c>
    </row>
    <row r="3132" spans="2:13" x14ac:dyDescent="0.25">
      <c r="B3132" s="72" t="s">
        <v>143</v>
      </c>
      <c r="C3132" s="72" t="s">
        <v>144</v>
      </c>
      <c r="D3132" s="72" t="s">
        <v>12</v>
      </c>
      <c r="E3132" s="72" t="s">
        <v>152</v>
      </c>
      <c r="F3132" s="73">
        <v>-4643</v>
      </c>
      <c r="G3132" s="72" t="s">
        <v>14</v>
      </c>
      <c r="H3132" s="72" t="s">
        <v>15</v>
      </c>
      <c r="I3132" s="72" t="s">
        <v>16</v>
      </c>
      <c r="J3132" s="72" t="s">
        <v>18</v>
      </c>
      <c r="K3132" s="72" t="s">
        <v>245</v>
      </c>
      <c r="L3132" s="72" t="s">
        <v>567</v>
      </c>
      <c r="M3132" s="72"/>
    </row>
    <row r="3133" spans="2:13" x14ac:dyDescent="0.25">
      <c r="B3133" s="72" t="s">
        <v>143</v>
      </c>
      <c r="C3133" s="72" t="s">
        <v>144</v>
      </c>
      <c r="D3133" s="72" t="s">
        <v>12</v>
      </c>
      <c r="E3133" s="72" t="s">
        <v>145</v>
      </c>
      <c r="F3133" s="73">
        <v>-14974</v>
      </c>
      <c r="G3133" s="72" t="s">
        <v>14</v>
      </c>
      <c r="H3133" s="72" t="s">
        <v>15</v>
      </c>
      <c r="I3133" s="72" t="s">
        <v>16</v>
      </c>
      <c r="J3133" s="72" t="s">
        <v>18</v>
      </c>
      <c r="K3133" s="72" t="s">
        <v>165</v>
      </c>
      <c r="L3133" s="72" t="s">
        <v>549</v>
      </c>
      <c r="M3133" s="72"/>
    </row>
    <row r="3134" spans="2:13" x14ac:dyDescent="0.25">
      <c r="B3134" s="72" t="s">
        <v>143</v>
      </c>
      <c r="C3134" s="72" t="s">
        <v>144</v>
      </c>
      <c r="D3134" s="72" t="s">
        <v>12</v>
      </c>
      <c r="E3134" s="72" t="s">
        <v>213</v>
      </c>
      <c r="F3134" s="73">
        <v>2737</v>
      </c>
      <c r="G3134" s="72" t="s">
        <v>14</v>
      </c>
      <c r="H3134" s="72" t="s">
        <v>15</v>
      </c>
      <c r="I3134" s="72" t="s">
        <v>16</v>
      </c>
      <c r="J3134" s="72" t="s">
        <v>18</v>
      </c>
      <c r="K3134" s="72" t="s">
        <v>147</v>
      </c>
      <c r="L3134" s="72" t="s">
        <v>467</v>
      </c>
      <c r="M3134" s="72" t="s">
        <v>172</v>
      </c>
    </row>
    <row r="3135" spans="2:13" x14ac:dyDescent="0.25">
      <c r="B3135" s="72" t="s">
        <v>143</v>
      </c>
      <c r="C3135" s="72" t="s">
        <v>144</v>
      </c>
      <c r="D3135" s="72" t="s">
        <v>12</v>
      </c>
      <c r="E3135" s="72" t="s">
        <v>160</v>
      </c>
      <c r="F3135" s="73">
        <v>553571</v>
      </c>
      <c r="G3135" s="72" t="s">
        <v>14</v>
      </c>
      <c r="H3135" s="72" t="s">
        <v>15</v>
      </c>
      <c r="I3135" s="72" t="s">
        <v>16</v>
      </c>
      <c r="J3135" s="72" t="s">
        <v>18</v>
      </c>
      <c r="K3135" s="72" t="s">
        <v>21</v>
      </c>
      <c r="L3135" s="72" t="s">
        <v>198</v>
      </c>
      <c r="M3135" s="72" t="s">
        <v>248</v>
      </c>
    </row>
    <row r="3136" spans="2:13" x14ac:dyDescent="0.25">
      <c r="B3136" s="72" t="s">
        <v>143</v>
      </c>
      <c r="C3136" s="72" t="s">
        <v>144</v>
      </c>
      <c r="D3136" s="72" t="s">
        <v>12</v>
      </c>
      <c r="E3136" s="72" t="s">
        <v>328</v>
      </c>
      <c r="F3136" s="73">
        <v>26216</v>
      </c>
      <c r="G3136" s="72" t="s">
        <v>14</v>
      </c>
      <c r="H3136" s="72" t="s">
        <v>15</v>
      </c>
      <c r="I3136" s="72" t="s">
        <v>16</v>
      </c>
      <c r="J3136" s="72" t="s">
        <v>18</v>
      </c>
      <c r="K3136" s="72" t="s">
        <v>267</v>
      </c>
      <c r="L3136" s="72" t="s">
        <v>641</v>
      </c>
      <c r="M3136" s="72" t="s">
        <v>159</v>
      </c>
    </row>
    <row r="3137" spans="2:13" x14ac:dyDescent="0.25">
      <c r="B3137" s="72" t="s">
        <v>143</v>
      </c>
      <c r="C3137" s="72" t="s">
        <v>144</v>
      </c>
      <c r="D3137" s="72" t="s">
        <v>12</v>
      </c>
      <c r="E3137" s="72" t="s">
        <v>181</v>
      </c>
      <c r="F3137" s="73">
        <v>-127</v>
      </c>
      <c r="G3137" s="72" t="s">
        <v>14</v>
      </c>
      <c r="H3137" s="72" t="s">
        <v>15</v>
      </c>
      <c r="I3137" s="72" t="s">
        <v>16</v>
      </c>
      <c r="J3137" s="72" t="s">
        <v>18</v>
      </c>
      <c r="K3137" s="72" t="s">
        <v>33</v>
      </c>
      <c r="L3137" s="72" t="s">
        <v>338</v>
      </c>
      <c r="M3137" s="72"/>
    </row>
    <row r="3138" spans="2:13" x14ac:dyDescent="0.25">
      <c r="B3138" s="72" t="s">
        <v>143</v>
      </c>
      <c r="C3138" s="72" t="s">
        <v>144</v>
      </c>
      <c r="D3138" s="72" t="s">
        <v>12</v>
      </c>
      <c r="E3138" s="72" t="s">
        <v>219</v>
      </c>
      <c r="F3138" s="73">
        <v>1020150</v>
      </c>
      <c r="G3138" s="72" t="s">
        <v>14</v>
      </c>
      <c r="H3138" s="72" t="s">
        <v>15</v>
      </c>
      <c r="I3138" s="72" t="s">
        <v>16</v>
      </c>
      <c r="J3138" s="72" t="s">
        <v>18</v>
      </c>
      <c r="K3138" s="72" t="s">
        <v>184</v>
      </c>
      <c r="L3138" s="72" t="s">
        <v>312</v>
      </c>
      <c r="M3138" s="72"/>
    </row>
    <row r="3139" spans="2:13" x14ac:dyDescent="0.25">
      <c r="B3139" s="72" t="s">
        <v>143</v>
      </c>
      <c r="C3139" s="72" t="s">
        <v>144</v>
      </c>
      <c r="D3139" s="72" t="s">
        <v>12</v>
      </c>
      <c r="E3139" s="72" t="s">
        <v>280</v>
      </c>
      <c r="F3139" s="73">
        <v>82304</v>
      </c>
      <c r="G3139" s="72" t="s">
        <v>14</v>
      </c>
      <c r="H3139" s="72" t="s">
        <v>15</v>
      </c>
      <c r="I3139" s="72" t="s">
        <v>16</v>
      </c>
      <c r="J3139" s="72" t="s">
        <v>18</v>
      </c>
      <c r="K3139" s="72" t="s">
        <v>257</v>
      </c>
      <c r="L3139" s="72" t="s">
        <v>258</v>
      </c>
      <c r="M3139" s="72" t="s">
        <v>159</v>
      </c>
    </row>
    <row r="3140" spans="2:13" x14ac:dyDescent="0.25">
      <c r="B3140" s="72" t="s">
        <v>143</v>
      </c>
      <c r="C3140" s="72" t="s">
        <v>144</v>
      </c>
      <c r="D3140" s="72" t="s">
        <v>12</v>
      </c>
      <c r="E3140" s="72" t="s">
        <v>160</v>
      </c>
      <c r="F3140" s="73">
        <v>694513</v>
      </c>
      <c r="G3140" s="72" t="s">
        <v>14</v>
      </c>
      <c r="H3140" s="72" t="s">
        <v>15</v>
      </c>
      <c r="I3140" s="72" t="s">
        <v>16</v>
      </c>
      <c r="J3140" s="72" t="s">
        <v>18</v>
      </c>
      <c r="K3140" s="72" t="s">
        <v>214</v>
      </c>
      <c r="L3140" s="72" t="s">
        <v>665</v>
      </c>
      <c r="M3140" s="72" t="s">
        <v>248</v>
      </c>
    </row>
    <row r="3141" spans="2:13" x14ac:dyDescent="0.25">
      <c r="B3141" s="72" t="s">
        <v>143</v>
      </c>
      <c r="C3141" s="72" t="s">
        <v>144</v>
      </c>
      <c r="D3141" s="72" t="s">
        <v>12</v>
      </c>
      <c r="E3141" s="72" t="s">
        <v>177</v>
      </c>
      <c r="F3141" s="73">
        <v>40131</v>
      </c>
      <c r="G3141" s="72" t="s">
        <v>14</v>
      </c>
      <c r="H3141" s="72" t="s">
        <v>155</v>
      </c>
      <c r="I3141" s="72" t="s">
        <v>136</v>
      </c>
      <c r="J3141" s="72" t="s">
        <v>18</v>
      </c>
      <c r="K3141" s="72" t="s">
        <v>267</v>
      </c>
      <c r="L3141" s="72" t="s">
        <v>702</v>
      </c>
      <c r="M3141" s="72"/>
    </row>
    <row r="3142" spans="2:13" x14ac:dyDescent="0.25">
      <c r="B3142" s="72" t="s">
        <v>143</v>
      </c>
      <c r="C3142" s="72" t="s">
        <v>144</v>
      </c>
      <c r="D3142" s="72" t="s">
        <v>12</v>
      </c>
      <c r="E3142" s="72" t="s">
        <v>199</v>
      </c>
      <c r="F3142" s="73">
        <v>814</v>
      </c>
      <c r="G3142" s="72" t="s">
        <v>14</v>
      </c>
      <c r="H3142" s="72" t="s">
        <v>155</v>
      </c>
      <c r="I3142" s="72" t="s">
        <v>16</v>
      </c>
      <c r="J3142" s="72" t="s">
        <v>18</v>
      </c>
      <c r="K3142" s="72" t="s">
        <v>33</v>
      </c>
      <c r="L3142" s="72" t="s">
        <v>218</v>
      </c>
      <c r="M3142" s="72"/>
    </row>
    <row r="3143" spans="2:13" x14ac:dyDescent="0.25">
      <c r="B3143" s="72" t="s">
        <v>143</v>
      </c>
      <c r="C3143" s="72" t="s">
        <v>144</v>
      </c>
      <c r="D3143" s="72" t="s">
        <v>12</v>
      </c>
      <c r="E3143" s="72" t="s">
        <v>152</v>
      </c>
      <c r="F3143" s="73">
        <v>-69214</v>
      </c>
      <c r="G3143" s="72" t="s">
        <v>14</v>
      </c>
      <c r="H3143" s="72" t="s">
        <v>15</v>
      </c>
      <c r="I3143" s="72" t="s">
        <v>16</v>
      </c>
      <c r="J3143" s="72" t="s">
        <v>18</v>
      </c>
      <c r="K3143" s="72" t="s">
        <v>21</v>
      </c>
      <c r="L3143" s="72" t="s">
        <v>645</v>
      </c>
      <c r="M3143" s="72"/>
    </row>
    <row r="3144" spans="2:13" x14ac:dyDescent="0.25">
      <c r="B3144" s="72" t="s">
        <v>143</v>
      </c>
      <c r="C3144" s="72" t="s">
        <v>144</v>
      </c>
      <c r="D3144" s="72" t="s">
        <v>12</v>
      </c>
      <c r="E3144" s="72" t="s">
        <v>152</v>
      </c>
      <c r="F3144" s="73">
        <v>-2</v>
      </c>
      <c r="G3144" s="72" t="s">
        <v>14</v>
      </c>
      <c r="H3144" s="72" t="s">
        <v>15</v>
      </c>
      <c r="I3144" s="72" t="s">
        <v>16</v>
      </c>
      <c r="J3144" s="72" t="s">
        <v>18</v>
      </c>
      <c r="K3144" s="72" t="s">
        <v>33</v>
      </c>
      <c r="L3144" s="72" t="s">
        <v>453</v>
      </c>
      <c r="M3144" s="72"/>
    </row>
    <row r="3145" spans="2:13" x14ac:dyDescent="0.25">
      <c r="B3145" s="72" t="s">
        <v>143</v>
      </c>
      <c r="C3145" s="72" t="s">
        <v>144</v>
      </c>
      <c r="D3145" s="72" t="s">
        <v>12</v>
      </c>
      <c r="E3145" s="72" t="s">
        <v>199</v>
      </c>
      <c r="F3145" s="73">
        <v>441344</v>
      </c>
      <c r="G3145" s="72" t="s">
        <v>14</v>
      </c>
      <c r="H3145" s="72" t="s">
        <v>15</v>
      </c>
      <c r="I3145" s="72" t="s">
        <v>16</v>
      </c>
      <c r="J3145" s="72" t="s">
        <v>18</v>
      </c>
      <c r="K3145" s="72" t="s">
        <v>161</v>
      </c>
      <c r="L3145" s="72" t="s">
        <v>793</v>
      </c>
      <c r="M3145" s="72"/>
    </row>
    <row r="3146" spans="2:13" x14ac:dyDescent="0.25">
      <c r="B3146" s="72" t="s">
        <v>143</v>
      </c>
      <c r="C3146" s="72" t="s">
        <v>144</v>
      </c>
      <c r="D3146" s="72" t="s">
        <v>12</v>
      </c>
      <c r="E3146" s="72" t="s">
        <v>170</v>
      </c>
      <c r="F3146" s="73">
        <v>19495</v>
      </c>
      <c r="G3146" s="72" t="s">
        <v>14</v>
      </c>
      <c r="H3146" s="72" t="s">
        <v>15</v>
      </c>
      <c r="I3146" s="72" t="s">
        <v>16</v>
      </c>
      <c r="J3146" s="72" t="s">
        <v>18</v>
      </c>
      <c r="K3146" s="72" t="s">
        <v>147</v>
      </c>
      <c r="L3146" s="72" t="s">
        <v>433</v>
      </c>
      <c r="M3146" s="72" t="s">
        <v>172</v>
      </c>
    </row>
    <row r="3147" spans="2:13" x14ac:dyDescent="0.25">
      <c r="B3147" s="72" t="s">
        <v>143</v>
      </c>
      <c r="C3147" s="72" t="s">
        <v>144</v>
      </c>
      <c r="D3147" s="72" t="s">
        <v>12</v>
      </c>
      <c r="E3147" s="72" t="s">
        <v>183</v>
      </c>
      <c r="F3147" s="73">
        <v>34583</v>
      </c>
      <c r="G3147" s="72" t="s">
        <v>14</v>
      </c>
      <c r="H3147" s="72" t="s">
        <v>15</v>
      </c>
      <c r="I3147" s="72" t="s">
        <v>16</v>
      </c>
      <c r="J3147" s="72" t="s">
        <v>18</v>
      </c>
      <c r="K3147" s="72" t="s">
        <v>21</v>
      </c>
      <c r="L3147" s="72" t="s">
        <v>178</v>
      </c>
      <c r="M3147" s="72" t="s">
        <v>163</v>
      </c>
    </row>
    <row r="3148" spans="2:13" x14ac:dyDescent="0.25">
      <c r="B3148" s="72" t="s">
        <v>143</v>
      </c>
      <c r="C3148" s="72" t="s">
        <v>144</v>
      </c>
      <c r="D3148" s="72" t="s">
        <v>12</v>
      </c>
      <c r="E3148" s="72" t="s">
        <v>199</v>
      </c>
      <c r="F3148" s="73">
        <v>175410</v>
      </c>
      <c r="G3148" s="72" t="s">
        <v>14</v>
      </c>
      <c r="H3148" s="72" t="s">
        <v>15</v>
      </c>
      <c r="I3148" s="72" t="s">
        <v>16</v>
      </c>
      <c r="J3148" s="72" t="s">
        <v>18</v>
      </c>
      <c r="K3148" s="72" t="s">
        <v>147</v>
      </c>
      <c r="L3148" s="72" t="s">
        <v>225</v>
      </c>
      <c r="M3148" s="72"/>
    </row>
    <row r="3149" spans="2:13" x14ac:dyDescent="0.25">
      <c r="B3149" s="72" t="s">
        <v>143</v>
      </c>
      <c r="C3149" s="72" t="s">
        <v>144</v>
      </c>
      <c r="D3149" s="72" t="s">
        <v>12</v>
      </c>
      <c r="E3149" s="72" t="s">
        <v>181</v>
      </c>
      <c r="F3149" s="73">
        <v>-124</v>
      </c>
      <c r="G3149" s="72" t="s">
        <v>14</v>
      </c>
      <c r="H3149" s="72" t="s">
        <v>15</v>
      </c>
      <c r="I3149" s="72" t="s">
        <v>16</v>
      </c>
      <c r="J3149" s="72" t="s">
        <v>18</v>
      </c>
      <c r="K3149" s="72" t="s">
        <v>165</v>
      </c>
      <c r="L3149" s="72" t="s">
        <v>549</v>
      </c>
      <c r="M3149" s="72"/>
    </row>
    <row r="3150" spans="2:13" x14ac:dyDescent="0.25">
      <c r="B3150" s="72" t="s">
        <v>143</v>
      </c>
      <c r="C3150" s="72" t="s">
        <v>144</v>
      </c>
      <c r="D3150" s="72" t="s">
        <v>12</v>
      </c>
      <c r="E3150" s="72" t="s">
        <v>199</v>
      </c>
      <c r="F3150" s="73">
        <v>764</v>
      </c>
      <c r="G3150" s="72" t="s">
        <v>14</v>
      </c>
      <c r="H3150" s="72" t="s">
        <v>155</v>
      </c>
      <c r="I3150" s="72" t="s">
        <v>16</v>
      </c>
      <c r="J3150" s="72" t="s">
        <v>18</v>
      </c>
      <c r="K3150" s="72" t="s">
        <v>33</v>
      </c>
      <c r="L3150" s="72" t="s">
        <v>410</v>
      </c>
      <c r="M3150" s="72"/>
    </row>
    <row r="3151" spans="2:13" x14ac:dyDescent="0.25">
      <c r="B3151" s="72" t="s">
        <v>143</v>
      </c>
      <c r="C3151" s="72" t="s">
        <v>144</v>
      </c>
      <c r="D3151" s="72" t="s">
        <v>12</v>
      </c>
      <c r="E3151" s="72" t="s">
        <v>335</v>
      </c>
      <c r="F3151" s="73">
        <v>199787</v>
      </c>
      <c r="G3151" s="72" t="s">
        <v>14</v>
      </c>
      <c r="H3151" s="72" t="s">
        <v>15</v>
      </c>
      <c r="I3151" s="72" t="s">
        <v>16</v>
      </c>
      <c r="J3151" s="72" t="s">
        <v>18</v>
      </c>
      <c r="K3151" s="72" t="s">
        <v>33</v>
      </c>
      <c r="L3151" s="72" t="s">
        <v>543</v>
      </c>
      <c r="M3151" s="72" t="s">
        <v>322</v>
      </c>
    </row>
    <row r="3152" spans="2:13" x14ac:dyDescent="0.25">
      <c r="B3152" s="72" t="s">
        <v>143</v>
      </c>
      <c r="C3152" s="72" t="s">
        <v>144</v>
      </c>
      <c r="D3152" s="72" t="s">
        <v>12</v>
      </c>
      <c r="E3152" s="72" t="s">
        <v>170</v>
      </c>
      <c r="F3152" s="73">
        <v>262159</v>
      </c>
      <c r="G3152" s="72" t="s">
        <v>14</v>
      </c>
      <c r="H3152" s="72" t="s">
        <v>15</v>
      </c>
      <c r="I3152" s="72" t="s">
        <v>16</v>
      </c>
      <c r="J3152" s="72" t="s">
        <v>18</v>
      </c>
      <c r="K3152" s="72" t="s">
        <v>205</v>
      </c>
      <c r="L3152" s="72" t="s">
        <v>460</v>
      </c>
      <c r="M3152" s="72" t="s">
        <v>186</v>
      </c>
    </row>
    <row r="3153" spans="2:13" x14ac:dyDescent="0.25">
      <c r="B3153" s="72" t="s">
        <v>143</v>
      </c>
      <c r="C3153" s="72" t="s">
        <v>144</v>
      </c>
      <c r="D3153" s="72" t="s">
        <v>12</v>
      </c>
      <c r="E3153" s="72" t="s">
        <v>227</v>
      </c>
      <c r="F3153" s="73">
        <v>15412</v>
      </c>
      <c r="G3153" s="72" t="s">
        <v>14</v>
      </c>
      <c r="H3153" s="72" t="s">
        <v>15</v>
      </c>
      <c r="I3153" s="72" t="s">
        <v>16</v>
      </c>
      <c r="J3153" s="72" t="s">
        <v>18</v>
      </c>
      <c r="K3153" s="72" t="s">
        <v>33</v>
      </c>
      <c r="L3153" s="72" t="s">
        <v>318</v>
      </c>
      <c r="M3153" s="72" t="s">
        <v>191</v>
      </c>
    </row>
    <row r="3154" spans="2:13" x14ac:dyDescent="0.25">
      <c r="B3154" s="72" t="s">
        <v>143</v>
      </c>
      <c r="C3154" s="72" t="s">
        <v>144</v>
      </c>
      <c r="D3154" s="72" t="s">
        <v>12</v>
      </c>
      <c r="E3154" s="72" t="s">
        <v>152</v>
      </c>
      <c r="F3154" s="73">
        <v>-698</v>
      </c>
      <c r="G3154" s="72" t="s">
        <v>14</v>
      </c>
      <c r="H3154" s="72" t="s">
        <v>15</v>
      </c>
      <c r="I3154" s="72" t="s">
        <v>16</v>
      </c>
      <c r="J3154" s="72" t="s">
        <v>18</v>
      </c>
      <c r="K3154" s="72" t="s">
        <v>303</v>
      </c>
      <c r="L3154" s="72" t="s">
        <v>25</v>
      </c>
      <c r="M3154" s="72"/>
    </row>
    <row r="3155" spans="2:13" x14ac:dyDescent="0.25">
      <c r="B3155" s="72" t="s">
        <v>143</v>
      </c>
      <c r="C3155" s="72" t="s">
        <v>144</v>
      </c>
      <c r="D3155" s="72" t="s">
        <v>12</v>
      </c>
      <c r="E3155" s="72" t="s">
        <v>199</v>
      </c>
      <c r="F3155" s="73">
        <v>107330</v>
      </c>
      <c r="G3155" s="72" t="s">
        <v>14</v>
      </c>
      <c r="H3155" s="72" t="s">
        <v>15</v>
      </c>
      <c r="I3155" s="72" t="s">
        <v>16</v>
      </c>
      <c r="J3155" s="72" t="s">
        <v>18</v>
      </c>
      <c r="K3155" s="72" t="s">
        <v>147</v>
      </c>
      <c r="L3155" s="72" t="s">
        <v>278</v>
      </c>
      <c r="M3155" s="72"/>
    </row>
    <row r="3156" spans="2:13" x14ac:dyDescent="0.25">
      <c r="B3156" s="72" t="s">
        <v>143</v>
      </c>
      <c r="C3156" s="72" t="s">
        <v>144</v>
      </c>
      <c r="D3156" s="72" t="s">
        <v>12</v>
      </c>
      <c r="E3156" s="72" t="s">
        <v>152</v>
      </c>
      <c r="F3156" s="73">
        <v>-2328</v>
      </c>
      <c r="G3156" s="72" t="s">
        <v>14</v>
      </c>
      <c r="H3156" s="72" t="s">
        <v>15</v>
      </c>
      <c r="I3156" s="72" t="s">
        <v>16</v>
      </c>
      <c r="J3156" s="72" t="s">
        <v>18</v>
      </c>
      <c r="K3156" s="72" t="s">
        <v>33</v>
      </c>
      <c r="L3156" s="72" t="s">
        <v>430</v>
      </c>
      <c r="M3156" s="72"/>
    </row>
    <row r="3157" spans="2:13" x14ac:dyDescent="0.25">
      <c r="B3157" s="72" t="s">
        <v>143</v>
      </c>
      <c r="C3157" s="72" t="s">
        <v>144</v>
      </c>
      <c r="D3157" s="72" t="s">
        <v>12</v>
      </c>
      <c r="E3157" s="72" t="s">
        <v>164</v>
      </c>
      <c r="F3157" s="73">
        <v>-20589</v>
      </c>
      <c r="G3157" s="72" t="s">
        <v>14</v>
      </c>
      <c r="H3157" s="72" t="s">
        <v>15</v>
      </c>
      <c r="I3157" s="72" t="s">
        <v>16</v>
      </c>
      <c r="J3157" s="72" t="s">
        <v>18</v>
      </c>
      <c r="K3157" s="72" t="s">
        <v>147</v>
      </c>
      <c r="L3157" s="72" t="s">
        <v>404</v>
      </c>
      <c r="M3157" s="72"/>
    </row>
    <row r="3158" spans="2:13" x14ac:dyDescent="0.25">
      <c r="B3158" s="72" t="s">
        <v>143</v>
      </c>
      <c r="C3158" s="72" t="s">
        <v>144</v>
      </c>
      <c r="D3158" s="72" t="s">
        <v>12</v>
      </c>
      <c r="E3158" s="72" t="s">
        <v>282</v>
      </c>
      <c r="F3158" s="73">
        <v>-84</v>
      </c>
      <c r="G3158" s="72" t="s">
        <v>14</v>
      </c>
      <c r="H3158" s="72" t="s">
        <v>15</v>
      </c>
      <c r="I3158" s="72" t="s">
        <v>136</v>
      </c>
      <c r="J3158" s="72" t="s">
        <v>18</v>
      </c>
      <c r="K3158" s="72" t="s">
        <v>214</v>
      </c>
      <c r="L3158" s="72" t="s">
        <v>665</v>
      </c>
      <c r="M3158" s="72"/>
    </row>
    <row r="3159" spans="2:13" x14ac:dyDescent="0.25">
      <c r="B3159" s="72" t="s">
        <v>143</v>
      </c>
      <c r="C3159" s="72" t="s">
        <v>144</v>
      </c>
      <c r="D3159" s="72" t="s">
        <v>12</v>
      </c>
      <c r="E3159" s="72" t="s">
        <v>199</v>
      </c>
      <c r="F3159" s="73">
        <v>75</v>
      </c>
      <c r="G3159" s="72" t="s">
        <v>14</v>
      </c>
      <c r="H3159" s="72" t="s">
        <v>15</v>
      </c>
      <c r="I3159" s="72" t="s">
        <v>16</v>
      </c>
      <c r="J3159" s="72" t="s">
        <v>18</v>
      </c>
      <c r="K3159" s="72" t="s">
        <v>33</v>
      </c>
      <c r="L3159" s="72" t="s">
        <v>320</v>
      </c>
      <c r="M3159" s="72"/>
    </row>
    <row r="3160" spans="2:13" x14ac:dyDescent="0.25">
      <c r="B3160" s="72" t="s">
        <v>143</v>
      </c>
      <c r="C3160" s="72" t="s">
        <v>144</v>
      </c>
      <c r="D3160" s="72" t="s">
        <v>12</v>
      </c>
      <c r="E3160" s="72" t="s">
        <v>197</v>
      </c>
      <c r="F3160" s="73">
        <v>13113</v>
      </c>
      <c r="G3160" s="72" t="s">
        <v>14</v>
      </c>
      <c r="H3160" s="72" t="s">
        <v>15</v>
      </c>
      <c r="I3160" s="72" t="s">
        <v>16</v>
      </c>
      <c r="J3160" s="72" t="s">
        <v>18</v>
      </c>
      <c r="K3160" s="72" t="s">
        <v>184</v>
      </c>
      <c r="L3160" s="72" t="s">
        <v>185</v>
      </c>
      <c r="M3160" s="72" t="s">
        <v>163</v>
      </c>
    </row>
    <row r="3161" spans="2:13" x14ac:dyDescent="0.25">
      <c r="B3161" s="72" t="s">
        <v>143</v>
      </c>
      <c r="C3161" s="72" t="s">
        <v>144</v>
      </c>
      <c r="D3161" s="72" t="s">
        <v>12</v>
      </c>
      <c r="E3161" s="72" t="s">
        <v>152</v>
      </c>
      <c r="F3161" s="73">
        <v>-18521</v>
      </c>
      <c r="G3161" s="72" t="s">
        <v>14</v>
      </c>
      <c r="H3161" s="72" t="s">
        <v>15</v>
      </c>
      <c r="I3161" s="72" t="s">
        <v>16</v>
      </c>
      <c r="J3161" s="72" t="s">
        <v>18</v>
      </c>
      <c r="K3161" s="72" t="s">
        <v>147</v>
      </c>
      <c r="L3161" s="72" t="s">
        <v>278</v>
      </c>
      <c r="M3161" s="72"/>
    </row>
    <row r="3162" spans="2:13" x14ac:dyDescent="0.25">
      <c r="B3162" s="72" t="s">
        <v>143</v>
      </c>
      <c r="C3162" s="72" t="s">
        <v>144</v>
      </c>
      <c r="D3162" s="72" t="s">
        <v>12</v>
      </c>
      <c r="E3162" s="72" t="s">
        <v>611</v>
      </c>
      <c r="F3162" s="73">
        <v>-10655</v>
      </c>
      <c r="G3162" s="72" t="s">
        <v>14</v>
      </c>
      <c r="H3162" s="72" t="s">
        <v>155</v>
      </c>
      <c r="I3162" s="72" t="s">
        <v>16</v>
      </c>
      <c r="J3162" s="72" t="s">
        <v>18</v>
      </c>
      <c r="K3162" s="72"/>
      <c r="L3162" s="72"/>
      <c r="M3162" s="72"/>
    </row>
    <row r="3163" spans="2:13" x14ac:dyDescent="0.25">
      <c r="B3163" s="72" t="s">
        <v>143</v>
      </c>
      <c r="C3163" s="72" t="s">
        <v>144</v>
      </c>
      <c r="D3163" s="72" t="s">
        <v>12</v>
      </c>
      <c r="E3163" s="72" t="s">
        <v>227</v>
      </c>
      <c r="F3163" s="73">
        <v>396729</v>
      </c>
      <c r="G3163" s="72" t="s">
        <v>14</v>
      </c>
      <c r="H3163" s="72" t="s">
        <v>155</v>
      </c>
      <c r="I3163" s="72" t="s">
        <v>16</v>
      </c>
      <c r="J3163" s="72" t="s">
        <v>18</v>
      </c>
      <c r="K3163" s="72" t="s">
        <v>33</v>
      </c>
      <c r="L3163" s="72" t="s">
        <v>316</v>
      </c>
      <c r="M3163" s="72" t="s">
        <v>163</v>
      </c>
    </row>
    <row r="3164" spans="2:13" x14ac:dyDescent="0.25">
      <c r="B3164" s="72" t="s">
        <v>143</v>
      </c>
      <c r="C3164" s="72" t="s">
        <v>144</v>
      </c>
      <c r="D3164" s="72" t="s">
        <v>12</v>
      </c>
      <c r="E3164" s="72" t="s">
        <v>183</v>
      </c>
      <c r="F3164" s="73">
        <v>311678</v>
      </c>
      <c r="G3164" s="72" t="s">
        <v>14</v>
      </c>
      <c r="H3164" s="72" t="s">
        <v>15</v>
      </c>
      <c r="I3164" s="72" t="s">
        <v>16</v>
      </c>
      <c r="J3164" s="72" t="s">
        <v>18</v>
      </c>
      <c r="K3164" s="72" t="s">
        <v>33</v>
      </c>
      <c r="L3164" s="72" t="s">
        <v>277</v>
      </c>
      <c r="M3164" s="72" t="s">
        <v>186</v>
      </c>
    </row>
    <row r="3165" spans="2:13" x14ac:dyDescent="0.25">
      <c r="B3165" s="72" t="s">
        <v>143</v>
      </c>
      <c r="C3165" s="72" t="s">
        <v>144</v>
      </c>
      <c r="D3165" s="72" t="s">
        <v>12</v>
      </c>
      <c r="E3165" s="72" t="s">
        <v>188</v>
      </c>
      <c r="F3165" s="73">
        <v>388344</v>
      </c>
      <c r="G3165" s="72" t="s">
        <v>14</v>
      </c>
      <c r="H3165" s="72" t="s">
        <v>15</v>
      </c>
      <c r="I3165" s="72" t="s">
        <v>16</v>
      </c>
      <c r="J3165" s="72" t="s">
        <v>18</v>
      </c>
      <c r="K3165" s="72" t="s">
        <v>205</v>
      </c>
      <c r="L3165" s="72" t="s">
        <v>662</v>
      </c>
      <c r="M3165" s="72" t="s">
        <v>191</v>
      </c>
    </row>
    <row r="3166" spans="2:13" x14ac:dyDescent="0.25">
      <c r="B3166" s="72" t="s">
        <v>143</v>
      </c>
      <c r="C3166" s="72" t="s">
        <v>144</v>
      </c>
      <c r="D3166" s="72" t="s">
        <v>12</v>
      </c>
      <c r="E3166" s="72" t="s">
        <v>199</v>
      </c>
      <c r="F3166" s="73">
        <v>127324</v>
      </c>
      <c r="G3166" s="72" t="s">
        <v>14</v>
      </c>
      <c r="H3166" s="72" t="s">
        <v>15</v>
      </c>
      <c r="I3166" s="72" t="s">
        <v>16</v>
      </c>
      <c r="J3166" s="72" t="s">
        <v>18</v>
      </c>
      <c r="K3166" s="72" t="s">
        <v>21</v>
      </c>
      <c r="L3166" s="72" t="s">
        <v>645</v>
      </c>
      <c r="M3166" s="72"/>
    </row>
    <row r="3167" spans="2:13" x14ac:dyDescent="0.25">
      <c r="B3167" s="72" t="s">
        <v>143</v>
      </c>
      <c r="C3167" s="72" t="s">
        <v>144</v>
      </c>
      <c r="D3167" s="72" t="s">
        <v>12</v>
      </c>
      <c r="E3167" s="72" t="s">
        <v>164</v>
      </c>
      <c r="F3167" s="73">
        <v>-23</v>
      </c>
      <c r="G3167" s="72" t="s">
        <v>14</v>
      </c>
      <c r="H3167" s="72" t="s">
        <v>15</v>
      </c>
      <c r="I3167" s="72" t="s">
        <v>16</v>
      </c>
      <c r="J3167" s="72" t="s">
        <v>18</v>
      </c>
      <c r="K3167" s="72" t="s">
        <v>33</v>
      </c>
      <c r="L3167" s="72" t="s">
        <v>354</v>
      </c>
      <c r="M3167" s="72"/>
    </row>
    <row r="3168" spans="2:13" x14ac:dyDescent="0.25">
      <c r="B3168" s="72" t="s">
        <v>143</v>
      </c>
      <c r="C3168" s="72" t="s">
        <v>144</v>
      </c>
      <c r="D3168" s="72" t="s">
        <v>12</v>
      </c>
      <c r="E3168" s="72" t="s">
        <v>197</v>
      </c>
      <c r="F3168" s="73">
        <v>93780</v>
      </c>
      <c r="G3168" s="72" t="s">
        <v>14</v>
      </c>
      <c r="H3168" s="72" t="s">
        <v>155</v>
      </c>
      <c r="I3168" s="72" t="s">
        <v>16</v>
      </c>
      <c r="J3168" s="72" t="s">
        <v>18</v>
      </c>
      <c r="K3168" s="72" t="s">
        <v>147</v>
      </c>
      <c r="L3168" s="72" t="s">
        <v>432</v>
      </c>
      <c r="M3168" s="72" t="s">
        <v>163</v>
      </c>
    </row>
    <row r="3169" spans="2:13" x14ac:dyDescent="0.25">
      <c r="B3169" s="72" t="s">
        <v>143</v>
      </c>
      <c r="C3169" s="72" t="s">
        <v>144</v>
      </c>
      <c r="D3169" s="72" t="s">
        <v>12</v>
      </c>
      <c r="E3169" s="72" t="s">
        <v>219</v>
      </c>
      <c r="F3169" s="73">
        <v>9</v>
      </c>
      <c r="G3169" s="72" t="s">
        <v>14</v>
      </c>
      <c r="H3169" s="72" t="s">
        <v>155</v>
      </c>
      <c r="I3169" s="72" t="s">
        <v>16</v>
      </c>
      <c r="J3169" s="72" t="s">
        <v>18</v>
      </c>
      <c r="K3169" s="72" t="s">
        <v>33</v>
      </c>
      <c r="L3169" s="72" t="s">
        <v>743</v>
      </c>
      <c r="M3169" s="72"/>
    </row>
    <row r="3170" spans="2:13" x14ac:dyDescent="0.25">
      <c r="B3170" s="72" t="s">
        <v>143</v>
      </c>
      <c r="C3170" s="72" t="s">
        <v>144</v>
      </c>
      <c r="D3170" s="72" t="s">
        <v>12</v>
      </c>
      <c r="E3170" s="72" t="s">
        <v>199</v>
      </c>
      <c r="F3170" s="73">
        <v>13540</v>
      </c>
      <c r="G3170" s="72" t="s">
        <v>14</v>
      </c>
      <c r="H3170" s="72" t="s">
        <v>155</v>
      </c>
      <c r="I3170" s="72" t="s">
        <v>16</v>
      </c>
      <c r="J3170" s="72" t="s">
        <v>18</v>
      </c>
      <c r="K3170" s="72" t="s">
        <v>33</v>
      </c>
      <c r="L3170" s="72" t="s">
        <v>195</v>
      </c>
      <c r="M3170" s="72"/>
    </row>
    <row r="3171" spans="2:13" x14ac:dyDescent="0.25">
      <c r="B3171" s="72" t="s">
        <v>143</v>
      </c>
      <c r="C3171" s="72" t="s">
        <v>144</v>
      </c>
      <c r="D3171" s="72" t="s">
        <v>12</v>
      </c>
      <c r="E3171" s="72" t="s">
        <v>152</v>
      </c>
      <c r="F3171" s="73">
        <v>-2</v>
      </c>
      <c r="G3171" s="72" t="s">
        <v>14</v>
      </c>
      <c r="H3171" s="72" t="s">
        <v>15</v>
      </c>
      <c r="I3171" s="72" t="s">
        <v>16</v>
      </c>
      <c r="J3171" s="72" t="s">
        <v>18</v>
      </c>
      <c r="K3171" s="72" t="s">
        <v>165</v>
      </c>
      <c r="L3171" s="72" t="s">
        <v>438</v>
      </c>
      <c r="M3171" s="72"/>
    </row>
    <row r="3172" spans="2:13" x14ac:dyDescent="0.25">
      <c r="B3172" s="72" t="s">
        <v>143</v>
      </c>
      <c r="C3172" s="72" t="s">
        <v>144</v>
      </c>
      <c r="D3172" s="72" t="s">
        <v>12</v>
      </c>
      <c r="E3172" s="72" t="s">
        <v>219</v>
      </c>
      <c r="F3172" s="73">
        <v>4</v>
      </c>
      <c r="G3172" s="72" t="s">
        <v>14</v>
      </c>
      <c r="H3172" s="72" t="s">
        <v>15</v>
      </c>
      <c r="I3172" s="72" t="s">
        <v>16</v>
      </c>
      <c r="J3172" s="72" t="s">
        <v>18</v>
      </c>
      <c r="K3172" s="72" t="s">
        <v>33</v>
      </c>
      <c r="L3172" s="72" t="s">
        <v>727</v>
      </c>
      <c r="M3172" s="72"/>
    </row>
    <row r="3173" spans="2:13" x14ac:dyDescent="0.25">
      <c r="B3173" s="72" t="s">
        <v>143</v>
      </c>
      <c r="C3173" s="72" t="s">
        <v>144</v>
      </c>
      <c r="D3173" s="72" t="s">
        <v>12</v>
      </c>
      <c r="E3173" s="72" t="s">
        <v>181</v>
      </c>
      <c r="F3173" s="73">
        <v>-96</v>
      </c>
      <c r="G3173" s="72" t="s">
        <v>14</v>
      </c>
      <c r="H3173" s="72" t="s">
        <v>15</v>
      </c>
      <c r="I3173" s="72" t="s">
        <v>16</v>
      </c>
      <c r="J3173" s="72" t="s">
        <v>18</v>
      </c>
      <c r="K3173" s="72" t="s">
        <v>147</v>
      </c>
      <c r="L3173" s="72" t="s">
        <v>663</v>
      </c>
      <c r="M3173" s="72"/>
    </row>
    <row r="3174" spans="2:13" x14ac:dyDescent="0.25">
      <c r="B3174" s="72" t="s">
        <v>143</v>
      </c>
      <c r="C3174" s="72" t="s">
        <v>144</v>
      </c>
      <c r="D3174" s="72" t="s">
        <v>12</v>
      </c>
      <c r="E3174" s="72" t="s">
        <v>219</v>
      </c>
      <c r="F3174" s="73">
        <v>49698</v>
      </c>
      <c r="G3174" s="72" t="s">
        <v>14</v>
      </c>
      <c r="H3174" s="72" t="s">
        <v>155</v>
      </c>
      <c r="I3174" s="72" t="s">
        <v>16</v>
      </c>
      <c r="J3174" s="72" t="s">
        <v>18</v>
      </c>
      <c r="K3174" s="72" t="s">
        <v>33</v>
      </c>
      <c r="L3174" s="72" t="s">
        <v>233</v>
      </c>
      <c r="M3174" s="72"/>
    </row>
    <row r="3175" spans="2:13" x14ac:dyDescent="0.25">
      <c r="B3175" s="72" t="s">
        <v>143</v>
      </c>
      <c r="C3175" s="72" t="s">
        <v>144</v>
      </c>
      <c r="D3175" s="72" t="s">
        <v>12</v>
      </c>
      <c r="E3175" s="72" t="s">
        <v>439</v>
      </c>
      <c r="F3175" s="73">
        <v>209247</v>
      </c>
      <c r="G3175" s="72" t="s">
        <v>14</v>
      </c>
      <c r="H3175" s="72" t="s">
        <v>155</v>
      </c>
      <c r="I3175" s="72" t="s">
        <v>16</v>
      </c>
      <c r="J3175" s="72" t="s">
        <v>18</v>
      </c>
      <c r="K3175" s="72" t="s">
        <v>147</v>
      </c>
      <c r="L3175" s="72" t="s">
        <v>182</v>
      </c>
      <c r="M3175" s="72"/>
    </row>
    <row r="3176" spans="2:13" x14ac:dyDescent="0.25">
      <c r="B3176" s="72" t="s">
        <v>143</v>
      </c>
      <c r="C3176" s="72" t="s">
        <v>144</v>
      </c>
      <c r="D3176" s="72" t="s">
        <v>12</v>
      </c>
      <c r="E3176" s="72" t="s">
        <v>160</v>
      </c>
      <c r="F3176" s="73">
        <v>76223</v>
      </c>
      <c r="G3176" s="72" t="s">
        <v>14</v>
      </c>
      <c r="H3176" s="72" t="s">
        <v>155</v>
      </c>
      <c r="I3176" s="72" t="s">
        <v>16</v>
      </c>
      <c r="J3176" s="72" t="s">
        <v>18</v>
      </c>
      <c r="K3176" s="72" t="s">
        <v>33</v>
      </c>
      <c r="L3176" s="72" t="s">
        <v>538</v>
      </c>
      <c r="M3176" s="72" t="s">
        <v>191</v>
      </c>
    </row>
    <row r="3177" spans="2:13" x14ac:dyDescent="0.25">
      <c r="B3177" s="72" t="s">
        <v>143</v>
      </c>
      <c r="C3177" s="72" t="s">
        <v>144</v>
      </c>
      <c r="D3177" s="72" t="s">
        <v>12</v>
      </c>
      <c r="E3177" s="72" t="s">
        <v>282</v>
      </c>
      <c r="F3177" s="73">
        <v>-636</v>
      </c>
      <c r="G3177" s="72" t="s">
        <v>14</v>
      </c>
      <c r="H3177" s="72" t="s">
        <v>155</v>
      </c>
      <c r="I3177" s="72" t="s">
        <v>16</v>
      </c>
      <c r="J3177" s="72" t="s">
        <v>18</v>
      </c>
      <c r="K3177" s="72" t="s">
        <v>33</v>
      </c>
      <c r="L3177" s="72" t="s">
        <v>429</v>
      </c>
      <c r="M3177" s="72"/>
    </row>
    <row r="3178" spans="2:13" x14ac:dyDescent="0.25">
      <c r="B3178" s="72" t="s">
        <v>143</v>
      </c>
      <c r="C3178" s="72" t="s">
        <v>144</v>
      </c>
      <c r="D3178" s="72" t="s">
        <v>12</v>
      </c>
      <c r="E3178" s="72" t="s">
        <v>154</v>
      </c>
      <c r="F3178" s="73">
        <v>-39885</v>
      </c>
      <c r="G3178" s="72" t="s">
        <v>14</v>
      </c>
      <c r="H3178" s="72" t="s">
        <v>15</v>
      </c>
      <c r="I3178" s="72" t="s">
        <v>16</v>
      </c>
      <c r="J3178" s="72" t="s">
        <v>18</v>
      </c>
      <c r="K3178" s="72" t="s">
        <v>267</v>
      </c>
      <c r="L3178" s="72" t="s">
        <v>576</v>
      </c>
      <c r="M3178" s="72"/>
    </row>
    <row r="3179" spans="2:13" x14ac:dyDescent="0.25">
      <c r="B3179" s="72" t="s">
        <v>143</v>
      </c>
      <c r="C3179" s="72" t="s">
        <v>144</v>
      </c>
      <c r="D3179" s="72" t="s">
        <v>12</v>
      </c>
      <c r="E3179" s="72" t="s">
        <v>761</v>
      </c>
      <c r="F3179" s="73">
        <v>250248475</v>
      </c>
      <c r="G3179" s="72" t="s">
        <v>14</v>
      </c>
      <c r="H3179" s="72" t="s">
        <v>15</v>
      </c>
      <c r="I3179" s="72" t="s">
        <v>136</v>
      </c>
      <c r="J3179" s="72" t="s">
        <v>18</v>
      </c>
      <c r="K3179" s="72"/>
      <c r="L3179" s="72"/>
      <c r="M3179" s="72" t="s">
        <v>796</v>
      </c>
    </row>
    <row r="3180" spans="2:13" x14ac:dyDescent="0.25">
      <c r="B3180" s="72" t="s">
        <v>143</v>
      </c>
      <c r="C3180" s="72" t="s">
        <v>144</v>
      </c>
      <c r="D3180" s="72" t="s">
        <v>12</v>
      </c>
      <c r="E3180" s="72" t="s">
        <v>219</v>
      </c>
      <c r="F3180" s="73">
        <v>221747</v>
      </c>
      <c r="G3180" s="72" t="s">
        <v>14</v>
      </c>
      <c r="H3180" s="72" t="s">
        <v>15</v>
      </c>
      <c r="I3180" s="72" t="s">
        <v>16</v>
      </c>
      <c r="J3180" s="72" t="s">
        <v>18</v>
      </c>
      <c r="K3180" s="72" t="s">
        <v>214</v>
      </c>
      <c r="L3180" s="72" t="s">
        <v>647</v>
      </c>
      <c r="M3180" s="72"/>
    </row>
    <row r="3181" spans="2:13" x14ac:dyDescent="0.25">
      <c r="B3181" s="72" t="s">
        <v>143</v>
      </c>
      <c r="C3181" s="72" t="s">
        <v>144</v>
      </c>
      <c r="D3181" s="72" t="s">
        <v>12</v>
      </c>
      <c r="E3181" s="72" t="s">
        <v>244</v>
      </c>
      <c r="F3181" s="73">
        <v>60756</v>
      </c>
      <c r="G3181" s="72" t="s">
        <v>14</v>
      </c>
      <c r="H3181" s="72" t="s">
        <v>15</v>
      </c>
      <c r="I3181" s="72" t="s">
        <v>16</v>
      </c>
      <c r="J3181" s="72" t="s">
        <v>18</v>
      </c>
      <c r="K3181" s="72" t="s">
        <v>147</v>
      </c>
      <c r="L3181" s="72" t="s">
        <v>467</v>
      </c>
      <c r="M3181" s="72" t="s">
        <v>191</v>
      </c>
    </row>
    <row r="3182" spans="2:13" x14ac:dyDescent="0.25">
      <c r="B3182" s="72" t="s">
        <v>143</v>
      </c>
      <c r="C3182" s="72" t="s">
        <v>144</v>
      </c>
      <c r="D3182" s="72" t="s">
        <v>12</v>
      </c>
      <c r="E3182" s="72" t="s">
        <v>328</v>
      </c>
      <c r="F3182" s="73">
        <v>1157355</v>
      </c>
      <c r="G3182" s="72" t="s">
        <v>14</v>
      </c>
      <c r="H3182" s="72" t="s">
        <v>155</v>
      </c>
      <c r="I3182" s="72" t="s">
        <v>16</v>
      </c>
      <c r="J3182" s="72" t="s">
        <v>18</v>
      </c>
      <c r="K3182" s="72" t="s">
        <v>33</v>
      </c>
      <c r="L3182" s="72" t="s">
        <v>364</v>
      </c>
      <c r="M3182" s="72" t="s">
        <v>203</v>
      </c>
    </row>
    <row r="3183" spans="2:13" x14ac:dyDescent="0.25">
      <c r="B3183" s="72" t="s">
        <v>143</v>
      </c>
      <c r="C3183" s="72" t="s">
        <v>144</v>
      </c>
      <c r="D3183" s="72" t="s">
        <v>12</v>
      </c>
      <c r="E3183" s="72" t="s">
        <v>562</v>
      </c>
      <c r="F3183" s="73">
        <v>6169912</v>
      </c>
      <c r="G3183" s="72" t="s">
        <v>14</v>
      </c>
      <c r="H3183" s="72" t="s">
        <v>15</v>
      </c>
      <c r="I3183" s="72" t="s">
        <v>16</v>
      </c>
      <c r="J3183" s="72" t="s">
        <v>18</v>
      </c>
      <c r="K3183" s="72" t="s">
        <v>21</v>
      </c>
      <c r="L3183" s="72" t="s">
        <v>457</v>
      </c>
      <c r="M3183" s="72" t="s">
        <v>337</v>
      </c>
    </row>
    <row r="3184" spans="2:13" x14ac:dyDescent="0.25">
      <c r="B3184" s="72" t="s">
        <v>143</v>
      </c>
      <c r="C3184" s="72" t="s">
        <v>144</v>
      </c>
      <c r="D3184" s="72" t="s">
        <v>12</v>
      </c>
      <c r="E3184" s="72" t="s">
        <v>188</v>
      </c>
      <c r="F3184" s="73">
        <v>3787173</v>
      </c>
      <c r="G3184" s="72" t="s">
        <v>14</v>
      </c>
      <c r="H3184" s="72" t="s">
        <v>15</v>
      </c>
      <c r="I3184" s="72" t="s">
        <v>16</v>
      </c>
      <c r="J3184" s="72" t="s">
        <v>18</v>
      </c>
      <c r="K3184" s="72" t="s">
        <v>267</v>
      </c>
      <c r="L3184" s="72" t="s">
        <v>576</v>
      </c>
      <c r="M3184" s="72" t="s">
        <v>191</v>
      </c>
    </row>
    <row r="3185" spans="2:13" x14ac:dyDescent="0.25">
      <c r="B3185" s="72" t="s">
        <v>143</v>
      </c>
      <c r="C3185" s="72" t="s">
        <v>144</v>
      </c>
      <c r="D3185" s="72" t="s">
        <v>12</v>
      </c>
      <c r="E3185" s="72" t="s">
        <v>518</v>
      </c>
      <c r="F3185" s="73">
        <v>285437</v>
      </c>
      <c r="G3185" s="72" t="s">
        <v>14</v>
      </c>
      <c r="H3185" s="72" t="s">
        <v>15</v>
      </c>
      <c r="I3185" s="72" t="s">
        <v>16</v>
      </c>
      <c r="J3185" s="72" t="s">
        <v>18</v>
      </c>
      <c r="K3185" s="72" t="s">
        <v>257</v>
      </c>
      <c r="L3185" s="72" t="s">
        <v>449</v>
      </c>
      <c r="M3185" s="72" t="s">
        <v>427</v>
      </c>
    </row>
    <row r="3186" spans="2:13" x14ac:dyDescent="0.25">
      <c r="B3186" s="72" t="s">
        <v>143</v>
      </c>
      <c r="C3186" s="72" t="s">
        <v>144</v>
      </c>
      <c r="D3186" s="72" t="s">
        <v>12</v>
      </c>
      <c r="E3186" s="72" t="s">
        <v>145</v>
      </c>
      <c r="F3186" s="73">
        <v>-7469</v>
      </c>
      <c r="G3186" s="72" t="s">
        <v>14</v>
      </c>
      <c r="H3186" s="72" t="s">
        <v>15</v>
      </c>
      <c r="I3186" s="72" t="s">
        <v>16</v>
      </c>
      <c r="J3186" s="72" t="s">
        <v>18</v>
      </c>
      <c r="K3186" s="72" t="s">
        <v>168</v>
      </c>
      <c r="L3186" s="72" t="s">
        <v>288</v>
      </c>
      <c r="M3186" s="72"/>
    </row>
    <row r="3187" spans="2:13" x14ac:dyDescent="0.25">
      <c r="B3187" s="72" t="s">
        <v>143</v>
      </c>
      <c r="C3187" s="72" t="s">
        <v>144</v>
      </c>
      <c r="D3187" s="72" t="s">
        <v>12</v>
      </c>
      <c r="E3187" s="72" t="s">
        <v>242</v>
      </c>
      <c r="F3187" s="73">
        <v>-7048</v>
      </c>
      <c r="G3187" s="72" t="s">
        <v>14</v>
      </c>
      <c r="H3187" s="72" t="s">
        <v>155</v>
      </c>
      <c r="I3187" s="72" t="s">
        <v>16</v>
      </c>
      <c r="J3187" s="72" t="s">
        <v>18</v>
      </c>
      <c r="K3187" s="72" t="s">
        <v>33</v>
      </c>
      <c r="L3187" s="72" t="s">
        <v>402</v>
      </c>
      <c r="M3187" s="72"/>
    </row>
    <row r="3188" spans="2:13" x14ac:dyDescent="0.25">
      <c r="B3188" s="72" t="s">
        <v>143</v>
      </c>
      <c r="C3188" s="72" t="s">
        <v>144</v>
      </c>
      <c r="D3188" s="72" t="s">
        <v>12</v>
      </c>
      <c r="E3188" s="72" t="s">
        <v>199</v>
      </c>
      <c r="F3188" s="73">
        <v>1163</v>
      </c>
      <c r="G3188" s="72" t="s">
        <v>14</v>
      </c>
      <c r="H3188" s="72" t="s">
        <v>155</v>
      </c>
      <c r="I3188" s="72" t="s">
        <v>16</v>
      </c>
      <c r="J3188" s="72" t="s">
        <v>18</v>
      </c>
      <c r="K3188" s="72" t="s">
        <v>33</v>
      </c>
      <c r="L3188" s="72" t="s">
        <v>348</v>
      </c>
      <c r="M3188" s="72"/>
    </row>
    <row r="3189" spans="2:13" x14ac:dyDescent="0.25">
      <c r="B3189" s="72" t="s">
        <v>143</v>
      </c>
      <c r="C3189" s="72" t="s">
        <v>144</v>
      </c>
      <c r="D3189" s="72" t="s">
        <v>12</v>
      </c>
      <c r="E3189" s="72" t="s">
        <v>209</v>
      </c>
      <c r="F3189" s="73">
        <v>62675</v>
      </c>
      <c r="G3189" s="72" t="s">
        <v>14</v>
      </c>
      <c r="H3189" s="72" t="s">
        <v>155</v>
      </c>
      <c r="I3189" s="72" t="s">
        <v>16</v>
      </c>
      <c r="J3189" s="72" t="s">
        <v>18</v>
      </c>
      <c r="K3189" s="72" t="s">
        <v>33</v>
      </c>
      <c r="L3189" s="72" t="s">
        <v>307</v>
      </c>
      <c r="M3189" s="72" t="s">
        <v>203</v>
      </c>
    </row>
    <row r="3190" spans="2:13" x14ac:dyDescent="0.25">
      <c r="B3190" s="72" t="s">
        <v>143</v>
      </c>
      <c r="C3190" s="72" t="s">
        <v>144</v>
      </c>
      <c r="D3190" s="72" t="s">
        <v>12</v>
      </c>
      <c r="E3190" s="72" t="s">
        <v>152</v>
      </c>
      <c r="F3190" s="73">
        <v>-7842</v>
      </c>
      <c r="G3190" s="72" t="s">
        <v>14</v>
      </c>
      <c r="H3190" s="72" t="s">
        <v>155</v>
      </c>
      <c r="I3190" s="72" t="s">
        <v>16</v>
      </c>
      <c r="J3190" s="72" t="s">
        <v>18</v>
      </c>
      <c r="K3190" s="72" t="s">
        <v>147</v>
      </c>
      <c r="L3190" s="72" t="s">
        <v>433</v>
      </c>
      <c r="M3190" s="72"/>
    </row>
    <row r="3191" spans="2:13" x14ac:dyDescent="0.25">
      <c r="B3191" s="72" t="s">
        <v>143</v>
      </c>
      <c r="C3191" s="72" t="s">
        <v>144</v>
      </c>
      <c r="D3191" s="72" t="s">
        <v>12</v>
      </c>
      <c r="E3191" s="72" t="s">
        <v>756</v>
      </c>
      <c r="F3191" s="73">
        <v>153301</v>
      </c>
      <c r="G3191" s="72" t="s">
        <v>14</v>
      </c>
      <c r="H3191" s="72" t="s">
        <v>15</v>
      </c>
      <c r="I3191" s="72" t="s">
        <v>16</v>
      </c>
      <c r="J3191" s="72" t="s">
        <v>18</v>
      </c>
      <c r="K3191" s="72" t="s">
        <v>147</v>
      </c>
      <c r="L3191" s="72" t="s">
        <v>587</v>
      </c>
      <c r="M3191" s="72" t="s">
        <v>797</v>
      </c>
    </row>
    <row r="3192" spans="2:13" x14ac:dyDescent="0.25">
      <c r="B3192" s="72" t="s">
        <v>143</v>
      </c>
      <c r="C3192" s="72" t="s">
        <v>144</v>
      </c>
      <c r="D3192" s="72" t="s">
        <v>12</v>
      </c>
      <c r="E3192" s="72" t="s">
        <v>244</v>
      </c>
      <c r="F3192" s="73">
        <v>149067</v>
      </c>
      <c r="G3192" s="72" t="s">
        <v>14</v>
      </c>
      <c r="H3192" s="72" t="s">
        <v>15</v>
      </c>
      <c r="I3192" s="72" t="s">
        <v>16</v>
      </c>
      <c r="J3192" s="72" t="s">
        <v>18</v>
      </c>
      <c r="K3192" s="72" t="s">
        <v>33</v>
      </c>
      <c r="L3192" s="72" t="s">
        <v>485</v>
      </c>
      <c r="M3192" s="72" t="s">
        <v>191</v>
      </c>
    </row>
    <row r="3193" spans="2:13" x14ac:dyDescent="0.25">
      <c r="B3193" s="72" t="s">
        <v>143</v>
      </c>
      <c r="C3193" s="72" t="s">
        <v>144</v>
      </c>
      <c r="D3193" s="72" t="s">
        <v>12</v>
      </c>
      <c r="E3193" s="72" t="s">
        <v>646</v>
      </c>
      <c r="F3193" s="73">
        <v>200608</v>
      </c>
      <c r="G3193" s="72" t="s">
        <v>14</v>
      </c>
      <c r="H3193" s="72" t="s">
        <v>15</v>
      </c>
      <c r="I3193" s="72" t="s">
        <v>16</v>
      </c>
      <c r="J3193" s="72" t="s">
        <v>18</v>
      </c>
      <c r="K3193" s="72" t="s">
        <v>161</v>
      </c>
      <c r="L3193" s="72" t="s">
        <v>341</v>
      </c>
      <c r="M3193" s="72"/>
    </row>
    <row r="3194" spans="2:13" x14ac:dyDescent="0.25">
      <c r="B3194" s="72" t="s">
        <v>143</v>
      </c>
      <c r="C3194" s="72" t="s">
        <v>144</v>
      </c>
      <c r="D3194" s="72" t="s">
        <v>12</v>
      </c>
      <c r="E3194" s="72" t="s">
        <v>783</v>
      </c>
      <c r="F3194" s="73">
        <v>42025</v>
      </c>
      <c r="G3194" s="72" t="s">
        <v>14</v>
      </c>
      <c r="H3194" s="72" t="s">
        <v>155</v>
      </c>
      <c r="I3194" s="72" t="s">
        <v>136</v>
      </c>
      <c r="J3194" s="72" t="s">
        <v>18</v>
      </c>
      <c r="K3194" s="72"/>
      <c r="L3194" s="72"/>
      <c r="M3194" s="72" t="s">
        <v>248</v>
      </c>
    </row>
    <row r="3195" spans="2:13" x14ac:dyDescent="0.25">
      <c r="B3195" s="72" t="s">
        <v>143</v>
      </c>
      <c r="C3195" s="72" t="s">
        <v>144</v>
      </c>
      <c r="D3195" s="72" t="s">
        <v>12</v>
      </c>
      <c r="E3195" s="72" t="s">
        <v>197</v>
      </c>
      <c r="F3195" s="73">
        <v>1331845</v>
      </c>
      <c r="G3195" s="72" t="s">
        <v>14</v>
      </c>
      <c r="H3195" s="72" t="s">
        <v>15</v>
      </c>
      <c r="I3195" s="72" t="s">
        <v>16</v>
      </c>
      <c r="J3195" s="72" t="s">
        <v>18</v>
      </c>
      <c r="K3195" s="72" t="s">
        <v>147</v>
      </c>
      <c r="L3195" s="72" t="s">
        <v>475</v>
      </c>
      <c r="M3195" s="72" t="s">
        <v>191</v>
      </c>
    </row>
    <row r="3196" spans="2:13" x14ac:dyDescent="0.25">
      <c r="B3196" s="72" t="s">
        <v>143</v>
      </c>
      <c r="C3196" s="72" t="s">
        <v>144</v>
      </c>
      <c r="D3196" s="72" t="s">
        <v>12</v>
      </c>
      <c r="E3196" s="72" t="s">
        <v>181</v>
      </c>
      <c r="F3196" s="73">
        <v>-1</v>
      </c>
      <c r="G3196" s="72" t="s">
        <v>14</v>
      </c>
      <c r="H3196" s="72" t="s">
        <v>155</v>
      </c>
      <c r="I3196" s="72" t="s">
        <v>16</v>
      </c>
      <c r="J3196" s="72" t="s">
        <v>18</v>
      </c>
      <c r="K3196" s="72" t="s">
        <v>147</v>
      </c>
      <c r="L3196" s="72" t="s">
        <v>388</v>
      </c>
      <c r="M3196" s="72"/>
    </row>
    <row r="3197" spans="2:13" x14ac:dyDescent="0.25">
      <c r="B3197" s="72" t="s">
        <v>143</v>
      </c>
      <c r="C3197" s="72" t="s">
        <v>144</v>
      </c>
      <c r="D3197" s="72" t="s">
        <v>12</v>
      </c>
      <c r="E3197" s="72" t="s">
        <v>177</v>
      </c>
      <c r="F3197" s="73">
        <v>235308</v>
      </c>
      <c r="G3197" s="72" t="s">
        <v>14</v>
      </c>
      <c r="H3197" s="72" t="s">
        <v>15</v>
      </c>
      <c r="I3197" s="72" t="s">
        <v>16</v>
      </c>
      <c r="J3197" s="72" t="s">
        <v>18</v>
      </c>
      <c r="K3197" s="72" t="s">
        <v>27</v>
      </c>
      <c r="L3197" s="72" t="s">
        <v>572</v>
      </c>
      <c r="M3197" s="72"/>
    </row>
    <row r="3198" spans="2:13" x14ac:dyDescent="0.25">
      <c r="B3198" s="72" t="s">
        <v>143</v>
      </c>
      <c r="C3198" s="72" t="s">
        <v>144</v>
      </c>
      <c r="D3198" s="72" t="s">
        <v>12</v>
      </c>
      <c r="E3198" s="72" t="s">
        <v>227</v>
      </c>
      <c r="F3198" s="73">
        <v>6941</v>
      </c>
      <c r="G3198" s="72" t="s">
        <v>14</v>
      </c>
      <c r="H3198" s="72" t="s">
        <v>15</v>
      </c>
      <c r="I3198" s="72" t="s">
        <v>16</v>
      </c>
      <c r="J3198" s="72" t="s">
        <v>18</v>
      </c>
      <c r="K3198" s="72" t="s">
        <v>33</v>
      </c>
      <c r="L3198" s="72" t="s">
        <v>525</v>
      </c>
      <c r="M3198" s="72" t="s">
        <v>172</v>
      </c>
    </row>
    <row r="3199" spans="2:13" x14ac:dyDescent="0.25">
      <c r="B3199" s="72" t="s">
        <v>143</v>
      </c>
      <c r="C3199" s="72" t="s">
        <v>144</v>
      </c>
      <c r="D3199" s="72" t="s">
        <v>12</v>
      </c>
      <c r="E3199" s="72" t="s">
        <v>188</v>
      </c>
      <c r="F3199" s="73">
        <v>4804461</v>
      </c>
      <c r="G3199" s="72" t="s">
        <v>14</v>
      </c>
      <c r="H3199" s="72" t="s">
        <v>15</v>
      </c>
      <c r="I3199" s="72" t="s">
        <v>16</v>
      </c>
      <c r="J3199" s="72" t="s">
        <v>18</v>
      </c>
      <c r="K3199" s="72" t="s">
        <v>33</v>
      </c>
      <c r="L3199" s="72" t="s">
        <v>212</v>
      </c>
      <c r="M3199" s="72" t="s">
        <v>163</v>
      </c>
    </row>
    <row r="3200" spans="2:13" x14ac:dyDescent="0.25">
      <c r="B3200" s="72" t="s">
        <v>143</v>
      </c>
      <c r="C3200" s="72" t="s">
        <v>144</v>
      </c>
      <c r="D3200" s="72" t="s">
        <v>12</v>
      </c>
      <c r="E3200" s="72" t="s">
        <v>164</v>
      </c>
      <c r="F3200" s="73">
        <v>-433</v>
      </c>
      <c r="G3200" s="72" t="s">
        <v>14</v>
      </c>
      <c r="H3200" s="72" t="s">
        <v>15</v>
      </c>
      <c r="I3200" s="72" t="s">
        <v>16</v>
      </c>
      <c r="J3200" s="72" t="s">
        <v>18</v>
      </c>
      <c r="K3200" s="72" t="s">
        <v>21</v>
      </c>
      <c r="L3200" s="72" t="s">
        <v>22</v>
      </c>
      <c r="M3200" s="72"/>
    </row>
    <row r="3201" spans="2:13" x14ac:dyDescent="0.25">
      <c r="B3201" s="72" t="s">
        <v>143</v>
      </c>
      <c r="C3201" s="72" t="s">
        <v>144</v>
      </c>
      <c r="D3201" s="72" t="s">
        <v>12</v>
      </c>
      <c r="E3201" s="72" t="s">
        <v>199</v>
      </c>
      <c r="F3201" s="73">
        <v>183</v>
      </c>
      <c r="G3201" s="72" t="s">
        <v>31</v>
      </c>
      <c r="H3201" s="72" t="s">
        <v>15</v>
      </c>
      <c r="I3201" s="72" t="s">
        <v>16</v>
      </c>
      <c r="J3201" s="72" t="s">
        <v>17</v>
      </c>
      <c r="K3201" s="72" t="s">
        <v>27</v>
      </c>
      <c r="L3201" s="72" t="s">
        <v>572</v>
      </c>
      <c r="M3201" s="72"/>
    </row>
    <row r="3202" spans="2:13" x14ac:dyDescent="0.25">
      <c r="B3202" s="72" t="s">
        <v>143</v>
      </c>
      <c r="C3202" s="72" t="s">
        <v>144</v>
      </c>
      <c r="D3202" s="72" t="s">
        <v>12</v>
      </c>
      <c r="E3202" s="72" t="s">
        <v>152</v>
      </c>
      <c r="F3202" s="73">
        <v>-13003</v>
      </c>
      <c r="G3202" s="72" t="s">
        <v>14</v>
      </c>
      <c r="H3202" s="72" t="s">
        <v>15</v>
      </c>
      <c r="I3202" s="72" t="s">
        <v>16</v>
      </c>
      <c r="J3202" s="72" t="s">
        <v>18</v>
      </c>
      <c r="K3202" s="72" t="s">
        <v>189</v>
      </c>
      <c r="L3202" s="72" t="s">
        <v>192</v>
      </c>
      <c r="M3202" s="72"/>
    </row>
    <row r="3203" spans="2:13" x14ac:dyDescent="0.25">
      <c r="B3203" s="72" t="s">
        <v>143</v>
      </c>
      <c r="C3203" s="72" t="s">
        <v>144</v>
      </c>
      <c r="D3203" s="72" t="s">
        <v>12</v>
      </c>
      <c r="E3203" s="72" t="s">
        <v>219</v>
      </c>
      <c r="F3203" s="73">
        <v>7903</v>
      </c>
      <c r="G3203" s="72" t="s">
        <v>14</v>
      </c>
      <c r="H3203" s="72" t="s">
        <v>15</v>
      </c>
      <c r="I3203" s="72" t="s">
        <v>16</v>
      </c>
      <c r="J3203" s="72" t="s">
        <v>18</v>
      </c>
      <c r="K3203" s="72" t="s">
        <v>245</v>
      </c>
      <c r="L3203" s="72" t="s">
        <v>769</v>
      </c>
      <c r="M3203" s="72"/>
    </row>
    <row r="3204" spans="2:13" x14ac:dyDescent="0.25">
      <c r="B3204" s="72" t="s">
        <v>143</v>
      </c>
      <c r="C3204" s="72" t="s">
        <v>144</v>
      </c>
      <c r="D3204" s="72" t="s">
        <v>12</v>
      </c>
      <c r="E3204" s="72" t="s">
        <v>219</v>
      </c>
      <c r="F3204" s="73">
        <v>44987</v>
      </c>
      <c r="G3204" s="72" t="s">
        <v>14</v>
      </c>
      <c r="H3204" s="72" t="s">
        <v>15</v>
      </c>
      <c r="I3204" s="72" t="s">
        <v>16</v>
      </c>
      <c r="J3204" s="72" t="s">
        <v>18</v>
      </c>
      <c r="K3204" s="72" t="s">
        <v>214</v>
      </c>
      <c r="L3204" s="72" t="s">
        <v>642</v>
      </c>
      <c r="M3204" s="72"/>
    </row>
    <row r="3205" spans="2:13" x14ac:dyDescent="0.25">
      <c r="B3205" s="72" t="s">
        <v>143</v>
      </c>
      <c r="C3205" s="72" t="s">
        <v>144</v>
      </c>
      <c r="D3205" s="72" t="s">
        <v>12</v>
      </c>
      <c r="E3205" s="72" t="s">
        <v>197</v>
      </c>
      <c r="F3205" s="73">
        <v>31730</v>
      </c>
      <c r="G3205" s="72" t="s">
        <v>14</v>
      </c>
      <c r="H3205" s="72" t="s">
        <v>15</v>
      </c>
      <c r="I3205" s="72" t="s">
        <v>16</v>
      </c>
      <c r="J3205" s="72" t="s">
        <v>18</v>
      </c>
      <c r="K3205" s="72" t="s">
        <v>24</v>
      </c>
      <c r="L3205" s="72" t="s">
        <v>513</v>
      </c>
      <c r="M3205" s="72" t="s">
        <v>163</v>
      </c>
    </row>
    <row r="3206" spans="2:13" x14ac:dyDescent="0.25">
      <c r="B3206" s="72" t="s">
        <v>143</v>
      </c>
      <c r="C3206" s="72" t="s">
        <v>144</v>
      </c>
      <c r="D3206" s="72" t="s">
        <v>12</v>
      </c>
      <c r="E3206" s="72" t="s">
        <v>152</v>
      </c>
      <c r="F3206" s="73">
        <v>-90253</v>
      </c>
      <c r="G3206" s="72" t="s">
        <v>14</v>
      </c>
      <c r="H3206" s="72" t="s">
        <v>15</v>
      </c>
      <c r="I3206" s="72" t="s">
        <v>16</v>
      </c>
      <c r="J3206" s="72" t="s">
        <v>18</v>
      </c>
      <c r="K3206" s="72" t="s">
        <v>147</v>
      </c>
      <c r="L3206" s="72" t="s">
        <v>622</v>
      </c>
      <c r="M3206" s="72"/>
    </row>
    <row r="3207" spans="2:13" x14ac:dyDescent="0.25">
      <c r="B3207" s="72" t="s">
        <v>143</v>
      </c>
      <c r="C3207" s="72" t="s">
        <v>144</v>
      </c>
      <c r="D3207" s="72" t="s">
        <v>12</v>
      </c>
      <c r="E3207" s="72" t="s">
        <v>229</v>
      </c>
      <c r="F3207" s="73">
        <v>-293252</v>
      </c>
      <c r="G3207" s="72" t="s">
        <v>14</v>
      </c>
      <c r="H3207" s="72" t="s">
        <v>15</v>
      </c>
      <c r="I3207" s="72" t="s">
        <v>16</v>
      </c>
      <c r="J3207" s="72" t="s">
        <v>18</v>
      </c>
      <c r="K3207" s="72" t="s">
        <v>147</v>
      </c>
      <c r="L3207" s="72" t="s">
        <v>530</v>
      </c>
      <c r="M3207" s="72"/>
    </row>
    <row r="3208" spans="2:13" x14ac:dyDescent="0.25">
      <c r="B3208" s="72" t="s">
        <v>143</v>
      </c>
      <c r="C3208" s="72" t="s">
        <v>144</v>
      </c>
      <c r="D3208" s="72" t="s">
        <v>12</v>
      </c>
      <c r="E3208" s="72" t="s">
        <v>227</v>
      </c>
      <c r="F3208" s="73">
        <v>6000</v>
      </c>
      <c r="G3208" s="72" t="s">
        <v>14</v>
      </c>
      <c r="H3208" s="72" t="s">
        <v>155</v>
      </c>
      <c r="I3208" s="72" t="s">
        <v>16</v>
      </c>
      <c r="J3208" s="72" t="s">
        <v>18</v>
      </c>
      <c r="K3208" s="72" t="s">
        <v>21</v>
      </c>
      <c r="L3208" s="72" t="s">
        <v>238</v>
      </c>
      <c r="M3208" s="72" t="s">
        <v>172</v>
      </c>
    </row>
    <row r="3209" spans="2:13" x14ac:dyDescent="0.25">
      <c r="B3209" s="72" t="s">
        <v>143</v>
      </c>
      <c r="C3209" s="72" t="s">
        <v>144</v>
      </c>
      <c r="D3209" s="72" t="s">
        <v>12</v>
      </c>
      <c r="E3209" s="72" t="s">
        <v>181</v>
      </c>
      <c r="F3209" s="73">
        <v>-69</v>
      </c>
      <c r="G3209" s="72" t="s">
        <v>14</v>
      </c>
      <c r="H3209" s="72" t="s">
        <v>15</v>
      </c>
      <c r="I3209" s="72" t="s">
        <v>16</v>
      </c>
      <c r="J3209" s="72" t="s">
        <v>18</v>
      </c>
      <c r="K3209" s="72" t="s">
        <v>168</v>
      </c>
      <c r="L3209" s="72" t="s">
        <v>288</v>
      </c>
      <c r="M3209" s="72"/>
    </row>
    <row r="3210" spans="2:13" x14ac:dyDescent="0.25">
      <c r="B3210" s="72" t="s">
        <v>143</v>
      </c>
      <c r="C3210" s="72" t="s">
        <v>144</v>
      </c>
      <c r="D3210" s="72" t="s">
        <v>12</v>
      </c>
      <c r="E3210" s="72" t="s">
        <v>183</v>
      </c>
      <c r="F3210" s="73">
        <v>10774</v>
      </c>
      <c r="G3210" s="72" t="s">
        <v>14</v>
      </c>
      <c r="H3210" s="72" t="s">
        <v>15</v>
      </c>
      <c r="I3210" s="72" t="s">
        <v>16</v>
      </c>
      <c r="J3210" s="72" t="s">
        <v>18</v>
      </c>
      <c r="K3210" s="72" t="s">
        <v>24</v>
      </c>
      <c r="L3210" s="72" t="s">
        <v>715</v>
      </c>
      <c r="M3210" s="72" t="s">
        <v>191</v>
      </c>
    </row>
    <row r="3211" spans="2:13" x14ac:dyDescent="0.25">
      <c r="B3211" s="72" t="s">
        <v>143</v>
      </c>
      <c r="C3211" s="72" t="s">
        <v>144</v>
      </c>
      <c r="D3211" s="72" t="s">
        <v>12</v>
      </c>
      <c r="E3211" s="72" t="s">
        <v>160</v>
      </c>
      <c r="F3211" s="73">
        <v>92577</v>
      </c>
      <c r="G3211" s="72" t="s">
        <v>14</v>
      </c>
      <c r="H3211" s="72" t="s">
        <v>155</v>
      </c>
      <c r="I3211" s="72" t="s">
        <v>16</v>
      </c>
      <c r="J3211" s="72" t="s">
        <v>18</v>
      </c>
      <c r="K3211" s="72" t="s">
        <v>33</v>
      </c>
      <c r="L3211" s="72" t="s">
        <v>153</v>
      </c>
      <c r="M3211" s="72" t="s">
        <v>191</v>
      </c>
    </row>
    <row r="3212" spans="2:13" x14ac:dyDescent="0.25">
      <c r="B3212" s="72" t="s">
        <v>143</v>
      </c>
      <c r="C3212" s="72" t="s">
        <v>144</v>
      </c>
      <c r="D3212" s="72" t="s">
        <v>12</v>
      </c>
      <c r="E3212" s="72" t="s">
        <v>219</v>
      </c>
      <c r="F3212" s="73">
        <v>911</v>
      </c>
      <c r="G3212" s="72" t="s">
        <v>14</v>
      </c>
      <c r="H3212" s="72" t="s">
        <v>15</v>
      </c>
      <c r="I3212" s="72" t="s">
        <v>16</v>
      </c>
      <c r="J3212" s="72" t="s">
        <v>18</v>
      </c>
      <c r="K3212" s="72" t="s">
        <v>189</v>
      </c>
      <c r="L3212" s="72" t="s">
        <v>524</v>
      </c>
      <c r="M3212" s="72"/>
    </row>
    <row r="3213" spans="2:13" x14ac:dyDescent="0.25">
      <c r="B3213" s="72" t="s">
        <v>143</v>
      </c>
      <c r="C3213" s="72" t="s">
        <v>144</v>
      </c>
      <c r="D3213" s="72" t="s">
        <v>12</v>
      </c>
      <c r="E3213" s="72" t="s">
        <v>227</v>
      </c>
      <c r="F3213" s="73">
        <v>29937</v>
      </c>
      <c r="G3213" s="72" t="s">
        <v>14</v>
      </c>
      <c r="H3213" s="72" t="s">
        <v>15</v>
      </c>
      <c r="I3213" s="72" t="s">
        <v>16</v>
      </c>
      <c r="J3213" s="72" t="s">
        <v>18</v>
      </c>
      <c r="K3213" s="72" t="s">
        <v>24</v>
      </c>
      <c r="L3213" s="72" t="s">
        <v>664</v>
      </c>
      <c r="M3213" s="72" t="s">
        <v>186</v>
      </c>
    </row>
    <row r="3214" spans="2:13" x14ac:dyDescent="0.25">
      <c r="B3214" s="72" t="s">
        <v>143</v>
      </c>
      <c r="C3214" s="72" t="s">
        <v>144</v>
      </c>
      <c r="D3214" s="72" t="s">
        <v>12</v>
      </c>
      <c r="E3214" s="72" t="s">
        <v>199</v>
      </c>
      <c r="F3214" s="73">
        <v>46257</v>
      </c>
      <c r="G3214" s="72" t="s">
        <v>14</v>
      </c>
      <c r="H3214" s="72" t="s">
        <v>15</v>
      </c>
      <c r="I3214" s="72" t="s">
        <v>16</v>
      </c>
      <c r="J3214" s="72" t="s">
        <v>18</v>
      </c>
      <c r="K3214" s="72" t="s">
        <v>147</v>
      </c>
      <c r="L3214" s="72" t="s">
        <v>476</v>
      </c>
      <c r="M3214" s="72"/>
    </row>
    <row r="3215" spans="2:13" x14ac:dyDescent="0.25">
      <c r="B3215" s="72" t="s">
        <v>143</v>
      </c>
      <c r="C3215" s="72" t="s">
        <v>144</v>
      </c>
      <c r="D3215" s="72" t="s">
        <v>12</v>
      </c>
      <c r="E3215" s="72" t="s">
        <v>213</v>
      </c>
      <c r="F3215" s="73">
        <v>91424</v>
      </c>
      <c r="G3215" s="72" t="s">
        <v>14</v>
      </c>
      <c r="H3215" s="72" t="s">
        <v>155</v>
      </c>
      <c r="I3215" s="72" t="s">
        <v>16</v>
      </c>
      <c r="J3215" s="72" t="s">
        <v>18</v>
      </c>
      <c r="K3215" s="72" t="s">
        <v>267</v>
      </c>
      <c r="L3215" s="72" t="s">
        <v>659</v>
      </c>
      <c r="M3215" s="72" t="s">
        <v>248</v>
      </c>
    </row>
    <row r="3216" spans="2:13" x14ac:dyDescent="0.25">
      <c r="B3216" s="72" t="s">
        <v>143</v>
      </c>
      <c r="C3216" s="72" t="s">
        <v>144</v>
      </c>
      <c r="D3216" s="72" t="s">
        <v>12</v>
      </c>
      <c r="E3216" s="72" t="s">
        <v>152</v>
      </c>
      <c r="F3216" s="73">
        <v>-11497</v>
      </c>
      <c r="G3216" s="72" t="s">
        <v>14</v>
      </c>
      <c r="H3216" s="72" t="s">
        <v>15</v>
      </c>
      <c r="I3216" s="72" t="s">
        <v>16</v>
      </c>
      <c r="J3216" s="72" t="s">
        <v>18</v>
      </c>
      <c r="K3216" s="72" t="s">
        <v>33</v>
      </c>
      <c r="L3216" s="72" t="s">
        <v>402</v>
      </c>
      <c r="M3216" s="72"/>
    </row>
    <row r="3217" spans="2:13" x14ac:dyDescent="0.25">
      <c r="B3217" s="72" t="s">
        <v>143</v>
      </c>
      <c r="C3217" s="72" t="s">
        <v>144</v>
      </c>
      <c r="D3217" s="72" t="s">
        <v>12</v>
      </c>
      <c r="E3217" s="72" t="s">
        <v>154</v>
      </c>
      <c r="F3217" s="73">
        <v>-2771</v>
      </c>
      <c r="G3217" s="72" t="s">
        <v>14</v>
      </c>
      <c r="H3217" s="72" t="s">
        <v>15</v>
      </c>
      <c r="I3217" s="72" t="s">
        <v>16</v>
      </c>
      <c r="J3217" s="72" t="s">
        <v>18</v>
      </c>
      <c r="K3217" s="72" t="s">
        <v>147</v>
      </c>
      <c r="L3217" s="72" t="s">
        <v>241</v>
      </c>
      <c r="M3217" s="72"/>
    </row>
    <row r="3218" spans="2:13" x14ac:dyDescent="0.25">
      <c r="B3218" s="72" t="s">
        <v>143</v>
      </c>
      <c r="C3218" s="72" t="s">
        <v>144</v>
      </c>
      <c r="D3218" s="72" t="s">
        <v>12</v>
      </c>
      <c r="E3218" s="72" t="s">
        <v>229</v>
      </c>
      <c r="F3218" s="73">
        <v>-1646</v>
      </c>
      <c r="G3218" s="72" t="s">
        <v>14</v>
      </c>
      <c r="H3218" s="72" t="s">
        <v>15</v>
      </c>
      <c r="I3218" s="72" t="s">
        <v>16</v>
      </c>
      <c r="J3218" s="72" t="s">
        <v>18</v>
      </c>
      <c r="K3218" s="72" t="s">
        <v>24</v>
      </c>
      <c r="L3218" s="72" t="s">
        <v>655</v>
      </c>
      <c r="M3218" s="72"/>
    </row>
    <row r="3219" spans="2:13" x14ac:dyDescent="0.25">
      <c r="B3219" s="72" t="s">
        <v>143</v>
      </c>
      <c r="C3219" s="72" t="s">
        <v>144</v>
      </c>
      <c r="D3219" s="72" t="s">
        <v>12</v>
      </c>
      <c r="E3219" s="72" t="s">
        <v>229</v>
      </c>
      <c r="F3219" s="73">
        <v>-111787</v>
      </c>
      <c r="G3219" s="72" t="s">
        <v>14</v>
      </c>
      <c r="H3219" s="72" t="s">
        <v>15</v>
      </c>
      <c r="I3219" s="72" t="s">
        <v>16</v>
      </c>
      <c r="J3219" s="72" t="s">
        <v>18</v>
      </c>
      <c r="K3219" s="72" t="s">
        <v>147</v>
      </c>
      <c r="L3219" s="72" t="s">
        <v>432</v>
      </c>
      <c r="M3219" s="72"/>
    </row>
    <row r="3220" spans="2:13" x14ac:dyDescent="0.25">
      <c r="B3220" s="72" t="s">
        <v>143</v>
      </c>
      <c r="C3220" s="72" t="s">
        <v>144</v>
      </c>
      <c r="D3220" s="72" t="s">
        <v>12</v>
      </c>
      <c r="E3220" s="72" t="s">
        <v>152</v>
      </c>
      <c r="F3220" s="73">
        <v>-12106</v>
      </c>
      <c r="G3220" s="72" t="s">
        <v>14</v>
      </c>
      <c r="H3220" s="72" t="s">
        <v>155</v>
      </c>
      <c r="I3220" s="72" t="s">
        <v>16</v>
      </c>
      <c r="J3220" s="72" t="s">
        <v>18</v>
      </c>
      <c r="K3220" s="72" t="s">
        <v>33</v>
      </c>
      <c r="L3220" s="72" t="s">
        <v>339</v>
      </c>
      <c r="M3220" s="72"/>
    </row>
    <row r="3221" spans="2:13" x14ac:dyDescent="0.25">
      <c r="B3221" s="72" t="s">
        <v>143</v>
      </c>
      <c r="C3221" s="72" t="s">
        <v>144</v>
      </c>
      <c r="D3221" s="72" t="s">
        <v>12</v>
      </c>
      <c r="E3221" s="72" t="s">
        <v>152</v>
      </c>
      <c r="F3221" s="73">
        <v>-1909</v>
      </c>
      <c r="G3221" s="72" t="s">
        <v>14</v>
      </c>
      <c r="H3221" s="72" t="s">
        <v>15</v>
      </c>
      <c r="I3221" s="72" t="s">
        <v>16</v>
      </c>
      <c r="J3221" s="72" t="s">
        <v>18</v>
      </c>
      <c r="K3221" s="72" t="s">
        <v>189</v>
      </c>
      <c r="L3221" s="72" t="s">
        <v>735</v>
      </c>
      <c r="M3221" s="72"/>
    </row>
    <row r="3222" spans="2:13" x14ac:dyDescent="0.25">
      <c r="B3222" s="72" t="s">
        <v>143</v>
      </c>
      <c r="C3222" s="72" t="s">
        <v>144</v>
      </c>
      <c r="D3222" s="72" t="s">
        <v>12</v>
      </c>
      <c r="E3222" s="72" t="s">
        <v>145</v>
      </c>
      <c r="F3222" s="73">
        <v>-5964</v>
      </c>
      <c r="G3222" s="72" t="s">
        <v>14</v>
      </c>
      <c r="H3222" s="72" t="s">
        <v>155</v>
      </c>
      <c r="I3222" s="72" t="s">
        <v>136</v>
      </c>
      <c r="J3222" s="72" t="s">
        <v>18</v>
      </c>
      <c r="K3222" s="72" t="s">
        <v>267</v>
      </c>
      <c r="L3222" s="72" t="s">
        <v>428</v>
      </c>
      <c r="M3222" s="72"/>
    </row>
    <row r="3223" spans="2:13" x14ac:dyDescent="0.25">
      <c r="B3223" s="72" t="s">
        <v>143</v>
      </c>
      <c r="C3223" s="72" t="s">
        <v>144</v>
      </c>
      <c r="D3223" s="72" t="s">
        <v>12</v>
      </c>
      <c r="E3223" s="72" t="s">
        <v>181</v>
      </c>
      <c r="F3223" s="73">
        <v>-16</v>
      </c>
      <c r="G3223" s="72" t="s">
        <v>14</v>
      </c>
      <c r="H3223" s="72" t="s">
        <v>15</v>
      </c>
      <c r="I3223" s="72" t="s">
        <v>136</v>
      </c>
      <c r="J3223" s="72" t="s">
        <v>18</v>
      </c>
      <c r="K3223" s="72" t="s">
        <v>147</v>
      </c>
      <c r="L3223" s="72" t="s">
        <v>533</v>
      </c>
      <c r="M3223" s="72"/>
    </row>
    <row r="3224" spans="2:13" x14ac:dyDescent="0.25">
      <c r="B3224" s="72" t="s">
        <v>143</v>
      </c>
      <c r="C3224" s="72" t="s">
        <v>144</v>
      </c>
      <c r="D3224" s="72" t="s">
        <v>12</v>
      </c>
      <c r="E3224" s="72" t="s">
        <v>280</v>
      </c>
      <c r="F3224" s="73">
        <v>220324</v>
      </c>
      <c r="G3224" s="72" t="s">
        <v>14</v>
      </c>
      <c r="H3224" s="72" t="s">
        <v>15</v>
      </c>
      <c r="I3224" s="72" t="s">
        <v>16</v>
      </c>
      <c r="J3224" s="72" t="s">
        <v>18</v>
      </c>
      <c r="K3224" s="72" t="s">
        <v>205</v>
      </c>
      <c r="L3224" s="72" t="s">
        <v>540</v>
      </c>
      <c r="M3224" s="72" t="s">
        <v>203</v>
      </c>
    </row>
    <row r="3225" spans="2:13" x14ac:dyDescent="0.25">
      <c r="B3225" s="72" t="s">
        <v>143</v>
      </c>
      <c r="C3225" s="72" t="s">
        <v>144</v>
      </c>
      <c r="D3225" s="72" t="s">
        <v>12</v>
      </c>
      <c r="E3225" s="72" t="s">
        <v>188</v>
      </c>
      <c r="F3225" s="73">
        <v>124644</v>
      </c>
      <c r="G3225" s="72" t="s">
        <v>31</v>
      </c>
      <c r="H3225" s="72" t="s">
        <v>15</v>
      </c>
      <c r="I3225" s="72" t="s">
        <v>16</v>
      </c>
      <c r="J3225" s="72" t="s">
        <v>32</v>
      </c>
      <c r="K3225" s="72" t="s">
        <v>161</v>
      </c>
      <c r="L3225" s="72" t="s">
        <v>375</v>
      </c>
      <c r="M3225" s="72" t="s">
        <v>186</v>
      </c>
    </row>
    <row r="3226" spans="2:13" x14ac:dyDescent="0.25">
      <c r="B3226" s="72" t="s">
        <v>143</v>
      </c>
      <c r="C3226" s="72" t="s">
        <v>144</v>
      </c>
      <c r="D3226" s="72" t="s">
        <v>12</v>
      </c>
      <c r="E3226" s="72" t="s">
        <v>177</v>
      </c>
      <c r="F3226" s="73">
        <v>50029</v>
      </c>
      <c r="G3226" s="72" t="s">
        <v>14</v>
      </c>
      <c r="H3226" s="72" t="s">
        <v>15</v>
      </c>
      <c r="I3226" s="72" t="s">
        <v>16</v>
      </c>
      <c r="J3226" s="72" t="s">
        <v>18</v>
      </c>
      <c r="K3226" s="72" t="s">
        <v>33</v>
      </c>
      <c r="L3226" s="72" t="s">
        <v>346</v>
      </c>
      <c r="M3226" s="72"/>
    </row>
    <row r="3227" spans="2:13" x14ac:dyDescent="0.25">
      <c r="B3227" s="72" t="s">
        <v>143</v>
      </c>
      <c r="C3227" s="72" t="s">
        <v>144</v>
      </c>
      <c r="D3227" s="72" t="s">
        <v>12</v>
      </c>
      <c r="E3227" s="72" t="s">
        <v>188</v>
      </c>
      <c r="F3227" s="73">
        <v>15161</v>
      </c>
      <c r="G3227" s="72" t="s">
        <v>14</v>
      </c>
      <c r="H3227" s="72" t="s">
        <v>15</v>
      </c>
      <c r="I3227" s="72" t="s">
        <v>16</v>
      </c>
      <c r="J3227" s="72" t="s">
        <v>18</v>
      </c>
      <c r="K3227" s="72" t="s">
        <v>33</v>
      </c>
      <c r="L3227" s="72" t="s">
        <v>487</v>
      </c>
      <c r="M3227" s="72" t="s">
        <v>191</v>
      </c>
    </row>
    <row r="3228" spans="2:13" x14ac:dyDescent="0.25">
      <c r="B3228" s="72" t="s">
        <v>143</v>
      </c>
      <c r="C3228" s="72" t="s">
        <v>144</v>
      </c>
      <c r="D3228" s="72" t="s">
        <v>12</v>
      </c>
      <c r="E3228" s="72" t="s">
        <v>251</v>
      </c>
      <c r="F3228" s="73">
        <v>114365</v>
      </c>
      <c r="G3228" s="72" t="s">
        <v>14</v>
      </c>
      <c r="H3228" s="72" t="s">
        <v>15</v>
      </c>
      <c r="I3228" s="72" t="s">
        <v>16</v>
      </c>
      <c r="J3228" s="72" t="s">
        <v>18</v>
      </c>
      <c r="K3228" s="72" t="s">
        <v>214</v>
      </c>
      <c r="L3228" s="72" t="s">
        <v>560</v>
      </c>
      <c r="M3228" s="72" t="s">
        <v>384</v>
      </c>
    </row>
    <row r="3229" spans="2:13" x14ac:dyDescent="0.25">
      <c r="B3229" s="72" t="s">
        <v>143</v>
      </c>
      <c r="C3229" s="72" t="s">
        <v>144</v>
      </c>
      <c r="D3229" s="72" t="s">
        <v>12</v>
      </c>
      <c r="E3229" s="72" t="s">
        <v>240</v>
      </c>
      <c r="F3229" s="73">
        <v>-68821</v>
      </c>
      <c r="G3229" s="72" t="s">
        <v>14</v>
      </c>
      <c r="H3229" s="72" t="s">
        <v>15</v>
      </c>
      <c r="I3229" s="72" t="s">
        <v>16</v>
      </c>
      <c r="J3229" s="72" t="s">
        <v>18</v>
      </c>
      <c r="K3229" s="72" t="s">
        <v>33</v>
      </c>
      <c r="L3229" s="72" t="s">
        <v>277</v>
      </c>
      <c r="M3229" s="72"/>
    </row>
    <row r="3230" spans="2:13" x14ac:dyDescent="0.25">
      <c r="B3230" s="72" t="s">
        <v>143</v>
      </c>
      <c r="C3230" s="72" t="s">
        <v>144</v>
      </c>
      <c r="D3230" s="72" t="s">
        <v>12</v>
      </c>
      <c r="E3230" s="72" t="s">
        <v>594</v>
      </c>
      <c r="F3230" s="73">
        <v>181990</v>
      </c>
      <c r="G3230" s="72" t="s">
        <v>14</v>
      </c>
      <c r="H3230" s="72" t="s">
        <v>155</v>
      </c>
      <c r="I3230" s="72" t="s">
        <v>136</v>
      </c>
      <c r="J3230" s="72" t="s">
        <v>18</v>
      </c>
      <c r="K3230" s="72" t="s">
        <v>21</v>
      </c>
      <c r="L3230" s="72" t="s">
        <v>515</v>
      </c>
      <c r="M3230" s="72" t="s">
        <v>522</v>
      </c>
    </row>
    <row r="3231" spans="2:13" x14ac:dyDescent="0.25">
      <c r="B3231" s="72" t="s">
        <v>143</v>
      </c>
      <c r="C3231" s="72" t="s">
        <v>144</v>
      </c>
      <c r="D3231" s="72" t="s">
        <v>12</v>
      </c>
      <c r="E3231" s="72" t="s">
        <v>149</v>
      </c>
      <c r="F3231" s="73">
        <v>13711750</v>
      </c>
      <c r="G3231" s="72" t="s">
        <v>14</v>
      </c>
      <c r="H3231" s="72" t="s">
        <v>15</v>
      </c>
      <c r="I3231" s="72" t="s">
        <v>16</v>
      </c>
      <c r="J3231" s="72" t="s">
        <v>18</v>
      </c>
      <c r="K3231" s="72" t="s">
        <v>27</v>
      </c>
      <c r="L3231" s="72" t="s">
        <v>28</v>
      </c>
      <c r="M3231" s="72" t="s">
        <v>151</v>
      </c>
    </row>
    <row r="3232" spans="2:13" x14ac:dyDescent="0.25">
      <c r="B3232" s="72" t="s">
        <v>143</v>
      </c>
      <c r="C3232" s="72" t="s">
        <v>144</v>
      </c>
      <c r="D3232" s="72" t="s">
        <v>12</v>
      </c>
      <c r="E3232" s="72" t="s">
        <v>188</v>
      </c>
      <c r="F3232" s="73">
        <v>350214</v>
      </c>
      <c r="G3232" s="72" t="s">
        <v>14</v>
      </c>
      <c r="H3232" s="72" t="s">
        <v>15</v>
      </c>
      <c r="I3232" s="72" t="s">
        <v>16</v>
      </c>
      <c r="J3232" s="72" t="s">
        <v>18</v>
      </c>
      <c r="K3232" s="72" t="s">
        <v>21</v>
      </c>
      <c r="L3232" s="72" t="s">
        <v>329</v>
      </c>
      <c r="M3232" s="72" t="s">
        <v>163</v>
      </c>
    </row>
    <row r="3233" spans="2:13" x14ac:dyDescent="0.25">
      <c r="B3233" s="72" t="s">
        <v>143</v>
      </c>
      <c r="C3233" s="72" t="s">
        <v>144</v>
      </c>
      <c r="D3233" s="72" t="s">
        <v>12</v>
      </c>
      <c r="E3233" s="72" t="s">
        <v>292</v>
      </c>
      <c r="F3233" s="73">
        <v>121705</v>
      </c>
      <c r="G3233" s="72" t="s">
        <v>14</v>
      </c>
      <c r="H3233" s="72" t="s">
        <v>15</v>
      </c>
      <c r="I3233" s="72" t="s">
        <v>16</v>
      </c>
      <c r="J3233" s="72" t="s">
        <v>18</v>
      </c>
      <c r="K3233" s="72" t="s">
        <v>24</v>
      </c>
      <c r="L3233" s="72" t="s">
        <v>798</v>
      </c>
      <c r="M3233" s="72" t="s">
        <v>522</v>
      </c>
    </row>
    <row r="3234" spans="2:13" x14ac:dyDescent="0.25">
      <c r="B3234" s="72" t="s">
        <v>143</v>
      </c>
      <c r="C3234" s="72" t="s">
        <v>144</v>
      </c>
      <c r="D3234" s="72" t="s">
        <v>12</v>
      </c>
      <c r="E3234" s="72" t="s">
        <v>188</v>
      </c>
      <c r="F3234" s="73">
        <v>160397</v>
      </c>
      <c r="G3234" s="72" t="s">
        <v>14</v>
      </c>
      <c r="H3234" s="72" t="s">
        <v>155</v>
      </c>
      <c r="I3234" s="72" t="s">
        <v>16</v>
      </c>
      <c r="J3234" s="72" t="s">
        <v>18</v>
      </c>
      <c r="K3234" s="72" t="s">
        <v>33</v>
      </c>
      <c r="L3234" s="72" t="s">
        <v>693</v>
      </c>
      <c r="M3234" s="72" t="s">
        <v>151</v>
      </c>
    </row>
    <row r="3235" spans="2:13" x14ac:dyDescent="0.25">
      <c r="B3235" s="72" t="s">
        <v>143</v>
      </c>
      <c r="C3235" s="72" t="s">
        <v>144</v>
      </c>
      <c r="D3235" s="72" t="s">
        <v>12</v>
      </c>
      <c r="E3235" s="72" t="s">
        <v>244</v>
      </c>
      <c r="F3235" s="73">
        <v>437351</v>
      </c>
      <c r="G3235" s="72" t="s">
        <v>14</v>
      </c>
      <c r="H3235" s="72" t="s">
        <v>15</v>
      </c>
      <c r="I3235" s="72" t="s">
        <v>16</v>
      </c>
      <c r="J3235" s="72" t="s">
        <v>18</v>
      </c>
      <c r="K3235" s="72" t="s">
        <v>33</v>
      </c>
      <c r="L3235" s="72" t="s">
        <v>552</v>
      </c>
      <c r="M3235" s="72" t="s">
        <v>191</v>
      </c>
    </row>
    <row r="3236" spans="2:13" x14ac:dyDescent="0.25">
      <c r="B3236" s="72" t="s">
        <v>143</v>
      </c>
      <c r="C3236" s="72" t="s">
        <v>144</v>
      </c>
      <c r="D3236" s="72" t="s">
        <v>12</v>
      </c>
      <c r="E3236" s="72" t="s">
        <v>199</v>
      </c>
      <c r="F3236" s="73">
        <v>1160</v>
      </c>
      <c r="G3236" s="72" t="s">
        <v>14</v>
      </c>
      <c r="H3236" s="72" t="s">
        <v>155</v>
      </c>
      <c r="I3236" s="72" t="s">
        <v>136</v>
      </c>
      <c r="J3236" s="72" t="s">
        <v>18</v>
      </c>
      <c r="K3236" s="72" t="s">
        <v>267</v>
      </c>
      <c r="L3236" s="72" t="s">
        <v>342</v>
      </c>
      <c r="M3236" s="72"/>
    </row>
    <row r="3237" spans="2:13" x14ac:dyDescent="0.25">
      <c r="B3237" s="72" t="s">
        <v>143</v>
      </c>
      <c r="C3237" s="72" t="s">
        <v>144</v>
      </c>
      <c r="D3237" s="72" t="s">
        <v>12</v>
      </c>
      <c r="E3237" s="72" t="s">
        <v>219</v>
      </c>
      <c r="F3237" s="73">
        <v>4488994</v>
      </c>
      <c r="G3237" s="72" t="s">
        <v>14</v>
      </c>
      <c r="H3237" s="72" t="s">
        <v>15</v>
      </c>
      <c r="I3237" s="72" t="s">
        <v>16</v>
      </c>
      <c r="J3237" s="72" t="s">
        <v>18</v>
      </c>
      <c r="K3237" s="72" t="s">
        <v>147</v>
      </c>
      <c r="L3237" s="72" t="s">
        <v>216</v>
      </c>
      <c r="M3237" s="72"/>
    </row>
    <row r="3238" spans="2:13" x14ac:dyDescent="0.25">
      <c r="B3238" s="72" t="s">
        <v>143</v>
      </c>
      <c r="C3238" s="72" t="s">
        <v>144</v>
      </c>
      <c r="D3238" s="72" t="s">
        <v>12</v>
      </c>
      <c r="E3238" s="72" t="s">
        <v>237</v>
      </c>
      <c r="F3238" s="73">
        <v>28196</v>
      </c>
      <c r="G3238" s="72" t="s">
        <v>14</v>
      </c>
      <c r="H3238" s="72" t="s">
        <v>15</v>
      </c>
      <c r="I3238" s="72" t="s">
        <v>16</v>
      </c>
      <c r="J3238" s="72" t="s">
        <v>18</v>
      </c>
      <c r="K3238" s="72" t="s">
        <v>147</v>
      </c>
      <c r="L3238" s="72" t="s">
        <v>607</v>
      </c>
      <c r="M3238" s="72" t="s">
        <v>248</v>
      </c>
    </row>
    <row r="3239" spans="2:13" x14ac:dyDescent="0.25">
      <c r="B3239" s="72" t="s">
        <v>143</v>
      </c>
      <c r="C3239" s="72" t="s">
        <v>144</v>
      </c>
      <c r="D3239" s="72" t="s">
        <v>12</v>
      </c>
      <c r="E3239" s="72" t="s">
        <v>181</v>
      </c>
      <c r="F3239" s="73">
        <v>-645</v>
      </c>
      <c r="G3239" s="72" t="s">
        <v>14</v>
      </c>
      <c r="H3239" s="72" t="s">
        <v>15</v>
      </c>
      <c r="I3239" s="72" t="s">
        <v>16</v>
      </c>
      <c r="J3239" s="72" t="s">
        <v>18</v>
      </c>
      <c r="K3239" s="72" t="s">
        <v>33</v>
      </c>
      <c r="L3239" s="72" t="s">
        <v>233</v>
      </c>
      <c r="M3239" s="72"/>
    </row>
    <row r="3240" spans="2:13" x14ac:dyDescent="0.25">
      <c r="B3240" s="72" t="s">
        <v>143</v>
      </c>
      <c r="C3240" s="72" t="s">
        <v>144</v>
      </c>
      <c r="D3240" s="72" t="s">
        <v>12</v>
      </c>
      <c r="E3240" s="72" t="s">
        <v>240</v>
      </c>
      <c r="F3240" s="73">
        <v>-111971</v>
      </c>
      <c r="G3240" s="72" t="s">
        <v>14</v>
      </c>
      <c r="H3240" s="72" t="s">
        <v>155</v>
      </c>
      <c r="I3240" s="72" t="s">
        <v>16</v>
      </c>
      <c r="J3240" s="72" t="s">
        <v>18</v>
      </c>
      <c r="K3240" s="72" t="s">
        <v>267</v>
      </c>
      <c r="L3240" s="72" t="s">
        <v>321</v>
      </c>
      <c r="M3240" s="72"/>
    </row>
    <row r="3241" spans="2:13" x14ac:dyDescent="0.25">
      <c r="B3241" s="72" t="s">
        <v>143</v>
      </c>
      <c r="C3241" s="72" t="s">
        <v>144</v>
      </c>
      <c r="D3241" s="72" t="s">
        <v>12</v>
      </c>
      <c r="E3241" s="72" t="s">
        <v>240</v>
      </c>
      <c r="F3241" s="73">
        <v>-70277</v>
      </c>
      <c r="G3241" s="72" t="s">
        <v>14</v>
      </c>
      <c r="H3241" s="72" t="s">
        <v>15</v>
      </c>
      <c r="I3241" s="72" t="s">
        <v>16</v>
      </c>
      <c r="J3241" s="72" t="s">
        <v>18</v>
      </c>
      <c r="K3241" s="72" t="s">
        <v>161</v>
      </c>
      <c r="L3241" s="72" t="s">
        <v>162</v>
      </c>
      <c r="M3241" s="72"/>
    </row>
    <row r="3242" spans="2:13" x14ac:dyDescent="0.25">
      <c r="B3242" s="72" t="s">
        <v>143</v>
      </c>
      <c r="C3242" s="72" t="s">
        <v>144</v>
      </c>
      <c r="D3242" s="72" t="s">
        <v>12</v>
      </c>
      <c r="E3242" s="72" t="s">
        <v>219</v>
      </c>
      <c r="F3242" s="73">
        <v>290801</v>
      </c>
      <c r="G3242" s="72" t="s">
        <v>14</v>
      </c>
      <c r="H3242" s="72" t="s">
        <v>15</v>
      </c>
      <c r="I3242" s="72" t="s">
        <v>16</v>
      </c>
      <c r="J3242" s="72" t="s">
        <v>18</v>
      </c>
      <c r="K3242" s="72" t="s">
        <v>33</v>
      </c>
      <c r="L3242" s="72" t="s">
        <v>221</v>
      </c>
      <c r="M3242" s="72"/>
    </row>
    <row r="3243" spans="2:13" x14ac:dyDescent="0.25">
      <c r="B3243" s="72" t="s">
        <v>143</v>
      </c>
      <c r="C3243" s="72" t="s">
        <v>144</v>
      </c>
      <c r="D3243" s="72" t="s">
        <v>12</v>
      </c>
      <c r="E3243" s="72" t="s">
        <v>562</v>
      </c>
      <c r="F3243" s="73">
        <v>57114</v>
      </c>
      <c r="G3243" s="72" t="s">
        <v>14</v>
      </c>
      <c r="H3243" s="72" t="s">
        <v>15</v>
      </c>
      <c r="I3243" s="72" t="s">
        <v>16</v>
      </c>
      <c r="J3243" s="72" t="s">
        <v>18</v>
      </c>
      <c r="K3243" s="72" t="s">
        <v>147</v>
      </c>
      <c r="L3243" s="72" t="s">
        <v>241</v>
      </c>
      <c r="M3243" s="72" t="s">
        <v>334</v>
      </c>
    </row>
    <row r="3244" spans="2:13" x14ac:dyDescent="0.25">
      <c r="B3244" s="72" t="s">
        <v>143</v>
      </c>
      <c r="C3244" s="72" t="s">
        <v>144</v>
      </c>
      <c r="D3244" s="72" t="s">
        <v>12</v>
      </c>
      <c r="E3244" s="72" t="s">
        <v>240</v>
      </c>
      <c r="F3244" s="73">
        <v>-22328</v>
      </c>
      <c r="G3244" s="72" t="s">
        <v>14</v>
      </c>
      <c r="H3244" s="72" t="s">
        <v>15</v>
      </c>
      <c r="I3244" s="72" t="s">
        <v>16</v>
      </c>
      <c r="J3244" s="72" t="s">
        <v>18</v>
      </c>
      <c r="K3244" s="72" t="s">
        <v>24</v>
      </c>
      <c r="L3244" s="72" t="s">
        <v>620</v>
      </c>
      <c r="M3244" s="72"/>
    </row>
    <row r="3245" spans="2:13" x14ac:dyDescent="0.25">
      <c r="B3245" s="72" t="s">
        <v>143</v>
      </c>
      <c r="C3245" s="72" t="s">
        <v>144</v>
      </c>
      <c r="D3245" s="72" t="s">
        <v>12</v>
      </c>
      <c r="E3245" s="72" t="s">
        <v>237</v>
      </c>
      <c r="F3245" s="73">
        <v>784796</v>
      </c>
      <c r="G3245" s="72" t="s">
        <v>14</v>
      </c>
      <c r="H3245" s="72" t="s">
        <v>15</v>
      </c>
      <c r="I3245" s="72" t="s">
        <v>16</v>
      </c>
      <c r="J3245" s="72" t="s">
        <v>18</v>
      </c>
      <c r="K3245" s="72" t="s">
        <v>161</v>
      </c>
      <c r="L3245" s="72" t="s">
        <v>174</v>
      </c>
      <c r="M3245" s="72" t="s">
        <v>163</v>
      </c>
    </row>
    <row r="3246" spans="2:13" x14ac:dyDescent="0.25">
      <c r="B3246" s="72" t="s">
        <v>143</v>
      </c>
      <c r="C3246" s="72" t="s">
        <v>144</v>
      </c>
      <c r="D3246" s="72" t="s">
        <v>12</v>
      </c>
      <c r="E3246" s="72" t="s">
        <v>724</v>
      </c>
      <c r="F3246" s="73">
        <v>20800925</v>
      </c>
      <c r="G3246" s="72" t="s">
        <v>14</v>
      </c>
      <c r="H3246" s="72" t="s">
        <v>15</v>
      </c>
      <c r="I3246" s="72" t="s">
        <v>16</v>
      </c>
      <c r="J3246" s="72" t="s">
        <v>18</v>
      </c>
      <c r="K3246" s="72"/>
      <c r="L3246" s="72"/>
      <c r="M3246" s="72" t="s">
        <v>424</v>
      </c>
    </row>
    <row r="3247" spans="2:13" x14ac:dyDescent="0.25">
      <c r="B3247" s="72" t="s">
        <v>143</v>
      </c>
      <c r="C3247" s="72" t="s">
        <v>144</v>
      </c>
      <c r="D3247" s="72" t="s">
        <v>12</v>
      </c>
      <c r="E3247" s="72" t="s">
        <v>219</v>
      </c>
      <c r="F3247" s="73">
        <v>11221</v>
      </c>
      <c r="G3247" s="72" t="s">
        <v>14</v>
      </c>
      <c r="H3247" s="72" t="s">
        <v>15</v>
      </c>
      <c r="I3247" s="72" t="s">
        <v>16</v>
      </c>
      <c r="J3247" s="72" t="s">
        <v>18</v>
      </c>
      <c r="K3247" s="72" t="s">
        <v>147</v>
      </c>
      <c r="L3247" s="72" t="s">
        <v>388</v>
      </c>
      <c r="M3247" s="72"/>
    </row>
    <row r="3248" spans="2:13" x14ac:dyDescent="0.25">
      <c r="B3248" s="72" t="s">
        <v>143</v>
      </c>
      <c r="C3248" s="72" t="s">
        <v>144</v>
      </c>
      <c r="D3248" s="72" t="s">
        <v>12</v>
      </c>
      <c r="E3248" s="72" t="s">
        <v>229</v>
      </c>
      <c r="F3248" s="73">
        <v>-2521</v>
      </c>
      <c r="G3248" s="72" t="s">
        <v>14</v>
      </c>
      <c r="H3248" s="72" t="s">
        <v>155</v>
      </c>
      <c r="I3248" s="72" t="s">
        <v>16</v>
      </c>
      <c r="J3248" s="72" t="s">
        <v>18</v>
      </c>
      <c r="K3248" s="72" t="s">
        <v>147</v>
      </c>
      <c r="L3248" s="72" t="s">
        <v>390</v>
      </c>
      <c r="M3248" s="72"/>
    </row>
    <row r="3249" spans="2:13" x14ac:dyDescent="0.25">
      <c r="B3249" s="72" t="s">
        <v>143</v>
      </c>
      <c r="C3249" s="72" t="s">
        <v>144</v>
      </c>
      <c r="D3249" s="72" t="s">
        <v>12</v>
      </c>
      <c r="E3249" s="72" t="s">
        <v>188</v>
      </c>
      <c r="F3249" s="73">
        <v>120760</v>
      </c>
      <c r="G3249" s="72" t="s">
        <v>14</v>
      </c>
      <c r="H3249" s="72" t="s">
        <v>15</v>
      </c>
      <c r="I3249" s="72" t="s">
        <v>16</v>
      </c>
      <c r="J3249" s="72" t="s">
        <v>18</v>
      </c>
      <c r="K3249" s="72" t="s">
        <v>33</v>
      </c>
      <c r="L3249" s="72" t="s">
        <v>239</v>
      </c>
      <c r="M3249" s="72" t="s">
        <v>151</v>
      </c>
    </row>
    <row r="3250" spans="2:13" x14ac:dyDescent="0.25">
      <c r="B3250" s="72" t="s">
        <v>143</v>
      </c>
      <c r="C3250" s="72" t="s">
        <v>144</v>
      </c>
      <c r="D3250" s="72" t="s">
        <v>12</v>
      </c>
      <c r="E3250" s="72" t="s">
        <v>160</v>
      </c>
      <c r="F3250" s="73">
        <v>1149021</v>
      </c>
      <c r="G3250" s="72" t="s">
        <v>14</v>
      </c>
      <c r="H3250" s="72" t="s">
        <v>15</v>
      </c>
      <c r="I3250" s="72" t="s">
        <v>16</v>
      </c>
      <c r="J3250" s="72" t="s">
        <v>18</v>
      </c>
      <c r="K3250" s="72" t="s">
        <v>33</v>
      </c>
      <c r="L3250" s="72" t="s">
        <v>316</v>
      </c>
      <c r="M3250" s="72" t="s">
        <v>248</v>
      </c>
    </row>
    <row r="3251" spans="2:13" x14ac:dyDescent="0.25">
      <c r="B3251" s="72" t="s">
        <v>143</v>
      </c>
      <c r="C3251" s="72" t="s">
        <v>144</v>
      </c>
      <c r="D3251" s="72" t="s">
        <v>12</v>
      </c>
      <c r="E3251" s="72" t="s">
        <v>219</v>
      </c>
      <c r="F3251" s="73">
        <v>51670</v>
      </c>
      <c r="G3251" s="72" t="s">
        <v>14</v>
      </c>
      <c r="H3251" s="72" t="s">
        <v>15</v>
      </c>
      <c r="I3251" s="72" t="s">
        <v>16</v>
      </c>
      <c r="J3251" s="72" t="s">
        <v>18</v>
      </c>
      <c r="K3251" s="72" t="s">
        <v>24</v>
      </c>
      <c r="L3251" s="72" t="s">
        <v>470</v>
      </c>
      <c r="M3251" s="72"/>
    </row>
    <row r="3252" spans="2:13" x14ac:dyDescent="0.25">
      <c r="B3252" s="72" t="s">
        <v>143</v>
      </c>
      <c r="C3252" s="72" t="s">
        <v>144</v>
      </c>
      <c r="D3252" s="72" t="s">
        <v>12</v>
      </c>
      <c r="E3252" s="72" t="s">
        <v>240</v>
      </c>
      <c r="F3252" s="73">
        <v>-489</v>
      </c>
      <c r="G3252" s="72" t="s">
        <v>14</v>
      </c>
      <c r="H3252" s="72" t="s">
        <v>15</v>
      </c>
      <c r="I3252" s="72" t="s">
        <v>16</v>
      </c>
      <c r="J3252" s="72" t="s">
        <v>18</v>
      </c>
      <c r="K3252" s="72" t="s">
        <v>33</v>
      </c>
      <c r="L3252" s="72" t="s">
        <v>552</v>
      </c>
      <c r="M3252" s="72"/>
    </row>
    <row r="3253" spans="2:13" x14ac:dyDescent="0.25">
      <c r="B3253" s="72" t="s">
        <v>143</v>
      </c>
      <c r="C3253" s="72" t="s">
        <v>144</v>
      </c>
      <c r="D3253" s="72" t="s">
        <v>12</v>
      </c>
      <c r="E3253" s="72" t="s">
        <v>237</v>
      </c>
      <c r="F3253" s="73">
        <v>1822931</v>
      </c>
      <c r="G3253" s="72" t="s">
        <v>14</v>
      </c>
      <c r="H3253" s="72" t="s">
        <v>15</v>
      </c>
      <c r="I3253" s="72" t="s">
        <v>16</v>
      </c>
      <c r="J3253" s="72" t="s">
        <v>18</v>
      </c>
      <c r="K3253" s="72" t="s">
        <v>165</v>
      </c>
      <c r="L3253" s="72" t="s">
        <v>243</v>
      </c>
      <c r="M3253" s="72" t="s">
        <v>248</v>
      </c>
    </row>
    <row r="3254" spans="2:13" x14ac:dyDescent="0.25">
      <c r="B3254" s="72" t="s">
        <v>143</v>
      </c>
      <c r="C3254" s="72" t="s">
        <v>144</v>
      </c>
      <c r="D3254" s="72" t="s">
        <v>12</v>
      </c>
      <c r="E3254" s="72" t="s">
        <v>181</v>
      </c>
      <c r="F3254" s="73">
        <v>-401</v>
      </c>
      <c r="G3254" s="72" t="s">
        <v>14</v>
      </c>
      <c r="H3254" s="72" t="s">
        <v>155</v>
      </c>
      <c r="I3254" s="72" t="s">
        <v>16</v>
      </c>
      <c r="J3254" s="72" t="s">
        <v>18</v>
      </c>
      <c r="K3254" s="72" t="s">
        <v>33</v>
      </c>
      <c r="L3254" s="72" t="s">
        <v>429</v>
      </c>
      <c r="M3254" s="72"/>
    </row>
    <row r="3255" spans="2:13" x14ac:dyDescent="0.25">
      <c r="B3255" s="72" t="s">
        <v>143</v>
      </c>
      <c r="C3255" s="72" t="s">
        <v>144</v>
      </c>
      <c r="D3255" s="72" t="s">
        <v>12</v>
      </c>
      <c r="E3255" s="72" t="s">
        <v>152</v>
      </c>
      <c r="F3255" s="73">
        <v>-2272</v>
      </c>
      <c r="G3255" s="72" t="s">
        <v>14</v>
      </c>
      <c r="H3255" s="72" t="s">
        <v>155</v>
      </c>
      <c r="I3255" s="72" t="s">
        <v>16</v>
      </c>
      <c r="J3255" s="72" t="s">
        <v>18</v>
      </c>
      <c r="K3255" s="72" t="s">
        <v>33</v>
      </c>
      <c r="L3255" s="72" t="s">
        <v>314</v>
      </c>
      <c r="M3255" s="72"/>
    </row>
    <row r="3256" spans="2:13" x14ac:dyDescent="0.25">
      <c r="B3256" s="72" t="s">
        <v>143</v>
      </c>
      <c r="C3256" s="72" t="s">
        <v>144</v>
      </c>
      <c r="D3256" s="72" t="s">
        <v>12</v>
      </c>
      <c r="E3256" s="72" t="s">
        <v>201</v>
      </c>
      <c r="F3256" s="73">
        <v>1589043</v>
      </c>
      <c r="G3256" s="72" t="s">
        <v>14</v>
      </c>
      <c r="H3256" s="72" t="s">
        <v>155</v>
      </c>
      <c r="I3256" s="72" t="s">
        <v>16</v>
      </c>
      <c r="J3256" s="72" t="s">
        <v>18</v>
      </c>
      <c r="K3256" s="72" t="s">
        <v>33</v>
      </c>
      <c r="L3256" s="72" t="s">
        <v>348</v>
      </c>
      <c r="M3256" s="72" t="s">
        <v>322</v>
      </c>
    </row>
    <row r="3257" spans="2:13" x14ac:dyDescent="0.25">
      <c r="B3257" s="72" t="s">
        <v>143</v>
      </c>
      <c r="C3257" s="72" t="s">
        <v>144</v>
      </c>
      <c r="D3257" s="72" t="s">
        <v>12</v>
      </c>
      <c r="E3257" s="72" t="s">
        <v>219</v>
      </c>
      <c r="F3257" s="73">
        <v>1401</v>
      </c>
      <c r="G3257" s="72" t="s">
        <v>14</v>
      </c>
      <c r="H3257" s="72" t="s">
        <v>15</v>
      </c>
      <c r="I3257" s="72" t="s">
        <v>16</v>
      </c>
      <c r="J3257" s="72" t="s">
        <v>18</v>
      </c>
      <c r="K3257" s="72" t="s">
        <v>33</v>
      </c>
      <c r="L3257" s="72" t="s">
        <v>544</v>
      </c>
      <c r="M3257" s="72"/>
    </row>
    <row r="3258" spans="2:13" x14ac:dyDescent="0.25">
      <c r="B3258" s="72" t="s">
        <v>143</v>
      </c>
      <c r="C3258" s="72" t="s">
        <v>144</v>
      </c>
      <c r="D3258" s="72" t="s">
        <v>12</v>
      </c>
      <c r="E3258" s="72" t="s">
        <v>237</v>
      </c>
      <c r="F3258" s="73">
        <v>526133</v>
      </c>
      <c r="G3258" s="72" t="s">
        <v>14</v>
      </c>
      <c r="H3258" s="72" t="s">
        <v>15</v>
      </c>
      <c r="I3258" s="72" t="s">
        <v>16</v>
      </c>
      <c r="J3258" s="72" t="s">
        <v>18</v>
      </c>
      <c r="K3258" s="72" t="s">
        <v>33</v>
      </c>
      <c r="L3258" s="72" t="s">
        <v>316</v>
      </c>
      <c r="M3258" s="72" t="s">
        <v>163</v>
      </c>
    </row>
    <row r="3259" spans="2:13" x14ac:dyDescent="0.25">
      <c r="B3259" s="72" t="s">
        <v>143</v>
      </c>
      <c r="C3259" s="72" t="s">
        <v>144</v>
      </c>
      <c r="D3259" s="72" t="s">
        <v>12</v>
      </c>
      <c r="E3259" s="72" t="s">
        <v>292</v>
      </c>
      <c r="F3259" s="73">
        <v>1368707</v>
      </c>
      <c r="G3259" s="72" t="s">
        <v>14</v>
      </c>
      <c r="H3259" s="72" t="s">
        <v>15</v>
      </c>
      <c r="I3259" s="72" t="s">
        <v>16</v>
      </c>
      <c r="J3259" s="72" t="s">
        <v>18</v>
      </c>
      <c r="K3259" s="72" t="s">
        <v>165</v>
      </c>
      <c r="L3259" s="72" t="s">
        <v>610</v>
      </c>
      <c r="M3259" s="72" t="s">
        <v>293</v>
      </c>
    </row>
    <row r="3260" spans="2:13" x14ac:dyDescent="0.25">
      <c r="B3260" s="72" t="s">
        <v>143</v>
      </c>
      <c r="C3260" s="72" t="s">
        <v>144</v>
      </c>
      <c r="D3260" s="72" t="s">
        <v>12</v>
      </c>
      <c r="E3260" s="72" t="s">
        <v>181</v>
      </c>
      <c r="F3260" s="73">
        <v>-874</v>
      </c>
      <c r="G3260" s="72" t="s">
        <v>14</v>
      </c>
      <c r="H3260" s="72" t="s">
        <v>15</v>
      </c>
      <c r="I3260" s="72" t="s">
        <v>16</v>
      </c>
      <c r="J3260" s="72" t="s">
        <v>18</v>
      </c>
      <c r="K3260" s="72" t="s">
        <v>147</v>
      </c>
      <c r="L3260" s="72" t="s">
        <v>530</v>
      </c>
      <c r="M3260" s="72"/>
    </row>
    <row r="3261" spans="2:13" x14ac:dyDescent="0.25">
      <c r="B3261" s="72" t="s">
        <v>143</v>
      </c>
      <c r="C3261" s="72" t="s">
        <v>144</v>
      </c>
      <c r="D3261" s="72" t="s">
        <v>12</v>
      </c>
      <c r="E3261" s="72" t="s">
        <v>188</v>
      </c>
      <c r="F3261" s="73">
        <v>9469560</v>
      </c>
      <c r="G3261" s="72" t="s">
        <v>14</v>
      </c>
      <c r="H3261" s="72" t="s">
        <v>155</v>
      </c>
      <c r="I3261" s="72" t="s">
        <v>16</v>
      </c>
      <c r="J3261" s="72" t="s">
        <v>18</v>
      </c>
      <c r="K3261" s="72" t="s">
        <v>33</v>
      </c>
      <c r="L3261" s="72" t="s">
        <v>482</v>
      </c>
      <c r="M3261" s="72" t="s">
        <v>191</v>
      </c>
    </row>
    <row r="3262" spans="2:13" x14ac:dyDescent="0.25">
      <c r="B3262" s="72" t="s">
        <v>143</v>
      </c>
      <c r="C3262" s="72" t="s">
        <v>144</v>
      </c>
      <c r="D3262" s="72" t="s">
        <v>12</v>
      </c>
      <c r="E3262" s="72" t="s">
        <v>188</v>
      </c>
      <c r="F3262" s="73">
        <v>179359</v>
      </c>
      <c r="G3262" s="72" t="s">
        <v>14</v>
      </c>
      <c r="H3262" s="72" t="s">
        <v>155</v>
      </c>
      <c r="I3262" s="72" t="s">
        <v>136</v>
      </c>
      <c r="J3262" s="72" t="s">
        <v>18</v>
      </c>
      <c r="K3262" s="72" t="s">
        <v>267</v>
      </c>
      <c r="L3262" s="72" t="s">
        <v>452</v>
      </c>
      <c r="M3262" s="72" t="s">
        <v>163</v>
      </c>
    </row>
    <row r="3263" spans="2:13" x14ac:dyDescent="0.25">
      <c r="B3263" s="72" t="s">
        <v>143</v>
      </c>
      <c r="C3263" s="72" t="s">
        <v>144</v>
      </c>
      <c r="D3263" s="72" t="s">
        <v>12</v>
      </c>
      <c r="E3263" s="72" t="s">
        <v>328</v>
      </c>
      <c r="F3263" s="73">
        <v>45024</v>
      </c>
      <c r="G3263" s="72" t="s">
        <v>14</v>
      </c>
      <c r="H3263" s="72" t="s">
        <v>15</v>
      </c>
      <c r="I3263" s="72" t="s">
        <v>16</v>
      </c>
      <c r="J3263" s="72" t="s">
        <v>18</v>
      </c>
      <c r="K3263" s="72" t="s">
        <v>147</v>
      </c>
      <c r="L3263" s="72" t="s">
        <v>389</v>
      </c>
      <c r="M3263" s="72" t="s">
        <v>203</v>
      </c>
    </row>
    <row r="3264" spans="2:13" x14ac:dyDescent="0.25">
      <c r="B3264" s="72" t="s">
        <v>143</v>
      </c>
      <c r="C3264" s="72" t="s">
        <v>144</v>
      </c>
      <c r="D3264" s="72" t="s">
        <v>12</v>
      </c>
      <c r="E3264" s="72" t="s">
        <v>201</v>
      </c>
      <c r="F3264" s="73">
        <v>956268</v>
      </c>
      <c r="G3264" s="72" t="s">
        <v>14</v>
      </c>
      <c r="H3264" s="72" t="s">
        <v>15</v>
      </c>
      <c r="I3264" s="72" t="s">
        <v>16</v>
      </c>
      <c r="J3264" s="72" t="s">
        <v>18</v>
      </c>
      <c r="K3264" s="72" t="s">
        <v>189</v>
      </c>
      <c r="L3264" s="72" t="s">
        <v>421</v>
      </c>
      <c r="M3264" s="72" t="s">
        <v>159</v>
      </c>
    </row>
    <row r="3265" spans="2:13" x14ac:dyDescent="0.25">
      <c r="B3265" s="72" t="s">
        <v>143</v>
      </c>
      <c r="C3265" s="72" t="s">
        <v>144</v>
      </c>
      <c r="D3265" s="72" t="s">
        <v>12</v>
      </c>
      <c r="E3265" s="72" t="s">
        <v>197</v>
      </c>
      <c r="F3265" s="73">
        <v>44988</v>
      </c>
      <c r="G3265" s="72" t="s">
        <v>14</v>
      </c>
      <c r="H3265" s="72" t="s">
        <v>15</v>
      </c>
      <c r="I3265" s="72" t="s">
        <v>16</v>
      </c>
      <c r="J3265" s="72" t="s">
        <v>18</v>
      </c>
      <c r="K3265" s="72" t="s">
        <v>33</v>
      </c>
      <c r="L3265" s="72" t="s">
        <v>194</v>
      </c>
      <c r="M3265" s="72" t="s">
        <v>151</v>
      </c>
    </row>
    <row r="3266" spans="2:13" x14ac:dyDescent="0.25">
      <c r="B3266" s="72" t="s">
        <v>143</v>
      </c>
      <c r="C3266" s="72" t="s">
        <v>144</v>
      </c>
      <c r="D3266" s="72" t="s">
        <v>12</v>
      </c>
      <c r="E3266" s="72" t="s">
        <v>199</v>
      </c>
      <c r="F3266" s="73">
        <v>911</v>
      </c>
      <c r="G3266" s="72" t="s">
        <v>14</v>
      </c>
      <c r="H3266" s="72" t="s">
        <v>155</v>
      </c>
      <c r="I3266" s="72" t="s">
        <v>16</v>
      </c>
      <c r="J3266" s="72" t="s">
        <v>18</v>
      </c>
      <c r="K3266" s="72" t="s">
        <v>303</v>
      </c>
      <c r="L3266" s="72" t="s">
        <v>357</v>
      </c>
      <c r="M3266" s="72"/>
    </row>
    <row r="3267" spans="2:13" x14ac:dyDescent="0.25">
      <c r="B3267" s="72" t="s">
        <v>143</v>
      </c>
      <c r="C3267" s="72" t="s">
        <v>144</v>
      </c>
      <c r="D3267" s="72" t="s">
        <v>12</v>
      </c>
      <c r="E3267" s="72" t="s">
        <v>188</v>
      </c>
      <c r="F3267" s="73">
        <v>2175834</v>
      </c>
      <c r="G3267" s="72" t="s">
        <v>14</v>
      </c>
      <c r="H3267" s="72" t="s">
        <v>155</v>
      </c>
      <c r="I3267" s="72" t="s">
        <v>16</v>
      </c>
      <c r="J3267" s="72" t="s">
        <v>18</v>
      </c>
      <c r="K3267" s="72" t="s">
        <v>267</v>
      </c>
      <c r="L3267" s="72" t="s">
        <v>340</v>
      </c>
      <c r="M3267" s="72" t="s">
        <v>163</v>
      </c>
    </row>
    <row r="3268" spans="2:13" x14ac:dyDescent="0.25">
      <c r="B3268" s="72" t="s">
        <v>143</v>
      </c>
      <c r="C3268" s="72" t="s">
        <v>144</v>
      </c>
      <c r="D3268" s="72" t="s">
        <v>12</v>
      </c>
      <c r="E3268" s="72" t="s">
        <v>229</v>
      </c>
      <c r="F3268" s="73">
        <v>-14496</v>
      </c>
      <c r="G3268" s="72" t="s">
        <v>14</v>
      </c>
      <c r="H3268" s="72" t="s">
        <v>15</v>
      </c>
      <c r="I3268" s="72" t="s">
        <v>16</v>
      </c>
      <c r="J3268" s="72" t="s">
        <v>18</v>
      </c>
      <c r="K3268" s="72" t="s">
        <v>147</v>
      </c>
      <c r="L3268" s="72" t="s">
        <v>625</v>
      </c>
      <c r="M3268" s="72"/>
    </row>
    <row r="3269" spans="2:13" x14ac:dyDescent="0.25">
      <c r="B3269" s="72" t="s">
        <v>143</v>
      </c>
      <c r="C3269" s="72" t="s">
        <v>144</v>
      </c>
      <c r="D3269" s="72" t="s">
        <v>12</v>
      </c>
      <c r="E3269" s="72" t="s">
        <v>160</v>
      </c>
      <c r="F3269" s="73">
        <v>147769</v>
      </c>
      <c r="G3269" s="72" t="s">
        <v>14</v>
      </c>
      <c r="H3269" s="72" t="s">
        <v>155</v>
      </c>
      <c r="I3269" s="72" t="s">
        <v>136</v>
      </c>
      <c r="J3269" s="72" t="s">
        <v>18</v>
      </c>
      <c r="K3269" s="72" t="s">
        <v>267</v>
      </c>
      <c r="L3269" s="72" t="s">
        <v>576</v>
      </c>
      <c r="M3269" s="72" t="s">
        <v>163</v>
      </c>
    </row>
    <row r="3270" spans="2:13" x14ac:dyDescent="0.25">
      <c r="B3270" s="72" t="s">
        <v>143</v>
      </c>
      <c r="C3270" s="72" t="s">
        <v>144</v>
      </c>
      <c r="D3270" s="72" t="s">
        <v>12</v>
      </c>
      <c r="E3270" s="72" t="s">
        <v>160</v>
      </c>
      <c r="F3270" s="73">
        <v>729931</v>
      </c>
      <c r="G3270" s="72" t="s">
        <v>14</v>
      </c>
      <c r="H3270" s="72" t="s">
        <v>15</v>
      </c>
      <c r="I3270" s="72" t="s">
        <v>16</v>
      </c>
      <c r="J3270" s="72" t="s">
        <v>18</v>
      </c>
      <c r="K3270" s="72" t="s">
        <v>33</v>
      </c>
      <c r="L3270" s="72" t="s">
        <v>279</v>
      </c>
      <c r="M3270" s="72" t="s">
        <v>163</v>
      </c>
    </row>
    <row r="3271" spans="2:13" x14ac:dyDescent="0.25">
      <c r="B3271" s="72" t="s">
        <v>143</v>
      </c>
      <c r="C3271" s="72" t="s">
        <v>144</v>
      </c>
      <c r="D3271" s="72" t="s">
        <v>12</v>
      </c>
      <c r="E3271" s="72" t="s">
        <v>183</v>
      </c>
      <c r="F3271" s="73">
        <v>234810</v>
      </c>
      <c r="G3271" s="72" t="s">
        <v>14</v>
      </c>
      <c r="H3271" s="72" t="s">
        <v>15</v>
      </c>
      <c r="I3271" s="72" t="s">
        <v>16</v>
      </c>
      <c r="J3271" s="72" t="s">
        <v>18</v>
      </c>
      <c r="K3271" s="72" t="s">
        <v>205</v>
      </c>
      <c r="L3271" s="72" t="s">
        <v>206</v>
      </c>
      <c r="M3271" s="72" t="s">
        <v>248</v>
      </c>
    </row>
    <row r="3272" spans="2:13" x14ac:dyDescent="0.25">
      <c r="B3272" s="72" t="s">
        <v>143</v>
      </c>
      <c r="C3272" s="72" t="s">
        <v>144</v>
      </c>
      <c r="D3272" s="72" t="s">
        <v>12</v>
      </c>
      <c r="E3272" s="72" t="s">
        <v>183</v>
      </c>
      <c r="F3272" s="73">
        <v>62178</v>
      </c>
      <c r="G3272" s="72" t="s">
        <v>14</v>
      </c>
      <c r="H3272" s="72" t="s">
        <v>15</v>
      </c>
      <c r="I3272" s="72" t="s">
        <v>16</v>
      </c>
      <c r="J3272" s="72" t="s">
        <v>18</v>
      </c>
      <c r="K3272" s="72" t="s">
        <v>168</v>
      </c>
      <c r="L3272" s="72" t="s">
        <v>744</v>
      </c>
      <c r="M3272" s="72" t="s">
        <v>186</v>
      </c>
    </row>
    <row r="3273" spans="2:13" x14ac:dyDescent="0.25">
      <c r="B3273" s="72" t="s">
        <v>143</v>
      </c>
      <c r="C3273" s="72" t="s">
        <v>144</v>
      </c>
      <c r="D3273" s="72" t="s">
        <v>12</v>
      </c>
      <c r="E3273" s="72" t="s">
        <v>188</v>
      </c>
      <c r="F3273" s="73">
        <v>74382</v>
      </c>
      <c r="G3273" s="72" t="s">
        <v>14</v>
      </c>
      <c r="H3273" s="72" t="s">
        <v>15</v>
      </c>
      <c r="I3273" s="72" t="s">
        <v>16</v>
      </c>
      <c r="J3273" s="72" t="s">
        <v>18</v>
      </c>
      <c r="K3273" s="72" t="s">
        <v>33</v>
      </c>
      <c r="L3273" s="72" t="s">
        <v>516</v>
      </c>
      <c r="M3273" s="72" t="s">
        <v>151</v>
      </c>
    </row>
    <row r="3274" spans="2:13" x14ac:dyDescent="0.25">
      <c r="B3274" s="72" t="s">
        <v>143</v>
      </c>
      <c r="C3274" s="72" t="s">
        <v>144</v>
      </c>
      <c r="D3274" s="72" t="s">
        <v>12</v>
      </c>
      <c r="E3274" s="72" t="s">
        <v>197</v>
      </c>
      <c r="F3274" s="73">
        <v>14220</v>
      </c>
      <c r="G3274" s="72" t="s">
        <v>14</v>
      </c>
      <c r="H3274" s="72" t="s">
        <v>155</v>
      </c>
      <c r="I3274" s="72" t="s">
        <v>136</v>
      </c>
      <c r="J3274" s="72" t="s">
        <v>18</v>
      </c>
      <c r="K3274" s="72" t="s">
        <v>33</v>
      </c>
      <c r="L3274" s="72" t="s">
        <v>307</v>
      </c>
      <c r="M3274" s="72" t="s">
        <v>191</v>
      </c>
    </row>
    <row r="3275" spans="2:13" x14ac:dyDescent="0.25">
      <c r="B3275" s="72" t="s">
        <v>143</v>
      </c>
      <c r="C3275" s="72" t="s">
        <v>144</v>
      </c>
      <c r="D3275" s="72" t="s">
        <v>12</v>
      </c>
      <c r="E3275" s="72" t="s">
        <v>188</v>
      </c>
      <c r="F3275" s="73">
        <v>538038</v>
      </c>
      <c r="G3275" s="72" t="s">
        <v>14</v>
      </c>
      <c r="H3275" s="72" t="s">
        <v>15</v>
      </c>
      <c r="I3275" s="72" t="s">
        <v>16</v>
      </c>
      <c r="J3275" s="72" t="s">
        <v>18</v>
      </c>
      <c r="K3275" s="72" t="s">
        <v>24</v>
      </c>
      <c r="L3275" s="72" t="s">
        <v>264</v>
      </c>
      <c r="M3275" s="72" t="s">
        <v>151</v>
      </c>
    </row>
    <row r="3276" spans="2:13" x14ac:dyDescent="0.25">
      <c r="B3276" s="72" t="s">
        <v>143</v>
      </c>
      <c r="C3276" s="72" t="s">
        <v>144</v>
      </c>
      <c r="D3276" s="72" t="s">
        <v>12</v>
      </c>
      <c r="E3276" s="72" t="s">
        <v>197</v>
      </c>
      <c r="F3276" s="73">
        <v>6820408</v>
      </c>
      <c r="G3276" s="72" t="s">
        <v>14</v>
      </c>
      <c r="H3276" s="72" t="s">
        <v>155</v>
      </c>
      <c r="I3276" s="72" t="s">
        <v>16</v>
      </c>
      <c r="J3276" s="72" t="s">
        <v>18</v>
      </c>
      <c r="K3276" s="72" t="s">
        <v>33</v>
      </c>
      <c r="L3276" s="72" t="s">
        <v>490</v>
      </c>
      <c r="M3276" s="72" t="s">
        <v>163</v>
      </c>
    </row>
    <row r="3277" spans="2:13" x14ac:dyDescent="0.25">
      <c r="B3277" s="72" t="s">
        <v>143</v>
      </c>
      <c r="C3277" s="72" t="s">
        <v>144</v>
      </c>
      <c r="D3277" s="72" t="s">
        <v>12</v>
      </c>
      <c r="E3277" s="72" t="s">
        <v>177</v>
      </c>
      <c r="F3277" s="73">
        <v>592</v>
      </c>
      <c r="G3277" s="72" t="s">
        <v>14</v>
      </c>
      <c r="H3277" s="72" t="s">
        <v>15</v>
      </c>
      <c r="I3277" s="72" t="s">
        <v>136</v>
      </c>
      <c r="J3277" s="72" t="s">
        <v>18</v>
      </c>
      <c r="K3277" s="72" t="s">
        <v>27</v>
      </c>
      <c r="L3277" s="72" t="s">
        <v>405</v>
      </c>
      <c r="M3277" s="72"/>
    </row>
    <row r="3278" spans="2:13" x14ac:dyDescent="0.25">
      <c r="B3278" s="72" t="s">
        <v>143</v>
      </c>
      <c r="C3278" s="72" t="s">
        <v>144</v>
      </c>
      <c r="D3278" s="72" t="s">
        <v>12</v>
      </c>
      <c r="E3278" s="72" t="s">
        <v>199</v>
      </c>
      <c r="F3278" s="73">
        <v>72347</v>
      </c>
      <c r="G3278" s="72" t="s">
        <v>14</v>
      </c>
      <c r="H3278" s="72" t="s">
        <v>15</v>
      </c>
      <c r="I3278" s="72" t="s">
        <v>16</v>
      </c>
      <c r="J3278" s="72" t="s">
        <v>18</v>
      </c>
      <c r="K3278" s="72" t="s">
        <v>21</v>
      </c>
      <c r="L3278" s="72" t="s">
        <v>274</v>
      </c>
      <c r="M3278" s="72"/>
    </row>
    <row r="3279" spans="2:13" x14ac:dyDescent="0.25">
      <c r="B3279" s="72" t="s">
        <v>143</v>
      </c>
      <c r="C3279" s="72" t="s">
        <v>144</v>
      </c>
      <c r="D3279" s="72" t="s">
        <v>12</v>
      </c>
      <c r="E3279" s="72" t="s">
        <v>177</v>
      </c>
      <c r="F3279" s="73">
        <v>214340</v>
      </c>
      <c r="G3279" s="72" t="s">
        <v>14</v>
      </c>
      <c r="H3279" s="72" t="s">
        <v>15</v>
      </c>
      <c r="I3279" s="72" t="s">
        <v>16</v>
      </c>
      <c r="J3279" s="72" t="s">
        <v>18</v>
      </c>
      <c r="K3279" s="72" t="s">
        <v>147</v>
      </c>
      <c r="L3279" s="72" t="s">
        <v>489</v>
      </c>
      <c r="M3279" s="72"/>
    </row>
    <row r="3280" spans="2:13" x14ac:dyDescent="0.25">
      <c r="B3280" s="72" t="s">
        <v>143</v>
      </c>
      <c r="C3280" s="72" t="s">
        <v>144</v>
      </c>
      <c r="D3280" s="72" t="s">
        <v>12</v>
      </c>
      <c r="E3280" s="72" t="s">
        <v>160</v>
      </c>
      <c r="F3280" s="73">
        <v>434055</v>
      </c>
      <c r="G3280" s="72" t="s">
        <v>14</v>
      </c>
      <c r="H3280" s="72" t="s">
        <v>155</v>
      </c>
      <c r="I3280" s="72" t="s">
        <v>16</v>
      </c>
      <c r="J3280" s="72" t="s">
        <v>18</v>
      </c>
      <c r="K3280" s="72" t="s">
        <v>21</v>
      </c>
      <c r="L3280" s="72" t="s">
        <v>609</v>
      </c>
      <c r="M3280" s="72" t="s">
        <v>163</v>
      </c>
    </row>
    <row r="3281" spans="2:13" x14ac:dyDescent="0.25">
      <c r="B3281" s="72" t="s">
        <v>143</v>
      </c>
      <c r="C3281" s="72" t="s">
        <v>144</v>
      </c>
      <c r="D3281" s="72" t="s">
        <v>12</v>
      </c>
      <c r="E3281" s="72" t="s">
        <v>188</v>
      </c>
      <c r="F3281" s="73">
        <v>19738</v>
      </c>
      <c r="G3281" s="72" t="s">
        <v>14</v>
      </c>
      <c r="H3281" s="72" t="s">
        <v>15</v>
      </c>
      <c r="I3281" s="72" t="s">
        <v>16</v>
      </c>
      <c r="J3281" s="72" t="s">
        <v>18</v>
      </c>
      <c r="K3281" s="72" t="s">
        <v>303</v>
      </c>
      <c r="L3281" s="72" t="s">
        <v>716</v>
      </c>
      <c r="M3281" s="72" t="s">
        <v>151</v>
      </c>
    </row>
    <row r="3282" spans="2:13" x14ac:dyDescent="0.25">
      <c r="B3282" s="72" t="s">
        <v>143</v>
      </c>
      <c r="C3282" s="72" t="s">
        <v>144</v>
      </c>
      <c r="D3282" s="72" t="s">
        <v>12</v>
      </c>
      <c r="E3282" s="72" t="s">
        <v>229</v>
      </c>
      <c r="F3282" s="73">
        <v>-411779</v>
      </c>
      <c r="G3282" s="72" t="s">
        <v>14</v>
      </c>
      <c r="H3282" s="72" t="s">
        <v>15</v>
      </c>
      <c r="I3282" s="72" t="s">
        <v>16</v>
      </c>
      <c r="J3282" s="72" t="s">
        <v>18</v>
      </c>
      <c r="K3282" s="72" t="s">
        <v>147</v>
      </c>
      <c r="L3282" s="72" t="s">
        <v>182</v>
      </c>
      <c r="M3282" s="72"/>
    </row>
    <row r="3283" spans="2:13" x14ac:dyDescent="0.25">
      <c r="B3283" s="72" t="s">
        <v>143</v>
      </c>
      <c r="C3283" s="72" t="s">
        <v>144</v>
      </c>
      <c r="D3283" s="72" t="s">
        <v>12</v>
      </c>
      <c r="E3283" s="72" t="s">
        <v>160</v>
      </c>
      <c r="F3283" s="73">
        <v>24044</v>
      </c>
      <c r="G3283" s="72" t="s">
        <v>14</v>
      </c>
      <c r="H3283" s="72" t="s">
        <v>15</v>
      </c>
      <c r="I3283" s="72" t="s">
        <v>16</v>
      </c>
      <c r="J3283" s="72" t="s">
        <v>18</v>
      </c>
      <c r="K3283" s="72" t="s">
        <v>24</v>
      </c>
      <c r="L3283" s="72" t="s">
        <v>799</v>
      </c>
      <c r="M3283" s="72" t="s">
        <v>163</v>
      </c>
    </row>
    <row r="3284" spans="2:13" x14ac:dyDescent="0.25">
      <c r="B3284" s="72" t="s">
        <v>143</v>
      </c>
      <c r="C3284" s="72" t="s">
        <v>144</v>
      </c>
      <c r="D3284" s="72" t="s">
        <v>12</v>
      </c>
      <c r="E3284" s="72" t="s">
        <v>335</v>
      </c>
      <c r="F3284" s="73">
        <v>211787</v>
      </c>
      <c r="G3284" s="72" t="s">
        <v>14</v>
      </c>
      <c r="H3284" s="72" t="s">
        <v>15</v>
      </c>
      <c r="I3284" s="72" t="s">
        <v>16</v>
      </c>
      <c r="J3284" s="72" t="s">
        <v>18</v>
      </c>
      <c r="K3284" s="72" t="s">
        <v>33</v>
      </c>
      <c r="L3284" s="72" t="s">
        <v>490</v>
      </c>
      <c r="M3284" s="72" t="s">
        <v>322</v>
      </c>
    </row>
    <row r="3285" spans="2:13" x14ac:dyDescent="0.25">
      <c r="B3285" s="72" t="s">
        <v>143</v>
      </c>
      <c r="C3285" s="72" t="s">
        <v>144</v>
      </c>
      <c r="D3285" s="72" t="s">
        <v>12</v>
      </c>
      <c r="E3285" s="72" t="s">
        <v>188</v>
      </c>
      <c r="F3285" s="73">
        <v>11240</v>
      </c>
      <c r="G3285" s="72" t="s">
        <v>14</v>
      </c>
      <c r="H3285" s="72" t="s">
        <v>155</v>
      </c>
      <c r="I3285" s="72" t="s">
        <v>16</v>
      </c>
      <c r="J3285" s="72" t="s">
        <v>18</v>
      </c>
      <c r="K3285" s="72" t="s">
        <v>33</v>
      </c>
      <c r="L3285" s="72" t="s">
        <v>800</v>
      </c>
      <c r="M3285" s="72" t="s">
        <v>151</v>
      </c>
    </row>
    <row r="3286" spans="2:13" x14ac:dyDescent="0.25">
      <c r="B3286" s="72" t="s">
        <v>143</v>
      </c>
      <c r="C3286" s="72" t="s">
        <v>144</v>
      </c>
      <c r="D3286" s="72" t="s">
        <v>12</v>
      </c>
      <c r="E3286" s="72" t="s">
        <v>292</v>
      </c>
      <c r="F3286" s="73">
        <v>585873</v>
      </c>
      <c r="G3286" s="72" t="s">
        <v>14</v>
      </c>
      <c r="H3286" s="72" t="s">
        <v>15</v>
      </c>
      <c r="I3286" s="72" t="s">
        <v>16</v>
      </c>
      <c r="J3286" s="72" t="s">
        <v>18</v>
      </c>
      <c r="K3286" s="72" t="s">
        <v>147</v>
      </c>
      <c r="L3286" s="72" t="s">
        <v>476</v>
      </c>
      <c r="M3286" s="72" t="s">
        <v>601</v>
      </c>
    </row>
    <row r="3287" spans="2:13" x14ac:dyDescent="0.25">
      <c r="B3287" s="72" t="s">
        <v>143</v>
      </c>
      <c r="C3287" s="72" t="s">
        <v>144</v>
      </c>
      <c r="D3287" s="72" t="s">
        <v>12</v>
      </c>
      <c r="E3287" s="72" t="s">
        <v>282</v>
      </c>
      <c r="F3287" s="73">
        <v>-79</v>
      </c>
      <c r="G3287" s="72" t="s">
        <v>31</v>
      </c>
      <c r="H3287" s="72" t="s">
        <v>15</v>
      </c>
      <c r="I3287" s="72" t="s">
        <v>16</v>
      </c>
      <c r="J3287" s="72" t="s">
        <v>18</v>
      </c>
      <c r="K3287" s="72" t="s">
        <v>184</v>
      </c>
      <c r="L3287" s="72" t="s">
        <v>336</v>
      </c>
      <c r="M3287" s="72"/>
    </row>
    <row r="3288" spans="2:13" x14ac:dyDescent="0.25">
      <c r="B3288" s="72" t="s">
        <v>143</v>
      </c>
      <c r="C3288" s="72" t="s">
        <v>144</v>
      </c>
      <c r="D3288" s="72" t="s">
        <v>12</v>
      </c>
      <c r="E3288" s="72" t="s">
        <v>633</v>
      </c>
      <c r="F3288" s="73">
        <v>3548954</v>
      </c>
      <c r="G3288" s="72" t="s">
        <v>14</v>
      </c>
      <c r="H3288" s="72" t="s">
        <v>155</v>
      </c>
      <c r="I3288" s="72" t="s">
        <v>16</v>
      </c>
      <c r="J3288" s="72" t="s">
        <v>18</v>
      </c>
      <c r="K3288" s="72"/>
      <c r="L3288" s="72"/>
      <c r="M3288" s="72" t="s">
        <v>151</v>
      </c>
    </row>
    <row r="3289" spans="2:13" x14ac:dyDescent="0.25">
      <c r="B3289" s="72" t="s">
        <v>143</v>
      </c>
      <c r="C3289" s="72" t="s">
        <v>144</v>
      </c>
      <c r="D3289" s="72" t="s">
        <v>12</v>
      </c>
      <c r="E3289" s="72" t="s">
        <v>229</v>
      </c>
      <c r="F3289" s="73">
        <v>-119</v>
      </c>
      <c r="G3289" s="72" t="s">
        <v>14</v>
      </c>
      <c r="H3289" s="72" t="s">
        <v>15</v>
      </c>
      <c r="I3289" s="72" t="s">
        <v>16</v>
      </c>
      <c r="J3289" s="72" t="s">
        <v>18</v>
      </c>
      <c r="K3289" s="72" t="s">
        <v>33</v>
      </c>
      <c r="L3289" s="72" t="s">
        <v>436</v>
      </c>
      <c r="M3289" s="72"/>
    </row>
    <row r="3290" spans="2:13" x14ac:dyDescent="0.25">
      <c r="B3290" s="72" t="s">
        <v>143</v>
      </c>
      <c r="C3290" s="72" t="s">
        <v>144</v>
      </c>
      <c r="D3290" s="72" t="s">
        <v>12</v>
      </c>
      <c r="E3290" s="72" t="s">
        <v>197</v>
      </c>
      <c r="F3290" s="73">
        <v>6600</v>
      </c>
      <c r="G3290" s="72" t="s">
        <v>14</v>
      </c>
      <c r="H3290" s="72" t="s">
        <v>15</v>
      </c>
      <c r="I3290" s="72" t="s">
        <v>16</v>
      </c>
      <c r="J3290" s="72" t="s">
        <v>18</v>
      </c>
      <c r="K3290" s="72" t="s">
        <v>33</v>
      </c>
      <c r="L3290" s="72" t="s">
        <v>667</v>
      </c>
      <c r="M3290" s="72" t="s">
        <v>151</v>
      </c>
    </row>
    <row r="3291" spans="2:13" x14ac:dyDescent="0.25">
      <c r="B3291" s="72" t="s">
        <v>143</v>
      </c>
      <c r="C3291" s="72" t="s">
        <v>144</v>
      </c>
      <c r="D3291" s="72" t="s">
        <v>12</v>
      </c>
      <c r="E3291" s="72" t="s">
        <v>177</v>
      </c>
      <c r="F3291" s="73">
        <v>1046651</v>
      </c>
      <c r="G3291" s="72" t="s">
        <v>14</v>
      </c>
      <c r="H3291" s="72" t="s">
        <v>15</v>
      </c>
      <c r="I3291" s="72" t="s">
        <v>16</v>
      </c>
      <c r="J3291" s="72" t="s">
        <v>18</v>
      </c>
      <c r="K3291" s="72" t="s">
        <v>205</v>
      </c>
      <c r="L3291" s="72" t="s">
        <v>206</v>
      </c>
      <c r="M3291" s="72"/>
    </row>
    <row r="3292" spans="2:13" x14ac:dyDescent="0.25">
      <c r="B3292" s="72" t="s">
        <v>143</v>
      </c>
      <c r="C3292" s="72" t="s">
        <v>144</v>
      </c>
      <c r="D3292" s="72" t="s">
        <v>12</v>
      </c>
      <c r="E3292" s="72" t="s">
        <v>229</v>
      </c>
      <c r="F3292" s="73">
        <v>-168291</v>
      </c>
      <c r="G3292" s="72" t="s">
        <v>14</v>
      </c>
      <c r="H3292" s="72" t="s">
        <v>155</v>
      </c>
      <c r="I3292" s="72" t="s">
        <v>16</v>
      </c>
      <c r="J3292" s="72" t="s">
        <v>18</v>
      </c>
      <c r="K3292" s="72" t="s">
        <v>33</v>
      </c>
      <c r="L3292" s="72" t="s">
        <v>700</v>
      </c>
      <c r="M3292" s="72"/>
    </row>
    <row r="3293" spans="2:13" x14ac:dyDescent="0.25">
      <c r="B3293" s="72" t="s">
        <v>143</v>
      </c>
      <c r="C3293" s="72" t="s">
        <v>144</v>
      </c>
      <c r="D3293" s="72" t="s">
        <v>12</v>
      </c>
      <c r="E3293" s="72" t="s">
        <v>177</v>
      </c>
      <c r="F3293" s="73">
        <v>6950</v>
      </c>
      <c r="G3293" s="72" t="s">
        <v>14</v>
      </c>
      <c r="H3293" s="72" t="s">
        <v>155</v>
      </c>
      <c r="I3293" s="72" t="s">
        <v>16</v>
      </c>
      <c r="J3293" s="72" t="s">
        <v>18</v>
      </c>
      <c r="K3293" s="72" t="s">
        <v>147</v>
      </c>
      <c r="L3293" s="72" t="s">
        <v>517</v>
      </c>
      <c r="M3293" s="72"/>
    </row>
    <row r="3294" spans="2:13" x14ac:dyDescent="0.25">
      <c r="B3294" s="72" t="s">
        <v>143</v>
      </c>
      <c r="C3294" s="72" t="s">
        <v>144</v>
      </c>
      <c r="D3294" s="72" t="s">
        <v>12</v>
      </c>
      <c r="E3294" s="72" t="s">
        <v>164</v>
      </c>
      <c r="F3294" s="73">
        <v>-1502</v>
      </c>
      <c r="G3294" s="72" t="s">
        <v>14</v>
      </c>
      <c r="H3294" s="72" t="s">
        <v>155</v>
      </c>
      <c r="I3294" s="72" t="s">
        <v>16</v>
      </c>
      <c r="J3294" s="72" t="s">
        <v>18</v>
      </c>
      <c r="K3294" s="72" t="s">
        <v>21</v>
      </c>
      <c r="L3294" s="72" t="s">
        <v>198</v>
      </c>
      <c r="M3294" s="72"/>
    </row>
    <row r="3295" spans="2:13" x14ac:dyDescent="0.25">
      <c r="B3295" s="72" t="s">
        <v>143</v>
      </c>
      <c r="C3295" s="72" t="s">
        <v>144</v>
      </c>
      <c r="D3295" s="72" t="s">
        <v>12</v>
      </c>
      <c r="E3295" s="72" t="s">
        <v>160</v>
      </c>
      <c r="F3295" s="73">
        <v>16496</v>
      </c>
      <c r="G3295" s="72" t="s">
        <v>14</v>
      </c>
      <c r="H3295" s="72" t="s">
        <v>15</v>
      </c>
      <c r="I3295" s="72" t="s">
        <v>16</v>
      </c>
      <c r="J3295" s="72" t="s">
        <v>18</v>
      </c>
      <c r="K3295" s="72" t="s">
        <v>189</v>
      </c>
      <c r="L3295" s="72" t="s">
        <v>150</v>
      </c>
      <c r="M3295" s="72" t="s">
        <v>186</v>
      </c>
    </row>
    <row r="3296" spans="2:13" x14ac:dyDescent="0.25">
      <c r="B3296" s="72" t="s">
        <v>143</v>
      </c>
      <c r="C3296" s="72" t="s">
        <v>144</v>
      </c>
      <c r="D3296" s="72" t="s">
        <v>12</v>
      </c>
      <c r="E3296" s="72" t="s">
        <v>197</v>
      </c>
      <c r="F3296" s="73">
        <v>560330</v>
      </c>
      <c r="G3296" s="72" t="s">
        <v>14</v>
      </c>
      <c r="H3296" s="72" t="s">
        <v>155</v>
      </c>
      <c r="I3296" s="72" t="s">
        <v>16</v>
      </c>
      <c r="J3296" s="72" t="s">
        <v>18</v>
      </c>
      <c r="K3296" s="72" t="s">
        <v>147</v>
      </c>
      <c r="L3296" s="72" t="s">
        <v>278</v>
      </c>
      <c r="M3296" s="72" t="s">
        <v>163</v>
      </c>
    </row>
    <row r="3297" spans="2:13" x14ac:dyDescent="0.25">
      <c r="B3297" s="72" t="s">
        <v>143</v>
      </c>
      <c r="C3297" s="72" t="s">
        <v>144</v>
      </c>
      <c r="D3297" s="72" t="s">
        <v>12</v>
      </c>
      <c r="E3297" s="72" t="s">
        <v>335</v>
      </c>
      <c r="F3297" s="73">
        <v>73820</v>
      </c>
      <c r="G3297" s="72" t="s">
        <v>14</v>
      </c>
      <c r="H3297" s="72" t="s">
        <v>15</v>
      </c>
      <c r="I3297" s="72" t="s">
        <v>16</v>
      </c>
      <c r="J3297" s="72" t="s">
        <v>18</v>
      </c>
      <c r="K3297" s="72" t="s">
        <v>147</v>
      </c>
      <c r="L3297" s="72" t="s">
        <v>530</v>
      </c>
      <c r="M3297" s="72" t="s">
        <v>159</v>
      </c>
    </row>
    <row r="3298" spans="2:13" x14ac:dyDescent="0.25">
      <c r="B3298" s="72" t="s">
        <v>143</v>
      </c>
      <c r="C3298" s="72" t="s">
        <v>144</v>
      </c>
      <c r="D3298" s="72" t="s">
        <v>12</v>
      </c>
      <c r="E3298" s="72" t="s">
        <v>152</v>
      </c>
      <c r="F3298" s="73">
        <v>-2778</v>
      </c>
      <c r="G3298" s="72" t="s">
        <v>14</v>
      </c>
      <c r="H3298" s="72" t="s">
        <v>155</v>
      </c>
      <c r="I3298" s="72" t="s">
        <v>136</v>
      </c>
      <c r="J3298" s="72" t="s">
        <v>18</v>
      </c>
      <c r="K3298" s="72" t="s">
        <v>267</v>
      </c>
      <c r="L3298" s="72" t="s">
        <v>342</v>
      </c>
      <c r="M3298" s="72"/>
    </row>
    <row r="3299" spans="2:13" x14ac:dyDescent="0.25">
      <c r="B3299" s="72" t="s">
        <v>143</v>
      </c>
      <c r="C3299" s="72" t="s">
        <v>144</v>
      </c>
      <c r="D3299" s="72" t="s">
        <v>12</v>
      </c>
      <c r="E3299" s="72" t="s">
        <v>282</v>
      </c>
      <c r="F3299" s="73">
        <v>-5560</v>
      </c>
      <c r="G3299" s="72" t="s">
        <v>14</v>
      </c>
      <c r="H3299" s="72" t="s">
        <v>155</v>
      </c>
      <c r="I3299" s="72" t="s">
        <v>16</v>
      </c>
      <c r="J3299" s="72" t="s">
        <v>18</v>
      </c>
      <c r="K3299" s="72" t="s">
        <v>33</v>
      </c>
      <c r="L3299" s="72" t="s">
        <v>284</v>
      </c>
      <c r="M3299" s="72"/>
    </row>
    <row r="3300" spans="2:13" x14ac:dyDescent="0.25">
      <c r="B3300" s="72" t="s">
        <v>143</v>
      </c>
      <c r="C3300" s="72" t="s">
        <v>144</v>
      </c>
      <c r="D3300" s="72" t="s">
        <v>12</v>
      </c>
      <c r="E3300" s="72" t="s">
        <v>145</v>
      </c>
      <c r="F3300" s="73">
        <v>-16</v>
      </c>
      <c r="G3300" s="72" t="s">
        <v>14</v>
      </c>
      <c r="H3300" s="72" t="s">
        <v>155</v>
      </c>
      <c r="I3300" s="72" t="s">
        <v>16</v>
      </c>
      <c r="J3300" s="72" t="s">
        <v>18</v>
      </c>
      <c r="K3300" s="72" t="s">
        <v>21</v>
      </c>
      <c r="L3300" s="72" t="s">
        <v>494</v>
      </c>
      <c r="M3300" s="72"/>
    </row>
    <row r="3301" spans="2:13" x14ac:dyDescent="0.25">
      <c r="B3301" s="72" t="s">
        <v>143</v>
      </c>
      <c r="C3301" s="72" t="s">
        <v>144</v>
      </c>
      <c r="D3301" s="72" t="s">
        <v>12</v>
      </c>
      <c r="E3301" s="72" t="s">
        <v>181</v>
      </c>
      <c r="F3301" s="73">
        <v>-41</v>
      </c>
      <c r="G3301" s="72" t="s">
        <v>14</v>
      </c>
      <c r="H3301" s="72" t="s">
        <v>15</v>
      </c>
      <c r="I3301" s="72" t="s">
        <v>136</v>
      </c>
      <c r="J3301" s="72" t="s">
        <v>18</v>
      </c>
      <c r="K3301" s="72" t="s">
        <v>21</v>
      </c>
      <c r="L3301" s="72" t="s">
        <v>352</v>
      </c>
      <c r="M3301" s="72"/>
    </row>
    <row r="3302" spans="2:13" x14ac:dyDescent="0.25">
      <c r="B3302" s="72" t="s">
        <v>143</v>
      </c>
      <c r="C3302" s="72" t="s">
        <v>144</v>
      </c>
      <c r="D3302" s="72" t="s">
        <v>12</v>
      </c>
      <c r="E3302" s="72" t="s">
        <v>181</v>
      </c>
      <c r="F3302" s="73">
        <v>-207</v>
      </c>
      <c r="G3302" s="72" t="s">
        <v>14</v>
      </c>
      <c r="H3302" s="72" t="s">
        <v>15</v>
      </c>
      <c r="I3302" s="72" t="s">
        <v>16</v>
      </c>
      <c r="J3302" s="72" t="s">
        <v>18</v>
      </c>
      <c r="K3302" s="72" t="s">
        <v>147</v>
      </c>
      <c r="L3302" s="72" t="s">
        <v>259</v>
      </c>
      <c r="M3302" s="72"/>
    </row>
    <row r="3303" spans="2:13" x14ac:dyDescent="0.25">
      <c r="B3303" s="72" t="s">
        <v>143</v>
      </c>
      <c r="C3303" s="72" t="s">
        <v>144</v>
      </c>
      <c r="D3303" s="72" t="s">
        <v>12</v>
      </c>
      <c r="E3303" s="72" t="s">
        <v>188</v>
      </c>
      <c r="F3303" s="73">
        <v>66112</v>
      </c>
      <c r="G3303" s="72" t="s">
        <v>14</v>
      </c>
      <c r="H3303" s="72" t="s">
        <v>15</v>
      </c>
      <c r="I3303" s="72" t="s">
        <v>16</v>
      </c>
      <c r="J3303" s="72" t="s">
        <v>18</v>
      </c>
      <c r="K3303" s="72" t="s">
        <v>161</v>
      </c>
      <c r="L3303" s="72" t="s">
        <v>695</v>
      </c>
      <c r="M3303" s="72" t="s">
        <v>191</v>
      </c>
    </row>
    <row r="3304" spans="2:13" x14ac:dyDescent="0.25">
      <c r="B3304" s="72" t="s">
        <v>143</v>
      </c>
      <c r="C3304" s="72" t="s">
        <v>144</v>
      </c>
      <c r="D3304" s="72" t="s">
        <v>12</v>
      </c>
      <c r="E3304" s="72" t="s">
        <v>282</v>
      </c>
      <c r="F3304" s="73">
        <v>-278</v>
      </c>
      <c r="G3304" s="72" t="s">
        <v>14</v>
      </c>
      <c r="H3304" s="72" t="s">
        <v>15</v>
      </c>
      <c r="I3304" s="72" t="s">
        <v>16</v>
      </c>
      <c r="J3304" s="72" t="s">
        <v>18</v>
      </c>
      <c r="K3304" s="72" t="s">
        <v>24</v>
      </c>
      <c r="L3304" s="72" t="s">
        <v>799</v>
      </c>
      <c r="M3304" s="72"/>
    </row>
    <row r="3305" spans="2:13" x14ac:dyDescent="0.25">
      <c r="B3305" s="72" t="s">
        <v>143</v>
      </c>
      <c r="C3305" s="72" t="s">
        <v>144</v>
      </c>
      <c r="D3305" s="72" t="s">
        <v>12</v>
      </c>
      <c r="E3305" s="72" t="s">
        <v>175</v>
      </c>
      <c r="F3305" s="73">
        <v>-113044</v>
      </c>
      <c r="G3305" s="72" t="s">
        <v>14</v>
      </c>
      <c r="H3305" s="72" t="s">
        <v>15</v>
      </c>
      <c r="I3305" s="72" t="s">
        <v>16</v>
      </c>
      <c r="J3305" s="72" t="s">
        <v>18</v>
      </c>
      <c r="K3305" s="72" t="s">
        <v>147</v>
      </c>
      <c r="L3305" s="72" t="s">
        <v>511</v>
      </c>
      <c r="M3305" s="72"/>
    </row>
    <row r="3306" spans="2:13" x14ac:dyDescent="0.25">
      <c r="B3306" s="72" t="s">
        <v>143</v>
      </c>
      <c r="C3306" s="72" t="s">
        <v>144</v>
      </c>
      <c r="D3306" s="72" t="s">
        <v>12</v>
      </c>
      <c r="E3306" s="72" t="s">
        <v>349</v>
      </c>
      <c r="F3306" s="73">
        <v>115504</v>
      </c>
      <c r="G3306" s="72" t="s">
        <v>14</v>
      </c>
      <c r="H3306" s="72" t="s">
        <v>15</v>
      </c>
      <c r="I3306" s="72" t="s">
        <v>16</v>
      </c>
      <c r="J3306" s="72" t="s">
        <v>18</v>
      </c>
      <c r="K3306" s="72" t="s">
        <v>33</v>
      </c>
      <c r="L3306" s="72" t="s">
        <v>409</v>
      </c>
      <c r="M3306" s="72" t="s">
        <v>334</v>
      </c>
    </row>
    <row r="3307" spans="2:13" x14ac:dyDescent="0.25">
      <c r="B3307" s="72" t="s">
        <v>143</v>
      </c>
      <c r="C3307" s="72" t="s">
        <v>144</v>
      </c>
      <c r="D3307" s="72" t="s">
        <v>12</v>
      </c>
      <c r="E3307" s="72" t="s">
        <v>164</v>
      </c>
      <c r="F3307" s="73">
        <v>-103</v>
      </c>
      <c r="G3307" s="72" t="s">
        <v>14</v>
      </c>
      <c r="H3307" s="72" t="s">
        <v>15</v>
      </c>
      <c r="I3307" s="72" t="s">
        <v>16</v>
      </c>
      <c r="J3307" s="72" t="s">
        <v>18</v>
      </c>
      <c r="K3307" s="72" t="s">
        <v>214</v>
      </c>
      <c r="L3307" s="72" t="s">
        <v>679</v>
      </c>
      <c r="M3307" s="72"/>
    </row>
    <row r="3308" spans="2:13" x14ac:dyDescent="0.25">
      <c r="B3308" s="72" t="s">
        <v>143</v>
      </c>
      <c r="C3308" s="72" t="s">
        <v>144</v>
      </c>
      <c r="D3308" s="72" t="s">
        <v>12</v>
      </c>
      <c r="E3308" s="72" t="s">
        <v>562</v>
      </c>
      <c r="F3308" s="73">
        <v>21124</v>
      </c>
      <c r="G3308" s="72" t="s">
        <v>14</v>
      </c>
      <c r="H3308" s="72" t="s">
        <v>15</v>
      </c>
      <c r="I3308" s="72" t="s">
        <v>16</v>
      </c>
      <c r="J3308" s="72" t="s">
        <v>18</v>
      </c>
      <c r="K3308" s="72" t="s">
        <v>33</v>
      </c>
      <c r="L3308" s="72" t="s">
        <v>212</v>
      </c>
      <c r="M3308" s="72" t="s">
        <v>334</v>
      </c>
    </row>
    <row r="3309" spans="2:13" x14ac:dyDescent="0.25">
      <c r="B3309" s="72" t="s">
        <v>143</v>
      </c>
      <c r="C3309" s="72" t="s">
        <v>144</v>
      </c>
      <c r="D3309" s="72" t="s">
        <v>12</v>
      </c>
      <c r="E3309" s="72" t="s">
        <v>145</v>
      </c>
      <c r="F3309" s="73">
        <v>-112723</v>
      </c>
      <c r="G3309" s="72" t="s">
        <v>14</v>
      </c>
      <c r="H3309" s="72" t="s">
        <v>15</v>
      </c>
      <c r="I3309" s="72" t="s">
        <v>16</v>
      </c>
      <c r="J3309" s="72" t="s">
        <v>18</v>
      </c>
      <c r="K3309" s="72" t="s">
        <v>214</v>
      </c>
      <c r="L3309" s="72" t="s">
        <v>450</v>
      </c>
      <c r="M3309" s="72"/>
    </row>
    <row r="3310" spans="2:13" x14ac:dyDescent="0.25">
      <c r="B3310" s="72" t="s">
        <v>143</v>
      </c>
      <c r="C3310" s="72" t="s">
        <v>144</v>
      </c>
      <c r="D3310" s="72" t="s">
        <v>12</v>
      </c>
      <c r="E3310" s="72" t="s">
        <v>213</v>
      </c>
      <c r="F3310" s="73">
        <v>13366</v>
      </c>
      <c r="G3310" s="72" t="s">
        <v>14</v>
      </c>
      <c r="H3310" s="72" t="s">
        <v>155</v>
      </c>
      <c r="I3310" s="72" t="s">
        <v>16</v>
      </c>
      <c r="J3310" s="72" t="s">
        <v>18</v>
      </c>
      <c r="K3310" s="72" t="s">
        <v>33</v>
      </c>
      <c r="L3310" s="72" t="s">
        <v>228</v>
      </c>
      <c r="M3310" s="72" t="s">
        <v>172</v>
      </c>
    </row>
    <row r="3311" spans="2:13" x14ac:dyDescent="0.25">
      <c r="B3311" s="72" t="s">
        <v>143</v>
      </c>
      <c r="C3311" s="72" t="s">
        <v>144</v>
      </c>
      <c r="D3311" s="72" t="s">
        <v>12</v>
      </c>
      <c r="E3311" s="72" t="s">
        <v>219</v>
      </c>
      <c r="F3311" s="73">
        <v>5579</v>
      </c>
      <c r="G3311" s="72" t="s">
        <v>14</v>
      </c>
      <c r="H3311" s="72" t="s">
        <v>15</v>
      </c>
      <c r="I3311" s="72" t="s">
        <v>16</v>
      </c>
      <c r="J3311" s="72" t="s">
        <v>18</v>
      </c>
      <c r="K3311" s="72" t="s">
        <v>33</v>
      </c>
      <c r="L3311" s="72" t="s">
        <v>481</v>
      </c>
      <c r="M3311" s="72"/>
    </row>
    <row r="3312" spans="2:13" x14ac:dyDescent="0.25">
      <c r="B3312" s="72" t="s">
        <v>143</v>
      </c>
      <c r="C3312" s="72" t="s">
        <v>144</v>
      </c>
      <c r="D3312" s="72" t="s">
        <v>12</v>
      </c>
      <c r="E3312" s="72" t="s">
        <v>164</v>
      </c>
      <c r="F3312" s="73">
        <v>-42864</v>
      </c>
      <c r="G3312" s="72" t="s">
        <v>14</v>
      </c>
      <c r="H3312" s="72" t="s">
        <v>15</v>
      </c>
      <c r="I3312" s="72" t="s">
        <v>16</v>
      </c>
      <c r="J3312" s="72" t="s">
        <v>18</v>
      </c>
      <c r="K3312" s="72" t="s">
        <v>21</v>
      </c>
      <c r="L3312" s="72" t="s">
        <v>645</v>
      </c>
      <c r="M3312" s="72"/>
    </row>
    <row r="3313" spans="2:13" x14ac:dyDescent="0.25">
      <c r="B3313" s="72" t="s">
        <v>143</v>
      </c>
      <c r="C3313" s="72" t="s">
        <v>144</v>
      </c>
      <c r="D3313" s="72" t="s">
        <v>12</v>
      </c>
      <c r="E3313" s="72" t="s">
        <v>240</v>
      </c>
      <c r="F3313" s="73">
        <v>-14482</v>
      </c>
      <c r="G3313" s="72" t="s">
        <v>14</v>
      </c>
      <c r="H3313" s="72" t="s">
        <v>15</v>
      </c>
      <c r="I3313" s="72" t="s">
        <v>16</v>
      </c>
      <c r="J3313" s="72" t="s">
        <v>18</v>
      </c>
      <c r="K3313" s="72" t="s">
        <v>33</v>
      </c>
      <c r="L3313" s="72" t="s">
        <v>279</v>
      </c>
      <c r="M3313" s="72"/>
    </row>
    <row r="3314" spans="2:13" x14ac:dyDescent="0.25">
      <c r="B3314" s="72" t="s">
        <v>143</v>
      </c>
      <c r="C3314" s="72" t="s">
        <v>144</v>
      </c>
      <c r="D3314" s="72" t="s">
        <v>12</v>
      </c>
      <c r="E3314" s="72" t="s">
        <v>160</v>
      </c>
      <c r="F3314" s="73">
        <v>310466</v>
      </c>
      <c r="G3314" s="72" t="s">
        <v>14</v>
      </c>
      <c r="H3314" s="72" t="s">
        <v>15</v>
      </c>
      <c r="I3314" s="72" t="s">
        <v>16</v>
      </c>
      <c r="J3314" s="72" t="s">
        <v>18</v>
      </c>
      <c r="K3314" s="72" t="s">
        <v>21</v>
      </c>
      <c r="L3314" s="72" t="s">
        <v>602</v>
      </c>
      <c r="M3314" s="72" t="s">
        <v>248</v>
      </c>
    </row>
    <row r="3315" spans="2:13" x14ac:dyDescent="0.25">
      <c r="B3315" s="72" t="s">
        <v>143</v>
      </c>
      <c r="C3315" s="72" t="s">
        <v>144</v>
      </c>
      <c r="D3315" s="72" t="s">
        <v>12</v>
      </c>
      <c r="E3315" s="72" t="s">
        <v>335</v>
      </c>
      <c r="F3315" s="73">
        <v>137909</v>
      </c>
      <c r="G3315" s="72" t="s">
        <v>14</v>
      </c>
      <c r="H3315" s="72" t="s">
        <v>15</v>
      </c>
      <c r="I3315" s="72" t="s">
        <v>16</v>
      </c>
      <c r="J3315" s="72" t="s">
        <v>18</v>
      </c>
      <c r="K3315" s="72" t="s">
        <v>147</v>
      </c>
      <c r="L3315" s="72" t="s">
        <v>511</v>
      </c>
      <c r="M3315" s="72" t="s">
        <v>159</v>
      </c>
    </row>
    <row r="3316" spans="2:13" x14ac:dyDescent="0.25">
      <c r="B3316" s="72" t="s">
        <v>143</v>
      </c>
      <c r="C3316" s="72" t="s">
        <v>144</v>
      </c>
      <c r="D3316" s="72" t="s">
        <v>12</v>
      </c>
      <c r="E3316" s="72" t="s">
        <v>177</v>
      </c>
      <c r="F3316" s="73">
        <v>361821</v>
      </c>
      <c r="G3316" s="72" t="s">
        <v>14</v>
      </c>
      <c r="H3316" s="72" t="s">
        <v>155</v>
      </c>
      <c r="I3316" s="72" t="s">
        <v>16</v>
      </c>
      <c r="J3316" s="72" t="s">
        <v>18</v>
      </c>
      <c r="K3316" s="72" t="s">
        <v>147</v>
      </c>
      <c r="L3316" s="72" t="s">
        <v>332</v>
      </c>
      <c r="M3316" s="72"/>
    </row>
    <row r="3317" spans="2:13" x14ac:dyDescent="0.25">
      <c r="B3317" s="72" t="s">
        <v>143</v>
      </c>
      <c r="C3317" s="72" t="s">
        <v>144</v>
      </c>
      <c r="D3317" s="72" t="s">
        <v>12</v>
      </c>
      <c r="E3317" s="72" t="s">
        <v>160</v>
      </c>
      <c r="F3317" s="73">
        <v>78866</v>
      </c>
      <c r="G3317" s="72" t="s">
        <v>14</v>
      </c>
      <c r="H3317" s="72" t="s">
        <v>15</v>
      </c>
      <c r="I3317" s="72" t="s">
        <v>16</v>
      </c>
      <c r="J3317" s="72" t="s">
        <v>18</v>
      </c>
      <c r="K3317" s="72" t="s">
        <v>33</v>
      </c>
      <c r="L3317" s="72" t="s">
        <v>497</v>
      </c>
      <c r="M3317" s="72" t="s">
        <v>163</v>
      </c>
    </row>
    <row r="3318" spans="2:13" x14ac:dyDescent="0.25">
      <c r="B3318" s="72" t="s">
        <v>143</v>
      </c>
      <c r="C3318" s="72" t="s">
        <v>144</v>
      </c>
      <c r="D3318" s="72" t="s">
        <v>12</v>
      </c>
      <c r="E3318" s="72" t="s">
        <v>801</v>
      </c>
      <c r="F3318" s="73">
        <v>299664</v>
      </c>
      <c r="G3318" s="72" t="s">
        <v>14</v>
      </c>
      <c r="H3318" s="72" t="s">
        <v>155</v>
      </c>
      <c r="I3318" s="72" t="s">
        <v>16</v>
      </c>
      <c r="J3318" s="72" t="s">
        <v>18</v>
      </c>
      <c r="K3318" s="72"/>
      <c r="L3318" s="72"/>
      <c r="M3318" s="72" t="s">
        <v>248</v>
      </c>
    </row>
    <row r="3319" spans="2:13" x14ac:dyDescent="0.25">
      <c r="B3319" s="72" t="s">
        <v>143</v>
      </c>
      <c r="C3319" s="72" t="s">
        <v>144</v>
      </c>
      <c r="D3319" s="72" t="s">
        <v>12</v>
      </c>
      <c r="E3319" s="72" t="s">
        <v>282</v>
      </c>
      <c r="F3319" s="73">
        <v>-546</v>
      </c>
      <c r="G3319" s="72" t="s">
        <v>14</v>
      </c>
      <c r="H3319" s="72" t="s">
        <v>15</v>
      </c>
      <c r="I3319" s="72" t="s">
        <v>16</v>
      </c>
      <c r="J3319" s="72" t="s">
        <v>18</v>
      </c>
      <c r="K3319" s="72" t="s">
        <v>245</v>
      </c>
      <c r="L3319" s="72" t="s">
        <v>564</v>
      </c>
      <c r="M3319" s="72"/>
    </row>
    <row r="3320" spans="2:13" x14ac:dyDescent="0.25">
      <c r="B3320" s="72" t="s">
        <v>143</v>
      </c>
      <c r="C3320" s="72" t="s">
        <v>144</v>
      </c>
      <c r="D3320" s="72" t="s">
        <v>12</v>
      </c>
      <c r="E3320" s="72" t="s">
        <v>229</v>
      </c>
      <c r="F3320" s="73">
        <v>-37592</v>
      </c>
      <c r="G3320" s="72" t="s">
        <v>14</v>
      </c>
      <c r="H3320" s="72" t="s">
        <v>15</v>
      </c>
      <c r="I3320" s="72" t="s">
        <v>16</v>
      </c>
      <c r="J3320" s="72" t="s">
        <v>18</v>
      </c>
      <c r="K3320" s="72" t="s">
        <v>33</v>
      </c>
      <c r="L3320" s="72" t="s">
        <v>271</v>
      </c>
      <c r="M3320" s="72"/>
    </row>
    <row r="3321" spans="2:13" x14ac:dyDescent="0.25">
      <c r="B3321" s="72" t="s">
        <v>143</v>
      </c>
      <c r="C3321" s="72" t="s">
        <v>144</v>
      </c>
      <c r="D3321" s="72" t="s">
        <v>12</v>
      </c>
      <c r="E3321" s="72" t="s">
        <v>160</v>
      </c>
      <c r="F3321" s="73">
        <v>12596</v>
      </c>
      <c r="G3321" s="72" t="s">
        <v>14</v>
      </c>
      <c r="H3321" s="72" t="s">
        <v>15</v>
      </c>
      <c r="I3321" s="72" t="s">
        <v>16</v>
      </c>
      <c r="J3321" s="72" t="s">
        <v>18</v>
      </c>
      <c r="K3321" s="72" t="s">
        <v>33</v>
      </c>
      <c r="L3321" s="72" t="s">
        <v>714</v>
      </c>
      <c r="M3321" s="72" t="s">
        <v>191</v>
      </c>
    </row>
    <row r="3322" spans="2:13" x14ac:dyDescent="0.25">
      <c r="B3322" s="72" t="s">
        <v>143</v>
      </c>
      <c r="C3322" s="72" t="s">
        <v>144</v>
      </c>
      <c r="D3322" s="72" t="s">
        <v>12</v>
      </c>
      <c r="E3322" s="72" t="s">
        <v>229</v>
      </c>
      <c r="F3322" s="73">
        <v>-286</v>
      </c>
      <c r="G3322" s="72" t="s">
        <v>14</v>
      </c>
      <c r="H3322" s="72" t="s">
        <v>15</v>
      </c>
      <c r="I3322" s="72" t="s">
        <v>16</v>
      </c>
      <c r="J3322" s="72" t="s">
        <v>18</v>
      </c>
      <c r="K3322" s="72" t="s">
        <v>33</v>
      </c>
      <c r="L3322" s="72" t="s">
        <v>739</v>
      </c>
      <c r="M3322" s="72"/>
    </row>
    <row r="3323" spans="2:13" x14ac:dyDescent="0.25">
      <c r="B3323" s="72" t="s">
        <v>143</v>
      </c>
      <c r="C3323" s="72" t="s">
        <v>144</v>
      </c>
      <c r="D3323" s="72" t="s">
        <v>12</v>
      </c>
      <c r="E3323" s="72" t="s">
        <v>229</v>
      </c>
      <c r="F3323" s="73">
        <v>-34247</v>
      </c>
      <c r="G3323" s="72" t="s">
        <v>14</v>
      </c>
      <c r="H3323" s="72" t="s">
        <v>15</v>
      </c>
      <c r="I3323" s="72" t="s">
        <v>16</v>
      </c>
      <c r="J3323" s="72" t="s">
        <v>18</v>
      </c>
      <c r="K3323" s="72" t="s">
        <v>165</v>
      </c>
      <c r="L3323" s="72" t="s">
        <v>563</v>
      </c>
      <c r="M3323" s="72"/>
    </row>
    <row r="3324" spans="2:13" x14ac:dyDescent="0.25">
      <c r="B3324" s="72" t="s">
        <v>143</v>
      </c>
      <c r="C3324" s="72" t="s">
        <v>144</v>
      </c>
      <c r="D3324" s="72" t="s">
        <v>12</v>
      </c>
      <c r="E3324" s="72" t="s">
        <v>240</v>
      </c>
      <c r="F3324" s="73">
        <v>-2538</v>
      </c>
      <c r="G3324" s="72" t="s">
        <v>14</v>
      </c>
      <c r="H3324" s="72" t="s">
        <v>15</v>
      </c>
      <c r="I3324" s="72" t="s">
        <v>16</v>
      </c>
      <c r="J3324" s="72" t="s">
        <v>18</v>
      </c>
      <c r="K3324" s="72" t="s">
        <v>33</v>
      </c>
      <c r="L3324" s="72" t="s">
        <v>179</v>
      </c>
      <c r="M3324" s="72"/>
    </row>
    <row r="3325" spans="2:13" x14ac:dyDescent="0.25">
      <c r="B3325" s="72" t="s">
        <v>143</v>
      </c>
      <c r="C3325" s="72" t="s">
        <v>144</v>
      </c>
      <c r="D3325" s="72" t="s">
        <v>12</v>
      </c>
      <c r="E3325" s="72" t="s">
        <v>145</v>
      </c>
      <c r="F3325" s="73">
        <v>-925</v>
      </c>
      <c r="G3325" s="72" t="s">
        <v>14</v>
      </c>
      <c r="H3325" s="72" t="s">
        <v>15</v>
      </c>
      <c r="I3325" s="72" t="s">
        <v>16</v>
      </c>
      <c r="J3325" s="72" t="s">
        <v>18</v>
      </c>
      <c r="K3325" s="72" t="s">
        <v>33</v>
      </c>
      <c r="L3325" s="72" t="s">
        <v>558</v>
      </c>
      <c r="M3325" s="72"/>
    </row>
    <row r="3326" spans="2:13" x14ac:dyDescent="0.25">
      <c r="B3326" s="72" t="s">
        <v>143</v>
      </c>
      <c r="C3326" s="72" t="s">
        <v>144</v>
      </c>
      <c r="D3326" s="72" t="s">
        <v>12</v>
      </c>
      <c r="E3326" s="72" t="s">
        <v>152</v>
      </c>
      <c r="F3326" s="73">
        <v>-1148</v>
      </c>
      <c r="G3326" s="72" t="s">
        <v>14</v>
      </c>
      <c r="H3326" s="72" t="s">
        <v>15</v>
      </c>
      <c r="I3326" s="72" t="s">
        <v>16</v>
      </c>
      <c r="J3326" s="72" t="s">
        <v>18</v>
      </c>
      <c r="K3326" s="72" t="s">
        <v>33</v>
      </c>
      <c r="L3326" s="72" t="s">
        <v>345</v>
      </c>
      <c r="M3326" s="72"/>
    </row>
    <row r="3327" spans="2:13" x14ac:dyDescent="0.25">
      <c r="B3327" s="72" t="s">
        <v>143</v>
      </c>
      <c r="C3327" s="72" t="s">
        <v>144</v>
      </c>
      <c r="D3327" s="72" t="s">
        <v>12</v>
      </c>
      <c r="E3327" s="72" t="s">
        <v>209</v>
      </c>
      <c r="F3327" s="73">
        <v>903483</v>
      </c>
      <c r="G3327" s="72" t="s">
        <v>14</v>
      </c>
      <c r="H3327" s="72" t="s">
        <v>155</v>
      </c>
      <c r="I3327" s="72" t="s">
        <v>16</v>
      </c>
      <c r="J3327" s="72" t="s">
        <v>18</v>
      </c>
      <c r="K3327" s="72" t="s">
        <v>33</v>
      </c>
      <c r="L3327" s="72" t="s">
        <v>346</v>
      </c>
      <c r="M3327" s="72" t="s">
        <v>159</v>
      </c>
    </row>
    <row r="3328" spans="2:13" x14ac:dyDescent="0.25">
      <c r="B3328" s="72" t="s">
        <v>143</v>
      </c>
      <c r="C3328" s="72" t="s">
        <v>144</v>
      </c>
      <c r="D3328" s="72" t="s">
        <v>12</v>
      </c>
      <c r="E3328" s="72" t="s">
        <v>229</v>
      </c>
      <c r="F3328" s="73">
        <v>-425</v>
      </c>
      <c r="G3328" s="72" t="s">
        <v>14</v>
      </c>
      <c r="H3328" s="72" t="s">
        <v>155</v>
      </c>
      <c r="I3328" s="72" t="s">
        <v>16</v>
      </c>
      <c r="J3328" s="72" t="s">
        <v>18</v>
      </c>
      <c r="K3328" s="72" t="s">
        <v>33</v>
      </c>
      <c r="L3328" s="72" t="s">
        <v>800</v>
      </c>
      <c r="M3328" s="72"/>
    </row>
    <row r="3329" spans="2:13" x14ac:dyDescent="0.25">
      <c r="B3329" s="72" t="s">
        <v>143</v>
      </c>
      <c r="C3329" s="72" t="s">
        <v>144</v>
      </c>
      <c r="D3329" s="72" t="s">
        <v>12</v>
      </c>
      <c r="E3329" s="72" t="s">
        <v>282</v>
      </c>
      <c r="F3329" s="73">
        <v>-2172</v>
      </c>
      <c r="G3329" s="72" t="s">
        <v>14</v>
      </c>
      <c r="H3329" s="72" t="s">
        <v>15</v>
      </c>
      <c r="I3329" s="72" t="s">
        <v>16</v>
      </c>
      <c r="J3329" s="72" t="s">
        <v>18</v>
      </c>
      <c r="K3329" s="72" t="s">
        <v>33</v>
      </c>
      <c r="L3329" s="72" t="s">
        <v>333</v>
      </c>
      <c r="M3329" s="72"/>
    </row>
    <row r="3330" spans="2:13" x14ac:dyDescent="0.25">
      <c r="B3330" s="72" t="s">
        <v>143</v>
      </c>
      <c r="C3330" s="72" t="s">
        <v>144</v>
      </c>
      <c r="D3330" s="72" t="s">
        <v>12</v>
      </c>
      <c r="E3330" s="72" t="s">
        <v>164</v>
      </c>
      <c r="F3330" s="73">
        <v>-7980</v>
      </c>
      <c r="G3330" s="72" t="s">
        <v>14</v>
      </c>
      <c r="H3330" s="72" t="s">
        <v>155</v>
      </c>
      <c r="I3330" s="72" t="s">
        <v>16</v>
      </c>
      <c r="J3330" s="72" t="s">
        <v>18</v>
      </c>
      <c r="K3330" s="72" t="s">
        <v>33</v>
      </c>
      <c r="L3330" s="72" t="s">
        <v>430</v>
      </c>
      <c r="M3330" s="72"/>
    </row>
    <row r="3331" spans="2:13" x14ac:dyDescent="0.25">
      <c r="B3331" s="72" t="s">
        <v>143</v>
      </c>
      <c r="C3331" s="72" t="s">
        <v>144</v>
      </c>
      <c r="D3331" s="72" t="s">
        <v>12</v>
      </c>
      <c r="E3331" s="72" t="s">
        <v>188</v>
      </c>
      <c r="F3331" s="73">
        <v>2375184</v>
      </c>
      <c r="G3331" s="72" t="s">
        <v>14</v>
      </c>
      <c r="H3331" s="72" t="s">
        <v>15</v>
      </c>
      <c r="I3331" s="72" t="s">
        <v>16</v>
      </c>
      <c r="J3331" s="72" t="s">
        <v>18</v>
      </c>
      <c r="K3331" s="72" t="s">
        <v>245</v>
      </c>
      <c r="L3331" s="72" t="s">
        <v>701</v>
      </c>
      <c r="M3331" s="72" t="s">
        <v>191</v>
      </c>
    </row>
    <row r="3332" spans="2:13" x14ac:dyDescent="0.25">
      <c r="B3332" s="72" t="s">
        <v>143</v>
      </c>
      <c r="C3332" s="72" t="s">
        <v>144</v>
      </c>
      <c r="D3332" s="72" t="s">
        <v>12</v>
      </c>
      <c r="E3332" s="72" t="s">
        <v>160</v>
      </c>
      <c r="F3332" s="73">
        <v>3874800</v>
      </c>
      <c r="G3332" s="72" t="s">
        <v>14</v>
      </c>
      <c r="H3332" s="72" t="s">
        <v>15</v>
      </c>
      <c r="I3332" s="72" t="s">
        <v>16</v>
      </c>
      <c r="J3332" s="72" t="s">
        <v>18</v>
      </c>
      <c r="K3332" s="72" t="s">
        <v>165</v>
      </c>
      <c r="L3332" s="72" t="s">
        <v>243</v>
      </c>
      <c r="M3332" s="72" t="s">
        <v>248</v>
      </c>
    </row>
    <row r="3333" spans="2:13" x14ac:dyDescent="0.25">
      <c r="B3333" s="72" t="s">
        <v>143</v>
      </c>
      <c r="C3333" s="72" t="s">
        <v>144</v>
      </c>
      <c r="D3333" s="72" t="s">
        <v>12</v>
      </c>
      <c r="E3333" s="72" t="s">
        <v>240</v>
      </c>
      <c r="F3333" s="73">
        <v>-2198</v>
      </c>
      <c r="G3333" s="72" t="s">
        <v>14</v>
      </c>
      <c r="H3333" s="72" t="s">
        <v>15</v>
      </c>
      <c r="I3333" s="72" t="s">
        <v>16</v>
      </c>
      <c r="J3333" s="72" t="s">
        <v>18</v>
      </c>
      <c r="K3333" s="72" t="s">
        <v>33</v>
      </c>
      <c r="L3333" s="72" t="s">
        <v>568</v>
      </c>
      <c r="M3333" s="72"/>
    </row>
    <row r="3334" spans="2:13" x14ac:dyDescent="0.25">
      <c r="B3334" s="72" t="s">
        <v>143</v>
      </c>
      <c r="C3334" s="72" t="s">
        <v>144</v>
      </c>
      <c r="D3334" s="72" t="s">
        <v>12</v>
      </c>
      <c r="E3334" s="72" t="s">
        <v>219</v>
      </c>
      <c r="F3334" s="73">
        <v>156234</v>
      </c>
      <c r="G3334" s="72" t="s">
        <v>14</v>
      </c>
      <c r="H3334" s="72" t="s">
        <v>15</v>
      </c>
      <c r="I3334" s="72" t="s">
        <v>16</v>
      </c>
      <c r="J3334" s="72" t="s">
        <v>18</v>
      </c>
      <c r="K3334" s="72" t="s">
        <v>214</v>
      </c>
      <c r="L3334" s="72" t="s">
        <v>726</v>
      </c>
      <c r="M3334" s="72"/>
    </row>
    <row r="3335" spans="2:13" x14ac:dyDescent="0.25">
      <c r="B3335" s="72" t="s">
        <v>143</v>
      </c>
      <c r="C3335" s="72" t="s">
        <v>144</v>
      </c>
      <c r="D3335" s="72" t="s">
        <v>12</v>
      </c>
      <c r="E3335" s="72" t="s">
        <v>282</v>
      </c>
      <c r="F3335" s="73">
        <v>-5605</v>
      </c>
      <c r="G3335" s="72" t="s">
        <v>14</v>
      </c>
      <c r="H3335" s="72" t="s">
        <v>155</v>
      </c>
      <c r="I3335" s="72" t="s">
        <v>16</v>
      </c>
      <c r="J3335" s="72" t="s">
        <v>18</v>
      </c>
      <c r="K3335" s="72" t="s">
        <v>33</v>
      </c>
      <c r="L3335" s="72" t="s">
        <v>436</v>
      </c>
      <c r="M3335" s="72"/>
    </row>
    <row r="3336" spans="2:13" x14ac:dyDescent="0.25">
      <c r="B3336" s="72" t="s">
        <v>143</v>
      </c>
      <c r="C3336" s="72" t="s">
        <v>144</v>
      </c>
      <c r="D3336" s="72" t="s">
        <v>12</v>
      </c>
      <c r="E3336" s="72" t="s">
        <v>145</v>
      </c>
      <c r="F3336" s="73">
        <v>-25139</v>
      </c>
      <c r="G3336" s="72" t="s">
        <v>14</v>
      </c>
      <c r="H3336" s="72" t="s">
        <v>155</v>
      </c>
      <c r="I3336" s="72" t="s">
        <v>16</v>
      </c>
      <c r="J3336" s="72" t="s">
        <v>18</v>
      </c>
      <c r="K3336" s="72" t="s">
        <v>267</v>
      </c>
      <c r="L3336" s="72" t="s">
        <v>641</v>
      </c>
      <c r="M3336" s="72"/>
    </row>
    <row r="3337" spans="2:13" x14ac:dyDescent="0.25">
      <c r="B3337" s="72" t="s">
        <v>143</v>
      </c>
      <c r="C3337" s="72" t="s">
        <v>144</v>
      </c>
      <c r="D3337" s="72" t="s">
        <v>12</v>
      </c>
      <c r="E3337" s="72" t="s">
        <v>219</v>
      </c>
      <c r="F3337" s="73">
        <v>130277</v>
      </c>
      <c r="G3337" s="72" t="s">
        <v>14</v>
      </c>
      <c r="H3337" s="72" t="s">
        <v>155</v>
      </c>
      <c r="I3337" s="72" t="s">
        <v>16</v>
      </c>
      <c r="J3337" s="72" t="s">
        <v>18</v>
      </c>
      <c r="K3337" s="72" t="s">
        <v>33</v>
      </c>
      <c r="L3337" s="72" t="s">
        <v>284</v>
      </c>
      <c r="M3337" s="72"/>
    </row>
    <row r="3338" spans="2:13" x14ac:dyDescent="0.25">
      <c r="B3338" s="72" t="s">
        <v>143</v>
      </c>
      <c r="C3338" s="72" t="s">
        <v>144</v>
      </c>
      <c r="D3338" s="72" t="s">
        <v>12</v>
      </c>
      <c r="E3338" s="72" t="s">
        <v>219</v>
      </c>
      <c r="F3338" s="73">
        <v>821</v>
      </c>
      <c r="G3338" s="72" t="s">
        <v>14</v>
      </c>
      <c r="H3338" s="72" t="s">
        <v>15</v>
      </c>
      <c r="I3338" s="72" t="s">
        <v>16</v>
      </c>
      <c r="J3338" s="72" t="s">
        <v>18</v>
      </c>
      <c r="K3338" s="72" t="s">
        <v>33</v>
      </c>
      <c r="L3338" s="72" t="s">
        <v>802</v>
      </c>
      <c r="M3338" s="72"/>
    </row>
    <row r="3339" spans="2:13" x14ac:dyDescent="0.25">
      <c r="B3339" s="72" t="s">
        <v>143</v>
      </c>
      <c r="C3339" s="72" t="s">
        <v>144</v>
      </c>
      <c r="D3339" s="72" t="s">
        <v>12</v>
      </c>
      <c r="E3339" s="72" t="s">
        <v>229</v>
      </c>
      <c r="F3339" s="73">
        <v>-24948</v>
      </c>
      <c r="G3339" s="72" t="s">
        <v>14</v>
      </c>
      <c r="H3339" s="72" t="s">
        <v>155</v>
      </c>
      <c r="I3339" s="72" t="s">
        <v>16</v>
      </c>
      <c r="J3339" s="72" t="s">
        <v>18</v>
      </c>
      <c r="K3339" s="72" t="s">
        <v>33</v>
      </c>
      <c r="L3339" s="72" t="s">
        <v>802</v>
      </c>
      <c r="M3339" s="72"/>
    </row>
    <row r="3340" spans="2:13" x14ac:dyDescent="0.25">
      <c r="B3340" s="72" t="s">
        <v>143</v>
      </c>
      <c r="C3340" s="72" t="s">
        <v>144</v>
      </c>
      <c r="D3340" s="72" t="s">
        <v>12</v>
      </c>
      <c r="E3340" s="72" t="s">
        <v>219</v>
      </c>
      <c r="F3340" s="73">
        <v>837</v>
      </c>
      <c r="G3340" s="72" t="s">
        <v>14</v>
      </c>
      <c r="H3340" s="72" t="s">
        <v>15</v>
      </c>
      <c r="I3340" s="72" t="s">
        <v>16</v>
      </c>
      <c r="J3340" s="72" t="s">
        <v>18</v>
      </c>
      <c r="K3340" s="72" t="s">
        <v>24</v>
      </c>
      <c r="L3340" s="72" t="s">
        <v>41</v>
      </c>
      <c r="M3340" s="72"/>
    </row>
    <row r="3341" spans="2:13" x14ac:dyDescent="0.25">
      <c r="B3341" s="72" t="s">
        <v>143</v>
      </c>
      <c r="C3341" s="72" t="s">
        <v>144</v>
      </c>
      <c r="D3341" s="72" t="s">
        <v>12</v>
      </c>
      <c r="E3341" s="72" t="s">
        <v>177</v>
      </c>
      <c r="F3341" s="73">
        <v>253114</v>
      </c>
      <c r="G3341" s="72" t="s">
        <v>14</v>
      </c>
      <c r="H3341" s="72" t="s">
        <v>15</v>
      </c>
      <c r="I3341" s="72" t="s">
        <v>16</v>
      </c>
      <c r="J3341" s="72" t="s">
        <v>18</v>
      </c>
      <c r="K3341" s="72" t="s">
        <v>33</v>
      </c>
      <c r="L3341" s="72" t="s">
        <v>568</v>
      </c>
      <c r="M3341" s="72"/>
    </row>
    <row r="3342" spans="2:13" x14ac:dyDescent="0.25">
      <c r="B3342" s="72" t="s">
        <v>143</v>
      </c>
      <c r="C3342" s="72" t="s">
        <v>144</v>
      </c>
      <c r="D3342" s="72" t="s">
        <v>12</v>
      </c>
      <c r="E3342" s="72" t="s">
        <v>219</v>
      </c>
      <c r="F3342" s="73">
        <v>91383</v>
      </c>
      <c r="G3342" s="72" t="s">
        <v>14</v>
      </c>
      <c r="H3342" s="72" t="s">
        <v>15</v>
      </c>
      <c r="I3342" s="72" t="s">
        <v>16</v>
      </c>
      <c r="J3342" s="72" t="s">
        <v>18</v>
      </c>
      <c r="K3342" s="72" t="s">
        <v>267</v>
      </c>
      <c r="L3342" s="72" t="s">
        <v>313</v>
      </c>
      <c r="M3342" s="72"/>
    </row>
    <row r="3343" spans="2:13" x14ac:dyDescent="0.25">
      <c r="B3343" s="72" t="s">
        <v>143</v>
      </c>
      <c r="C3343" s="72" t="s">
        <v>144</v>
      </c>
      <c r="D3343" s="72" t="s">
        <v>12</v>
      </c>
      <c r="E3343" s="72" t="s">
        <v>240</v>
      </c>
      <c r="F3343" s="73">
        <v>-32914</v>
      </c>
      <c r="G3343" s="72" t="s">
        <v>14</v>
      </c>
      <c r="H3343" s="72" t="s">
        <v>15</v>
      </c>
      <c r="I3343" s="72" t="s">
        <v>16</v>
      </c>
      <c r="J3343" s="72" t="s">
        <v>18</v>
      </c>
      <c r="K3343" s="72" t="s">
        <v>147</v>
      </c>
      <c r="L3343" s="72" t="s">
        <v>358</v>
      </c>
      <c r="M3343" s="72"/>
    </row>
    <row r="3344" spans="2:13" x14ac:dyDescent="0.25">
      <c r="B3344" s="72" t="s">
        <v>143</v>
      </c>
      <c r="C3344" s="72" t="s">
        <v>144</v>
      </c>
      <c r="D3344" s="72" t="s">
        <v>12</v>
      </c>
      <c r="E3344" s="72" t="s">
        <v>199</v>
      </c>
      <c r="F3344" s="73">
        <v>7793</v>
      </c>
      <c r="G3344" s="72" t="s">
        <v>14</v>
      </c>
      <c r="H3344" s="72" t="s">
        <v>155</v>
      </c>
      <c r="I3344" s="72" t="s">
        <v>16</v>
      </c>
      <c r="J3344" s="72" t="s">
        <v>18</v>
      </c>
      <c r="K3344" s="72" t="s">
        <v>21</v>
      </c>
      <c r="L3344" s="72" t="s">
        <v>274</v>
      </c>
      <c r="M3344" s="72"/>
    </row>
    <row r="3345" spans="2:13" x14ac:dyDescent="0.25">
      <c r="B3345" s="72" t="s">
        <v>143</v>
      </c>
      <c r="C3345" s="72" t="s">
        <v>144</v>
      </c>
      <c r="D3345" s="72" t="s">
        <v>12</v>
      </c>
      <c r="E3345" s="72" t="s">
        <v>188</v>
      </c>
      <c r="F3345" s="73">
        <v>2415796</v>
      </c>
      <c r="G3345" s="72" t="s">
        <v>14</v>
      </c>
      <c r="H3345" s="72" t="s">
        <v>15</v>
      </c>
      <c r="I3345" s="72" t="s">
        <v>16</v>
      </c>
      <c r="J3345" s="72" t="s">
        <v>18</v>
      </c>
      <c r="K3345" s="72" t="s">
        <v>147</v>
      </c>
      <c r="L3345" s="72" t="s">
        <v>530</v>
      </c>
      <c r="M3345" s="72" t="s">
        <v>163</v>
      </c>
    </row>
    <row r="3346" spans="2:13" x14ac:dyDescent="0.25">
      <c r="B3346" s="72" t="s">
        <v>143</v>
      </c>
      <c r="C3346" s="72" t="s">
        <v>144</v>
      </c>
      <c r="D3346" s="72" t="s">
        <v>12</v>
      </c>
      <c r="E3346" s="72" t="s">
        <v>152</v>
      </c>
      <c r="F3346" s="73">
        <v>-587</v>
      </c>
      <c r="G3346" s="72" t="s">
        <v>14</v>
      </c>
      <c r="H3346" s="72" t="s">
        <v>155</v>
      </c>
      <c r="I3346" s="72" t="s">
        <v>136</v>
      </c>
      <c r="J3346" s="72" t="s">
        <v>18</v>
      </c>
      <c r="K3346" s="72" t="s">
        <v>267</v>
      </c>
      <c r="L3346" s="72" t="s">
        <v>603</v>
      </c>
      <c r="M3346" s="72"/>
    </row>
    <row r="3347" spans="2:13" x14ac:dyDescent="0.25">
      <c r="B3347" s="72" t="s">
        <v>143</v>
      </c>
      <c r="C3347" s="72" t="s">
        <v>144</v>
      </c>
      <c r="D3347" s="72" t="s">
        <v>12</v>
      </c>
      <c r="E3347" s="72" t="s">
        <v>292</v>
      </c>
      <c r="F3347" s="73">
        <v>100495</v>
      </c>
      <c r="G3347" s="72" t="s">
        <v>14</v>
      </c>
      <c r="H3347" s="72" t="s">
        <v>155</v>
      </c>
      <c r="I3347" s="72" t="s">
        <v>16</v>
      </c>
      <c r="J3347" s="72" t="s">
        <v>18</v>
      </c>
      <c r="K3347" s="72" t="s">
        <v>33</v>
      </c>
      <c r="L3347" s="72" t="s">
        <v>261</v>
      </c>
      <c r="M3347" s="72" t="s">
        <v>293</v>
      </c>
    </row>
    <row r="3348" spans="2:13" x14ac:dyDescent="0.25">
      <c r="B3348" s="72" t="s">
        <v>143</v>
      </c>
      <c r="C3348" s="72" t="s">
        <v>144</v>
      </c>
      <c r="D3348" s="72" t="s">
        <v>12</v>
      </c>
      <c r="E3348" s="72" t="s">
        <v>145</v>
      </c>
      <c r="F3348" s="73">
        <v>-37939</v>
      </c>
      <c r="G3348" s="72" t="s">
        <v>14</v>
      </c>
      <c r="H3348" s="72" t="s">
        <v>15</v>
      </c>
      <c r="I3348" s="72" t="s">
        <v>16</v>
      </c>
      <c r="J3348" s="72" t="s">
        <v>18</v>
      </c>
      <c r="K3348" s="72" t="s">
        <v>33</v>
      </c>
      <c r="L3348" s="72" t="s">
        <v>803</v>
      </c>
      <c r="M3348" s="72"/>
    </row>
    <row r="3349" spans="2:13" x14ac:dyDescent="0.25">
      <c r="B3349" s="72" t="s">
        <v>143</v>
      </c>
      <c r="C3349" s="72" t="s">
        <v>144</v>
      </c>
      <c r="D3349" s="72" t="s">
        <v>12</v>
      </c>
      <c r="E3349" s="72" t="s">
        <v>160</v>
      </c>
      <c r="F3349" s="73">
        <v>678054</v>
      </c>
      <c r="G3349" s="72" t="s">
        <v>14</v>
      </c>
      <c r="H3349" s="72" t="s">
        <v>15</v>
      </c>
      <c r="I3349" s="72" t="s">
        <v>16</v>
      </c>
      <c r="J3349" s="72" t="s">
        <v>18</v>
      </c>
      <c r="K3349" s="72" t="s">
        <v>205</v>
      </c>
      <c r="L3349" s="72" t="s">
        <v>658</v>
      </c>
      <c r="M3349" s="72" t="s">
        <v>248</v>
      </c>
    </row>
    <row r="3350" spans="2:13" x14ac:dyDescent="0.25">
      <c r="B3350" s="72" t="s">
        <v>143</v>
      </c>
      <c r="C3350" s="72" t="s">
        <v>144</v>
      </c>
      <c r="D3350" s="72" t="s">
        <v>12</v>
      </c>
      <c r="E3350" s="72" t="s">
        <v>229</v>
      </c>
      <c r="F3350" s="73">
        <v>-119476</v>
      </c>
      <c r="G3350" s="72" t="s">
        <v>14</v>
      </c>
      <c r="H3350" s="72" t="s">
        <v>155</v>
      </c>
      <c r="I3350" s="72" t="s">
        <v>16</v>
      </c>
      <c r="J3350" s="72" t="s">
        <v>18</v>
      </c>
      <c r="K3350" s="72" t="s">
        <v>147</v>
      </c>
      <c r="L3350" s="72" t="s">
        <v>182</v>
      </c>
      <c r="M3350" s="72"/>
    </row>
    <row r="3351" spans="2:13" x14ac:dyDescent="0.25">
      <c r="B3351" s="72" t="s">
        <v>143</v>
      </c>
      <c r="C3351" s="72" t="s">
        <v>144</v>
      </c>
      <c r="D3351" s="72" t="s">
        <v>12</v>
      </c>
      <c r="E3351" s="72" t="s">
        <v>209</v>
      </c>
      <c r="F3351" s="73">
        <v>1003076</v>
      </c>
      <c r="G3351" s="72" t="s">
        <v>14</v>
      </c>
      <c r="H3351" s="72" t="s">
        <v>15</v>
      </c>
      <c r="I3351" s="72" t="s">
        <v>16</v>
      </c>
      <c r="J3351" s="72" t="s">
        <v>18</v>
      </c>
      <c r="K3351" s="72" t="s">
        <v>33</v>
      </c>
      <c r="L3351" s="72" t="s">
        <v>482</v>
      </c>
      <c r="M3351" s="72" t="s">
        <v>203</v>
      </c>
    </row>
    <row r="3352" spans="2:13" x14ac:dyDescent="0.25">
      <c r="B3352" s="72" t="s">
        <v>143</v>
      </c>
      <c r="C3352" s="72" t="s">
        <v>144</v>
      </c>
      <c r="D3352" s="72" t="s">
        <v>12</v>
      </c>
      <c r="E3352" s="72" t="s">
        <v>177</v>
      </c>
      <c r="F3352" s="73">
        <v>21116</v>
      </c>
      <c r="G3352" s="72" t="s">
        <v>14</v>
      </c>
      <c r="H3352" s="72" t="s">
        <v>15</v>
      </c>
      <c r="I3352" s="72" t="s">
        <v>16</v>
      </c>
      <c r="J3352" s="72" t="s">
        <v>18</v>
      </c>
      <c r="K3352" s="72" t="s">
        <v>147</v>
      </c>
      <c r="L3352" s="72" t="s">
        <v>706</v>
      </c>
      <c r="M3352" s="72"/>
    </row>
    <row r="3353" spans="2:13" x14ac:dyDescent="0.25">
      <c r="B3353" s="72" t="s">
        <v>143</v>
      </c>
      <c r="C3353" s="72" t="s">
        <v>144</v>
      </c>
      <c r="D3353" s="72" t="s">
        <v>12</v>
      </c>
      <c r="E3353" s="72" t="s">
        <v>152</v>
      </c>
      <c r="F3353" s="73">
        <v>-9</v>
      </c>
      <c r="G3353" s="72" t="s">
        <v>14</v>
      </c>
      <c r="H3353" s="72" t="s">
        <v>15</v>
      </c>
      <c r="I3353" s="72" t="s">
        <v>16</v>
      </c>
      <c r="J3353" s="72" t="s">
        <v>371</v>
      </c>
      <c r="K3353" s="72" t="s">
        <v>147</v>
      </c>
      <c r="L3353" s="72" t="s">
        <v>347</v>
      </c>
      <c r="M3353" s="72"/>
    </row>
    <row r="3354" spans="2:13" x14ac:dyDescent="0.25">
      <c r="B3354" s="72" t="s">
        <v>143</v>
      </c>
      <c r="C3354" s="72" t="s">
        <v>144</v>
      </c>
      <c r="D3354" s="72" t="s">
        <v>12</v>
      </c>
      <c r="E3354" s="72" t="s">
        <v>188</v>
      </c>
      <c r="F3354" s="73">
        <v>749289</v>
      </c>
      <c r="G3354" s="72" t="s">
        <v>14</v>
      </c>
      <c r="H3354" s="72" t="s">
        <v>155</v>
      </c>
      <c r="I3354" s="72" t="s">
        <v>16</v>
      </c>
      <c r="J3354" s="72" t="s">
        <v>18</v>
      </c>
      <c r="K3354" s="72" t="s">
        <v>33</v>
      </c>
      <c r="L3354" s="72" t="s">
        <v>491</v>
      </c>
      <c r="M3354" s="72" t="s">
        <v>191</v>
      </c>
    </row>
    <row r="3355" spans="2:13" x14ac:dyDescent="0.25">
      <c r="B3355" s="72" t="s">
        <v>143</v>
      </c>
      <c r="C3355" s="72" t="s">
        <v>144</v>
      </c>
      <c r="D3355" s="72" t="s">
        <v>12</v>
      </c>
      <c r="E3355" s="72" t="s">
        <v>282</v>
      </c>
      <c r="F3355" s="73">
        <v>-2169</v>
      </c>
      <c r="G3355" s="72" t="s">
        <v>14</v>
      </c>
      <c r="H3355" s="72" t="s">
        <v>155</v>
      </c>
      <c r="I3355" s="72" t="s">
        <v>16</v>
      </c>
      <c r="J3355" s="72" t="s">
        <v>18</v>
      </c>
      <c r="K3355" s="72" t="s">
        <v>33</v>
      </c>
      <c r="L3355" s="72" t="s">
        <v>256</v>
      </c>
      <c r="M3355" s="72"/>
    </row>
    <row r="3356" spans="2:13" x14ac:dyDescent="0.25">
      <c r="B3356" s="72" t="s">
        <v>143</v>
      </c>
      <c r="C3356" s="72" t="s">
        <v>144</v>
      </c>
      <c r="D3356" s="72" t="s">
        <v>12</v>
      </c>
      <c r="E3356" s="72" t="s">
        <v>229</v>
      </c>
      <c r="F3356" s="73">
        <v>-1888</v>
      </c>
      <c r="G3356" s="72" t="s">
        <v>14</v>
      </c>
      <c r="H3356" s="72" t="s">
        <v>15</v>
      </c>
      <c r="I3356" s="72" t="s">
        <v>16</v>
      </c>
      <c r="J3356" s="72" t="s">
        <v>18</v>
      </c>
      <c r="K3356" s="72" t="s">
        <v>33</v>
      </c>
      <c r="L3356" s="72" t="s">
        <v>285</v>
      </c>
      <c r="M3356" s="72"/>
    </row>
    <row r="3357" spans="2:13" x14ac:dyDescent="0.25">
      <c r="B3357" s="72" t="s">
        <v>143</v>
      </c>
      <c r="C3357" s="72" t="s">
        <v>144</v>
      </c>
      <c r="D3357" s="72" t="s">
        <v>12</v>
      </c>
      <c r="E3357" s="72" t="s">
        <v>219</v>
      </c>
      <c r="F3357" s="73">
        <v>559125</v>
      </c>
      <c r="G3357" s="72" t="s">
        <v>14</v>
      </c>
      <c r="H3357" s="72" t="s">
        <v>15</v>
      </c>
      <c r="I3357" s="72" t="s">
        <v>16</v>
      </c>
      <c r="J3357" s="72" t="s">
        <v>18</v>
      </c>
      <c r="K3357" s="72" t="s">
        <v>33</v>
      </c>
      <c r="L3357" s="72" t="s">
        <v>193</v>
      </c>
      <c r="M3357" s="72"/>
    </row>
    <row r="3358" spans="2:13" x14ac:dyDescent="0.25">
      <c r="B3358" s="72" t="s">
        <v>143</v>
      </c>
      <c r="C3358" s="72" t="s">
        <v>144</v>
      </c>
      <c r="D3358" s="72" t="s">
        <v>12</v>
      </c>
      <c r="E3358" s="72" t="s">
        <v>181</v>
      </c>
      <c r="F3358" s="73">
        <v>-216</v>
      </c>
      <c r="G3358" s="72" t="s">
        <v>14</v>
      </c>
      <c r="H3358" s="72" t="s">
        <v>155</v>
      </c>
      <c r="I3358" s="72" t="s">
        <v>16</v>
      </c>
      <c r="J3358" s="72" t="s">
        <v>18</v>
      </c>
      <c r="K3358" s="72" t="s">
        <v>33</v>
      </c>
      <c r="L3358" s="72" t="s">
        <v>397</v>
      </c>
      <c r="M3358" s="72"/>
    </row>
    <row r="3359" spans="2:13" x14ac:dyDescent="0.25">
      <c r="B3359" s="72" t="s">
        <v>143</v>
      </c>
      <c r="C3359" s="72" t="s">
        <v>144</v>
      </c>
      <c r="D3359" s="72" t="s">
        <v>12</v>
      </c>
      <c r="E3359" s="72" t="s">
        <v>219</v>
      </c>
      <c r="F3359" s="73">
        <v>24974</v>
      </c>
      <c r="G3359" s="72" t="s">
        <v>14</v>
      </c>
      <c r="H3359" s="72" t="s">
        <v>15</v>
      </c>
      <c r="I3359" s="72" t="s">
        <v>16</v>
      </c>
      <c r="J3359" s="72" t="s">
        <v>18</v>
      </c>
      <c r="K3359" s="72" t="s">
        <v>33</v>
      </c>
      <c r="L3359" s="72" t="s">
        <v>436</v>
      </c>
      <c r="M3359" s="72"/>
    </row>
    <row r="3360" spans="2:13" x14ac:dyDescent="0.25">
      <c r="B3360" s="72" t="s">
        <v>143</v>
      </c>
      <c r="C3360" s="72" t="s">
        <v>144</v>
      </c>
      <c r="D3360" s="72" t="s">
        <v>12</v>
      </c>
      <c r="E3360" s="72" t="s">
        <v>242</v>
      </c>
      <c r="F3360" s="73">
        <v>-3034</v>
      </c>
      <c r="G3360" s="72" t="s">
        <v>14</v>
      </c>
      <c r="H3360" s="72" t="s">
        <v>15</v>
      </c>
      <c r="I3360" s="72" t="s">
        <v>16</v>
      </c>
      <c r="J3360" s="72" t="s">
        <v>18</v>
      </c>
      <c r="K3360" s="72" t="s">
        <v>161</v>
      </c>
      <c r="L3360" s="72" t="s">
        <v>534</v>
      </c>
      <c r="M3360" s="72"/>
    </row>
    <row r="3361" spans="2:13" x14ac:dyDescent="0.25">
      <c r="B3361" s="72" t="s">
        <v>143</v>
      </c>
      <c r="C3361" s="72" t="s">
        <v>144</v>
      </c>
      <c r="D3361" s="72" t="s">
        <v>12</v>
      </c>
      <c r="E3361" s="72" t="s">
        <v>328</v>
      </c>
      <c r="F3361" s="73">
        <v>25515</v>
      </c>
      <c r="G3361" s="72" t="s">
        <v>14</v>
      </c>
      <c r="H3361" s="72" t="s">
        <v>155</v>
      </c>
      <c r="I3361" s="72" t="s">
        <v>16</v>
      </c>
      <c r="J3361" s="72" t="s">
        <v>18</v>
      </c>
      <c r="K3361" s="72" t="s">
        <v>33</v>
      </c>
      <c r="L3361" s="72" t="s">
        <v>279</v>
      </c>
      <c r="M3361" s="72" t="s">
        <v>159</v>
      </c>
    </row>
    <row r="3362" spans="2:13" x14ac:dyDescent="0.25">
      <c r="B3362" s="72" t="s">
        <v>143</v>
      </c>
      <c r="C3362" s="72" t="s">
        <v>144</v>
      </c>
      <c r="D3362" s="72" t="s">
        <v>12</v>
      </c>
      <c r="E3362" s="72" t="s">
        <v>197</v>
      </c>
      <c r="F3362" s="73">
        <v>276708</v>
      </c>
      <c r="G3362" s="72" t="s">
        <v>14</v>
      </c>
      <c r="H3362" s="72" t="s">
        <v>15</v>
      </c>
      <c r="I3362" s="72" t="s">
        <v>16</v>
      </c>
      <c r="J3362" s="72" t="s">
        <v>18</v>
      </c>
      <c r="K3362" s="72" t="s">
        <v>161</v>
      </c>
      <c r="L3362" s="72" t="s">
        <v>534</v>
      </c>
      <c r="M3362" s="72" t="s">
        <v>163</v>
      </c>
    </row>
    <row r="3363" spans="2:13" x14ac:dyDescent="0.25">
      <c r="B3363" s="72" t="s">
        <v>143</v>
      </c>
      <c r="C3363" s="72" t="s">
        <v>144</v>
      </c>
      <c r="D3363" s="72" t="s">
        <v>12</v>
      </c>
      <c r="E3363" s="72" t="s">
        <v>177</v>
      </c>
      <c r="F3363" s="73">
        <v>132</v>
      </c>
      <c r="G3363" s="72" t="s">
        <v>14</v>
      </c>
      <c r="H3363" s="72" t="s">
        <v>15</v>
      </c>
      <c r="I3363" s="72" t="s">
        <v>16</v>
      </c>
      <c r="J3363" s="72" t="s">
        <v>18</v>
      </c>
      <c r="K3363" s="72" t="s">
        <v>267</v>
      </c>
      <c r="L3363" s="72" t="s">
        <v>702</v>
      </c>
      <c r="M3363" s="72"/>
    </row>
    <row r="3364" spans="2:13" x14ac:dyDescent="0.25">
      <c r="B3364" s="72" t="s">
        <v>143</v>
      </c>
      <c r="C3364" s="72" t="s">
        <v>144</v>
      </c>
      <c r="D3364" s="72" t="s">
        <v>12</v>
      </c>
      <c r="E3364" s="72" t="s">
        <v>152</v>
      </c>
      <c r="F3364" s="73">
        <v>-2445</v>
      </c>
      <c r="G3364" s="72" t="s">
        <v>14</v>
      </c>
      <c r="H3364" s="72" t="s">
        <v>155</v>
      </c>
      <c r="I3364" s="72" t="s">
        <v>136</v>
      </c>
      <c r="J3364" s="72" t="s">
        <v>18</v>
      </c>
      <c r="K3364" s="72" t="s">
        <v>21</v>
      </c>
      <c r="L3364" s="72" t="s">
        <v>645</v>
      </c>
      <c r="M3364" s="72"/>
    </row>
    <row r="3365" spans="2:13" x14ac:dyDescent="0.25">
      <c r="B3365" s="72" t="s">
        <v>143</v>
      </c>
      <c r="C3365" s="72" t="s">
        <v>144</v>
      </c>
      <c r="D3365" s="72" t="s">
        <v>12</v>
      </c>
      <c r="E3365" s="72" t="s">
        <v>227</v>
      </c>
      <c r="F3365" s="73">
        <v>306801</v>
      </c>
      <c r="G3365" s="72" t="s">
        <v>14</v>
      </c>
      <c r="H3365" s="72" t="s">
        <v>155</v>
      </c>
      <c r="I3365" s="72" t="s">
        <v>16</v>
      </c>
      <c r="J3365" s="72" t="s">
        <v>18</v>
      </c>
      <c r="K3365" s="72" t="s">
        <v>33</v>
      </c>
      <c r="L3365" s="72" t="s">
        <v>153</v>
      </c>
      <c r="M3365" s="72" t="s">
        <v>163</v>
      </c>
    </row>
    <row r="3366" spans="2:13" x14ac:dyDescent="0.25">
      <c r="B3366" s="72" t="s">
        <v>143</v>
      </c>
      <c r="C3366" s="72" t="s">
        <v>144</v>
      </c>
      <c r="D3366" s="72" t="s">
        <v>12</v>
      </c>
      <c r="E3366" s="72" t="s">
        <v>227</v>
      </c>
      <c r="F3366" s="73">
        <v>76624</v>
      </c>
      <c r="G3366" s="72" t="s">
        <v>14</v>
      </c>
      <c r="H3366" s="72" t="s">
        <v>155</v>
      </c>
      <c r="I3366" s="72" t="s">
        <v>16</v>
      </c>
      <c r="J3366" s="72" t="s">
        <v>18</v>
      </c>
      <c r="K3366" s="72" t="s">
        <v>33</v>
      </c>
      <c r="L3366" s="72" t="s">
        <v>331</v>
      </c>
      <c r="M3366" s="72" t="s">
        <v>248</v>
      </c>
    </row>
    <row r="3367" spans="2:13" x14ac:dyDescent="0.25">
      <c r="B3367" s="72" t="s">
        <v>143</v>
      </c>
      <c r="C3367" s="72" t="s">
        <v>144</v>
      </c>
      <c r="D3367" s="72" t="s">
        <v>12</v>
      </c>
      <c r="E3367" s="72" t="s">
        <v>188</v>
      </c>
      <c r="F3367" s="73">
        <v>43082693</v>
      </c>
      <c r="G3367" s="72" t="s">
        <v>14</v>
      </c>
      <c r="H3367" s="72" t="s">
        <v>15</v>
      </c>
      <c r="I3367" s="72" t="s">
        <v>16</v>
      </c>
      <c r="J3367" s="72" t="s">
        <v>18</v>
      </c>
      <c r="K3367" s="72" t="s">
        <v>147</v>
      </c>
      <c r="L3367" s="72" t="s">
        <v>587</v>
      </c>
      <c r="M3367" s="72" t="s">
        <v>151</v>
      </c>
    </row>
    <row r="3368" spans="2:13" x14ac:dyDescent="0.25">
      <c r="B3368" s="72" t="s">
        <v>143</v>
      </c>
      <c r="C3368" s="72" t="s">
        <v>144</v>
      </c>
      <c r="D3368" s="72" t="s">
        <v>12</v>
      </c>
      <c r="E3368" s="72" t="s">
        <v>145</v>
      </c>
      <c r="F3368" s="73">
        <v>-49296</v>
      </c>
      <c r="G3368" s="72" t="s">
        <v>14</v>
      </c>
      <c r="H3368" s="72" t="s">
        <v>155</v>
      </c>
      <c r="I3368" s="72" t="s">
        <v>16</v>
      </c>
      <c r="J3368" s="72" t="s">
        <v>18</v>
      </c>
      <c r="K3368" s="72" t="s">
        <v>33</v>
      </c>
      <c r="L3368" s="72" t="s">
        <v>353</v>
      </c>
      <c r="M3368" s="72"/>
    </row>
    <row r="3369" spans="2:13" x14ac:dyDescent="0.25">
      <c r="B3369" s="72" t="s">
        <v>143</v>
      </c>
      <c r="C3369" s="72" t="s">
        <v>144</v>
      </c>
      <c r="D3369" s="72" t="s">
        <v>12</v>
      </c>
      <c r="E3369" s="72" t="s">
        <v>181</v>
      </c>
      <c r="F3369" s="73">
        <v>-473</v>
      </c>
      <c r="G3369" s="72" t="s">
        <v>14</v>
      </c>
      <c r="H3369" s="72" t="s">
        <v>15</v>
      </c>
      <c r="I3369" s="72" t="s">
        <v>16</v>
      </c>
      <c r="J3369" s="72" t="s">
        <v>18</v>
      </c>
      <c r="K3369" s="72" t="s">
        <v>21</v>
      </c>
      <c r="L3369" s="72" t="s">
        <v>260</v>
      </c>
      <c r="M3369" s="72"/>
    </row>
    <row r="3370" spans="2:13" x14ac:dyDescent="0.25">
      <c r="B3370" s="72" t="s">
        <v>143</v>
      </c>
      <c r="C3370" s="72" t="s">
        <v>144</v>
      </c>
      <c r="D3370" s="72" t="s">
        <v>12</v>
      </c>
      <c r="E3370" s="72" t="s">
        <v>197</v>
      </c>
      <c r="F3370" s="73">
        <v>68174</v>
      </c>
      <c r="G3370" s="72" t="s">
        <v>14</v>
      </c>
      <c r="H3370" s="72" t="s">
        <v>155</v>
      </c>
      <c r="I3370" s="72" t="s">
        <v>16</v>
      </c>
      <c r="J3370" s="72" t="s">
        <v>18</v>
      </c>
      <c r="K3370" s="72" t="s">
        <v>33</v>
      </c>
      <c r="L3370" s="72" t="s">
        <v>221</v>
      </c>
      <c r="M3370" s="72" t="s">
        <v>163</v>
      </c>
    </row>
    <row r="3371" spans="2:13" x14ac:dyDescent="0.25">
      <c r="B3371" s="72" t="s">
        <v>143</v>
      </c>
      <c r="C3371" s="72" t="s">
        <v>144</v>
      </c>
      <c r="D3371" s="72" t="s">
        <v>12</v>
      </c>
      <c r="E3371" s="72" t="s">
        <v>152</v>
      </c>
      <c r="F3371" s="73">
        <v>-1145</v>
      </c>
      <c r="G3371" s="72" t="s">
        <v>14</v>
      </c>
      <c r="H3371" s="72" t="s">
        <v>15</v>
      </c>
      <c r="I3371" s="72" t="s">
        <v>16</v>
      </c>
      <c r="J3371" s="72" t="s">
        <v>18</v>
      </c>
      <c r="K3371" s="72" t="s">
        <v>33</v>
      </c>
      <c r="L3371" s="72" t="s">
        <v>532</v>
      </c>
      <c r="M3371" s="72"/>
    </row>
    <row r="3372" spans="2:13" x14ac:dyDescent="0.25">
      <c r="B3372" s="72" t="s">
        <v>143</v>
      </c>
      <c r="C3372" s="72" t="s">
        <v>144</v>
      </c>
      <c r="D3372" s="72" t="s">
        <v>12</v>
      </c>
      <c r="E3372" s="72" t="s">
        <v>240</v>
      </c>
      <c r="F3372" s="73">
        <v>-13101</v>
      </c>
      <c r="G3372" s="72" t="s">
        <v>14</v>
      </c>
      <c r="H3372" s="72" t="s">
        <v>15</v>
      </c>
      <c r="I3372" s="72" t="s">
        <v>16</v>
      </c>
      <c r="J3372" s="72" t="s">
        <v>18</v>
      </c>
      <c r="K3372" s="72" t="s">
        <v>33</v>
      </c>
      <c r="L3372" s="72" t="s">
        <v>294</v>
      </c>
      <c r="M3372" s="72"/>
    </row>
    <row r="3373" spans="2:13" x14ac:dyDescent="0.25">
      <c r="B3373" s="72" t="s">
        <v>143</v>
      </c>
      <c r="C3373" s="72" t="s">
        <v>144</v>
      </c>
      <c r="D3373" s="72" t="s">
        <v>12</v>
      </c>
      <c r="E3373" s="72" t="s">
        <v>199</v>
      </c>
      <c r="F3373" s="73">
        <v>45726</v>
      </c>
      <c r="G3373" s="72" t="s">
        <v>14</v>
      </c>
      <c r="H3373" s="72" t="s">
        <v>15</v>
      </c>
      <c r="I3373" s="72" t="s">
        <v>16</v>
      </c>
      <c r="J3373" s="72" t="s">
        <v>18</v>
      </c>
      <c r="K3373" s="72" t="s">
        <v>168</v>
      </c>
      <c r="L3373" s="72" t="s">
        <v>169</v>
      </c>
      <c r="M3373" s="72"/>
    </row>
    <row r="3374" spans="2:13" x14ac:dyDescent="0.25">
      <c r="B3374" s="72" t="s">
        <v>143</v>
      </c>
      <c r="C3374" s="72" t="s">
        <v>144</v>
      </c>
      <c r="D3374" s="72" t="s">
        <v>12</v>
      </c>
      <c r="E3374" s="72" t="s">
        <v>439</v>
      </c>
      <c r="F3374" s="73">
        <v>251843</v>
      </c>
      <c r="G3374" s="72" t="s">
        <v>14</v>
      </c>
      <c r="H3374" s="72" t="s">
        <v>15</v>
      </c>
      <c r="I3374" s="72" t="s">
        <v>16</v>
      </c>
      <c r="J3374" s="72" t="s">
        <v>18</v>
      </c>
      <c r="K3374" s="72" t="s">
        <v>147</v>
      </c>
      <c r="L3374" s="72" t="s">
        <v>259</v>
      </c>
      <c r="M3374" s="72"/>
    </row>
    <row r="3375" spans="2:13" x14ac:dyDescent="0.25">
      <c r="B3375" s="72" t="s">
        <v>143</v>
      </c>
      <c r="C3375" s="72" t="s">
        <v>144</v>
      </c>
      <c r="D3375" s="72" t="s">
        <v>12</v>
      </c>
      <c r="E3375" s="72" t="s">
        <v>154</v>
      </c>
      <c r="F3375" s="73">
        <v>-14</v>
      </c>
      <c r="G3375" s="72" t="s">
        <v>14</v>
      </c>
      <c r="H3375" s="72" t="s">
        <v>15</v>
      </c>
      <c r="I3375" s="72" t="s">
        <v>16</v>
      </c>
      <c r="J3375" s="72" t="s">
        <v>18</v>
      </c>
      <c r="K3375" s="72" t="s">
        <v>257</v>
      </c>
      <c r="L3375" s="72" t="s">
        <v>674</v>
      </c>
      <c r="M3375" s="72"/>
    </row>
    <row r="3376" spans="2:13" x14ac:dyDescent="0.25">
      <c r="B3376" s="72" t="s">
        <v>143</v>
      </c>
      <c r="C3376" s="72" t="s">
        <v>144</v>
      </c>
      <c r="D3376" s="72" t="s">
        <v>12</v>
      </c>
      <c r="E3376" s="72" t="s">
        <v>199</v>
      </c>
      <c r="F3376" s="73">
        <v>1211</v>
      </c>
      <c r="G3376" s="72" t="s">
        <v>14</v>
      </c>
      <c r="H3376" s="72" t="s">
        <v>155</v>
      </c>
      <c r="I3376" s="72" t="s">
        <v>16</v>
      </c>
      <c r="J3376" s="72" t="s">
        <v>18</v>
      </c>
      <c r="K3376" s="72" t="s">
        <v>147</v>
      </c>
      <c r="L3376" s="72" t="s">
        <v>247</v>
      </c>
      <c r="M3376" s="72"/>
    </row>
    <row r="3377" spans="2:13" x14ac:dyDescent="0.25">
      <c r="B3377" s="72" t="s">
        <v>143</v>
      </c>
      <c r="C3377" s="72" t="s">
        <v>144</v>
      </c>
      <c r="D3377" s="72" t="s">
        <v>12</v>
      </c>
      <c r="E3377" s="72" t="s">
        <v>219</v>
      </c>
      <c r="F3377" s="73">
        <v>248095</v>
      </c>
      <c r="G3377" s="72" t="s">
        <v>14</v>
      </c>
      <c r="H3377" s="72" t="s">
        <v>155</v>
      </c>
      <c r="I3377" s="72" t="s">
        <v>16</v>
      </c>
      <c r="J3377" s="72" t="s">
        <v>18</v>
      </c>
      <c r="K3377" s="72" t="s">
        <v>147</v>
      </c>
      <c r="L3377" s="72" t="s">
        <v>390</v>
      </c>
      <c r="M3377" s="72"/>
    </row>
    <row r="3378" spans="2:13" x14ac:dyDescent="0.25">
      <c r="B3378" s="72" t="s">
        <v>143</v>
      </c>
      <c r="C3378" s="72" t="s">
        <v>144</v>
      </c>
      <c r="D3378" s="72" t="s">
        <v>12</v>
      </c>
      <c r="E3378" s="72" t="s">
        <v>335</v>
      </c>
      <c r="F3378" s="73">
        <v>68271</v>
      </c>
      <c r="G3378" s="72" t="s">
        <v>14</v>
      </c>
      <c r="H3378" s="72" t="s">
        <v>155</v>
      </c>
      <c r="I3378" s="72" t="s">
        <v>16</v>
      </c>
      <c r="J3378" s="72" t="s">
        <v>18</v>
      </c>
      <c r="K3378" s="72" t="s">
        <v>267</v>
      </c>
      <c r="L3378" s="72" t="s">
        <v>561</v>
      </c>
      <c r="M3378" s="72" t="s">
        <v>337</v>
      </c>
    </row>
    <row r="3379" spans="2:13" x14ac:dyDescent="0.25">
      <c r="B3379" s="72" t="s">
        <v>143</v>
      </c>
      <c r="C3379" s="72" t="s">
        <v>144</v>
      </c>
      <c r="D3379" s="72" t="s">
        <v>12</v>
      </c>
      <c r="E3379" s="72" t="s">
        <v>197</v>
      </c>
      <c r="F3379" s="73">
        <v>3332750</v>
      </c>
      <c r="G3379" s="72" t="s">
        <v>14</v>
      </c>
      <c r="H3379" s="72" t="s">
        <v>15</v>
      </c>
      <c r="I3379" s="72" t="s">
        <v>16</v>
      </c>
      <c r="J3379" s="72" t="s">
        <v>18</v>
      </c>
      <c r="K3379" s="72" t="s">
        <v>33</v>
      </c>
      <c r="L3379" s="72" t="s">
        <v>353</v>
      </c>
      <c r="M3379" s="72" t="s">
        <v>163</v>
      </c>
    </row>
    <row r="3380" spans="2:13" x14ac:dyDescent="0.25">
      <c r="B3380" s="72" t="s">
        <v>143</v>
      </c>
      <c r="C3380" s="72" t="s">
        <v>144</v>
      </c>
      <c r="D3380" s="72" t="s">
        <v>12</v>
      </c>
      <c r="E3380" s="72" t="s">
        <v>219</v>
      </c>
      <c r="F3380" s="73">
        <v>369003</v>
      </c>
      <c r="G3380" s="72" t="s">
        <v>14</v>
      </c>
      <c r="H3380" s="72" t="s">
        <v>15</v>
      </c>
      <c r="I3380" s="72" t="s">
        <v>16</v>
      </c>
      <c r="J3380" s="72" t="s">
        <v>18</v>
      </c>
      <c r="K3380" s="72" t="s">
        <v>24</v>
      </c>
      <c r="L3380" s="72" t="s">
        <v>586</v>
      </c>
      <c r="M3380" s="72"/>
    </row>
    <row r="3381" spans="2:13" x14ac:dyDescent="0.25">
      <c r="B3381" s="72" t="s">
        <v>143</v>
      </c>
      <c r="C3381" s="72" t="s">
        <v>144</v>
      </c>
      <c r="D3381" s="72" t="s">
        <v>12</v>
      </c>
      <c r="E3381" s="72" t="s">
        <v>160</v>
      </c>
      <c r="F3381" s="73">
        <v>162023</v>
      </c>
      <c r="G3381" s="72" t="s">
        <v>14</v>
      </c>
      <c r="H3381" s="72" t="s">
        <v>155</v>
      </c>
      <c r="I3381" s="72" t="s">
        <v>16</v>
      </c>
      <c r="J3381" s="72" t="s">
        <v>18</v>
      </c>
      <c r="K3381" s="72" t="s">
        <v>33</v>
      </c>
      <c r="L3381" s="72" t="s">
        <v>588</v>
      </c>
      <c r="M3381" s="72" t="s">
        <v>163</v>
      </c>
    </row>
    <row r="3382" spans="2:13" x14ac:dyDescent="0.25">
      <c r="B3382" s="72" t="s">
        <v>143</v>
      </c>
      <c r="C3382" s="72" t="s">
        <v>144</v>
      </c>
      <c r="D3382" s="72" t="s">
        <v>12</v>
      </c>
      <c r="E3382" s="72" t="s">
        <v>219</v>
      </c>
      <c r="F3382" s="73">
        <v>3852</v>
      </c>
      <c r="G3382" s="72" t="s">
        <v>14</v>
      </c>
      <c r="H3382" s="72" t="s">
        <v>155</v>
      </c>
      <c r="I3382" s="72" t="s">
        <v>16</v>
      </c>
      <c r="J3382" s="72" t="s">
        <v>18</v>
      </c>
      <c r="K3382" s="72" t="s">
        <v>33</v>
      </c>
      <c r="L3382" s="72" t="s">
        <v>544</v>
      </c>
      <c r="M3382" s="72"/>
    </row>
    <row r="3383" spans="2:13" x14ac:dyDescent="0.25">
      <c r="B3383" s="72" t="s">
        <v>143</v>
      </c>
      <c r="C3383" s="72" t="s">
        <v>144</v>
      </c>
      <c r="D3383" s="72" t="s">
        <v>12</v>
      </c>
      <c r="E3383" s="72" t="s">
        <v>152</v>
      </c>
      <c r="F3383" s="73">
        <v>-29583</v>
      </c>
      <c r="G3383" s="72" t="s">
        <v>14</v>
      </c>
      <c r="H3383" s="72" t="s">
        <v>15</v>
      </c>
      <c r="I3383" s="72" t="s">
        <v>16</v>
      </c>
      <c r="J3383" s="72" t="s">
        <v>18</v>
      </c>
      <c r="K3383" s="72" t="s">
        <v>257</v>
      </c>
      <c r="L3383" s="72" t="s">
        <v>674</v>
      </c>
      <c r="M3383" s="72"/>
    </row>
    <row r="3384" spans="2:13" x14ac:dyDescent="0.25">
      <c r="B3384" s="72" t="s">
        <v>143</v>
      </c>
      <c r="C3384" s="72" t="s">
        <v>144</v>
      </c>
      <c r="D3384" s="72" t="s">
        <v>12</v>
      </c>
      <c r="E3384" s="72" t="s">
        <v>188</v>
      </c>
      <c r="F3384" s="73">
        <v>5272069</v>
      </c>
      <c r="G3384" s="72" t="s">
        <v>14</v>
      </c>
      <c r="H3384" s="72" t="s">
        <v>15</v>
      </c>
      <c r="I3384" s="72" t="s">
        <v>16</v>
      </c>
      <c r="J3384" s="72" t="s">
        <v>18</v>
      </c>
      <c r="K3384" s="72" t="s">
        <v>245</v>
      </c>
      <c r="L3384" s="72" t="s">
        <v>246</v>
      </c>
      <c r="M3384" s="72" t="s">
        <v>163</v>
      </c>
    </row>
    <row r="3385" spans="2:13" x14ac:dyDescent="0.25">
      <c r="B3385" s="72" t="s">
        <v>143</v>
      </c>
      <c r="C3385" s="72" t="s">
        <v>144</v>
      </c>
      <c r="D3385" s="72" t="s">
        <v>12</v>
      </c>
      <c r="E3385" s="72" t="s">
        <v>154</v>
      </c>
      <c r="F3385" s="73">
        <v>-513</v>
      </c>
      <c r="G3385" s="72" t="s">
        <v>14</v>
      </c>
      <c r="H3385" s="72" t="s">
        <v>15</v>
      </c>
      <c r="I3385" s="72" t="s">
        <v>16</v>
      </c>
      <c r="J3385" s="72" t="s">
        <v>18</v>
      </c>
      <c r="K3385" s="72" t="s">
        <v>147</v>
      </c>
      <c r="L3385" s="72" t="s">
        <v>416</v>
      </c>
      <c r="M3385" s="72"/>
    </row>
    <row r="3386" spans="2:13" x14ac:dyDescent="0.25">
      <c r="B3386" s="72" t="s">
        <v>143</v>
      </c>
      <c r="C3386" s="72" t="s">
        <v>144</v>
      </c>
      <c r="D3386" s="72" t="s">
        <v>12</v>
      </c>
      <c r="E3386" s="72" t="s">
        <v>280</v>
      </c>
      <c r="F3386" s="73">
        <v>22541</v>
      </c>
      <c r="G3386" s="72" t="s">
        <v>14</v>
      </c>
      <c r="H3386" s="72" t="s">
        <v>155</v>
      </c>
      <c r="I3386" s="72" t="s">
        <v>16</v>
      </c>
      <c r="J3386" s="72" t="s">
        <v>18</v>
      </c>
      <c r="K3386" s="72" t="s">
        <v>147</v>
      </c>
      <c r="L3386" s="72" t="s">
        <v>332</v>
      </c>
      <c r="M3386" s="72" t="s">
        <v>203</v>
      </c>
    </row>
    <row r="3387" spans="2:13" x14ac:dyDescent="0.25">
      <c r="B3387" s="72" t="s">
        <v>143</v>
      </c>
      <c r="C3387" s="72" t="s">
        <v>144</v>
      </c>
      <c r="D3387" s="72" t="s">
        <v>12</v>
      </c>
      <c r="E3387" s="72" t="s">
        <v>282</v>
      </c>
      <c r="F3387" s="73">
        <v>-1943</v>
      </c>
      <c r="G3387" s="72" t="s">
        <v>14</v>
      </c>
      <c r="H3387" s="72" t="s">
        <v>15</v>
      </c>
      <c r="I3387" s="72" t="s">
        <v>16</v>
      </c>
      <c r="J3387" s="72" t="s">
        <v>18</v>
      </c>
      <c r="K3387" s="72" t="s">
        <v>214</v>
      </c>
      <c r="L3387" s="72" t="s">
        <v>319</v>
      </c>
      <c r="M3387" s="72"/>
    </row>
    <row r="3388" spans="2:13" x14ac:dyDescent="0.25">
      <c r="B3388" s="72" t="s">
        <v>143</v>
      </c>
      <c r="C3388" s="72" t="s">
        <v>144</v>
      </c>
      <c r="D3388" s="72" t="s">
        <v>12</v>
      </c>
      <c r="E3388" s="72" t="s">
        <v>240</v>
      </c>
      <c r="F3388" s="73">
        <v>-3866</v>
      </c>
      <c r="G3388" s="72" t="s">
        <v>14</v>
      </c>
      <c r="H3388" s="72" t="s">
        <v>15</v>
      </c>
      <c r="I3388" s="72" t="s">
        <v>16</v>
      </c>
      <c r="J3388" s="72" t="s">
        <v>18</v>
      </c>
      <c r="K3388" s="72" t="s">
        <v>21</v>
      </c>
      <c r="L3388" s="72" t="s">
        <v>238</v>
      </c>
      <c r="M3388" s="72"/>
    </row>
    <row r="3389" spans="2:13" x14ac:dyDescent="0.25">
      <c r="B3389" s="72" t="s">
        <v>143</v>
      </c>
      <c r="C3389" s="72" t="s">
        <v>144</v>
      </c>
      <c r="D3389" s="72" t="s">
        <v>12</v>
      </c>
      <c r="E3389" s="72" t="s">
        <v>240</v>
      </c>
      <c r="F3389" s="73">
        <v>-2089</v>
      </c>
      <c r="G3389" s="72" t="s">
        <v>14</v>
      </c>
      <c r="H3389" s="72" t="s">
        <v>15</v>
      </c>
      <c r="I3389" s="72" t="s">
        <v>16</v>
      </c>
      <c r="J3389" s="72" t="s">
        <v>18</v>
      </c>
      <c r="K3389" s="72" t="s">
        <v>161</v>
      </c>
      <c r="L3389" s="72" t="s">
        <v>434</v>
      </c>
      <c r="M3389" s="72"/>
    </row>
    <row r="3390" spans="2:13" x14ac:dyDescent="0.25">
      <c r="B3390" s="72" t="s">
        <v>143</v>
      </c>
      <c r="C3390" s="72" t="s">
        <v>144</v>
      </c>
      <c r="D3390" s="72" t="s">
        <v>12</v>
      </c>
      <c r="E3390" s="72" t="s">
        <v>197</v>
      </c>
      <c r="F3390" s="73">
        <v>185636</v>
      </c>
      <c r="G3390" s="72" t="s">
        <v>14</v>
      </c>
      <c r="H3390" s="72" t="s">
        <v>15</v>
      </c>
      <c r="I3390" s="72" t="s">
        <v>16</v>
      </c>
      <c r="J3390" s="72" t="s">
        <v>18</v>
      </c>
      <c r="K3390" s="72" t="s">
        <v>33</v>
      </c>
      <c r="L3390" s="72" t="s">
        <v>764</v>
      </c>
      <c r="M3390" s="72" t="s">
        <v>163</v>
      </c>
    </row>
    <row r="3391" spans="2:13" x14ac:dyDescent="0.25">
      <c r="B3391" s="72" t="s">
        <v>143</v>
      </c>
      <c r="C3391" s="72" t="s">
        <v>144</v>
      </c>
      <c r="D3391" s="72" t="s">
        <v>12</v>
      </c>
      <c r="E3391" s="72" t="s">
        <v>282</v>
      </c>
      <c r="F3391" s="73">
        <v>-13432</v>
      </c>
      <c r="G3391" s="72" t="s">
        <v>14</v>
      </c>
      <c r="H3391" s="72" t="s">
        <v>15</v>
      </c>
      <c r="I3391" s="72" t="s">
        <v>16</v>
      </c>
      <c r="J3391" s="72" t="s">
        <v>18</v>
      </c>
      <c r="K3391" s="72" t="s">
        <v>147</v>
      </c>
      <c r="L3391" s="72" t="s">
        <v>216</v>
      </c>
      <c r="M3391" s="72"/>
    </row>
    <row r="3392" spans="2:13" x14ac:dyDescent="0.25">
      <c r="B3392" s="72" t="s">
        <v>143</v>
      </c>
      <c r="C3392" s="72" t="s">
        <v>144</v>
      </c>
      <c r="D3392" s="72" t="s">
        <v>12</v>
      </c>
      <c r="E3392" s="72" t="s">
        <v>181</v>
      </c>
      <c r="F3392" s="73">
        <v>-105</v>
      </c>
      <c r="G3392" s="72" t="s">
        <v>14</v>
      </c>
      <c r="H3392" s="72" t="s">
        <v>155</v>
      </c>
      <c r="I3392" s="72" t="s">
        <v>16</v>
      </c>
      <c r="J3392" s="72" t="s">
        <v>18</v>
      </c>
      <c r="K3392" s="72" t="s">
        <v>267</v>
      </c>
      <c r="L3392" s="72" t="s">
        <v>268</v>
      </c>
      <c r="M3392" s="72"/>
    </row>
    <row r="3393" spans="2:13" x14ac:dyDescent="0.25">
      <c r="B3393" s="72" t="s">
        <v>143</v>
      </c>
      <c r="C3393" s="72" t="s">
        <v>144</v>
      </c>
      <c r="D3393" s="72" t="s">
        <v>12</v>
      </c>
      <c r="E3393" s="72" t="s">
        <v>181</v>
      </c>
      <c r="F3393" s="73">
        <v>-91</v>
      </c>
      <c r="G3393" s="72" t="s">
        <v>14</v>
      </c>
      <c r="H3393" s="72" t="s">
        <v>155</v>
      </c>
      <c r="I3393" s="72" t="s">
        <v>16</v>
      </c>
      <c r="J3393" s="72" t="s">
        <v>18</v>
      </c>
      <c r="K3393" s="72" t="s">
        <v>21</v>
      </c>
      <c r="L3393" s="72" t="s">
        <v>329</v>
      </c>
      <c r="M3393" s="72"/>
    </row>
    <row r="3394" spans="2:13" x14ac:dyDescent="0.25">
      <c r="B3394" s="72" t="s">
        <v>143</v>
      </c>
      <c r="C3394" s="72" t="s">
        <v>144</v>
      </c>
      <c r="D3394" s="72" t="s">
        <v>12</v>
      </c>
      <c r="E3394" s="72" t="s">
        <v>183</v>
      </c>
      <c r="F3394" s="73">
        <v>69187</v>
      </c>
      <c r="G3394" s="72" t="s">
        <v>14</v>
      </c>
      <c r="H3394" s="72" t="s">
        <v>155</v>
      </c>
      <c r="I3394" s="72" t="s">
        <v>16</v>
      </c>
      <c r="J3394" s="72" t="s">
        <v>18</v>
      </c>
      <c r="K3394" s="72" t="s">
        <v>33</v>
      </c>
      <c r="L3394" s="72" t="s">
        <v>403</v>
      </c>
      <c r="M3394" s="72" t="s">
        <v>186</v>
      </c>
    </row>
    <row r="3395" spans="2:13" x14ac:dyDescent="0.25">
      <c r="B3395" s="72" t="s">
        <v>143</v>
      </c>
      <c r="C3395" s="72" t="s">
        <v>144</v>
      </c>
      <c r="D3395" s="72" t="s">
        <v>12</v>
      </c>
      <c r="E3395" s="72" t="s">
        <v>219</v>
      </c>
      <c r="F3395" s="73">
        <v>6864310</v>
      </c>
      <c r="G3395" s="72" t="s">
        <v>14</v>
      </c>
      <c r="H3395" s="72" t="s">
        <v>15</v>
      </c>
      <c r="I3395" s="72" t="s">
        <v>16</v>
      </c>
      <c r="J3395" s="72" t="s">
        <v>18</v>
      </c>
      <c r="K3395" s="72" t="s">
        <v>147</v>
      </c>
      <c r="L3395" s="72" t="s">
        <v>378</v>
      </c>
      <c r="M3395" s="72"/>
    </row>
    <row r="3396" spans="2:13" x14ac:dyDescent="0.25">
      <c r="B3396" s="72" t="s">
        <v>143</v>
      </c>
      <c r="C3396" s="72" t="s">
        <v>144</v>
      </c>
      <c r="D3396" s="72" t="s">
        <v>12</v>
      </c>
      <c r="E3396" s="72" t="s">
        <v>157</v>
      </c>
      <c r="F3396" s="73">
        <v>9933664</v>
      </c>
      <c r="G3396" s="72" t="s">
        <v>14</v>
      </c>
      <c r="H3396" s="72" t="s">
        <v>15</v>
      </c>
      <c r="I3396" s="72" t="s">
        <v>16</v>
      </c>
      <c r="J3396" s="72" t="s">
        <v>18</v>
      </c>
      <c r="K3396" s="72" t="s">
        <v>168</v>
      </c>
      <c r="L3396" s="72" t="s">
        <v>298</v>
      </c>
      <c r="M3396" s="72" t="s">
        <v>159</v>
      </c>
    </row>
    <row r="3397" spans="2:13" x14ac:dyDescent="0.25">
      <c r="B3397" s="72" t="s">
        <v>143</v>
      </c>
      <c r="C3397" s="72" t="s">
        <v>144</v>
      </c>
      <c r="D3397" s="72" t="s">
        <v>12</v>
      </c>
      <c r="E3397" s="72" t="s">
        <v>219</v>
      </c>
      <c r="F3397" s="73">
        <v>47859</v>
      </c>
      <c r="G3397" s="72" t="s">
        <v>14</v>
      </c>
      <c r="H3397" s="72" t="s">
        <v>155</v>
      </c>
      <c r="I3397" s="72" t="s">
        <v>16</v>
      </c>
      <c r="J3397" s="72" t="s">
        <v>18</v>
      </c>
      <c r="K3397" s="72" t="s">
        <v>33</v>
      </c>
      <c r="L3397" s="72" t="s">
        <v>297</v>
      </c>
      <c r="M3397" s="72"/>
    </row>
    <row r="3398" spans="2:13" x14ac:dyDescent="0.25">
      <c r="B3398" s="72" t="s">
        <v>143</v>
      </c>
      <c r="C3398" s="72" t="s">
        <v>144</v>
      </c>
      <c r="D3398" s="72" t="s">
        <v>12</v>
      </c>
      <c r="E3398" s="72" t="s">
        <v>804</v>
      </c>
      <c r="F3398" s="73">
        <v>3403822</v>
      </c>
      <c r="G3398" s="72" t="s">
        <v>14</v>
      </c>
      <c r="H3398" s="72" t="s">
        <v>15</v>
      </c>
      <c r="I3398" s="72" t="s">
        <v>136</v>
      </c>
      <c r="J3398" s="72" t="s">
        <v>18</v>
      </c>
      <c r="K3398" s="72"/>
      <c r="L3398" s="72"/>
      <c r="M3398" s="72" t="s">
        <v>253</v>
      </c>
    </row>
    <row r="3399" spans="2:13" x14ac:dyDescent="0.25">
      <c r="B3399" s="72" t="s">
        <v>143</v>
      </c>
      <c r="C3399" s="72" t="s">
        <v>144</v>
      </c>
      <c r="D3399" s="72" t="s">
        <v>12</v>
      </c>
      <c r="E3399" s="72" t="s">
        <v>177</v>
      </c>
      <c r="F3399" s="73">
        <v>80</v>
      </c>
      <c r="G3399" s="72" t="s">
        <v>31</v>
      </c>
      <c r="H3399" s="72" t="s">
        <v>15</v>
      </c>
      <c r="I3399" s="72" t="s">
        <v>16</v>
      </c>
      <c r="J3399" s="72" t="s">
        <v>146</v>
      </c>
      <c r="K3399" s="72" t="s">
        <v>147</v>
      </c>
      <c r="L3399" s="72" t="s">
        <v>148</v>
      </c>
      <c r="M3399" s="72"/>
    </row>
    <row r="3400" spans="2:13" x14ac:dyDescent="0.25">
      <c r="B3400" s="72" t="s">
        <v>143</v>
      </c>
      <c r="C3400" s="72" t="s">
        <v>144</v>
      </c>
      <c r="D3400" s="72" t="s">
        <v>12</v>
      </c>
      <c r="E3400" s="72" t="s">
        <v>177</v>
      </c>
      <c r="F3400" s="73">
        <v>488718</v>
      </c>
      <c r="G3400" s="72" t="s">
        <v>14</v>
      </c>
      <c r="H3400" s="72" t="s">
        <v>15</v>
      </c>
      <c r="I3400" s="72" t="s">
        <v>16</v>
      </c>
      <c r="J3400" s="72" t="s">
        <v>18</v>
      </c>
      <c r="K3400" s="72" t="s">
        <v>21</v>
      </c>
      <c r="L3400" s="72" t="s">
        <v>238</v>
      </c>
      <c r="M3400" s="72"/>
    </row>
    <row r="3401" spans="2:13" x14ac:dyDescent="0.25">
      <c r="B3401" s="72" t="s">
        <v>143</v>
      </c>
      <c r="C3401" s="72" t="s">
        <v>144</v>
      </c>
      <c r="D3401" s="72" t="s">
        <v>12</v>
      </c>
      <c r="E3401" s="72" t="s">
        <v>199</v>
      </c>
      <c r="F3401" s="73">
        <v>1294</v>
      </c>
      <c r="G3401" s="72" t="s">
        <v>14</v>
      </c>
      <c r="H3401" s="72" t="s">
        <v>155</v>
      </c>
      <c r="I3401" s="72" t="s">
        <v>16</v>
      </c>
      <c r="J3401" s="72" t="s">
        <v>18</v>
      </c>
      <c r="K3401" s="72" t="s">
        <v>147</v>
      </c>
      <c r="L3401" s="72" t="s">
        <v>476</v>
      </c>
      <c r="M3401" s="72"/>
    </row>
    <row r="3402" spans="2:13" x14ac:dyDescent="0.25">
      <c r="B3402" s="72" t="s">
        <v>143</v>
      </c>
      <c r="C3402" s="72" t="s">
        <v>144</v>
      </c>
      <c r="D3402" s="72" t="s">
        <v>12</v>
      </c>
      <c r="E3402" s="72" t="s">
        <v>145</v>
      </c>
      <c r="F3402" s="73">
        <v>-31751</v>
      </c>
      <c r="G3402" s="72" t="s">
        <v>14</v>
      </c>
      <c r="H3402" s="72" t="s">
        <v>155</v>
      </c>
      <c r="I3402" s="72" t="s">
        <v>16</v>
      </c>
      <c r="J3402" s="72" t="s">
        <v>18</v>
      </c>
      <c r="K3402" s="72" t="s">
        <v>147</v>
      </c>
      <c r="L3402" s="72" t="s">
        <v>369</v>
      </c>
      <c r="M3402" s="72"/>
    </row>
    <row r="3403" spans="2:13" x14ac:dyDescent="0.25">
      <c r="B3403" s="72" t="s">
        <v>143</v>
      </c>
      <c r="C3403" s="72" t="s">
        <v>144</v>
      </c>
      <c r="D3403" s="72" t="s">
        <v>12</v>
      </c>
      <c r="E3403" s="72" t="s">
        <v>181</v>
      </c>
      <c r="F3403" s="73">
        <v>-4</v>
      </c>
      <c r="G3403" s="72" t="s">
        <v>14</v>
      </c>
      <c r="H3403" s="72" t="s">
        <v>15</v>
      </c>
      <c r="I3403" s="72" t="s">
        <v>16</v>
      </c>
      <c r="J3403" s="72" t="s">
        <v>18</v>
      </c>
      <c r="K3403" s="72" t="s">
        <v>33</v>
      </c>
      <c r="L3403" s="72" t="s">
        <v>789</v>
      </c>
      <c r="M3403" s="72"/>
    </row>
    <row r="3404" spans="2:13" x14ac:dyDescent="0.25">
      <c r="B3404" s="72" t="s">
        <v>143</v>
      </c>
      <c r="C3404" s="72" t="s">
        <v>144</v>
      </c>
      <c r="D3404" s="72" t="s">
        <v>12</v>
      </c>
      <c r="E3404" s="72" t="s">
        <v>240</v>
      </c>
      <c r="F3404" s="73">
        <v>-234680</v>
      </c>
      <c r="G3404" s="72" t="s">
        <v>14</v>
      </c>
      <c r="H3404" s="72" t="s">
        <v>15</v>
      </c>
      <c r="I3404" s="72" t="s">
        <v>16</v>
      </c>
      <c r="J3404" s="72" t="s">
        <v>18</v>
      </c>
      <c r="K3404" s="72" t="s">
        <v>165</v>
      </c>
      <c r="L3404" s="72" t="s">
        <v>610</v>
      </c>
      <c r="M3404" s="72"/>
    </row>
    <row r="3405" spans="2:13" x14ac:dyDescent="0.25">
      <c r="B3405" s="72" t="s">
        <v>143</v>
      </c>
      <c r="C3405" s="72" t="s">
        <v>144</v>
      </c>
      <c r="D3405" s="72" t="s">
        <v>12</v>
      </c>
      <c r="E3405" s="72" t="s">
        <v>183</v>
      </c>
      <c r="F3405" s="73">
        <v>18921</v>
      </c>
      <c r="G3405" s="72" t="s">
        <v>14</v>
      </c>
      <c r="H3405" s="72" t="s">
        <v>15</v>
      </c>
      <c r="I3405" s="72" t="s">
        <v>16</v>
      </c>
      <c r="J3405" s="72" t="s">
        <v>18</v>
      </c>
      <c r="K3405" s="72" t="s">
        <v>267</v>
      </c>
      <c r="L3405" s="72" t="s">
        <v>313</v>
      </c>
      <c r="M3405" s="72" t="s">
        <v>163</v>
      </c>
    </row>
    <row r="3406" spans="2:13" x14ac:dyDescent="0.25">
      <c r="B3406" s="72" t="s">
        <v>143</v>
      </c>
      <c r="C3406" s="72" t="s">
        <v>144</v>
      </c>
      <c r="D3406" s="72" t="s">
        <v>12</v>
      </c>
      <c r="E3406" s="72" t="s">
        <v>154</v>
      </c>
      <c r="F3406" s="73">
        <v>-15168</v>
      </c>
      <c r="G3406" s="72" t="s">
        <v>14</v>
      </c>
      <c r="H3406" s="72" t="s">
        <v>15</v>
      </c>
      <c r="I3406" s="72" t="s">
        <v>16</v>
      </c>
      <c r="J3406" s="72" t="s">
        <v>18</v>
      </c>
      <c r="K3406" s="72" t="s">
        <v>147</v>
      </c>
      <c r="L3406" s="72" t="s">
        <v>235</v>
      </c>
      <c r="M3406" s="72"/>
    </row>
    <row r="3407" spans="2:13" x14ac:dyDescent="0.25">
      <c r="B3407" s="72" t="s">
        <v>143</v>
      </c>
      <c r="C3407" s="72" t="s">
        <v>144</v>
      </c>
      <c r="D3407" s="72" t="s">
        <v>12</v>
      </c>
      <c r="E3407" s="72" t="s">
        <v>227</v>
      </c>
      <c r="F3407" s="73">
        <v>113834</v>
      </c>
      <c r="G3407" s="72" t="s">
        <v>14</v>
      </c>
      <c r="H3407" s="72" t="s">
        <v>15</v>
      </c>
      <c r="I3407" s="72" t="s">
        <v>16</v>
      </c>
      <c r="J3407" s="72" t="s">
        <v>18</v>
      </c>
      <c r="K3407" s="72" t="s">
        <v>24</v>
      </c>
      <c r="L3407" s="72" t="s">
        <v>676</v>
      </c>
      <c r="M3407" s="72" t="s">
        <v>151</v>
      </c>
    </row>
    <row r="3408" spans="2:13" x14ac:dyDescent="0.25">
      <c r="B3408" s="72" t="s">
        <v>143</v>
      </c>
      <c r="C3408" s="72" t="s">
        <v>144</v>
      </c>
      <c r="D3408" s="72" t="s">
        <v>12</v>
      </c>
      <c r="E3408" s="72" t="s">
        <v>237</v>
      </c>
      <c r="F3408" s="73">
        <v>173974</v>
      </c>
      <c r="G3408" s="72" t="s">
        <v>14</v>
      </c>
      <c r="H3408" s="72" t="s">
        <v>15</v>
      </c>
      <c r="I3408" s="72" t="s">
        <v>16</v>
      </c>
      <c r="J3408" s="72" t="s">
        <v>18</v>
      </c>
      <c r="K3408" s="72" t="s">
        <v>24</v>
      </c>
      <c r="L3408" s="72" t="s">
        <v>401</v>
      </c>
      <c r="M3408" s="72" t="s">
        <v>191</v>
      </c>
    </row>
    <row r="3409" spans="2:13" x14ac:dyDescent="0.25">
      <c r="B3409" s="72" t="s">
        <v>143</v>
      </c>
      <c r="C3409" s="72" t="s">
        <v>144</v>
      </c>
      <c r="D3409" s="72" t="s">
        <v>12</v>
      </c>
      <c r="E3409" s="72" t="s">
        <v>145</v>
      </c>
      <c r="F3409" s="73">
        <v>-281</v>
      </c>
      <c r="G3409" s="72" t="s">
        <v>14</v>
      </c>
      <c r="H3409" s="72" t="s">
        <v>155</v>
      </c>
      <c r="I3409" s="72" t="s">
        <v>16</v>
      </c>
      <c r="J3409" s="72" t="s">
        <v>18</v>
      </c>
      <c r="K3409" s="72" t="s">
        <v>303</v>
      </c>
      <c r="L3409" s="72" t="s">
        <v>712</v>
      </c>
      <c r="M3409" s="72"/>
    </row>
    <row r="3410" spans="2:13" x14ac:dyDescent="0.25">
      <c r="B3410" s="72" t="s">
        <v>143</v>
      </c>
      <c r="C3410" s="72" t="s">
        <v>144</v>
      </c>
      <c r="D3410" s="72" t="s">
        <v>12</v>
      </c>
      <c r="E3410" s="72" t="s">
        <v>282</v>
      </c>
      <c r="F3410" s="73">
        <v>-1557</v>
      </c>
      <c r="G3410" s="72" t="s">
        <v>14</v>
      </c>
      <c r="H3410" s="72" t="s">
        <v>155</v>
      </c>
      <c r="I3410" s="72" t="s">
        <v>16</v>
      </c>
      <c r="J3410" s="72" t="s">
        <v>18</v>
      </c>
      <c r="K3410" s="72" t="s">
        <v>269</v>
      </c>
      <c r="L3410" s="72" t="s">
        <v>717</v>
      </c>
      <c r="M3410" s="72"/>
    </row>
    <row r="3411" spans="2:13" x14ac:dyDescent="0.25">
      <c r="B3411" s="72" t="s">
        <v>143</v>
      </c>
      <c r="C3411" s="72" t="s">
        <v>144</v>
      </c>
      <c r="D3411" s="72" t="s">
        <v>12</v>
      </c>
      <c r="E3411" s="72" t="s">
        <v>197</v>
      </c>
      <c r="F3411" s="73">
        <v>370759</v>
      </c>
      <c r="G3411" s="72" t="s">
        <v>14</v>
      </c>
      <c r="H3411" s="72" t="s">
        <v>155</v>
      </c>
      <c r="I3411" s="72" t="s">
        <v>16</v>
      </c>
      <c r="J3411" s="72" t="s">
        <v>18</v>
      </c>
      <c r="K3411" s="72" t="s">
        <v>147</v>
      </c>
      <c r="L3411" s="72" t="s">
        <v>225</v>
      </c>
      <c r="M3411" s="72" t="s">
        <v>248</v>
      </c>
    </row>
    <row r="3412" spans="2:13" x14ac:dyDescent="0.25">
      <c r="B3412" s="72" t="s">
        <v>143</v>
      </c>
      <c r="C3412" s="72" t="s">
        <v>144</v>
      </c>
      <c r="D3412" s="72" t="s">
        <v>12</v>
      </c>
      <c r="E3412" s="72" t="s">
        <v>383</v>
      </c>
      <c r="F3412" s="73">
        <v>337367</v>
      </c>
      <c r="G3412" s="72" t="s">
        <v>14</v>
      </c>
      <c r="H3412" s="72" t="s">
        <v>15</v>
      </c>
      <c r="I3412" s="72" t="s">
        <v>16</v>
      </c>
      <c r="J3412" s="72" t="s">
        <v>18</v>
      </c>
      <c r="K3412" s="72" t="s">
        <v>161</v>
      </c>
      <c r="L3412" s="72" t="s">
        <v>793</v>
      </c>
      <c r="M3412" s="72" t="s">
        <v>384</v>
      </c>
    </row>
    <row r="3413" spans="2:13" x14ac:dyDescent="0.25">
      <c r="B3413" s="72" t="s">
        <v>143</v>
      </c>
      <c r="C3413" s="72" t="s">
        <v>144</v>
      </c>
      <c r="D3413" s="72" t="s">
        <v>12</v>
      </c>
      <c r="E3413" s="72" t="s">
        <v>188</v>
      </c>
      <c r="F3413" s="73">
        <v>2123614</v>
      </c>
      <c r="G3413" s="72" t="s">
        <v>14</v>
      </c>
      <c r="H3413" s="72" t="s">
        <v>15</v>
      </c>
      <c r="I3413" s="72" t="s">
        <v>16</v>
      </c>
      <c r="J3413" s="72" t="s">
        <v>18</v>
      </c>
      <c r="K3413" s="72" t="s">
        <v>147</v>
      </c>
      <c r="L3413" s="72" t="s">
        <v>703</v>
      </c>
      <c r="M3413" s="72" t="s">
        <v>191</v>
      </c>
    </row>
    <row r="3414" spans="2:13" x14ac:dyDescent="0.25">
      <c r="B3414" s="72" t="s">
        <v>143</v>
      </c>
      <c r="C3414" s="72" t="s">
        <v>144</v>
      </c>
      <c r="D3414" s="72" t="s">
        <v>12</v>
      </c>
      <c r="E3414" s="72" t="s">
        <v>335</v>
      </c>
      <c r="F3414" s="73">
        <v>84614</v>
      </c>
      <c r="G3414" s="72" t="s">
        <v>14</v>
      </c>
      <c r="H3414" s="72" t="s">
        <v>15</v>
      </c>
      <c r="I3414" s="72" t="s">
        <v>16</v>
      </c>
      <c r="J3414" s="72" t="s">
        <v>18</v>
      </c>
      <c r="K3414" s="72" t="s">
        <v>205</v>
      </c>
      <c r="L3414" s="72" t="s">
        <v>658</v>
      </c>
      <c r="M3414" s="72" t="s">
        <v>322</v>
      </c>
    </row>
    <row r="3415" spans="2:13" x14ac:dyDescent="0.25">
      <c r="B3415" s="72" t="s">
        <v>143</v>
      </c>
      <c r="C3415" s="72" t="s">
        <v>144</v>
      </c>
      <c r="D3415" s="72" t="s">
        <v>12</v>
      </c>
      <c r="E3415" s="72" t="s">
        <v>188</v>
      </c>
      <c r="F3415" s="73">
        <v>3076342</v>
      </c>
      <c r="G3415" s="72" t="s">
        <v>14</v>
      </c>
      <c r="H3415" s="72" t="s">
        <v>15</v>
      </c>
      <c r="I3415" s="72" t="s">
        <v>16</v>
      </c>
      <c r="J3415" s="72" t="s">
        <v>18</v>
      </c>
      <c r="K3415" s="72" t="s">
        <v>161</v>
      </c>
      <c r="L3415" s="72" t="s">
        <v>162</v>
      </c>
      <c r="M3415" s="72" t="s">
        <v>163</v>
      </c>
    </row>
    <row r="3416" spans="2:13" x14ac:dyDescent="0.25">
      <c r="B3416" s="72" t="s">
        <v>143</v>
      </c>
      <c r="C3416" s="72" t="s">
        <v>144</v>
      </c>
      <c r="D3416" s="72" t="s">
        <v>12</v>
      </c>
      <c r="E3416" s="72" t="s">
        <v>183</v>
      </c>
      <c r="F3416" s="73">
        <v>64787</v>
      </c>
      <c r="G3416" s="72" t="s">
        <v>14</v>
      </c>
      <c r="H3416" s="72" t="s">
        <v>15</v>
      </c>
      <c r="I3416" s="72" t="s">
        <v>16</v>
      </c>
      <c r="J3416" s="72" t="s">
        <v>18</v>
      </c>
      <c r="K3416" s="72" t="s">
        <v>214</v>
      </c>
      <c r="L3416" s="72" t="s">
        <v>665</v>
      </c>
      <c r="M3416" s="72" t="s">
        <v>163</v>
      </c>
    </row>
    <row r="3417" spans="2:13" x14ac:dyDescent="0.25">
      <c r="B3417" s="72" t="s">
        <v>143</v>
      </c>
      <c r="C3417" s="72" t="s">
        <v>144</v>
      </c>
      <c r="D3417" s="72" t="s">
        <v>12</v>
      </c>
      <c r="E3417" s="72" t="s">
        <v>227</v>
      </c>
      <c r="F3417" s="73">
        <v>315543</v>
      </c>
      <c r="G3417" s="72" t="s">
        <v>14</v>
      </c>
      <c r="H3417" s="72" t="s">
        <v>15</v>
      </c>
      <c r="I3417" s="72" t="s">
        <v>16</v>
      </c>
      <c r="J3417" s="72" t="s">
        <v>18</v>
      </c>
      <c r="K3417" s="72" t="s">
        <v>161</v>
      </c>
      <c r="L3417" s="72" t="s">
        <v>341</v>
      </c>
      <c r="M3417" s="72" t="s">
        <v>163</v>
      </c>
    </row>
    <row r="3418" spans="2:13" x14ac:dyDescent="0.25">
      <c r="B3418" s="72" t="s">
        <v>143</v>
      </c>
      <c r="C3418" s="72" t="s">
        <v>144</v>
      </c>
      <c r="D3418" s="72" t="s">
        <v>12</v>
      </c>
      <c r="E3418" s="72" t="s">
        <v>229</v>
      </c>
      <c r="F3418" s="73">
        <v>-569</v>
      </c>
      <c r="G3418" s="72" t="s">
        <v>14</v>
      </c>
      <c r="H3418" s="72" t="s">
        <v>15</v>
      </c>
      <c r="I3418" s="72" t="s">
        <v>16</v>
      </c>
      <c r="J3418" s="72" t="s">
        <v>18</v>
      </c>
      <c r="K3418" s="72" t="s">
        <v>33</v>
      </c>
      <c r="L3418" s="72" t="s">
        <v>418</v>
      </c>
      <c r="M3418" s="72"/>
    </row>
    <row r="3419" spans="2:13" x14ac:dyDescent="0.25">
      <c r="B3419" s="72" t="s">
        <v>143</v>
      </c>
      <c r="C3419" s="72" t="s">
        <v>144</v>
      </c>
      <c r="D3419" s="72" t="s">
        <v>12</v>
      </c>
      <c r="E3419" s="72" t="s">
        <v>229</v>
      </c>
      <c r="F3419" s="73">
        <v>-1312</v>
      </c>
      <c r="G3419" s="72" t="s">
        <v>14</v>
      </c>
      <c r="H3419" s="72" t="s">
        <v>155</v>
      </c>
      <c r="I3419" s="72" t="s">
        <v>16</v>
      </c>
      <c r="J3419" s="72" t="s">
        <v>18</v>
      </c>
      <c r="K3419" s="72" t="s">
        <v>33</v>
      </c>
      <c r="L3419" s="72" t="s">
        <v>491</v>
      </c>
      <c r="M3419" s="72"/>
    </row>
    <row r="3420" spans="2:13" x14ac:dyDescent="0.25">
      <c r="B3420" s="72" t="s">
        <v>143</v>
      </c>
      <c r="C3420" s="72" t="s">
        <v>144</v>
      </c>
      <c r="D3420" s="72" t="s">
        <v>12</v>
      </c>
      <c r="E3420" s="72" t="s">
        <v>197</v>
      </c>
      <c r="F3420" s="73">
        <v>221305</v>
      </c>
      <c r="G3420" s="72" t="s">
        <v>14</v>
      </c>
      <c r="H3420" s="72" t="s">
        <v>15</v>
      </c>
      <c r="I3420" s="72" t="s">
        <v>16</v>
      </c>
      <c r="J3420" s="72" t="s">
        <v>18</v>
      </c>
      <c r="K3420" s="72" t="s">
        <v>33</v>
      </c>
      <c r="L3420" s="72" t="s">
        <v>187</v>
      </c>
      <c r="M3420" s="72" t="s">
        <v>191</v>
      </c>
    </row>
    <row r="3421" spans="2:13" x14ac:dyDescent="0.25">
      <c r="B3421" s="72" t="s">
        <v>143</v>
      </c>
      <c r="C3421" s="72" t="s">
        <v>144</v>
      </c>
      <c r="D3421" s="72" t="s">
        <v>12</v>
      </c>
      <c r="E3421" s="72" t="s">
        <v>229</v>
      </c>
      <c r="F3421" s="73">
        <v>-96264</v>
      </c>
      <c r="G3421" s="72" t="s">
        <v>14</v>
      </c>
      <c r="H3421" s="72" t="s">
        <v>15</v>
      </c>
      <c r="I3421" s="72" t="s">
        <v>16</v>
      </c>
      <c r="J3421" s="72" t="s">
        <v>18</v>
      </c>
      <c r="K3421" s="72" t="s">
        <v>21</v>
      </c>
      <c r="L3421" s="72" t="s">
        <v>249</v>
      </c>
      <c r="M3421" s="72"/>
    </row>
    <row r="3422" spans="2:13" x14ac:dyDescent="0.25">
      <c r="B3422" s="72" t="s">
        <v>143</v>
      </c>
      <c r="C3422" s="72" t="s">
        <v>144</v>
      </c>
      <c r="D3422" s="72" t="s">
        <v>12</v>
      </c>
      <c r="E3422" s="72" t="s">
        <v>229</v>
      </c>
      <c r="F3422" s="73">
        <v>-149141</v>
      </c>
      <c r="G3422" s="72" t="s">
        <v>14</v>
      </c>
      <c r="H3422" s="72" t="s">
        <v>15</v>
      </c>
      <c r="I3422" s="72" t="s">
        <v>16</v>
      </c>
      <c r="J3422" s="72" t="s">
        <v>18</v>
      </c>
      <c r="K3422" s="72" t="s">
        <v>33</v>
      </c>
      <c r="L3422" s="72" t="s">
        <v>34</v>
      </c>
      <c r="M3422" s="72"/>
    </row>
    <row r="3423" spans="2:13" x14ac:dyDescent="0.25">
      <c r="B3423" s="72" t="s">
        <v>143</v>
      </c>
      <c r="C3423" s="72" t="s">
        <v>144</v>
      </c>
      <c r="D3423" s="72" t="s">
        <v>12</v>
      </c>
      <c r="E3423" s="72" t="s">
        <v>219</v>
      </c>
      <c r="F3423" s="73">
        <v>300755</v>
      </c>
      <c r="G3423" s="72" t="s">
        <v>14</v>
      </c>
      <c r="H3423" s="72" t="s">
        <v>15</v>
      </c>
      <c r="I3423" s="72" t="s">
        <v>16</v>
      </c>
      <c r="J3423" s="72" t="s">
        <v>18</v>
      </c>
      <c r="K3423" s="72" t="s">
        <v>33</v>
      </c>
      <c r="L3423" s="72" t="s">
        <v>491</v>
      </c>
      <c r="M3423" s="72"/>
    </row>
    <row r="3424" spans="2:13" x14ac:dyDescent="0.25">
      <c r="B3424" s="72" t="s">
        <v>143</v>
      </c>
      <c r="C3424" s="72" t="s">
        <v>144</v>
      </c>
      <c r="D3424" s="72" t="s">
        <v>12</v>
      </c>
      <c r="E3424" s="72" t="s">
        <v>282</v>
      </c>
      <c r="F3424" s="73">
        <v>-32736</v>
      </c>
      <c r="G3424" s="72" t="s">
        <v>14</v>
      </c>
      <c r="H3424" s="72" t="s">
        <v>15</v>
      </c>
      <c r="I3424" s="72" t="s">
        <v>16</v>
      </c>
      <c r="J3424" s="72" t="s">
        <v>18</v>
      </c>
      <c r="K3424" s="72" t="s">
        <v>165</v>
      </c>
      <c r="L3424" s="72" t="s">
        <v>535</v>
      </c>
      <c r="M3424" s="72"/>
    </row>
    <row r="3425" spans="2:13" x14ac:dyDescent="0.25">
      <c r="B3425" s="72" t="s">
        <v>143</v>
      </c>
      <c r="C3425" s="72" t="s">
        <v>144</v>
      </c>
      <c r="D3425" s="72" t="s">
        <v>12</v>
      </c>
      <c r="E3425" s="72" t="s">
        <v>181</v>
      </c>
      <c r="F3425" s="73">
        <v>-198</v>
      </c>
      <c r="G3425" s="72" t="s">
        <v>14</v>
      </c>
      <c r="H3425" s="72" t="s">
        <v>15</v>
      </c>
      <c r="I3425" s="72" t="s">
        <v>16</v>
      </c>
      <c r="J3425" s="72" t="s">
        <v>18</v>
      </c>
      <c r="K3425" s="72" t="s">
        <v>33</v>
      </c>
      <c r="L3425" s="72" t="s">
        <v>221</v>
      </c>
      <c r="M3425" s="72"/>
    </row>
    <row r="3426" spans="2:13" x14ac:dyDescent="0.25">
      <c r="B3426" s="72" t="s">
        <v>143</v>
      </c>
      <c r="C3426" s="72" t="s">
        <v>144</v>
      </c>
      <c r="D3426" s="72" t="s">
        <v>12</v>
      </c>
      <c r="E3426" s="72" t="s">
        <v>237</v>
      </c>
      <c r="F3426" s="73">
        <v>75</v>
      </c>
      <c r="G3426" s="72" t="s">
        <v>14</v>
      </c>
      <c r="H3426" s="72" t="s">
        <v>15</v>
      </c>
      <c r="I3426" s="72" t="s">
        <v>16</v>
      </c>
      <c r="J3426" s="72" t="s">
        <v>18</v>
      </c>
      <c r="K3426" s="72" t="s">
        <v>33</v>
      </c>
      <c r="L3426" s="72" t="s">
        <v>233</v>
      </c>
      <c r="M3426" s="72" t="s">
        <v>172</v>
      </c>
    </row>
    <row r="3427" spans="2:13" x14ac:dyDescent="0.25">
      <c r="B3427" s="72" t="s">
        <v>143</v>
      </c>
      <c r="C3427" s="72" t="s">
        <v>144</v>
      </c>
      <c r="D3427" s="72" t="s">
        <v>12</v>
      </c>
      <c r="E3427" s="72" t="s">
        <v>197</v>
      </c>
      <c r="F3427" s="73">
        <v>4581860</v>
      </c>
      <c r="G3427" s="72" t="s">
        <v>14</v>
      </c>
      <c r="H3427" s="72" t="s">
        <v>15</v>
      </c>
      <c r="I3427" s="72" t="s">
        <v>16</v>
      </c>
      <c r="J3427" s="72" t="s">
        <v>18</v>
      </c>
      <c r="K3427" s="72" t="s">
        <v>205</v>
      </c>
      <c r="L3427" s="72" t="s">
        <v>210</v>
      </c>
      <c r="M3427" s="72" t="s">
        <v>163</v>
      </c>
    </row>
    <row r="3428" spans="2:13" x14ac:dyDescent="0.25">
      <c r="B3428" s="72" t="s">
        <v>143</v>
      </c>
      <c r="C3428" s="72" t="s">
        <v>144</v>
      </c>
      <c r="D3428" s="72" t="s">
        <v>12</v>
      </c>
      <c r="E3428" s="72" t="s">
        <v>152</v>
      </c>
      <c r="F3428" s="73">
        <v>-10979</v>
      </c>
      <c r="G3428" s="72" t="s">
        <v>14</v>
      </c>
      <c r="H3428" s="72" t="s">
        <v>15</v>
      </c>
      <c r="I3428" s="72" t="s">
        <v>16</v>
      </c>
      <c r="J3428" s="72" t="s">
        <v>18</v>
      </c>
      <c r="K3428" s="72" t="s">
        <v>147</v>
      </c>
      <c r="L3428" s="72" t="s">
        <v>433</v>
      </c>
      <c r="M3428" s="72"/>
    </row>
    <row r="3429" spans="2:13" x14ac:dyDescent="0.25">
      <c r="B3429" s="72" t="s">
        <v>143</v>
      </c>
      <c r="C3429" s="72" t="s">
        <v>144</v>
      </c>
      <c r="D3429" s="72" t="s">
        <v>12</v>
      </c>
      <c r="E3429" s="72" t="s">
        <v>201</v>
      </c>
      <c r="F3429" s="73">
        <v>27886</v>
      </c>
      <c r="G3429" s="72" t="s">
        <v>14</v>
      </c>
      <c r="H3429" s="72" t="s">
        <v>155</v>
      </c>
      <c r="I3429" s="72" t="s">
        <v>16</v>
      </c>
      <c r="J3429" s="72" t="s">
        <v>18</v>
      </c>
      <c r="K3429" s="72" t="s">
        <v>33</v>
      </c>
      <c r="L3429" s="72" t="s">
        <v>485</v>
      </c>
      <c r="M3429" s="72" t="s">
        <v>159</v>
      </c>
    </row>
    <row r="3430" spans="2:13" x14ac:dyDescent="0.25">
      <c r="B3430" s="72" t="s">
        <v>143</v>
      </c>
      <c r="C3430" s="72" t="s">
        <v>144</v>
      </c>
      <c r="D3430" s="72" t="s">
        <v>12</v>
      </c>
      <c r="E3430" s="72" t="s">
        <v>213</v>
      </c>
      <c r="F3430" s="73">
        <v>165</v>
      </c>
      <c r="G3430" s="72" t="s">
        <v>14</v>
      </c>
      <c r="H3430" s="72" t="s">
        <v>15</v>
      </c>
      <c r="I3430" s="72" t="s">
        <v>16</v>
      </c>
      <c r="J3430" s="72" t="s">
        <v>18</v>
      </c>
      <c r="K3430" s="72" t="s">
        <v>147</v>
      </c>
      <c r="L3430" s="72" t="s">
        <v>489</v>
      </c>
      <c r="M3430" s="72" t="s">
        <v>172</v>
      </c>
    </row>
    <row r="3431" spans="2:13" x14ac:dyDescent="0.25">
      <c r="B3431" s="72" t="s">
        <v>143</v>
      </c>
      <c r="C3431" s="72" t="s">
        <v>144</v>
      </c>
      <c r="D3431" s="72" t="s">
        <v>12</v>
      </c>
      <c r="E3431" s="72" t="s">
        <v>154</v>
      </c>
      <c r="F3431" s="73">
        <v>-9255</v>
      </c>
      <c r="G3431" s="72" t="s">
        <v>14</v>
      </c>
      <c r="H3431" s="72" t="s">
        <v>15</v>
      </c>
      <c r="I3431" s="72" t="s">
        <v>16</v>
      </c>
      <c r="J3431" s="72" t="s">
        <v>18</v>
      </c>
      <c r="K3431" s="72" t="s">
        <v>189</v>
      </c>
      <c r="L3431" s="72" t="s">
        <v>324</v>
      </c>
      <c r="M3431" s="72"/>
    </row>
    <row r="3432" spans="2:13" x14ac:dyDescent="0.25">
      <c r="B3432" s="72" t="s">
        <v>143</v>
      </c>
      <c r="C3432" s="72" t="s">
        <v>144</v>
      </c>
      <c r="D3432" s="72" t="s">
        <v>12</v>
      </c>
      <c r="E3432" s="72" t="s">
        <v>145</v>
      </c>
      <c r="F3432" s="73">
        <v>-16094</v>
      </c>
      <c r="G3432" s="72" t="s">
        <v>14</v>
      </c>
      <c r="H3432" s="72" t="s">
        <v>15</v>
      </c>
      <c r="I3432" s="72" t="s">
        <v>16</v>
      </c>
      <c r="J3432" s="72" t="s">
        <v>18</v>
      </c>
      <c r="K3432" s="72" t="s">
        <v>33</v>
      </c>
      <c r="L3432" s="72" t="s">
        <v>458</v>
      </c>
      <c r="M3432" s="72"/>
    </row>
    <row r="3433" spans="2:13" x14ac:dyDescent="0.25">
      <c r="B3433" s="72" t="s">
        <v>143</v>
      </c>
      <c r="C3433" s="72" t="s">
        <v>144</v>
      </c>
      <c r="D3433" s="72" t="s">
        <v>12</v>
      </c>
      <c r="E3433" s="72" t="s">
        <v>160</v>
      </c>
      <c r="F3433" s="73">
        <v>1897497</v>
      </c>
      <c r="G3433" s="72" t="s">
        <v>14</v>
      </c>
      <c r="H3433" s="72" t="s">
        <v>155</v>
      </c>
      <c r="I3433" s="72" t="s">
        <v>16</v>
      </c>
      <c r="J3433" s="72" t="s">
        <v>18</v>
      </c>
      <c r="K3433" s="72" t="s">
        <v>33</v>
      </c>
      <c r="L3433" s="72" t="s">
        <v>231</v>
      </c>
      <c r="M3433" s="72" t="s">
        <v>163</v>
      </c>
    </row>
    <row r="3434" spans="2:13" x14ac:dyDescent="0.25">
      <c r="B3434" s="72" t="s">
        <v>143</v>
      </c>
      <c r="C3434" s="72" t="s">
        <v>144</v>
      </c>
      <c r="D3434" s="72" t="s">
        <v>12</v>
      </c>
      <c r="E3434" s="72" t="s">
        <v>188</v>
      </c>
      <c r="F3434" s="73">
        <v>8277620</v>
      </c>
      <c r="G3434" s="72" t="s">
        <v>14</v>
      </c>
      <c r="H3434" s="72" t="s">
        <v>155</v>
      </c>
      <c r="I3434" s="72" t="s">
        <v>16</v>
      </c>
      <c r="J3434" s="72" t="s">
        <v>18</v>
      </c>
      <c r="K3434" s="72" t="s">
        <v>33</v>
      </c>
      <c r="L3434" s="72" t="s">
        <v>548</v>
      </c>
      <c r="M3434" s="72" t="s">
        <v>151</v>
      </c>
    </row>
    <row r="3435" spans="2:13" x14ac:dyDescent="0.25">
      <c r="B3435" s="72" t="s">
        <v>143</v>
      </c>
      <c r="C3435" s="72" t="s">
        <v>144</v>
      </c>
      <c r="D3435" s="72" t="s">
        <v>12</v>
      </c>
      <c r="E3435" s="72" t="s">
        <v>149</v>
      </c>
      <c r="F3435" s="73">
        <v>2106148</v>
      </c>
      <c r="G3435" s="72" t="s">
        <v>14</v>
      </c>
      <c r="H3435" s="72" t="s">
        <v>155</v>
      </c>
      <c r="I3435" s="72" t="s">
        <v>16</v>
      </c>
      <c r="J3435" s="72" t="s">
        <v>18</v>
      </c>
      <c r="K3435" s="72" t="s">
        <v>267</v>
      </c>
      <c r="L3435" s="72" t="s">
        <v>628</v>
      </c>
      <c r="M3435" s="72" t="s">
        <v>151</v>
      </c>
    </row>
    <row r="3436" spans="2:13" x14ac:dyDescent="0.25">
      <c r="B3436" s="72" t="s">
        <v>143</v>
      </c>
      <c r="C3436" s="72" t="s">
        <v>144</v>
      </c>
      <c r="D3436" s="72" t="s">
        <v>12</v>
      </c>
      <c r="E3436" s="72" t="s">
        <v>229</v>
      </c>
      <c r="F3436" s="73">
        <v>-71778</v>
      </c>
      <c r="G3436" s="72" t="s">
        <v>14</v>
      </c>
      <c r="H3436" s="72" t="s">
        <v>155</v>
      </c>
      <c r="I3436" s="72" t="s">
        <v>16</v>
      </c>
      <c r="J3436" s="72" t="s">
        <v>18</v>
      </c>
      <c r="K3436" s="72" t="s">
        <v>21</v>
      </c>
      <c r="L3436" s="72" t="s">
        <v>272</v>
      </c>
      <c r="M3436" s="72"/>
    </row>
    <row r="3437" spans="2:13" x14ac:dyDescent="0.25">
      <c r="B3437" s="72" t="s">
        <v>143</v>
      </c>
      <c r="C3437" s="72" t="s">
        <v>144</v>
      </c>
      <c r="D3437" s="72" t="s">
        <v>12</v>
      </c>
      <c r="E3437" s="72" t="s">
        <v>199</v>
      </c>
      <c r="F3437" s="73">
        <v>10546</v>
      </c>
      <c r="G3437" s="72" t="s">
        <v>14</v>
      </c>
      <c r="H3437" s="72" t="s">
        <v>155</v>
      </c>
      <c r="I3437" s="72" t="s">
        <v>16</v>
      </c>
      <c r="J3437" s="72" t="s">
        <v>18</v>
      </c>
      <c r="K3437" s="72" t="s">
        <v>33</v>
      </c>
      <c r="L3437" s="72" t="s">
        <v>153</v>
      </c>
      <c r="M3437" s="72"/>
    </row>
    <row r="3438" spans="2:13" x14ac:dyDescent="0.25">
      <c r="B3438" s="72" t="s">
        <v>143</v>
      </c>
      <c r="C3438" s="72" t="s">
        <v>144</v>
      </c>
      <c r="D3438" s="72" t="s">
        <v>12</v>
      </c>
      <c r="E3438" s="72" t="s">
        <v>152</v>
      </c>
      <c r="F3438" s="73">
        <v>-192</v>
      </c>
      <c r="G3438" s="72" t="s">
        <v>14</v>
      </c>
      <c r="H3438" s="72" t="s">
        <v>155</v>
      </c>
      <c r="I3438" s="72" t="s">
        <v>16</v>
      </c>
      <c r="J3438" s="72" t="s">
        <v>18</v>
      </c>
      <c r="K3438" s="72" t="s">
        <v>33</v>
      </c>
      <c r="L3438" s="72" t="s">
        <v>745</v>
      </c>
      <c r="M3438" s="72"/>
    </row>
    <row r="3439" spans="2:13" x14ac:dyDescent="0.25">
      <c r="B3439" s="72" t="s">
        <v>143</v>
      </c>
      <c r="C3439" s="72" t="s">
        <v>144</v>
      </c>
      <c r="D3439" s="72" t="s">
        <v>12</v>
      </c>
      <c r="E3439" s="72" t="s">
        <v>219</v>
      </c>
      <c r="F3439" s="73">
        <v>14354210</v>
      </c>
      <c r="G3439" s="72" t="s">
        <v>14</v>
      </c>
      <c r="H3439" s="72" t="s">
        <v>15</v>
      </c>
      <c r="I3439" s="72" t="s">
        <v>16</v>
      </c>
      <c r="J3439" s="72" t="s">
        <v>18</v>
      </c>
      <c r="K3439" s="72" t="s">
        <v>24</v>
      </c>
      <c r="L3439" s="72" t="s">
        <v>635</v>
      </c>
      <c r="M3439" s="72"/>
    </row>
    <row r="3440" spans="2:13" x14ac:dyDescent="0.25">
      <c r="B3440" s="72" t="s">
        <v>143</v>
      </c>
      <c r="C3440" s="72" t="s">
        <v>144</v>
      </c>
      <c r="D3440" s="72" t="s">
        <v>12</v>
      </c>
      <c r="E3440" s="72" t="s">
        <v>209</v>
      </c>
      <c r="F3440" s="73">
        <v>1177433</v>
      </c>
      <c r="G3440" s="72" t="s">
        <v>14</v>
      </c>
      <c r="H3440" s="72" t="s">
        <v>15</v>
      </c>
      <c r="I3440" s="72" t="s">
        <v>16</v>
      </c>
      <c r="J3440" s="72" t="s">
        <v>18</v>
      </c>
      <c r="K3440" s="72" t="s">
        <v>184</v>
      </c>
      <c r="L3440" s="72" t="s">
        <v>230</v>
      </c>
      <c r="M3440" s="72" t="s">
        <v>337</v>
      </c>
    </row>
    <row r="3441" spans="2:13" x14ac:dyDescent="0.25">
      <c r="B3441" s="72" t="s">
        <v>143</v>
      </c>
      <c r="C3441" s="72" t="s">
        <v>144</v>
      </c>
      <c r="D3441" s="72" t="s">
        <v>12</v>
      </c>
      <c r="E3441" s="72" t="s">
        <v>145</v>
      </c>
      <c r="F3441" s="73">
        <v>-148454</v>
      </c>
      <c r="G3441" s="72" t="s">
        <v>14</v>
      </c>
      <c r="H3441" s="72" t="s">
        <v>15</v>
      </c>
      <c r="I3441" s="72" t="s">
        <v>16</v>
      </c>
      <c r="J3441" s="72" t="s">
        <v>18</v>
      </c>
      <c r="K3441" s="72" t="s">
        <v>257</v>
      </c>
      <c r="L3441" s="72" t="s">
        <v>634</v>
      </c>
      <c r="M3441" s="72"/>
    </row>
    <row r="3442" spans="2:13" x14ac:dyDescent="0.25">
      <c r="B3442" s="72" t="s">
        <v>143</v>
      </c>
      <c r="C3442" s="72" t="s">
        <v>144</v>
      </c>
      <c r="D3442" s="72" t="s">
        <v>12</v>
      </c>
      <c r="E3442" s="72" t="s">
        <v>292</v>
      </c>
      <c r="F3442" s="73">
        <v>467569</v>
      </c>
      <c r="G3442" s="72" t="s">
        <v>14</v>
      </c>
      <c r="H3442" s="72" t="s">
        <v>15</v>
      </c>
      <c r="I3442" s="72" t="s">
        <v>16</v>
      </c>
      <c r="J3442" s="72" t="s">
        <v>18</v>
      </c>
      <c r="K3442" s="72" t="s">
        <v>24</v>
      </c>
      <c r="L3442" s="72" t="s">
        <v>281</v>
      </c>
      <c r="M3442" s="72" t="s">
        <v>424</v>
      </c>
    </row>
    <row r="3443" spans="2:13" x14ac:dyDescent="0.25">
      <c r="B3443" s="72" t="s">
        <v>143</v>
      </c>
      <c r="C3443" s="72" t="s">
        <v>144</v>
      </c>
      <c r="D3443" s="72" t="s">
        <v>12</v>
      </c>
      <c r="E3443" s="72" t="s">
        <v>160</v>
      </c>
      <c r="F3443" s="73">
        <v>1326146</v>
      </c>
      <c r="G3443" s="72" t="s">
        <v>14</v>
      </c>
      <c r="H3443" s="72" t="s">
        <v>15</v>
      </c>
      <c r="I3443" s="72" t="s">
        <v>16</v>
      </c>
      <c r="J3443" s="72" t="s">
        <v>18</v>
      </c>
      <c r="K3443" s="72" t="s">
        <v>147</v>
      </c>
      <c r="L3443" s="72" t="s">
        <v>374</v>
      </c>
      <c r="M3443" s="72" t="s">
        <v>248</v>
      </c>
    </row>
    <row r="3444" spans="2:13" x14ac:dyDescent="0.25">
      <c r="B3444" s="72" t="s">
        <v>143</v>
      </c>
      <c r="C3444" s="72" t="s">
        <v>144</v>
      </c>
      <c r="D3444" s="72" t="s">
        <v>12</v>
      </c>
      <c r="E3444" s="72" t="s">
        <v>160</v>
      </c>
      <c r="F3444" s="73">
        <v>566715</v>
      </c>
      <c r="G3444" s="72" t="s">
        <v>14</v>
      </c>
      <c r="H3444" s="72" t="s">
        <v>15</v>
      </c>
      <c r="I3444" s="72" t="s">
        <v>16</v>
      </c>
      <c r="J3444" s="72" t="s">
        <v>18</v>
      </c>
      <c r="K3444" s="72" t="s">
        <v>21</v>
      </c>
      <c r="L3444" s="72" t="s">
        <v>178</v>
      </c>
      <c r="M3444" s="72" t="s">
        <v>248</v>
      </c>
    </row>
    <row r="3445" spans="2:13" x14ac:dyDescent="0.25">
      <c r="B3445" s="72" t="s">
        <v>143</v>
      </c>
      <c r="C3445" s="72" t="s">
        <v>144</v>
      </c>
      <c r="D3445" s="72" t="s">
        <v>12</v>
      </c>
      <c r="E3445" s="72" t="s">
        <v>145</v>
      </c>
      <c r="F3445" s="73">
        <v>-169920</v>
      </c>
      <c r="G3445" s="72" t="s">
        <v>14</v>
      </c>
      <c r="H3445" s="72" t="s">
        <v>155</v>
      </c>
      <c r="I3445" s="72" t="s">
        <v>16</v>
      </c>
      <c r="J3445" s="72" t="s">
        <v>18</v>
      </c>
      <c r="K3445" s="72" t="s">
        <v>33</v>
      </c>
      <c r="L3445" s="72" t="s">
        <v>307</v>
      </c>
      <c r="M3445" s="72"/>
    </row>
    <row r="3446" spans="2:13" x14ac:dyDescent="0.25">
      <c r="B3446" s="72" t="s">
        <v>143</v>
      </c>
      <c r="C3446" s="72" t="s">
        <v>144</v>
      </c>
      <c r="D3446" s="72" t="s">
        <v>12</v>
      </c>
      <c r="E3446" s="72" t="s">
        <v>237</v>
      </c>
      <c r="F3446" s="73">
        <v>227102</v>
      </c>
      <c r="G3446" s="72" t="s">
        <v>14</v>
      </c>
      <c r="H3446" s="72" t="s">
        <v>15</v>
      </c>
      <c r="I3446" s="72" t="s">
        <v>16</v>
      </c>
      <c r="J3446" s="72" t="s">
        <v>18</v>
      </c>
      <c r="K3446" s="72" t="s">
        <v>147</v>
      </c>
      <c r="L3446" s="72" t="s">
        <v>444</v>
      </c>
      <c r="M3446" s="72" t="s">
        <v>248</v>
      </c>
    </row>
    <row r="3447" spans="2:13" x14ac:dyDescent="0.25">
      <c r="B3447" s="72" t="s">
        <v>143</v>
      </c>
      <c r="C3447" s="72" t="s">
        <v>144</v>
      </c>
      <c r="D3447" s="72" t="s">
        <v>12</v>
      </c>
      <c r="E3447" s="72" t="s">
        <v>145</v>
      </c>
      <c r="F3447" s="73">
        <v>-12305</v>
      </c>
      <c r="G3447" s="72" t="s">
        <v>14</v>
      </c>
      <c r="H3447" s="72" t="s">
        <v>155</v>
      </c>
      <c r="I3447" s="72" t="s">
        <v>16</v>
      </c>
      <c r="J3447" s="72" t="s">
        <v>18</v>
      </c>
      <c r="K3447" s="72" t="s">
        <v>33</v>
      </c>
      <c r="L3447" s="72" t="s">
        <v>224</v>
      </c>
      <c r="M3447" s="72"/>
    </row>
    <row r="3448" spans="2:13" x14ac:dyDescent="0.25">
      <c r="B3448" s="72" t="s">
        <v>143</v>
      </c>
      <c r="C3448" s="72" t="s">
        <v>144</v>
      </c>
      <c r="D3448" s="72" t="s">
        <v>12</v>
      </c>
      <c r="E3448" s="72" t="s">
        <v>145</v>
      </c>
      <c r="F3448" s="73">
        <v>-2374</v>
      </c>
      <c r="G3448" s="72" t="s">
        <v>14</v>
      </c>
      <c r="H3448" s="72" t="s">
        <v>15</v>
      </c>
      <c r="I3448" s="72" t="s">
        <v>16</v>
      </c>
      <c r="J3448" s="72" t="s">
        <v>18</v>
      </c>
      <c r="K3448" s="72" t="s">
        <v>161</v>
      </c>
      <c r="L3448" s="72" t="s">
        <v>315</v>
      </c>
      <c r="M3448" s="72"/>
    </row>
    <row r="3449" spans="2:13" x14ac:dyDescent="0.25">
      <c r="B3449" s="72" t="s">
        <v>143</v>
      </c>
      <c r="C3449" s="72" t="s">
        <v>144</v>
      </c>
      <c r="D3449" s="72" t="s">
        <v>12</v>
      </c>
      <c r="E3449" s="72" t="s">
        <v>177</v>
      </c>
      <c r="F3449" s="73">
        <v>100</v>
      </c>
      <c r="G3449" s="72" t="s">
        <v>14</v>
      </c>
      <c r="H3449" s="72" t="s">
        <v>155</v>
      </c>
      <c r="I3449" s="72" t="s">
        <v>16</v>
      </c>
      <c r="J3449" s="72" t="s">
        <v>18</v>
      </c>
      <c r="K3449" s="72" t="s">
        <v>33</v>
      </c>
      <c r="L3449" s="72" t="s">
        <v>598</v>
      </c>
      <c r="M3449" s="72"/>
    </row>
    <row r="3450" spans="2:13" x14ac:dyDescent="0.25">
      <c r="B3450" s="72" t="s">
        <v>143</v>
      </c>
      <c r="C3450" s="72" t="s">
        <v>144</v>
      </c>
      <c r="D3450" s="72" t="s">
        <v>12</v>
      </c>
      <c r="E3450" s="72" t="s">
        <v>804</v>
      </c>
      <c r="F3450" s="73">
        <v>10257800</v>
      </c>
      <c r="G3450" s="72" t="s">
        <v>31</v>
      </c>
      <c r="H3450" s="72" t="s">
        <v>15</v>
      </c>
      <c r="I3450" s="72" t="s">
        <v>16</v>
      </c>
      <c r="J3450" s="72" t="s">
        <v>18</v>
      </c>
      <c r="K3450" s="72"/>
      <c r="L3450" s="72"/>
      <c r="M3450" s="72" t="s">
        <v>253</v>
      </c>
    </row>
    <row r="3451" spans="2:13" x14ac:dyDescent="0.25">
      <c r="B3451" s="72" t="s">
        <v>143</v>
      </c>
      <c r="C3451" s="72" t="s">
        <v>144</v>
      </c>
      <c r="D3451" s="72" t="s">
        <v>12</v>
      </c>
      <c r="E3451" s="72" t="s">
        <v>197</v>
      </c>
      <c r="F3451" s="73">
        <v>31234</v>
      </c>
      <c r="G3451" s="72" t="s">
        <v>14</v>
      </c>
      <c r="H3451" s="72" t="s">
        <v>15</v>
      </c>
      <c r="I3451" s="72" t="s">
        <v>16</v>
      </c>
      <c r="J3451" s="72" t="s">
        <v>18</v>
      </c>
      <c r="K3451" s="72" t="s">
        <v>33</v>
      </c>
      <c r="L3451" s="72" t="s">
        <v>262</v>
      </c>
      <c r="M3451" s="72" t="s">
        <v>151</v>
      </c>
    </row>
    <row r="3452" spans="2:13" x14ac:dyDescent="0.25">
      <c r="B3452" s="72" t="s">
        <v>143</v>
      </c>
      <c r="C3452" s="72" t="s">
        <v>144</v>
      </c>
      <c r="D3452" s="72" t="s">
        <v>12</v>
      </c>
      <c r="E3452" s="72" t="s">
        <v>199</v>
      </c>
      <c r="F3452" s="73">
        <v>1406</v>
      </c>
      <c r="G3452" s="72" t="s">
        <v>14</v>
      </c>
      <c r="H3452" s="72" t="s">
        <v>155</v>
      </c>
      <c r="I3452" s="72" t="s">
        <v>16</v>
      </c>
      <c r="J3452" s="72" t="s">
        <v>18</v>
      </c>
      <c r="K3452" s="72" t="s">
        <v>33</v>
      </c>
      <c r="L3452" s="72" t="s">
        <v>409</v>
      </c>
      <c r="M3452" s="72"/>
    </row>
    <row r="3453" spans="2:13" x14ac:dyDescent="0.25">
      <c r="B3453" s="72" t="s">
        <v>143</v>
      </c>
      <c r="C3453" s="72" t="s">
        <v>144</v>
      </c>
      <c r="D3453" s="72" t="s">
        <v>12</v>
      </c>
      <c r="E3453" s="72" t="s">
        <v>227</v>
      </c>
      <c r="F3453" s="73">
        <v>4789</v>
      </c>
      <c r="G3453" s="72" t="s">
        <v>14</v>
      </c>
      <c r="H3453" s="72" t="s">
        <v>155</v>
      </c>
      <c r="I3453" s="72" t="s">
        <v>16</v>
      </c>
      <c r="J3453" s="72" t="s">
        <v>18</v>
      </c>
      <c r="K3453" s="72" t="s">
        <v>33</v>
      </c>
      <c r="L3453" s="72" t="s">
        <v>233</v>
      </c>
      <c r="M3453" s="72" t="s">
        <v>186</v>
      </c>
    </row>
    <row r="3454" spans="2:13" x14ac:dyDescent="0.25">
      <c r="B3454" s="72" t="s">
        <v>143</v>
      </c>
      <c r="C3454" s="72" t="s">
        <v>144</v>
      </c>
      <c r="D3454" s="72" t="s">
        <v>12</v>
      </c>
      <c r="E3454" s="72" t="s">
        <v>152</v>
      </c>
      <c r="F3454" s="73">
        <v>-714</v>
      </c>
      <c r="G3454" s="72" t="s">
        <v>14</v>
      </c>
      <c r="H3454" s="72" t="s">
        <v>15</v>
      </c>
      <c r="I3454" s="72" t="s">
        <v>16</v>
      </c>
      <c r="J3454" s="72" t="s">
        <v>18</v>
      </c>
      <c r="K3454" s="72" t="s">
        <v>33</v>
      </c>
      <c r="L3454" s="72" t="s">
        <v>200</v>
      </c>
      <c r="M3454" s="72"/>
    </row>
    <row r="3455" spans="2:13" x14ac:dyDescent="0.25">
      <c r="B3455" s="72" t="s">
        <v>143</v>
      </c>
      <c r="C3455" s="72" t="s">
        <v>144</v>
      </c>
      <c r="D3455" s="72" t="s">
        <v>12</v>
      </c>
      <c r="E3455" s="72" t="s">
        <v>181</v>
      </c>
      <c r="F3455" s="73">
        <v>-2875</v>
      </c>
      <c r="G3455" s="72" t="s">
        <v>14</v>
      </c>
      <c r="H3455" s="72" t="s">
        <v>15</v>
      </c>
      <c r="I3455" s="72" t="s">
        <v>16</v>
      </c>
      <c r="J3455" s="72" t="s">
        <v>18</v>
      </c>
      <c r="K3455" s="72" t="s">
        <v>147</v>
      </c>
      <c r="L3455" s="72" t="s">
        <v>216</v>
      </c>
      <c r="M3455" s="72"/>
    </row>
    <row r="3456" spans="2:13" x14ac:dyDescent="0.25">
      <c r="B3456" s="72" t="s">
        <v>143</v>
      </c>
      <c r="C3456" s="72" t="s">
        <v>144</v>
      </c>
      <c r="D3456" s="72" t="s">
        <v>12</v>
      </c>
      <c r="E3456" s="72" t="s">
        <v>145</v>
      </c>
      <c r="F3456" s="73">
        <v>-1136</v>
      </c>
      <c r="G3456" s="72" t="s">
        <v>14</v>
      </c>
      <c r="H3456" s="72" t="s">
        <v>15</v>
      </c>
      <c r="I3456" s="72" t="s">
        <v>16</v>
      </c>
      <c r="J3456" s="72" t="s">
        <v>18</v>
      </c>
      <c r="K3456" s="72" t="s">
        <v>33</v>
      </c>
      <c r="L3456" s="72" t="s">
        <v>770</v>
      </c>
      <c r="M3456" s="72"/>
    </row>
    <row r="3457" spans="2:13" x14ac:dyDescent="0.25">
      <c r="B3457" s="72" t="s">
        <v>143</v>
      </c>
      <c r="C3457" s="72" t="s">
        <v>144</v>
      </c>
      <c r="D3457" s="72" t="s">
        <v>12</v>
      </c>
      <c r="E3457" s="72" t="s">
        <v>240</v>
      </c>
      <c r="F3457" s="73">
        <v>-38631</v>
      </c>
      <c r="G3457" s="72" t="s">
        <v>14</v>
      </c>
      <c r="H3457" s="72" t="s">
        <v>15</v>
      </c>
      <c r="I3457" s="72" t="s">
        <v>16</v>
      </c>
      <c r="J3457" s="72" t="s">
        <v>18</v>
      </c>
      <c r="K3457" s="72" t="s">
        <v>189</v>
      </c>
      <c r="L3457" s="72" t="s">
        <v>399</v>
      </c>
      <c r="M3457" s="72"/>
    </row>
    <row r="3458" spans="2:13" x14ac:dyDescent="0.25">
      <c r="B3458" s="72" t="s">
        <v>143</v>
      </c>
      <c r="C3458" s="72" t="s">
        <v>144</v>
      </c>
      <c r="D3458" s="72" t="s">
        <v>12</v>
      </c>
      <c r="E3458" s="72" t="s">
        <v>188</v>
      </c>
      <c r="F3458" s="73">
        <v>287453</v>
      </c>
      <c r="G3458" s="72" t="s">
        <v>14</v>
      </c>
      <c r="H3458" s="72" t="s">
        <v>155</v>
      </c>
      <c r="I3458" s="72" t="s">
        <v>16</v>
      </c>
      <c r="J3458" s="72" t="s">
        <v>18</v>
      </c>
      <c r="K3458" s="72" t="s">
        <v>33</v>
      </c>
      <c r="L3458" s="72" t="s">
        <v>805</v>
      </c>
      <c r="M3458" s="72" t="s">
        <v>248</v>
      </c>
    </row>
    <row r="3459" spans="2:13" x14ac:dyDescent="0.25">
      <c r="B3459" s="72" t="s">
        <v>143</v>
      </c>
      <c r="C3459" s="72" t="s">
        <v>144</v>
      </c>
      <c r="D3459" s="72" t="s">
        <v>12</v>
      </c>
      <c r="E3459" s="72" t="s">
        <v>439</v>
      </c>
      <c r="F3459" s="73">
        <v>60547</v>
      </c>
      <c r="G3459" s="72" t="s">
        <v>14</v>
      </c>
      <c r="H3459" s="72" t="s">
        <v>15</v>
      </c>
      <c r="I3459" s="72" t="s">
        <v>16</v>
      </c>
      <c r="J3459" s="72" t="s">
        <v>18</v>
      </c>
      <c r="K3459" s="72" t="s">
        <v>147</v>
      </c>
      <c r="L3459" s="72" t="s">
        <v>182</v>
      </c>
      <c r="M3459" s="72"/>
    </row>
    <row r="3460" spans="2:13" x14ac:dyDescent="0.25">
      <c r="B3460" s="72" t="s">
        <v>143</v>
      </c>
      <c r="C3460" s="72" t="s">
        <v>144</v>
      </c>
      <c r="D3460" s="72" t="s">
        <v>12</v>
      </c>
      <c r="E3460" s="72" t="s">
        <v>181</v>
      </c>
      <c r="F3460" s="73">
        <v>-222</v>
      </c>
      <c r="G3460" s="72" t="s">
        <v>14</v>
      </c>
      <c r="H3460" s="72" t="s">
        <v>15</v>
      </c>
      <c r="I3460" s="72" t="s">
        <v>16</v>
      </c>
      <c r="J3460" s="72" t="s">
        <v>18</v>
      </c>
      <c r="K3460" s="72" t="s">
        <v>33</v>
      </c>
      <c r="L3460" s="72" t="s">
        <v>465</v>
      </c>
      <c r="M3460" s="72"/>
    </row>
    <row r="3461" spans="2:13" x14ac:dyDescent="0.25">
      <c r="B3461" s="72" t="s">
        <v>143</v>
      </c>
      <c r="C3461" s="72" t="s">
        <v>144</v>
      </c>
      <c r="D3461" s="72" t="s">
        <v>12</v>
      </c>
      <c r="E3461" s="72" t="s">
        <v>164</v>
      </c>
      <c r="F3461" s="73">
        <v>-116887</v>
      </c>
      <c r="G3461" s="72" t="s">
        <v>14</v>
      </c>
      <c r="H3461" s="72" t="s">
        <v>15</v>
      </c>
      <c r="I3461" s="72" t="s">
        <v>16</v>
      </c>
      <c r="J3461" s="72" t="s">
        <v>18</v>
      </c>
      <c r="K3461" s="72" t="s">
        <v>214</v>
      </c>
      <c r="L3461" s="72" t="s">
        <v>234</v>
      </c>
      <c r="M3461" s="72"/>
    </row>
    <row r="3462" spans="2:13" x14ac:dyDescent="0.25">
      <c r="B3462" s="72" t="s">
        <v>143</v>
      </c>
      <c r="C3462" s="72" t="s">
        <v>144</v>
      </c>
      <c r="D3462" s="72" t="s">
        <v>12</v>
      </c>
      <c r="E3462" s="72" t="s">
        <v>219</v>
      </c>
      <c r="F3462" s="73">
        <v>1026</v>
      </c>
      <c r="G3462" s="72" t="s">
        <v>14</v>
      </c>
      <c r="H3462" s="72" t="s">
        <v>155</v>
      </c>
      <c r="I3462" s="72" t="s">
        <v>16</v>
      </c>
      <c r="J3462" s="72" t="s">
        <v>18</v>
      </c>
      <c r="K3462" s="72" t="s">
        <v>33</v>
      </c>
      <c r="L3462" s="72" t="s">
        <v>723</v>
      </c>
      <c r="M3462" s="72"/>
    </row>
    <row r="3463" spans="2:13" x14ac:dyDescent="0.25">
      <c r="B3463" s="72" t="s">
        <v>143</v>
      </c>
      <c r="C3463" s="72" t="s">
        <v>144</v>
      </c>
      <c r="D3463" s="72" t="s">
        <v>12</v>
      </c>
      <c r="E3463" s="72" t="s">
        <v>349</v>
      </c>
      <c r="F3463" s="73">
        <v>2144389</v>
      </c>
      <c r="G3463" s="72" t="s">
        <v>14</v>
      </c>
      <c r="H3463" s="72" t="s">
        <v>15</v>
      </c>
      <c r="I3463" s="72" t="s">
        <v>16</v>
      </c>
      <c r="J3463" s="72" t="s">
        <v>18</v>
      </c>
      <c r="K3463" s="72" t="s">
        <v>184</v>
      </c>
      <c r="L3463" s="72" t="s">
        <v>222</v>
      </c>
      <c r="M3463" s="72" t="s">
        <v>203</v>
      </c>
    </row>
    <row r="3464" spans="2:13" x14ac:dyDescent="0.25">
      <c r="B3464" s="72" t="s">
        <v>143</v>
      </c>
      <c r="C3464" s="72" t="s">
        <v>144</v>
      </c>
      <c r="D3464" s="72" t="s">
        <v>12</v>
      </c>
      <c r="E3464" s="72" t="s">
        <v>188</v>
      </c>
      <c r="F3464" s="73">
        <v>458937</v>
      </c>
      <c r="G3464" s="72" t="s">
        <v>14</v>
      </c>
      <c r="H3464" s="72" t="s">
        <v>15</v>
      </c>
      <c r="I3464" s="72" t="s">
        <v>16</v>
      </c>
      <c r="J3464" s="72" t="s">
        <v>18</v>
      </c>
      <c r="K3464" s="72" t="s">
        <v>184</v>
      </c>
      <c r="L3464" s="72" t="s">
        <v>573</v>
      </c>
      <c r="M3464" s="72" t="s">
        <v>191</v>
      </c>
    </row>
    <row r="3465" spans="2:13" x14ac:dyDescent="0.25">
      <c r="B3465" s="72" t="s">
        <v>143</v>
      </c>
      <c r="C3465" s="72" t="s">
        <v>144</v>
      </c>
      <c r="D3465" s="72" t="s">
        <v>12</v>
      </c>
      <c r="E3465" s="72" t="s">
        <v>145</v>
      </c>
      <c r="F3465" s="73">
        <v>-6016</v>
      </c>
      <c r="G3465" s="72" t="s">
        <v>14</v>
      </c>
      <c r="H3465" s="72" t="s">
        <v>15</v>
      </c>
      <c r="I3465" s="72" t="s">
        <v>16</v>
      </c>
      <c r="J3465" s="72" t="s">
        <v>18</v>
      </c>
      <c r="K3465" s="72" t="s">
        <v>267</v>
      </c>
      <c r="L3465" s="72" t="s">
        <v>468</v>
      </c>
      <c r="M3465" s="72"/>
    </row>
    <row r="3466" spans="2:13" x14ac:dyDescent="0.25">
      <c r="B3466" s="72" t="s">
        <v>143</v>
      </c>
      <c r="C3466" s="72" t="s">
        <v>144</v>
      </c>
      <c r="D3466" s="72" t="s">
        <v>12</v>
      </c>
      <c r="E3466" s="72" t="s">
        <v>160</v>
      </c>
      <c r="F3466" s="73">
        <v>14776</v>
      </c>
      <c r="G3466" s="72" t="s">
        <v>14</v>
      </c>
      <c r="H3466" s="72" t="s">
        <v>155</v>
      </c>
      <c r="I3466" s="72" t="s">
        <v>136</v>
      </c>
      <c r="J3466" s="72" t="s">
        <v>18</v>
      </c>
      <c r="K3466" s="72" t="s">
        <v>21</v>
      </c>
      <c r="L3466" s="72" t="s">
        <v>602</v>
      </c>
      <c r="M3466" s="72" t="s">
        <v>163</v>
      </c>
    </row>
    <row r="3467" spans="2:13" x14ac:dyDescent="0.25">
      <c r="B3467" s="72" t="s">
        <v>143</v>
      </c>
      <c r="C3467" s="72" t="s">
        <v>144</v>
      </c>
      <c r="D3467" s="72" t="s">
        <v>12</v>
      </c>
      <c r="E3467" s="72" t="s">
        <v>152</v>
      </c>
      <c r="F3467" s="73">
        <v>-3292</v>
      </c>
      <c r="G3467" s="72" t="s">
        <v>14</v>
      </c>
      <c r="H3467" s="72" t="s">
        <v>155</v>
      </c>
      <c r="I3467" s="72" t="s">
        <v>136</v>
      </c>
      <c r="J3467" s="72" t="s">
        <v>18</v>
      </c>
      <c r="K3467" s="72" t="s">
        <v>21</v>
      </c>
      <c r="L3467" s="72" t="s">
        <v>274</v>
      </c>
      <c r="M3467" s="72"/>
    </row>
    <row r="3468" spans="2:13" x14ac:dyDescent="0.25">
      <c r="B3468" s="72" t="s">
        <v>143</v>
      </c>
      <c r="C3468" s="72" t="s">
        <v>144</v>
      </c>
      <c r="D3468" s="72" t="s">
        <v>12</v>
      </c>
      <c r="E3468" s="72" t="s">
        <v>177</v>
      </c>
      <c r="F3468" s="73">
        <v>167518</v>
      </c>
      <c r="G3468" s="72" t="s">
        <v>14</v>
      </c>
      <c r="H3468" s="72" t="s">
        <v>15</v>
      </c>
      <c r="I3468" s="72" t="s">
        <v>16</v>
      </c>
      <c r="J3468" s="72" t="s">
        <v>18</v>
      </c>
      <c r="K3468" s="72" t="s">
        <v>214</v>
      </c>
      <c r="L3468" s="72" t="s">
        <v>678</v>
      </c>
      <c r="M3468" s="72"/>
    </row>
    <row r="3469" spans="2:13" x14ac:dyDescent="0.25">
      <c r="B3469" s="72" t="s">
        <v>143</v>
      </c>
      <c r="C3469" s="72" t="s">
        <v>144</v>
      </c>
      <c r="D3469" s="72" t="s">
        <v>12</v>
      </c>
      <c r="E3469" s="72" t="s">
        <v>240</v>
      </c>
      <c r="F3469" s="73">
        <v>-2628</v>
      </c>
      <c r="G3469" s="72" t="s">
        <v>14</v>
      </c>
      <c r="H3469" s="72" t="s">
        <v>15</v>
      </c>
      <c r="I3469" s="72" t="s">
        <v>16</v>
      </c>
      <c r="J3469" s="72" t="s">
        <v>18</v>
      </c>
      <c r="K3469" s="72" t="s">
        <v>147</v>
      </c>
      <c r="L3469" s="72" t="s">
        <v>416</v>
      </c>
      <c r="M3469" s="72"/>
    </row>
    <row r="3470" spans="2:13" x14ac:dyDescent="0.25">
      <c r="B3470" s="72" t="s">
        <v>143</v>
      </c>
      <c r="C3470" s="72" t="s">
        <v>144</v>
      </c>
      <c r="D3470" s="72" t="s">
        <v>12</v>
      </c>
      <c r="E3470" s="72" t="s">
        <v>152</v>
      </c>
      <c r="F3470" s="73">
        <v>-2</v>
      </c>
      <c r="G3470" s="72" t="s">
        <v>31</v>
      </c>
      <c r="H3470" s="72" t="s">
        <v>15</v>
      </c>
      <c r="I3470" s="72" t="s">
        <v>16</v>
      </c>
      <c r="J3470" s="72" t="s">
        <v>140</v>
      </c>
      <c r="K3470" s="72" t="s">
        <v>184</v>
      </c>
      <c r="L3470" s="72" t="s">
        <v>230</v>
      </c>
      <c r="M3470" s="72"/>
    </row>
    <row r="3471" spans="2:13" x14ac:dyDescent="0.25">
      <c r="B3471" s="72" t="s">
        <v>143</v>
      </c>
      <c r="C3471" s="72" t="s">
        <v>144</v>
      </c>
      <c r="D3471" s="72" t="s">
        <v>12</v>
      </c>
      <c r="E3471" s="72" t="s">
        <v>145</v>
      </c>
      <c r="F3471" s="73">
        <v>-52031</v>
      </c>
      <c r="G3471" s="72" t="s">
        <v>14</v>
      </c>
      <c r="H3471" s="72" t="s">
        <v>15</v>
      </c>
      <c r="I3471" s="72" t="s">
        <v>16</v>
      </c>
      <c r="J3471" s="72" t="s">
        <v>18</v>
      </c>
      <c r="K3471" s="72" t="s">
        <v>21</v>
      </c>
      <c r="L3471" s="72" t="s">
        <v>609</v>
      </c>
      <c r="M3471" s="72"/>
    </row>
    <row r="3472" spans="2:13" x14ac:dyDescent="0.25">
      <c r="B3472" s="72" t="s">
        <v>143</v>
      </c>
      <c r="C3472" s="72" t="s">
        <v>144</v>
      </c>
      <c r="D3472" s="72" t="s">
        <v>12</v>
      </c>
      <c r="E3472" s="72" t="s">
        <v>244</v>
      </c>
      <c r="F3472" s="73">
        <v>214</v>
      </c>
      <c r="G3472" s="72" t="s">
        <v>14</v>
      </c>
      <c r="H3472" s="72" t="s">
        <v>155</v>
      </c>
      <c r="I3472" s="72" t="s">
        <v>16</v>
      </c>
      <c r="J3472" s="72" t="s">
        <v>18</v>
      </c>
      <c r="K3472" s="72" t="s">
        <v>33</v>
      </c>
      <c r="L3472" s="72" t="s">
        <v>627</v>
      </c>
      <c r="M3472" s="72" t="s">
        <v>172</v>
      </c>
    </row>
    <row r="3473" spans="2:13" x14ac:dyDescent="0.25">
      <c r="B3473" s="72" t="s">
        <v>143</v>
      </c>
      <c r="C3473" s="72" t="s">
        <v>144</v>
      </c>
      <c r="D3473" s="72" t="s">
        <v>12</v>
      </c>
      <c r="E3473" s="72" t="s">
        <v>154</v>
      </c>
      <c r="F3473" s="73">
        <v>-194</v>
      </c>
      <c r="G3473" s="72" t="s">
        <v>14</v>
      </c>
      <c r="H3473" s="72" t="s">
        <v>15</v>
      </c>
      <c r="I3473" s="72" t="s">
        <v>16</v>
      </c>
      <c r="J3473" s="72" t="s">
        <v>18</v>
      </c>
      <c r="K3473" s="72" t="s">
        <v>161</v>
      </c>
      <c r="L3473" s="72" t="s">
        <v>305</v>
      </c>
      <c r="M3473" s="72"/>
    </row>
    <row r="3474" spans="2:13" x14ac:dyDescent="0.25">
      <c r="B3474" s="72" t="s">
        <v>143</v>
      </c>
      <c r="C3474" s="72" t="s">
        <v>144</v>
      </c>
      <c r="D3474" s="72" t="s">
        <v>12</v>
      </c>
      <c r="E3474" s="72" t="s">
        <v>199</v>
      </c>
      <c r="F3474" s="73">
        <v>2526</v>
      </c>
      <c r="G3474" s="72" t="s">
        <v>14</v>
      </c>
      <c r="H3474" s="72" t="s">
        <v>155</v>
      </c>
      <c r="I3474" s="72" t="s">
        <v>136</v>
      </c>
      <c r="J3474" s="72" t="s">
        <v>18</v>
      </c>
      <c r="K3474" s="72" t="s">
        <v>21</v>
      </c>
      <c r="L3474" s="72" t="s">
        <v>274</v>
      </c>
      <c r="M3474" s="72"/>
    </row>
    <row r="3475" spans="2:13" x14ac:dyDescent="0.25">
      <c r="B3475" s="72" t="s">
        <v>143</v>
      </c>
      <c r="C3475" s="72" t="s">
        <v>144</v>
      </c>
      <c r="D3475" s="72" t="s">
        <v>12</v>
      </c>
      <c r="E3475" s="72" t="s">
        <v>154</v>
      </c>
      <c r="F3475" s="73">
        <v>-2296</v>
      </c>
      <c r="G3475" s="72" t="s">
        <v>14</v>
      </c>
      <c r="H3475" s="72" t="s">
        <v>155</v>
      </c>
      <c r="I3475" s="72" t="s">
        <v>16</v>
      </c>
      <c r="J3475" s="72" t="s">
        <v>18</v>
      </c>
      <c r="K3475" s="72" t="s">
        <v>33</v>
      </c>
      <c r="L3475" s="72" t="s">
        <v>187</v>
      </c>
      <c r="M3475" s="72"/>
    </row>
    <row r="3476" spans="2:13" x14ac:dyDescent="0.25">
      <c r="B3476" s="72" t="s">
        <v>143</v>
      </c>
      <c r="C3476" s="72" t="s">
        <v>144</v>
      </c>
      <c r="D3476" s="72" t="s">
        <v>12</v>
      </c>
      <c r="E3476" s="72" t="s">
        <v>219</v>
      </c>
      <c r="F3476" s="73">
        <v>1488569</v>
      </c>
      <c r="G3476" s="72" t="s">
        <v>14</v>
      </c>
      <c r="H3476" s="72" t="s">
        <v>15</v>
      </c>
      <c r="I3476" s="72" t="s">
        <v>16</v>
      </c>
      <c r="J3476" s="72" t="s">
        <v>18</v>
      </c>
      <c r="K3476" s="72" t="s">
        <v>147</v>
      </c>
      <c r="L3476" s="72" t="s">
        <v>259</v>
      </c>
      <c r="M3476" s="72"/>
    </row>
    <row r="3477" spans="2:13" x14ac:dyDescent="0.25">
      <c r="B3477" s="72" t="s">
        <v>143</v>
      </c>
      <c r="C3477" s="72" t="s">
        <v>144</v>
      </c>
      <c r="D3477" s="72" t="s">
        <v>12</v>
      </c>
      <c r="E3477" s="72" t="s">
        <v>594</v>
      </c>
      <c r="F3477" s="73">
        <v>1134019</v>
      </c>
      <c r="G3477" s="72" t="s">
        <v>14</v>
      </c>
      <c r="H3477" s="72" t="s">
        <v>15</v>
      </c>
      <c r="I3477" s="72" t="s">
        <v>16</v>
      </c>
      <c r="J3477" s="72" t="s">
        <v>18</v>
      </c>
      <c r="K3477" s="72" t="s">
        <v>33</v>
      </c>
      <c r="L3477" s="72" t="s">
        <v>277</v>
      </c>
      <c r="M3477" s="72" t="s">
        <v>293</v>
      </c>
    </row>
    <row r="3478" spans="2:13" x14ac:dyDescent="0.25">
      <c r="B3478" s="72" t="s">
        <v>143</v>
      </c>
      <c r="C3478" s="72" t="s">
        <v>144</v>
      </c>
      <c r="D3478" s="72" t="s">
        <v>12</v>
      </c>
      <c r="E3478" s="72" t="s">
        <v>177</v>
      </c>
      <c r="F3478" s="73">
        <v>100</v>
      </c>
      <c r="G3478" s="72" t="s">
        <v>14</v>
      </c>
      <c r="H3478" s="72" t="s">
        <v>15</v>
      </c>
      <c r="I3478" s="72" t="s">
        <v>16</v>
      </c>
      <c r="J3478" s="72" t="s">
        <v>18</v>
      </c>
      <c r="K3478" s="72" t="s">
        <v>267</v>
      </c>
      <c r="L3478" s="72" t="s">
        <v>721</v>
      </c>
      <c r="M3478" s="72"/>
    </row>
    <row r="3479" spans="2:13" x14ac:dyDescent="0.25">
      <c r="B3479" s="72" t="s">
        <v>143</v>
      </c>
      <c r="C3479" s="72" t="s">
        <v>144</v>
      </c>
      <c r="D3479" s="72" t="s">
        <v>12</v>
      </c>
      <c r="E3479" s="72" t="s">
        <v>237</v>
      </c>
      <c r="F3479" s="73">
        <v>53874</v>
      </c>
      <c r="G3479" s="72" t="s">
        <v>14</v>
      </c>
      <c r="H3479" s="72" t="s">
        <v>15</v>
      </c>
      <c r="I3479" s="72" t="s">
        <v>16</v>
      </c>
      <c r="J3479" s="72" t="s">
        <v>18</v>
      </c>
      <c r="K3479" s="72" t="s">
        <v>147</v>
      </c>
      <c r="L3479" s="72" t="s">
        <v>467</v>
      </c>
      <c r="M3479" s="72" t="s">
        <v>186</v>
      </c>
    </row>
    <row r="3480" spans="2:13" x14ac:dyDescent="0.25">
      <c r="B3480" s="72" t="s">
        <v>143</v>
      </c>
      <c r="C3480" s="72" t="s">
        <v>144</v>
      </c>
      <c r="D3480" s="72" t="s">
        <v>12</v>
      </c>
      <c r="E3480" s="72" t="s">
        <v>227</v>
      </c>
      <c r="F3480" s="73">
        <v>27414</v>
      </c>
      <c r="G3480" s="72" t="s">
        <v>14</v>
      </c>
      <c r="H3480" s="72" t="s">
        <v>15</v>
      </c>
      <c r="I3480" s="72" t="s">
        <v>16</v>
      </c>
      <c r="J3480" s="72" t="s">
        <v>18</v>
      </c>
      <c r="K3480" s="72" t="s">
        <v>147</v>
      </c>
      <c r="L3480" s="72" t="s">
        <v>666</v>
      </c>
      <c r="M3480" s="72" t="s">
        <v>191</v>
      </c>
    </row>
    <row r="3481" spans="2:13" x14ac:dyDescent="0.25">
      <c r="B3481" s="72" t="s">
        <v>143</v>
      </c>
      <c r="C3481" s="72" t="s">
        <v>144</v>
      </c>
      <c r="D3481" s="72" t="s">
        <v>12</v>
      </c>
      <c r="E3481" s="72" t="s">
        <v>280</v>
      </c>
      <c r="F3481" s="73">
        <v>16184</v>
      </c>
      <c r="G3481" s="72" t="s">
        <v>14</v>
      </c>
      <c r="H3481" s="72" t="s">
        <v>15</v>
      </c>
      <c r="I3481" s="72" t="s">
        <v>16</v>
      </c>
      <c r="J3481" s="72" t="s">
        <v>18</v>
      </c>
      <c r="K3481" s="72" t="s">
        <v>161</v>
      </c>
      <c r="L3481" s="72" t="s">
        <v>793</v>
      </c>
      <c r="M3481" s="72" t="s">
        <v>203</v>
      </c>
    </row>
    <row r="3482" spans="2:13" x14ac:dyDescent="0.25">
      <c r="B3482" s="72" t="s">
        <v>143</v>
      </c>
      <c r="C3482" s="72" t="s">
        <v>144</v>
      </c>
      <c r="D3482" s="72" t="s">
        <v>12</v>
      </c>
      <c r="E3482" s="72" t="s">
        <v>349</v>
      </c>
      <c r="F3482" s="73">
        <v>1241906</v>
      </c>
      <c r="G3482" s="72" t="s">
        <v>14</v>
      </c>
      <c r="H3482" s="72" t="s">
        <v>155</v>
      </c>
      <c r="I3482" s="72" t="s">
        <v>16</v>
      </c>
      <c r="J3482" s="72" t="s">
        <v>18</v>
      </c>
      <c r="K3482" s="72" t="s">
        <v>33</v>
      </c>
      <c r="L3482" s="72" t="s">
        <v>297</v>
      </c>
      <c r="M3482" s="72" t="s">
        <v>337</v>
      </c>
    </row>
    <row r="3483" spans="2:13" x14ac:dyDescent="0.25">
      <c r="B3483" s="72" t="s">
        <v>143</v>
      </c>
      <c r="C3483" s="72" t="s">
        <v>144</v>
      </c>
      <c r="D3483" s="72" t="s">
        <v>12</v>
      </c>
      <c r="E3483" s="72" t="s">
        <v>145</v>
      </c>
      <c r="F3483" s="73">
        <v>-128522</v>
      </c>
      <c r="G3483" s="72" t="s">
        <v>14</v>
      </c>
      <c r="H3483" s="72" t="s">
        <v>15</v>
      </c>
      <c r="I3483" s="72" t="s">
        <v>16</v>
      </c>
      <c r="J3483" s="72" t="s">
        <v>18</v>
      </c>
      <c r="K3483" s="72" t="s">
        <v>147</v>
      </c>
      <c r="L3483" s="72" t="s">
        <v>574</v>
      </c>
      <c r="M3483" s="72"/>
    </row>
    <row r="3484" spans="2:13" x14ac:dyDescent="0.25">
      <c r="B3484" s="72" t="s">
        <v>143</v>
      </c>
      <c r="C3484" s="72" t="s">
        <v>144</v>
      </c>
      <c r="D3484" s="72" t="s">
        <v>12</v>
      </c>
      <c r="E3484" s="72" t="s">
        <v>188</v>
      </c>
      <c r="F3484" s="73">
        <v>490467</v>
      </c>
      <c r="G3484" s="72" t="s">
        <v>14</v>
      </c>
      <c r="H3484" s="72" t="s">
        <v>155</v>
      </c>
      <c r="I3484" s="72" t="s">
        <v>16</v>
      </c>
      <c r="J3484" s="72" t="s">
        <v>18</v>
      </c>
      <c r="K3484" s="72" t="s">
        <v>33</v>
      </c>
      <c r="L3484" s="72" t="s">
        <v>385</v>
      </c>
      <c r="M3484" s="72" t="s">
        <v>151</v>
      </c>
    </row>
    <row r="3485" spans="2:13" x14ac:dyDescent="0.25">
      <c r="B3485" s="72" t="s">
        <v>143</v>
      </c>
      <c r="C3485" s="72" t="s">
        <v>144</v>
      </c>
      <c r="D3485" s="72" t="s">
        <v>12</v>
      </c>
      <c r="E3485" s="72" t="s">
        <v>201</v>
      </c>
      <c r="F3485" s="73">
        <v>31515</v>
      </c>
      <c r="G3485" s="72" t="s">
        <v>14</v>
      </c>
      <c r="H3485" s="72" t="s">
        <v>15</v>
      </c>
      <c r="I3485" s="72" t="s">
        <v>16</v>
      </c>
      <c r="J3485" s="72" t="s">
        <v>18</v>
      </c>
      <c r="K3485" s="72" t="s">
        <v>21</v>
      </c>
      <c r="L3485" s="72" t="s">
        <v>711</v>
      </c>
      <c r="M3485" s="72" t="s">
        <v>159</v>
      </c>
    </row>
    <row r="3486" spans="2:13" x14ac:dyDescent="0.25">
      <c r="B3486" s="72" t="s">
        <v>143</v>
      </c>
      <c r="C3486" s="72" t="s">
        <v>144</v>
      </c>
      <c r="D3486" s="72" t="s">
        <v>12</v>
      </c>
      <c r="E3486" s="72" t="s">
        <v>199</v>
      </c>
      <c r="F3486" s="73">
        <v>6559</v>
      </c>
      <c r="G3486" s="72" t="s">
        <v>14</v>
      </c>
      <c r="H3486" s="72" t="s">
        <v>15</v>
      </c>
      <c r="I3486" s="72" t="s">
        <v>16</v>
      </c>
      <c r="J3486" s="72" t="s">
        <v>18</v>
      </c>
      <c r="K3486" s="72" t="s">
        <v>147</v>
      </c>
      <c r="L3486" s="72" t="s">
        <v>208</v>
      </c>
      <c r="M3486" s="72"/>
    </row>
    <row r="3487" spans="2:13" x14ac:dyDescent="0.25">
      <c r="B3487" s="72" t="s">
        <v>143</v>
      </c>
      <c r="C3487" s="72" t="s">
        <v>144</v>
      </c>
      <c r="D3487" s="72" t="s">
        <v>12</v>
      </c>
      <c r="E3487" s="72" t="s">
        <v>188</v>
      </c>
      <c r="F3487" s="73">
        <v>5299575</v>
      </c>
      <c r="G3487" s="72" t="s">
        <v>14</v>
      </c>
      <c r="H3487" s="72" t="s">
        <v>15</v>
      </c>
      <c r="I3487" s="72" t="s">
        <v>16</v>
      </c>
      <c r="J3487" s="72" t="s">
        <v>18</v>
      </c>
      <c r="K3487" s="72" t="s">
        <v>147</v>
      </c>
      <c r="L3487" s="72" t="s">
        <v>523</v>
      </c>
      <c r="M3487" s="72" t="s">
        <v>191</v>
      </c>
    </row>
    <row r="3488" spans="2:13" x14ac:dyDescent="0.25">
      <c r="B3488" s="72" t="s">
        <v>143</v>
      </c>
      <c r="C3488" s="72" t="s">
        <v>144</v>
      </c>
      <c r="D3488" s="72" t="s">
        <v>12</v>
      </c>
      <c r="E3488" s="72" t="s">
        <v>197</v>
      </c>
      <c r="F3488" s="73">
        <v>1485732</v>
      </c>
      <c r="G3488" s="72" t="s">
        <v>14</v>
      </c>
      <c r="H3488" s="72" t="s">
        <v>155</v>
      </c>
      <c r="I3488" s="72" t="s">
        <v>16</v>
      </c>
      <c r="J3488" s="72" t="s">
        <v>18</v>
      </c>
      <c r="K3488" s="72" t="s">
        <v>33</v>
      </c>
      <c r="L3488" s="72" t="s">
        <v>307</v>
      </c>
      <c r="M3488" s="72" t="s">
        <v>163</v>
      </c>
    </row>
    <row r="3489" spans="2:13" x14ac:dyDescent="0.25">
      <c r="B3489" s="72" t="s">
        <v>143</v>
      </c>
      <c r="C3489" s="72" t="s">
        <v>144</v>
      </c>
      <c r="D3489" s="72" t="s">
        <v>12</v>
      </c>
      <c r="E3489" s="72" t="s">
        <v>199</v>
      </c>
      <c r="F3489" s="73">
        <v>1976</v>
      </c>
      <c r="G3489" s="72" t="s">
        <v>14</v>
      </c>
      <c r="H3489" s="72" t="s">
        <v>155</v>
      </c>
      <c r="I3489" s="72" t="s">
        <v>16</v>
      </c>
      <c r="J3489" s="72" t="s">
        <v>18</v>
      </c>
      <c r="K3489" s="72" t="s">
        <v>147</v>
      </c>
      <c r="L3489" s="72" t="s">
        <v>225</v>
      </c>
      <c r="M3489" s="72"/>
    </row>
    <row r="3490" spans="2:13" x14ac:dyDescent="0.25">
      <c r="B3490" s="72" t="s">
        <v>143</v>
      </c>
      <c r="C3490" s="72" t="s">
        <v>144</v>
      </c>
      <c r="D3490" s="72" t="s">
        <v>12</v>
      </c>
      <c r="E3490" s="72" t="s">
        <v>282</v>
      </c>
      <c r="F3490" s="73">
        <v>-259</v>
      </c>
      <c r="G3490" s="72" t="s">
        <v>14</v>
      </c>
      <c r="H3490" s="72" t="s">
        <v>15</v>
      </c>
      <c r="I3490" s="72" t="s">
        <v>136</v>
      </c>
      <c r="J3490" s="72" t="s">
        <v>18</v>
      </c>
      <c r="K3490" s="72" t="s">
        <v>27</v>
      </c>
      <c r="L3490" s="72" t="s">
        <v>572</v>
      </c>
      <c r="M3490" s="72"/>
    </row>
    <row r="3491" spans="2:13" x14ac:dyDescent="0.25">
      <c r="B3491" s="72" t="s">
        <v>143</v>
      </c>
      <c r="C3491" s="72" t="s">
        <v>144</v>
      </c>
      <c r="D3491" s="72" t="s">
        <v>12</v>
      </c>
      <c r="E3491" s="72" t="s">
        <v>181</v>
      </c>
      <c r="F3491" s="73">
        <v>-2146</v>
      </c>
      <c r="G3491" s="72" t="s">
        <v>14</v>
      </c>
      <c r="H3491" s="72" t="s">
        <v>155</v>
      </c>
      <c r="I3491" s="72" t="s">
        <v>16</v>
      </c>
      <c r="J3491" s="72" t="s">
        <v>18</v>
      </c>
      <c r="K3491" s="72" t="s">
        <v>33</v>
      </c>
      <c r="L3491" s="72" t="s">
        <v>256</v>
      </c>
      <c r="M3491" s="72"/>
    </row>
    <row r="3492" spans="2:13" x14ac:dyDescent="0.25">
      <c r="B3492" s="72" t="s">
        <v>143</v>
      </c>
      <c r="C3492" s="72" t="s">
        <v>144</v>
      </c>
      <c r="D3492" s="72" t="s">
        <v>12</v>
      </c>
      <c r="E3492" s="72" t="s">
        <v>219</v>
      </c>
      <c r="F3492" s="73">
        <v>1288</v>
      </c>
      <c r="G3492" s="72" t="s">
        <v>14</v>
      </c>
      <c r="H3492" s="72" t="s">
        <v>15</v>
      </c>
      <c r="I3492" s="72" t="s">
        <v>16</v>
      </c>
      <c r="J3492" s="72" t="s">
        <v>18</v>
      </c>
      <c r="K3492" s="72" t="s">
        <v>184</v>
      </c>
      <c r="L3492" s="72" t="s">
        <v>504</v>
      </c>
      <c r="M3492" s="72"/>
    </row>
    <row r="3493" spans="2:13" x14ac:dyDescent="0.25">
      <c r="B3493" s="72" t="s">
        <v>143</v>
      </c>
      <c r="C3493" s="72" t="s">
        <v>144</v>
      </c>
      <c r="D3493" s="72" t="s">
        <v>12</v>
      </c>
      <c r="E3493" s="72" t="s">
        <v>181</v>
      </c>
      <c r="F3493" s="73">
        <v>-342</v>
      </c>
      <c r="G3493" s="72" t="s">
        <v>14</v>
      </c>
      <c r="H3493" s="72" t="s">
        <v>15</v>
      </c>
      <c r="I3493" s="72" t="s">
        <v>16</v>
      </c>
      <c r="J3493" s="72" t="s">
        <v>18</v>
      </c>
      <c r="K3493" s="72" t="s">
        <v>33</v>
      </c>
      <c r="L3493" s="72" t="s">
        <v>481</v>
      </c>
      <c r="M3493" s="72"/>
    </row>
    <row r="3494" spans="2:13" x14ac:dyDescent="0.25">
      <c r="B3494" s="72" t="s">
        <v>143</v>
      </c>
      <c r="C3494" s="72" t="s">
        <v>144</v>
      </c>
      <c r="D3494" s="72" t="s">
        <v>12</v>
      </c>
      <c r="E3494" s="72" t="s">
        <v>157</v>
      </c>
      <c r="F3494" s="73">
        <v>900873</v>
      </c>
      <c r="G3494" s="72" t="s">
        <v>14</v>
      </c>
      <c r="H3494" s="72" t="s">
        <v>155</v>
      </c>
      <c r="I3494" s="72" t="s">
        <v>16</v>
      </c>
      <c r="J3494" s="72" t="s">
        <v>18</v>
      </c>
      <c r="K3494" s="72" t="s">
        <v>33</v>
      </c>
      <c r="L3494" s="72" t="s">
        <v>551</v>
      </c>
      <c r="M3494" s="72" t="s">
        <v>334</v>
      </c>
    </row>
    <row r="3495" spans="2:13" x14ac:dyDescent="0.25">
      <c r="B3495" s="72" t="s">
        <v>143</v>
      </c>
      <c r="C3495" s="72" t="s">
        <v>144</v>
      </c>
      <c r="D3495" s="72" t="s">
        <v>12</v>
      </c>
      <c r="E3495" s="72" t="s">
        <v>188</v>
      </c>
      <c r="F3495" s="73">
        <v>25022</v>
      </c>
      <c r="G3495" s="72" t="s">
        <v>14</v>
      </c>
      <c r="H3495" s="72" t="s">
        <v>15</v>
      </c>
      <c r="I3495" s="72" t="s">
        <v>136</v>
      </c>
      <c r="J3495" s="72" t="s">
        <v>18</v>
      </c>
      <c r="K3495" s="72" t="s">
        <v>33</v>
      </c>
      <c r="L3495" s="72" t="s">
        <v>316</v>
      </c>
      <c r="M3495" s="72" t="s">
        <v>163</v>
      </c>
    </row>
    <row r="3496" spans="2:13" x14ac:dyDescent="0.25">
      <c r="B3496" s="72" t="s">
        <v>143</v>
      </c>
      <c r="C3496" s="72" t="s">
        <v>144</v>
      </c>
      <c r="D3496" s="72" t="s">
        <v>12</v>
      </c>
      <c r="E3496" s="72" t="s">
        <v>188</v>
      </c>
      <c r="F3496" s="73">
        <v>32351</v>
      </c>
      <c r="G3496" s="72" t="s">
        <v>14</v>
      </c>
      <c r="H3496" s="72" t="s">
        <v>15</v>
      </c>
      <c r="I3496" s="72" t="s">
        <v>16</v>
      </c>
      <c r="J3496" s="72" t="s">
        <v>18</v>
      </c>
      <c r="K3496" s="72" t="s">
        <v>33</v>
      </c>
      <c r="L3496" s="72" t="s">
        <v>410</v>
      </c>
      <c r="M3496" s="72" t="s">
        <v>191</v>
      </c>
    </row>
    <row r="3497" spans="2:13" x14ac:dyDescent="0.25">
      <c r="B3497" s="72" t="s">
        <v>143</v>
      </c>
      <c r="C3497" s="72" t="s">
        <v>144</v>
      </c>
      <c r="D3497" s="72" t="s">
        <v>12</v>
      </c>
      <c r="E3497" s="72" t="s">
        <v>240</v>
      </c>
      <c r="F3497" s="73">
        <v>-18799</v>
      </c>
      <c r="G3497" s="72" t="s">
        <v>14</v>
      </c>
      <c r="H3497" s="72" t="s">
        <v>15</v>
      </c>
      <c r="I3497" s="72" t="s">
        <v>16</v>
      </c>
      <c r="J3497" s="72" t="s">
        <v>18</v>
      </c>
      <c r="K3497" s="72" t="s">
        <v>24</v>
      </c>
      <c r="L3497" s="72" t="s">
        <v>281</v>
      </c>
      <c r="M3497" s="72"/>
    </row>
    <row r="3498" spans="2:13" x14ac:dyDescent="0.25">
      <c r="B3498" s="72" t="s">
        <v>143</v>
      </c>
      <c r="C3498" s="72" t="s">
        <v>144</v>
      </c>
      <c r="D3498" s="72" t="s">
        <v>12</v>
      </c>
      <c r="E3498" s="72" t="s">
        <v>183</v>
      </c>
      <c r="F3498" s="73">
        <v>533221</v>
      </c>
      <c r="G3498" s="72" t="s">
        <v>14</v>
      </c>
      <c r="H3498" s="72" t="s">
        <v>15</v>
      </c>
      <c r="I3498" s="72" t="s">
        <v>16</v>
      </c>
      <c r="J3498" s="72" t="s">
        <v>18</v>
      </c>
      <c r="K3498" s="72" t="s">
        <v>165</v>
      </c>
      <c r="L3498" s="72" t="s">
        <v>254</v>
      </c>
      <c r="M3498" s="72" t="s">
        <v>163</v>
      </c>
    </row>
    <row r="3499" spans="2:13" x14ac:dyDescent="0.25">
      <c r="B3499" s="72" t="s">
        <v>143</v>
      </c>
      <c r="C3499" s="72" t="s">
        <v>144</v>
      </c>
      <c r="D3499" s="72" t="s">
        <v>12</v>
      </c>
      <c r="E3499" s="72" t="s">
        <v>188</v>
      </c>
      <c r="F3499" s="73">
        <v>33541</v>
      </c>
      <c r="G3499" s="72" t="s">
        <v>14</v>
      </c>
      <c r="H3499" s="72" t="s">
        <v>15</v>
      </c>
      <c r="I3499" s="72" t="s">
        <v>16</v>
      </c>
      <c r="J3499" s="72" t="s">
        <v>18</v>
      </c>
      <c r="K3499" s="72" t="s">
        <v>257</v>
      </c>
      <c r="L3499" s="72" t="s">
        <v>806</v>
      </c>
      <c r="M3499" s="72" t="s">
        <v>191</v>
      </c>
    </row>
    <row r="3500" spans="2:13" x14ac:dyDescent="0.25">
      <c r="B3500" s="72" t="s">
        <v>143</v>
      </c>
      <c r="C3500" s="72" t="s">
        <v>144</v>
      </c>
      <c r="D3500" s="72" t="s">
        <v>12</v>
      </c>
      <c r="E3500" s="72" t="s">
        <v>439</v>
      </c>
      <c r="F3500" s="73">
        <v>519020</v>
      </c>
      <c r="G3500" s="72" t="s">
        <v>14</v>
      </c>
      <c r="H3500" s="72" t="s">
        <v>15</v>
      </c>
      <c r="I3500" s="72" t="s">
        <v>16</v>
      </c>
      <c r="J3500" s="72" t="s">
        <v>18</v>
      </c>
      <c r="K3500" s="72" t="s">
        <v>147</v>
      </c>
      <c r="L3500" s="72" t="s">
        <v>378</v>
      </c>
      <c r="M3500" s="72"/>
    </row>
    <row r="3501" spans="2:13" x14ac:dyDescent="0.25">
      <c r="B3501" s="72" t="s">
        <v>143</v>
      </c>
      <c r="C3501" s="72" t="s">
        <v>144</v>
      </c>
      <c r="D3501" s="72" t="s">
        <v>12</v>
      </c>
      <c r="E3501" s="72" t="s">
        <v>149</v>
      </c>
      <c r="F3501" s="73">
        <v>4644102</v>
      </c>
      <c r="G3501" s="72" t="s">
        <v>14</v>
      </c>
      <c r="H3501" s="72" t="s">
        <v>155</v>
      </c>
      <c r="I3501" s="72" t="s">
        <v>16</v>
      </c>
      <c r="J3501" s="72" t="s">
        <v>18</v>
      </c>
      <c r="K3501" s="72" t="s">
        <v>33</v>
      </c>
      <c r="L3501" s="72" t="s">
        <v>497</v>
      </c>
      <c r="M3501" s="72" t="s">
        <v>151</v>
      </c>
    </row>
    <row r="3502" spans="2:13" x14ac:dyDescent="0.25">
      <c r="B3502" s="72" t="s">
        <v>143</v>
      </c>
      <c r="C3502" s="72" t="s">
        <v>144</v>
      </c>
      <c r="D3502" s="72" t="s">
        <v>12</v>
      </c>
      <c r="E3502" s="72" t="s">
        <v>282</v>
      </c>
      <c r="F3502" s="73">
        <v>-37</v>
      </c>
      <c r="G3502" s="72" t="s">
        <v>14</v>
      </c>
      <c r="H3502" s="72" t="s">
        <v>15</v>
      </c>
      <c r="I3502" s="72" t="s">
        <v>16</v>
      </c>
      <c r="J3502" s="72" t="s">
        <v>18</v>
      </c>
      <c r="K3502" s="72" t="s">
        <v>147</v>
      </c>
      <c r="L3502" s="72" t="s">
        <v>694</v>
      </c>
      <c r="M3502" s="72"/>
    </row>
    <row r="3503" spans="2:13" x14ac:dyDescent="0.25">
      <c r="B3503" s="72" t="s">
        <v>143</v>
      </c>
      <c r="C3503" s="72" t="s">
        <v>144</v>
      </c>
      <c r="D3503" s="72" t="s">
        <v>12</v>
      </c>
      <c r="E3503" s="72" t="s">
        <v>199</v>
      </c>
      <c r="F3503" s="73">
        <v>977</v>
      </c>
      <c r="G3503" s="72" t="s">
        <v>14</v>
      </c>
      <c r="H3503" s="72" t="s">
        <v>15</v>
      </c>
      <c r="I3503" s="72" t="s">
        <v>16</v>
      </c>
      <c r="J3503" s="72" t="s">
        <v>18</v>
      </c>
      <c r="K3503" s="72" t="s">
        <v>33</v>
      </c>
      <c r="L3503" s="72" t="s">
        <v>710</v>
      </c>
      <c r="M3503" s="72"/>
    </row>
    <row r="3504" spans="2:13" x14ac:dyDescent="0.25">
      <c r="B3504" s="72" t="s">
        <v>143</v>
      </c>
      <c r="C3504" s="72" t="s">
        <v>144</v>
      </c>
      <c r="D3504" s="72" t="s">
        <v>12</v>
      </c>
      <c r="E3504" s="72" t="s">
        <v>219</v>
      </c>
      <c r="F3504" s="73">
        <v>396211</v>
      </c>
      <c r="G3504" s="72" t="s">
        <v>14</v>
      </c>
      <c r="H3504" s="72" t="s">
        <v>15</v>
      </c>
      <c r="I3504" s="72" t="s">
        <v>16</v>
      </c>
      <c r="J3504" s="72" t="s">
        <v>18</v>
      </c>
      <c r="K3504" s="72" t="s">
        <v>257</v>
      </c>
      <c r="L3504" s="72" t="s">
        <v>554</v>
      </c>
      <c r="M3504" s="72"/>
    </row>
    <row r="3505" spans="2:13" x14ac:dyDescent="0.25">
      <c r="B3505" s="72" t="s">
        <v>143</v>
      </c>
      <c r="C3505" s="72" t="s">
        <v>144</v>
      </c>
      <c r="D3505" s="72" t="s">
        <v>12</v>
      </c>
      <c r="E3505" s="72" t="s">
        <v>152</v>
      </c>
      <c r="F3505" s="73">
        <v>-48</v>
      </c>
      <c r="G3505" s="72" t="s">
        <v>14</v>
      </c>
      <c r="H3505" s="72" t="s">
        <v>15</v>
      </c>
      <c r="I3505" s="72" t="s">
        <v>16</v>
      </c>
      <c r="J3505" s="72" t="s">
        <v>18</v>
      </c>
      <c r="K3505" s="72" t="s">
        <v>189</v>
      </c>
      <c r="L3505" s="72" t="s">
        <v>670</v>
      </c>
      <c r="M3505" s="72"/>
    </row>
    <row r="3506" spans="2:13" x14ac:dyDescent="0.25">
      <c r="B3506" s="72" t="s">
        <v>143</v>
      </c>
      <c r="C3506" s="72" t="s">
        <v>144</v>
      </c>
      <c r="D3506" s="72" t="s">
        <v>12</v>
      </c>
      <c r="E3506" s="72" t="s">
        <v>188</v>
      </c>
      <c r="F3506" s="73">
        <v>9485</v>
      </c>
      <c r="G3506" s="72" t="s">
        <v>14</v>
      </c>
      <c r="H3506" s="72" t="s">
        <v>155</v>
      </c>
      <c r="I3506" s="72" t="s">
        <v>136</v>
      </c>
      <c r="J3506" s="72" t="s">
        <v>18</v>
      </c>
      <c r="K3506" s="72" t="s">
        <v>33</v>
      </c>
      <c r="L3506" s="72" t="s">
        <v>333</v>
      </c>
      <c r="M3506" s="72" t="s">
        <v>163</v>
      </c>
    </row>
    <row r="3507" spans="2:13" x14ac:dyDescent="0.25">
      <c r="B3507" s="72" t="s">
        <v>143</v>
      </c>
      <c r="C3507" s="72" t="s">
        <v>144</v>
      </c>
      <c r="D3507" s="72" t="s">
        <v>12</v>
      </c>
      <c r="E3507" s="72" t="s">
        <v>183</v>
      </c>
      <c r="F3507" s="73">
        <v>100203</v>
      </c>
      <c r="G3507" s="72" t="s">
        <v>14</v>
      </c>
      <c r="H3507" s="72" t="s">
        <v>15</v>
      </c>
      <c r="I3507" s="72" t="s">
        <v>16</v>
      </c>
      <c r="J3507" s="72" t="s">
        <v>18</v>
      </c>
      <c r="K3507" s="72" t="s">
        <v>189</v>
      </c>
      <c r="L3507" s="72" t="s">
        <v>704</v>
      </c>
      <c r="M3507" s="72" t="s">
        <v>186</v>
      </c>
    </row>
    <row r="3508" spans="2:13" x14ac:dyDescent="0.25">
      <c r="B3508" s="72" t="s">
        <v>143</v>
      </c>
      <c r="C3508" s="72" t="s">
        <v>144</v>
      </c>
      <c r="D3508" s="72" t="s">
        <v>12</v>
      </c>
      <c r="E3508" s="72" t="s">
        <v>197</v>
      </c>
      <c r="F3508" s="73">
        <v>285325</v>
      </c>
      <c r="G3508" s="72" t="s">
        <v>14</v>
      </c>
      <c r="H3508" s="72" t="s">
        <v>155</v>
      </c>
      <c r="I3508" s="72" t="s">
        <v>16</v>
      </c>
      <c r="J3508" s="72" t="s">
        <v>18</v>
      </c>
      <c r="K3508" s="72" t="s">
        <v>33</v>
      </c>
      <c r="L3508" s="72" t="s">
        <v>807</v>
      </c>
      <c r="M3508" s="72" t="s">
        <v>191</v>
      </c>
    </row>
    <row r="3509" spans="2:13" x14ac:dyDescent="0.25">
      <c r="B3509" s="72" t="s">
        <v>143</v>
      </c>
      <c r="C3509" s="72" t="s">
        <v>144</v>
      </c>
      <c r="D3509" s="72" t="s">
        <v>12</v>
      </c>
      <c r="E3509" s="72" t="s">
        <v>152</v>
      </c>
      <c r="F3509" s="73">
        <v>-5477</v>
      </c>
      <c r="G3509" s="72" t="s">
        <v>14</v>
      </c>
      <c r="H3509" s="72" t="s">
        <v>15</v>
      </c>
      <c r="I3509" s="72" t="s">
        <v>16</v>
      </c>
      <c r="J3509" s="72" t="s">
        <v>18</v>
      </c>
      <c r="K3509" s="72" t="s">
        <v>267</v>
      </c>
      <c r="L3509" s="72" t="s">
        <v>342</v>
      </c>
      <c r="M3509" s="72"/>
    </row>
    <row r="3510" spans="2:13" x14ac:dyDescent="0.25">
      <c r="B3510" s="72" t="s">
        <v>143</v>
      </c>
      <c r="C3510" s="72" t="s">
        <v>144</v>
      </c>
      <c r="D3510" s="72" t="s">
        <v>12</v>
      </c>
      <c r="E3510" s="72" t="s">
        <v>152</v>
      </c>
      <c r="F3510" s="73">
        <v>-11160</v>
      </c>
      <c r="G3510" s="72" t="s">
        <v>14</v>
      </c>
      <c r="H3510" s="72" t="s">
        <v>15</v>
      </c>
      <c r="I3510" s="72" t="s">
        <v>16</v>
      </c>
      <c r="J3510" s="72" t="s">
        <v>18</v>
      </c>
      <c r="K3510" s="72" t="s">
        <v>189</v>
      </c>
      <c r="L3510" s="72" t="s">
        <v>623</v>
      </c>
      <c r="M3510" s="72"/>
    </row>
    <row r="3511" spans="2:13" x14ac:dyDescent="0.25">
      <c r="B3511" s="72" t="s">
        <v>143</v>
      </c>
      <c r="C3511" s="72" t="s">
        <v>144</v>
      </c>
      <c r="D3511" s="72" t="s">
        <v>12</v>
      </c>
      <c r="E3511" s="72" t="s">
        <v>145</v>
      </c>
      <c r="F3511" s="73">
        <v>-6</v>
      </c>
      <c r="G3511" s="72" t="s">
        <v>14</v>
      </c>
      <c r="H3511" s="72" t="s">
        <v>155</v>
      </c>
      <c r="I3511" s="72" t="s">
        <v>136</v>
      </c>
      <c r="J3511" s="72" t="s">
        <v>18</v>
      </c>
      <c r="K3511" s="72" t="s">
        <v>33</v>
      </c>
      <c r="L3511" s="72" t="s">
        <v>490</v>
      </c>
      <c r="M3511" s="72"/>
    </row>
    <row r="3512" spans="2:13" x14ac:dyDescent="0.25">
      <c r="B3512" s="72" t="s">
        <v>143</v>
      </c>
      <c r="C3512" s="72" t="s">
        <v>144</v>
      </c>
      <c r="D3512" s="72" t="s">
        <v>12</v>
      </c>
      <c r="E3512" s="72" t="s">
        <v>197</v>
      </c>
      <c r="F3512" s="73">
        <v>108304</v>
      </c>
      <c r="G3512" s="72" t="s">
        <v>14</v>
      </c>
      <c r="H3512" s="72" t="s">
        <v>155</v>
      </c>
      <c r="I3512" s="72" t="s">
        <v>16</v>
      </c>
      <c r="J3512" s="72" t="s">
        <v>18</v>
      </c>
      <c r="K3512" s="72" t="s">
        <v>21</v>
      </c>
      <c r="L3512" s="72" t="s">
        <v>178</v>
      </c>
      <c r="M3512" s="72" t="s">
        <v>163</v>
      </c>
    </row>
    <row r="3513" spans="2:13" x14ac:dyDescent="0.25">
      <c r="B3513" s="72" t="s">
        <v>143</v>
      </c>
      <c r="C3513" s="72" t="s">
        <v>144</v>
      </c>
      <c r="D3513" s="72" t="s">
        <v>12</v>
      </c>
      <c r="E3513" s="72" t="s">
        <v>160</v>
      </c>
      <c r="F3513" s="73">
        <v>228526</v>
      </c>
      <c r="G3513" s="72" t="s">
        <v>14</v>
      </c>
      <c r="H3513" s="72" t="s">
        <v>155</v>
      </c>
      <c r="I3513" s="72" t="s">
        <v>16</v>
      </c>
      <c r="J3513" s="72" t="s">
        <v>18</v>
      </c>
      <c r="K3513" s="72" t="s">
        <v>33</v>
      </c>
      <c r="L3513" s="72" t="s">
        <v>359</v>
      </c>
      <c r="M3513" s="72" t="s">
        <v>248</v>
      </c>
    </row>
    <row r="3514" spans="2:13" x14ac:dyDescent="0.25">
      <c r="B3514" s="72" t="s">
        <v>143</v>
      </c>
      <c r="C3514" s="72" t="s">
        <v>144</v>
      </c>
      <c r="D3514" s="72" t="s">
        <v>12</v>
      </c>
      <c r="E3514" s="72" t="s">
        <v>154</v>
      </c>
      <c r="F3514" s="73">
        <v>-20151</v>
      </c>
      <c r="G3514" s="72" t="s">
        <v>14</v>
      </c>
      <c r="H3514" s="72" t="s">
        <v>155</v>
      </c>
      <c r="I3514" s="72" t="s">
        <v>16</v>
      </c>
      <c r="J3514" s="72" t="s">
        <v>18</v>
      </c>
      <c r="K3514" s="72" t="s">
        <v>33</v>
      </c>
      <c r="L3514" s="72" t="s">
        <v>279</v>
      </c>
      <c r="M3514" s="72"/>
    </row>
    <row r="3515" spans="2:13" x14ac:dyDescent="0.25">
      <c r="B3515" s="72" t="s">
        <v>143</v>
      </c>
      <c r="C3515" s="72" t="s">
        <v>144</v>
      </c>
      <c r="D3515" s="72" t="s">
        <v>12</v>
      </c>
      <c r="E3515" s="72" t="s">
        <v>209</v>
      </c>
      <c r="F3515" s="73">
        <v>367385</v>
      </c>
      <c r="G3515" s="72" t="s">
        <v>14</v>
      </c>
      <c r="H3515" s="72" t="s">
        <v>15</v>
      </c>
      <c r="I3515" s="72" t="s">
        <v>16</v>
      </c>
      <c r="J3515" s="72" t="s">
        <v>18</v>
      </c>
      <c r="K3515" s="72" t="s">
        <v>33</v>
      </c>
      <c r="L3515" s="72" t="s">
        <v>339</v>
      </c>
      <c r="M3515" s="72" t="s">
        <v>322</v>
      </c>
    </row>
    <row r="3516" spans="2:13" x14ac:dyDescent="0.25">
      <c r="B3516" s="72" t="s">
        <v>143</v>
      </c>
      <c r="C3516" s="72" t="s">
        <v>144</v>
      </c>
      <c r="D3516" s="72" t="s">
        <v>12</v>
      </c>
      <c r="E3516" s="72" t="s">
        <v>213</v>
      </c>
      <c r="F3516" s="73">
        <v>182481</v>
      </c>
      <c r="G3516" s="72" t="s">
        <v>14</v>
      </c>
      <c r="H3516" s="72" t="s">
        <v>155</v>
      </c>
      <c r="I3516" s="72" t="s">
        <v>16</v>
      </c>
      <c r="J3516" s="72" t="s">
        <v>18</v>
      </c>
      <c r="K3516" s="72" t="s">
        <v>33</v>
      </c>
      <c r="L3516" s="72" t="s">
        <v>482</v>
      </c>
      <c r="M3516" s="72" t="s">
        <v>163</v>
      </c>
    </row>
    <row r="3517" spans="2:13" x14ac:dyDescent="0.25">
      <c r="B3517" s="72" t="s">
        <v>143</v>
      </c>
      <c r="C3517" s="72" t="s">
        <v>144</v>
      </c>
      <c r="D3517" s="72" t="s">
        <v>12</v>
      </c>
      <c r="E3517" s="72" t="s">
        <v>199</v>
      </c>
      <c r="F3517" s="73">
        <v>132</v>
      </c>
      <c r="G3517" s="72" t="s">
        <v>14</v>
      </c>
      <c r="H3517" s="72" t="s">
        <v>155</v>
      </c>
      <c r="I3517" s="72" t="s">
        <v>16</v>
      </c>
      <c r="J3517" s="72" t="s">
        <v>18</v>
      </c>
      <c r="K3517" s="72" t="s">
        <v>147</v>
      </c>
      <c r="L3517" s="72" t="s">
        <v>466</v>
      </c>
      <c r="M3517" s="72"/>
    </row>
    <row r="3518" spans="2:13" x14ac:dyDescent="0.25">
      <c r="B3518" s="72" t="s">
        <v>143</v>
      </c>
      <c r="C3518" s="72" t="s">
        <v>144</v>
      </c>
      <c r="D3518" s="72" t="s">
        <v>12</v>
      </c>
      <c r="E3518" s="72" t="s">
        <v>181</v>
      </c>
      <c r="F3518" s="73">
        <v>-3057</v>
      </c>
      <c r="G3518" s="72" t="s">
        <v>14</v>
      </c>
      <c r="H3518" s="72" t="s">
        <v>155</v>
      </c>
      <c r="I3518" s="72" t="s">
        <v>16</v>
      </c>
      <c r="J3518" s="72" t="s">
        <v>18</v>
      </c>
      <c r="K3518" s="72" t="s">
        <v>147</v>
      </c>
      <c r="L3518" s="72" t="s">
        <v>182</v>
      </c>
      <c r="M3518" s="72"/>
    </row>
    <row r="3519" spans="2:13" x14ac:dyDescent="0.25">
      <c r="B3519" s="72" t="s">
        <v>143</v>
      </c>
      <c r="C3519" s="72" t="s">
        <v>144</v>
      </c>
      <c r="D3519" s="72" t="s">
        <v>12</v>
      </c>
      <c r="E3519" s="72" t="s">
        <v>152</v>
      </c>
      <c r="F3519" s="73">
        <v>-1700</v>
      </c>
      <c r="G3519" s="72" t="s">
        <v>14</v>
      </c>
      <c r="H3519" s="72" t="s">
        <v>15</v>
      </c>
      <c r="I3519" s="72" t="s">
        <v>16</v>
      </c>
      <c r="J3519" s="72" t="s">
        <v>18</v>
      </c>
      <c r="K3519" s="72" t="s">
        <v>33</v>
      </c>
      <c r="L3519" s="72" t="s">
        <v>362</v>
      </c>
      <c r="M3519" s="72"/>
    </row>
    <row r="3520" spans="2:13" x14ac:dyDescent="0.25">
      <c r="B3520" s="72" t="s">
        <v>143</v>
      </c>
      <c r="C3520" s="72" t="s">
        <v>144</v>
      </c>
      <c r="D3520" s="72" t="s">
        <v>12</v>
      </c>
      <c r="E3520" s="72" t="s">
        <v>213</v>
      </c>
      <c r="F3520" s="73">
        <v>30</v>
      </c>
      <c r="G3520" s="72" t="s">
        <v>14</v>
      </c>
      <c r="H3520" s="72" t="s">
        <v>155</v>
      </c>
      <c r="I3520" s="72" t="s">
        <v>16</v>
      </c>
      <c r="J3520" s="72" t="s">
        <v>18</v>
      </c>
      <c r="K3520" s="72" t="s">
        <v>21</v>
      </c>
      <c r="L3520" s="72" t="s">
        <v>178</v>
      </c>
      <c r="M3520" s="72" t="s">
        <v>172</v>
      </c>
    </row>
    <row r="3521" spans="2:13" x14ac:dyDescent="0.25">
      <c r="B3521" s="72" t="s">
        <v>143</v>
      </c>
      <c r="C3521" s="72" t="s">
        <v>144</v>
      </c>
      <c r="D3521" s="72" t="s">
        <v>12</v>
      </c>
      <c r="E3521" s="72" t="s">
        <v>219</v>
      </c>
      <c r="F3521" s="73">
        <v>254058</v>
      </c>
      <c r="G3521" s="72" t="s">
        <v>14</v>
      </c>
      <c r="H3521" s="72" t="s">
        <v>15</v>
      </c>
      <c r="I3521" s="72" t="s">
        <v>16</v>
      </c>
      <c r="J3521" s="72" t="s">
        <v>18</v>
      </c>
      <c r="K3521" s="72" t="s">
        <v>33</v>
      </c>
      <c r="L3521" s="72" t="s">
        <v>630</v>
      </c>
      <c r="M3521" s="72"/>
    </row>
    <row r="3522" spans="2:13" x14ac:dyDescent="0.25">
      <c r="B3522" s="72" t="s">
        <v>143</v>
      </c>
      <c r="C3522" s="72" t="s">
        <v>144</v>
      </c>
      <c r="D3522" s="72" t="s">
        <v>12</v>
      </c>
      <c r="E3522" s="72" t="s">
        <v>328</v>
      </c>
      <c r="F3522" s="73">
        <v>27398</v>
      </c>
      <c r="G3522" s="72" t="s">
        <v>14</v>
      </c>
      <c r="H3522" s="72" t="s">
        <v>15</v>
      </c>
      <c r="I3522" s="72" t="s">
        <v>16</v>
      </c>
      <c r="J3522" s="72" t="s">
        <v>18</v>
      </c>
      <c r="K3522" s="72" t="s">
        <v>189</v>
      </c>
      <c r="L3522" s="72" t="s">
        <v>426</v>
      </c>
      <c r="M3522" s="72" t="s">
        <v>159</v>
      </c>
    </row>
    <row r="3523" spans="2:13" x14ac:dyDescent="0.25">
      <c r="B3523" s="72" t="s">
        <v>143</v>
      </c>
      <c r="C3523" s="72" t="s">
        <v>144</v>
      </c>
      <c r="D3523" s="72" t="s">
        <v>12</v>
      </c>
      <c r="E3523" s="72" t="s">
        <v>199</v>
      </c>
      <c r="F3523" s="73">
        <v>451</v>
      </c>
      <c r="G3523" s="72" t="s">
        <v>14</v>
      </c>
      <c r="H3523" s="72" t="s">
        <v>15</v>
      </c>
      <c r="I3523" s="72" t="s">
        <v>16</v>
      </c>
      <c r="J3523" s="72" t="s">
        <v>371</v>
      </c>
      <c r="K3523" s="72" t="s">
        <v>205</v>
      </c>
      <c r="L3523" s="72" t="s">
        <v>401</v>
      </c>
      <c r="M3523" s="72"/>
    </row>
    <row r="3524" spans="2:13" x14ac:dyDescent="0.25">
      <c r="B3524" s="72" t="s">
        <v>143</v>
      </c>
      <c r="C3524" s="72" t="s">
        <v>144</v>
      </c>
      <c r="D3524" s="72" t="s">
        <v>12</v>
      </c>
      <c r="E3524" s="72" t="s">
        <v>188</v>
      </c>
      <c r="F3524" s="73">
        <v>120856</v>
      </c>
      <c r="G3524" s="72" t="s">
        <v>14</v>
      </c>
      <c r="H3524" s="72" t="s">
        <v>15</v>
      </c>
      <c r="I3524" s="72" t="s">
        <v>16</v>
      </c>
      <c r="J3524" s="72" t="s">
        <v>18</v>
      </c>
      <c r="K3524" s="72" t="s">
        <v>184</v>
      </c>
      <c r="L3524" s="72" t="s">
        <v>698</v>
      </c>
      <c r="M3524" s="72" t="s">
        <v>163</v>
      </c>
    </row>
    <row r="3525" spans="2:13" x14ac:dyDescent="0.25">
      <c r="B3525" s="72" t="s">
        <v>143</v>
      </c>
      <c r="C3525" s="72" t="s">
        <v>144</v>
      </c>
      <c r="D3525" s="72" t="s">
        <v>12</v>
      </c>
      <c r="E3525" s="72" t="s">
        <v>197</v>
      </c>
      <c r="F3525" s="73">
        <v>230138</v>
      </c>
      <c r="G3525" s="72" t="s">
        <v>14</v>
      </c>
      <c r="H3525" s="72" t="s">
        <v>15</v>
      </c>
      <c r="I3525" s="72" t="s">
        <v>16</v>
      </c>
      <c r="J3525" s="72" t="s">
        <v>18</v>
      </c>
      <c r="K3525" s="72" t="s">
        <v>267</v>
      </c>
      <c r="L3525" s="72" t="s">
        <v>641</v>
      </c>
      <c r="M3525" s="72" t="s">
        <v>248</v>
      </c>
    </row>
    <row r="3526" spans="2:13" x14ac:dyDescent="0.25">
      <c r="B3526" s="72" t="s">
        <v>143</v>
      </c>
      <c r="C3526" s="72" t="s">
        <v>144</v>
      </c>
      <c r="D3526" s="72" t="s">
        <v>12</v>
      </c>
      <c r="E3526" s="72" t="s">
        <v>188</v>
      </c>
      <c r="F3526" s="73">
        <v>926098</v>
      </c>
      <c r="G3526" s="72" t="s">
        <v>14</v>
      </c>
      <c r="H3526" s="72" t="s">
        <v>15</v>
      </c>
      <c r="I3526" s="72" t="s">
        <v>16</v>
      </c>
      <c r="J3526" s="72" t="s">
        <v>18</v>
      </c>
      <c r="K3526" s="72" t="s">
        <v>303</v>
      </c>
      <c r="L3526" s="72" t="s">
        <v>304</v>
      </c>
      <c r="M3526" s="72" t="s">
        <v>151</v>
      </c>
    </row>
    <row r="3527" spans="2:13" x14ac:dyDescent="0.25">
      <c r="B3527" s="72" t="s">
        <v>143</v>
      </c>
      <c r="C3527" s="72" t="s">
        <v>144</v>
      </c>
      <c r="D3527" s="72" t="s">
        <v>12</v>
      </c>
      <c r="E3527" s="72" t="s">
        <v>242</v>
      </c>
      <c r="F3527" s="73">
        <v>-54069</v>
      </c>
      <c r="G3527" s="72" t="s">
        <v>14</v>
      </c>
      <c r="H3527" s="72" t="s">
        <v>15</v>
      </c>
      <c r="I3527" s="72" t="s">
        <v>16</v>
      </c>
      <c r="J3527" s="72" t="s">
        <v>18</v>
      </c>
      <c r="K3527" s="72" t="s">
        <v>303</v>
      </c>
      <c r="L3527" s="72" t="s">
        <v>304</v>
      </c>
      <c r="M3527" s="72"/>
    </row>
    <row r="3528" spans="2:13" x14ac:dyDescent="0.25">
      <c r="B3528" s="72" t="s">
        <v>143</v>
      </c>
      <c r="C3528" s="72" t="s">
        <v>144</v>
      </c>
      <c r="D3528" s="72" t="s">
        <v>12</v>
      </c>
      <c r="E3528" s="72" t="s">
        <v>229</v>
      </c>
      <c r="F3528" s="73">
        <v>-42086</v>
      </c>
      <c r="G3528" s="72" t="s">
        <v>14</v>
      </c>
      <c r="H3528" s="72" t="s">
        <v>15</v>
      </c>
      <c r="I3528" s="72" t="s">
        <v>16</v>
      </c>
      <c r="J3528" s="72" t="s">
        <v>18</v>
      </c>
      <c r="K3528" s="72" t="s">
        <v>189</v>
      </c>
      <c r="L3528" s="72" t="s">
        <v>709</v>
      </c>
      <c r="M3528" s="72"/>
    </row>
    <row r="3529" spans="2:13" x14ac:dyDescent="0.25">
      <c r="B3529" s="72" t="s">
        <v>143</v>
      </c>
      <c r="C3529" s="72" t="s">
        <v>144</v>
      </c>
      <c r="D3529" s="72" t="s">
        <v>12</v>
      </c>
      <c r="E3529" s="72" t="s">
        <v>181</v>
      </c>
      <c r="F3529" s="73">
        <v>-3895</v>
      </c>
      <c r="G3529" s="72" t="s">
        <v>14</v>
      </c>
      <c r="H3529" s="72" t="s">
        <v>155</v>
      </c>
      <c r="I3529" s="72" t="s">
        <v>16</v>
      </c>
      <c r="J3529" s="72" t="s">
        <v>18</v>
      </c>
      <c r="K3529" s="72" t="s">
        <v>33</v>
      </c>
      <c r="L3529" s="72" t="s">
        <v>392</v>
      </c>
      <c r="M3529" s="72"/>
    </row>
    <row r="3530" spans="2:13" x14ac:dyDescent="0.25">
      <c r="B3530" s="72" t="s">
        <v>143</v>
      </c>
      <c r="C3530" s="72" t="s">
        <v>144</v>
      </c>
      <c r="D3530" s="72" t="s">
        <v>12</v>
      </c>
      <c r="E3530" s="72" t="s">
        <v>219</v>
      </c>
      <c r="F3530" s="73">
        <v>3068</v>
      </c>
      <c r="G3530" s="72" t="s">
        <v>14</v>
      </c>
      <c r="H3530" s="72" t="s">
        <v>155</v>
      </c>
      <c r="I3530" s="72" t="s">
        <v>16</v>
      </c>
      <c r="J3530" s="72" t="s">
        <v>18</v>
      </c>
      <c r="K3530" s="72" t="s">
        <v>33</v>
      </c>
      <c r="L3530" s="72" t="s">
        <v>525</v>
      </c>
      <c r="M3530" s="72"/>
    </row>
    <row r="3531" spans="2:13" x14ac:dyDescent="0.25">
      <c r="B3531" s="72" t="s">
        <v>143</v>
      </c>
      <c r="C3531" s="72" t="s">
        <v>144</v>
      </c>
      <c r="D3531" s="72" t="s">
        <v>12</v>
      </c>
      <c r="E3531" s="72" t="s">
        <v>199</v>
      </c>
      <c r="F3531" s="73">
        <v>50523</v>
      </c>
      <c r="G3531" s="72" t="s">
        <v>14</v>
      </c>
      <c r="H3531" s="72" t="s">
        <v>15</v>
      </c>
      <c r="I3531" s="72" t="s">
        <v>136</v>
      </c>
      <c r="J3531" s="72" t="s">
        <v>18</v>
      </c>
      <c r="K3531" s="72" t="s">
        <v>184</v>
      </c>
      <c r="L3531" s="72" t="s">
        <v>336</v>
      </c>
      <c r="M3531" s="72"/>
    </row>
    <row r="3532" spans="2:13" x14ac:dyDescent="0.25">
      <c r="B3532" s="72" t="s">
        <v>143</v>
      </c>
      <c r="C3532" s="72" t="s">
        <v>144</v>
      </c>
      <c r="D3532" s="72" t="s">
        <v>12</v>
      </c>
      <c r="E3532" s="72" t="s">
        <v>219</v>
      </c>
      <c r="F3532" s="73">
        <v>2071499</v>
      </c>
      <c r="G3532" s="72" t="s">
        <v>14</v>
      </c>
      <c r="H3532" s="72" t="s">
        <v>15</v>
      </c>
      <c r="I3532" s="72" t="s">
        <v>16</v>
      </c>
      <c r="J3532" s="72" t="s">
        <v>18</v>
      </c>
      <c r="K3532" s="72" t="s">
        <v>147</v>
      </c>
      <c r="L3532" s="72" t="s">
        <v>235</v>
      </c>
      <c r="M3532" s="72"/>
    </row>
    <row r="3533" spans="2:13" x14ac:dyDescent="0.25">
      <c r="B3533" s="72" t="s">
        <v>143</v>
      </c>
      <c r="C3533" s="72" t="s">
        <v>144</v>
      </c>
      <c r="D3533" s="72" t="s">
        <v>12</v>
      </c>
      <c r="E3533" s="72" t="s">
        <v>439</v>
      </c>
      <c r="F3533" s="73">
        <v>429058</v>
      </c>
      <c r="G3533" s="72" t="s">
        <v>14</v>
      </c>
      <c r="H3533" s="72" t="s">
        <v>15</v>
      </c>
      <c r="I3533" s="72" t="s">
        <v>16</v>
      </c>
      <c r="J3533" s="72" t="s">
        <v>18</v>
      </c>
      <c r="K3533" s="72" t="s">
        <v>33</v>
      </c>
      <c r="L3533" s="72" t="s">
        <v>568</v>
      </c>
      <c r="M3533" s="72"/>
    </row>
    <row r="3534" spans="2:13" x14ac:dyDescent="0.25">
      <c r="B3534" s="72" t="s">
        <v>143</v>
      </c>
      <c r="C3534" s="72" t="s">
        <v>144</v>
      </c>
      <c r="D3534" s="72" t="s">
        <v>12</v>
      </c>
      <c r="E3534" s="72" t="s">
        <v>328</v>
      </c>
      <c r="F3534" s="73">
        <v>27382</v>
      </c>
      <c r="G3534" s="72" t="s">
        <v>14</v>
      </c>
      <c r="H3534" s="72" t="s">
        <v>15</v>
      </c>
      <c r="I3534" s="72" t="s">
        <v>16</v>
      </c>
      <c r="J3534" s="72" t="s">
        <v>18</v>
      </c>
      <c r="K3534" s="72" t="s">
        <v>168</v>
      </c>
      <c r="L3534" s="72" t="s">
        <v>755</v>
      </c>
      <c r="M3534" s="72" t="s">
        <v>159</v>
      </c>
    </row>
    <row r="3535" spans="2:13" x14ac:dyDescent="0.25">
      <c r="B3535" s="72" t="s">
        <v>143</v>
      </c>
      <c r="C3535" s="72" t="s">
        <v>144</v>
      </c>
      <c r="D3535" s="72" t="s">
        <v>12</v>
      </c>
      <c r="E3535" s="72" t="s">
        <v>154</v>
      </c>
      <c r="F3535" s="73">
        <v>-675</v>
      </c>
      <c r="G3535" s="72" t="s">
        <v>14</v>
      </c>
      <c r="H3535" s="72" t="s">
        <v>15</v>
      </c>
      <c r="I3535" s="72" t="s">
        <v>16</v>
      </c>
      <c r="J3535" s="72" t="s">
        <v>18</v>
      </c>
      <c r="K3535" s="72" t="s">
        <v>189</v>
      </c>
      <c r="L3535" s="72" t="s">
        <v>283</v>
      </c>
      <c r="M3535" s="72"/>
    </row>
    <row r="3536" spans="2:13" x14ac:dyDescent="0.25">
      <c r="B3536" s="72" t="s">
        <v>143</v>
      </c>
      <c r="C3536" s="72" t="s">
        <v>144</v>
      </c>
      <c r="D3536" s="72" t="s">
        <v>12</v>
      </c>
      <c r="E3536" s="72" t="s">
        <v>170</v>
      </c>
      <c r="F3536" s="73">
        <v>175379</v>
      </c>
      <c r="G3536" s="72" t="s">
        <v>14</v>
      </c>
      <c r="H3536" s="72" t="s">
        <v>15</v>
      </c>
      <c r="I3536" s="72" t="s">
        <v>16</v>
      </c>
      <c r="J3536" s="72" t="s">
        <v>18</v>
      </c>
      <c r="K3536" s="72" t="s">
        <v>33</v>
      </c>
      <c r="L3536" s="72" t="s">
        <v>176</v>
      </c>
      <c r="M3536" s="72" t="s">
        <v>191</v>
      </c>
    </row>
    <row r="3537" spans="2:13" x14ac:dyDescent="0.25">
      <c r="B3537" s="72" t="s">
        <v>143</v>
      </c>
      <c r="C3537" s="72" t="s">
        <v>144</v>
      </c>
      <c r="D3537" s="72" t="s">
        <v>12</v>
      </c>
      <c r="E3537" s="72" t="s">
        <v>152</v>
      </c>
      <c r="F3537" s="73">
        <v>-4</v>
      </c>
      <c r="G3537" s="72" t="s">
        <v>14</v>
      </c>
      <c r="H3537" s="72" t="s">
        <v>155</v>
      </c>
      <c r="I3537" s="72" t="s">
        <v>16</v>
      </c>
      <c r="J3537" s="72" t="s">
        <v>371</v>
      </c>
      <c r="K3537" s="72" t="s">
        <v>33</v>
      </c>
      <c r="L3537" s="72" t="s">
        <v>784</v>
      </c>
      <c r="M3537" s="72"/>
    </row>
    <row r="3538" spans="2:13" x14ac:dyDescent="0.25">
      <c r="B3538" s="72" t="s">
        <v>143</v>
      </c>
      <c r="C3538" s="72" t="s">
        <v>144</v>
      </c>
      <c r="D3538" s="72" t="s">
        <v>12</v>
      </c>
      <c r="E3538" s="72" t="s">
        <v>209</v>
      </c>
      <c r="F3538" s="73">
        <v>3857159</v>
      </c>
      <c r="G3538" s="72" t="s">
        <v>14</v>
      </c>
      <c r="H3538" s="72" t="s">
        <v>15</v>
      </c>
      <c r="I3538" s="72" t="s">
        <v>16</v>
      </c>
      <c r="J3538" s="72" t="s">
        <v>18</v>
      </c>
      <c r="K3538" s="72" t="s">
        <v>27</v>
      </c>
      <c r="L3538" s="72" t="s">
        <v>572</v>
      </c>
      <c r="M3538" s="72" t="s">
        <v>322</v>
      </c>
    </row>
    <row r="3539" spans="2:13" x14ac:dyDescent="0.25">
      <c r="B3539" s="72" t="s">
        <v>143</v>
      </c>
      <c r="C3539" s="72" t="s">
        <v>144</v>
      </c>
      <c r="D3539" s="72" t="s">
        <v>12</v>
      </c>
      <c r="E3539" s="72" t="s">
        <v>160</v>
      </c>
      <c r="F3539" s="73">
        <v>1251203</v>
      </c>
      <c r="G3539" s="72" t="s">
        <v>14</v>
      </c>
      <c r="H3539" s="72" t="s">
        <v>15</v>
      </c>
      <c r="I3539" s="72" t="s">
        <v>16</v>
      </c>
      <c r="J3539" s="72" t="s">
        <v>18</v>
      </c>
      <c r="K3539" s="72" t="s">
        <v>21</v>
      </c>
      <c r="L3539" s="72" t="s">
        <v>22</v>
      </c>
      <c r="M3539" s="72" t="s">
        <v>163</v>
      </c>
    </row>
    <row r="3540" spans="2:13" x14ac:dyDescent="0.25">
      <c r="B3540" s="72" t="s">
        <v>143</v>
      </c>
      <c r="C3540" s="72" t="s">
        <v>144</v>
      </c>
      <c r="D3540" s="72" t="s">
        <v>12</v>
      </c>
      <c r="E3540" s="72" t="s">
        <v>280</v>
      </c>
      <c r="F3540" s="73">
        <v>26868</v>
      </c>
      <c r="G3540" s="72" t="s">
        <v>14</v>
      </c>
      <c r="H3540" s="72" t="s">
        <v>15</v>
      </c>
      <c r="I3540" s="72" t="s">
        <v>16</v>
      </c>
      <c r="J3540" s="72" t="s">
        <v>18</v>
      </c>
      <c r="K3540" s="72" t="s">
        <v>147</v>
      </c>
      <c r="L3540" s="72" t="s">
        <v>327</v>
      </c>
      <c r="M3540" s="72" t="s">
        <v>203</v>
      </c>
    </row>
    <row r="3541" spans="2:13" x14ac:dyDescent="0.25">
      <c r="B3541" s="72" t="s">
        <v>143</v>
      </c>
      <c r="C3541" s="72" t="s">
        <v>144</v>
      </c>
      <c r="D3541" s="72" t="s">
        <v>12</v>
      </c>
      <c r="E3541" s="72" t="s">
        <v>160</v>
      </c>
      <c r="F3541" s="73">
        <v>28500</v>
      </c>
      <c r="G3541" s="72" t="s">
        <v>14</v>
      </c>
      <c r="H3541" s="72" t="s">
        <v>15</v>
      </c>
      <c r="I3541" s="72" t="s">
        <v>16</v>
      </c>
      <c r="J3541" s="72" t="s">
        <v>18</v>
      </c>
      <c r="K3541" s="72" t="s">
        <v>24</v>
      </c>
      <c r="L3541" s="72" t="s">
        <v>608</v>
      </c>
      <c r="M3541" s="72" t="s">
        <v>248</v>
      </c>
    </row>
    <row r="3542" spans="2:13" x14ac:dyDescent="0.25">
      <c r="B3542" s="72" t="s">
        <v>143</v>
      </c>
      <c r="C3542" s="72" t="s">
        <v>144</v>
      </c>
      <c r="D3542" s="72" t="s">
        <v>12</v>
      </c>
      <c r="E3542" s="72" t="s">
        <v>219</v>
      </c>
      <c r="F3542" s="73">
        <v>478469</v>
      </c>
      <c r="G3542" s="72" t="s">
        <v>14</v>
      </c>
      <c r="H3542" s="72" t="s">
        <v>15</v>
      </c>
      <c r="I3542" s="72" t="s">
        <v>16</v>
      </c>
      <c r="J3542" s="72" t="s">
        <v>18</v>
      </c>
      <c r="K3542" s="72" t="s">
        <v>147</v>
      </c>
      <c r="L3542" s="72" t="s">
        <v>411</v>
      </c>
      <c r="M3542" s="72"/>
    </row>
    <row r="3543" spans="2:13" x14ac:dyDescent="0.25">
      <c r="B3543" s="72" t="s">
        <v>143</v>
      </c>
      <c r="C3543" s="72" t="s">
        <v>144</v>
      </c>
      <c r="D3543" s="72" t="s">
        <v>12</v>
      </c>
      <c r="E3543" s="72" t="s">
        <v>170</v>
      </c>
      <c r="F3543" s="73">
        <v>272073</v>
      </c>
      <c r="G3543" s="72" t="s">
        <v>14</v>
      </c>
      <c r="H3543" s="72" t="s">
        <v>15</v>
      </c>
      <c r="I3543" s="72" t="s">
        <v>16</v>
      </c>
      <c r="J3543" s="72" t="s">
        <v>18</v>
      </c>
      <c r="K3543" s="72" t="s">
        <v>33</v>
      </c>
      <c r="L3543" s="72" t="s">
        <v>354</v>
      </c>
      <c r="M3543" s="72" t="s">
        <v>163</v>
      </c>
    </row>
    <row r="3544" spans="2:13" x14ac:dyDescent="0.25">
      <c r="B3544" s="72" t="s">
        <v>143</v>
      </c>
      <c r="C3544" s="72" t="s">
        <v>144</v>
      </c>
      <c r="D3544" s="72" t="s">
        <v>12</v>
      </c>
      <c r="E3544" s="72" t="s">
        <v>197</v>
      </c>
      <c r="F3544" s="73">
        <v>1941660</v>
      </c>
      <c r="G3544" s="72" t="s">
        <v>14</v>
      </c>
      <c r="H3544" s="72" t="s">
        <v>15</v>
      </c>
      <c r="I3544" s="72" t="s">
        <v>16</v>
      </c>
      <c r="J3544" s="72" t="s">
        <v>18</v>
      </c>
      <c r="K3544" s="72" t="s">
        <v>147</v>
      </c>
      <c r="L3544" s="72" t="s">
        <v>511</v>
      </c>
      <c r="M3544" s="72" t="s">
        <v>163</v>
      </c>
    </row>
    <row r="3545" spans="2:13" x14ac:dyDescent="0.25">
      <c r="B3545" s="72" t="s">
        <v>143</v>
      </c>
      <c r="C3545" s="72" t="s">
        <v>144</v>
      </c>
      <c r="D3545" s="72" t="s">
        <v>12</v>
      </c>
      <c r="E3545" s="72" t="s">
        <v>181</v>
      </c>
      <c r="F3545" s="73">
        <v>-10</v>
      </c>
      <c r="G3545" s="72" t="s">
        <v>14</v>
      </c>
      <c r="H3545" s="72" t="s">
        <v>15</v>
      </c>
      <c r="I3545" s="72" t="s">
        <v>16</v>
      </c>
      <c r="J3545" s="72" t="s">
        <v>18</v>
      </c>
      <c r="K3545" s="72" t="s">
        <v>257</v>
      </c>
      <c r="L3545" s="72" t="s">
        <v>719</v>
      </c>
      <c r="M3545" s="72"/>
    </row>
    <row r="3546" spans="2:13" x14ac:dyDescent="0.25">
      <c r="B3546" s="72" t="s">
        <v>143</v>
      </c>
      <c r="C3546" s="72" t="s">
        <v>144</v>
      </c>
      <c r="D3546" s="72" t="s">
        <v>12</v>
      </c>
      <c r="E3546" s="72" t="s">
        <v>292</v>
      </c>
      <c r="F3546" s="73">
        <v>242792</v>
      </c>
      <c r="G3546" s="72" t="s">
        <v>14</v>
      </c>
      <c r="H3546" s="72" t="s">
        <v>155</v>
      </c>
      <c r="I3546" s="72" t="s">
        <v>16</v>
      </c>
      <c r="J3546" s="72" t="s">
        <v>18</v>
      </c>
      <c r="K3546" s="72" t="s">
        <v>33</v>
      </c>
      <c r="L3546" s="72" t="s">
        <v>153</v>
      </c>
      <c r="M3546" s="72" t="s">
        <v>522</v>
      </c>
    </row>
    <row r="3547" spans="2:13" x14ac:dyDescent="0.25">
      <c r="B3547" s="72" t="s">
        <v>143</v>
      </c>
      <c r="C3547" s="72" t="s">
        <v>144</v>
      </c>
      <c r="D3547" s="72" t="s">
        <v>12</v>
      </c>
      <c r="E3547" s="72" t="s">
        <v>237</v>
      </c>
      <c r="F3547" s="73">
        <v>450305</v>
      </c>
      <c r="G3547" s="72" t="s">
        <v>14</v>
      </c>
      <c r="H3547" s="72" t="s">
        <v>15</v>
      </c>
      <c r="I3547" s="72" t="s">
        <v>16</v>
      </c>
      <c r="J3547" s="72" t="s">
        <v>18</v>
      </c>
      <c r="K3547" s="72" t="s">
        <v>24</v>
      </c>
      <c r="L3547" s="72" t="s">
        <v>483</v>
      </c>
      <c r="M3547" s="72" t="s">
        <v>186</v>
      </c>
    </row>
    <row r="3548" spans="2:13" x14ac:dyDescent="0.25">
      <c r="B3548" s="72" t="s">
        <v>143</v>
      </c>
      <c r="C3548" s="72" t="s">
        <v>144</v>
      </c>
      <c r="D3548" s="72" t="s">
        <v>12</v>
      </c>
      <c r="E3548" s="72" t="s">
        <v>160</v>
      </c>
      <c r="F3548" s="73">
        <v>344881</v>
      </c>
      <c r="G3548" s="72" t="s">
        <v>14</v>
      </c>
      <c r="H3548" s="72" t="s">
        <v>155</v>
      </c>
      <c r="I3548" s="72" t="s">
        <v>16</v>
      </c>
      <c r="J3548" s="72" t="s">
        <v>18</v>
      </c>
      <c r="K3548" s="72" t="s">
        <v>33</v>
      </c>
      <c r="L3548" s="72" t="s">
        <v>346</v>
      </c>
      <c r="M3548" s="72" t="s">
        <v>248</v>
      </c>
    </row>
    <row r="3549" spans="2:13" x14ac:dyDescent="0.25">
      <c r="B3549" s="72" t="s">
        <v>143</v>
      </c>
      <c r="C3549" s="72" t="s">
        <v>144</v>
      </c>
      <c r="D3549" s="72" t="s">
        <v>12</v>
      </c>
      <c r="E3549" s="72" t="s">
        <v>181</v>
      </c>
      <c r="F3549" s="73">
        <v>-124</v>
      </c>
      <c r="G3549" s="72" t="s">
        <v>14</v>
      </c>
      <c r="H3549" s="72" t="s">
        <v>155</v>
      </c>
      <c r="I3549" s="72" t="s">
        <v>16</v>
      </c>
      <c r="J3549" s="72" t="s">
        <v>18</v>
      </c>
      <c r="K3549" s="72" t="s">
        <v>33</v>
      </c>
      <c r="L3549" s="72" t="s">
        <v>807</v>
      </c>
      <c r="M3549" s="72"/>
    </row>
    <row r="3550" spans="2:13" x14ac:dyDescent="0.25">
      <c r="B3550" s="72" t="s">
        <v>143</v>
      </c>
      <c r="C3550" s="72" t="s">
        <v>144</v>
      </c>
      <c r="D3550" s="72" t="s">
        <v>12</v>
      </c>
      <c r="E3550" s="72" t="s">
        <v>188</v>
      </c>
      <c r="F3550" s="73">
        <v>1620933</v>
      </c>
      <c r="G3550" s="72" t="s">
        <v>14</v>
      </c>
      <c r="H3550" s="72" t="s">
        <v>15</v>
      </c>
      <c r="I3550" s="72" t="s">
        <v>16</v>
      </c>
      <c r="J3550" s="72" t="s">
        <v>18</v>
      </c>
      <c r="K3550" s="72" t="s">
        <v>189</v>
      </c>
      <c r="L3550" s="72" t="s">
        <v>685</v>
      </c>
      <c r="M3550" s="72" t="s">
        <v>248</v>
      </c>
    </row>
    <row r="3551" spans="2:13" x14ac:dyDescent="0.25">
      <c r="B3551" s="72" t="s">
        <v>143</v>
      </c>
      <c r="C3551" s="72" t="s">
        <v>144</v>
      </c>
      <c r="D3551" s="72" t="s">
        <v>12</v>
      </c>
      <c r="E3551" s="72" t="s">
        <v>177</v>
      </c>
      <c r="F3551" s="73">
        <v>1457194</v>
      </c>
      <c r="G3551" s="72" t="s">
        <v>14</v>
      </c>
      <c r="H3551" s="72" t="s">
        <v>15</v>
      </c>
      <c r="I3551" s="72" t="s">
        <v>16</v>
      </c>
      <c r="J3551" s="72" t="s">
        <v>18</v>
      </c>
      <c r="K3551" s="72" t="s">
        <v>214</v>
      </c>
      <c r="L3551" s="72" t="s">
        <v>479</v>
      </c>
      <c r="M3551" s="72"/>
    </row>
    <row r="3552" spans="2:13" x14ac:dyDescent="0.25">
      <c r="B3552" s="72" t="s">
        <v>143</v>
      </c>
      <c r="C3552" s="72" t="s">
        <v>144</v>
      </c>
      <c r="D3552" s="72" t="s">
        <v>12</v>
      </c>
      <c r="E3552" s="72" t="s">
        <v>197</v>
      </c>
      <c r="F3552" s="73">
        <v>146280</v>
      </c>
      <c r="G3552" s="72" t="s">
        <v>14</v>
      </c>
      <c r="H3552" s="72" t="s">
        <v>155</v>
      </c>
      <c r="I3552" s="72" t="s">
        <v>16</v>
      </c>
      <c r="J3552" s="72" t="s">
        <v>18</v>
      </c>
      <c r="K3552" s="72" t="s">
        <v>33</v>
      </c>
      <c r="L3552" s="72" t="s">
        <v>597</v>
      </c>
      <c r="M3552" s="72" t="s">
        <v>248</v>
      </c>
    </row>
    <row r="3553" spans="2:13" x14ac:dyDescent="0.25">
      <c r="B3553" s="72" t="s">
        <v>143</v>
      </c>
      <c r="C3553" s="72" t="s">
        <v>144</v>
      </c>
      <c r="D3553" s="72" t="s">
        <v>12</v>
      </c>
      <c r="E3553" s="72" t="s">
        <v>160</v>
      </c>
      <c r="F3553" s="73">
        <v>1269135</v>
      </c>
      <c r="G3553" s="72" t="s">
        <v>14</v>
      </c>
      <c r="H3553" s="72" t="s">
        <v>15</v>
      </c>
      <c r="I3553" s="72" t="s">
        <v>16</v>
      </c>
      <c r="J3553" s="72" t="s">
        <v>18</v>
      </c>
      <c r="K3553" s="72" t="s">
        <v>205</v>
      </c>
      <c r="L3553" s="72" t="s">
        <v>206</v>
      </c>
      <c r="M3553" s="72" t="s">
        <v>248</v>
      </c>
    </row>
    <row r="3554" spans="2:13" x14ac:dyDescent="0.25">
      <c r="B3554" s="72" t="s">
        <v>143</v>
      </c>
      <c r="C3554" s="72" t="s">
        <v>144</v>
      </c>
      <c r="D3554" s="72" t="s">
        <v>12</v>
      </c>
      <c r="E3554" s="72" t="s">
        <v>160</v>
      </c>
      <c r="F3554" s="73">
        <v>172796</v>
      </c>
      <c r="G3554" s="72" t="s">
        <v>14</v>
      </c>
      <c r="H3554" s="72" t="s">
        <v>15</v>
      </c>
      <c r="I3554" s="72" t="s">
        <v>16</v>
      </c>
      <c r="J3554" s="72" t="s">
        <v>18</v>
      </c>
      <c r="K3554" s="72" t="s">
        <v>257</v>
      </c>
      <c r="L3554" s="72" t="s">
        <v>718</v>
      </c>
      <c r="M3554" s="72" t="s">
        <v>248</v>
      </c>
    </row>
    <row r="3555" spans="2:13" x14ac:dyDescent="0.25">
      <c r="B3555" s="72" t="s">
        <v>143</v>
      </c>
      <c r="C3555" s="72" t="s">
        <v>144</v>
      </c>
      <c r="D3555" s="72" t="s">
        <v>12</v>
      </c>
      <c r="E3555" s="72" t="s">
        <v>152</v>
      </c>
      <c r="F3555" s="73">
        <v>-29362</v>
      </c>
      <c r="G3555" s="72" t="s">
        <v>14</v>
      </c>
      <c r="H3555" s="72" t="s">
        <v>15</v>
      </c>
      <c r="I3555" s="72" t="s">
        <v>16</v>
      </c>
      <c r="J3555" s="72" t="s">
        <v>18</v>
      </c>
      <c r="K3555" s="72" t="s">
        <v>33</v>
      </c>
      <c r="L3555" s="72" t="s">
        <v>420</v>
      </c>
      <c r="M3555" s="72"/>
    </row>
    <row r="3556" spans="2:13" x14ac:dyDescent="0.25">
      <c r="B3556" s="72" t="s">
        <v>143</v>
      </c>
      <c r="C3556" s="72" t="s">
        <v>144</v>
      </c>
      <c r="D3556" s="72" t="s">
        <v>12</v>
      </c>
      <c r="E3556" s="72" t="s">
        <v>292</v>
      </c>
      <c r="F3556" s="73">
        <v>368578</v>
      </c>
      <c r="G3556" s="72" t="s">
        <v>14</v>
      </c>
      <c r="H3556" s="72" t="s">
        <v>15</v>
      </c>
      <c r="I3556" s="72" t="s">
        <v>16</v>
      </c>
      <c r="J3556" s="72" t="s">
        <v>18</v>
      </c>
      <c r="K3556" s="72" t="s">
        <v>189</v>
      </c>
      <c r="L3556" s="72" t="s">
        <v>421</v>
      </c>
      <c r="M3556" s="72" t="s">
        <v>293</v>
      </c>
    </row>
    <row r="3557" spans="2:13" x14ac:dyDescent="0.25">
      <c r="B3557" s="72" t="s">
        <v>143</v>
      </c>
      <c r="C3557" s="72" t="s">
        <v>144</v>
      </c>
      <c r="D3557" s="72" t="s">
        <v>12</v>
      </c>
      <c r="E3557" s="72" t="s">
        <v>227</v>
      </c>
      <c r="F3557" s="73">
        <v>408036</v>
      </c>
      <c r="G3557" s="72" t="s">
        <v>14</v>
      </c>
      <c r="H3557" s="72" t="s">
        <v>15</v>
      </c>
      <c r="I3557" s="72" t="s">
        <v>16</v>
      </c>
      <c r="J3557" s="72" t="s">
        <v>18</v>
      </c>
      <c r="K3557" s="72" t="s">
        <v>189</v>
      </c>
      <c r="L3557" s="72" t="s">
        <v>421</v>
      </c>
      <c r="M3557" s="72" t="s">
        <v>163</v>
      </c>
    </row>
    <row r="3558" spans="2:13" x14ac:dyDescent="0.25">
      <c r="B3558" s="72" t="s">
        <v>143</v>
      </c>
      <c r="C3558" s="72" t="s">
        <v>144</v>
      </c>
      <c r="D3558" s="72" t="s">
        <v>12</v>
      </c>
      <c r="E3558" s="72" t="s">
        <v>199</v>
      </c>
      <c r="F3558" s="73">
        <v>1881</v>
      </c>
      <c r="G3558" s="72" t="s">
        <v>14</v>
      </c>
      <c r="H3558" s="72" t="s">
        <v>15</v>
      </c>
      <c r="I3558" s="72" t="s">
        <v>16</v>
      </c>
      <c r="J3558" s="72" t="s">
        <v>18</v>
      </c>
      <c r="K3558" s="72" t="s">
        <v>24</v>
      </c>
      <c r="L3558" s="72" t="s">
        <v>40</v>
      </c>
      <c r="M3558" s="72"/>
    </row>
    <row r="3559" spans="2:13" x14ac:dyDescent="0.25">
      <c r="B3559" s="72" t="s">
        <v>143</v>
      </c>
      <c r="C3559" s="72" t="s">
        <v>144</v>
      </c>
      <c r="D3559" s="72" t="s">
        <v>12</v>
      </c>
      <c r="E3559" s="72" t="s">
        <v>229</v>
      </c>
      <c r="F3559" s="73">
        <v>-6111</v>
      </c>
      <c r="G3559" s="72" t="s">
        <v>14</v>
      </c>
      <c r="H3559" s="72" t="s">
        <v>155</v>
      </c>
      <c r="I3559" s="72" t="s">
        <v>136</v>
      </c>
      <c r="J3559" s="72" t="s">
        <v>18</v>
      </c>
      <c r="K3559" s="72" t="s">
        <v>21</v>
      </c>
      <c r="L3559" s="72" t="s">
        <v>238</v>
      </c>
      <c r="M3559" s="72"/>
    </row>
    <row r="3560" spans="2:13" x14ac:dyDescent="0.25">
      <c r="B3560" s="72" t="s">
        <v>143</v>
      </c>
      <c r="C3560" s="72" t="s">
        <v>144</v>
      </c>
      <c r="D3560" s="72" t="s">
        <v>12</v>
      </c>
      <c r="E3560" s="72" t="s">
        <v>199</v>
      </c>
      <c r="F3560" s="73">
        <v>534</v>
      </c>
      <c r="G3560" s="72" t="s">
        <v>14</v>
      </c>
      <c r="H3560" s="72" t="s">
        <v>15</v>
      </c>
      <c r="I3560" s="72" t="s">
        <v>16</v>
      </c>
      <c r="J3560" s="72" t="s">
        <v>18</v>
      </c>
      <c r="K3560" s="72" t="s">
        <v>147</v>
      </c>
      <c r="L3560" s="72" t="s">
        <v>309</v>
      </c>
      <c r="M3560" s="72"/>
    </row>
    <row r="3561" spans="2:13" x14ac:dyDescent="0.25">
      <c r="B3561" s="72" t="s">
        <v>143</v>
      </c>
      <c r="C3561" s="72" t="s">
        <v>144</v>
      </c>
      <c r="D3561" s="72" t="s">
        <v>12</v>
      </c>
      <c r="E3561" s="72" t="s">
        <v>652</v>
      </c>
      <c r="F3561" s="73">
        <v>92143</v>
      </c>
      <c r="G3561" s="72" t="s">
        <v>14</v>
      </c>
      <c r="H3561" s="72" t="s">
        <v>15</v>
      </c>
      <c r="I3561" s="72" t="s">
        <v>136</v>
      </c>
      <c r="J3561" s="72" t="s">
        <v>18</v>
      </c>
      <c r="K3561" s="72"/>
      <c r="L3561" s="72"/>
      <c r="M3561" s="72" t="s">
        <v>203</v>
      </c>
    </row>
    <row r="3562" spans="2:13" x14ac:dyDescent="0.25">
      <c r="B3562" s="72" t="s">
        <v>143</v>
      </c>
      <c r="C3562" s="72" t="s">
        <v>144</v>
      </c>
      <c r="D3562" s="72" t="s">
        <v>12</v>
      </c>
      <c r="E3562" s="72" t="s">
        <v>152</v>
      </c>
      <c r="F3562" s="73">
        <v>-238</v>
      </c>
      <c r="G3562" s="72" t="s">
        <v>14</v>
      </c>
      <c r="H3562" s="72" t="s">
        <v>155</v>
      </c>
      <c r="I3562" s="72" t="s">
        <v>16</v>
      </c>
      <c r="J3562" s="72" t="s">
        <v>18</v>
      </c>
      <c r="K3562" s="72" t="s">
        <v>33</v>
      </c>
      <c r="L3562" s="72" t="s">
        <v>615</v>
      </c>
      <c r="M3562" s="72"/>
    </row>
    <row r="3563" spans="2:13" x14ac:dyDescent="0.25">
      <c r="B3563" s="72" t="s">
        <v>143</v>
      </c>
      <c r="C3563" s="72" t="s">
        <v>144</v>
      </c>
      <c r="D3563" s="72" t="s">
        <v>12</v>
      </c>
      <c r="E3563" s="72" t="s">
        <v>181</v>
      </c>
      <c r="F3563" s="73">
        <v>-493</v>
      </c>
      <c r="G3563" s="72" t="s">
        <v>14</v>
      </c>
      <c r="H3563" s="72" t="s">
        <v>155</v>
      </c>
      <c r="I3563" s="72" t="s">
        <v>16</v>
      </c>
      <c r="J3563" s="72" t="s">
        <v>18</v>
      </c>
      <c r="K3563" s="72" t="s">
        <v>33</v>
      </c>
      <c r="L3563" s="72" t="s">
        <v>588</v>
      </c>
      <c r="M3563" s="72"/>
    </row>
    <row r="3564" spans="2:13" x14ac:dyDescent="0.25">
      <c r="B3564" s="72" t="s">
        <v>143</v>
      </c>
      <c r="C3564" s="72" t="s">
        <v>144</v>
      </c>
      <c r="D3564" s="72" t="s">
        <v>12</v>
      </c>
      <c r="E3564" s="72" t="s">
        <v>197</v>
      </c>
      <c r="F3564" s="73">
        <v>196490</v>
      </c>
      <c r="G3564" s="72" t="s">
        <v>14</v>
      </c>
      <c r="H3564" s="72" t="s">
        <v>155</v>
      </c>
      <c r="I3564" s="72" t="s">
        <v>16</v>
      </c>
      <c r="J3564" s="72" t="s">
        <v>18</v>
      </c>
      <c r="K3564" s="72" t="s">
        <v>33</v>
      </c>
      <c r="L3564" s="72" t="s">
        <v>344</v>
      </c>
      <c r="M3564" s="72" t="s">
        <v>163</v>
      </c>
    </row>
    <row r="3565" spans="2:13" x14ac:dyDescent="0.25">
      <c r="B3565" s="72" t="s">
        <v>143</v>
      </c>
      <c r="C3565" s="72" t="s">
        <v>144</v>
      </c>
      <c r="D3565" s="72" t="s">
        <v>12</v>
      </c>
      <c r="E3565" s="72" t="s">
        <v>518</v>
      </c>
      <c r="F3565" s="73">
        <v>156373</v>
      </c>
      <c r="G3565" s="72" t="s">
        <v>14</v>
      </c>
      <c r="H3565" s="72" t="s">
        <v>15</v>
      </c>
      <c r="I3565" s="72" t="s">
        <v>16</v>
      </c>
      <c r="J3565" s="72" t="s">
        <v>18</v>
      </c>
      <c r="K3565" s="72" t="s">
        <v>21</v>
      </c>
      <c r="L3565" s="72" t="s">
        <v>457</v>
      </c>
      <c r="M3565" s="72" t="s">
        <v>384</v>
      </c>
    </row>
    <row r="3566" spans="2:13" x14ac:dyDescent="0.25">
      <c r="B3566" s="72" t="s">
        <v>143</v>
      </c>
      <c r="C3566" s="72" t="s">
        <v>144</v>
      </c>
      <c r="D3566" s="72" t="s">
        <v>12</v>
      </c>
      <c r="E3566" s="72" t="s">
        <v>188</v>
      </c>
      <c r="F3566" s="73">
        <v>16055</v>
      </c>
      <c r="G3566" s="72" t="s">
        <v>14</v>
      </c>
      <c r="H3566" s="72" t="s">
        <v>155</v>
      </c>
      <c r="I3566" s="72" t="s">
        <v>16</v>
      </c>
      <c r="J3566" s="72" t="s">
        <v>18</v>
      </c>
      <c r="K3566" s="72" t="s">
        <v>33</v>
      </c>
      <c r="L3566" s="72" t="s">
        <v>770</v>
      </c>
      <c r="M3566" s="72" t="s">
        <v>151</v>
      </c>
    </row>
    <row r="3567" spans="2:13" x14ac:dyDescent="0.25">
      <c r="B3567" s="72" t="s">
        <v>143</v>
      </c>
      <c r="C3567" s="72" t="s">
        <v>144</v>
      </c>
      <c r="D3567" s="72" t="s">
        <v>12</v>
      </c>
      <c r="E3567" s="72" t="s">
        <v>177</v>
      </c>
      <c r="F3567" s="73">
        <v>953</v>
      </c>
      <c r="G3567" s="72" t="s">
        <v>14</v>
      </c>
      <c r="H3567" s="72" t="s">
        <v>155</v>
      </c>
      <c r="I3567" s="72" t="s">
        <v>16</v>
      </c>
      <c r="J3567" s="72" t="s">
        <v>18</v>
      </c>
      <c r="K3567" s="72" t="s">
        <v>33</v>
      </c>
      <c r="L3567" s="72" t="s">
        <v>543</v>
      </c>
      <c r="M3567" s="72"/>
    </row>
    <row r="3568" spans="2:13" x14ac:dyDescent="0.25">
      <c r="B3568" s="72" t="s">
        <v>143</v>
      </c>
      <c r="C3568" s="72" t="s">
        <v>144</v>
      </c>
      <c r="D3568" s="72" t="s">
        <v>12</v>
      </c>
      <c r="E3568" s="72" t="s">
        <v>227</v>
      </c>
      <c r="F3568" s="73">
        <v>412530</v>
      </c>
      <c r="G3568" s="72" t="s">
        <v>14</v>
      </c>
      <c r="H3568" s="72" t="s">
        <v>15</v>
      </c>
      <c r="I3568" s="72" t="s">
        <v>16</v>
      </c>
      <c r="J3568" s="72" t="s">
        <v>18</v>
      </c>
      <c r="K3568" s="72" t="s">
        <v>147</v>
      </c>
      <c r="L3568" s="72" t="s">
        <v>217</v>
      </c>
      <c r="M3568" s="72" t="s">
        <v>191</v>
      </c>
    </row>
    <row r="3569" spans="2:13" x14ac:dyDescent="0.25">
      <c r="B3569" s="72" t="s">
        <v>143</v>
      </c>
      <c r="C3569" s="72" t="s">
        <v>144</v>
      </c>
      <c r="D3569" s="72" t="s">
        <v>12</v>
      </c>
      <c r="E3569" s="72" t="s">
        <v>160</v>
      </c>
      <c r="F3569" s="73">
        <v>163294</v>
      </c>
      <c r="G3569" s="72" t="s">
        <v>14</v>
      </c>
      <c r="H3569" s="72" t="s">
        <v>15</v>
      </c>
      <c r="I3569" s="72" t="s">
        <v>16</v>
      </c>
      <c r="J3569" s="72" t="s">
        <v>18</v>
      </c>
      <c r="K3569" s="72" t="s">
        <v>33</v>
      </c>
      <c r="L3569" s="72" t="s">
        <v>541</v>
      </c>
      <c r="M3569" s="72" t="s">
        <v>248</v>
      </c>
    </row>
    <row r="3570" spans="2:13" x14ac:dyDescent="0.25">
      <c r="B3570" s="72" t="s">
        <v>143</v>
      </c>
      <c r="C3570" s="72" t="s">
        <v>144</v>
      </c>
      <c r="D3570" s="72" t="s">
        <v>12</v>
      </c>
      <c r="E3570" s="72" t="s">
        <v>808</v>
      </c>
      <c r="F3570" s="73">
        <v>23658</v>
      </c>
      <c r="G3570" s="72" t="s">
        <v>14</v>
      </c>
      <c r="H3570" s="72" t="s">
        <v>155</v>
      </c>
      <c r="I3570" s="72" t="s">
        <v>136</v>
      </c>
      <c r="J3570" s="72" t="s">
        <v>18</v>
      </c>
      <c r="K3570" s="72"/>
      <c r="L3570" s="72"/>
      <c r="M3570" s="72" t="s">
        <v>384</v>
      </c>
    </row>
    <row r="3571" spans="2:13" x14ac:dyDescent="0.25">
      <c r="B3571" s="72" t="s">
        <v>143</v>
      </c>
      <c r="C3571" s="72" t="s">
        <v>144</v>
      </c>
      <c r="D3571" s="72" t="s">
        <v>12</v>
      </c>
      <c r="E3571" s="72" t="s">
        <v>219</v>
      </c>
      <c r="F3571" s="73">
        <v>505154</v>
      </c>
      <c r="G3571" s="72" t="s">
        <v>14</v>
      </c>
      <c r="H3571" s="72" t="s">
        <v>15</v>
      </c>
      <c r="I3571" s="72" t="s">
        <v>16</v>
      </c>
      <c r="J3571" s="72" t="s">
        <v>18</v>
      </c>
      <c r="K3571" s="72" t="s">
        <v>147</v>
      </c>
      <c r="L3571" s="72" t="s">
        <v>273</v>
      </c>
      <c r="M3571" s="72"/>
    </row>
    <row r="3572" spans="2:13" x14ac:dyDescent="0.25">
      <c r="B3572" s="72" t="s">
        <v>143</v>
      </c>
      <c r="C3572" s="72" t="s">
        <v>144</v>
      </c>
      <c r="D3572" s="72" t="s">
        <v>12</v>
      </c>
      <c r="E3572" s="72" t="s">
        <v>209</v>
      </c>
      <c r="F3572" s="73">
        <v>35402208</v>
      </c>
      <c r="G3572" s="72" t="s">
        <v>14</v>
      </c>
      <c r="H3572" s="72" t="s">
        <v>15</v>
      </c>
      <c r="I3572" s="72" t="s">
        <v>16</v>
      </c>
      <c r="J3572" s="72" t="s">
        <v>18</v>
      </c>
      <c r="K3572" s="72" t="s">
        <v>214</v>
      </c>
      <c r="L3572" s="72" t="s">
        <v>230</v>
      </c>
      <c r="M3572" s="72" t="s">
        <v>203</v>
      </c>
    </row>
    <row r="3573" spans="2:13" x14ac:dyDescent="0.25">
      <c r="B3573" s="72" t="s">
        <v>143</v>
      </c>
      <c r="C3573" s="72" t="s">
        <v>144</v>
      </c>
      <c r="D3573" s="72" t="s">
        <v>12</v>
      </c>
      <c r="E3573" s="72" t="s">
        <v>157</v>
      </c>
      <c r="F3573" s="73">
        <v>297787</v>
      </c>
      <c r="G3573" s="72" t="s">
        <v>14</v>
      </c>
      <c r="H3573" s="72" t="s">
        <v>155</v>
      </c>
      <c r="I3573" s="72" t="s">
        <v>16</v>
      </c>
      <c r="J3573" s="72" t="s">
        <v>18</v>
      </c>
      <c r="K3573" s="72" t="s">
        <v>33</v>
      </c>
      <c r="L3573" s="72" t="s">
        <v>156</v>
      </c>
      <c r="M3573" s="72" t="s">
        <v>337</v>
      </c>
    </row>
    <row r="3574" spans="2:13" x14ac:dyDescent="0.25">
      <c r="B3574" s="72" t="s">
        <v>143</v>
      </c>
      <c r="C3574" s="72" t="s">
        <v>144</v>
      </c>
      <c r="D3574" s="72" t="s">
        <v>12</v>
      </c>
      <c r="E3574" s="72" t="s">
        <v>177</v>
      </c>
      <c r="F3574" s="73">
        <v>153921</v>
      </c>
      <c r="G3574" s="72" t="s">
        <v>14</v>
      </c>
      <c r="H3574" s="72" t="s">
        <v>15</v>
      </c>
      <c r="I3574" s="72" t="s">
        <v>16</v>
      </c>
      <c r="J3574" s="72" t="s">
        <v>18</v>
      </c>
      <c r="K3574" s="72" t="s">
        <v>147</v>
      </c>
      <c r="L3574" s="72" t="s">
        <v>530</v>
      </c>
      <c r="M3574" s="72"/>
    </row>
    <row r="3575" spans="2:13" x14ac:dyDescent="0.25">
      <c r="B3575" s="72" t="s">
        <v>143</v>
      </c>
      <c r="C3575" s="72" t="s">
        <v>144</v>
      </c>
      <c r="D3575" s="72" t="s">
        <v>12</v>
      </c>
      <c r="E3575" s="72" t="s">
        <v>188</v>
      </c>
      <c r="F3575" s="73">
        <v>1428853</v>
      </c>
      <c r="G3575" s="72" t="s">
        <v>14</v>
      </c>
      <c r="H3575" s="72" t="s">
        <v>155</v>
      </c>
      <c r="I3575" s="72" t="s">
        <v>16</v>
      </c>
      <c r="J3575" s="72" t="s">
        <v>18</v>
      </c>
      <c r="K3575" s="72" t="s">
        <v>33</v>
      </c>
      <c r="L3575" s="72" t="s">
        <v>542</v>
      </c>
      <c r="M3575" s="72" t="s">
        <v>248</v>
      </c>
    </row>
    <row r="3576" spans="2:13" x14ac:dyDescent="0.25">
      <c r="B3576" s="72" t="s">
        <v>143</v>
      </c>
      <c r="C3576" s="72" t="s">
        <v>144</v>
      </c>
      <c r="D3576" s="72" t="s">
        <v>12</v>
      </c>
      <c r="E3576" s="72" t="s">
        <v>199</v>
      </c>
      <c r="F3576" s="73">
        <v>139795</v>
      </c>
      <c r="G3576" s="72" t="s">
        <v>14</v>
      </c>
      <c r="H3576" s="72" t="s">
        <v>15</v>
      </c>
      <c r="I3576" s="72" t="s">
        <v>16</v>
      </c>
      <c r="J3576" s="72" t="s">
        <v>18</v>
      </c>
      <c r="K3576" s="72" t="s">
        <v>161</v>
      </c>
      <c r="L3576" s="72" t="s">
        <v>180</v>
      </c>
      <c r="M3576" s="72"/>
    </row>
    <row r="3577" spans="2:13" x14ac:dyDescent="0.25">
      <c r="B3577" s="72" t="s">
        <v>143</v>
      </c>
      <c r="C3577" s="72" t="s">
        <v>144</v>
      </c>
      <c r="D3577" s="72" t="s">
        <v>12</v>
      </c>
      <c r="E3577" s="72" t="s">
        <v>177</v>
      </c>
      <c r="F3577" s="73">
        <v>8066</v>
      </c>
      <c r="G3577" s="72" t="s">
        <v>14</v>
      </c>
      <c r="H3577" s="72" t="s">
        <v>15</v>
      </c>
      <c r="I3577" s="72" t="s">
        <v>16</v>
      </c>
      <c r="J3577" s="72" t="s">
        <v>18</v>
      </c>
      <c r="K3577" s="72" t="s">
        <v>21</v>
      </c>
      <c r="L3577" s="72" t="s">
        <v>329</v>
      </c>
      <c r="M3577" s="72"/>
    </row>
    <row r="3578" spans="2:13" x14ac:dyDescent="0.25">
      <c r="B3578" s="72" t="s">
        <v>143</v>
      </c>
      <c r="C3578" s="72" t="s">
        <v>144</v>
      </c>
      <c r="D3578" s="72" t="s">
        <v>12</v>
      </c>
      <c r="E3578" s="72" t="s">
        <v>199</v>
      </c>
      <c r="F3578" s="73">
        <v>15413</v>
      </c>
      <c r="G3578" s="72" t="s">
        <v>14</v>
      </c>
      <c r="H3578" s="72" t="s">
        <v>15</v>
      </c>
      <c r="I3578" s="72" t="s">
        <v>16</v>
      </c>
      <c r="J3578" s="72" t="s">
        <v>18</v>
      </c>
      <c r="K3578" s="72" t="s">
        <v>33</v>
      </c>
      <c r="L3578" s="72" t="s">
        <v>364</v>
      </c>
      <c r="M3578" s="72"/>
    </row>
    <row r="3579" spans="2:13" x14ac:dyDescent="0.25">
      <c r="B3579" s="72" t="s">
        <v>143</v>
      </c>
      <c r="C3579" s="72" t="s">
        <v>144</v>
      </c>
      <c r="D3579" s="72" t="s">
        <v>12</v>
      </c>
      <c r="E3579" s="72" t="s">
        <v>160</v>
      </c>
      <c r="F3579" s="73">
        <v>488705</v>
      </c>
      <c r="G3579" s="72" t="s">
        <v>14</v>
      </c>
      <c r="H3579" s="72" t="s">
        <v>15</v>
      </c>
      <c r="I3579" s="72" t="s">
        <v>16</v>
      </c>
      <c r="J3579" s="72" t="s">
        <v>18</v>
      </c>
      <c r="K3579" s="72" t="s">
        <v>245</v>
      </c>
      <c r="L3579" s="72" t="s">
        <v>701</v>
      </c>
      <c r="M3579" s="72" t="s">
        <v>163</v>
      </c>
    </row>
    <row r="3580" spans="2:13" x14ac:dyDescent="0.25">
      <c r="B3580" s="72" t="s">
        <v>143</v>
      </c>
      <c r="C3580" s="72" t="s">
        <v>144</v>
      </c>
      <c r="D3580" s="72" t="s">
        <v>12</v>
      </c>
      <c r="E3580" s="72" t="s">
        <v>145</v>
      </c>
      <c r="F3580" s="73">
        <v>-6236</v>
      </c>
      <c r="G3580" s="72" t="s">
        <v>14</v>
      </c>
      <c r="H3580" s="72" t="s">
        <v>15</v>
      </c>
      <c r="I3580" s="72" t="s">
        <v>16</v>
      </c>
      <c r="J3580" s="72" t="s">
        <v>18</v>
      </c>
      <c r="K3580" s="72" t="s">
        <v>147</v>
      </c>
      <c r="L3580" s="72" t="s">
        <v>466</v>
      </c>
      <c r="M3580" s="72"/>
    </row>
    <row r="3581" spans="2:13" x14ac:dyDescent="0.25">
      <c r="B3581" s="72" t="s">
        <v>143</v>
      </c>
      <c r="C3581" s="72" t="s">
        <v>144</v>
      </c>
      <c r="D3581" s="72" t="s">
        <v>12</v>
      </c>
      <c r="E3581" s="72" t="s">
        <v>328</v>
      </c>
      <c r="F3581" s="73">
        <v>150540</v>
      </c>
      <c r="G3581" s="72" t="s">
        <v>14</v>
      </c>
      <c r="H3581" s="72" t="s">
        <v>15</v>
      </c>
      <c r="I3581" s="72" t="s">
        <v>16</v>
      </c>
      <c r="J3581" s="72" t="s">
        <v>18</v>
      </c>
      <c r="K3581" s="72" t="s">
        <v>205</v>
      </c>
      <c r="L3581" s="72" t="s">
        <v>206</v>
      </c>
      <c r="M3581" s="72" t="s">
        <v>203</v>
      </c>
    </row>
    <row r="3582" spans="2:13" x14ac:dyDescent="0.25">
      <c r="B3582" s="72" t="s">
        <v>143</v>
      </c>
      <c r="C3582" s="72" t="s">
        <v>144</v>
      </c>
      <c r="D3582" s="72" t="s">
        <v>12</v>
      </c>
      <c r="E3582" s="72" t="s">
        <v>160</v>
      </c>
      <c r="F3582" s="73">
        <v>70055</v>
      </c>
      <c r="G3582" s="72" t="s">
        <v>14</v>
      </c>
      <c r="H3582" s="72" t="s">
        <v>15</v>
      </c>
      <c r="I3582" s="72" t="s">
        <v>16</v>
      </c>
      <c r="J3582" s="72" t="s">
        <v>18</v>
      </c>
      <c r="K3582" s="72" t="s">
        <v>33</v>
      </c>
      <c r="L3582" s="72" t="s">
        <v>617</v>
      </c>
      <c r="M3582" s="72" t="s">
        <v>163</v>
      </c>
    </row>
    <row r="3583" spans="2:13" x14ac:dyDescent="0.25">
      <c r="B3583" s="72" t="s">
        <v>143</v>
      </c>
      <c r="C3583" s="72" t="s">
        <v>144</v>
      </c>
      <c r="D3583" s="72" t="s">
        <v>12</v>
      </c>
      <c r="E3583" s="72" t="s">
        <v>152</v>
      </c>
      <c r="F3583" s="73">
        <v>-55</v>
      </c>
      <c r="G3583" s="72" t="s">
        <v>14</v>
      </c>
      <c r="H3583" s="72" t="s">
        <v>15</v>
      </c>
      <c r="I3583" s="72" t="s">
        <v>136</v>
      </c>
      <c r="J3583" s="72" t="s">
        <v>18</v>
      </c>
      <c r="K3583" s="72" t="s">
        <v>33</v>
      </c>
      <c r="L3583" s="72" t="s">
        <v>490</v>
      </c>
      <c r="M3583" s="72"/>
    </row>
    <row r="3584" spans="2:13" x14ac:dyDescent="0.25">
      <c r="B3584" s="72" t="s">
        <v>143</v>
      </c>
      <c r="C3584" s="72" t="s">
        <v>144</v>
      </c>
      <c r="D3584" s="72" t="s">
        <v>12</v>
      </c>
      <c r="E3584" s="72" t="s">
        <v>154</v>
      </c>
      <c r="F3584" s="73">
        <v>-35</v>
      </c>
      <c r="G3584" s="72" t="s">
        <v>14</v>
      </c>
      <c r="H3584" s="72" t="s">
        <v>15</v>
      </c>
      <c r="I3584" s="72" t="s">
        <v>16</v>
      </c>
      <c r="J3584" s="72" t="s">
        <v>18</v>
      </c>
      <c r="K3584" s="72" t="s">
        <v>33</v>
      </c>
      <c r="L3584" s="72" t="s">
        <v>326</v>
      </c>
      <c r="M3584" s="72"/>
    </row>
    <row r="3585" spans="2:13" x14ac:dyDescent="0.25">
      <c r="B3585" s="72" t="s">
        <v>143</v>
      </c>
      <c r="C3585" s="72" t="s">
        <v>144</v>
      </c>
      <c r="D3585" s="72" t="s">
        <v>12</v>
      </c>
      <c r="E3585" s="72" t="s">
        <v>152</v>
      </c>
      <c r="F3585" s="73">
        <v>-175</v>
      </c>
      <c r="G3585" s="72" t="s">
        <v>14</v>
      </c>
      <c r="H3585" s="72" t="s">
        <v>15</v>
      </c>
      <c r="I3585" s="72" t="s">
        <v>16</v>
      </c>
      <c r="J3585" s="72" t="s">
        <v>18</v>
      </c>
      <c r="K3585" s="72" t="s">
        <v>33</v>
      </c>
      <c r="L3585" s="72" t="s">
        <v>577</v>
      </c>
      <c r="M3585" s="72"/>
    </row>
    <row r="3586" spans="2:13" x14ac:dyDescent="0.25">
      <c r="B3586" s="72" t="s">
        <v>143</v>
      </c>
      <c r="C3586" s="72" t="s">
        <v>144</v>
      </c>
      <c r="D3586" s="72" t="s">
        <v>12</v>
      </c>
      <c r="E3586" s="72" t="s">
        <v>177</v>
      </c>
      <c r="F3586" s="73">
        <v>363343</v>
      </c>
      <c r="G3586" s="72" t="s">
        <v>14</v>
      </c>
      <c r="H3586" s="72" t="s">
        <v>15</v>
      </c>
      <c r="I3586" s="72" t="s">
        <v>16</v>
      </c>
      <c r="J3586" s="72" t="s">
        <v>18</v>
      </c>
      <c r="K3586" s="72" t="s">
        <v>147</v>
      </c>
      <c r="L3586" s="72" t="s">
        <v>523</v>
      </c>
      <c r="M3586" s="72"/>
    </row>
    <row r="3587" spans="2:13" x14ac:dyDescent="0.25">
      <c r="B3587" s="72" t="s">
        <v>143</v>
      </c>
      <c r="C3587" s="72" t="s">
        <v>144</v>
      </c>
      <c r="D3587" s="72" t="s">
        <v>12</v>
      </c>
      <c r="E3587" s="72" t="s">
        <v>157</v>
      </c>
      <c r="F3587" s="73">
        <v>137832</v>
      </c>
      <c r="G3587" s="72" t="s">
        <v>14</v>
      </c>
      <c r="H3587" s="72" t="s">
        <v>155</v>
      </c>
      <c r="I3587" s="72" t="s">
        <v>16</v>
      </c>
      <c r="J3587" s="72" t="s">
        <v>18</v>
      </c>
      <c r="K3587" s="72" t="s">
        <v>33</v>
      </c>
      <c r="L3587" s="72" t="s">
        <v>499</v>
      </c>
      <c r="M3587" s="72" t="s">
        <v>322</v>
      </c>
    </row>
    <row r="3588" spans="2:13" x14ac:dyDescent="0.25">
      <c r="B3588" s="72" t="s">
        <v>143</v>
      </c>
      <c r="C3588" s="72" t="s">
        <v>144</v>
      </c>
      <c r="D3588" s="72" t="s">
        <v>12</v>
      </c>
      <c r="E3588" s="72" t="s">
        <v>328</v>
      </c>
      <c r="F3588" s="73">
        <v>549049</v>
      </c>
      <c r="G3588" s="72" t="s">
        <v>14</v>
      </c>
      <c r="H3588" s="72" t="s">
        <v>15</v>
      </c>
      <c r="I3588" s="72" t="s">
        <v>16</v>
      </c>
      <c r="J3588" s="72" t="s">
        <v>18</v>
      </c>
      <c r="K3588" s="72" t="s">
        <v>205</v>
      </c>
      <c r="L3588" s="72" t="s">
        <v>540</v>
      </c>
      <c r="M3588" s="72" t="s">
        <v>203</v>
      </c>
    </row>
    <row r="3589" spans="2:13" x14ac:dyDescent="0.25">
      <c r="B3589" s="72" t="s">
        <v>143</v>
      </c>
      <c r="C3589" s="72" t="s">
        <v>144</v>
      </c>
      <c r="D3589" s="72" t="s">
        <v>12</v>
      </c>
      <c r="E3589" s="72" t="s">
        <v>145</v>
      </c>
      <c r="F3589" s="73">
        <v>-6179</v>
      </c>
      <c r="G3589" s="72" t="s">
        <v>14</v>
      </c>
      <c r="H3589" s="72" t="s">
        <v>15</v>
      </c>
      <c r="I3589" s="72" t="s">
        <v>16</v>
      </c>
      <c r="J3589" s="72" t="s">
        <v>18</v>
      </c>
      <c r="K3589" s="72" t="s">
        <v>33</v>
      </c>
      <c r="L3589" s="72" t="s">
        <v>153</v>
      </c>
      <c r="M3589" s="72"/>
    </row>
    <row r="3590" spans="2:13" x14ac:dyDescent="0.25">
      <c r="B3590" s="72" t="s">
        <v>143</v>
      </c>
      <c r="C3590" s="72" t="s">
        <v>144</v>
      </c>
      <c r="D3590" s="72" t="s">
        <v>12</v>
      </c>
      <c r="E3590" s="72" t="s">
        <v>177</v>
      </c>
      <c r="F3590" s="73">
        <v>4026</v>
      </c>
      <c r="G3590" s="72" t="s">
        <v>14</v>
      </c>
      <c r="H3590" s="72" t="s">
        <v>155</v>
      </c>
      <c r="I3590" s="72" t="s">
        <v>16</v>
      </c>
      <c r="J3590" s="72" t="s">
        <v>18</v>
      </c>
      <c r="K3590" s="72" t="s">
        <v>147</v>
      </c>
      <c r="L3590" s="72" t="s">
        <v>692</v>
      </c>
      <c r="M3590" s="72"/>
    </row>
    <row r="3591" spans="2:13" x14ac:dyDescent="0.25">
      <c r="B3591" s="72" t="s">
        <v>143</v>
      </c>
      <c r="C3591" s="72" t="s">
        <v>144</v>
      </c>
      <c r="D3591" s="72" t="s">
        <v>12</v>
      </c>
      <c r="E3591" s="72" t="s">
        <v>160</v>
      </c>
      <c r="F3591" s="73">
        <v>149360</v>
      </c>
      <c r="G3591" s="72" t="s">
        <v>14</v>
      </c>
      <c r="H3591" s="72" t="s">
        <v>15</v>
      </c>
      <c r="I3591" s="72" t="s">
        <v>16</v>
      </c>
      <c r="J3591" s="72" t="s">
        <v>18</v>
      </c>
      <c r="K3591" s="72" t="s">
        <v>147</v>
      </c>
      <c r="L3591" s="72" t="s">
        <v>703</v>
      </c>
      <c r="M3591" s="72" t="s">
        <v>163</v>
      </c>
    </row>
    <row r="3592" spans="2:13" x14ac:dyDescent="0.25">
      <c r="B3592" s="72" t="s">
        <v>143</v>
      </c>
      <c r="C3592" s="72" t="s">
        <v>144</v>
      </c>
      <c r="D3592" s="72" t="s">
        <v>12</v>
      </c>
      <c r="E3592" s="72" t="s">
        <v>199</v>
      </c>
      <c r="F3592" s="73">
        <v>1110</v>
      </c>
      <c r="G3592" s="72" t="s">
        <v>14</v>
      </c>
      <c r="H3592" s="72" t="s">
        <v>15</v>
      </c>
      <c r="I3592" s="72" t="s">
        <v>16</v>
      </c>
      <c r="J3592" s="72" t="s">
        <v>18</v>
      </c>
      <c r="K3592" s="72" t="s">
        <v>24</v>
      </c>
      <c r="L3592" s="72" t="s">
        <v>715</v>
      </c>
      <c r="M3592" s="72"/>
    </row>
    <row r="3593" spans="2:13" x14ac:dyDescent="0.25">
      <c r="B3593" s="72" t="s">
        <v>143</v>
      </c>
      <c r="C3593" s="72" t="s">
        <v>144</v>
      </c>
      <c r="D3593" s="72" t="s">
        <v>12</v>
      </c>
      <c r="E3593" s="72" t="s">
        <v>152</v>
      </c>
      <c r="F3593" s="73">
        <v>-4924</v>
      </c>
      <c r="G3593" s="72" t="s">
        <v>14</v>
      </c>
      <c r="H3593" s="72" t="s">
        <v>155</v>
      </c>
      <c r="I3593" s="72" t="s">
        <v>136</v>
      </c>
      <c r="J3593" s="72" t="s">
        <v>18</v>
      </c>
      <c r="K3593" s="72" t="s">
        <v>21</v>
      </c>
      <c r="L3593" s="72" t="s">
        <v>547</v>
      </c>
      <c r="M3593" s="72"/>
    </row>
    <row r="3594" spans="2:13" x14ac:dyDescent="0.25">
      <c r="B3594" s="72" t="s">
        <v>143</v>
      </c>
      <c r="C3594" s="72" t="s">
        <v>144</v>
      </c>
      <c r="D3594" s="72" t="s">
        <v>12</v>
      </c>
      <c r="E3594" s="72" t="s">
        <v>282</v>
      </c>
      <c r="F3594" s="73">
        <v>-11279</v>
      </c>
      <c r="G3594" s="72" t="s">
        <v>14</v>
      </c>
      <c r="H3594" s="72" t="s">
        <v>15</v>
      </c>
      <c r="I3594" s="72" t="s">
        <v>16</v>
      </c>
      <c r="J3594" s="72" t="s">
        <v>18</v>
      </c>
      <c r="K3594" s="72" t="s">
        <v>184</v>
      </c>
      <c r="L3594" s="72" t="s">
        <v>351</v>
      </c>
      <c r="M3594" s="72"/>
    </row>
    <row r="3595" spans="2:13" x14ac:dyDescent="0.25">
      <c r="B3595" s="72" t="s">
        <v>143</v>
      </c>
      <c r="C3595" s="72" t="s">
        <v>144</v>
      </c>
      <c r="D3595" s="72" t="s">
        <v>12</v>
      </c>
      <c r="E3595" s="72" t="s">
        <v>199</v>
      </c>
      <c r="F3595" s="73">
        <v>41</v>
      </c>
      <c r="G3595" s="72" t="s">
        <v>14</v>
      </c>
      <c r="H3595" s="72" t="s">
        <v>15</v>
      </c>
      <c r="I3595" s="72" t="s">
        <v>136</v>
      </c>
      <c r="J3595" s="72" t="s">
        <v>18</v>
      </c>
      <c r="K3595" s="72" t="s">
        <v>147</v>
      </c>
      <c r="L3595" s="72" t="s">
        <v>467</v>
      </c>
      <c r="M3595" s="72"/>
    </row>
    <row r="3596" spans="2:13" x14ac:dyDescent="0.25">
      <c r="B3596" s="72" t="s">
        <v>143</v>
      </c>
      <c r="C3596" s="72" t="s">
        <v>144</v>
      </c>
      <c r="D3596" s="72" t="s">
        <v>12</v>
      </c>
      <c r="E3596" s="72" t="s">
        <v>197</v>
      </c>
      <c r="F3596" s="73">
        <v>1568683</v>
      </c>
      <c r="G3596" s="72" t="s">
        <v>14</v>
      </c>
      <c r="H3596" s="72" t="s">
        <v>155</v>
      </c>
      <c r="I3596" s="72" t="s">
        <v>16</v>
      </c>
      <c r="J3596" s="72" t="s">
        <v>18</v>
      </c>
      <c r="K3596" s="72" t="s">
        <v>267</v>
      </c>
      <c r="L3596" s="72" t="s">
        <v>321</v>
      </c>
      <c r="M3596" s="72" t="s">
        <v>163</v>
      </c>
    </row>
    <row r="3597" spans="2:13" x14ac:dyDescent="0.25">
      <c r="B3597" s="72" t="s">
        <v>143</v>
      </c>
      <c r="C3597" s="72" t="s">
        <v>144</v>
      </c>
      <c r="D3597" s="72" t="s">
        <v>12</v>
      </c>
      <c r="E3597" s="72" t="s">
        <v>335</v>
      </c>
      <c r="F3597" s="73">
        <v>2642556</v>
      </c>
      <c r="G3597" s="72" t="s">
        <v>14</v>
      </c>
      <c r="H3597" s="72" t="s">
        <v>15</v>
      </c>
      <c r="I3597" s="72" t="s">
        <v>16</v>
      </c>
      <c r="J3597" s="72" t="s">
        <v>18</v>
      </c>
      <c r="K3597" s="72" t="s">
        <v>205</v>
      </c>
      <c r="L3597" s="72" t="s">
        <v>206</v>
      </c>
      <c r="M3597" s="72" t="s">
        <v>322</v>
      </c>
    </row>
    <row r="3598" spans="2:13" x14ac:dyDescent="0.25">
      <c r="B3598" s="72" t="s">
        <v>143</v>
      </c>
      <c r="C3598" s="72" t="s">
        <v>144</v>
      </c>
      <c r="D3598" s="72" t="s">
        <v>12</v>
      </c>
      <c r="E3598" s="72" t="s">
        <v>164</v>
      </c>
      <c r="F3598" s="73">
        <v>-1244329</v>
      </c>
      <c r="G3598" s="72" t="s">
        <v>14</v>
      </c>
      <c r="H3598" s="72" t="s">
        <v>15</v>
      </c>
      <c r="I3598" s="72" t="s">
        <v>16</v>
      </c>
      <c r="J3598" s="72" t="s">
        <v>18</v>
      </c>
      <c r="K3598" s="72" t="s">
        <v>184</v>
      </c>
      <c r="L3598" s="72" t="s">
        <v>336</v>
      </c>
      <c r="M3598" s="72"/>
    </row>
    <row r="3599" spans="2:13" x14ac:dyDescent="0.25">
      <c r="B3599" s="72" t="s">
        <v>143</v>
      </c>
      <c r="C3599" s="72" t="s">
        <v>144</v>
      </c>
      <c r="D3599" s="72" t="s">
        <v>12</v>
      </c>
      <c r="E3599" s="72" t="s">
        <v>229</v>
      </c>
      <c r="F3599" s="73">
        <v>-178182</v>
      </c>
      <c r="G3599" s="72" t="s">
        <v>14</v>
      </c>
      <c r="H3599" s="72" t="s">
        <v>15</v>
      </c>
      <c r="I3599" s="72" t="s">
        <v>16</v>
      </c>
      <c r="J3599" s="72" t="s">
        <v>18</v>
      </c>
      <c r="K3599" s="72" t="s">
        <v>33</v>
      </c>
      <c r="L3599" s="72" t="s">
        <v>653</v>
      </c>
      <c r="M3599" s="72"/>
    </row>
    <row r="3600" spans="2:13" x14ac:dyDescent="0.25">
      <c r="B3600" s="72" t="s">
        <v>143</v>
      </c>
      <c r="C3600" s="72" t="s">
        <v>144</v>
      </c>
      <c r="D3600" s="72" t="s">
        <v>12</v>
      </c>
      <c r="E3600" s="72" t="s">
        <v>183</v>
      </c>
      <c r="F3600" s="73">
        <v>311744</v>
      </c>
      <c r="G3600" s="72" t="s">
        <v>14</v>
      </c>
      <c r="H3600" s="72" t="s">
        <v>155</v>
      </c>
      <c r="I3600" s="72" t="s">
        <v>16</v>
      </c>
      <c r="J3600" s="72" t="s">
        <v>18</v>
      </c>
      <c r="K3600" s="72" t="s">
        <v>33</v>
      </c>
      <c r="L3600" s="72" t="s">
        <v>348</v>
      </c>
      <c r="M3600" s="72" t="s">
        <v>186</v>
      </c>
    </row>
    <row r="3601" spans="2:13" x14ac:dyDescent="0.25">
      <c r="B3601" s="72" t="s">
        <v>143</v>
      </c>
      <c r="C3601" s="72" t="s">
        <v>144</v>
      </c>
      <c r="D3601" s="72" t="s">
        <v>12</v>
      </c>
      <c r="E3601" s="72" t="s">
        <v>219</v>
      </c>
      <c r="F3601" s="73">
        <v>54730</v>
      </c>
      <c r="G3601" s="72" t="s">
        <v>14</v>
      </c>
      <c r="H3601" s="72" t="s">
        <v>15</v>
      </c>
      <c r="I3601" s="72" t="s">
        <v>16</v>
      </c>
      <c r="J3601" s="72" t="s">
        <v>18</v>
      </c>
      <c r="K3601" s="72" t="s">
        <v>214</v>
      </c>
      <c r="L3601" s="72" t="s">
        <v>740</v>
      </c>
      <c r="M3601" s="72"/>
    </row>
    <row r="3602" spans="2:13" x14ac:dyDescent="0.25">
      <c r="B3602" s="72" t="s">
        <v>143</v>
      </c>
      <c r="C3602" s="72" t="s">
        <v>144</v>
      </c>
      <c r="D3602" s="72" t="s">
        <v>12</v>
      </c>
      <c r="E3602" s="72" t="s">
        <v>149</v>
      </c>
      <c r="F3602" s="73">
        <v>14262743</v>
      </c>
      <c r="G3602" s="72" t="s">
        <v>14</v>
      </c>
      <c r="H3602" s="72" t="s">
        <v>15</v>
      </c>
      <c r="I3602" s="72" t="s">
        <v>16</v>
      </c>
      <c r="J3602" s="72" t="s">
        <v>18</v>
      </c>
      <c r="K3602" s="72" t="s">
        <v>33</v>
      </c>
      <c r="L3602" s="72" t="s">
        <v>776</v>
      </c>
      <c r="M3602" s="72" t="s">
        <v>186</v>
      </c>
    </row>
    <row r="3603" spans="2:13" x14ac:dyDescent="0.25">
      <c r="B3603" s="72" t="s">
        <v>143</v>
      </c>
      <c r="C3603" s="72" t="s">
        <v>144</v>
      </c>
      <c r="D3603" s="72" t="s">
        <v>12</v>
      </c>
      <c r="E3603" s="72" t="s">
        <v>160</v>
      </c>
      <c r="F3603" s="73">
        <v>158399</v>
      </c>
      <c r="G3603" s="72" t="s">
        <v>14</v>
      </c>
      <c r="H3603" s="72" t="s">
        <v>15</v>
      </c>
      <c r="I3603" s="72" t="s">
        <v>16</v>
      </c>
      <c r="J3603" s="72" t="s">
        <v>18</v>
      </c>
      <c r="K3603" s="72" t="s">
        <v>147</v>
      </c>
      <c r="L3603" s="72" t="s">
        <v>520</v>
      </c>
      <c r="M3603" s="72" t="s">
        <v>248</v>
      </c>
    </row>
    <row r="3604" spans="2:13" x14ac:dyDescent="0.25">
      <c r="B3604" s="72" t="s">
        <v>143</v>
      </c>
      <c r="C3604" s="72" t="s">
        <v>144</v>
      </c>
      <c r="D3604" s="72" t="s">
        <v>12</v>
      </c>
      <c r="E3604" s="72" t="s">
        <v>183</v>
      </c>
      <c r="F3604" s="73">
        <v>129163</v>
      </c>
      <c r="G3604" s="72" t="s">
        <v>14</v>
      </c>
      <c r="H3604" s="72" t="s">
        <v>15</v>
      </c>
      <c r="I3604" s="72" t="s">
        <v>16</v>
      </c>
      <c r="J3604" s="72" t="s">
        <v>18</v>
      </c>
      <c r="K3604" s="72" t="s">
        <v>147</v>
      </c>
      <c r="L3604" s="72" t="s">
        <v>454</v>
      </c>
      <c r="M3604" s="72" t="s">
        <v>248</v>
      </c>
    </row>
    <row r="3605" spans="2:13" x14ac:dyDescent="0.25">
      <c r="B3605" s="72" t="s">
        <v>143</v>
      </c>
      <c r="C3605" s="72" t="s">
        <v>144</v>
      </c>
      <c r="D3605" s="72" t="s">
        <v>12</v>
      </c>
      <c r="E3605" s="72" t="s">
        <v>197</v>
      </c>
      <c r="F3605" s="73">
        <v>74465</v>
      </c>
      <c r="G3605" s="72" t="s">
        <v>14</v>
      </c>
      <c r="H3605" s="72" t="s">
        <v>155</v>
      </c>
      <c r="I3605" s="72" t="s">
        <v>136</v>
      </c>
      <c r="J3605" s="72" t="s">
        <v>18</v>
      </c>
      <c r="K3605" s="72" t="s">
        <v>267</v>
      </c>
      <c r="L3605" s="72" t="s">
        <v>452</v>
      </c>
      <c r="M3605" s="72" t="s">
        <v>163</v>
      </c>
    </row>
    <row r="3606" spans="2:13" x14ac:dyDescent="0.25">
      <c r="B3606" s="72" t="s">
        <v>143</v>
      </c>
      <c r="C3606" s="72" t="s">
        <v>144</v>
      </c>
      <c r="D3606" s="72" t="s">
        <v>12</v>
      </c>
      <c r="E3606" s="72" t="s">
        <v>145</v>
      </c>
      <c r="F3606" s="73">
        <v>-121312</v>
      </c>
      <c r="G3606" s="72" t="s">
        <v>14</v>
      </c>
      <c r="H3606" s="72" t="s">
        <v>15</v>
      </c>
      <c r="I3606" s="72" t="s">
        <v>16</v>
      </c>
      <c r="J3606" s="72" t="s">
        <v>18</v>
      </c>
      <c r="K3606" s="72" t="s">
        <v>21</v>
      </c>
      <c r="L3606" s="72" t="s">
        <v>645</v>
      </c>
      <c r="M3606" s="72"/>
    </row>
    <row r="3607" spans="2:13" x14ac:dyDescent="0.25">
      <c r="B3607" s="72" t="s">
        <v>143</v>
      </c>
      <c r="C3607" s="72" t="s">
        <v>144</v>
      </c>
      <c r="D3607" s="72" t="s">
        <v>12</v>
      </c>
      <c r="E3607" s="72" t="s">
        <v>188</v>
      </c>
      <c r="F3607" s="73">
        <v>2578552</v>
      </c>
      <c r="G3607" s="72" t="s">
        <v>14</v>
      </c>
      <c r="H3607" s="72" t="s">
        <v>155</v>
      </c>
      <c r="I3607" s="72" t="s">
        <v>16</v>
      </c>
      <c r="J3607" s="72" t="s">
        <v>18</v>
      </c>
      <c r="K3607" s="72" t="s">
        <v>33</v>
      </c>
      <c r="L3607" s="72" t="s">
        <v>435</v>
      </c>
      <c r="M3607" s="72" t="s">
        <v>191</v>
      </c>
    </row>
    <row r="3608" spans="2:13" x14ac:dyDescent="0.25">
      <c r="B3608" s="72" t="s">
        <v>143</v>
      </c>
      <c r="C3608" s="72" t="s">
        <v>144</v>
      </c>
      <c r="D3608" s="72" t="s">
        <v>12</v>
      </c>
      <c r="E3608" s="72" t="s">
        <v>219</v>
      </c>
      <c r="F3608" s="73">
        <v>404</v>
      </c>
      <c r="G3608" s="72" t="s">
        <v>14</v>
      </c>
      <c r="H3608" s="72" t="s">
        <v>15</v>
      </c>
      <c r="I3608" s="72" t="s">
        <v>16</v>
      </c>
      <c r="J3608" s="72" t="s">
        <v>18</v>
      </c>
      <c r="K3608" s="72" t="s">
        <v>267</v>
      </c>
      <c r="L3608" s="72" t="s">
        <v>721</v>
      </c>
      <c r="M3608" s="72"/>
    </row>
    <row r="3609" spans="2:13" x14ac:dyDescent="0.25">
      <c r="B3609" s="72" t="s">
        <v>143</v>
      </c>
      <c r="C3609" s="72" t="s">
        <v>144</v>
      </c>
      <c r="D3609" s="72" t="s">
        <v>12</v>
      </c>
      <c r="E3609" s="72" t="s">
        <v>227</v>
      </c>
      <c r="F3609" s="73">
        <v>342231</v>
      </c>
      <c r="G3609" s="72" t="s">
        <v>14</v>
      </c>
      <c r="H3609" s="72" t="s">
        <v>15</v>
      </c>
      <c r="I3609" s="72" t="s">
        <v>16</v>
      </c>
      <c r="J3609" s="72" t="s">
        <v>18</v>
      </c>
      <c r="K3609" s="72" t="s">
        <v>21</v>
      </c>
      <c r="L3609" s="72" t="s">
        <v>645</v>
      </c>
      <c r="M3609" s="72" t="s">
        <v>248</v>
      </c>
    </row>
    <row r="3610" spans="2:13" x14ac:dyDescent="0.25">
      <c r="B3610" s="72" t="s">
        <v>143</v>
      </c>
      <c r="C3610" s="72" t="s">
        <v>144</v>
      </c>
      <c r="D3610" s="72" t="s">
        <v>12</v>
      </c>
      <c r="E3610" s="72" t="s">
        <v>199</v>
      </c>
      <c r="F3610" s="73">
        <v>260</v>
      </c>
      <c r="G3610" s="72" t="s">
        <v>14</v>
      </c>
      <c r="H3610" s="72" t="s">
        <v>155</v>
      </c>
      <c r="I3610" s="72" t="s">
        <v>16</v>
      </c>
      <c r="J3610" s="72" t="s">
        <v>18</v>
      </c>
      <c r="K3610" s="72" t="s">
        <v>267</v>
      </c>
      <c r="L3610" s="72" t="s">
        <v>468</v>
      </c>
      <c r="M3610" s="72"/>
    </row>
    <row r="3611" spans="2:13" x14ac:dyDescent="0.25">
      <c r="B3611" s="72" t="s">
        <v>143</v>
      </c>
      <c r="C3611" s="72" t="s">
        <v>144</v>
      </c>
      <c r="D3611" s="72" t="s">
        <v>12</v>
      </c>
      <c r="E3611" s="72" t="s">
        <v>383</v>
      </c>
      <c r="F3611" s="73">
        <v>167919</v>
      </c>
      <c r="G3611" s="72" t="s">
        <v>14</v>
      </c>
      <c r="H3611" s="72" t="s">
        <v>15</v>
      </c>
      <c r="I3611" s="72" t="s">
        <v>16</v>
      </c>
      <c r="J3611" s="72" t="s">
        <v>18</v>
      </c>
      <c r="K3611" s="72" t="s">
        <v>24</v>
      </c>
      <c r="L3611" s="72" t="s">
        <v>585</v>
      </c>
      <c r="M3611" s="72" t="s">
        <v>601</v>
      </c>
    </row>
    <row r="3612" spans="2:13" x14ac:dyDescent="0.25">
      <c r="B3612" s="72" t="s">
        <v>143</v>
      </c>
      <c r="C3612" s="72" t="s">
        <v>144</v>
      </c>
      <c r="D3612" s="72" t="s">
        <v>12</v>
      </c>
      <c r="E3612" s="72" t="s">
        <v>237</v>
      </c>
      <c r="F3612" s="73">
        <v>66547</v>
      </c>
      <c r="G3612" s="72" t="s">
        <v>14</v>
      </c>
      <c r="H3612" s="72" t="s">
        <v>15</v>
      </c>
      <c r="I3612" s="72" t="s">
        <v>136</v>
      </c>
      <c r="J3612" s="72" t="s">
        <v>18</v>
      </c>
      <c r="K3612" s="72" t="s">
        <v>184</v>
      </c>
      <c r="L3612" s="72" t="s">
        <v>230</v>
      </c>
      <c r="M3612" s="72" t="s">
        <v>163</v>
      </c>
    </row>
    <row r="3613" spans="2:13" x14ac:dyDescent="0.25">
      <c r="B3613" s="72" t="s">
        <v>143</v>
      </c>
      <c r="C3613" s="72" t="s">
        <v>144</v>
      </c>
      <c r="D3613" s="72" t="s">
        <v>12</v>
      </c>
      <c r="E3613" s="72" t="s">
        <v>177</v>
      </c>
      <c r="F3613" s="73">
        <v>5964</v>
      </c>
      <c r="G3613" s="72" t="s">
        <v>14</v>
      </c>
      <c r="H3613" s="72" t="s">
        <v>15</v>
      </c>
      <c r="I3613" s="72" t="s">
        <v>16</v>
      </c>
      <c r="J3613" s="72" t="s">
        <v>18</v>
      </c>
      <c r="K3613" s="72" t="s">
        <v>147</v>
      </c>
      <c r="L3613" s="72" t="s">
        <v>606</v>
      </c>
      <c r="M3613" s="72"/>
    </row>
    <row r="3614" spans="2:13" x14ac:dyDescent="0.25">
      <c r="B3614" s="72" t="s">
        <v>143</v>
      </c>
      <c r="C3614" s="72" t="s">
        <v>144</v>
      </c>
      <c r="D3614" s="72" t="s">
        <v>12</v>
      </c>
      <c r="E3614" s="72" t="s">
        <v>562</v>
      </c>
      <c r="F3614" s="73">
        <v>223658</v>
      </c>
      <c r="G3614" s="72" t="s">
        <v>14</v>
      </c>
      <c r="H3614" s="72" t="s">
        <v>155</v>
      </c>
      <c r="I3614" s="72" t="s">
        <v>16</v>
      </c>
      <c r="J3614" s="72" t="s">
        <v>18</v>
      </c>
      <c r="K3614" s="72" t="s">
        <v>267</v>
      </c>
      <c r="L3614" s="72" t="s">
        <v>648</v>
      </c>
      <c r="M3614" s="72" t="s">
        <v>203</v>
      </c>
    </row>
    <row r="3615" spans="2:13" x14ac:dyDescent="0.25">
      <c r="B3615" s="72" t="s">
        <v>143</v>
      </c>
      <c r="C3615" s="72" t="s">
        <v>144</v>
      </c>
      <c r="D3615" s="72" t="s">
        <v>12</v>
      </c>
      <c r="E3615" s="72" t="s">
        <v>199</v>
      </c>
      <c r="F3615" s="73">
        <v>1</v>
      </c>
      <c r="G3615" s="72" t="s">
        <v>14</v>
      </c>
      <c r="H3615" s="72" t="s">
        <v>155</v>
      </c>
      <c r="I3615" s="72" t="s">
        <v>16</v>
      </c>
      <c r="J3615" s="72" t="s">
        <v>18</v>
      </c>
      <c r="K3615" s="72" t="s">
        <v>21</v>
      </c>
      <c r="L3615" s="72" t="s">
        <v>609</v>
      </c>
      <c r="M3615" s="72"/>
    </row>
    <row r="3616" spans="2:13" x14ac:dyDescent="0.25">
      <c r="B3616" s="72" t="s">
        <v>143</v>
      </c>
      <c r="C3616" s="72" t="s">
        <v>144</v>
      </c>
      <c r="D3616" s="72" t="s">
        <v>12</v>
      </c>
      <c r="E3616" s="72" t="s">
        <v>154</v>
      </c>
      <c r="F3616" s="73">
        <v>-4651</v>
      </c>
      <c r="G3616" s="72" t="s">
        <v>14</v>
      </c>
      <c r="H3616" s="72" t="s">
        <v>15</v>
      </c>
      <c r="I3616" s="72" t="s">
        <v>16</v>
      </c>
      <c r="J3616" s="72" t="s">
        <v>18</v>
      </c>
      <c r="K3616" s="72" t="s">
        <v>33</v>
      </c>
      <c r="L3616" s="72" t="s">
        <v>359</v>
      </c>
      <c r="M3616" s="72"/>
    </row>
    <row r="3617" spans="2:13" x14ac:dyDescent="0.25">
      <c r="B3617" s="72" t="s">
        <v>143</v>
      </c>
      <c r="C3617" s="72" t="s">
        <v>144</v>
      </c>
      <c r="D3617" s="72" t="s">
        <v>12</v>
      </c>
      <c r="E3617" s="72" t="s">
        <v>145</v>
      </c>
      <c r="F3617" s="73">
        <v>-7757</v>
      </c>
      <c r="G3617" s="72" t="s">
        <v>14</v>
      </c>
      <c r="H3617" s="72" t="s">
        <v>155</v>
      </c>
      <c r="I3617" s="72" t="s">
        <v>16</v>
      </c>
      <c r="J3617" s="72" t="s">
        <v>18</v>
      </c>
      <c r="K3617" s="72" t="s">
        <v>21</v>
      </c>
      <c r="L3617" s="72" t="s">
        <v>198</v>
      </c>
      <c r="M3617" s="72"/>
    </row>
    <row r="3618" spans="2:13" x14ac:dyDescent="0.25">
      <c r="B3618" s="72" t="s">
        <v>143</v>
      </c>
      <c r="C3618" s="72" t="s">
        <v>144</v>
      </c>
      <c r="D3618" s="72" t="s">
        <v>12</v>
      </c>
      <c r="E3618" s="72" t="s">
        <v>160</v>
      </c>
      <c r="F3618" s="73">
        <v>457463</v>
      </c>
      <c r="G3618" s="72" t="s">
        <v>14</v>
      </c>
      <c r="H3618" s="72" t="s">
        <v>15</v>
      </c>
      <c r="I3618" s="72" t="s">
        <v>16</v>
      </c>
      <c r="J3618" s="72" t="s">
        <v>18</v>
      </c>
      <c r="K3618" s="72" t="s">
        <v>147</v>
      </c>
      <c r="L3618" s="72" t="s">
        <v>625</v>
      </c>
      <c r="M3618" s="72" t="s">
        <v>248</v>
      </c>
    </row>
    <row r="3619" spans="2:13" x14ac:dyDescent="0.25">
      <c r="B3619" s="72" t="s">
        <v>143</v>
      </c>
      <c r="C3619" s="72" t="s">
        <v>144</v>
      </c>
      <c r="D3619" s="72" t="s">
        <v>12</v>
      </c>
      <c r="E3619" s="72" t="s">
        <v>177</v>
      </c>
      <c r="F3619" s="73">
        <v>95</v>
      </c>
      <c r="G3619" s="72" t="s">
        <v>14</v>
      </c>
      <c r="H3619" s="72" t="s">
        <v>15</v>
      </c>
      <c r="I3619" s="72" t="s">
        <v>16</v>
      </c>
      <c r="J3619" s="72" t="s">
        <v>18</v>
      </c>
      <c r="K3619" s="72" t="s">
        <v>168</v>
      </c>
      <c r="L3619" s="72" t="s">
        <v>680</v>
      </c>
      <c r="M3619" s="72"/>
    </row>
    <row r="3620" spans="2:13" x14ac:dyDescent="0.25">
      <c r="B3620" s="72" t="s">
        <v>143</v>
      </c>
      <c r="C3620" s="72" t="s">
        <v>144</v>
      </c>
      <c r="D3620" s="72" t="s">
        <v>12</v>
      </c>
      <c r="E3620" s="72" t="s">
        <v>227</v>
      </c>
      <c r="F3620" s="73">
        <v>125175</v>
      </c>
      <c r="G3620" s="72" t="s">
        <v>14</v>
      </c>
      <c r="H3620" s="72" t="s">
        <v>15</v>
      </c>
      <c r="I3620" s="72" t="s">
        <v>16</v>
      </c>
      <c r="J3620" s="72" t="s">
        <v>18</v>
      </c>
      <c r="K3620" s="72" t="s">
        <v>147</v>
      </c>
      <c r="L3620" s="72" t="s">
        <v>395</v>
      </c>
      <c r="M3620" s="72" t="s">
        <v>163</v>
      </c>
    </row>
    <row r="3621" spans="2:13" x14ac:dyDescent="0.25">
      <c r="B3621" s="72" t="s">
        <v>143</v>
      </c>
      <c r="C3621" s="72" t="s">
        <v>144</v>
      </c>
      <c r="D3621" s="72" t="s">
        <v>12</v>
      </c>
      <c r="E3621" s="72" t="s">
        <v>219</v>
      </c>
      <c r="F3621" s="73">
        <v>461566</v>
      </c>
      <c r="G3621" s="72" t="s">
        <v>14</v>
      </c>
      <c r="H3621" s="72" t="s">
        <v>15</v>
      </c>
      <c r="I3621" s="72" t="s">
        <v>16</v>
      </c>
      <c r="J3621" s="72" t="s">
        <v>18</v>
      </c>
      <c r="K3621" s="72" t="s">
        <v>165</v>
      </c>
      <c r="L3621" s="72" t="s">
        <v>549</v>
      </c>
      <c r="M3621" s="72"/>
    </row>
    <row r="3622" spans="2:13" x14ac:dyDescent="0.25">
      <c r="B3622" s="72" t="s">
        <v>143</v>
      </c>
      <c r="C3622" s="72" t="s">
        <v>144</v>
      </c>
      <c r="D3622" s="72" t="s">
        <v>12</v>
      </c>
      <c r="E3622" s="72" t="s">
        <v>213</v>
      </c>
      <c r="F3622" s="73">
        <v>72381</v>
      </c>
      <c r="G3622" s="72" t="s">
        <v>14</v>
      </c>
      <c r="H3622" s="72" t="s">
        <v>15</v>
      </c>
      <c r="I3622" s="72" t="s">
        <v>16</v>
      </c>
      <c r="J3622" s="72" t="s">
        <v>18</v>
      </c>
      <c r="K3622" s="72" t="s">
        <v>147</v>
      </c>
      <c r="L3622" s="72" t="s">
        <v>327</v>
      </c>
      <c r="M3622" s="72" t="s">
        <v>248</v>
      </c>
    </row>
    <row r="3623" spans="2:13" x14ac:dyDescent="0.25">
      <c r="B3623" s="72" t="s">
        <v>143</v>
      </c>
      <c r="C3623" s="72" t="s">
        <v>144</v>
      </c>
      <c r="D3623" s="72" t="s">
        <v>12</v>
      </c>
      <c r="E3623" s="72" t="s">
        <v>199</v>
      </c>
      <c r="F3623" s="73">
        <v>74451</v>
      </c>
      <c r="G3623" s="72" t="s">
        <v>14</v>
      </c>
      <c r="H3623" s="72" t="s">
        <v>15</v>
      </c>
      <c r="I3623" s="72" t="s">
        <v>16</v>
      </c>
      <c r="J3623" s="72" t="s">
        <v>18</v>
      </c>
      <c r="K3623" s="72" t="s">
        <v>214</v>
      </c>
      <c r="L3623" s="72" t="s">
        <v>373</v>
      </c>
      <c r="M3623" s="72"/>
    </row>
    <row r="3624" spans="2:13" x14ac:dyDescent="0.25">
      <c r="B3624" s="72" t="s">
        <v>143</v>
      </c>
      <c r="C3624" s="72" t="s">
        <v>144</v>
      </c>
      <c r="D3624" s="72" t="s">
        <v>12</v>
      </c>
      <c r="E3624" s="72" t="s">
        <v>177</v>
      </c>
      <c r="F3624" s="73">
        <v>168551</v>
      </c>
      <c r="G3624" s="72" t="s">
        <v>14</v>
      </c>
      <c r="H3624" s="72" t="s">
        <v>15</v>
      </c>
      <c r="I3624" s="72" t="s">
        <v>16</v>
      </c>
      <c r="J3624" s="72" t="s">
        <v>18</v>
      </c>
      <c r="K3624" s="72" t="s">
        <v>267</v>
      </c>
      <c r="L3624" s="72" t="s">
        <v>340</v>
      </c>
      <c r="M3624" s="72"/>
    </row>
    <row r="3625" spans="2:13" x14ac:dyDescent="0.25">
      <c r="B3625" s="72" t="s">
        <v>143</v>
      </c>
      <c r="C3625" s="72" t="s">
        <v>144</v>
      </c>
      <c r="D3625" s="72" t="s">
        <v>12</v>
      </c>
      <c r="E3625" s="72" t="s">
        <v>237</v>
      </c>
      <c r="F3625" s="73">
        <v>136835</v>
      </c>
      <c r="G3625" s="72" t="s">
        <v>14</v>
      </c>
      <c r="H3625" s="72" t="s">
        <v>15</v>
      </c>
      <c r="I3625" s="72" t="s">
        <v>16</v>
      </c>
      <c r="J3625" s="72" t="s">
        <v>18</v>
      </c>
      <c r="K3625" s="72" t="s">
        <v>33</v>
      </c>
      <c r="L3625" s="72" t="s">
        <v>568</v>
      </c>
      <c r="M3625" s="72" t="s">
        <v>191</v>
      </c>
    </row>
    <row r="3626" spans="2:13" x14ac:dyDescent="0.25">
      <c r="B3626" s="72" t="s">
        <v>143</v>
      </c>
      <c r="C3626" s="72" t="s">
        <v>144</v>
      </c>
      <c r="D3626" s="72" t="s">
        <v>12</v>
      </c>
      <c r="E3626" s="72" t="s">
        <v>160</v>
      </c>
      <c r="F3626" s="73">
        <v>47242</v>
      </c>
      <c r="G3626" s="72" t="s">
        <v>14</v>
      </c>
      <c r="H3626" s="72" t="s">
        <v>15</v>
      </c>
      <c r="I3626" s="72" t="s">
        <v>16</v>
      </c>
      <c r="J3626" s="72" t="s">
        <v>18</v>
      </c>
      <c r="K3626" s="72" t="s">
        <v>33</v>
      </c>
      <c r="L3626" s="72" t="s">
        <v>784</v>
      </c>
      <c r="M3626" s="72" t="s">
        <v>186</v>
      </c>
    </row>
    <row r="3627" spans="2:13" x14ac:dyDescent="0.25">
      <c r="B3627" s="72" t="s">
        <v>143</v>
      </c>
      <c r="C3627" s="72" t="s">
        <v>144</v>
      </c>
      <c r="D3627" s="72" t="s">
        <v>12</v>
      </c>
      <c r="E3627" s="72" t="s">
        <v>177</v>
      </c>
      <c r="F3627" s="73">
        <v>58739</v>
      </c>
      <c r="G3627" s="72" t="s">
        <v>14</v>
      </c>
      <c r="H3627" s="72" t="s">
        <v>155</v>
      </c>
      <c r="I3627" s="72" t="s">
        <v>16</v>
      </c>
      <c r="J3627" s="72" t="s">
        <v>18</v>
      </c>
      <c r="K3627" s="72" t="s">
        <v>267</v>
      </c>
      <c r="L3627" s="72" t="s">
        <v>684</v>
      </c>
      <c r="M3627" s="72"/>
    </row>
    <row r="3628" spans="2:13" x14ac:dyDescent="0.25">
      <c r="B3628" s="72" t="s">
        <v>143</v>
      </c>
      <c r="C3628" s="72" t="s">
        <v>144</v>
      </c>
      <c r="D3628" s="72" t="s">
        <v>12</v>
      </c>
      <c r="E3628" s="72" t="s">
        <v>237</v>
      </c>
      <c r="F3628" s="73">
        <v>54979</v>
      </c>
      <c r="G3628" s="72" t="s">
        <v>14</v>
      </c>
      <c r="H3628" s="72" t="s">
        <v>15</v>
      </c>
      <c r="I3628" s="72" t="s">
        <v>16</v>
      </c>
      <c r="J3628" s="72" t="s">
        <v>18</v>
      </c>
      <c r="K3628" s="72" t="s">
        <v>214</v>
      </c>
      <c r="L3628" s="72" t="s">
        <v>398</v>
      </c>
      <c r="M3628" s="72" t="s">
        <v>186</v>
      </c>
    </row>
    <row r="3629" spans="2:13" x14ac:dyDescent="0.25">
      <c r="B3629" s="72" t="s">
        <v>143</v>
      </c>
      <c r="C3629" s="72" t="s">
        <v>144</v>
      </c>
      <c r="D3629" s="72" t="s">
        <v>12</v>
      </c>
      <c r="E3629" s="72" t="s">
        <v>157</v>
      </c>
      <c r="F3629" s="73">
        <v>48309</v>
      </c>
      <c r="G3629" s="72" t="s">
        <v>14</v>
      </c>
      <c r="H3629" s="72" t="s">
        <v>155</v>
      </c>
      <c r="I3629" s="72" t="s">
        <v>16</v>
      </c>
      <c r="J3629" s="72" t="s">
        <v>18</v>
      </c>
      <c r="K3629" s="72" t="s">
        <v>33</v>
      </c>
      <c r="L3629" s="72" t="s">
        <v>266</v>
      </c>
      <c r="M3629" s="72" t="s">
        <v>159</v>
      </c>
    </row>
    <row r="3630" spans="2:13" x14ac:dyDescent="0.25">
      <c r="B3630" s="72" t="s">
        <v>143</v>
      </c>
      <c r="C3630" s="72" t="s">
        <v>144</v>
      </c>
      <c r="D3630" s="72" t="s">
        <v>12</v>
      </c>
      <c r="E3630" s="72" t="s">
        <v>242</v>
      </c>
      <c r="F3630" s="73">
        <v>-111</v>
      </c>
      <c r="G3630" s="72" t="s">
        <v>14</v>
      </c>
      <c r="H3630" s="72" t="s">
        <v>15</v>
      </c>
      <c r="I3630" s="72" t="s">
        <v>16</v>
      </c>
      <c r="J3630" s="72" t="s">
        <v>18</v>
      </c>
      <c r="K3630" s="72" t="s">
        <v>33</v>
      </c>
      <c r="L3630" s="72" t="s">
        <v>649</v>
      </c>
      <c r="M3630" s="72"/>
    </row>
    <row r="3631" spans="2:13" x14ac:dyDescent="0.25">
      <c r="B3631" s="72" t="s">
        <v>143</v>
      </c>
      <c r="C3631" s="72" t="s">
        <v>144</v>
      </c>
      <c r="D3631" s="72" t="s">
        <v>12</v>
      </c>
      <c r="E3631" s="72" t="s">
        <v>152</v>
      </c>
      <c r="F3631" s="73">
        <v>-6930</v>
      </c>
      <c r="G3631" s="72" t="s">
        <v>14</v>
      </c>
      <c r="H3631" s="72" t="s">
        <v>15</v>
      </c>
      <c r="I3631" s="72" t="s">
        <v>16</v>
      </c>
      <c r="J3631" s="72" t="s">
        <v>18</v>
      </c>
      <c r="K3631" s="72" t="s">
        <v>33</v>
      </c>
      <c r="L3631" s="72" t="s">
        <v>764</v>
      </c>
      <c r="M3631" s="72"/>
    </row>
    <row r="3632" spans="2:13" x14ac:dyDescent="0.25">
      <c r="B3632" s="72" t="s">
        <v>143</v>
      </c>
      <c r="C3632" s="72" t="s">
        <v>144</v>
      </c>
      <c r="D3632" s="72" t="s">
        <v>12</v>
      </c>
      <c r="E3632" s="72" t="s">
        <v>177</v>
      </c>
      <c r="F3632" s="73">
        <v>1</v>
      </c>
      <c r="G3632" s="72" t="s">
        <v>14</v>
      </c>
      <c r="H3632" s="72" t="s">
        <v>155</v>
      </c>
      <c r="I3632" s="72" t="s">
        <v>16</v>
      </c>
      <c r="J3632" s="72" t="s">
        <v>18</v>
      </c>
      <c r="K3632" s="72" t="s">
        <v>33</v>
      </c>
      <c r="L3632" s="72" t="s">
        <v>406</v>
      </c>
      <c r="M3632" s="72"/>
    </row>
    <row r="3633" spans="2:13" x14ac:dyDescent="0.25">
      <c r="B3633" s="72" t="s">
        <v>143</v>
      </c>
      <c r="C3633" s="72" t="s">
        <v>144</v>
      </c>
      <c r="D3633" s="72" t="s">
        <v>12</v>
      </c>
      <c r="E3633" s="72" t="s">
        <v>349</v>
      </c>
      <c r="F3633" s="73">
        <v>30054</v>
      </c>
      <c r="G3633" s="72" t="s">
        <v>14</v>
      </c>
      <c r="H3633" s="72" t="s">
        <v>155</v>
      </c>
      <c r="I3633" s="72" t="s">
        <v>16</v>
      </c>
      <c r="J3633" s="72" t="s">
        <v>18</v>
      </c>
      <c r="K3633" s="72" t="s">
        <v>267</v>
      </c>
      <c r="L3633" s="72" t="s">
        <v>313</v>
      </c>
      <c r="M3633" s="72" t="s">
        <v>322</v>
      </c>
    </row>
    <row r="3634" spans="2:13" x14ac:dyDescent="0.25">
      <c r="B3634" s="72" t="s">
        <v>143</v>
      </c>
      <c r="C3634" s="72" t="s">
        <v>144</v>
      </c>
      <c r="D3634" s="72" t="s">
        <v>12</v>
      </c>
      <c r="E3634" s="72" t="s">
        <v>219</v>
      </c>
      <c r="F3634" s="73">
        <v>4</v>
      </c>
      <c r="G3634" s="72" t="s">
        <v>14</v>
      </c>
      <c r="H3634" s="72" t="s">
        <v>155</v>
      </c>
      <c r="I3634" s="72" t="s">
        <v>136</v>
      </c>
      <c r="J3634" s="72" t="s">
        <v>18</v>
      </c>
      <c r="K3634" s="72" t="s">
        <v>33</v>
      </c>
      <c r="L3634" s="72" t="s">
        <v>361</v>
      </c>
      <c r="M3634" s="72"/>
    </row>
    <row r="3635" spans="2:13" x14ac:dyDescent="0.25">
      <c r="B3635" s="72" t="s">
        <v>143</v>
      </c>
      <c r="C3635" s="72" t="s">
        <v>144</v>
      </c>
      <c r="D3635" s="72" t="s">
        <v>12</v>
      </c>
      <c r="E3635" s="72" t="s">
        <v>199</v>
      </c>
      <c r="F3635" s="73">
        <v>31996</v>
      </c>
      <c r="G3635" s="72" t="s">
        <v>14</v>
      </c>
      <c r="H3635" s="72" t="s">
        <v>15</v>
      </c>
      <c r="I3635" s="72" t="s">
        <v>16</v>
      </c>
      <c r="J3635" s="72" t="s">
        <v>18</v>
      </c>
      <c r="K3635" s="72" t="s">
        <v>33</v>
      </c>
      <c r="L3635" s="72" t="s">
        <v>353</v>
      </c>
      <c r="M3635" s="72"/>
    </row>
    <row r="3636" spans="2:13" x14ac:dyDescent="0.25">
      <c r="B3636" s="72" t="s">
        <v>143</v>
      </c>
      <c r="C3636" s="72" t="s">
        <v>144</v>
      </c>
      <c r="D3636" s="72" t="s">
        <v>12</v>
      </c>
      <c r="E3636" s="72" t="s">
        <v>282</v>
      </c>
      <c r="F3636" s="73">
        <v>-412</v>
      </c>
      <c r="G3636" s="72" t="s">
        <v>14</v>
      </c>
      <c r="H3636" s="72" t="s">
        <v>15</v>
      </c>
      <c r="I3636" s="72" t="s">
        <v>16</v>
      </c>
      <c r="J3636" s="72" t="s">
        <v>18</v>
      </c>
      <c r="K3636" s="72" t="s">
        <v>168</v>
      </c>
      <c r="L3636" s="72" t="s">
        <v>755</v>
      </c>
      <c r="M3636" s="72"/>
    </row>
    <row r="3637" spans="2:13" x14ac:dyDescent="0.25">
      <c r="B3637" s="72" t="s">
        <v>143</v>
      </c>
      <c r="C3637" s="72" t="s">
        <v>144</v>
      </c>
      <c r="D3637" s="72" t="s">
        <v>12</v>
      </c>
      <c r="E3637" s="72" t="s">
        <v>219</v>
      </c>
      <c r="F3637" s="73">
        <v>653438</v>
      </c>
      <c r="G3637" s="72" t="s">
        <v>14</v>
      </c>
      <c r="H3637" s="72" t="s">
        <v>155</v>
      </c>
      <c r="I3637" s="72" t="s">
        <v>16</v>
      </c>
      <c r="J3637" s="72" t="s">
        <v>18</v>
      </c>
      <c r="K3637" s="72" t="s">
        <v>33</v>
      </c>
      <c r="L3637" s="72" t="s">
        <v>279</v>
      </c>
      <c r="M3637" s="72"/>
    </row>
    <row r="3638" spans="2:13" x14ac:dyDescent="0.25">
      <c r="B3638" s="72" t="s">
        <v>143</v>
      </c>
      <c r="C3638" s="72" t="s">
        <v>144</v>
      </c>
      <c r="D3638" s="72" t="s">
        <v>12</v>
      </c>
      <c r="E3638" s="72" t="s">
        <v>292</v>
      </c>
      <c r="F3638" s="73">
        <v>61132</v>
      </c>
      <c r="G3638" s="72" t="s">
        <v>14</v>
      </c>
      <c r="H3638" s="72" t="s">
        <v>15</v>
      </c>
      <c r="I3638" s="72" t="s">
        <v>16</v>
      </c>
      <c r="J3638" s="72" t="s">
        <v>18</v>
      </c>
      <c r="K3638" s="72" t="s">
        <v>33</v>
      </c>
      <c r="L3638" s="72" t="s">
        <v>333</v>
      </c>
      <c r="M3638" s="72" t="s">
        <v>522</v>
      </c>
    </row>
    <row r="3639" spans="2:13" x14ac:dyDescent="0.25">
      <c r="B3639" s="72" t="s">
        <v>143</v>
      </c>
      <c r="C3639" s="72" t="s">
        <v>144</v>
      </c>
      <c r="D3639" s="72" t="s">
        <v>12</v>
      </c>
      <c r="E3639" s="72" t="s">
        <v>152</v>
      </c>
      <c r="F3639" s="73">
        <v>-2849</v>
      </c>
      <c r="G3639" s="72" t="s">
        <v>14</v>
      </c>
      <c r="H3639" s="72" t="s">
        <v>15</v>
      </c>
      <c r="I3639" s="72" t="s">
        <v>16</v>
      </c>
      <c r="J3639" s="72" t="s">
        <v>18</v>
      </c>
      <c r="K3639" s="72" t="s">
        <v>168</v>
      </c>
      <c r="L3639" s="72" t="s">
        <v>591</v>
      </c>
      <c r="M3639" s="72"/>
    </row>
    <row r="3640" spans="2:13" x14ac:dyDescent="0.25">
      <c r="B3640" s="72" t="s">
        <v>143</v>
      </c>
      <c r="C3640" s="72" t="s">
        <v>144</v>
      </c>
      <c r="D3640" s="72" t="s">
        <v>12</v>
      </c>
      <c r="E3640" s="72" t="s">
        <v>177</v>
      </c>
      <c r="F3640" s="73">
        <v>24871</v>
      </c>
      <c r="G3640" s="72" t="s">
        <v>14</v>
      </c>
      <c r="H3640" s="72" t="s">
        <v>155</v>
      </c>
      <c r="I3640" s="72" t="s">
        <v>16</v>
      </c>
      <c r="J3640" s="72" t="s">
        <v>18</v>
      </c>
      <c r="K3640" s="72" t="s">
        <v>33</v>
      </c>
      <c r="L3640" s="72" t="s">
        <v>284</v>
      </c>
      <c r="M3640" s="72"/>
    </row>
    <row r="3641" spans="2:13" x14ac:dyDescent="0.25">
      <c r="B3641" s="72" t="s">
        <v>143</v>
      </c>
      <c r="C3641" s="72" t="s">
        <v>144</v>
      </c>
      <c r="D3641" s="72" t="s">
        <v>12</v>
      </c>
      <c r="E3641" s="72" t="s">
        <v>199</v>
      </c>
      <c r="F3641" s="73">
        <v>106976</v>
      </c>
      <c r="G3641" s="72" t="s">
        <v>14</v>
      </c>
      <c r="H3641" s="72" t="s">
        <v>155</v>
      </c>
      <c r="I3641" s="72" t="s">
        <v>16</v>
      </c>
      <c r="J3641" s="72" t="s">
        <v>18</v>
      </c>
      <c r="K3641" s="72" t="s">
        <v>147</v>
      </c>
      <c r="L3641" s="72" t="s">
        <v>158</v>
      </c>
      <c r="M3641" s="72"/>
    </row>
    <row r="3642" spans="2:13" x14ac:dyDescent="0.25">
      <c r="B3642" s="72" t="s">
        <v>143</v>
      </c>
      <c r="C3642" s="72" t="s">
        <v>144</v>
      </c>
      <c r="D3642" s="72" t="s">
        <v>12</v>
      </c>
      <c r="E3642" s="72" t="s">
        <v>154</v>
      </c>
      <c r="F3642" s="73">
        <v>-7768</v>
      </c>
      <c r="G3642" s="72" t="s">
        <v>14</v>
      </c>
      <c r="H3642" s="72" t="s">
        <v>15</v>
      </c>
      <c r="I3642" s="72" t="s">
        <v>16</v>
      </c>
      <c r="J3642" s="72" t="s">
        <v>18</v>
      </c>
      <c r="K3642" s="72" t="s">
        <v>147</v>
      </c>
      <c r="L3642" s="72" t="s">
        <v>523</v>
      </c>
      <c r="M3642" s="72"/>
    </row>
    <row r="3643" spans="2:13" x14ac:dyDescent="0.25">
      <c r="B3643" s="72" t="s">
        <v>143</v>
      </c>
      <c r="C3643" s="72" t="s">
        <v>144</v>
      </c>
      <c r="D3643" s="72" t="s">
        <v>12</v>
      </c>
      <c r="E3643" s="72" t="s">
        <v>229</v>
      </c>
      <c r="F3643" s="73">
        <v>-426</v>
      </c>
      <c r="G3643" s="72" t="s">
        <v>14</v>
      </c>
      <c r="H3643" s="72" t="s">
        <v>155</v>
      </c>
      <c r="I3643" s="72" t="s">
        <v>16</v>
      </c>
      <c r="J3643" s="72" t="s">
        <v>18</v>
      </c>
      <c r="K3643" s="72" t="s">
        <v>33</v>
      </c>
      <c r="L3643" s="72" t="s">
        <v>156</v>
      </c>
      <c r="M3643" s="72"/>
    </row>
    <row r="3644" spans="2:13" x14ac:dyDescent="0.25">
      <c r="B3644" s="72" t="s">
        <v>143</v>
      </c>
      <c r="C3644" s="72" t="s">
        <v>144</v>
      </c>
      <c r="D3644" s="72" t="s">
        <v>12</v>
      </c>
      <c r="E3644" s="72" t="s">
        <v>145</v>
      </c>
      <c r="F3644" s="73">
        <v>-20183</v>
      </c>
      <c r="G3644" s="72" t="s">
        <v>14</v>
      </c>
      <c r="H3644" s="72" t="s">
        <v>155</v>
      </c>
      <c r="I3644" s="72" t="s">
        <v>136</v>
      </c>
      <c r="J3644" s="72" t="s">
        <v>18</v>
      </c>
      <c r="K3644" s="72" t="s">
        <v>21</v>
      </c>
      <c r="L3644" s="72" t="s">
        <v>198</v>
      </c>
      <c r="M3644" s="72"/>
    </row>
    <row r="3645" spans="2:13" x14ac:dyDescent="0.25">
      <c r="B3645" s="72" t="s">
        <v>143</v>
      </c>
      <c r="C3645" s="72" t="s">
        <v>144</v>
      </c>
      <c r="D3645" s="72" t="s">
        <v>12</v>
      </c>
      <c r="E3645" s="72" t="s">
        <v>349</v>
      </c>
      <c r="F3645" s="73">
        <v>31250</v>
      </c>
      <c r="G3645" s="72" t="s">
        <v>14</v>
      </c>
      <c r="H3645" s="72" t="s">
        <v>15</v>
      </c>
      <c r="I3645" s="72" t="s">
        <v>16</v>
      </c>
      <c r="J3645" s="72" t="s">
        <v>18</v>
      </c>
      <c r="K3645" s="72" t="s">
        <v>147</v>
      </c>
      <c r="L3645" s="72" t="s">
        <v>407</v>
      </c>
      <c r="M3645" s="72" t="s">
        <v>159</v>
      </c>
    </row>
    <row r="3646" spans="2:13" x14ac:dyDescent="0.25">
      <c r="B3646" s="72" t="s">
        <v>143</v>
      </c>
      <c r="C3646" s="72" t="s">
        <v>144</v>
      </c>
      <c r="D3646" s="72" t="s">
        <v>12</v>
      </c>
      <c r="E3646" s="72" t="s">
        <v>219</v>
      </c>
      <c r="F3646" s="73">
        <v>201404</v>
      </c>
      <c r="G3646" s="72" t="s">
        <v>14</v>
      </c>
      <c r="H3646" s="72" t="s">
        <v>155</v>
      </c>
      <c r="I3646" s="72" t="s">
        <v>16</v>
      </c>
      <c r="J3646" s="72" t="s">
        <v>18</v>
      </c>
      <c r="K3646" s="72" t="s">
        <v>33</v>
      </c>
      <c r="L3646" s="72" t="s">
        <v>462</v>
      </c>
      <c r="M3646" s="72"/>
    </row>
    <row r="3647" spans="2:13" x14ac:dyDescent="0.25">
      <c r="B3647" s="72" t="s">
        <v>143</v>
      </c>
      <c r="C3647" s="72" t="s">
        <v>144</v>
      </c>
      <c r="D3647" s="72" t="s">
        <v>12</v>
      </c>
      <c r="E3647" s="72" t="s">
        <v>197</v>
      </c>
      <c r="F3647" s="73">
        <v>2330629</v>
      </c>
      <c r="G3647" s="72" t="s">
        <v>14</v>
      </c>
      <c r="H3647" s="72" t="s">
        <v>15</v>
      </c>
      <c r="I3647" s="72" t="s">
        <v>16</v>
      </c>
      <c r="J3647" s="72" t="s">
        <v>18</v>
      </c>
      <c r="K3647" s="72" t="s">
        <v>184</v>
      </c>
      <c r="L3647" s="72" t="s">
        <v>351</v>
      </c>
      <c r="M3647" s="72" t="s">
        <v>163</v>
      </c>
    </row>
    <row r="3648" spans="2:13" x14ac:dyDescent="0.25">
      <c r="B3648" s="72" t="s">
        <v>143</v>
      </c>
      <c r="C3648" s="72" t="s">
        <v>144</v>
      </c>
      <c r="D3648" s="72" t="s">
        <v>12</v>
      </c>
      <c r="E3648" s="72" t="s">
        <v>181</v>
      </c>
      <c r="F3648" s="73">
        <v>-3364</v>
      </c>
      <c r="G3648" s="72" t="s">
        <v>14</v>
      </c>
      <c r="H3648" s="72" t="s">
        <v>15</v>
      </c>
      <c r="I3648" s="72" t="s">
        <v>16</v>
      </c>
      <c r="J3648" s="72" t="s">
        <v>18</v>
      </c>
      <c r="K3648" s="72" t="s">
        <v>21</v>
      </c>
      <c r="L3648" s="72" t="s">
        <v>178</v>
      </c>
      <c r="M3648" s="72"/>
    </row>
    <row r="3649" spans="2:13" x14ac:dyDescent="0.25">
      <c r="B3649" s="72" t="s">
        <v>143</v>
      </c>
      <c r="C3649" s="72" t="s">
        <v>144</v>
      </c>
      <c r="D3649" s="72" t="s">
        <v>12</v>
      </c>
      <c r="E3649" s="72" t="s">
        <v>199</v>
      </c>
      <c r="F3649" s="73">
        <v>1520</v>
      </c>
      <c r="G3649" s="72" t="s">
        <v>14</v>
      </c>
      <c r="H3649" s="72" t="s">
        <v>15</v>
      </c>
      <c r="I3649" s="72" t="s">
        <v>16</v>
      </c>
      <c r="J3649" s="72" t="s">
        <v>18</v>
      </c>
      <c r="K3649" s="72" t="s">
        <v>214</v>
      </c>
      <c r="L3649" s="72" t="s">
        <v>319</v>
      </c>
      <c r="M3649" s="72"/>
    </row>
    <row r="3650" spans="2:13" x14ac:dyDescent="0.25">
      <c r="B3650" s="72" t="s">
        <v>143</v>
      </c>
      <c r="C3650" s="72" t="s">
        <v>144</v>
      </c>
      <c r="D3650" s="72" t="s">
        <v>12</v>
      </c>
      <c r="E3650" s="72" t="s">
        <v>183</v>
      </c>
      <c r="F3650" s="73">
        <v>121688</v>
      </c>
      <c r="G3650" s="72" t="s">
        <v>14</v>
      </c>
      <c r="H3650" s="72" t="s">
        <v>15</v>
      </c>
      <c r="I3650" s="72" t="s">
        <v>16</v>
      </c>
      <c r="J3650" s="72" t="s">
        <v>18</v>
      </c>
      <c r="K3650" s="72" t="s">
        <v>267</v>
      </c>
      <c r="L3650" s="72" t="s">
        <v>603</v>
      </c>
      <c r="M3650" s="72" t="s">
        <v>248</v>
      </c>
    </row>
    <row r="3651" spans="2:13" x14ac:dyDescent="0.25">
      <c r="B3651" s="72" t="s">
        <v>143</v>
      </c>
      <c r="C3651" s="72" t="s">
        <v>144</v>
      </c>
      <c r="D3651" s="72" t="s">
        <v>12</v>
      </c>
      <c r="E3651" s="72" t="s">
        <v>328</v>
      </c>
      <c r="F3651" s="73">
        <v>336312</v>
      </c>
      <c r="G3651" s="72" t="s">
        <v>14</v>
      </c>
      <c r="H3651" s="72" t="s">
        <v>15</v>
      </c>
      <c r="I3651" s="72" t="s">
        <v>16</v>
      </c>
      <c r="J3651" s="72" t="s">
        <v>18</v>
      </c>
      <c r="K3651" s="72" t="s">
        <v>27</v>
      </c>
      <c r="L3651" s="72" t="s">
        <v>572</v>
      </c>
      <c r="M3651" s="72" t="s">
        <v>203</v>
      </c>
    </row>
    <row r="3652" spans="2:13" x14ac:dyDescent="0.25">
      <c r="B3652" s="72" t="s">
        <v>143</v>
      </c>
      <c r="C3652" s="72" t="s">
        <v>144</v>
      </c>
      <c r="D3652" s="72" t="s">
        <v>12</v>
      </c>
      <c r="E3652" s="72" t="s">
        <v>229</v>
      </c>
      <c r="F3652" s="73">
        <v>-698</v>
      </c>
      <c r="G3652" s="72" t="s">
        <v>14</v>
      </c>
      <c r="H3652" s="72" t="s">
        <v>15</v>
      </c>
      <c r="I3652" s="72" t="s">
        <v>136</v>
      </c>
      <c r="J3652" s="72" t="s">
        <v>18</v>
      </c>
      <c r="K3652" s="72" t="s">
        <v>27</v>
      </c>
      <c r="L3652" s="72" t="s">
        <v>572</v>
      </c>
      <c r="M3652" s="72"/>
    </row>
    <row r="3653" spans="2:13" x14ac:dyDescent="0.25">
      <c r="B3653" s="72" t="s">
        <v>143</v>
      </c>
      <c r="C3653" s="72" t="s">
        <v>144</v>
      </c>
      <c r="D3653" s="72" t="s">
        <v>12</v>
      </c>
      <c r="E3653" s="72" t="s">
        <v>177</v>
      </c>
      <c r="F3653" s="73">
        <v>29551</v>
      </c>
      <c r="G3653" s="72" t="s">
        <v>14</v>
      </c>
      <c r="H3653" s="72" t="s">
        <v>15</v>
      </c>
      <c r="I3653" s="72" t="s">
        <v>16</v>
      </c>
      <c r="J3653" s="72" t="s">
        <v>18</v>
      </c>
      <c r="K3653" s="72" t="s">
        <v>33</v>
      </c>
      <c r="L3653" s="72" t="s">
        <v>359</v>
      </c>
      <c r="M3653" s="72"/>
    </row>
    <row r="3654" spans="2:13" x14ac:dyDescent="0.25">
      <c r="B3654" s="72" t="s">
        <v>143</v>
      </c>
      <c r="C3654" s="72" t="s">
        <v>144</v>
      </c>
      <c r="D3654" s="72" t="s">
        <v>12</v>
      </c>
      <c r="E3654" s="72" t="s">
        <v>145</v>
      </c>
      <c r="F3654" s="73">
        <v>-3194</v>
      </c>
      <c r="G3654" s="72" t="s">
        <v>14</v>
      </c>
      <c r="H3654" s="72" t="s">
        <v>155</v>
      </c>
      <c r="I3654" s="72" t="s">
        <v>16</v>
      </c>
      <c r="J3654" s="72" t="s">
        <v>18</v>
      </c>
      <c r="K3654" s="72" t="s">
        <v>33</v>
      </c>
      <c r="L3654" s="72" t="s">
        <v>345</v>
      </c>
      <c r="M3654" s="72"/>
    </row>
    <row r="3655" spans="2:13" x14ac:dyDescent="0.25">
      <c r="B3655" s="72" t="s">
        <v>143</v>
      </c>
      <c r="C3655" s="72" t="s">
        <v>144</v>
      </c>
      <c r="D3655" s="72" t="s">
        <v>12</v>
      </c>
      <c r="E3655" s="72" t="s">
        <v>145</v>
      </c>
      <c r="F3655" s="73">
        <v>-44</v>
      </c>
      <c r="G3655" s="72" t="s">
        <v>14</v>
      </c>
      <c r="H3655" s="72" t="s">
        <v>155</v>
      </c>
      <c r="I3655" s="72" t="s">
        <v>136</v>
      </c>
      <c r="J3655" s="72" t="s">
        <v>18</v>
      </c>
      <c r="K3655" s="72" t="s">
        <v>33</v>
      </c>
      <c r="L3655" s="72" t="s">
        <v>348</v>
      </c>
      <c r="M3655" s="72"/>
    </row>
    <row r="3656" spans="2:13" x14ac:dyDescent="0.25">
      <c r="B3656" s="72" t="s">
        <v>143</v>
      </c>
      <c r="C3656" s="72" t="s">
        <v>144</v>
      </c>
      <c r="D3656" s="72" t="s">
        <v>12</v>
      </c>
      <c r="E3656" s="72" t="s">
        <v>199</v>
      </c>
      <c r="F3656" s="73">
        <v>312127</v>
      </c>
      <c r="G3656" s="72" t="s">
        <v>14</v>
      </c>
      <c r="H3656" s="72" t="s">
        <v>155</v>
      </c>
      <c r="I3656" s="72" t="s">
        <v>16</v>
      </c>
      <c r="J3656" s="72" t="s">
        <v>18</v>
      </c>
      <c r="K3656" s="72" t="s">
        <v>33</v>
      </c>
      <c r="L3656" s="72" t="s">
        <v>289</v>
      </c>
      <c r="M3656" s="72"/>
    </row>
    <row r="3657" spans="2:13" x14ac:dyDescent="0.25">
      <c r="B3657" s="72" t="s">
        <v>143</v>
      </c>
      <c r="C3657" s="72" t="s">
        <v>144</v>
      </c>
      <c r="D3657" s="72" t="s">
        <v>12</v>
      </c>
      <c r="E3657" s="72" t="s">
        <v>181</v>
      </c>
      <c r="F3657" s="73">
        <v>-620</v>
      </c>
      <c r="G3657" s="72" t="s">
        <v>14</v>
      </c>
      <c r="H3657" s="72" t="s">
        <v>15</v>
      </c>
      <c r="I3657" s="72" t="s">
        <v>16</v>
      </c>
      <c r="J3657" s="72" t="s">
        <v>18</v>
      </c>
      <c r="K3657" s="72" t="s">
        <v>33</v>
      </c>
      <c r="L3657" s="72" t="s">
        <v>194</v>
      </c>
      <c r="M3657" s="72"/>
    </row>
    <row r="3658" spans="2:13" x14ac:dyDescent="0.25">
      <c r="B3658" s="72" t="s">
        <v>143</v>
      </c>
      <c r="C3658" s="72" t="s">
        <v>144</v>
      </c>
      <c r="D3658" s="72" t="s">
        <v>12</v>
      </c>
      <c r="E3658" s="72" t="s">
        <v>237</v>
      </c>
      <c r="F3658" s="73">
        <v>63292</v>
      </c>
      <c r="G3658" s="72" t="s">
        <v>14</v>
      </c>
      <c r="H3658" s="72" t="s">
        <v>15</v>
      </c>
      <c r="I3658" s="72" t="s">
        <v>16</v>
      </c>
      <c r="J3658" s="72" t="s">
        <v>18</v>
      </c>
      <c r="K3658" s="72" t="s">
        <v>147</v>
      </c>
      <c r="L3658" s="72" t="s">
        <v>509</v>
      </c>
      <c r="M3658" s="72" t="s">
        <v>248</v>
      </c>
    </row>
    <row r="3659" spans="2:13" x14ac:dyDescent="0.25">
      <c r="B3659" s="72" t="s">
        <v>143</v>
      </c>
      <c r="C3659" s="72" t="s">
        <v>144</v>
      </c>
      <c r="D3659" s="72" t="s">
        <v>12</v>
      </c>
      <c r="E3659" s="72" t="s">
        <v>282</v>
      </c>
      <c r="F3659" s="73">
        <v>-1638</v>
      </c>
      <c r="G3659" s="72" t="s">
        <v>14</v>
      </c>
      <c r="H3659" s="72" t="s">
        <v>15</v>
      </c>
      <c r="I3659" s="72" t="s">
        <v>16</v>
      </c>
      <c r="J3659" s="72" t="s">
        <v>18</v>
      </c>
      <c r="K3659" s="72" t="s">
        <v>33</v>
      </c>
      <c r="L3659" s="72" t="s">
        <v>279</v>
      </c>
      <c r="M3659" s="72"/>
    </row>
    <row r="3660" spans="2:13" x14ac:dyDescent="0.25">
      <c r="B3660" s="72" t="s">
        <v>143</v>
      </c>
      <c r="C3660" s="72" t="s">
        <v>144</v>
      </c>
      <c r="D3660" s="72" t="s">
        <v>12</v>
      </c>
      <c r="E3660" s="72" t="s">
        <v>654</v>
      </c>
      <c r="F3660" s="73">
        <v>524778</v>
      </c>
      <c r="G3660" s="72" t="s">
        <v>14</v>
      </c>
      <c r="H3660" s="72" t="s">
        <v>15</v>
      </c>
      <c r="I3660" s="72" t="s">
        <v>16</v>
      </c>
      <c r="J3660" s="72" t="s">
        <v>18</v>
      </c>
      <c r="K3660" s="72" t="s">
        <v>27</v>
      </c>
      <c r="L3660" s="72" t="s">
        <v>28</v>
      </c>
      <c r="M3660" s="72" t="s">
        <v>384</v>
      </c>
    </row>
    <row r="3661" spans="2:13" x14ac:dyDescent="0.25">
      <c r="B3661" s="72" t="s">
        <v>143</v>
      </c>
      <c r="C3661" s="72" t="s">
        <v>144</v>
      </c>
      <c r="D3661" s="72" t="s">
        <v>12</v>
      </c>
      <c r="E3661" s="72" t="s">
        <v>197</v>
      </c>
      <c r="F3661" s="73">
        <v>34269</v>
      </c>
      <c r="G3661" s="72" t="s">
        <v>14</v>
      </c>
      <c r="H3661" s="72" t="s">
        <v>15</v>
      </c>
      <c r="I3661" s="72" t="s">
        <v>16</v>
      </c>
      <c r="J3661" s="72" t="s">
        <v>18</v>
      </c>
      <c r="K3661" s="72" t="s">
        <v>33</v>
      </c>
      <c r="L3661" s="72" t="s">
        <v>443</v>
      </c>
      <c r="M3661" s="72" t="s">
        <v>248</v>
      </c>
    </row>
    <row r="3662" spans="2:13" x14ac:dyDescent="0.25">
      <c r="B3662" s="72" t="s">
        <v>143</v>
      </c>
      <c r="C3662" s="72" t="s">
        <v>144</v>
      </c>
      <c r="D3662" s="72" t="s">
        <v>12</v>
      </c>
      <c r="E3662" s="72" t="s">
        <v>160</v>
      </c>
      <c r="F3662" s="73">
        <v>12245</v>
      </c>
      <c r="G3662" s="72" t="s">
        <v>14</v>
      </c>
      <c r="H3662" s="72" t="s">
        <v>155</v>
      </c>
      <c r="I3662" s="72" t="s">
        <v>16</v>
      </c>
      <c r="J3662" s="72" t="s">
        <v>18</v>
      </c>
      <c r="K3662" s="72" t="s">
        <v>21</v>
      </c>
      <c r="L3662" s="72" t="s">
        <v>238</v>
      </c>
      <c r="M3662" s="72" t="s">
        <v>163</v>
      </c>
    </row>
    <row r="3663" spans="2:13" x14ac:dyDescent="0.25">
      <c r="B3663" s="72" t="s">
        <v>143</v>
      </c>
      <c r="C3663" s="72" t="s">
        <v>144</v>
      </c>
      <c r="D3663" s="72" t="s">
        <v>12</v>
      </c>
      <c r="E3663" s="72" t="s">
        <v>183</v>
      </c>
      <c r="F3663" s="73">
        <v>5014</v>
      </c>
      <c r="G3663" s="72" t="s">
        <v>14</v>
      </c>
      <c r="H3663" s="72" t="s">
        <v>15</v>
      </c>
      <c r="I3663" s="72" t="s">
        <v>16</v>
      </c>
      <c r="J3663" s="72" t="s">
        <v>18</v>
      </c>
      <c r="K3663" s="72" t="s">
        <v>161</v>
      </c>
      <c r="L3663" s="72" t="s">
        <v>379</v>
      </c>
      <c r="M3663" s="72" t="s">
        <v>163</v>
      </c>
    </row>
    <row r="3664" spans="2:13" x14ac:dyDescent="0.25">
      <c r="B3664" s="72" t="s">
        <v>143</v>
      </c>
      <c r="C3664" s="72" t="s">
        <v>144</v>
      </c>
      <c r="D3664" s="72" t="s">
        <v>12</v>
      </c>
      <c r="E3664" s="72" t="s">
        <v>164</v>
      </c>
      <c r="F3664" s="73">
        <v>-60</v>
      </c>
      <c r="G3664" s="72" t="s">
        <v>14</v>
      </c>
      <c r="H3664" s="72" t="s">
        <v>155</v>
      </c>
      <c r="I3664" s="72" t="s">
        <v>16</v>
      </c>
      <c r="J3664" s="72" t="s">
        <v>18</v>
      </c>
      <c r="K3664" s="72" t="s">
        <v>147</v>
      </c>
      <c r="L3664" s="72" t="s">
        <v>454</v>
      </c>
      <c r="M3664" s="72"/>
    </row>
    <row r="3665" spans="2:13" x14ac:dyDescent="0.25">
      <c r="B3665" s="72" t="s">
        <v>143</v>
      </c>
      <c r="C3665" s="72" t="s">
        <v>144</v>
      </c>
      <c r="D3665" s="72" t="s">
        <v>12</v>
      </c>
      <c r="E3665" s="72" t="s">
        <v>177</v>
      </c>
      <c r="F3665" s="73">
        <v>1591</v>
      </c>
      <c r="G3665" s="72" t="s">
        <v>14</v>
      </c>
      <c r="H3665" s="72" t="s">
        <v>15</v>
      </c>
      <c r="I3665" s="72" t="s">
        <v>16</v>
      </c>
      <c r="J3665" s="72" t="s">
        <v>18</v>
      </c>
      <c r="K3665" s="72" t="s">
        <v>267</v>
      </c>
      <c r="L3665" s="72" t="s">
        <v>628</v>
      </c>
      <c r="M3665" s="72"/>
    </row>
    <row r="3666" spans="2:13" x14ac:dyDescent="0.25">
      <c r="B3666" s="72" t="s">
        <v>143</v>
      </c>
      <c r="C3666" s="72" t="s">
        <v>144</v>
      </c>
      <c r="D3666" s="72" t="s">
        <v>12</v>
      </c>
      <c r="E3666" s="72" t="s">
        <v>219</v>
      </c>
      <c r="F3666" s="73">
        <v>1984</v>
      </c>
      <c r="G3666" s="72" t="s">
        <v>14</v>
      </c>
      <c r="H3666" s="72" t="s">
        <v>15</v>
      </c>
      <c r="I3666" s="72" t="s">
        <v>16</v>
      </c>
      <c r="J3666" s="72" t="s">
        <v>220</v>
      </c>
      <c r="K3666" s="72" t="s">
        <v>161</v>
      </c>
      <c r="L3666" s="72" t="s">
        <v>174</v>
      </c>
      <c r="M3666" s="72"/>
    </row>
    <row r="3667" spans="2:13" x14ac:dyDescent="0.25">
      <c r="B3667" s="72" t="s">
        <v>143</v>
      </c>
      <c r="C3667" s="72" t="s">
        <v>144</v>
      </c>
      <c r="D3667" s="72" t="s">
        <v>12</v>
      </c>
      <c r="E3667" s="72" t="s">
        <v>145</v>
      </c>
      <c r="F3667" s="73">
        <v>-12</v>
      </c>
      <c r="G3667" s="72" t="s">
        <v>31</v>
      </c>
      <c r="H3667" s="72" t="s">
        <v>15</v>
      </c>
      <c r="I3667" s="72" t="s">
        <v>16</v>
      </c>
      <c r="J3667" s="72" t="s">
        <v>32</v>
      </c>
      <c r="K3667" s="72" t="s">
        <v>24</v>
      </c>
      <c r="L3667" s="72" t="s">
        <v>40</v>
      </c>
      <c r="M3667" s="72"/>
    </row>
    <row r="3668" spans="2:13" x14ac:dyDescent="0.25">
      <c r="B3668" s="72" t="s">
        <v>143</v>
      </c>
      <c r="C3668" s="72" t="s">
        <v>144</v>
      </c>
      <c r="D3668" s="72" t="s">
        <v>12</v>
      </c>
      <c r="E3668" s="72" t="s">
        <v>157</v>
      </c>
      <c r="F3668" s="73">
        <v>670200</v>
      </c>
      <c r="G3668" s="72" t="s">
        <v>14</v>
      </c>
      <c r="H3668" s="72" t="s">
        <v>15</v>
      </c>
      <c r="I3668" s="72" t="s">
        <v>16</v>
      </c>
      <c r="J3668" s="72" t="s">
        <v>18</v>
      </c>
      <c r="K3668" s="72" t="s">
        <v>161</v>
      </c>
      <c r="L3668" s="72" t="s">
        <v>507</v>
      </c>
      <c r="M3668" s="72" t="s">
        <v>334</v>
      </c>
    </row>
    <row r="3669" spans="2:13" x14ac:dyDescent="0.25">
      <c r="B3669" s="72" t="s">
        <v>143</v>
      </c>
      <c r="C3669" s="72" t="s">
        <v>144</v>
      </c>
      <c r="D3669" s="72" t="s">
        <v>12</v>
      </c>
      <c r="E3669" s="72" t="s">
        <v>197</v>
      </c>
      <c r="F3669" s="73">
        <v>187643</v>
      </c>
      <c r="G3669" s="72" t="s">
        <v>14</v>
      </c>
      <c r="H3669" s="72" t="s">
        <v>155</v>
      </c>
      <c r="I3669" s="72" t="s">
        <v>16</v>
      </c>
      <c r="J3669" s="72" t="s">
        <v>18</v>
      </c>
      <c r="K3669" s="72" t="s">
        <v>33</v>
      </c>
      <c r="L3669" s="72" t="s">
        <v>410</v>
      </c>
      <c r="M3669" s="72" t="s">
        <v>248</v>
      </c>
    </row>
    <row r="3670" spans="2:13" x14ac:dyDescent="0.25">
      <c r="B3670" s="72" t="s">
        <v>143</v>
      </c>
      <c r="C3670" s="72" t="s">
        <v>144</v>
      </c>
      <c r="D3670" s="72" t="s">
        <v>12</v>
      </c>
      <c r="E3670" s="72" t="s">
        <v>439</v>
      </c>
      <c r="F3670" s="73">
        <v>200316</v>
      </c>
      <c r="G3670" s="72" t="s">
        <v>14</v>
      </c>
      <c r="H3670" s="72" t="s">
        <v>15</v>
      </c>
      <c r="I3670" s="72" t="s">
        <v>16</v>
      </c>
      <c r="J3670" s="72" t="s">
        <v>18</v>
      </c>
      <c r="K3670" s="72" t="s">
        <v>147</v>
      </c>
      <c r="L3670" s="72" t="s">
        <v>273</v>
      </c>
      <c r="M3670" s="72"/>
    </row>
    <row r="3671" spans="2:13" x14ac:dyDescent="0.25">
      <c r="B3671" s="72" t="s">
        <v>143</v>
      </c>
      <c r="C3671" s="72" t="s">
        <v>144</v>
      </c>
      <c r="D3671" s="72" t="s">
        <v>12</v>
      </c>
      <c r="E3671" s="72" t="s">
        <v>145</v>
      </c>
      <c r="F3671" s="73">
        <v>-4966</v>
      </c>
      <c r="G3671" s="72" t="s">
        <v>14</v>
      </c>
      <c r="H3671" s="72" t="s">
        <v>15</v>
      </c>
      <c r="I3671" s="72" t="s">
        <v>16</v>
      </c>
      <c r="J3671" s="72" t="s">
        <v>18</v>
      </c>
      <c r="K3671" s="72" t="s">
        <v>147</v>
      </c>
      <c r="L3671" s="72" t="s">
        <v>666</v>
      </c>
      <c r="M3671" s="72"/>
    </row>
    <row r="3672" spans="2:13" x14ac:dyDescent="0.25">
      <c r="B3672" s="72" t="s">
        <v>143</v>
      </c>
      <c r="C3672" s="72" t="s">
        <v>144</v>
      </c>
      <c r="D3672" s="72" t="s">
        <v>12</v>
      </c>
      <c r="E3672" s="72" t="s">
        <v>175</v>
      </c>
      <c r="F3672" s="73">
        <v>-23092112</v>
      </c>
      <c r="G3672" s="72" t="s">
        <v>14</v>
      </c>
      <c r="H3672" s="72" t="s">
        <v>15</v>
      </c>
      <c r="I3672" s="72" t="s">
        <v>16</v>
      </c>
      <c r="J3672" s="72" t="s">
        <v>18</v>
      </c>
      <c r="K3672" s="72" t="s">
        <v>27</v>
      </c>
      <c r="L3672" s="72" t="s">
        <v>28</v>
      </c>
      <c r="M3672" s="72"/>
    </row>
    <row r="3673" spans="2:13" x14ac:dyDescent="0.25">
      <c r="B3673" s="72" t="s">
        <v>143</v>
      </c>
      <c r="C3673" s="72" t="s">
        <v>144</v>
      </c>
      <c r="D3673" s="72" t="s">
        <v>12</v>
      </c>
      <c r="E3673" s="72" t="s">
        <v>145</v>
      </c>
      <c r="F3673" s="73">
        <v>-75630</v>
      </c>
      <c r="G3673" s="72" t="s">
        <v>14</v>
      </c>
      <c r="H3673" s="72" t="s">
        <v>15</v>
      </c>
      <c r="I3673" s="72" t="s">
        <v>16</v>
      </c>
      <c r="J3673" s="72" t="s">
        <v>18</v>
      </c>
      <c r="K3673" s="72" t="s">
        <v>33</v>
      </c>
      <c r="L3673" s="72" t="s">
        <v>261</v>
      </c>
      <c r="M3673" s="72"/>
    </row>
    <row r="3674" spans="2:13" x14ac:dyDescent="0.25">
      <c r="B3674" s="72" t="s">
        <v>143</v>
      </c>
      <c r="C3674" s="72" t="s">
        <v>144</v>
      </c>
      <c r="D3674" s="72" t="s">
        <v>12</v>
      </c>
      <c r="E3674" s="72" t="s">
        <v>199</v>
      </c>
      <c r="F3674" s="73">
        <v>465460</v>
      </c>
      <c r="G3674" s="72" t="s">
        <v>14</v>
      </c>
      <c r="H3674" s="72" t="s">
        <v>15</v>
      </c>
      <c r="I3674" s="72" t="s">
        <v>16</v>
      </c>
      <c r="J3674" s="72" t="s">
        <v>18</v>
      </c>
      <c r="K3674" s="72" t="s">
        <v>27</v>
      </c>
      <c r="L3674" s="72" t="s">
        <v>405</v>
      </c>
      <c r="M3674" s="72"/>
    </row>
    <row r="3675" spans="2:13" x14ac:dyDescent="0.25">
      <c r="B3675" s="72" t="s">
        <v>143</v>
      </c>
      <c r="C3675" s="72" t="s">
        <v>144</v>
      </c>
      <c r="D3675" s="72" t="s">
        <v>12</v>
      </c>
      <c r="E3675" s="72" t="s">
        <v>242</v>
      </c>
      <c r="F3675" s="73">
        <v>-4096</v>
      </c>
      <c r="G3675" s="72" t="s">
        <v>14</v>
      </c>
      <c r="H3675" s="72" t="s">
        <v>15</v>
      </c>
      <c r="I3675" s="72" t="s">
        <v>16</v>
      </c>
      <c r="J3675" s="72" t="s">
        <v>18</v>
      </c>
      <c r="K3675" s="72" t="s">
        <v>147</v>
      </c>
      <c r="L3675" s="72" t="s">
        <v>310</v>
      </c>
      <c r="M3675" s="72"/>
    </row>
    <row r="3676" spans="2:13" x14ac:dyDescent="0.25">
      <c r="B3676" s="72" t="s">
        <v>143</v>
      </c>
      <c r="C3676" s="72" t="s">
        <v>144</v>
      </c>
      <c r="D3676" s="72" t="s">
        <v>12</v>
      </c>
      <c r="E3676" s="72" t="s">
        <v>213</v>
      </c>
      <c r="F3676" s="73">
        <v>72976</v>
      </c>
      <c r="G3676" s="72" t="s">
        <v>14</v>
      </c>
      <c r="H3676" s="72" t="s">
        <v>15</v>
      </c>
      <c r="I3676" s="72" t="s">
        <v>16</v>
      </c>
      <c r="J3676" s="72" t="s">
        <v>18</v>
      </c>
      <c r="K3676" s="72" t="s">
        <v>33</v>
      </c>
      <c r="L3676" s="72" t="s">
        <v>392</v>
      </c>
      <c r="M3676" s="72" t="s">
        <v>163</v>
      </c>
    </row>
    <row r="3677" spans="2:13" x14ac:dyDescent="0.25">
      <c r="B3677" s="72" t="s">
        <v>143</v>
      </c>
      <c r="C3677" s="72" t="s">
        <v>144</v>
      </c>
      <c r="D3677" s="72" t="s">
        <v>12</v>
      </c>
      <c r="E3677" s="72" t="s">
        <v>157</v>
      </c>
      <c r="F3677" s="73">
        <v>227729</v>
      </c>
      <c r="G3677" s="72" t="s">
        <v>14</v>
      </c>
      <c r="H3677" s="72" t="s">
        <v>155</v>
      </c>
      <c r="I3677" s="72" t="s">
        <v>16</v>
      </c>
      <c r="J3677" s="72" t="s">
        <v>18</v>
      </c>
      <c r="K3677" s="72" t="s">
        <v>24</v>
      </c>
      <c r="L3677" s="72" t="s">
        <v>307</v>
      </c>
      <c r="M3677" s="72" t="s">
        <v>203</v>
      </c>
    </row>
    <row r="3678" spans="2:13" x14ac:dyDescent="0.25">
      <c r="B3678" s="72" t="s">
        <v>143</v>
      </c>
      <c r="C3678" s="72" t="s">
        <v>144</v>
      </c>
      <c r="D3678" s="72" t="s">
        <v>12</v>
      </c>
      <c r="E3678" s="72" t="s">
        <v>177</v>
      </c>
      <c r="F3678" s="73">
        <v>52641</v>
      </c>
      <c r="G3678" s="72" t="s">
        <v>14</v>
      </c>
      <c r="H3678" s="72" t="s">
        <v>15</v>
      </c>
      <c r="I3678" s="72" t="s">
        <v>16</v>
      </c>
      <c r="J3678" s="72" t="s">
        <v>18</v>
      </c>
      <c r="K3678" s="72" t="s">
        <v>33</v>
      </c>
      <c r="L3678" s="72" t="s">
        <v>212</v>
      </c>
      <c r="M3678" s="72"/>
    </row>
    <row r="3679" spans="2:13" x14ac:dyDescent="0.25">
      <c r="B3679" s="72" t="s">
        <v>143</v>
      </c>
      <c r="C3679" s="72" t="s">
        <v>144</v>
      </c>
      <c r="D3679" s="72" t="s">
        <v>12</v>
      </c>
      <c r="E3679" s="72" t="s">
        <v>177</v>
      </c>
      <c r="F3679" s="73">
        <v>1068389</v>
      </c>
      <c r="G3679" s="72" t="s">
        <v>14</v>
      </c>
      <c r="H3679" s="72" t="s">
        <v>15</v>
      </c>
      <c r="I3679" s="72" t="s">
        <v>16</v>
      </c>
      <c r="J3679" s="72" t="s">
        <v>18</v>
      </c>
      <c r="K3679" s="72" t="s">
        <v>165</v>
      </c>
      <c r="L3679" s="72" t="s">
        <v>254</v>
      </c>
      <c r="M3679" s="72"/>
    </row>
    <row r="3680" spans="2:13" x14ac:dyDescent="0.25">
      <c r="B3680" s="72" t="s">
        <v>143</v>
      </c>
      <c r="C3680" s="72" t="s">
        <v>144</v>
      </c>
      <c r="D3680" s="72" t="s">
        <v>12</v>
      </c>
      <c r="E3680" s="72" t="s">
        <v>177</v>
      </c>
      <c r="F3680" s="73">
        <v>4515</v>
      </c>
      <c r="G3680" s="72" t="s">
        <v>14</v>
      </c>
      <c r="H3680" s="72" t="s">
        <v>15</v>
      </c>
      <c r="I3680" s="72" t="s">
        <v>16</v>
      </c>
      <c r="J3680" s="72" t="s">
        <v>18</v>
      </c>
      <c r="K3680" s="72" t="s">
        <v>33</v>
      </c>
      <c r="L3680" s="72" t="s">
        <v>343</v>
      </c>
      <c r="M3680" s="72"/>
    </row>
    <row r="3681" spans="2:13" x14ac:dyDescent="0.25">
      <c r="B3681" s="72" t="s">
        <v>143</v>
      </c>
      <c r="C3681" s="72" t="s">
        <v>144</v>
      </c>
      <c r="D3681" s="72" t="s">
        <v>12</v>
      </c>
      <c r="E3681" s="72" t="s">
        <v>152</v>
      </c>
      <c r="F3681" s="73">
        <v>-4554</v>
      </c>
      <c r="G3681" s="72" t="s">
        <v>14</v>
      </c>
      <c r="H3681" s="72" t="s">
        <v>15</v>
      </c>
      <c r="I3681" s="72" t="s">
        <v>136</v>
      </c>
      <c r="J3681" s="72" t="s">
        <v>18</v>
      </c>
      <c r="K3681" s="72" t="s">
        <v>147</v>
      </c>
      <c r="L3681" s="72" t="s">
        <v>327</v>
      </c>
      <c r="M3681" s="72"/>
    </row>
    <row r="3682" spans="2:13" x14ac:dyDescent="0.25">
      <c r="B3682" s="72" t="s">
        <v>143</v>
      </c>
      <c r="C3682" s="72" t="s">
        <v>144</v>
      </c>
      <c r="D3682" s="72" t="s">
        <v>12</v>
      </c>
      <c r="E3682" s="72" t="s">
        <v>188</v>
      </c>
      <c r="F3682" s="73">
        <v>6723805</v>
      </c>
      <c r="G3682" s="72" t="s">
        <v>14</v>
      </c>
      <c r="H3682" s="72" t="s">
        <v>155</v>
      </c>
      <c r="I3682" s="72" t="s">
        <v>16</v>
      </c>
      <c r="J3682" s="72" t="s">
        <v>18</v>
      </c>
      <c r="K3682" s="72" t="s">
        <v>33</v>
      </c>
      <c r="L3682" s="72" t="s">
        <v>231</v>
      </c>
      <c r="M3682" s="72" t="s">
        <v>191</v>
      </c>
    </row>
    <row r="3683" spans="2:13" x14ac:dyDescent="0.25">
      <c r="B3683" s="72" t="s">
        <v>143</v>
      </c>
      <c r="C3683" s="72" t="s">
        <v>144</v>
      </c>
      <c r="D3683" s="72" t="s">
        <v>12</v>
      </c>
      <c r="E3683" s="72" t="s">
        <v>237</v>
      </c>
      <c r="F3683" s="73">
        <v>26003</v>
      </c>
      <c r="G3683" s="72" t="s">
        <v>14</v>
      </c>
      <c r="H3683" s="72" t="s">
        <v>15</v>
      </c>
      <c r="I3683" s="72" t="s">
        <v>16</v>
      </c>
      <c r="J3683" s="72" t="s">
        <v>18</v>
      </c>
      <c r="K3683" s="72" t="s">
        <v>205</v>
      </c>
      <c r="L3683" s="72" t="s">
        <v>658</v>
      </c>
      <c r="M3683" s="72" t="s">
        <v>151</v>
      </c>
    </row>
    <row r="3684" spans="2:13" x14ac:dyDescent="0.25">
      <c r="B3684" s="72" t="s">
        <v>143</v>
      </c>
      <c r="C3684" s="72" t="s">
        <v>144</v>
      </c>
      <c r="D3684" s="72" t="s">
        <v>12</v>
      </c>
      <c r="E3684" s="72" t="s">
        <v>229</v>
      </c>
      <c r="F3684" s="73">
        <v>-574</v>
      </c>
      <c r="G3684" s="72" t="s">
        <v>14</v>
      </c>
      <c r="H3684" s="72" t="s">
        <v>15</v>
      </c>
      <c r="I3684" s="72" t="s">
        <v>16</v>
      </c>
      <c r="J3684" s="72" t="s">
        <v>18</v>
      </c>
      <c r="K3684" s="72" t="s">
        <v>33</v>
      </c>
      <c r="L3684" s="72" t="s">
        <v>545</v>
      </c>
      <c r="M3684" s="72"/>
    </row>
    <row r="3685" spans="2:13" x14ac:dyDescent="0.25">
      <c r="B3685" s="72" t="s">
        <v>143</v>
      </c>
      <c r="C3685" s="72" t="s">
        <v>144</v>
      </c>
      <c r="D3685" s="72" t="s">
        <v>12</v>
      </c>
      <c r="E3685" s="72" t="s">
        <v>237</v>
      </c>
      <c r="F3685" s="73">
        <v>11033</v>
      </c>
      <c r="G3685" s="72" t="s">
        <v>14</v>
      </c>
      <c r="H3685" s="72" t="s">
        <v>15</v>
      </c>
      <c r="I3685" s="72" t="s">
        <v>16</v>
      </c>
      <c r="J3685" s="72" t="s">
        <v>18</v>
      </c>
      <c r="K3685" s="72" t="s">
        <v>184</v>
      </c>
      <c r="L3685" s="72" t="s">
        <v>639</v>
      </c>
      <c r="M3685" s="72" t="s">
        <v>151</v>
      </c>
    </row>
    <row r="3686" spans="2:13" x14ac:dyDescent="0.25">
      <c r="B3686" s="72" t="s">
        <v>143</v>
      </c>
      <c r="C3686" s="72" t="s">
        <v>144</v>
      </c>
      <c r="D3686" s="72" t="s">
        <v>12</v>
      </c>
      <c r="E3686" s="72" t="s">
        <v>227</v>
      </c>
      <c r="F3686" s="73">
        <v>132364</v>
      </c>
      <c r="G3686" s="72" t="s">
        <v>14</v>
      </c>
      <c r="H3686" s="72" t="s">
        <v>15</v>
      </c>
      <c r="I3686" s="72" t="s">
        <v>16</v>
      </c>
      <c r="J3686" s="72" t="s">
        <v>18</v>
      </c>
      <c r="K3686" s="72" t="s">
        <v>147</v>
      </c>
      <c r="L3686" s="72" t="s">
        <v>347</v>
      </c>
      <c r="M3686" s="72" t="s">
        <v>163</v>
      </c>
    </row>
    <row r="3687" spans="2:13" x14ac:dyDescent="0.25">
      <c r="B3687" s="72" t="s">
        <v>143</v>
      </c>
      <c r="C3687" s="72" t="s">
        <v>144</v>
      </c>
      <c r="D3687" s="72" t="s">
        <v>12</v>
      </c>
      <c r="E3687" s="72" t="s">
        <v>177</v>
      </c>
      <c r="F3687" s="73">
        <v>22321</v>
      </c>
      <c r="G3687" s="72" t="s">
        <v>14</v>
      </c>
      <c r="H3687" s="72" t="s">
        <v>15</v>
      </c>
      <c r="I3687" s="72" t="s">
        <v>16</v>
      </c>
      <c r="J3687" s="72" t="s">
        <v>18</v>
      </c>
      <c r="K3687" s="72" t="s">
        <v>161</v>
      </c>
      <c r="L3687" s="72" t="s">
        <v>379</v>
      </c>
      <c r="M3687" s="72"/>
    </row>
    <row r="3688" spans="2:13" x14ac:dyDescent="0.25">
      <c r="B3688" s="72" t="s">
        <v>143</v>
      </c>
      <c r="C3688" s="72" t="s">
        <v>144</v>
      </c>
      <c r="D3688" s="72" t="s">
        <v>12</v>
      </c>
      <c r="E3688" s="72" t="s">
        <v>157</v>
      </c>
      <c r="F3688" s="73">
        <v>2374063</v>
      </c>
      <c r="G3688" s="72" t="s">
        <v>14</v>
      </c>
      <c r="H3688" s="72" t="s">
        <v>15</v>
      </c>
      <c r="I3688" s="72" t="s">
        <v>16</v>
      </c>
      <c r="J3688" s="72" t="s">
        <v>18</v>
      </c>
      <c r="K3688" s="72" t="s">
        <v>257</v>
      </c>
      <c r="L3688" s="72" t="s">
        <v>634</v>
      </c>
      <c r="M3688" s="72" t="s">
        <v>334</v>
      </c>
    </row>
    <row r="3689" spans="2:13" x14ac:dyDescent="0.25">
      <c r="B3689" s="72" t="s">
        <v>143</v>
      </c>
      <c r="C3689" s="72" t="s">
        <v>144</v>
      </c>
      <c r="D3689" s="72" t="s">
        <v>12</v>
      </c>
      <c r="E3689" s="72" t="s">
        <v>175</v>
      </c>
      <c r="F3689" s="73">
        <v>-5564</v>
      </c>
      <c r="G3689" s="72" t="s">
        <v>14</v>
      </c>
      <c r="H3689" s="72" t="s">
        <v>15</v>
      </c>
      <c r="I3689" s="72" t="s">
        <v>16</v>
      </c>
      <c r="J3689" s="72" t="s">
        <v>18</v>
      </c>
      <c r="K3689" s="72" t="s">
        <v>147</v>
      </c>
      <c r="L3689" s="72" t="s">
        <v>529</v>
      </c>
      <c r="M3689" s="72"/>
    </row>
    <row r="3690" spans="2:13" x14ac:dyDescent="0.25">
      <c r="B3690" s="72" t="s">
        <v>143</v>
      </c>
      <c r="C3690" s="72" t="s">
        <v>144</v>
      </c>
      <c r="D3690" s="72" t="s">
        <v>12</v>
      </c>
      <c r="E3690" s="72" t="s">
        <v>237</v>
      </c>
      <c r="F3690" s="73">
        <v>82014</v>
      </c>
      <c r="G3690" s="72" t="s">
        <v>14</v>
      </c>
      <c r="H3690" s="72" t="s">
        <v>15</v>
      </c>
      <c r="I3690" s="72" t="s">
        <v>16</v>
      </c>
      <c r="J3690" s="72" t="s">
        <v>18</v>
      </c>
      <c r="K3690" s="72" t="s">
        <v>257</v>
      </c>
      <c r="L3690" s="72" t="s">
        <v>299</v>
      </c>
      <c r="M3690" s="72" t="s">
        <v>186</v>
      </c>
    </row>
    <row r="3691" spans="2:13" x14ac:dyDescent="0.25">
      <c r="B3691" s="72" t="s">
        <v>143</v>
      </c>
      <c r="C3691" s="72" t="s">
        <v>144</v>
      </c>
      <c r="D3691" s="72" t="s">
        <v>12</v>
      </c>
      <c r="E3691" s="72" t="s">
        <v>282</v>
      </c>
      <c r="F3691" s="73">
        <v>-32975</v>
      </c>
      <c r="G3691" s="72" t="s">
        <v>14</v>
      </c>
      <c r="H3691" s="72" t="s">
        <v>155</v>
      </c>
      <c r="I3691" s="72" t="s">
        <v>16</v>
      </c>
      <c r="J3691" s="72" t="s">
        <v>18</v>
      </c>
      <c r="K3691" s="72" t="s">
        <v>267</v>
      </c>
      <c r="L3691" s="72" t="s">
        <v>321</v>
      </c>
      <c r="M3691" s="72"/>
    </row>
    <row r="3692" spans="2:13" x14ac:dyDescent="0.25">
      <c r="B3692" s="72" t="s">
        <v>143</v>
      </c>
      <c r="C3692" s="72" t="s">
        <v>144</v>
      </c>
      <c r="D3692" s="72" t="s">
        <v>12</v>
      </c>
      <c r="E3692" s="72" t="s">
        <v>282</v>
      </c>
      <c r="F3692" s="73">
        <v>-1043</v>
      </c>
      <c r="G3692" s="72" t="s">
        <v>14</v>
      </c>
      <c r="H3692" s="72" t="s">
        <v>15</v>
      </c>
      <c r="I3692" s="72" t="s">
        <v>16</v>
      </c>
      <c r="J3692" s="72" t="s">
        <v>18</v>
      </c>
      <c r="K3692" s="72" t="s">
        <v>214</v>
      </c>
      <c r="L3692" s="72" t="s">
        <v>215</v>
      </c>
      <c r="M3692" s="72"/>
    </row>
    <row r="3693" spans="2:13" x14ac:dyDescent="0.25">
      <c r="B3693" s="72" t="s">
        <v>143</v>
      </c>
      <c r="C3693" s="72" t="s">
        <v>144</v>
      </c>
      <c r="D3693" s="72" t="s">
        <v>12</v>
      </c>
      <c r="E3693" s="72" t="s">
        <v>164</v>
      </c>
      <c r="F3693" s="73">
        <v>-6289</v>
      </c>
      <c r="G3693" s="72" t="s">
        <v>14</v>
      </c>
      <c r="H3693" s="72" t="s">
        <v>15</v>
      </c>
      <c r="I3693" s="72" t="s">
        <v>16</v>
      </c>
      <c r="J3693" s="72" t="s">
        <v>18</v>
      </c>
      <c r="K3693" s="72" t="s">
        <v>245</v>
      </c>
      <c r="L3693" s="72" t="s">
        <v>701</v>
      </c>
      <c r="M3693" s="72"/>
    </row>
    <row r="3694" spans="2:13" x14ac:dyDescent="0.25">
      <c r="B3694" s="72" t="s">
        <v>143</v>
      </c>
      <c r="C3694" s="72" t="s">
        <v>144</v>
      </c>
      <c r="D3694" s="72" t="s">
        <v>12</v>
      </c>
      <c r="E3694" s="72" t="s">
        <v>197</v>
      </c>
      <c r="F3694" s="73">
        <v>657527</v>
      </c>
      <c r="G3694" s="72" t="s">
        <v>14</v>
      </c>
      <c r="H3694" s="72" t="s">
        <v>15</v>
      </c>
      <c r="I3694" s="72" t="s">
        <v>16</v>
      </c>
      <c r="J3694" s="72" t="s">
        <v>18</v>
      </c>
      <c r="K3694" s="72" t="s">
        <v>147</v>
      </c>
      <c r="L3694" s="72" t="s">
        <v>395</v>
      </c>
      <c r="M3694" s="72" t="s">
        <v>163</v>
      </c>
    </row>
    <row r="3695" spans="2:13" x14ac:dyDescent="0.25">
      <c r="B3695" s="72" t="s">
        <v>143</v>
      </c>
      <c r="C3695" s="72" t="s">
        <v>144</v>
      </c>
      <c r="D3695" s="72" t="s">
        <v>12</v>
      </c>
      <c r="E3695" s="72" t="s">
        <v>145</v>
      </c>
      <c r="F3695" s="73">
        <v>-3323</v>
      </c>
      <c r="G3695" s="72" t="s">
        <v>14</v>
      </c>
      <c r="H3695" s="72" t="s">
        <v>155</v>
      </c>
      <c r="I3695" s="72" t="s">
        <v>16</v>
      </c>
      <c r="J3695" s="72" t="s">
        <v>18</v>
      </c>
      <c r="K3695" s="72" t="s">
        <v>184</v>
      </c>
      <c r="L3695" s="72" t="s">
        <v>414</v>
      </c>
      <c r="M3695" s="72"/>
    </row>
    <row r="3696" spans="2:13" x14ac:dyDescent="0.25">
      <c r="B3696" s="72" t="s">
        <v>143</v>
      </c>
      <c r="C3696" s="72" t="s">
        <v>144</v>
      </c>
      <c r="D3696" s="72" t="s">
        <v>12</v>
      </c>
      <c r="E3696" s="72" t="s">
        <v>188</v>
      </c>
      <c r="F3696" s="73">
        <v>13275271</v>
      </c>
      <c r="G3696" s="72" t="s">
        <v>14</v>
      </c>
      <c r="H3696" s="72" t="s">
        <v>15</v>
      </c>
      <c r="I3696" s="72" t="s">
        <v>16</v>
      </c>
      <c r="J3696" s="72" t="s">
        <v>18</v>
      </c>
      <c r="K3696" s="72" t="s">
        <v>147</v>
      </c>
      <c r="L3696" s="72" t="s">
        <v>216</v>
      </c>
      <c r="M3696" s="72" t="s">
        <v>191</v>
      </c>
    </row>
    <row r="3697" spans="2:13" x14ac:dyDescent="0.25">
      <c r="B3697" s="72" t="s">
        <v>143</v>
      </c>
      <c r="C3697" s="72" t="s">
        <v>144</v>
      </c>
      <c r="D3697" s="72" t="s">
        <v>12</v>
      </c>
      <c r="E3697" s="72" t="s">
        <v>201</v>
      </c>
      <c r="F3697" s="73">
        <v>150478</v>
      </c>
      <c r="G3697" s="72" t="s">
        <v>14</v>
      </c>
      <c r="H3697" s="72" t="s">
        <v>15</v>
      </c>
      <c r="I3697" s="72" t="s">
        <v>16</v>
      </c>
      <c r="J3697" s="72" t="s">
        <v>18</v>
      </c>
      <c r="K3697" s="72" t="s">
        <v>33</v>
      </c>
      <c r="L3697" s="72" t="s">
        <v>339</v>
      </c>
      <c r="M3697" s="72" t="s">
        <v>203</v>
      </c>
    </row>
    <row r="3698" spans="2:13" x14ac:dyDescent="0.25">
      <c r="B3698" s="72" t="s">
        <v>143</v>
      </c>
      <c r="C3698" s="72" t="s">
        <v>144</v>
      </c>
      <c r="D3698" s="72" t="s">
        <v>12</v>
      </c>
      <c r="E3698" s="72" t="s">
        <v>145</v>
      </c>
      <c r="F3698" s="73">
        <v>-2943</v>
      </c>
      <c r="G3698" s="72" t="s">
        <v>14</v>
      </c>
      <c r="H3698" s="72" t="s">
        <v>155</v>
      </c>
      <c r="I3698" s="72" t="s">
        <v>16</v>
      </c>
      <c r="J3698" s="72" t="s">
        <v>18</v>
      </c>
      <c r="K3698" s="72" t="s">
        <v>33</v>
      </c>
      <c r="L3698" s="72" t="s">
        <v>667</v>
      </c>
      <c r="M3698" s="72"/>
    </row>
    <row r="3699" spans="2:13" x14ac:dyDescent="0.25">
      <c r="B3699" s="72" t="s">
        <v>143</v>
      </c>
      <c r="C3699" s="72" t="s">
        <v>144</v>
      </c>
      <c r="D3699" s="72" t="s">
        <v>12</v>
      </c>
      <c r="E3699" s="72" t="s">
        <v>145</v>
      </c>
      <c r="F3699" s="73">
        <v>-394</v>
      </c>
      <c r="G3699" s="72" t="s">
        <v>14</v>
      </c>
      <c r="H3699" s="72" t="s">
        <v>15</v>
      </c>
      <c r="I3699" s="72" t="s">
        <v>16</v>
      </c>
      <c r="J3699" s="72" t="s">
        <v>18</v>
      </c>
      <c r="K3699" s="72" t="s">
        <v>184</v>
      </c>
      <c r="L3699" s="72" t="s">
        <v>222</v>
      </c>
      <c r="M3699" s="72"/>
    </row>
    <row r="3700" spans="2:13" x14ac:dyDescent="0.25">
      <c r="B3700" s="72" t="s">
        <v>143</v>
      </c>
      <c r="C3700" s="72" t="s">
        <v>144</v>
      </c>
      <c r="D3700" s="72" t="s">
        <v>12</v>
      </c>
      <c r="E3700" s="72" t="s">
        <v>219</v>
      </c>
      <c r="F3700" s="73">
        <v>549</v>
      </c>
      <c r="G3700" s="72" t="s">
        <v>14</v>
      </c>
      <c r="H3700" s="72" t="s">
        <v>15</v>
      </c>
      <c r="I3700" s="72" t="s">
        <v>16</v>
      </c>
      <c r="J3700" s="72" t="s">
        <v>18</v>
      </c>
      <c r="K3700" s="72" t="s">
        <v>33</v>
      </c>
      <c r="L3700" s="72" t="s">
        <v>526</v>
      </c>
      <c r="M3700" s="72"/>
    </row>
    <row r="3701" spans="2:13" x14ac:dyDescent="0.25">
      <c r="B3701" s="72" t="s">
        <v>143</v>
      </c>
      <c r="C3701" s="72" t="s">
        <v>144</v>
      </c>
      <c r="D3701" s="72" t="s">
        <v>12</v>
      </c>
      <c r="E3701" s="72" t="s">
        <v>197</v>
      </c>
      <c r="F3701" s="73">
        <v>499336</v>
      </c>
      <c r="G3701" s="72" t="s">
        <v>14</v>
      </c>
      <c r="H3701" s="72" t="s">
        <v>155</v>
      </c>
      <c r="I3701" s="72" t="s">
        <v>16</v>
      </c>
      <c r="J3701" s="72" t="s">
        <v>18</v>
      </c>
      <c r="K3701" s="72" t="s">
        <v>33</v>
      </c>
      <c r="L3701" s="72" t="s">
        <v>784</v>
      </c>
      <c r="M3701" s="72" t="s">
        <v>191</v>
      </c>
    </row>
    <row r="3702" spans="2:13" x14ac:dyDescent="0.25">
      <c r="B3702" s="72" t="s">
        <v>143</v>
      </c>
      <c r="C3702" s="72" t="s">
        <v>144</v>
      </c>
      <c r="D3702" s="72" t="s">
        <v>12</v>
      </c>
      <c r="E3702" s="72" t="s">
        <v>188</v>
      </c>
      <c r="F3702" s="73">
        <v>1245047</v>
      </c>
      <c r="G3702" s="72" t="s">
        <v>14</v>
      </c>
      <c r="H3702" s="72" t="s">
        <v>155</v>
      </c>
      <c r="I3702" s="72" t="s">
        <v>16</v>
      </c>
      <c r="J3702" s="72" t="s">
        <v>18</v>
      </c>
      <c r="K3702" s="72" t="s">
        <v>147</v>
      </c>
      <c r="L3702" s="72" t="s">
        <v>241</v>
      </c>
      <c r="M3702" s="72" t="s">
        <v>191</v>
      </c>
    </row>
    <row r="3703" spans="2:13" x14ac:dyDescent="0.25">
      <c r="B3703" s="72" t="s">
        <v>143</v>
      </c>
      <c r="C3703" s="72" t="s">
        <v>144</v>
      </c>
      <c r="D3703" s="72" t="s">
        <v>12</v>
      </c>
      <c r="E3703" s="72" t="s">
        <v>237</v>
      </c>
      <c r="F3703" s="73">
        <v>238118</v>
      </c>
      <c r="G3703" s="72" t="s">
        <v>14</v>
      </c>
      <c r="H3703" s="72" t="s">
        <v>15</v>
      </c>
      <c r="I3703" s="72" t="s">
        <v>136</v>
      </c>
      <c r="J3703" s="72" t="s">
        <v>18</v>
      </c>
      <c r="K3703" s="72" t="s">
        <v>27</v>
      </c>
      <c r="L3703" s="72" t="s">
        <v>28</v>
      </c>
      <c r="M3703" s="72" t="s">
        <v>186</v>
      </c>
    </row>
    <row r="3704" spans="2:13" x14ac:dyDescent="0.25">
      <c r="B3704" s="72" t="s">
        <v>143</v>
      </c>
      <c r="C3704" s="72" t="s">
        <v>144</v>
      </c>
      <c r="D3704" s="72" t="s">
        <v>12</v>
      </c>
      <c r="E3704" s="72" t="s">
        <v>197</v>
      </c>
      <c r="F3704" s="73">
        <v>25690</v>
      </c>
      <c r="G3704" s="72" t="s">
        <v>14</v>
      </c>
      <c r="H3704" s="72" t="s">
        <v>155</v>
      </c>
      <c r="I3704" s="72" t="s">
        <v>16</v>
      </c>
      <c r="J3704" s="72" t="s">
        <v>18</v>
      </c>
      <c r="K3704" s="72" t="s">
        <v>21</v>
      </c>
      <c r="L3704" s="72" t="s">
        <v>274</v>
      </c>
      <c r="M3704" s="72" t="s">
        <v>191</v>
      </c>
    </row>
    <row r="3705" spans="2:13" x14ac:dyDescent="0.25">
      <c r="B3705" s="72" t="s">
        <v>143</v>
      </c>
      <c r="C3705" s="72" t="s">
        <v>144</v>
      </c>
      <c r="D3705" s="72" t="s">
        <v>12</v>
      </c>
      <c r="E3705" s="72" t="s">
        <v>149</v>
      </c>
      <c r="F3705" s="73">
        <v>-1188</v>
      </c>
      <c r="G3705" s="72" t="s">
        <v>14</v>
      </c>
      <c r="H3705" s="72" t="s">
        <v>15</v>
      </c>
      <c r="I3705" s="72" t="s">
        <v>16</v>
      </c>
      <c r="J3705" s="72" t="s">
        <v>140</v>
      </c>
      <c r="K3705" s="72" t="s">
        <v>24</v>
      </c>
      <c r="L3705" s="72" t="s">
        <v>25</v>
      </c>
      <c r="M3705" s="72" t="s">
        <v>172</v>
      </c>
    </row>
    <row r="3706" spans="2:13" x14ac:dyDescent="0.25">
      <c r="B3706" s="72" t="s">
        <v>143</v>
      </c>
      <c r="C3706" s="72" t="s">
        <v>144</v>
      </c>
      <c r="D3706" s="72" t="s">
        <v>12</v>
      </c>
      <c r="E3706" s="72" t="s">
        <v>152</v>
      </c>
      <c r="F3706" s="73">
        <v>-33858</v>
      </c>
      <c r="G3706" s="72" t="s">
        <v>14</v>
      </c>
      <c r="H3706" s="72" t="s">
        <v>155</v>
      </c>
      <c r="I3706" s="72" t="s">
        <v>16</v>
      </c>
      <c r="J3706" s="72" t="s">
        <v>18</v>
      </c>
      <c r="K3706" s="72" t="s">
        <v>33</v>
      </c>
      <c r="L3706" s="72" t="s">
        <v>456</v>
      </c>
      <c r="M3706" s="72"/>
    </row>
    <row r="3707" spans="2:13" x14ac:dyDescent="0.25">
      <c r="B3707" s="72" t="s">
        <v>143</v>
      </c>
      <c r="C3707" s="72" t="s">
        <v>144</v>
      </c>
      <c r="D3707" s="72" t="s">
        <v>12</v>
      </c>
      <c r="E3707" s="72" t="s">
        <v>145</v>
      </c>
      <c r="F3707" s="73">
        <v>-244</v>
      </c>
      <c r="G3707" s="72" t="s">
        <v>14</v>
      </c>
      <c r="H3707" s="72" t="s">
        <v>15</v>
      </c>
      <c r="I3707" s="72" t="s">
        <v>16</v>
      </c>
      <c r="J3707" s="72" t="s">
        <v>18</v>
      </c>
      <c r="K3707" s="72" t="s">
        <v>189</v>
      </c>
      <c r="L3707" s="72" t="s">
        <v>524</v>
      </c>
      <c r="M3707" s="72"/>
    </row>
    <row r="3708" spans="2:13" x14ac:dyDescent="0.25">
      <c r="B3708" s="72" t="s">
        <v>143</v>
      </c>
      <c r="C3708" s="72" t="s">
        <v>144</v>
      </c>
      <c r="D3708" s="72" t="s">
        <v>12</v>
      </c>
      <c r="E3708" s="72" t="s">
        <v>160</v>
      </c>
      <c r="F3708" s="73">
        <v>3952</v>
      </c>
      <c r="G3708" s="72" t="s">
        <v>14</v>
      </c>
      <c r="H3708" s="72" t="s">
        <v>155</v>
      </c>
      <c r="I3708" s="72" t="s">
        <v>16</v>
      </c>
      <c r="J3708" s="72" t="s">
        <v>18</v>
      </c>
      <c r="K3708" s="72" t="s">
        <v>303</v>
      </c>
      <c r="L3708" s="72" t="s">
        <v>495</v>
      </c>
      <c r="M3708" s="72" t="s">
        <v>151</v>
      </c>
    </row>
    <row r="3709" spans="2:13" x14ac:dyDescent="0.25">
      <c r="B3709" s="72" t="s">
        <v>143</v>
      </c>
      <c r="C3709" s="72" t="s">
        <v>144</v>
      </c>
      <c r="D3709" s="72" t="s">
        <v>12</v>
      </c>
      <c r="E3709" s="72" t="s">
        <v>197</v>
      </c>
      <c r="F3709" s="73">
        <v>891768</v>
      </c>
      <c r="G3709" s="72" t="s">
        <v>14</v>
      </c>
      <c r="H3709" s="72" t="s">
        <v>15</v>
      </c>
      <c r="I3709" s="72" t="s">
        <v>16</v>
      </c>
      <c r="J3709" s="72" t="s">
        <v>18</v>
      </c>
      <c r="K3709" s="72" t="s">
        <v>33</v>
      </c>
      <c r="L3709" s="72" t="s">
        <v>544</v>
      </c>
      <c r="M3709" s="72" t="s">
        <v>163</v>
      </c>
    </row>
    <row r="3710" spans="2:13" x14ac:dyDescent="0.25">
      <c r="B3710" s="72" t="s">
        <v>143</v>
      </c>
      <c r="C3710" s="72" t="s">
        <v>144</v>
      </c>
      <c r="D3710" s="72" t="s">
        <v>12</v>
      </c>
      <c r="E3710" s="72" t="s">
        <v>188</v>
      </c>
      <c r="F3710" s="73">
        <v>882210</v>
      </c>
      <c r="G3710" s="72" t="s">
        <v>14</v>
      </c>
      <c r="H3710" s="72" t="s">
        <v>155</v>
      </c>
      <c r="I3710" s="72" t="s">
        <v>16</v>
      </c>
      <c r="J3710" s="72" t="s">
        <v>18</v>
      </c>
      <c r="K3710" s="72" t="s">
        <v>147</v>
      </c>
      <c r="L3710" s="72" t="s">
        <v>404</v>
      </c>
      <c r="M3710" s="72" t="s">
        <v>163</v>
      </c>
    </row>
    <row r="3711" spans="2:13" x14ac:dyDescent="0.25">
      <c r="B3711" s="72" t="s">
        <v>143</v>
      </c>
      <c r="C3711" s="72" t="s">
        <v>144</v>
      </c>
      <c r="D3711" s="72" t="s">
        <v>12</v>
      </c>
      <c r="E3711" s="72" t="s">
        <v>183</v>
      </c>
      <c r="F3711" s="73">
        <v>903023</v>
      </c>
      <c r="G3711" s="72" t="s">
        <v>14</v>
      </c>
      <c r="H3711" s="72" t="s">
        <v>15</v>
      </c>
      <c r="I3711" s="72" t="s">
        <v>16</v>
      </c>
      <c r="J3711" s="72" t="s">
        <v>18</v>
      </c>
      <c r="K3711" s="72" t="s">
        <v>267</v>
      </c>
      <c r="L3711" s="72" t="s">
        <v>576</v>
      </c>
      <c r="M3711" s="72" t="s">
        <v>248</v>
      </c>
    </row>
    <row r="3712" spans="2:13" x14ac:dyDescent="0.25">
      <c r="B3712" s="72" t="s">
        <v>143</v>
      </c>
      <c r="C3712" s="72" t="s">
        <v>144</v>
      </c>
      <c r="D3712" s="72" t="s">
        <v>12</v>
      </c>
      <c r="E3712" s="72" t="s">
        <v>219</v>
      </c>
      <c r="F3712" s="73">
        <v>201748</v>
      </c>
      <c r="G3712" s="72" t="s">
        <v>14</v>
      </c>
      <c r="H3712" s="72" t="s">
        <v>155</v>
      </c>
      <c r="I3712" s="72" t="s">
        <v>16</v>
      </c>
      <c r="J3712" s="72" t="s">
        <v>18</v>
      </c>
      <c r="K3712" s="72" t="s">
        <v>33</v>
      </c>
      <c r="L3712" s="72" t="s">
        <v>346</v>
      </c>
      <c r="M3712" s="72"/>
    </row>
    <row r="3713" spans="2:13" x14ac:dyDescent="0.25">
      <c r="B3713" s="72" t="s">
        <v>143</v>
      </c>
      <c r="C3713" s="72" t="s">
        <v>144</v>
      </c>
      <c r="D3713" s="72" t="s">
        <v>12</v>
      </c>
      <c r="E3713" s="72" t="s">
        <v>244</v>
      </c>
      <c r="F3713" s="73">
        <v>51939</v>
      </c>
      <c r="G3713" s="72" t="s">
        <v>14</v>
      </c>
      <c r="H3713" s="72" t="s">
        <v>155</v>
      </c>
      <c r="I3713" s="72" t="s">
        <v>16</v>
      </c>
      <c r="J3713" s="72" t="s">
        <v>18</v>
      </c>
      <c r="K3713" s="72" t="s">
        <v>147</v>
      </c>
      <c r="L3713" s="72" t="s">
        <v>444</v>
      </c>
      <c r="M3713" s="72" t="s">
        <v>191</v>
      </c>
    </row>
    <row r="3714" spans="2:13" x14ac:dyDescent="0.25">
      <c r="B3714" s="72" t="s">
        <v>143</v>
      </c>
      <c r="C3714" s="72" t="s">
        <v>144</v>
      </c>
      <c r="D3714" s="72" t="s">
        <v>12</v>
      </c>
      <c r="E3714" s="72" t="s">
        <v>152</v>
      </c>
      <c r="F3714" s="73">
        <v>-985</v>
      </c>
      <c r="G3714" s="72" t="s">
        <v>14</v>
      </c>
      <c r="H3714" s="72" t="s">
        <v>155</v>
      </c>
      <c r="I3714" s="72" t="s">
        <v>16</v>
      </c>
      <c r="J3714" s="72" t="s">
        <v>18</v>
      </c>
      <c r="K3714" s="72" t="s">
        <v>33</v>
      </c>
      <c r="L3714" s="72" t="s">
        <v>809</v>
      </c>
      <c r="M3714" s="72"/>
    </row>
    <row r="3715" spans="2:13" x14ac:dyDescent="0.25">
      <c r="B3715" s="72" t="s">
        <v>143</v>
      </c>
      <c r="C3715" s="72" t="s">
        <v>144</v>
      </c>
      <c r="D3715" s="72" t="s">
        <v>12</v>
      </c>
      <c r="E3715" s="72" t="s">
        <v>164</v>
      </c>
      <c r="F3715" s="73">
        <v>-332</v>
      </c>
      <c r="G3715" s="72" t="s">
        <v>14</v>
      </c>
      <c r="H3715" s="72" t="s">
        <v>15</v>
      </c>
      <c r="I3715" s="72" t="s">
        <v>16</v>
      </c>
      <c r="J3715" s="72" t="s">
        <v>18</v>
      </c>
      <c r="K3715" s="72" t="s">
        <v>168</v>
      </c>
      <c r="L3715" s="72" t="s">
        <v>680</v>
      </c>
      <c r="M3715" s="72"/>
    </row>
    <row r="3716" spans="2:13" x14ac:dyDescent="0.25">
      <c r="B3716" s="72" t="s">
        <v>143</v>
      </c>
      <c r="C3716" s="72" t="s">
        <v>144</v>
      </c>
      <c r="D3716" s="72" t="s">
        <v>12</v>
      </c>
      <c r="E3716" s="72" t="s">
        <v>145</v>
      </c>
      <c r="F3716" s="73">
        <v>-31213</v>
      </c>
      <c r="G3716" s="72" t="s">
        <v>14</v>
      </c>
      <c r="H3716" s="72" t="s">
        <v>15</v>
      </c>
      <c r="I3716" s="72" t="s">
        <v>16</v>
      </c>
      <c r="J3716" s="72" t="s">
        <v>18</v>
      </c>
      <c r="K3716" s="72" t="s">
        <v>21</v>
      </c>
      <c r="L3716" s="72" t="s">
        <v>274</v>
      </c>
      <c r="M3716" s="72"/>
    </row>
    <row r="3717" spans="2:13" x14ac:dyDescent="0.25">
      <c r="B3717" s="72" t="s">
        <v>143</v>
      </c>
      <c r="C3717" s="72" t="s">
        <v>144</v>
      </c>
      <c r="D3717" s="72" t="s">
        <v>12</v>
      </c>
      <c r="E3717" s="72" t="s">
        <v>199</v>
      </c>
      <c r="F3717" s="73">
        <v>278</v>
      </c>
      <c r="G3717" s="72" t="s">
        <v>14</v>
      </c>
      <c r="H3717" s="72" t="s">
        <v>155</v>
      </c>
      <c r="I3717" s="72" t="s">
        <v>16</v>
      </c>
      <c r="J3717" s="72" t="s">
        <v>18</v>
      </c>
      <c r="K3717" s="72" t="s">
        <v>33</v>
      </c>
      <c r="L3717" s="72" t="s">
        <v>631</v>
      </c>
      <c r="M3717" s="72"/>
    </row>
    <row r="3718" spans="2:13" x14ac:dyDescent="0.25">
      <c r="B3718" s="72" t="s">
        <v>143</v>
      </c>
      <c r="C3718" s="72" t="s">
        <v>144</v>
      </c>
      <c r="D3718" s="72" t="s">
        <v>12</v>
      </c>
      <c r="E3718" s="72" t="s">
        <v>199</v>
      </c>
      <c r="F3718" s="73">
        <v>20230</v>
      </c>
      <c r="G3718" s="72" t="s">
        <v>14</v>
      </c>
      <c r="H3718" s="72" t="s">
        <v>155</v>
      </c>
      <c r="I3718" s="72" t="s">
        <v>16</v>
      </c>
      <c r="J3718" s="72" t="s">
        <v>18</v>
      </c>
      <c r="K3718" s="72" t="s">
        <v>267</v>
      </c>
      <c r="L3718" s="72" t="s">
        <v>478</v>
      </c>
      <c r="M3718" s="72"/>
    </row>
    <row r="3719" spans="2:13" x14ac:dyDescent="0.25">
      <c r="B3719" s="72" t="s">
        <v>143</v>
      </c>
      <c r="C3719" s="72" t="s">
        <v>144</v>
      </c>
      <c r="D3719" s="72" t="s">
        <v>12</v>
      </c>
      <c r="E3719" s="72" t="s">
        <v>229</v>
      </c>
      <c r="F3719" s="73">
        <v>-780</v>
      </c>
      <c r="G3719" s="72" t="s">
        <v>14</v>
      </c>
      <c r="H3719" s="72" t="s">
        <v>15</v>
      </c>
      <c r="I3719" s="72" t="s">
        <v>16</v>
      </c>
      <c r="J3719" s="72" t="s">
        <v>18</v>
      </c>
      <c r="K3719" s="72" t="s">
        <v>33</v>
      </c>
      <c r="L3719" s="72" t="s">
        <v>686</v>
      </c>
      <c r="M3719" s="72"/>
    </row>
    <row r="3720" spans="2:13" x14ac:dyDescent="0.25">
      <c r="B3720" s="72" t="s">
        <v>143</v>
      </c>
      <c r="C3720" s="72" t="s">
        <v>144</v>
      </c>
      <c r="D3720" s="72" t="s">
        <v>12</v>
      </c>
      <c r="E3720" s="72" t="s">
        <v>181</v>
      </c>
      <c r="F3720" s="73">
        <v>-85</v>
      </c>
      <c r="G3720" s="72" t="s">
        <v>14</v>
      </c>
      <c r="H3720" s="72" t="s">
        <v>15</v>
      </c>
      <c r="I3720" s="72" t="s">
        <v>16</v>
      </c>
      <c r="J3720" s="72" t="s">
        <v>18</v>
      </c>
      <c r="K3720" s="72" t="s">
        <v>214</v>
      </c>
      <c r="L3720" s="72" t="s">
        <v>647</v>
      </c>
      <c r="M3720" s="72"/>
    </row>
    <row r="3721" spans="2:13" x14ac:dyDescent="0.25">
      <c r="B3721" s="72" t="s">
        <v>143</v>
      </c>
      <c r="C3721" s="72" t="s">
        <v>144</v>
      </c>
      <c r="D3721" s="72" t="s">
        <v>12</v>
      </c>
      <c r="E3721" s="72" t="s">
        <v>328</v>
      </c>
      <c r="F3721" s="73">
        <v>22090</v>
      </c>
      <c r="G3721" s="72" t="s">
        <v>14</v>
      </c>
      <c r="H3721" s="72" t="s">
        <v>15</v>
      </c>
      <c r="I3721" s="72" t="s">
        <v>16</v>
      </c>
      <c r="J3721" s="72" t="s">
        <v>18</v>
      </c>
      <c r="K3721" s="72" t="s">
        <v>147</v>
      </c>
      <c r="L3721" s="72" t="s">
        <v>498</v>
      </c>
      <c r="M3721" s="72" t="s">
        <v>159</v>
      </c>
    </row>
    <row r="3722" spans="2:13" x14ac:dyDescent="0.25">
      <c r="B3722" s="72" t="s">
        <v>143</v>
      </c>
      <c r="C3722" s="72" t="s">
        <v>144</v>
      </c>
      <c r="D3722" s="72" t="s">
        <v>12</v>
      </c>
      <c r="E3722" s="72" t="s">
        <v>229</v>
      </c>
      <c r="F3722" s="73">
        <v>-52315</v>
      </c>
      <c r="G3722" s="72" t="s">
        <v>14</v>
      </c>
      <c r="H3722" s="72" t="s">
        <v>15</v>
      </c>
      <c r="I3722" s="72" t="s">
        <v>16</v>
      </c>
      <c r="J3722" s="72" t="s">
        <v>18</v>
      </c>
      <c r="K3722" s="72" t="s">
        <v>214</v>
      </c>
      <c r="L3722" s="72" t="s">
        <v>566</v>
      </c>
      <c r="M3722" s="72"/>
    </row>
    <row r="3723" spans="2:13" x14ac:dyDescent="0.25">
      <c r="B3723" s="72" t="s">
        <v>143</v>
      </c>
      <c r="C3723" s="72" t="s">
        <v>144</v>
      </c>
      <c r="D3723" s="72" t="s">
        <v>12</v>
      </c>
      <c r="E3723" s="72" t="s">
        <v>183</v>
      </c>
      <c r="F3723" s="73">
        <v>16666</v>
      </c>
      <c r="G3723" s="72" t="s">
        <v>14</v>
      </c>
      <c r="H3723" s="72" t="s">
        <v>15</v>
      </c>
      <c r="I3723" s="72" t="s">
        <v>16</v>
      </c>
      <c r="J3723" s="72" t="s">
        <v>18</v>
      </c>
      <c r="K3723" s="72" t="s">
        <v>189</v>
      </c>
      <c r="L3723" s="72" t="s">
        <v>150</v>
      </c>
      <c r="M3723" s="72" t="s">
        <v>186</v>
      </c>
    </row>
    <row r="3724" spans="2:13" x14ac:dyDescent="0.25">
      <c r="B3724" s="72" t="s">
        <v>143</v>
      </c>
      <c r="C3724" s="72" t="s">
        <v>144</v>
      </c>
      <c r="D3724" s="72" t="s">
        <v>12</v>
      </c>
      <c r="E3724" s="72" t="s">
        <v>229</v>
      </c>
      <c r="F3724" s="73">
        <v>-106</v>
      </c>
      <c r="G3724" s="72" t="s">
        <v>14</v>
      </c>
      <c r="H3724" s="72" t="s">
        <v>15</v>
      </c>
      <c r="I3724" s="72" t="s">
        <v>136</v>
      </c>
      <c r="J3724" s="72" t="s">
        <v>18</v>
      </c>
      <c r="K3724" s="72" t="s">
        <v>33</v>
      </c>
      <c r="L3724" s="72" t="s">
        <v>525</v>
      </c>
      <c r="M3724" s="72"/>
    </row>
    <row r="3725" spans="2:13" x14ac:dyDescent="0.25">
      <c r="B3725" s="72" t="s">
        <v>143</v>
      </c>
      <c r="C3725" s="72" t="s">
        <v>144</v>
      </c>
      <c r="D3725" s="72" t="s">
        <v>12</v>
      </c>
      <c r="E3725" s="72" t="s">
        <v>199</v>
      </c>
      <c r="F3725" s="73">
        <v>690327</v>
      </c>
      <c r="G3725" s="72" t="s">
        <v>14</v>
      </c>
      <c r="H3725" s="72" t="s">
        <v>15</v>
      </c>
      <c r="I3725" s="72" t="s">
        <v>16</v>
      </c>
      <c r="J3725" s="72" t="s">
        <v>18</v>
      </c>
      <c r="K3725" s="72" t="s">
        <v>161</v>
      </c>
      <c r="L3725" s="72" t="s">
        <v>375</v>
      </c>
      <c r="M3725" s="72"/>
    </row>
    <row r="3726" spans="2:13" x14ac:dyDescent="0.25">
      <c r="B3726" s="72" t="s">
        <v>143</v>
      </c>
      <c r="C3726" s="72" t="s">
        <v>144</v>
      </c>
      <c r="D3726" s="72" t="s">
        <v>12</v>
      </c>
      <c r="E3726" s="72" t="s">
        <v>425</v>
      </c>
      <c r="F3726" s="73">
        <v>151356</v>
      </c>
      <c r="G3726" s="72" t="s">
        <v>14</v>
      </c>
      <c r="H3726" s="72" t="s">
        <v>15</v>
      </c>
      <c r="I3726" s="72" t="s">
        <v>16</v>
      </c>
      <c r="J3726" s="72" t="s">
        <v>18</v>
      </c>
      <c r="K3726" s="72" t="s">
        <v>161</v>
      </c>
      <c r="L3726" s="72" t="s">
        <v>174</v>
      </c>
      <c r="M3726" s="72"/>
    </row>
    <row r="3727" spans="2:13" x14ac:dyDescent="0.25">
      <c r="B3727" s="72" t="s">
        <v>143</v>
      </c>
      <c r="C3727" s="72" t="s">
        <v>144</v>
      </c>
      <c r="D3727" s="72" t="s">
        <v>12</v>
      </c>
      <c r="E3727" s="72" t="s">
        <v>188</v>
      </c>
      <c r="F3727" s="73">
        <v>267188</v>
      </c>
      <c r="G3727" s="72" t="s">
        <v>14</v>
      </c>
      <c r="H3727" s="72" t="s">
        <v>15</v>
      </c>
      <c r="I3727" s="72" t="s">
        <v>16</v>
      </c>
      <c r="J3727" s="72" t="s">
        <v>18</v>
      </c>
      <c r="K3727" s="72" t="s">
        <v>24</v>
      </c>
      <c r="L3727" s="72" t="s">
        <v>799</v>
      </c>
      <c r="M3727" s="72" t="s">
        <v>248</v>
      </c>
    </row>
    <row r="3728" spans="2:13" x14ac:dyDescent="0.25">
      <c r="B3728" s="72" t="s">
        <v>143</v>
      </c>
      <c r="C3728" s="72" t="s">
        <v>144</v>
      </c>
      <c r="D3728" s="72" t="s">
        <v>12</v>
      </c>
      <c r="E3728" s="72" t="s">
        <v>197</v>
      </c>
      <c r="F3728" s="73">
        <v>39763</v>
      </c>
      <c r="G3728" s="72" t="s">
        <v>14</v>
      </c>
      <c r="H3728" s="72" t="s">
        <v>155</v>
      </c>
      <c r="I3728" s="72" t="s">
        <v>16</v>
      </c>
      <c r="J3728" s="72" t="s">
        <v>18</v>
      </c>
      <c r="K3728" s="72" t="s">
        <v>21</v>
      </c>
      <c r="L3728" s="72" t="s">
        <v>547</v>
      </c>
      <c r="M3728" s="72" t="s">
        <v>191</v>
      </c>
    </row>
    <row r="3729" spans="2:13" x14ac:dyDescent="0.25">
      <c r="B3729" s="72" t="s">
        <v>143</v>
      </c>
      <c r="C3729" s="72" t="s">
        <v>144</v>
      </c>
      <c r="D3729" s="72" t="s">
        <v>12</v>
      </c>
      <c r="E3729" s="72" t="s">
        <v>183</v>
      </c>
      <c r="F3729" s="73">
        <v>149</v>
      </c>
      <c r="G3729" s="72" t="s">
        <v>14</v>
      </c>
      <c r="H3729" s="72" t="s">
        <v>15</v>
      </c>
      <c r="I3729" s="72" t="s">
        <v>16</v>
      </c>
      <c r="J3729" s="72" t="s">
        <v>18</v>
      </c>
      <c r="K3729" s="72" t="s">
        <v>147</v>
      </c>
      <c r="L3729" s="72" t="s">
        <v>369</v>
      </c>
      <c r="M3729" s="72" t="s">
        <v>172</v>
      </c>
    </row>
    <row r="3730" spans="2:13" x14ac:dyDescent="0.25">
      <c r="B3730" s="72" t="s">
        <v>143</v>
      </c>
      <c r="C3730" s="72" t="s">
        <v>144</v>
      </c>
      <c r="D3730" s="72" t="s">
        <v>12</v>
      </c>
      <c r="E3730" s="72" t="s">
        <v>145</v>
      </c>
      <c r="F3730" s="73">
        <v>-77569</v>
      </c>
      <c r="G3730" s="72" t="s">
        <v>14</v>
      </c>
      <c r="H3730" s="72" t="s">
        <v>15</v>
      </c>
      <c r="I3730" s="72" t="s">
        <v>16</v>
      </c>
      <c r="J3730" s="72" t="s">
        <v>18</v>
      </c>
      <c r="K3730" s="72" t="s">
        <v>21</v>
      </c>
      <c r="L3730" s="72" t="s">
        <v>22</v>
      </c>
      <c r="M3730" s="72"/>
    </row>
    <row r="3731" spans="2:13" x14ac:dyDescent="0.25">
      <c r="B3731" s="72" t="s">
        <v>143</v>
      </c>
      <c r="C3731" s="72" t="s">
        <v>144</v>
      </c>
      <c r="D3731" s="72" t="s">
        <v>12</v>
      </c>
      <c r="E3731" s="72" t="s">
        <v>292</v>
      </c>
      <c r="F3731" s="73">
        <v>235884</v>
      </c>
      <c r="G3731" s="72" t="s">
        <v>14</v>
      </c>
      <c r="H3731" s="72" t="s">
        <v>155</v>
      </c>
      <c r="I3731" s="72" t="s">
        <v>16</v>
      </c>
      <c r="J3731" s="72" t="s">
        <v>18</v>
      </c>
      <c r="K3731" s="72" t="s">
        <v>267</v>
      </c>
      <c r="L3731" s="72" t="s">
        <v>468</v>
      </c>
      <c r="M3731" s="72" t="s">
        <v>384</v>
      </c>
    </row>
    <row r="3732" spans="2:13" x14ac:dyDescent="0.25">
      <c r="B3732" s="72" t="s">
        <v>143</v>
      </c>
      <c r="C3732" s="72" t="s">
        <v>144</v>
      </c>
      <c r="D3732" s="72" t="s">
        <v>12</v>
      </c>
      <c r="E3732" s="72" t="s">
        <v>213</v>
      </c>
      <c r="F3732" s="73">
        <v>3527</v>
      </c>
      <c r="G3732" s="72" t="s">
        <v>14</v>
      </c>
      <c r="H3732" s="72" t="s">
        <v>15</v>
      </c>
      <c r="I3732" s="72" t="s">
        <v>16</v>
      </c>
      <c r="J3732" s="72" t="s">
        <v>18</v>
      </c>
      <c r="K3732" s="72" t="s">
        <v>161</v>
      </c>
      <c r="L3732" s="72" t="s">
        <v>180</v>
      </c>
      <c r="M3732" s="72" t="s">
        <v>172</v>
      </c>
    </row>
    <row r="3733" spans="2:13" x14ac:dyDescent="0.25">
      <c r="B3733" s="72" t="s">
        <v>143</v>
      </c>
      <c r="C3733" s="72" t="s">
        <v>144</v>
      </c>
      <c r="D3733" s="72" t="s">
        <v>12</v>
      </c>
      <c r="E3733" s="72" t="s">
        <v>154</v>
      </c>
      <c r="F3733" s="73">
        <v>-50</v>
      </c>
      <c r="G3733" s="72" t="s">
        <v>14</v>
      </c>
      <c r="H3733" s="72" t="s">
        <v>155</v>
      </c>
      <c r="I3733" s="72" t="s">
        <v>16</v>
      </c>
      <c r="J3733" s="72" t="s">
        <v>18</v>
      </c>
      <c r="K3733" s="72" t="s">
        <v>21</v>
      </c>
      <c r="L3733" s="72" t="s">
        <v>249</v>
      </c>
      <c r="M3733" s="72"/>
    </row>
    <row r="3734" spans="2:13" x14ac:dyDescent="0.25">
      <c r="B3734" s="72" t="s">
        <v>143</v>
      </c>
      <c r="C3734" s="72" t="s">
        <v>144</v>
      </c>
      <c r="D3734" s="72" t="s">
        <v>12</v>
      </c>
      <c r="E3734" s="72" t="s">
        <v>175</v>
      </c>
      <c r="F3734" s="73">
        <v>-11109</v>
      </c>
      <c r="G3734" s="72" t="s">
        <v>14</v>
      </c>
      <c r="H3734" s="72" t="s">
        <v>15</v>
      </c>
      <c r="I3734" s="72" t="s">
        <v>16</v>
      </c>
      <c r="J3734" s="72" t="s">
        <v>18</v>
      </c>
      <c r="K3734" s="72" t="s">
        <v>189</v>
      </c>
      <c r="L3734" s="72" t="s">
        <v>324</v>
      </c>
      <c r="M3734" s="72"/>
    </row>
    <row r="3735" spans="2:13" x14ac:dyDescent="0.25">
      <c r="B3735" s="72" t="s">
        <v>143</v>
      </c>
      <c r="C3735" s="72" t="s">
        <v>144</v>
      </c>
      <c r="D3735" s="72" t="s">
        <v>12</v>
      </c>
      <c r="E3735" s="72" t="s">
        <v>197</v>
      </c>
      <c r="F3735" s="73">
        <v>5142385</v>
      </c>
      <c r="G3735" s="72" t="s">
        <v>14</v>
      </c>
      <c r="H3735" s="72" t="s">
        <v>15</v>
      </c>
      <c r="I3735" s="72" t="s">
        <v>16</v>
      </c>
      <c r="J3735" s="72" t="s">
        <v>18</v>
      </c>
      <c r="K3735" s="72" t="s">
        <v>147</v>
      </c>
      <c r="L3735" s="72" t="s">
        <v>529</v>
      </c>
      <c r="M3735" s="72" t="s">
        <v>163</v>
      </c>
    </row>
    <row r="3736" spans="2:13" x14ac:dyDescent="0.25">
      <c r="B3736" s="72" t="s">
        <v>143</v>
      </c>
      <c r="C3736" s="72" t="s">
        <v>144</v>
      </c>
      <c r="D3736" s="72" t="s">
        <v>12</v>
      </c>
      <c r="E3736" s="72" t="s">
        <v>152</v>
      </c>
      <c r="F3736" s="73">
        <v>-600</v>
      </c>
      <c r="G3736" s="72" t="s">
        <v>31</v>
      </c>
      <c r="H3736" s="72" t="s">
        <v>15</v>
      </c>
      <c r="I3736" s="72" t="s">
        <v>16</v>
      </c>
      <c r="J3736" s="72" t="s">
        <v>32</v>
      </c>
      <c r="K3736" s="72" t="s">
        <v>147</v>
      </c>
      <c r="L3736" s="72" t="s">
        <v>411</v>
      </c>
      <c r="M3736" s="72"/>
    </row>
    <row r="3737" spans="2:13" x14ac:dyDescent="0.25">
      <c r="B3737" s="72" t="s">
        <v>143</v>
      </c>
      <c r="C3737" s="72" t="s">
        <v>144</v>
      </c>
      <c r="D3737" s="72" t="s">
        <v>12</v>
      </c>
      <c r="E3737" s="72" t="s">
        <v>188</v>
      </c>
      <c r="F3737" s="73">
        <v>41686</v>
      </c>
      <c r="G3737" s="72" t="s">
        <v>14</v>
      </c>
      <c r="H3737" s="72" t="s">
        <v>155</v>
      </c>
      <c r="I3737" s="72" t="s">
        <v>16</v>
      </c>
      <c r="J3737" s="72" t="s">
        <v>18</v>
      </c>
      <c r="K3737" s="72" t="s">
        <v>24</v>
      </c>
      <c r="L3737" s="72" t="s">
        <v>307</v>
      </c>
      <c r="M3737" s="72" t="s">
        <v>151</v>
      </c>
    </row>
    <row r="3738" spans="2:13" x14ac:dyDescent="0.25">
      <c r="B3738" s="72" t="s">
        <v>143</v>
      </c>
      <c r="C3738" s="72" t="s">
        <v>144</v>
      </c>
      <c r="D3738" s="72" t="s">
        <v>12</v>
      </c>
      <c r="E3738" s="72" t="s">
        <v>219</v>
      </c>
      <c r="F3738" s="73">
        <v>352477</v>
      </c>
      <c r="G3738" s="72" t="s">
        <v>14</v>
      </c>
      <c r="H3738" s="72" t="s">
        <v>155</v>
      </c>
      <c r="I3738" s="72" t="s">
        <v>16</v>
      </c>
      <c r="J3738" s="72" t="s">
        <v>18</v>
      </c>
      <c r="K3738" s="72" t="s">
        <v>33</v>
      </c>
      <c r="L3738" s="72" t="s">
        <v>542</v>
      </c>
      <c r="M3738" s="72"/>
    </row>
    <row r="3739" spans="2:13" x14ac:dyDescent="0.25">
      <c r="B3739" s="72" t="s">
        <v>143</v>
      </c>
      <c r="C3739" s="72" t="s">
        <v>144</v>
      </c>
      <c r="D3739" s="72" t="s">
        <v>12</v>
      </c>
      <c r="E3739" s="72" t="s">
        <v>183</v>
      </c>
      <c r="F3739" s="73">
        <v>84478</v>
      </c>
      <c r="G3739" s="72" t="s">
        <v>14</v>
      </c>
      <c r="H3739" s="72" t="s">
        <v>15</v>
      </c>
      <c r="I3739" s="72" t="s">
        <v>16</v>
      </c>
      <c r="J3739" s="72" t="s">
        <v>18</v>
      </c>
      <c r="K3739" s="72" t="s">
        <v>147</v>
      </c>
      <c r="L3739" s="72" t="s">
        <v>720</v>
      </c>
      <c r="M3739" s="72" t="s">
        <v>248</v>
      </c>
    </row>
    <row r="3740" spans="2:13" x14ac:dyDescent="0.25">
      <c r="B3740" s="72" t="s">
        <v>143</v>
      </c>
      <c r="C3740" s="72" t="s">
        <v>144</v>
      </c>
      <c r="D3740" s="72" t="s">
        <v>12</v>
      </c>
      <c r="E3740" s="72" t="s">
        <v>199</v>
      </c>
      <c r="F3740" s="73">
        <v>1523</v>
      </c>
      <c r="G3740" s="72" t="s">
        <v>14</v>
      </c>
      <c r="H3740" s="72" t="s">
        <v>15</v>
      </c>
      <c r="I3740" s="72" t="s">
        <v>16</v>
      </c>
      <c r="J3740" s="72" t="s">
        <v>18</v>
      </c>
      <c r="K3740" s="72" t="s">
        <v>33</v>
      </c>
      <c r="L3740" s="72" t="s">
        <v>764</v>
      </c>
      <c r="M3740" s="72"/>
    </row>
    <row r="3741" spans="2:13" x14ac:dyDescent="0.25">
      <c r="B3741" s="72" t="s">
        <v>143</v>
      </c>
      <c r="C3741" s="72" t="s">
        <v>144</v>
      </c>
      <c r="D3741" s="72" t="s">
        <v>12</v>
      </c>
      <c r="E3741" s="72" t="s">
        <v>229</v>
      </c>
      <c r="F3741" s="73">
        <v>-2298</v>
      </c>
      <c r="G3741" s="72" t="s">
        <v>14</v>
      </c>
      <c r="H3741" s="72" t="s">
        <v>15</v>
      </c>
      <c r="I3741" s="72" t="s">
        <v>16</v>
      </c>
      <c r="J3741" s="72" t="s">
        <v>18</v>
      </c>
      <c r="K3741" s="72" t="s">
        <v>214</v>
      </c>
      <c r="L3741" s="72" t="s">
        <v>722</v>
      </c>
      <c r="M3741" s="72"/>
    </row>
    <row r="3742" spans="2:13" x14ac:dyDescent="0.25">
      <c r="B3742" s="72" t="s">
        <v>143</v>
      </c>
      <c r="C3742" s="72" t="s">
        <v>144</v>
      </c>
      <c r="D3742" s="72" t="s">
        <v>12</v>
      </c>
      <c r="E3742" s="72" t="s">
        <v>181</v>
      </c>
      <c r="F3742" s="73">
        <v>-630</v>
      </c>
      <c r="G3742" s="72" t="s">
        <v>14</v>
      </c>
      <c r="H3742" s="72" t="s">
        <v>15</v>
      </c>
      <c r="I3742" s="72" t="s">
        <v>16</v>
      </c>
      <c r="J3742" s="72" t="s">
        <v>18</v>
      </c>
      <c r="K3742" s="72" t="s">
        <v>147</v>
      </c>
      <c r="L3742" s="72" t="s">
        <v>416</v>
      </c>
      <c r="M3742" s="72"/>
    </row>
    <row r="3743" spans="2:13" x14ac:dyDescent="0.25">
      <c r="B3743" s="72" t="s">
        <v>143</v>
      </c>
      <c r="C3743" s="72" t="s">
        <v>144</v>
      </c>
      <c r="D3743" s="72" t="s">
        <v>12</v>
      </c>
      <c r="E3743" s="72" t="s">
        <v>213</v>
      </c>
      <c r="F3743" s="73">
        <v>32</v>
      </c>
      <c r="G3743" s="72" t="s">
        <v>14</v>
      </c>
      <c r="H3743" s="72" t="s">
        <v>15</v>
      </c>
      <c r="I3743" s="72" t="s">
        <v>16</v>
      </c>
      <c r="J3743" s="72" t="s">
        <v>18</v>
      </c>
      <c r="K3743" s="72" t="s">
        <v>147</v>
      </c>
      <c r="L3743" s="72" t="s">
        <v>622</v>
      </c>
      <c r="M3743" s="72" t="s">
        <v>172</v>
      </c>
    </row>
    <row r="3744" spans="2:13" x14ac:dyDescent="0.25">
      <c r="B3744" s="72" t="s">
        <v>143</v>
      </c>
      <c r="C3744" s="72" t="s">
        <v>144</v>
      </c>
      <c r="D3744" s="72" t="s">
        <v>12</v>
      </c>
      <c r="E3744" s="72" t="s">
        <v>177</v>
      </c>
      <c r="F3744" s="73">
        <v>20021</v>
      </c>
      <c r="G3744" s="72" t="s">
        <v>14</v>
      </c>
      <c r="H3744" s="72" t="s">
        <v>155</v>
      </c>
      <c r="I3744" s="72" t="s">
        <v>16</v>
      </c>
      <c r="J3744" s="72" t="s">
        <v>18</v>
      </c>
      <c r="K3744" s="72" t="s">
        <v>33</v>
      </c>
      <c r="L3744" s="72" t="s">
        <v>300</v>
      </c>
      <c r="M3744" s="72"/>
    </row>
    <row r="3745" spans="2:13" x14ac:dyDescent="0.25">
      <c r="B3745" s="72" t="s">
        <v>143</v>
      </c>
      <c r="C3745" s="72" t="s">
        <v>144</v>
      </c>
      <c r="D3745" s="72" t="s">
        <v>12</v>
      </c>
      <c r="E3745" s="72" t="s">
        <v>197</v>
      </c>
      <c r="F3745" s="73">
        <v>438086</v>
      </c>
      <c r="G3745" s="72" t="s">
        <v>14</v>
      </c>
      <c r="H3745" s="72" t="s">
        <v>155</v>
      </c>
      <c r="I3745" s="72" t="s">
        <v>16</v>
      </c>
      <c r="J3745" s="72" t="s">
        <v>18</v>
      </c>
      <c r="K3745" s="72" t="s">
        <v>33</v>
      </c>
      <c r="L3745" s="72" t="s">
        <v>624</v>
      </c>
      <c r="M3745" s="72" t="s">
        <v>163</v>
      </c>
    </row>
    <row r="3746" spans="2:13" x14ac:dyDescent="0.25">
      <c r="B3746" s="72" t="s">
        <v>143</v>
      </c>
      <c r="C3746" s="72" t="s">
        <v>144</v>
      </c>
      <c r="D3746" s="72" t="s">
        <v>12</v>
      </c>
      <c r="E3746" s="72" t="s">
        <v>175</v>
      </c>
      <c r="F3746" s="73">
        <v>-109</v>
      </c>
      <c r="G3746" s="72" t="s">
        <v>14</v>
      </c>
      <c r="H3746" s="72" t="s">
        <v>15</v>
      </c>
      <c r="I3746" s="72" t="s">
        <v>16</v>
      </c>
      <c r="J3746" s="72" t="s">
        <v>18</v>
      </c>
      <c r="K3746" s="72" t="s">
        <v>147</v>
      </c>
      <c r="L3746" s="72" t="s">
        <v>407</v>
      </c>
      <c r="M3746" s="72"/>
    </row>
    <row r="3747" spans="2:13" x14ac:dyDescent="0.25">
      <c r="B3747" s="72" t="s">
        <v>143</v>
      </c>
      <c r="C3747" s="72" t="s">
        <v>144</v>
      </c>
      <c r="D3747" s="72" t="s">
        <v>12</v>
      </c>
      <c r="E3747" s="72" t="s">
        <v>154</v>
      </c>
      <c r="F3747" s="73">
        <v>-5228</v>
      </c>
      <c r="G3747" s="72" t="s">
        <v>14</v>
      </c>
      <c r="H3747" s="72" t="s">
        <v>15</v>
      </c>
      <c r="I3747" s="72" t="s">
        <v>16</v>
      </c>
      <c r="J3747" s="72" t="s">
        <v>18</v>
      </c>
      <c r="K3747" s="72" t="s">
        <v>147</v>
      </c>
      <c r="L3747" s="72" t="s">
        <v>217</v>
      </c>
      <c r="M3747" s="72"/>
    </row>
    <row r="3748" spans="2:13" x14ac:dyDescent="0.25">
      <c r="B3748" s="72" t="s">
        <v>143</v>
      </c>
      <c r="C3748" s="72" t="s">
        <v>144</v>
      </c>
      <c r="D3748" s="72" t="s">
        <v>12</v>
      </c>
      <c r="E3748" s="72" t="s">
        <v>227</v>
      </c>
      <c r="F3748" s="73">
        <v>5352</v>
      </c>
      <c r="G3748" s="72" t="s">
        <v>14</v>
      </c>
      <c r="H3748" s="72" t="s">
        <v>155</v>
      </c>
      <c r="I3748" s="72" t="s">
        <v>16</v>
      </c>
      <c r="J3748" s="72" t="s">
        <v>18</v>
      </c>
      <c r="K3748" s="72" t="s">
        <v>33</v>
      </c>
      <c r="L3748" s="72" t="s">
        <v>764</v>
      </c>
      <c r="M3748" s="72" t="s">
        <v>191</v>
      </c>
    </row>
    <row r="3749" spans="2:13" x14ac:dyDescent="0.25">
      <c r="B3749" s="72" t="s">
        <v>143</v>
      </c>
      <c r="C3749" s="72" t="s">
        <v>144</v>
      </c>
      <c r="D3749" s="72" t="s">
        <v>12</v>
      </c>
      <c r="E3749" s="72" t="s">
        <v>183</v>
      </c>
      <c r="F3749" s="73">
        <v>78260</v>
      </c>
      <c r="G3749" s="72" t="s">
        <v>14</v>
      </c>
      <c r="H3749" s="72" t="s">
        <v>155</v>
      </c>
      <c r="I3749" s="72" t="s">
        <v>16</v>
      </c>
      <c r="J3749" s="72" t="s">
        <v>18</v>
      </c>
      <c r="K3749" s="72" t="s">
        <v>21</v>
      </c>
      <c r="L3749" s="72" t="s">
        <v>352</v>
      </c>
      <c r="M3749" s="72" t="s">
        <v>248</v>
      </c>
    </row>
    <row r="3750" spans="2:13" x14ac:dyDescent="0.25">
      <c r="B3750" s="72" t="s">
        <v>143</v>
      </c>
      <c r="C3750" s="72" t="s">
        <v>144</v>
      </c>
      <c r="D3750" s="72" t="s">
        <v>12</v>
      </c>
      <c r="E3750" s="72" t="s">
        <v>145</v>
      </c>
      <c r="F3750" s="73">
        <v>-4532</v>
      </c>
      <c r="G3750" s="72" t="s">
        <v>14</v>
      </c>
      <c r="H3750" s="72" t="s">
        <v>155</v>
      </c>
      <c r="I3750" s="72" t="s">
        <v>16</v>
      </c>
      <c r="J3750" s="72" t="s">
        <v>18</v>
      </c>
      <c r="K3750" s="72" t="s">
        <v>21</v>
      </c>
      <c r="L3750" s="72" t="s">
        <v>274</v>
      </c>
      <c r="M3750" s="72"/>
    </row>
    <row r="3751" spans="2:13" x14ac:dyDescent="0.25">
      <c r="B3751" s="72" t="s">
        <v>143</v>
      </c>
      <c r="C3751" s="72" t="s">
        <v>144</v>
      </c>
      <c r="D3751" s="72" t="s">
        <v>12</v>
      </c>
      <c r="E3751" s="72" t="s">
        <v>227</v>
      </c>
      <c r="F3751" s="73">
        <v>31833</v>
      </c>
      <c r="G3751" s="72" t="s">
        <v>14</v>
      </c>
      <c r="H3751" s="72" t="s">
        <v>15</v>
      </c>
      <c r="I3751" s="72" t="s">
        <v>16</v>
      </c>
      <c r="J3751" s="72" t="s">
        <v>18</v>
      </c>
      <c r="K3751" s="72" t="s">
        <v>165</v>
      </c>
      <c r="L3751" s="72" t="s">
        <v>610</v>
      </c>
      <c r="M3751" s="72" t="s">
        <v>151</v>
      </c>
    </row>
    <row r="3752" spans="2:13" x14ac:dyDescent="0.25">
      <c r="B3752" s="72" t="s">
        <v>143</v>
      </c>
      <c r="C3752" s="72" t="s">
        <v>144</v>
      </c>
      <c r="D3752" s="72" t="s">
        <v>12</v>
      </c>
      <c r="E3752" s="72" t="s">
        <v>177</v>
      </c>
      <c r="F3752" s="73">
        <v>114417</v>
      </c>
      <c r="G3752" s="72" t="s">
        <v>14</v>
      </c>
      <c r="H3752" s="72" t="s">
        <v>15</v>
      </c>
      <c r="I3752" s="72" t="s">
        <v>16</v>
      </c>
      <c r="J3752" s="72" t="s">
        <v>18</v>
      </c>
      <c r="K3752" s="72" t="s">
        <v>147</v>
      </c>
      <c r="L3752" s="72" t="s">
        <v>388</v>
      </c>
      <c r="M3752" s="72"/>
    </row>
    <row r="3753" spans="2:13" x14ac:dyDescent="0.25">
      <c r="B3753" s="72" t="s">
        <v>143</v>
      </c>
      <c r="C3753" s="72" t="s">
        <v>144</v>
      </c>
      <c r="D3753" s="72" t="s">
        <v>12</v>
      </c>
      <c r="E3753" s="72" t="s">
        <v>229</v>
      </c>
      <c r="F3753" s="73">
        <v>-925</v>
      </c>
      <c r="G3753" s="72" t="s">
        <v>14</v>
      </c>
      <c r="H3753" s="72" t="s">
        <v>15</v>
      </c>
      <c r="I3753" s="72" t="s">
        <v>16</v>
      </c>
      <c r="J3753" s="72" t="s">
        <v>18</v>
      </c>
      <c r="K3753" s="72" t="s">
        <v>267</v>
      </c>
      <c r="L3753" s="72" t="s">
        <v>321</v>
      </c>
      <c r="M3753" s="72"/>
    </row>
    <row r="3754" spans="2:13" x14ac:dyDescent="0.25">
      <c r="B3754" s="72" t="s">
        <v>143</v>
      </c>
      <c r="C3754" s="72" t="s">
        <v>144</v>
      </c>
      <c r="D3754" s="72" t="s">
        <v>12</v>
      </c>
      <c r="E3754" s="72" t="s">
        <v>183</v>
      </c>
      <c r="F3754" s="73">
        <v>181999</v>
      </c>
      <c r="G3754" s="72" t="s">
        <v>14</v>
      </c>
      <c r="H3754" s="72" t="s">
        <v>15</v>
      </c>
      <c r="I3754" s="72" t="s">
        <v>16</v>
      </c>
      <c r="J3754" s="72" t="s">
        <v>18</v>
      </c>
      <c r="K3754" s="72" t="s">
        <v>165</v>
      </c>
      <c r="L3754" s="72" t="s">
        <v>472</v>
      </c>
      <c r="M3754" s="72" t="s">
        <v>163</v>
      </c>
    </row>
    <row r="3755" spans="2:13" x14ac:dyDescent="0.25">
      <c r="B3755" s="72" t="s">
        <v>143</v>
      </c>
      <c r="C3755" s="72" t="s">
        <v>144</v>
      </c>
      <c r="D3755" s="72" t="s">
        <v>12</v>
      </c>
      <c r="E3755" s="72" t="s">
        <v>242</v>
      </c>
      <c r="F3755" s="73">
        <v>-1948</v>
      </c>
      <c r="G3755" s="72" t="s">
        <v>14</v>
      </c>
      <c r="H3755" s="72" t="s">
        <v>15</v>
      </c>
      <c r="I3755" s="72" t="s">
        <v>16</v>
      </c>
      <c r="J3755" s="72" t="s">
        <v>18</v>
      </c>
      <c r="K3755" s="72" t="s">
        <v>21</v>
      </c>
      <c r="L3755" s="72" t="s">
        <v>711</v>
      </c>
      <c r="M3755" s="72"/>
    </row>
    <row r="3756" spans="2:13" x14ac:dyDescent="0.25">
      <c r="B3756" s="72" t="s">
        <v>143</v>
      </c>
      <c r="C3756" s="72" t="s">
        <v>144</v>
      </c>
      <c r="D3756" s="72" t="s">
        <v>12</v>
      </c>
      <c r="E3756" s="72" t="s">
        <v>240</v>
      </c>
      <c r="F3756" s="73">
        <v>-92924</v>
      </c>
      <c r="G3756" s="72" t="s">
        <v>14</v>
      </c>
      <c r="H3756" s="72" t="s">
        <v>15</v>
      </c>
      <c r="I3756" s="72" t="s">
        <v>16</v>
      </c>
      <c r="J3756" s="72" t="s">
        <v>18</v>
      </c>
      <c r="K3756" s="72" t="s">
        <v>147</v>
      </c>
      <c r="L3756" s="72" t="s">
        <v>216</v>
      </c>
      <c r="M3756" s="72"/>
    </row>
    <row r="3757" spans="2:13" x14ac:dyDescent="0.25">
      <c r="B3757" s="72" t="s">
        <v>143</v>
      </c>
      <c r="C3757" s="72" t="s">
        <v>144</v>
      </c>
      <c r="D3757" s="72" t="s">
        <v>12</v>
      </c>
      <c r="E3757" s="72" t="s">
        <v>213</v>
      </c>
      <c r="F3757" s="73">
        <v>13331</v>
      </c>
      <c r="G3757" s="72" t="s">
        <v>14</v>
      </c>
      <c r="H3757" s="72" t="s">
        <v>155</v>
      </c>
      <c r="I3757" s="72" t="s">
        <v>16</v>
      </c>
      <c r="J3757" s="72" t="s">
        <v>18</v>
      </c>
      <c r="K3757" s="72" t="s">
        <v>147</v>
      </c>
      <c r="L3757" s="72" t="s">
        <v>365</v>
      </c>
      <c r="M3757" s="72" t="s">
        <v>163</v>
      </c>
    </row>
    <row r="3758" spans="2:13" x14ac:dyDescent="0.25">
      <c r="B3758" s="72" t="s">
        <v>143</v>
      </c>
      <c r="C3758" s="72" t="s">
        <v>144</v>
      </c>
      <c r="D3758" s="72" t="s">
        <v>12</v>
      </c>
      <c r="E3758" s="72" t="s">
        <v>160</v>
      </c>
      <c r="F3758" s="73">
        <v>38606</v>
      </c>
      <c r="G3758" s="72" t="s">
        <v>14</v>
      </c>
      <c r="H3758" s="72" t="s">
        <v>15</v>
      </c>
      <c r="I3758" s="72" t="s">
        <v>16</v>
      </c>
      <c r="J3758" s="72" t="s">
        <v>18</v>
      </c>
      <c r="K3758" s="72" t="s">
        <v>245</v>
      </c>
      <c r="L3758" s="72" t="s">
        <v>287</v>
      </c>
      <c r="M3758" s="72" t="s">
        <v>191</v>
      </c>
    </row>
    <row r="3759" spans="2:13" x14ac:dyDescent="0.25">
      <c r="B3759" s="72" t="s">
        <v>143</v>
      </c>
      <c r="C3759" s="72" t="s">
        <v>144</v>
      </c>
      <c r="D3759" s="72" t="s">
        <v>12</v>
      </c>
      <c r="E3759" s="72" t="s">
        <v>152</v>
      </c>
      <c r="F3759" s="73">
        <v>-39830</v>
      </c>
      <c r="G3759" s="72" t="s">
        <v>14</v>
      </c>
      <c r="H3759" s="72" t="s">
        <v>15</v>
      </c>
      <c r="I3759" s="72" t="s">
        <v>16</v>
      </c>
      <c r="J3759" s="72" t="s">
        <v>18</v>
      </c>
      <c r="K3759" s="72" t="s">
        <v>147</v>
      </c>
      <c r="L3759" s="72" t="s">
        <v>158</v>
      </c>
      <c r="M3759" s="72"/>
    </row>
    <row r="3760" spans="2:13" x14ac:dyDescent="0.25">
      <c r="B3760" s="72" t="s">
        <v>143</v>
      </c>
      <c r="C3760" s="72" t="s">
        <v>144</v>
      </c>
      <c r="D3760" s="72" t="s">
        <v>12</v>
      </c>
      <c r="E3760" s="72" t="s">
        <v>164</v>
      </c>
      <c r="F3760" s="73">
        <v>1</v>
      </c>
      <c r="G3760" s="72" t="s">
        <v>14</v>
      </c>
      <c r="H3760" s="72" t="s">
        <v>15</v>
      </c>
      <c r="I3760" s="72" t="s">
        <v>16</v>
      </c>
      <c r="J3760" s="72" t="s">
        <v>140</v>
      </c>
      <c r="K3760" s="72" t="s">
        <v>24</v>
      </c>
      <c r="L3760" s="72" t="s">
        <v>25</v>
      </c>
      <c r="M3760" s="72"/>
    </row>
    <row r="3761" spans="2:13" x14ac:dyDescent="0.25">
      <c r="B3761" s="72" t="s">
        <v>143</v>
      </c>
      <c r="C3761" s="72" t="s">
        <v>144</v>
      </c>
      <c r="D3761" s="72" t="s">
        <v>12</v>
      </c>
      <c r="E3761" s="72" t="s">
        <v>197</v>
      </c>
      <c r="F3761" s="73">
        <v>2122481</v>
      </c>
      <c r="G3761" s="72" t="s">
        <v>14</v>
      </c>
      <c r="H3761" s="72" t="s">
        <v>15</v>
      </c>
      <c r="I3761" s="72" t="s">
        <v>16</v>
      </c>
      <c r="J3761" s="72" t="s">
        <v>593</v>
      </c>
      <c r="K3761" s="72" t="s">
        <v>147</v>
      </c>
      <c r="L3761" s="72" t="s">
        <v>580</v>
      </c>
      <c r="M3761" s="72" t="s">
        <v>186</v>
      </c>
    </row>
    <row r="3762" spans="2:13" x14ac:dyDescent="0.25">
      <c r="B3762" s="72" t="s">
        <v>143</v>
      </c>
      <c r="C3762" s="72" t="s">
        <v>144</v>
      </c>
      <c r="D3762" s="72" t="s">
        <v>12</v>
      </c>
      <c r="E3762" s="72" t="s">
        <v>170</v>
      </c>
      <c r="F3762" s="73">
        <v>502569</v>
      </c>
      <c r="G3762" s="72" t="s">
        <v>14</v>
      </c>
      <c r="H3762" s="72" t="s">
        <v>15</v>
      </c>
      <c r="I3762" s="72" t="s">
        <v>16</v>
      </c>
      <c r="J3762" s="72" t="s">
        <v>18</v>
      </c>
      <c r="K3762" s="72" t="s">
        <v>21</v>
      </c>
      <c r="L3762" s="72" t="s">
        <v>272</v>
      </c>
      <c r="M3762" s="72" t="s">
        <v>186</v>
      </c>
    </row>
    <row r="3763" spans="2:13" x14ac:dyDescent="0.25">
      <c r="B3763" s="72" t="s">
        <v>143</v>
      </c>
      <c r="C3763" s="72" t="s">
        <v>144</v>
      </c>
      <c r="D3763" s="72" t="s">
        <v>12</v>
      </c>
      <c r="E3763" s="72" t="s">
        <v>183</v>
      </c>
      <c r="F3763" s="73">
        <v>21715</v>
      </c>
      <c r="G3763" s="72" t="s">
        <v>14</v>
      </c>
      <c r="H3763" s="72" t="s">
        <v>15</v>
      </c>
      <c r="I3763" s="72" t="s">
        <v>16</v>
      </c>
      <c r="J3763" s="72" t="s">
        <v>18</v>
      </c>
      <c r="K3763" s="72" t="s">
        <v>168</v>
      </c>
      <c r="L3763" s="72" t="s">
        <v>755</v>
      </c>
      <c r="M3763" s="72" t="s">
        <v>191</v>
      </c>
    </row>
    <row r="3764" spans="2:13" x14ac:dyDescent="0.25">
      <c r="B3764" s="72" t="s">
        <v>143</v>
      </c>
      <c r="C3764" s="72" t="s">
        <v>144</v>
      </c>
      <c r="D3764" s="72" t="s">
        <v>12</v>
      </c>
      <c r="E3764" s="72" t="s">
        <v>160</v>
      </c>
      <c r="F3764" s="73">
        <v>2175609</v>
      </c>
      <c r="G3764" s="72" t="s">
        <v>14</v>
      </c>
      <c r="H3764" s="72" t="s">
        <v>15</v>
      </c>
      <c r="I3764" s="72" t="s">
        <v>16</v>
      </c>
      <c r="J3764" s="72" t="s">
        <v>18</v>
      </c>
      <c r="K3764" s="72" t="s">
        <v>147</v>
      </c>
      <c r="L3764" s="72" t="s">
        <v>404</v>
      </c>
      <c r="M3764" s="72" t="s">
        <v>163</v>
      </c>
    </row>
    <row r="3765" spans="2:13" x14ac:dyDescent="0.25">
      <c r="B3765" s="72" t="s">
        <v>143</v>
      </c>
      <c r="C3765" s="72" t="s">
        <v>144</v>
      </c>
      <c r="D3765" s="72" t="s">
        <v>12</v>
      </c>
      <c r="E3765" s="72" t="s">
        <v>160</v>
      </c>
      <c r="F3765" s="73">
        <v>61299</v>
      </c>
      <c r="G3765" s="72" t="s">
        <v>14</v>
      </c>
      <c r="H3765" s="72" t="s">
        <v>15</v>
      </c>
      <c r="I3765" s="72" t="s">
        <v>16</v>
      </c>
      <c r="J3765" s="72" t="s">
        <v>18</v>
      </c>
      <c r="K3765" s="72" t="s">
        <v>33</v>
      </c>
      <c r="L3765" s="72" t="s">
        <v>339</v>
      </c>
      <c r="M3765" s="72" t="s">
        <v>186</v>
      </c>
    </row>
    <row r="3766" spans="2:13" x14ac:dyDescent="0.25">
      <c r="B3766" s="72" t="s">
        <v>143</v>
      </c>
      <c r="C3766" s="72" t="s">
        <v>144</v>
      </c>
      <c r="D3766" s="72" t="s">
        <v>12</v>
      </c>
      <c r="E3766" s="72" t="s">
        <v>145</v>
      </c>
      <c r="F3766" s="73">
        <v>-12288</v>
      </c>
      <c r="G3766" s="72" t="s">
        <v>14</v>
      </c>
      <c r="H3766" s="72" t="s">
        <v>15</v>
      </c>
      <c r="I3766" s="72" t="s">
        <v>16</v>
      </c>
      <c r="J3766" s="72" t="s">
        <v>18</v>
      </c>
      <c r="K3766" s="72" t="s">
        <v>21</v>
      </c>
      <c r="L3766" s="72" t="s">
        <v>291</v>
      </c>
      <c r="M3766" s="72"/>
    </row>
    <row r="3767" spans="2:13" x14ac:dyDescent="0.25">
      <c r="B3767" s="72" t="s">
        <v>143</v>
      </c>
      <c r="C3767" s="72" t="s">
        <v>144</v>
      </c>
      <c r="D3767" s="72" t="s">
        <v>12</v>
      </c>
      <c r="E3767" s="72" t="s">
        <v>160</v>
      </c>
      <c r="F3767" s="73">
        <v>156420</v>
      </c>
      <c r="G3767" s="72" t="s">
        <v>14</v>
      </c>
      <c r="H3767" s="72" t="s">
        <v>15</v>
      </c>
      <c r="I3767" s="72" t="s">
        <v>16</v>
      </c>
      <c r="J3767" s="72" t="s">
        <v>18</v>
      </c>
      <c r="K3767" s="72" t="s">
        <v>21</v>
      </c>
      <c r="L3767" s="72" t="s">
        <v>494</v>
      </c>
      <c r="M3767" s="72" t="s">
        <v>191</v>
      </c>
    </row>
    <row r="3768" spans="2:13" x14ac:dyDescent="0.25">
      <c r="B3768" s="72" t="s">
        <v>143</v>
      </c>
      <c r="C3768" s="72" t="s">
        <v>144</v>
      </c>
      <c r="D3768" s="72" t="s">
        <v>12</v>
      </c>
      <c r="E3768" s="72" t="s">
        <v>160</v>
      </c>
      <c r="F3768" s="73">
        <v>24403</v>
      </c>
      <c r="G3768" s="72" t="s">
        <v>14</v>
      </c>
      <c r="H3768" s="72" t="s">
        <v>15</v>
      </c>
      <c r="I3768" s="72" t="s">
        <v>16</v>
      </c>
      <c r="J3768" s="72" t="s">
        <v>18</v>
      </c>
      <c r="K3768" s="72" t="s">
        <v>33</v>
      </c>
      <c r="L3768" s="72" t="s">
        <v>409</v>
      </c>
      <c r="M3768" s="72" t="s">
        <v>163</v>
      </c>
    </row>
    <row r="3769" spans="2:13" x14ac:dyDescent="0.25">
      <c r="B3769" s="72" t="s">
        <v>143</v>
      </c>
      <c r="C3769" s="72" t="s">
        <v>144</v>
      </c>
      <c r="D3769" s="72" t="s">
        <v>12</v>
      </c>
      <c r="E3769" s="72" t="s">
        <v>197</v>
      </c>
      <c r="F3769" s="73">
        <v>886371</v>
      </c>
      <c r="G3769" s="72" t="s">
        <v>14</v>
      </c>
      <c r="H3769" s="72" t="s">
        <v>155</v>
      </c>
      <c r="I3769" s="72" t="s">
        <v>16</v>
      </c>
      <c r="J3769" s="72" t="s">
        <v>18</v>
      </c>
      <c r="K3769" s="72" t="s">
        <v>33</v>
      </c>
      <c r="L3769" s="72" t="s">
        <v>742</v>
      </c>
      <c r="M3769" s="72" t="s">
        <v>248</v>
      </c>
    </row>
    <row r="3770" spans="2:13" x14ac:dyDescent="0.25">
      <c r="B3770" s="72" t="s">
        <v>143</v>
      </c>
      <c r="C3770" s="72" t="s">
        <v>144</v>
      </c>
      <c r="D3770" s="72" t="s">
        <v>12</v>
      </c>
      <c r="E3770" s="72" t="s">
        <v>219</v>
      </c>
      <c r="F3770" s="73">
        <v>7897</v>
      </c>
      <c r="G3770" s="72" t="s">
        <v>14</v>
      </c>
      <c r="H3770" s="72" t="s">
        <v>15</v>
      </c>
      <c r="I3770" s="72" t="s">
        <v>16</v>
      </c>
      <c r="J3770" s="72" t="s">
        <v>18</v>
      </c>
      <c r="K3770" s="72" t="s">
        <v>33</v>
      </c>
      <c r="L3770" s="72" t="s">
        <v>521</v>
      </c>
      <c r="M3770" s="72"/>
    </row>
    <row r="3771" spans="2:13" x14ac:dyDescent="0.25">
      <c r="B3771" s="72" t="s">
        <v>143</v>
      </c>
      <c r="C3771" s="72" t="s">
        <v>144</v>
      </c>
      <c r="D3771" s="72" t="s">
        <v>12</v>
      </c>
      <c r="E3771" s="72" t="s">
        <v>282</v>
      </c>
      <c r="F3771" s="73">
        <v>-809</v>
      </c>
      <c r="G3771" s="72" t="s">
        <v>14</v>
      </c>
      <c r="H3771" s="72" t="s">
        <v>155</v>
      </c>
      <c r="I3771" s="72" t="s">
        <v>16</v>
      </c>
      <c r="J3771" s="72" t="s">
        <v>18</v>
      </c>
      <c r="K3771" s="72" t="s">
        <v>33</v>
      </c>
      <c r="L3771" s="72" t="s">
        <v>277</v>
      </c>
      <c r="M3771" s="72"/>
    </row>
    <row r="3772" spans="2:13" x14ac:dyDescent="0.25">
      <c r="B3772" s="72" t="s">
        <v>143</v>
      </c>
      <c r="C3772" s="72" t="s">
        <v>144</v>
      </c>
      <c r="D3772" s="72" t="s">
        <v>12</v>
      </c>
      <c r="E3772" s="72" t="s">
        <v>183</v>
      </c>
      <c r="F3772" s="73">
        <v>93705</v>
      </c>
      <c r="G3772" s="72" t="s">
        <v>14</v>
      </c>
      <c r="H3772" s="72" t="s">
        <v>155</v>
      </c>
      <c r="I3772" s="72" t="s">
        <v>16</v>
      </c>
      <c r="J3772" s="72" t="s">
        <v>18</v>
      </c>
      <c r="K3772" s="72" t="s">
        <v>21</v>
      </c>
      <c r="L3772" s="72" t="s">
        <v>457</v>
      </c>
      <c r="M3772" s="72" t="s">
        <v>186</v>
      </c>
    </row>
    <row r="3773" spans="2:13" x14ac:dyDescent="0.25">
      <c r="B3773" s="72" t="s">
        <v>143</v>
      </c>
      <c r="C3773" s="72" t="s">
        <v>144</v>
      </c>
      <c r="D3773" s="72" t="s">
        <v>12</v>
      </c>
      <c r="E3773" s="72" t="s">
        <v>244</v>
      </c>
      <c r="F3773" s="73">
        <v>12776</v>
      </c>
      <c r="G3773" s="72" t="s">
        <v>14</v>
      </c>
      <c r="H3773" s="72" t="s">
        <v>15</v>
      </c>
      <c r="I3773" s="72" t="s">
        <v>16</v>
      </c>
      <c r="J3773" s="72" t="s">
        <v>18</v>
      </c>
      <c r="K3773" s="72" t="s">
        <v>189</v>
      </c>
      <c r="L3773" s="72" t="s">
        <v>505</v>
      </c>
      <c r="M3773" s="72" t="s">
        <v>151</v>
      </c>
    </row>
    <row r="3774" spans="2:13" x14ac:dyDescent="0.25">
      <c r="B3774" s="72" t="s">
        <v>143</v>
      </c>
      <c r="C3774" s="72" t="s">
        <v>144</v>
      </c>
      <c r="D3774" s="72" t="s">
        <v>12</v>
      </c>
      <c r="E3774" s="72" t="s">
        <v>154</v>
      </c>
      <c r="F3774" s="73">
        <v>-4126</v>
      </c>
      <c r="G3774" s="72" t="s">
        <v>14</v>
      </c>
      <c r="H3774" s="72" t="s">
        <v>15</v>
      </c>
      <c r="I3774" s="72" t="s">
        <v>16</v>
      </c>
      <c r="J3774" s="72" t="s">
        <v>18</v>
      </c>
      <c r="K3774" s="72" t="s">
        <v>24</v>
      </c>
      <c r="L3774" s="72" t="s">
        <v>676</v>
      </c>
      <c r="M3774" s="72"/>
    </row>
    <row r="3775" spans="2:13" x14ac:dyDescent="0.25">
      <c r="B3775" s="72" t="s">
        <v>143</v>
      </c>
      <c r="C3775" s="72" t="s">
        <v>144</v>
      </c>
      <c r="D3775" s="72" t="s">
        <v>12</v>
      </c>
      <c r="E3775" s="72" t="s">
        <v>229</v>
      </c>
      <c r="F3775" s="73">
        <v>-93839</v>
      </c>
      <c r="G3775" s="72" t="s">
        <v>14</v>
      </c>
      <c r="H3775" s="72" t="s">
        <v>15</v>
      </c>
      <c r="I3775" s="72" t="s">
        <v>16</v>
      </c>
      <c r="J3775" s="72" t="s">
        <v>18</v>
      </c>
      <c r="K3775" s="72" t="s">
        <v>33</v>
      </c>
      <c r="L3775" s="72" t="s">
        <v>392</v>
      </c>
      <c r="M3775" s="72"/>
    </row>
    <row r="3776" spans="2:13" x14ac:dyDescent="0.25">
      <c r="B3776" s="72" t="s">
        <v>143</v>
      </c>
      <c r="C3776" s="72" t="s">
        <v>144</v>
      </c>
      <c r="D3776" s="72" t="s">
        <v>12</v>
      </c>
      <c r="E3776" s="72" t="s">
        <v>145</v>
      </c>
      <c r="F3776" s="73">
        <v>-1669</v>
      </c>
      <c r="G3776" s="72" t="s">
        <v>14</v>
      </c>
      <c r="H3776" s="72" t="s">
        <v>155</v>
      </c>
      <c r="I3776" s="72" t="s">
        <v>16</v>
      </c>
      <c r="J3776" s="72" t="s">
        <v>18</v>
      </c>
      <c r="K3776" s="72" t="s">
        <v>267</v>
      </c>
      <c r="L3776" s="72" t="s">
        <v>589</v>
      </c>
      <c r="M3776" s="72"/>
    </row>
    <row r="3777" spans="2:13" x14ac:dyDescent="0.25">
      <c r="B3777" s="72" t="s">
        <v>143</v>
      </c>
      <c r="C3777" s="72" t="s">
        <v>144</v>
      </c>
      <c r="D3777" s="72" t="s">
        <v>12</v>
      </c>
      <c r="E3777" s="72" t="s">
        <v>199</v>
      </c>
      <c r="F3777" s="73">
        <v>66</v>
      </c>
      <c r="G3777" s="72" t="s">
        <v>14</v>
      </c>
      <c r="H3777" s="72" t="s">
        <v>155</v>
      </c>
      <c r="I3777" s="72" t="s">
        <v>16</v>
      </c>
      <c r="J3777" s="72" t="s">
        <v>18</v>
      </c>
      <c r="K3777" s="72" t="s">
        <v>21</v>
      </c>
      <c r="L3777" s="72" t="s">
        <v>602</v>
      </c>
      <c r="M3777" s="72"/>
    </row>
    <row r="3778" spans="2:13" x14ac:dyDescent="0.25">
      <c r="B3778" s="72" t="s">
        <v>143</v>
      </c>
      <c r="C3778" s="72" t="s">
        <v>144</v>
      </c>
      <c r="D3778" s="72" t="s">
        <v>12</v>
      </c>
      <c r="E3778" s="72" t="s">
        <v>181</v>
      </c>
      <c r="F3778" s="73">
        <v>-961</v>
      </c>
      <c r="G3778" s="72" t="s">
        <v>14</v>
      </c>
      <c r="H3778" s="72" t="s">
        <v>15</v>
      </c>
      <c r="I3778" s="72" t="s">
        <v>16</v>
      </c>
      <c r="J3778" s="72" t="s">
        <v>18</v>
      </c>
      <c r="K3778" s="72" t="s">
        <v>147</v>
      </c>
      <c r="L3778" s="72" t="s">
        <v>437</v>
      </c>
      <c r="M3778" s="72"/>
    </row>
    <row r="3779" spans="2:13" x14ac:dyDescent="0.25">
      <c r="B3779" s="72" t="s">
        <v>143</v>
      </c>
      <c r="C3779" s="72" t="s">
        <v>144</v>
      </c>
      <c r="D3779" s="72" t="s">
        <v>12</v>
      </c>
      <c r="E3779" s="72" t="s">
        <v>170</v>
      </c>
      <c r="F3779" s="73">
        <v>37641</v>
      </c>
      <c r="G3779" s="72" t="s">
        <v>14</v>
      </c>
      <c r="H3779" s="72" t="s">
        <v>15</v>
      </c>
      <c r="I3779" s="72" t="s">
        <v>16</v>
      </c>
      <c r="J3779" s="72" t="s">
        <v>18</v>
      </c>
      <c r="K3779" s="72" t="s">
        <v>33</v>
      </c>
      <c r="L3779" s="72" t="s">
        <v>261</v>
      </c>
      <c r="M3779" s="72" t="s">
        <v>172</v>
      </c>
    </row>
    <row r="3780" spans="2:13" x14ac:dyDescent="0.25">
      <c r="B3780" s="72" t="s">
        <v>143</v>
      </c>
      <c r="C3780" s="72" t="s">
        <v>144</v>
      </c>
      <c r="D3780" s="72" t="s">
        <v>12</v>
      </c>
      <c r="E3780" s="72" t="s">
        <v>292</v>
      </c>
      <c r="F3780" s="73">
        <v>108665</v>
      </c>
      <c r="G3780" s="72" t="s">
        <v>14</v>
      </c>
      <c r="H3780" s="72" t="s">
        <v>15</v>
      </c>
      <c r="I3780" s="72" t="s">
        <v>16</v>
      </c>
      <c r="J3780" s="72" t="s">
        <v>18</v>
      </c>
      <c r="K3780" s="72" t="s">
        <v>33</v>
      </c>
      <c r="L3780" s="72" t="s">
        <v>353</v>
      </c>
      <c r="M3780" s="72" t="s">
        <v>522</v>
      </c>
    </row>
    <row r="3781" spans="2:13" x14ac:dyDescent="0.25">
      <c r="B3781" s="72" t="s">
        <v>143</v>
      </c>
      <c r="C3781" s="72" t="s">
        <v>144</v>
      </c>
      <c r="D3781" s="72" t="s">
        <v>12</v>
      </c>
      <c r="E3781" s="72" t="s">
        <v>197</v>
      </c>
      <c r="F3781" s="73">
        <v>460077</v>
      </c>
      <c r="G3781" s="72" t="s">
        <v>14</v>
      </c>
      <c r="H3781" s="72" t="s">
        <v>15</v>
      </c>
      <c r="I3781" s="72" t="s">
        <v>16</v>
      </c>
      <c r="J3781" s="72" t="s">
        <v>18</v>
      </c>
      <c r="K3781" s="72" t="s">
        <v>33</v>
      </c>
      <c r="L3781" s="72" t="s">
        <v>156</v>
      </c>
      <c r="M3781" s="72" t="s">
        <v>163</v>
      </c>
    </row>
    <row r="3782" spans="2:13" x14ac:dyDescent="0.25">
      <c r="B3782" s="72" t="s">
        <v>143</v>
      </c>
      <c r="C3782" s="72" t="s">
        <v>144</v>
      </c>
      <c r="D3782" s="72" t="s">
        <v>12</v>
      </c>
      <c r="E3782" s="72" t="s">
        <v>152</v>
      </c>
      <c r="F3782" s="73">
        <v>-7336</v>
      </c>
      <c r="G3782" s="72" t="s">
        <v>14</v>
      </c>
      <c r="H3782" s="72" t="s">
        <v>15</v>
      </c>
      <c r="I3782" s="72" t="s">
        <v>16</v>
      </c>
      <c r="J3782" s="72" t="s">
        <v>18</v>
      </c>
      <c r="K3782" s="72" t="s">
        <v>24</v>
      </c>
      <c r="L3782" s="72" t="s">
        <v>676</v>
      </c>
      <c r="M3782" s="72"/>
    </row>
    <row r="3783" spans="2:13" x14ac:dyDescent="0.25">
      <c r="B3783" s="72" t="s">
        <v>143</v>
      </c>
      <c r="C3783" s="72" t="s">
        <v>144</v>
      </c>
      <c r="D3783" s="72" t="s">
        <v>12</v>
      </c>
      <c r="E3783" s="72" t="s">
        <v>439</v>
      </c>
      <c r="F3783" s="73">
        <v>93879</v>
      </c>
      <c r="G3783" s="72" t="s">
        <v>14</v>
      </c>
      <c r="H3783" s="72" t="s">
        <v>15</v>
      </c>
      <c r="I3783" s="72" t="s">
        <v>16</v>
      </c>
      <c r="J3783" s="72" t="s">
        <v>18</v>
      </c>
      <c r="K3783" s="72" t="s">
        <v>21</v>
      </c>
      <c r="L3783" s="72" t="s">
        <v>178</v>
      </c>
      <c r="M3783" s="72"/>
    </row>
    <row r="3784" spans="2:13" x14ac:dyDescent="0.25">
      <c r="B3784" s="72" t="s">
        <v>143</v>
      </c>
      <c r="C3784" s="72" t="s">
        <v>144</v>
      </c>
      <c r="D3784" s="72" t="s">
        <v>12</v>
      </c>
      <c r="E3784" s="72" t="s">
        <v>183</v>
      </c>
      <c r="F3784" s="73">
        <v>96491</v>
      </c>
      <c r="G3784" s="72" t="s">
        <v>14</v>
      </c>
      <c r="H3784" s="72" t="s">
        <v>155</v>
      </c>
      <c r="I3784" s="72" t="s">
        <v>16</v>
      </c>
      <c r="J3784" s="72" t="s">
        <v>18</v>
      </c>
      <c r="K3784" s="72" t="s">
        <v>33</v>
      </c>
      <c r="L3784" s="72" t="s">
        <v>218</v>
      </c>
      <c r="M3784" s="72" t="s">
        <v>191</v>
      </c>
    </row>
    <row r="3785" spans="2:13" x14ac:dyDescent="0.25">
      <c r="B3785" s="72" t="s">
        <v>143</v>
      </c>
      <c r="C3785" s="72" t="s">
        <v>144</v>
      </c>
      <c r="D3785" s="72" t="s">
        <v>12</v>
      </c>
      <c r="E3785" s="72" t="s">
        <v>229</v>
      </c>
      <c r="F3785" s="73">
        <v>-2353</v>
      </c>
      <c r="G3785" s="72" t="s">
        <v>14</v>
      </c>
      <c r="H3785" s="72" t="s">
        <v>15</v>
      </c>
      <c r="I3785" s="72" t="s">
        <v>16</v>
      </c>
      <c r="J3785" s="72" t="s">
        <v>18</v>
      </c>
      <c r="K3785" s="72" t="s">
        <v>33</v>
      </c>
      <c r="L3785" s="72" t="s">
        <v>294</v>
      </c>
      <c r="M3785" s="72"/>
    </row>
    <row r="3786" spans="2:13" x14ac:dyDescent="0.25">
      <c r="B3786" s="72" t="s">
        <v>143</v>
      </c>
      <c r="C3786" s="72" t="s">
        <v>144</v>
      </c>
      <c r="D3786" s="72" t="s">
        <v>12</v>
      </c>
      <c r="E3786" s="72" t="s">
        <v>292</v>
      </c>
      <c r="F3786" s="73">
        <v>509642</v>
      </c>
      <c r="G3786" s="72" t="s">
        <v>14</v>
      </c>
      <c r="H3786" s="72" t="s">
        <v>15</v>
      </c>
      <c r="I3786" s="72" t="s">
        <v>16</v>
      </c>
      <c r="J3786" s="72" t="s">
        <v>18</v>
      </c>
      <c r="K3786" s="72" t="s">
        <v>214</v>
      </c>
      <c r="L3786" s="72" t="s">
        <v>373</v>
      </c>
      <c r="M3786" s="72" t="s">
        <v>522</v>
      </c>
    </row>
    <row r="3787" spans="2:13" x14ac:dyDescent="0.25">
      <c r="B3787" s="72" t="s">
        <v>143</v>
      </c>
      <c r="C3787" s="72" t="s">
        <v>144</v>
      </c>
      <c r="D3787" s="72" t="s">
        <v>12</v>
      </c>
      <c r="E3787" s="72" t="s">
        <v>197</v>
      </c>
      <c r="F3787" s="73">
        <v>798808</v>
      </c>
      <c r="G3787" s="72" t="s">
        <v>14</v>
      </c>
      <c r="H3787" s="72" t="s">
        <v>15</v>
      </c>
      <c r="I3787" s="72" t="s">
        <v>16</v>
      </c>
      <c r="J3787" s="72" t="s">
        <v>18</v>
      </c>
      <c r="K3787" s="72" t="s">
        <v>147</v>
      </c>
      <c r="L3787" s="72" t="s">
        <v>310</v>
      </c>
      <c r="M3787" s="72" t="s">
        <v>163</v>
      </c>
    </row>
    <row r="3788" spans="2:13" x14ac:dyDescent="0.25">
      <c r="B3788" s="72" t="s">
        <v>143</v>
      </c>
      <c r="C3788" s="72" t="s">
        <v>144</v>
      </c>
      <c r="D3788" s="72" t="s">
        <v>12</v>
      </c>
      <c r="E3788" s="72" t="s">
        <v>152</v>
      </c>
      <c r="F3788" s="73">
        <v>-111</v>
      </c>
      <c r="G3788" s="72" t="s">
        <v>14</v>
      </c>
      <c r="H3788" s="72" t="s">
        <v>155</v>
      </c>
      <c r="I3788" s="72" t="s">
        <v>16</v>
      </c>
      <c r="J3788" s="72" t="s">
        <v>18</v>
      </c>
      <c r="K3788" s="72" t="s">
        <v>33</v>
      </c>
      <c r="L3788" s="72" t="s">
        <v>556</v>
      </c>
      <c r="M3788" s="72"/>
    </row>
    <row r="3789" spans="2:13" x14ac:dyDescent="0.25">
      <c r="B3789" s="72" t="s">
        <v>143</v>
      </c>
      <c r="C3789" s="72" t="s">
        <v>144</v>
      </c>
      <c r="D3789" s="72" t="s">
        <v>12</v>
      </c>
      <c r="E3789" s="72" t="s">
        <v>219</v>
      </c>
      <c r="F3789" s="73">
        <v>41698</v>
      </c>
      <c r="G3789" s="72" t="s">
        <v>14</v>
      </c>
      <c r="H3789" s="72" t="s">
        <v>15</v>
      </c>
      <c r="I3789" s="72" t="s">
        <v>16</v>
      </c>
      <c r="J3789" s="72" t="s">
        <v>18</v>
      </c>
      <c r="K3789" s="72" t="s">
        <v>33</v>
      </c>
      <c r="L3789" s="72" t="s">
        <v>650</v>
      </c>
      <c r="M3789" s="72"/>
    </row>
    <row r="3790" spans="2:13" x14ac:dyDescent="0.25">
      <c r="B3790" s="72" t="s">
        <v>143</v>
      </c>
      <c r="C3790" s="72" t="s">
        <v>144</v>
      </c>
      <c r="D3790" s="72" t="s">
        <v>12</v>
      </c>
      <c r="E3790" s="72" t="s">
        <v>219</v>
      </c>
      <c r="F3790" s="73">
        <v>1113934</v>
      </c>
      <c r="G3790" s="72" t="s">
        <v>14</v>
      </c>
      <c r="H3790" s="72" t="s">
        <v>15</v>
      </c>
      <c r="I3790" s="72" t="s">
        <v>16</v>
      </c>
      <c r="J3790" s="72" t="s">
        <v>18</v>
      </c>
      <c r="K3790" s="72" t="s">
        <v>257</v>
      </c>
      <c r="L3790" s="72" t="s">
        <v>634</v>
      </c>
      <c r="M3790" s="72"/>
    </row>
    <row r="3791" spans="2:13" x14ac:dyDescent="0.25">
      <c r="B3791" s="72" t="s">
        <v>143</v>
      </c>
      <c r="C3791" s="72" t="s">
        <v>144</v>
      </c>
      <c r="D3791" s="72" t="s">
        <v>12</v>
      </c>
      <c r="E3791" s="72" t="s">
        <v>188</v>
      </c>
      <c r="F3791" s="73">
        <v>2205</v>
      </c>
      <c r="G3791" s="72" t="s">
        <v>31</v>
      </c>
      <c r="H3791" s="72" t="s">
        <v>15</v>
      </c>
      <c r="I3791" s="72" t="s">
        <v>16</v>
      </c>
      <c r="J3791" s="72" t="s">
        <v>146</v>
      </c>
      <c r="K3791" s="72" t="s">
        <v>33</v>
      </c>
      <c r="L3791" s="72" t="s">
        <v>221</v>
      </c>
      <c r="M3791" s="72" t="s">
        <v>172</v>
      </c>
    </row>
    <row r="3792" spans="2:13" x14ac:dyDescent="0.25">
      <c r="B3792" s="72" t="s">
        <v>143</v>
      </c>
      <c r="C3792" s="72" t="s">
        <v>144</v>
      </c>
      <c r="D3792" s="72" t="s">
        <v>12</v>
      </c>
      <c r="E3792" s="72" t="s">
        <v>152</v>
      </c>
      <c r="F3792" s="73">
        <v>-7107</v>
      </c>
      <c r="G3792" s="72" t="s">
        <v>14</v>
      </c>
      <c r="H3792" s="72" t="s">
        <v>15</v>
      </c>
      <c r="I3792" s="72" t="s">
        <v>16</v>
      </c>
      <c r="J3792" s="72" t="s">
        <v>18</v>
      </c>
      <c r="K3792" s="72" t="s">
        <v>33</v>
      </c>
      <c r="L3792" s="72" t="s">
        <v>289</v>
      </c>
      <c r="M3792" s="72"/>
    </row>
    <row r="3793" spans="2:13" x14ac:dyDescent="0.25">
      <c r="B3793" s="72" t="s">
        <v>143</v>
      </c>
      <c r="C3793" s="72" t="s">
        <v>144</v>
      </c>
      <c r="D3793" s="72" t="s">
        <v>12</v>
      </c>
      <c r="E3793" s="72" t="s">
        <v>227</v>
      </c>
      <c r="F3793" s="73">
        <v>116594</v>
      </c>
      <c r="G3793" s="72" t="s">
        <v>14</v>
      </c>
      <c r="H3793" s="72" t="s">
        <v>155</v>
      </c>
      <c r="I3793" s="72" t="s">
        <v>16</v>
      </c>
      <c r="J3793" s="72" t="s">
        <v>18</v>
      </c>
      <c r="K3793" s="72" t="s">
        <v>33</v>
      </c>
      <c r="L3793" s="72" t="s">
        <v>179</v>
      </c>
      <c r="M3793" s="72" t="s">
        <v>172</v>
      </c>
    </row>
    <row r="3794" spans="2:13" x14ac:dyDescent="0.25">
      <c r="B3794" s="72" t="s">
        <v>143</v>
      </c>
      <c r="C3794" s="72" t="s">
        <v>144</v>
      </c>
      <c r="D3794" s="72" t="s">
        <v>12</v>
      </c>
      <c r="E3794" s="72" t="s">
        <v>177</v>
      </c>
      <c r="F3794" s="73">
        <v>200410</v>
      </c>
      <c r="G3794" s="72" t="s">
        <v>14</v>
      </c>
      <c r="H3794" s="72" t="s">
        <v>155</v>
      </c>
      <c r="I3794" s="72" t="s">
        <v>136</v>
      </c>
      <c r="J3794" s="72" t="s">
        <v>18</v>
      </c>
      <c r="K3794" s="72" t="s">
        <v>21</v>
      </c>
      <c r="L3794" s="72" t="s">
        <v>272</v>
      </c>
      <c r="M3794" s="72"/>
    </row>
    <row r="3795" spans="2:13" x14ac:dyDescent="0.25">
      <c r="B3795" s="72" t="s">
        <v>143</v>
      </c>
      <c r="C3795" s="72" t="s">
        <v>144</v>
      </c>
      <c r="D3795" s="72" t="s">
        <v>12</v>
      </c>
      <c r="E3795" s="72" t="s">
        <v>183</v>
      </c>
      <c r="F3795" s="73">
        <v>24026</v>
      </c>
      <c r="G3795" s="72" t="s">
        <v>14</v>
      </c>
      <c r="H3795" s="72" t="s">
        <v>15</v>
      </c>
      <c r="I3795" s="72" t="s">
        <v>16</v>
      </c>
      <c r="J3795" s="72" t="s">
        <v>18</v>
      </c>
      <c r="K3795" s="72" t="s">
        <v>214</v>
      </c>
      <c r="L3795" s="72" t="s">
        <v>502</v>
      </c>
      <c r="M3795" s="72" t="s">
        <v>163</v>
      </c>
    </row>
    <row r="3796" spans="2:13" x14ac:dyDescent="0.25">
      <c r="B3796" s="72" t="s">
        <v>143</v>
      </c>
      <c r="C3796" s="72" t="s">
        <v>144</v>
      </c>
      <c r="D3796" s="72" t="s">
        <v>12</v>
      </c>
      <c r="E3796" s="72" t="s">
        <v>282</v>
      </c>
      <c r="F3796" s="73">
        <v>-117</v>
      </c>
      <c r="G3796" s="72" t="s">
        <v>14</v>
      </c>
      <c r="H3796" s="72" t="s">
        <v>155</v>
      </c>
      <c r="I3796" s="72" t="s">
        <v>16</v>
      </c>
      <c r="J3796" s="72" t="s">
        <v>18</v>
      </c>
      <c r="K3796" s="72" t="s">
        <v>33</v>
      </c>
      <c r="L3796" s="72" t="s">
        <v>499</v>
      </c>
      <c r="M3796" s="72"/>
    </row>
    <row r="3797" spans="2:13" x14ac:dyDescent="0.25">
      <c r="B3797" s="72" t="s">
        <v>143</v>
      </c>
      <c r="C3797" s="72" t="s">
        <v>144</v>
      </c>
      <c r="D3797" s="72" t="s">
        <v>12</v>
      </c>
      <c r="E3797" s="72" t="s">
        <v>199</v>
      </c>
      <c r="F3797" s="73">
        <v>2</v>
      </c>
      <c r="G3797" s="72" t="s">
        <v>14</v>
      </c>
      <c r="H3797" s="72" t="s">
        <v>15</v>
      </c>
      <c r="I3797" s="72" t="s">
        <v>16</v>
      </c>
      <c r="J3797" s="72" t="s">
        <v>18</v>
      </c>
      <c r="K3797" s="72" t="s">
        <v>214</v>
      </c>
      <c r="L3797" s="72" t="s">
        <v>810</v>
      </c>
      <c r="M3797" s="72"/>
    </row>
    <row r="3798" spans="2:13" x14ac:dyDescent="0.25">
      <c r="B3798" s="72" t="s">
        <v>143</v>
      </c>
      <c r="C3798" s="72" t="s">
        <v>144</v>
      </c>
      <c r="D3798" s="72" t="s">
        <v>12</v>
      </c>
      <c r="E3798" s="72" t="s">
        <v>227</v>
      </c>
      <c r="F3798" s="73">
        <v>107592</v>
      </c>
      <c r="G3798" s="72" t="s">
        <v>14</v>
      </c>
      <c r="H3798" s="72" t="s">
        <v>15</v>
      </c>
      <c r="I3798" s="72" t="s">
        <v>16</v>
      </c>
      <c r="J3798" s="72" t="s">
        <v>18</v>
      </c>
      <c r="K3798" s="72" t="s">
        <v>33</v>
      </c>
      <c r="L3798" s="72" t="s">
        <v>233</v>
      </c>
      <c r="M3798" s="72" t="s">
        <v>248</v>
      </c>
    </row>
    <row r="3799" spans="2:13" x14ac:dyDescent="0.25">
      <c r="B3799" s="72" t="s">
        <v>143</v>
      </c>
      <c r="C3799" s="72" t="s">
        <v>144</v>
      </c>
      <c r="D3799" s="72" t="s">
        <v>12</v>
      </c>
      <c r="E3799" s="72" t="s">
        <v>761</v>
      </c>
      <c r="F3799" s="73">
        <v>35666635</v>
      </c>
      <c r="G3799" s="72" t="s">
        <v>14</v>
      </c>
      <c r="H3799" s="72" t="s">
        <v>155</v>
      </c>
      <c r="I3799" s="72" t="s">
        <v>16</v>
      </c>
      <c r="J3799" s="72" t="s">
        <v>18</v>
      </c>
      <c r="K3799" s="72"/>
      <c r="L3799" s="72"/>
      <c r="M3799" s="72" t="s">
        <v>767</v>
      </c>
    </row>
    <row r="3800" spans="2:13" x14ac:dyDescent="0.25">
      <c r="B3800" s="72" t="s">
        <v>143</v>
      </c>
      <c r="C3800" s="72" t="s">
        <v>144</v>
      </c>
      <c r="D3800" s="72" t="s">
        <v>12</v>
      </c>
      <c r="E3800" s="72" t="s">
        <v>251</v>
      </c>
      <c r="F3800" s="73">
        <v>2305512</v>
      </c>
      <c r="G3800" s="72" t="s">
        <v>14</v>
      </c>
      <c r="H3800" s="72" t="s">
        <v>15</v>
      </c>
      <c r="I3800" s="72" t="s">
        <v>16</v>
      </c>
      <c r="J3800" s="72" t="s">
        <v>18</v>
      </c>
      <c r="K3800" s="72" t="s">
        <v>27</v>
      </c>
      <c r="L3800" s="72" t="s">
        <v>28</v>
      </c>
      <c r="M3800" s="72" t="s">
        <v>384</v>
      </c>
    </row>
    <row r="3801" spans="2:13" x14ac:dyDescent="0.25">
      <c r="B3801" s="72" t="s">
        <v>143</v>
      </c>
      <c r="C3801" s="72" t="s">
        <v>144</v>
      </c>
      <c r="D3801" s="72" t="s">
        <v>12</v>
      </c>
      <c r="E3801" s="72" t="s">
        <v>282</v>
      </c>
      <c r="F3801" s="73">
        <v>-38</v>
      </c>
      <c r="G3801" s="72" t="s">
        <v>14</v>
      </c>
      <c r="H3801" s="72" t="s">
        <v>15</v>
      </c>
      <c r="I3801" s="72" t="s">
        <v>16</v>
      </c>
      <c r="J3801" s="72" t="s">
        <v>18</v>
      </c>
      <c r="K3801" s="72" t="s">
        <v>147</v>
      </c>
      <c r="L3801" s="72" t="s">
        <v>720</v>
      </c>
      <c r="M3801" s="72"/>
    </row>
    <row r="3802" spans="2:13" x14ac:dyDescent="0.25">
      <c r="B3802" s="72" t="s">
        <v>143</v>
      </c>
      <c r="C3802" s="72" t="s">
        <v>144</v>
      </c>
      <c r="D3802" s="72" t="s">
        <v>12</v>
      </c>
      <c r="E3802" s="72" t="s">
        <v>199</v>
      </c>
      <c r="F3802" s="73">
        <v>2965</v>
      </c>
      <c r="G3802" s="72" t="s">
        <v>14</v>
      </c>
      <c r="H3802" s="72" t="s">
        <v>15</v>
      </c>
      <c r="I3802" s="72" t="s">
        <v>16</v>
      </c>
      <c r="J3802" s="72" t="s">
        <v>18</v>
      </c>
      <c r="K3802" s="72" t="s">
        <v>33</v>
      </c>
      <c r="L3802" s="72" t="s">
        <v>289</v>
      </c>
      <c r="M3802" s="72"/>
    </row>
    <row r="3803" spans="2:13" x14ac:dyDescent="0.25">
      <c r="B3803" s="72" t="s">
        <v>143</v>
      </c>
      <c r="C3803" s="72" t="s">
        <v>144</v>
      </c>
      <c r="D3803" s="72" t="s">
        <v>12</v>
      </c>
      <c r="E3803" s="72" t="s">
        <v>188</v>
      </c>
      <c r="F3803" s="73">
        <v>20531</v>
      </c>
      <c r="G3803" s="72" t="s">
        <v>14</v>
      </c>
      <c r="H3803" s="72" t="s">
        <v>155</v>
      </c>
      <c r="I3803" s="72" t="s">
        <v>16</v>
      </c>
      <c r="J3803" s="72" t="s">
        <v>18</v>
      </c>
      <c r="K3803" s="72" t="s">
        <v>33</v>
      </c>
      <c r="L3803" s="72" t="s">
        <v>667</v>
      </c>
      <c r="M3803" s="72" t="s">
        <v>191</v>
      </c>
    </row>
    <row r="3804" spans="2:13" x14ac:dyDescent="0.25">
      <c r="B3804" s="72" t="s">
        <v>143</v>
      </c>
      <c r="C3804" s="72" t="s">
        <v>144</v>
      </c>
      <c r="D3804" s="72" t="s">
        <v>12</v>
      </c>
      <c r="E3804" s="72" t="s">
        <v>199</v>
      </c>
      <c r="F3804" s="73">
        <v>22181</v>
      </c>
      <c r="G3804" s="72" t="s">
        <v>14</v>
      </c>
      <c r="H3804" s="72" t="s">
        <v>155</v>
      </c>
      <c r="I3804" s="72" t="s">
        <v>16</v>
      </c>
      <c r="J3804" s="72" t="s">
        <v>18</v>
      </c>
      <c r="K3804" s="72" t="s">
        <v>147</v>
      </c>
      <c r="L3804" s="72" t="s">
        <v>369</v>
      </c>
      <c r="M3804" s="72"/>
    </row>
    <row r="3805" spans="2:13" x14ac:dyDescent="0.25">
      <c r="B3805" s="72" t="s">
        <v>143</v>
      </c>
      <c r="C3805" s="72" t="s">
        <v>144</v>
      </c>
      <c r="D3805" s="72" t="s">
        <v>12</v>
      </c>
      <c r="E3805" s="72" t="s">
        <v>201</v>
      </c>
      <c r="F3805" s="73">
        <v>1065031</v>
      </c>
      <c r="G3805" s="72" t="s">
        <v>14</v>
      </c>
      <c r="H3805" s="72" t="s">
        <v>155</v>
      </c>
      <c r="I3805" s="72" t="s">
        <v>16</v>
      </c>
      <c r="J3805" s="72" t="s">
        <v>18</v>
      </c>
      <c r="K3805" s="72" t="s">
        <v>33</v>
      </c>
      <c r="L3805" s="72" t="s">
        <v>176</v>
      </c>
      <c r="M3805" s="72" t="s">
        <v>159</v>
      </c>
    </row>
    <row r="3806" spans="2:13" x14ac:dyDescent="0.25">
      <c r="B3806" s="72" t="s">
        <v>143</v>
      </c>
      <c r="C3806" s="72" t="s">
        <v>144</v>
      </c>
      <c r="D3806" s="72" t="s">
        <v>12</v>
      </c>
      <c r="E3806" s="72" t="s">
        <v>197</v>
      </c>
      <c r="F3806" s="73">
        <v>921346</v>
      </c>
      <c r="G3806" s="72" t="s">
        <v>14</v>
      </c>
      <c r="H3806" s="72" t="s">
        <v>15</v>
      </c>
      <c r="I3806" s="72" t="s">
        <v>16</v>
      </c>
      <c r="J3806" s="72" t="s">
        <v>18</v>
      </c>
      <c r="K3806" s="72" t="s">
        <v>147</v>
      </c>
      <c r="L3806" s="72" t="s">
        <v>509</v>
      </c>
      <c r="M3806" s="72" t="s">
        <v>191</v>
      </c>
    </row>
    <row r="3807" spans="2:13" x14ac:dyDescent="0.25">
      <c r="B3807" s="72" t="s">
        <v>143</v>
      </c>
      <c r="C3807" s="72" t="s">
        <v>144</v>
      </c>
      <c r="D3807" s="72" t="s">
        <v>12</v>
      </c>
      <c r="E3807" s="72" t="s">
        <v>188</v>
      </c>
      <c r="F3807" s="73">
        <v>1519241</v>
      </c>
      <c r="G3807" s="72" t="s">
        <v>14</v>
      </c>
      <c r="H3807" s="72" t="s">
        <v>15</v>
      </c>
      <c r="I3807" s="72" t="s">
        <v>16</v>
      </c>
      <c r="J3807" s="72" t="s">
        <v>18</v>
      </c>
      <c r="K3807" s="72" t="s">
        <v>267</v>
      </c>
      <c r="L3807" s="72" t="s">
        <v>452</v>
      </c>
      <c r="M3807" s="72" t="s">
        <v>163</v>
      </c>
    </row>
    <row r="3808" spans="2:13" x14ac:dyDescent="0.25">
      <c r="B3808" s="72" t="s">
        <v>143</v>
      </c>
      <c r="C3808" s="72" t="s">
        <v>144</v>
      </c>
      <c r="D3808" s="72" t="s">
        <v>12</v>
      </c>
      <c r="E3808" s="72" t="s">
        <v>164</v>
      </c>
      <c r="F3808" s="73">
        <v>-33392</v>
      </c>
      <c r="G3808" s="72" t="s">
        <v>14</v>
      </c>
      <c r="H3808" s="72" t="s">
        <v>15</v>
      </c>
      <c r="I3808" s="72" t="s">
        <v>16</v>
      </c>
      <c r="J3808" s="72" t="s">
        <v>18</v>
      </c>
      <c r="K3808" s="72" t="s">
        <v>33</v>
      </c>
      <c r="L3808" s="72" t="s">
        <v>649</v>
      </c>
      <c r="M3808" s="72"/>
    </row>
    <row r="3809" spans="2:13" x14ac:dyDescent="0.25">
      <c r="B3809" s="72" t="s">
        <v>143</v>
      </c>
      <c r="C3809" s="72" t="s">
        <v>144</v>
      </c>
      <c r="D3809" s="72" t="s">
        <v>12</v>
      </c>
      <c r="E3809" s="72" t="s">
        <v>145</v>
      </c>
      <c r="F3809" s="73">
        <v>-2465</v>
      </c>
      <c r="G3809" s="72" t="s">
        <v>14</v>
      </c>
      <c r="H3809" s="72" t="s">
        <v>15</v>
      </c>
      <c r="I3809" s="72" t="s">
        <v>16</v>
      </c>
      <c r="J3809" s="72" t="s">
        <v>18</v>
      </c>
      <c r="K3809" s="72" t="s">
        <v>189</v>
      </c>
      <c r="L3809" s="72" t="s">
        <v>696</v>
      </c>
      <c r="M3809" s="72"/>
    </row>
    <row r="3810" spans="2:13" x14ac:dyDescent="0.25">
      <c r="B3810" s="72" t="s">
        <v>143</v>
      </c>
      <c r="C3810" s="72" t="s">
        <v>144</v>
      </c>
      <c r="D3810" s="72" t="s">
        <v>12</v>
      </c>
      <c r="E3810" s="72" t="s">
        <v>157</v>
      </c>
      <c r="F3810" s="73">
        <v>5798300</v>
      </c>
      <c r="G3810" s="72" t="s">
        <v>14</v>
      </c>
      <c r="H3810" s="72" t="s">
        <v>15</v>
      </c>
      <c r="I3810" s="72" t="s">
        <v>16</v>
      </c>
      <c r="J3810" s="72" t="s">
        <v>18</v>
      </c>
      <c r="K3810" s="72" t="s">
        <v>33</v>
      </c>
      <c r="L3810" s="72" t="s">
        <v>153</v>
      </c>
      <c r="M3810" s="72" t="s">
        <v>322</v>
      </c>
    </row>
    <row r="3811" spans="2:13" x14ac:dyDescent="0.25">
      <c r="B3811" s="72" t="s">
        <v>143</v>
      </c>
      <c r="C3811" s="72" t="s">
        <v>144</v>
      </c>
      <c r="D3811" s="72" t="s">
        <v>12</v>
      </c>
      <c r="E3811" s="72" t="s">
        <v>282</v>
      </c>
      <c r="F3811" s="73">
        <v>-846956</v>
      </c>
      <c r="G3811" s="72" t="s">
        <v>14</v>
      </c>
      <c r="H3811" s="72" t="s">
        <v>15</v>
      </c>
      <c r="I3811" s="72" t="s">
        <v>16</v>
      </c>
      <c r="J3811" s="72" t="s">
        <v>18</v>
      </c>
      <c r="K3811" s="72" t="s">
        <v>27</v>
      </c>
      <c r="L3811" s="72" t="s">
        <v>28</v>
      </c>
      <c r="M3811" s="72"/>
    </row>
    <row r="3812" spans="2:13" x14ac:dyDescent="0.25">
      <c r="B3812" s="72" t="s">
        <v>143</v>
      </c>
      <c r="C3812" s="72" t="s">
        <v>144</v>
      </c>
      <c r="D3812" s="72" t="s">
        <v>12</v>
      </c>
      <c r="E3812" s="72" t="s">
        <v>197</v>
      </c>
      <c r="F3812" s="73">
        <v>1022535</v>
      </c>
      <c r="G3812" s="72" t="s">
        <v>14</v>
      </c>
      <c r="H3812" s="72" t="s">
        <v>155</v>
      </c>
      <c r="I3812" s="72" t="s">
        <v>16</v>
      </c>
      <c r="J3812" s="72" t="s">
        <v>18</v>
      </c>
      <c r="K3812" s="72" t="s">
        <v>33</v>
      </c>
      <c r="L3812" s="72" t="s">
        <v>218</v>
      </c>
      <c r="M3812" s="72" t="s">
        <v>248</v>
      </c>
    </row>
    <row r="3813" spans="2:13" x14ac:dyDescent="0.25">
      <c r="B3813" s="72" t="s">
        <v>143</v>
      </c>
      <c r="C3813" s="72" t="s">
        <v>144</v>
      </c>
      <c r="D3813" s="72" t="s">
        <v>12</v>
      </c>
      <c r="E3813" s="72" t="s">
        <v>177</v>
      </c>
      <c r="F3813" s="73">
        <v>806779</v>
      </c>
      <c r="G3813" s="72" t="s">
        <v>14</v>
      </c>
      <c r="H3813" s="72" t="s">
        <v>15</v>
      </c>
      <c r="I3813" s="72" t="s">
        <v>16</v>
      </c>
      <c r="J3813" s="72" t="s">
        <v>18</v>
      </c>
      <c r="K3813" s="72" t="s">
        <v>161</v>
      </c>
      <c r="L3813" s="72" t="s">
        <v>162</v>
      </c>
      <c r="M3813" s="72"/>
    </row>
    <row r="3814" spans="2:13" x14ac:dyDescent="0.25">
      <c r="B3814" s="72" t="s">
        <v>143</v>
      </c>
      <c r="C3814" s="72" t="s">
        <v>144</v>
      </c>
      <c r="D3814" s="72" t="s">
        <v>12</v>
      </c>
      <c r="E3814" s="72" t="s">
        <v>188</v>
      </c>
      <c r="F3814" s="73">
        <v>11054907</v>
      </c>
      <c r="G3814" s="72" t="s">
        <v>14</v>
      </c>
      <c r="H3814" s="72" t="s">
        <v>15</v>
      </c>
      <c r="I3814" s="72" t="s">
        <v>16</v>
      </c>
      <c r="J3814" s="72" t="s">
        <v>18</v>
      </c>
      <c r="K3814" s="72" t="s">
        <v>205</v>
      </c>
      <c r="L3814" s="72" t="s">
        <v>210</v>
      </c>
      <c r="M3814" s="72" t="s">
        <v>163</v>
      </c>
    </row>
    <row r="3815" spans="2:13" x14ac:dyDescent="0.25">
      <c r="B3815" s="72" t="s">
        <v>143</v>
      </c>
      <c r="C3815" s="72" t="s">
        <v>144</v>
      </c>
      <c r="D3815" s="72" t="s">
        <v>12</v>
      </c>
      <c r="E3815" s="72" t="s">
        <v>569</v>
      </c>
      <c r="F3815" s="73">
        <v>994214962</v>
      </c>
      <c r="G3815" s="72" t="s">
        <v>14</v>
      </c>
      <c r="H3815" s="72" t="s">
        <v>15</v>
      </c>
      <c r="I3815" s="72" t="s">
        <v>16</v>
      </c>
      <c r="J3815" s="72" t="s">
        <v>18</v>
      </c>
      <c r="K3815" s="72"/>
      <c r="L3815" s="72"/>
      <c r="M3815" s="72" t="s">
        <v>811</v>
      </c>
    </row>
    <row r="3816" spans="2:13" x14ac:dyDescent="0.25">
      <c r="B3816" s="72" t="s">
        <v>143</v>
      </c>
      <c r="C3816" s="72" t="s">
        <v>144</v>
      </c>
      <c r="D3816" s="72" t="s">
        <v>12</v>
      </c>
      <c r="E3816" s="72" t="s">
        <v>152</v>
      </c>
      <c r="F3816" s="73">
        <v>-9</v>
      </c>
      <c r="G3816" s="72" t="s">
        <v>14</v>
      </c>
      <c r="H3816" s="72" t="s">
        <v>155</v>
      </c>
      <c r="I3816" s="72" t="s">
        <v>16</v>
      </c>
      <c r="J3816" s="72" t="s">
        <v>18</v>
      </c>
      <c r="K3816" s="72" t="s">
        <v>21</v>
      </c>
      <c r="L3816" s="72" t="s">
        <v>602</v>
      </c>
      <c r="M3816" s="72"/>
    </row>
    <row r="3817" spans="2:13" x14ac:dyDescent="0.25">
      <c r="B3817" s="72" t="s">
        <v>143</v>
      </c>
      <c r="C3817" s="72" t="s">
        <v>144</v>
      </c>
      <c r="D3817" s="72" t="s">
        <v>12</v>
      </c>
      <c r="E3817" s="72" t="s">
        <v>152</v>
      </c>
      <c r="F3817" s="73">
        <v>-6631</v>
      </c>
      <c r="G3817" s="72" t="s">
        <v>14</v>
      </c>
      <c r="H3817" s="72" t="s">
        <v>155</v>
      </c>
      <c r="I3817" s="72" t="s">
        <v>16</v>
      </c>
      <c r="J3817" s="72" t="s">
        <v>18</v>
      </c>
      <c r="K3817" s="72" t="s">
        <v>267</v>
      </c>
      <c r="L3817" s="72" t="s">
        <v>659</v>
      </c>
      <c r="M3817" s="72"/>
    </row>
    <row r="3818" spans="2:13" x14ac:dyDescent="0.25">
      <c r="B3818" s="72" t="s">
        <v>143</v>
      </c>
      <c r="C3818" s="72" t="s">
        <v>144</v>
      </c>
      <c r="D3818" s="72" t="s">
        <v>12</v>
      </c>
      <c r="E3818" s="72" t="s">
        <v>562</v>
      </c>
      <c r="F3818" s="73">
        <v>965636</v>
      </c>
      <c r="G3818" s="72" t="s">
        <v>14</v>
      </c>
      <c r="H3818" s="72" t="s">
        <v>155</v>
      </c>
      <c r="I3818" s="72" t="s">
        <v>16</v>
      </c>
      <c r="J3818" s="72" t="s">
        <v>18</v>
      </c>
      <c r="K3818" s="72" t="s">
        <v>33</v>
      </c>
      <c r="L3818" s="72" t="s">
        <v>228</v>
      </c>
      <c r="M3818" s="72" t="s">
        <v>159</v>
      </c>
    </row>
    <row r="3819" spans="2:13" x14ac:dyDescent="0.25">
      <c r="B3819" s="72" t="s">
        <v>143</v>
      </c>
      <c r="C3819" s="72" t="s">
        <v>144</v>
      </c>
      <c r="D3819" s="72" t="s">
        <v>12</v>
      </c>
      <c r="E3819" s="72" t="s">
        <v>157</v>
      </c>
      <c r="F3819" s="73">
        <v>169435</v>
      </c>
      <c r="G3819" s="72" t="s">
        <v>14</v>
      </c>
      <c r="H3819" s="72" t="s">
        <v>15</v>
      </c>
      <c r="I3819" s="72" t="s">
        <v>16</v>
      </c>
      <c r="J3819" s="72" t="s">
        <v>18</v>
      </c>
      <c r="K3819" s="72" t="s">
        <v>214</v>
      </c>
      <c r="L3819" s="72" t="s">
        <v>493</v>
      </c>
      <c r="M3819" s="72" t="s">
        <v>337</v>
      </c>
    </row>
    <row r="3820" spans="2:13" x14ac:dyDescent="0.25">
      <c r="B3820" s="72" t="s">
        <v>143</v>
      </c>
      <c r="C3820" s="72" t="s">
        <v>144</v>
      </c>
      <c r="D3820" s="72" t="s">
        <v>12</v>
      </c>
      <c r="E3820" s="72" t="s">
        <v>177</v>
      </c>
      <c r="F3820" s="73">
        <v>4055</v>
      </c>
      <c r="G3820" s="72" t="s">
        <v>14</v>
      </c>
      <c r="H3820" s="72" t="s">
        <v>155</v>
      </c>
      <c r="I3820" s="72" t="s">
        <v>16</v>
      </c>
      <c r="J3820" s="72" t="s">
        <v>18</v>
      </c>
      <c r="K3820" s="72" t="s">
        <v>33</v>
      </c>
      <c r="L3820" s="72" t="s">
        <v>212</v>
      </c>
      <c r="M3820" s="72"/>
    </row>
    <row r="3821" spans="2:13" x14ac:dyDescent="0.25">
      <c r="B3821" s="72" t="s">
        <v>143</v>
      </c>
      <c r="C3821" s="72" t="s">
        <v>144</v>
      </c>
      <c r="D3821" s="72" t="s">
        <v>12</v>
      </c>
      <c r="E3821" s="72" t="s">
        <v>328</v>
      </c>
      <c r="F3821" s="73">
        <v>56726</v>
      </c>
      <c r="G3821" s="72" t="s">
        <v>14</v>
      </c>
      <c r="H3821" s="72" t="s">
        <v>155</v>
      </c>
      <c r="I3821" s="72" t="s">
        <v>16</v>
      </c>
      <c r="J3821" s="72" t="s">
        <v>18</v>
      </c>
      <c r="K3821" s="72" t="s">
        <v>147</v>
      </c>
      <c r="L3821" s="72" t="s">
        <v>158</v>
      </c>
      <c r="M3821" s="72" t="s">
        <v>159</v>
      </c>
    </row>
    <row r="3822" spans="2:13" x14ac:dyDescent="0.25">
      <c r="B3822" s="72" t="s">
        <v>143</v>
      </c>
      <c r="C3822" s="72" t="s">
        <v>144</v>
      </c>
      <c r="D3822" s="72" t="s">
        <v>12</v>
      </c>
      <c r="E3822" s="72" t="s">
        <v>237</v>
      </c>
      <c r="F3822" s="73">
        <v>36675</v>
      </c>
      <c r="G3822" s="72" t="s">
        <v>14</v>
      </c>
      <c r="H3822" s="72" t="s">
        <v>15</v>
      </c>
      <c r="I3822" s="72" t="s">
        <v>136</v>
      </c>
      <c r="J3822" s="72" t="s">
        <v>18</v>
      </c>
      <c r="K3822" s="72" t="s">
        <v>147</v>
      </c>
      <c r="L3822" s="72" t="s">
        <v>225</v>
      </c>
      <c r="M3822" s="72" t="s">
        <v>191</v>
      </c>
    </row>
    <row r="3823" spans="2:13" x14ac:dyDescent="0.25">
      <c r="B3823" s="72" t="s">
        <v>143</v>
      </c>
      <c r="C3823" s="72" t="s">
        <v>144</v>
      </c>
      <c r="D3823" s="72" t="s">
        <v>12</v>
      </c>
      <c r="E3823" s="72" t="s">
        <v>240</v>
      </c>
      <c r="F3823" s="73">
        <v>-69828</v>
      </c>
      <c r="G3823" s="72" t="s">
        <v>14</v>
      </c>
      <c r="H3823" s="72" t="s">
        <v>15</v>
      </c>
      <c r="I3823" s="72" t="s">
        <v>16</v>
      </c>
      <c r="J3823" s="72" t="s">
        <v>18</v>
      </c>
      <c r="K3823" s="72" t="s">
        <v>165</v>
      </c>
      <c r="L3823" s="72" t="s">
        <v>166</v>
      </c>
      <c r="M3823" s="72"/>
    </row>
    <row r="3824" spans="2:13" x14ac:dyDescent="0.25">
      <c r="B3824" s="72" t="s">
        <v>143</v>
      </c>
      <c r="C3824" s="72" t="s">
        <v>144</v>
      </c>
      <c r="D3824" s="72" t="s">
        <v>12</v>
      </c>
      <c r="E3824" s="72" t="s">
        <v>229</v>
      </c>
      <c r="F3824" s="73">
        <v>-120693</v>
      </c>
      <c r="G3824" s="72" t="s">
        <v>14</v>
      </c>
      <c r="H3824" s="72" t="s">
        <v>15</v>
      </c>
      <c r="I3824" s="72" t="s">
        <v>136</v>
      </c>
      <c r="J3824" s="72" t="s">
        <v>18</v>
      </c>
      <c r="K3824" s="72" t="s">
        <v>21</v>
      </c>
      <c r="L3824" s="72" t="s">
        <v>457</v>
      </c>
      <c r="M3824" s="72"/>
    </row>
    <row r="3825" spans="2:13" x14ac:dyDescent="0.25">
      <c r="B3825" s="72" t="s">
        <v>143</v>
      </c>
      <c r="C3825" s="72" t="s">
        <v>144</v>
      </c>
      <c r="D3825" s="72" t="s">
        <v>12</v>
      </c>
      <c r="E3825" s="72" t="s">
        <v>149</v>
      </c>
      <c r="F3825" s="73">
        <v>1234441</v>
      </c>
      <c r="G3825" s="72" t="s">
        <v>14</v>
      </c>
      <c r="H3825" s="72" t="s">
        <v>15</v>
      </c>
      <c r="I3825" s="72" t="s">
        <v>16</v>
      </c>
      <c r="J3825" s="72" t="s">
        <v>18</v>
      </c>
      <c r="K3825" s="72" t="s">
        <v>33</v>
      </c>
      <c r="L3825" s="72" t="s">
        <v>301</v>
      </c>
      <c r="M3825" s="72" t="s">
        <v>151</v>
      </c>
    </row>
    <row r="3826" spans="2:13" x14ac:dyDescent="0.25">
      <c r="B3826" s="72" t="s">
        <v>143</v>
      </c>
      <c r="C3826" s="72" t="s">
        <v>144</v>
      </c>
      <c r="D3826" s="72" t="s">
        <v>12</v>
      </c>
      <c r="E3826" s="72" t="s">
        <v>177</v>
      </c>
      <c r="F3826" s="73">
        <v>76</v>
      </c>
      <c r="G3826" s="72" t="s">
        <v>14</v>
      </c>
      <c r="H3826" s="72" t="s">
        <v>15</v>
      </c>
      <c r="I3826" s="72" t="s">
        <v>16</v>
      </c>
      <c r="J3826" s="72" t="s">
        <v>18</v>
      </c>
      <c r="K3826" s="72" t="s">
        <v>24</v>
      </c>
      <c r="L3826" s="72" t="s">
        <v>608</v>
      </c>
      <c r="M3826" s="72"/>
    </row>
    <row r="3827" spans="2:13" x14ac:dyDescent="0.25">
      <c r="B3827" s="72" t="s">
        <v>143</v>
      </c>
      <c r="C3827" s="72" t="s">
        <v>144</v>
      </c>
      <c r="D3827" s="72" t="s">
        <v>12</v>
      </c>
      <c r="E3827" s="72" t="s">
        <v>227</v>
      </c>
      <c r="F3827" s="73">
        <v>63330</v>
      </c>
      <c r="G3827" s="72" t="s">
        <v>14</v>
      </c>
      <c r="H3827" s="72" t="s">
        <v>15</v>
      </c>
      <c r="I3827" s="72" t="s">
        <v>16</v>
      </c>
      <c r="J3827" s="72" t="s">
        <v>18</v>
      </c>
      <c r="K3827" s="72" t="s">
        <v>147</v>
      </c>
      <c r="L3827" s="72" t="s">
        <v>619</v>
      </c>
      <c r="M3827" s="72" t="s">
        <v>163</v>
      </c>
    </row>
    <row r="3828" spans="2:13" x14ac:dyDescent="0.25">
      <c r="B3828" s="72" t="s">
        <v>143</v>
      </c>
      <c r="C3828" s="72" t="s">
        <v>144</v>
      </c>
      <c r="D3828" s="72" t="s">
        <v>12</v>
      </c>
      <c r="E3828" s="72" t="s">
        <v>145</v>
      </c>
      <c r="F3828" s="73">
        <v>-5493</v>
      </c>
      <c r="G3828" s="72" t="s">
        <v>14</v>
      </c>
      <c r="H3828" s="72" t="s">
        <v>155</v>
      </c>
      <c r="I3828" s="72" t="s">
        <v>16</v>
      </c>
      <c r="J3828" s="72" t="s">
        <v>18</v>
      </c>
      <c r="K3828" s="72" t="s">
        <v>147</v>
      </c>
      <c r="L3828" s="72" t="s">
        <v>247</v>
      </c>
      <c r="M3828" s="72"/>
    </row>
    <row r="3829" spans="2:13" x14ac:dyDescent="0.25">
      <c r="B3829" s="72" t="s">
        <v>143</v>
      </c>
      <c r="C3829" s="72" t="s">
        <v>144</v>
      </c>
      <c r="D3829" s="72" t="s">
        <v>12</v>
      </c>
      <c r="E3829" s="72" t="s">
        <v>199</v>
      </c>
      <c r="F3829" s="73">
        <v>60420</v>
      </c>
      <c r="G3829" s="72" t="s">
        <v>14</v>
      </c>
      <c r="H3829" s="72" t="s">
        <v>15</v>
      </c>
      <c r="I3829" s="72" t="s">
        <v>16</v>
      </c>
      <c r="J3829" s="72" t="s">
        <v>18</v>
      </c>
      <c r="K3829" s="72" t="s">
        <v>214</v>
      </c>
      <c r="L3829" s="72" t="s">
        <v>493</v>
      </c>
      <c r="M3829" s="72"/>
    </row>
    <row r="3830" spans="2:13" x14ac:dyDescent="0.25">
      <c r="B3830" s="72" t="s">
        <v>143</v>
      </c>
      <c r="C3830" s="72" t="s">
        <v>144</v>
      </c>
      <c r="D3830" s="72" t="s">
        <v>12</v>
      </c>
      <c r="E3830" s="72" t="s">
        <v>209</v>
      </c>
      <c r="F3830" s="73">
        <v>126360</v>
      </c>
      <c r="G3830" s="72" t="s">
        <v>14</v>
      </c>
      <c r="H3830" s="72" t="s">
        <v>155</v>
      </c>
      <c r="I3830" s="72" t="s">
        <v>16</v>
      </c>
      <c r="J3830" s="72" t="s">
        <v>18</v>
      </c>
      <c r="K3830" s="72" t="s">
        <v>33</v>
      </c>
      <c r="L3830" s="72" t="s">
        <v>521</v>
      </c>
      <c r="M3830" s="72" t="s">
        <v>159</v>
      </c>
    </row>
    <row r="3831" spans="2:13" x14ac:dyDescent="0.25">
      <c r="B3831" s="72" t="s">
        <v>143</v>
      </c>
      <c r="C3831" s="72" t="s">
        <v>144</v>
      </c>
      <c r="D3831" s="72" t="s">
        <v>12</v>
      </c>
      <c r="E3831" s="72" t="s">
        <v>759</v>
      </c>
      <c r="F3831" s="73">
        <v>7274</v>
      </c>
      <c r="G3831" s="72" t="s">
        <v>14</v>
      </c>
      <c r="H3831" s="72" t="s">
        <v>15</v>
      </c>
      <c r="I3831" s="72" t="s">
        <v>16</v>
      </c>
      <c r="J3831" s="72" t="s">
        <v>18</v>
      </c>
      <c r="K3831" s="72" t="s">
        <v>147</v>
      </c>
      <c r="L3831" s="72" t="s">
        <v>171</v>
      </c>
      <c r="M3831" s="72"/>
    </row>
    <row r="3832" spans="2:13" x14ac:dyDescent="0.25">
      <c r="B3832" s="72" t="s">
        <v>143</v>
      </c>
      <c r="C3832" s="72" t="s">
        <v>144</v>
      </c>
      <c r="D3832" s="72" t="s">
        <v>12</v>
      </c>
      <c r="E3832" s="72" t="s">
        <v>188</v>
      </c>
      <c r="F3832" s="73">
        <v>38263</v>
      </c>
      <c r="G3832" s="72" t="s">
        <v>14</v>
      </c>
      <c r="H3832" s="72" t="s">
        <v>155</v>
      </c>
      <c r="I3832" s="72" t="s">
        <v>16</v>
      </c>
      <c r="J3832" s="72" t="s">
        <v>371</v>
      </c>
      <c r="K3832" s="72" t="s">
        <v>33</v>
      </c>
      <c r="L3832" s="72" t="s">
        <v>412</v>
      </c>
      <c r="M3832" s="72" t="s">
        <v>191</v>
      </c>
    </row>
    <row r="3833" spans="2:13" x14ac:dyDescent="0.25">
      <c r="B3833" s="72" t="s">
        <v>143</v>
      </c>
      <c r="C3833" s="72" t="s">
        <v>144</v>
      </c>
      <c r="D3833" s="72" t="s">
        <v>12</v>
      </c>
      <c r="E3833" s="72" t="s">
        <v>157</v>
      </c>
      <c r="F3833" s="73">
        <v>836372</v>
      </c>
      <c r="G3833" s="72" t="s">
        <v>14</v>
      </c>
      <c r="H3833" s="72" t="s">
        <v>15</v>
      </c>
      <c r="I3833" s="72" t="s">
        <v>16</v>
      </c>
      <c r="J3833" s="72" t="s">
        <v>18</v>
      </c>
      <c r="K3833" s="72" t="s">
        <v>21</v>
      </c>
      <c r="L3833" s="72" t="s">
        <v>711</v>
      </c>
      <c r="M3833" s="72" t="s">
        <v>203</v>
      </c>
    </row>
    <row r="3834" spans="2:13" x14ac:dyDescent="0.25">
      <c r="B3834" s="72" t="s">
        <v>143</v>
      </c>
      <c r="C3834" s="72" t="s">
        <v>144</v>
      </c>
      <c r="D3834" s="72" t="s">
        <v>12</v>
      </c>
      <c r="E3834" s="72" t="s">
        <v>188</v>
      </c>
      <c r="F3834" s="73">
        <v>4027055</v>
      </c>
      <c r="G3834" s="72" t="s">
        <v>14</v>
      </c>
      <c r="H3834" s="72" t="s">
        <v>15</v>
      </c>
      <c r="I3834" s="72" t="s">
        <v>16</v>
      </c>
      <c r="J3834" s="72" t="s">
        <v>18</v>
      </c>
      <c r="K3834" s="72" t="s">
        <v>33</v>
      </c>
      <c r="L3834" s="72" t="s">
        <v>465</v>
      </c>
      <c r="M3834" s="72" t="s">
        <v>191</v>
      </c>
    </row>
    <row r="3835" spans="2:13" x14ac:dyDescent="0.25">
      <c r="B3835" s="72" t="s">
        <v>143</v>
      </c>
      <c r="C3835" s="72" t="s">
        <v>144</v>
      </c>
      <c r="D3835" s="72" t="s">
        <v>12</v>
      </c>
      <c r="E3835" s="72" t="s">
        <v>160</v>
      </c>
      <c r="F3835" s="73">
        <v>18801</v>
      </c>
      <c r="G3835" s="72" t="s">
        <v>14</v>
      </c>
      <c r="H3835" s="72" t="s">
        <v>155</v>
      </c>
      <c r="I3835" s="72" t="s">
        <v>16</v>
      </c>
      <c r="J3835" s="72" t="s">
        <v>18</v>
      </c>
      <c r="K3835" s="72" t="s">
        <v>267</v>
      </c>
      <c r="L3835" s="72" t="s">
        <v>648</v>
      </c>
      <c r="M3835" s="72" t="s">
        <v>248</v>
      </c>
    </row>
    <row r="3836" spans="2:13" x14ac:dyDescent="0.25">
      <c r="B3836" s="72" t="s">
        <v>143</v>
      </c>
      <c r="C3836" s="72" t="s">
        <v>144</v>
      </c>
      <c r="D3836" s="72" t="s">
        <v>12</v>
      </c>
      <c r="E3836" s="72" t="s">
        <v>154</v>
      </c>
      <c r="F3836" s="73">
        <v>-7968</v>
      </c>
      <c r="G3836" s="72" t="s">
        <v>14</v>
      </c>
      <c r="H3836" s="72" t="s">
        <v>15</v>
      </c>
      <c r="I3836" s="72" t="s">
        <v>16</v>
      </c>
      <c r="J3836" s="72" t="s">
        <v>18</v>
      </c>
      <c r="K3836" s="72" t="s">
        <v>161</v>
      </c>
      <c r="L3836" s="72" t="s">
        <v>180</v>
      </c>
      <c r="M3836" s="72"/>
    </row>
    <row r="3837" spans="2:13" x14ac:dyDescent="0.25">
      <c r="B3837" s="72" t="s">
        <v>143</v>
      </c>
      <c r="C3837" s="72" t="s">
        <v>144</v>
      </c>
      <c r="D3837" s="72" t="s">
        <v>12</v>
      </c>
      <c r="E3837" s="72" t="s">
        <v>292</v>
      </c>
      <c r="F3837" s="73">
        <v>306661</v>
      </c>
      <c r="G3837" s="72" t="s">
        <v>14</v>
      </c>
      <c r="H3837" s="72" t="s">
        <v>15</v>
      </c>
      <c r="I3837" s="72" t="s">
        <v>16</v>
      </c>
      <c r="J3837" s="72" t="s">
        <v>18</v>
      </c>
      <c r="K3837" s="72" t="s">
        <v>147</v>
      </c>
      <c r="L3837" s="72" t="s">
        <v>370</v>
      </c>
      <c r="M3837" s="72" t="s">
        <v>384</v>
      </c>
    </row>
    <row r="3838" spans="2:13" x14ac:dyDescent="0.25">
      <c r="B3838" s="72" t="s">
        <v>143</v>
      </c>
      <c r="C3838" s="72" t="s">
        <v>144</v>
      </c>
      <c r="D3838" s="72" t="s">
        <v>12</v>
      </c>
      <c r="E3838" s="72" t="s">
        <v>170</v>
      </c>
      <c r="F3838" s="73">
        <v>52053</v>
      </c>
      <c r="G3838" s="72" t="s">
        <v>14</v>
      </c>
      <c r="H3838" s="72" t="s">
        <v>15</v>
      </c>
      <c r="I3838" s="72" t="s">
        <v>16</v>
      </c>
      <c r="J3838" s="72" t="s">
        <v>18</v>
      </c>
      <c r="K3838" s="72" t="s">
        <v>33</v>
      </c>
      <c r="L3838" s="72" t="s">
        <v>364</v>
      </c>
      <c r="M3838" s="72" t="s">
        <v>172</v>
      </c>
    </row>
    <row r="3839" spans="2:13" x14ac:dyDescent="0.25">
      <c r="B3839" s="72" t="s">
        <v>143</v>
      </c>
      <c r="C3839" s="72" t="s">
        <v>144</v>
      </c>
      <c r="D3839" s="72" t="s">
        <v>12</v>
      </c>
      <c r="E3839" s="72" t="s">
        <v>145</v>
      </c>
      <c r="F3839" s="73">
        <v>-2251</v>
      </c>
      <c r="G3839" s="72" t="s">
        <v>14</v>
      </c>
      <c r="H3839" s="72" t="s">
        <v>15</v>
      </c>
      <c r="I3839" s="72" t="s">
        <v>136</v>
      </c>
      <c r="J3839" s="72" t="s">
        <v>18</v>
      </c>
      <c r="K3839" s="72" t="s">
        <v>21</v>
      </c>
      <c r="L3839" s="72" t="s">
        <v>198</v>
      </c>
      <c r="M3839" s="72"/>
    </row>
    <row r="3840" spans="2:13" x14ac:dyDescent="0.25">
      <c r="B3840" s="72" t="s">
        <v>143</v>
      </c>
      <c r="C3840" s="72" t="s">
        <v>144</v>
      </c>
      <c r="D3840" s="72" t="s">
        <v>12</v>
      </c>
      <c r="E3840" s="72" t="s">
        <v>292</v>
      </c>
      <c r="F3840" s="73">
        <v>181879</v>
      </c>
      <c r="G3840" s="72" t="s">
        <v>14</v>
      </c>
      <c r="H3840" s="72" t="s">
        <v>15</v>
      </c>
      <c r="I3840" s="72" t="s">
        <v>16</v>
      </c>
      <c r="J3840" s="72" t="s">
        <v>18</v>
      </c>
      <c r="K3840" s="72" t="s">
        <v>33</v>
      </c>
      <c r="L3840" s="72" t="s">
        <v>277</v>
      </c>
      <c r="M3840" s="72" t="s">
        <v>601</v>
      </c>
    </row>
    <row r="3841" spans="2:13" x14ac:dyDescent="0.25">
      <c r="B3841" s="72" t="s">
        <v>143</v>
      </c>
      <c r="C3841" s="72" t="s">
        <v>144</v>
      </c>
      <c r="D3841" s="72" t="s">
        <v>12</v>
      </c>
      <c r="E3841" s="72" t="s">
        <v>219</v>
      </c>
      <c r="F3841" s="73">
        <v>894916</v>
      </c>
      <c r="G3841" s="72" t="s">
        <v>14</v>
      </c>
      <c r="H3841" s="72" t="s">
        <v>15</v>
      </c>
      <c r="I3841" s="72" t="s">
        <v>16</v>
      </c>
      <c r="J3841" s="72" t="s">
        <v>18</v>
      </c>
      <c r="K3841" s="72" t="s">
        <v>147</v>
      </c>
      <c r="L3841" s="72" t="s">
        <v>171</v>
      </c>
      <c r="M3841" s="72"/>
    </row>
    <row r="3842" spans="2:13" x14ac:dyDescent="0.25">
      <c r="B3842" s="72" t="s">
        <v>143</v>
      </c>
      <c r="C3842" s="72" t="s">
        <v>144</v>
      </c>
      <c r="D3842" s="72" t="s">
        <v>12</v>
      </c>
      <c r="E3842" s="72" t="s">
        <v>219</v>
      </c>
      <c r="F3842" s="73">
        <v>1</v>
      </c>
      <c r="G3842" s="72" t="s">
        <v>14</v>
      </c>
      <c r="H3842" s="72" t="s">
        <v>15</v>
      </c>
      <c r="I3842" s="72" t="s">
        <v>16</v>
      </c>
      <c r="J3842" s="72" t="s">
        <v>18</v>
      </c>
      <c r="K3842" s="72" t="s">
        <v>165</v>
      </c>
      <c r="L3842" s="72" t="s">
        <v>252</v>
      </c>
      <c r="M3842" s="72"/>
    </row>
    <row r="3843" spans="2:13" x14ac:dyDescent="0.25">
      <c r="B3843" s="72" t="s">
        <v>143</v>
      </c>
      <c r="C3843" s="72" t="s">
        <v>144</v>
      </c>
      <c r="D3843" s="72" t="s">
        <v>12</v>
      </c>
      <c r="E3843" s="72" t="s">
        <v>201</v>
      </c>
      <c r="F3843" s="73">
        <v>326110</v>
      </c>
      <c r="G3843" s="72" t="s">
        <v>14</v>
      </c>
      <c r="H3843" s="72" t="s">
        <v>15</v>
      </c>
      <c r="I3843" s="72" t="s">
        <v>16</v>
      </c>
      <c r="J3843" s="72" t="s">
        <v>18</v>
      </c>
      <c r="K3843" s="72" t="s">
        <v>147</v>
      </c>
      <c r="L3843" s="72" t="s">
        <v>216</v>
      </c>
      <c r="M3843" s="72" t="s">
        <v>159</v>
      </c>
    </row>
    <row r="3844" spans="2:13" x14ac:dyDescent="0.25">
      <c r="B3844" s="72" t="s">
        <v>143</v>
      </c>
      <c r="C3844" s="72" t="s">
        <v>144</v>
      </c>
      <c r="D3844" s="72" t="s">
        <v>12</v>
      </c>
      <c r="E3844" s="72" t="s">
        <v>145</v>
      </c>
      <c r="F3844" s="73">
        <v>-124</v>
      </c>
      <c r="G3844" s="72" t="s">
        <v>14</v>
      </c>
      <c r="H3844" s="72" t="s">
        <v>155</v>
      </c>
      <c r="I3844" s="72" t="s">
        <v>136</v>
      </c>
      <c r="J3844" s="72" t="s">
        <v>18</v>
      </c>
      <c r="K3844" s="72" t="s">
        <v>267</v>
      </c>
      <c r="L3844" s="72" t="s">
        <v>603</v>
      </c>
      <c r="M3844" s="72"/>
    </row>
    <row r="3845" spans="2:13" x14ac:dyDescent="0.25">
      <c r="B3845" s="72" t="s">
        <v>143</v>
      </c>
      <c r="C3845" s="72" t="s">
        <v>144</v>
      </c>
      <c r="D3845" s="72" t="s">
        <v>12</v>
      </c>
      <c r="E3845" s="72" t="s">
        <v>349</v>
      </c>
      <c r="F3845" s="73">
        <v>295046</v>
      </c>
      <c r="G3845" s="72" t="s">
        <v>14</v>
      </c>
      <c r="H3845" s="72" t="s">
        <v>15</v>
      </c>
      <c r="I3845" s="72" t="s">
        <v>16</v>
      </c>
      <c r="J3845" s="72" t="s">
        <v>18</v>
      </c>
      <c r="K3845" s="72" t="s">
        <v>27</v>
      </c>
      <c r="L3845" s="72" t="s">
        <v>405</v>
      </c>
      <c r="M3845" s="72" t="s">
        <v>203</v>
      </c>
    </row>
    <row r="3846" spans="2:13" x14ac:dyDescent="0.25">
      <c r="B3846" s="72" t="s">
        <v>143</v>
      </c>
      <c r="C3846" s="72" t="s">
        <v>144</v>
      </c>
      <c r="D3846" s="72" t="s">
        <v>12</v>
      </c>
      <c r="E3846" s="72" t="s">
        <v>199</v>
      </c>
      <c r="F3846" s="73">
        <v>193510</v>
      </c>
      <c r="G3846" s="72" t="s">
        <v>14</v>
      </c>
      <c r="H3846" s="72" t="s">
        <v>15</v>
      </c>
      <c r="I3846" s="72" t="s">
        <v>16</v>
      </c>
      <c r="J3846" s="72" t="s">
        <v>18</v>
      </c>
      <c r="K3846" s="72" t="s">
        <v>147</v>
      </c>
      <c r="L3846" s="72" t="s">
        <v>657</v>
      </c>
      <c r="M3846" s="72"/>
    </row>
    <row r="3847" spans="2:13" x14ac:dyDescent="0.25">
      <c r="B3847" s="72" t="s">
        <v>143</v>
      </c>
      <c r="C3847" s="72" t="s">
        <v>144</v>
      </c>
      <c r="D3847" s="72" t="s">
        <v>12</v>
      </c>
      <c r="E3847" s="72" t="s">
        <v>188</v>
      </c>
      <c r="F3847" s="73">
        <v>11337960</v>
      </c>
      <c r="G3847" s="72" t="s">
        <v>14</v>
      </c>
      <c r="H3847" s="72" t="s">
        <v>155</v>
      </c>
      <c r="I3847" s="72" t="s">
        <v>16</v>
      </c>
      <c r="J3847" s="72" t="s">
        <v>18</v>
      </c>
      <c r="K3847" s="72" t="s">
        <v>303</v>
      </c>
      <c r="L3847" s="72" t="s">
        <v>304</v>
      </c>
      <c r="M3847" s="72" t="s">
        <v>191</v>
      </c>
    </row>
    <row r="3848" spans="2:13" x14ac:dyDescent="0.25">
      <c r="B3848" s="72" t="s">
        <v>143</v>
      </c>
      <c r="C3848" s="72" t="s">
        <v>144</v>
      </c>
      <c r="D3848" s="72" t="s">
        <v>12</v>
      </c>
      <c r="E3848" s="72" t="s">
        <v>237</v>
      </c>
      <c r="F3848" s="73">
        <v>66606</v>
      </c>
      <c r="G3848" s="72" t="s">
        <v>14</v>
      </c>
      <c r="H3848" s="72" t="s">
        <v>15</v>
      </c>
      <c r="I3848" s="72" t="s">
        <v>16</v>
      </c>
      <c r="J3848" s="72" t="s">
        <v>18</v>
      </c>
      <c r="K3848" s="72" t="s">
        <v>147</v>
      </c>
      <c r="L3848" s="72" t="s">
        <v>517</v>
      </c>
      <c r="M3848" s="72" t="s">
        <v>248</v>
      </c>
    </row>
    <row r="3849" spans="2:13" x14ac:dyDescent="0.25">
      <c r="B3849" s="72" t="s">
        <v>143</v>
      </c>
      <c r="C3849" s="72" t="s">
        <v>144</v>
      </c>
      <c r="D3849" s="72" t="s">
        <v>12</v>
      </c>
      <c r="E3849" s="72" t="s">
        <v>145</v>
      </c>
      <c r="F3849" s="73">
        <v>-2468</v>
      </c>
      <c r="G3849" s="72" t="s">
        <v>14</v>
      </c>
      <c r="H3849" s="72" t="s">
        <v>155</v>
      </c>
      <c r="I3849" s="72" t="s">
        <v>16</v>
      </c>
      <c r="J3849" s="72" t="s">
        <v>18</v>
      </c>
      <c r="K3849" s="72" t="s">
        <v>33</v>
      </c>
      <c r="L3849" s="72" t="s">
        <v>409</v>
      </c>
      <c r="M3849" s="72"/>
    </row>
    <row r="3850" spans="2:13" x14ac:dyDescent="0.25">
      <c r="B3850" s="72" t="s">
        <v>143</v>
      </c>
      <c r="C3850" s="72" t="s">
        <v>144</v>
      </c>
      <c r="D3850" s="72" t="s">
        <v>12</v>
      </c>
      <c r="E3850" s="72" t="s">
        <v>152</v>
      </c>
      <c r="F3850" s="73">
        <v>-7446</v>
      </c>
      <c r="G3850" s="72" t="s">
        <v>14</v>
      </c>
      <c r="H3850" s="72" t="s">
        <v>15</v>
      </c>
      <c r="I3850" s="72" t="s">
        <v>16</v>
      </c>
      <c r="J3850" s="72" t="s">
        <v>18</v>
      </c>
      <c r="K3850" s="72" t="s">
        <v>33</v>
      </c>
      <c r="L3850" s="72" t="s">
        <v>649</v>
      </c>
      <c r="M3850" s="72"/>
    </row>
    <row r="3851" spans="2:13" x14ac:dyDescent="0.25">
      <c r="B3851" s="72" t="s">
        <v>143</v>
      </c>
      <c r="C3851" s="72" t="s">
        <v>144</v>
      </c>
      <c r="D3851" s="72" t="s">
        <v>12</v>
      </c>
      <c r="E3851" s="72" t="s">
        <v>219</v>
      </c>
      <c r="F3851" s="73">
        <v>7551</v>
      </c>
      <c r="G3851" s="72" t="s">
        <v>14</v>
      </c>
      <c r="H3851" s="72" t="s">
        <v>15</v>
      </c>
      <c r="I3851" s="72" t="s">
        <v>16</v>
      </c>
      <c r="J3851" s="72" t="s">
        <v>18</v>
      </c>
      <c r="K3851" s="72" t="s">
        <v>33</v>
      </c>
      <c r="L3851" s="72" t="s">
        <v>559</v>
      </c>
      <c r="M3851" s="72"/>
    </row>
    <row r="3852" spans="2:13" x14ac:dyDescent="0.25">
      <c r="B3852" s="72" t="s">
        <v>143</v>
      </c>
      <c r="C3852" s="72" t="s">
        <v>144</v>
      </c>
      <c r="D3852" s="72" t="s">
        <v>12</v>
      </c>
      <c r="E3852" s="72" t="s">
        <v>177</v>
      </c>
      <c r="F3852" s="73">
        <v>10023</v>
      </c>
      <c r="G3852" s="72" t="s">
        <v>14</v>
      </c>
      <c r="H3852" s="72" t="s">
        <v>15</v>
      </c>
      <c r="I3852" s="72" t="s">
        <v>16</v>
      </c>
      <c r="J3852" s="72" t="s">
        <v>18</v>
      </c>
      <c r="K3852" s="72" t="s">
        <v>189</v>
      </c>
      <c r="L3852" s="72" t="s">
        <v>644</v>
      </c>
      <c r="M3852" s="72"/>
    </row>
    <row r="3853" spans="2:13" x14ac:dyDescent="0.25">
      <c r="B3853" s="72" t="s">
        <v>143</v>
      </c>
      <c r="C3853" s="72" t="s">
        <v>144</v>
      </c>
      <c r="D3853" s="72" t="s">
        <v>12</v>
      </c>
      <c r="E3853" s="72" t="s">
        <v>292</v>
      </c>
      <c r="F3853" s="73">
        <v>355072</v>
      </c>
      <c r="G3853" s="72" t="s">
        <v>14</v>
      </c>
      <c r="H3853" s="72" t="s">
        <v>155</v>
      </c>
      <c r="I3853" s="72" t="s">
        <v>16</v>
      </c>
      <c r="J3853" s="72" t="s">
        <v>18</v>
      </c>
      <c r="K3853" s="72" t="s">
        <v>33</v>
      </c>
      <c r="L3853" s="72" t="s">
        <v>636</v>
      </c>
      <c r="M3853" s="72" t="s">
        <v>601</v>
      </c>
    </row>
    <row r="3854" spans="2:13" x14ac:dyDescent="0.25">
      <c r="B3854" s="72" t="s">
        <v>143</v>
      </c>
      <c r="C3854" s="72" t="s">
        <v>144</v>
      </c>
      <c r="D3854" s="72" t="s">
        <v>12</v>
      </c>
      <c r="E3854" s="72" t="s">
        <v>229</v>
      </c>
      <c r="F3854" s="73">
        <v>-124</v>
      </c>
      <c r="G3854" s="72" t="s">
        <v>14</v>
      </c>
      <c r="H3854" s="72" t="s">
        <v>15</v>
      </c>
      <c r="I3854" s="72" t="s">
        <v>136</v>
      </c>
      <c r="J3854" s="72" t="s">
        <v>18</v>
      </c>
      <c r="K3854" s="72" t="s">
        <v>147</v>
      </c>
      <c r="L3854" s="72" t="s">
        <v>444</v>
      </c>
      <c r="M3854" s="72"/>
    </row>
    <row r="3855" spans="2:13" x14ac:dyDescent="0.25">
      <c r="B3855" s="72" t="s">
        <v>143</v>
      </c>
      <c r="C3855" s="72" t="s">
        <v>144</v>
      </c>
      <c r="D3855" s="72" t="s">
        <v>12</v>
      </c>
      <c r="E3855" s="72" t="s">
        <v>611</v>
      </c>
      <c r="F3855" s="73">
        <v>99</v>
      </c>
      <c r="G3855" s="72" t="s">
        <v>14</v>
      </c>
      <c r="H3855" s="72" t="s">
        <v>15</v>
      </c>
      <c r="I3855" s="72" t="s">
        <v>16</v>
      </c>
      <c r="J3855" s="72" t="s">
        <v>140</v>
      </c>
      <c r="K3855" s="72"/>
      <c r="L3855" s="72"/>
      <c r="M3855" s="72"/>
    </row>
    <row r="3856" spans="2:13" x14ac:dyDescent="0.25">
      <c r="B3856" s="72" t="s">
        <v>143</v>
      </c>
      <c r="C3856" s="72" t="s">
        <v>144</v>
      </c>
      <c r="D3856" s="72" t="s">
        <v>12</v>
      </c>
      <c r="E3856" s="72" t="s">
        <v>213</v>
      </c>
      <c r="F3856" s="73">
        <v>215</v>
      </c>
      <c r="G3856" s="72" t="s">
        <v>14</v>
      </c>
      <c r="H3856" s="72" t="s">
        <v>155</v>
      </c>
      <c r="I3856" s="72" t="s">
        <v>16</v>
      </c>
      <c r="J3856" s="72" t="s">
        <v>18</v>
      </c>
      <c r="K3856" s="72" t="s">
        <v>147</v>
      </c>
      <c r="L3856" s="72" t="s">
        <v>606</v>
      </c>
      <c r="M3856" s="72" t="s">
        <v>172</v>
      </c>
    </row>
    <row r="3857" spans="2:13" x14ac:dyDescent="0.25">
      <c r="B3857" s="72" t="s">
        <v>143</v>
      </c>
      <c r="C3857" s="72" t="s">
        <v>144</v>
      </c>
      <c r="D3857" s="72" t="s">
        <v>12</v>
      </c>
      <c r="E3857" s="72" t="s">
        <v>240</v>
      </c>
      <c r="F3857" s="73">
        <v>-3542</v>
      </c>
      <c r="G3857" s="72" t="s">
        <v>14</v>
      </c>
      <c r="H3857" s="72" t="s">
        <v>15</v>
      </c>
      <c r="I3857" s="72" t="s">
        <v>16</v>
      </c>
      <c r="J3857" s="72" t="s">
        <v>18</v>
      </c>
      <c r="K3857" s="72" t="s">
        <v>168</v>
      </c>
      <c r="L3857" s="72" t="s">
        <v>413</v>
      </c>
      <c r="M3857" s="72"/>
    </row>
    <row r="3858" spans="2:13" x14ac:dyDescent="0.25">
      <c r="B3858" s="72" t="s">
        <v>143</v>
      </c>
      <c r="C3858" s="72" t="s">
        <v>144</v>
      </c>
      <c r="D3858" s="72" t="s">
        <v>12</v>
      </c>
      <c r="E3858" s="72" t="s">
        <v>188</v>
      </c>
      <c r="F3858" s="73">
        <v>739261</v>
      </c>
      <c r="G3858" s="72" t="s">
        <v>14</v>
      </c>
      <c r="H3858" s="72" t="s">
        <v>155</v>
      </c>
      <c r="I3858" s="72" t="s">
        <v>16</v>
      </c>
      <c r="J3858" s="72" t="s">
        <v>18</v>
      </c>
      <c r="K3858" s="72" t="s">
        <v>33</v>
      </c>
      <c r="L3858" s="72" t="s">
        <v>597</v>
      </c>
      <c r="M3858" s="72" t="s">
        <v>163</v>
      </c>
    </row>
    <row r="3859" spans="2:13" x14ac:dyDescent="0.25">
      <c r="B3859" s="72" t="s">
        <v>143</v>
      </c>
      <c r="C3859" s="72" t="s">
        <v>144</v>
      </c>
      <c r="D3859" s="72" t="s">
        <v>12</v>
      </c>
      <c r="E3859" s="72" t="s">
        <v>170</v>
      </c>
      <c r="F3859" s="73">
        <v>681</v>
      </c>
      <c r="G3859" s="72" t="s">
        <v>14</v>
      </c>
      <c r="H3859" s="72" t="s">
        <v>15</v>
      </c>
      <c r="I3859" s="72" t="s">
        <v>16</v>
      </c>
      <c r="J3859" s="72" t="s">
        <v>18</v>
      </c>
      <c r="K3859" s="72" t="s">
        <v>33</v>
      </c>
      <c r="L3859" s="72" t="s">
        <v>34</v>
      </c>
      <c r="M3859" s="72" t="s">
        <v>172</v>
      </c>
    </row>
    <row r="3860" spans="2:13" x14ac:dyDescent="0.25">
      <c r="B3860" s="72" t="s">
        <v>143</v>
      </c>
      <c r="C3860" s="72" t="s">
        <v>144</v>
      </c>
      <c r="D3860" s="72" t="s">
        <v>12</v>
      </c>
      <c r="E3860" s="72" t="s">
        <v>160</v>
      </c>
      <c r="F3860" s="73">
        <v>148945</v>
      </c>
      <c r="G3860" s="72" t="s">
        <v>14</v>
      </c>
      <c r="H3860" s="72" t="s">
        <v>15</v>
      </c>
      <c r="I3860" s="72" t="s">
        <v>16</v>
      </c>
      <c r="J3860" s="72" t="s">
        <v>18</v>
      </c>
      <c r="K3860" s="72" t="s">
        <v>168</v>
      </c>
      <c r="L3860" s="72" t="s">
        <v>591</v>
      </c>
      <c r="M3860" s="72" t="s">
        <v>163</v>
      </c>
    </row>
    <row r="3861" spans="2:13" x14ac:dyDescent="0.25">
      <c r="B3861" s="72" t="s">
        <v>143</v>
      </c>
      <c r="C3861" s="72" t="s">
        <v>144</v>
      </c>
      <c r="D3861" s="72" t="s">
        <v>12</v>
      </c>
      <c r="E3861" s="72" t="s">
        <v>160</v>
      </c>
      <c r="F3861" s="73">
        <v>317588</v>
      </c>
      <c r="G3861" s="72" t="s">
        <v>14</v>
      </c>
      <c r="H3861" s="72" t="s">
        <v>155</v>
      </c>
      <c r="I3861" s="72" t="s">
        <v>16</v>
      </c>
      <c r="J3861" s="72" t="s">
        <v>18</v>
      </c>
      <c r="K3861" s="72" t="s">
        <v>21</v>
      </c>
      <c r="L3861" s="72" t="s">
        <v>272</v>
      </c>
      <c r="M3861" s="72" t="s">
        <v>163</v>
      </c>
    </row>
    <row r="3862" spans="2:13" x14ac:dyDescent="0.25">
      <c r="B3862" s="72" t="s">
        <v>143</v>
      </c>
      <c r="C3862" s="72" t="s">
        <v>144</v>
      </c>
      <c r="D3862" s="72" t="s">
        <v>12</v>
      </c>
      <c r="E3862" s="72" t="s">
        <v>213</v>
      </c>
      <c r="F3862" s="73">
        <v>35692</v>
      </c>
      <c r="G3862" s="72" t="s">
        <v>14</v>
      </c>
      <c r="H3862" s="72" t="s">
        <v>15</v>
      </c>
      <c r="I3862" s="72" t="s">
        <v>16</v>
      </c>
      <c r="J3862" s="72" t="s">
        <v>18</v>
      </c>
      <c r="K3862" s="72" t="s">
        <v>147</v>
      </c>
      <c r="L3862" s="72" t="s">
        <v>370</v>
      </c>
      <c r="M3862" s="72" t="s">
        <v>191</v>
      </c>
    </row>
    <row r="3863" spans="2:13" x14ac:dyDescent="0.25">
      <c r="B3863" s="72" t="s">
        <v>143</v>
      </c>
      <c r="C3863" s="72" t="s">
        <v>144</v>
      </c>
      <c r="D3863" s="72" t="s">
        <v>12</v>
      </c>
      <c r="E3863" s="72" t="s">
        <v>145</v>
      </c>
      <c r="F3863" s="73">
        <v>-436108</v>
      </c>
      <c r="G3863" s="72" t="s">
        <v>14</v>
      </c>
      <c r="H3863" s="72" t="s">
        <v>155</v>
      </c>
      <c r="I3863" s="72" t="s">
        <v>16</v>
      </c>
      <c r="J3863" s="72" t="s">
        <v>18</v>
      </c>
      <c r="K3863" s="72" t="s">
        <v>267</v>
      </c>
      <c r="L3863" s="72" t="s">
        <v>603</v>
      </c>
      <c r="M3863" s="72"/>
    </row>
    <row r="3864" spans="2:13" x14ac:dyDescent="0.25">
      <c r="B3864" s="72" t="s">
        <v>143</v>
      </c>
      <c r="C3864" s="72" t="s">
        <v>144</v>
      </c>
      <c r="D3864" s="72" t="s">
        <v>12</v>
      </c>
      <c r="E3864" s="72" t="s">
        <v>229</v>
      </c>
      <c r="F3864" s="73">
        <v>-111274</v>
      </c>
      <c r="G3864" s="72" t="s">
        <v>14</v>
      </c>
      <c r="H3864" s="72" t="s">
        <v>15</v>
      </c>
      <c r="I3864" s="72" t="s">
        <v>16</v>
      </c>
      <c r="J3864" s="72" t="s">
        <v>18</v>
      </c>
      <c r="K3864" s="72" t="s">
        <v>214</v>
      </c>
      <c r="L3864" s="72" t="s">
        <v>699</v>
      </c>
      <c r="M3864" s="72"/>
    </row>
    <row r="3865" spans="2:13" x14ac:dyDescent="0.25">
      <c r="B3865" s="72" t="s">
        <v>143</v>
      </c>
      <c r="C3865" s="72" t="s">
        <v>144</v>
      </c>
      <c r="D3865" s="72" t="s">
        <v>12</v>
      </c>
      <c r="E3865" s="72" t="s">
        <v>383</v>
      </c>
      <c r="F3865" s="73">
        <v>124110</v>
      </c>
      <c r="G3865" s="72" t="s">
        <v>14</v>
      </c>
      <c r="H3865" s="72" t="s">
        <v>15</v>
      </c>
      <c r="I3865" s="72" t="s">
        <v>16</v>
      </c>
      <c r="J3865" s="72" t="s">
        <v>18</v>
      </c>
      <c r="K3865" s="72" t="s">
        <v>21</v>
      </c>
      <c r="L3865" s="72" t="s">
        <v>198</v>
      </c>
      <c r="M3865" s="72" t="s">
        <v>522</v>
      </c>
    </row>
    <row r="3866" spans="2:13" x14ac:dyDescent="0.25">
      <c r="B3866" s="72" t="s">
        <v>143</v>
      </c>
      <c r="C3866" s="72" t="s">
        <v>144</v>
      </c>
      <c r="D3866" s="72" t="s">
        <v>12</v>
      </c>
      <c r="E3866" s="72" t="s">
        <v>199</v>
      </c>
      <c r="F3866" s="73">
        <v>12657</v>
      </c>
      <c r="G3866" s="72" t="s">
        <v>14</v>
      </c>
      <c r="H3866" s="72" t="s">
        <v>15</v>
      </c>
      <c r="I3866" s="72" t="s">
        <v>16</v>
      </c>
      <c r="J3866" s="72" t="s">
        <v>18</v>
      </c>
      <c r="K3866" s="72" t="s">
        <v>21</v>
      </c>
      <c r="L3866" s="72" t="s">
        <v>609</v>
      </c>
      <c r="M3866" s="72"/>
    </row>
    <row r="3867" spans="2:13" x14ac:dyDescent="0.25">
      <c r="B3867" s="72" t="s">
        <v>143</v>
      </c>
      <c r="C3867" s="72" t="s">
        <v>144</v>
      </c>
      <c r="D3867" s="72" t="s">
        <v>12</v>
      </c>
      <c r="E3867" s="72" t="s">
        <v>237</v>
      </c>
      <c r="F3867" s="73">
        <v>67885</v>
      </c>
      <c r="G3867" s="72" t="s">
        <v>14</v>
      </c>
      <c r="H3867" s="72" t="s">
        <v>15</v>
      </c>
      <c r="I3867" s="72" t="s">
        <v>16</v>
      </c>
      <c r="J3867" s="72" t="s">
        <v>18</v>
      </c>
      <c r="K3867" s="72" t="s">
        <v>147</v>
      </c>
      <c r="L3867" s="72" t="s">
        <v>440</v>
      </c>
      <c r="M3867" s="72" t="s">
        <v>186</v>
      </c>
    </row>
    <row r="3868" spans="2:13" x14ac:dyDescent="0.25">
      <c r="B3868" s="72" t="s">
        <v>143</v>
      </c>
      <c r="C3868" s="72" t="s">
        <v>774</v>
      </c>
      <c r="D3868" s="72" t="s">
        <v>12</v>
      </c>
      <c r="E3868" s="72" t="s">
        <v>812</v>
      </c>
      <c r="F3868" s="73">
        <v>638950210</v>
      </c>
      <c r="G3868" s="72" t="s">
        <v>14</v>
      </c>
      <c r="H3868" s="72" t="s">
        <v>15</v>
      </c>
      <c r="I3868" s="72" t="s">
        <v>16</v>
      </c>
      <c r="J3868" s="72" t="s">
        <v>18</v>
      </c>
      <c r="K3868" s="72"/>
      <c r="L3868" s="72"/>
      <c r="M3868" s="72" t="s">
        <v>813</v>
      </c>
    </row>
    <row r="3869" spans="2:13" x14ac:dyDescent="0.25">
      <c r="B3869" s="72" t="s">
        <v>143</v>
      </c>
      <c r="C3869" s="72" t="s">
        <v>144</v>
      </c>
      <c r="D3869" s="72" t="s">
        <v>12</v>
      </c>
      <c r="E3869" s="72" t="s">
        <v>199</v>
      </c>
      <c r="F3869" s="73">
        <v>8854</v>
      </c>
      <c r="G3869" s="72" t="s">
        <v>14</v>
      </c>
      <c r="H3869" s="72" t="s">
        <v>15</v>
      </c>
      <c r="I3869" s="72" t="s">
        <v>16</v>
      </c>
      <c r="J3869" s="72" t="s">
        <v>18</v>
      </c>
      <c r="K3869" s="72" t="s">
        <v>147</v>
      </c>
      <c r="L3869" s="72" t="s">
        <v>440</v>
      </c>
      <c r="M3869" s="72"/>
    </row>
    <row r="3870" spans="2:13" x14ac:dyDescent="0.25">
      <c r="B3870" s="72" t="s">
        <v>143</v>
      </c>
      <c r="C3870" s="72" t="s">
        <v>144</v>
      </c>
      <c r="D3870" s="72" t="s">
        <v>12</v>
      </c>
      <c r="E3870" s="72" t="s">
        <v>157</v>
      </c>
      <c r="F3870" s="73">
        <v>3583023</v>
      </c>
      <c r="G3870" s="72" t="s">
        <v>14</v>
      </c>
      <c r="H3870" s="72" t="s">
        <v>15</v>
      </c>
      <c r="I3870" s="72" t="s">
        <v>16</v>
      </c>
      <c r="J3870" s="72" t="s">
        <v>18</v>
      </c>
      <c r="K3870" s="72" t="s">
        <v>33</v>
      </c>
      <c r="L3870" s="72" t="s">
        <v>435</v>
      </c>
      <c r="M3870" s="72" t="s">
        <v>159</v>
      </c>
    </row>
    <row r="3871" spans="2:13" x14ac:dyDescent="0.25">
      <c r="B3871" s="72" t="s">
        <v>143</v>
      </c>
      <c r="C3871" s="72" t="s">
        <v>144</v>
      </c>
      <c r="D3871" s="72" t="s">
        <v>12</v>
      </c>
      <c r="E3871" s="72" t="s">
        <v>199</v>
      </c>
      <c r="F3871" s="73">
        <v>4208</v>
      </c>
      <c r="G3871" s="72" t="s">
        <v>14</v>
      </c>
      <c r="H3871" s="72" t="s">
        <v>155</v>
      </c>
      <c r="I3871" s="72" t="s">
        <v>16</v>
      </c>
      <c r="J3871" s="72" t="s">
        <v>18</v>
      </c>
      <c r="K3871" s="72" t="s">
        <v>267</v>
      </c>
      <c r="L3871" s="72" t="s">
        <v>381</v>
      </c>
      <c r="M3871" s="72"/>
    </row>
    <row r="3872" spans="2:13" x14ac:dyDescent="0.25">
      <c r="B3872" s="72" t="s">
        <v>143</v>
      </c>
      <c r="C3872" s="72" t="s">
        <v>144</v>
      </c>
      <c r="D3872" s="72" t="s">
        <v>12</v>
      </c>
      <c r="E3872" s="72" t="s">
        <v>160</v>
      </c>
      <c r="F3872" s="73">
        <v>57399</v>
      </c>
      <c r="G3872" s="72" t="s">
        <v>14</v>
      </c>
      <c r="H3872" s="72" t="s">
        <v>15</v>
      </c>
      <c r="I3872" s="72" t="s">
        <v>16</v>
      </c>
      <c r="J3872" s="72" t="s">
        <v>18</v>
      </c>
      <c r="K3872" s="72" t="s">
        <v>147</v>
      </c>
      <c r="L3872" s="72" t="s">
        <v>694</v>
      </c>
      <c r="M3872" s="72" t="s">
        <v>191</v>
      </c>
    </row>
    <row r="3873" spans="2:13" x14ac:dyDescent="0.25">
      <c r="B3873" s="72" t="s">
        <v>143</v>
      </c>
      <c r="C3873" s="72" t="s">
        <v>144</v>
      </c>
      <c r="D3873" s="72" t="s">
        <v>12</v>
      </c>
      <c r="E3873" s="72" t="s">
        <v>152</v>
      </c>
      <c r="F3873" s="73">
        <v>-20968</v>
      </c>
      <c r="G3873" s="72" t="s">
        <v>14</v>
      </c>
      <c r="H3873" s="72" t="s">
        <v>155</v>
      </c>
      <c r="I3873" s="72" t="s">
        <v>16</v>
      </c>
      <c r="J3873" s="72" t="s">
        <v>18</v>
      </c>
      <c r="K3873" s="72" t="s">
        <v>33</v>
      </c>
      <c r="L3873" s="72" t="s">
        <v>301</v>
      </c>
      <c r="M3873" s="72"/>
    </row>
    <row r="3874" spans="2:13" x14ac:dyDescent="0.25">
      <c r="B3874" s="72" t="s">
        <v>143</v>
      </c>
      <c r="C3874" s="72" t="s">
        <v>144</v>
      </c>
      <c r="D3874" s="72" t="s">
        <v>12</v>
      </c>
      <c r="E3874" s="72" t="s">
        <v>213</v>
      </c>
      <c r="F3874" s="73">
        <v>51586</v>
      </c>
      <c r="G3874" s="72" t="s">
        <v>14</v>
      </c>
      <c r="H3874" s="72" t="s">
        <v>15</v>
      </c>
      <c r="I3874" s="72" t="s">
        <v>16</v>
      </c>
      <c r="J3874" s="72" t="s">
        <v>18</v>
      </c>
      <c r="K3874" s="72" t="s">
        <v>21</v>
      </c>
      <c r="L3874" s="72" t="s">
        <v>274</v>
      </c>
      <c r="M3874" s="72" t="s">
        <v>191</v>
      </c>
    </row>
    <row r="3875" spans="2:13" x14ac:dyDescent="0.25">
      <c r="B3875" s="72" t="s">
        <v>143</v>
      </c>
      <c r="C3875" s="72" t="s">
        <v>144</v>
      </c>
      <c r="D3875" s="72" t="s">
        <v>12</v>
      </c>
      <c r="E3875" s="72" t="s">
        <v>175</v>
      </c>
      <c r="F3875" s="73">
        <v>-4532</v>
      </c>
      <c r="G3875" s="72" t="s">
        <v>14</v>
      </c>
      <c r="H3875" s="72" t="s">
        <v>15</v>
      </c>
      <c r="I3875" s="72" t="s">
        <v>16</v>
      </c>
      <c r="J3875" s="72" t="s">
        <v>18</v>
      </c>
      <c r="K3875" s="72" t="s">
        <v>33</v>
      </c>
      <c r="L3875" s="72" t="s">
        <v>492</v>
      </c>
      <c r="M3875" s="72"/>
    </row>
    <row r="3876" spans="2:13" x14ac:dyDescent="0.25">
      <c r="B3876" s="72" t="s">
        <v>143</v>
      </c>
      <c r="C3876" s="72" t="s">
        <v>144</v>
      </c>
      <c r="D3876" s="72" t="s">
        <v>12</v>
      </c>
      <c r="E3876" s="72" t="s">
        <v>282</v>
      </c>
      <c r="F3876" s="73">
        <v>-13970</v>
      </c>
      <c r="G3876" s="72" t="s">
        <v>14</v>
      </c>
      <c r="H3876" s="72" t="s">
        <v>15</v>
      </c>
      <c r="I3876" s="72" t="s">
        <v>16</v>
      </c>
      <c r="J3876" s="72" t="s">
        <v>18</v>
      </c>
      <c r="K3876" s="72" t="s">
        <v>189</v>
      </c>
      <c r="L3876" s="72" t="s">
        <v>421</v>
      </c>
      <c r="M3876" s="72"/>
    </row>
    <row r="3877" spans="2:13" x14ac:dyDescent="0.25">
      <c r="B3877" s="72" t="s">
        <v>143</v>
      </c>
      <c r="C3877" s="72" t="s">
        <v>144</v>
      </c>
      <c r="D3877" s="72" t="s">
        <v>12</v>
      </c>
      <c r="E3877" s="72" t="s">
        <v>229</v>
      </c>
      <c r="F3877" s="73">
        <v>-4684</v>
      </c>
      <c r="G3877" s="72" t="s">
        <v>14</v>
      </c>
      <c r="H3877" s="72" t="s">
        <v>15</v>
      </c>
      <c r="I3877" s="72" t="s">
        <v>16</v>
      </c>
      <c r="J3877" s="72" t="s">
        <v>18</v>
      </c>
      <c r="K3877" s="72" t="s">
        <v>33</v>
      </c>
      <c r="L3877" s="72" t="s">
        <v>497</v>
      </c>
      <c r="M3877" s="72"/>
    </row>
    <row r="3878" spans="2:13" x14ac:dyDescent="0.25">
      <c r="B3878" s="72" t="s">
        <v>143</v>
      </c>
      <c r="C3878" s="72" t="s">
        <v>144</v>
      </c>
      <c r="D3878" s="72" t="s">
        <v>12</v>
      </c>
      <c r="E3878" s="72" t="s">
        <v>199</v>
      </c>
      <c r="F3878" s="73">
        <v>656</v>
      </c>
      <c r="G3878" s="72" t="s">
        <v>14</v>
      </c>
      <c r="H3878" s="72" t="s">
        <v>155</v>
      </c>
      <c r="I3878" s="72" t="s">
        <v>16</v>
      </c>
      <c r="J3878" s="72" t="s">
        <v>18</v>
      </c>
      <c r="K3878" s="72" t="s">
        <v>33</v>
      </c>
      <c r="L3878" s="72" t="s">
        <v>480</v>
      </c>
      <c r="M3878" s="72"/>
    </row>
    <row r="3879" spans="2:13" x14ac:dyDescent="0.25">
      <c r="B3879" s="72" t="s">
        <v>143</v>
      </c>
      <c r="C3879" s="72" t="s">
        <v>144</v>
      </c>
      <c r="D3879" s="72" t="s">
        <v>12</v>
      </c>
      <c r="E3879" s="72" t="s">
        <v>229</v>
      </c>
      <c r="F3879" s="73">
        <v>-29167</v>
      </c>
      <c r="G3879" s="72" t="s">
        <v>14</v>
      </c>
      <c r="H3879" s="72" t="s">
        <v>15</v>
      </c>
      <c r="I3879" s="72" t="s">
        <v>16</v>
      </c>
      <c r="J3879" s="72" t="s">
        <v>18</v>
      </c>
      <c r="K3879" s="72" t="s">
        <v>24</v>
      </c>
      <c r="L3879" s="72" t="s">
        <v>448</v>
      </c>
      <c r="M3879" s="72"/>
    </row>
    <row r="3880" spans="2:13" x14ac:dyDescent="0.25">
      <c r="B3880" s="72" t="s">
        <v>143</v>
      </c>
      <c r="C3880" s="72" t="s">
        <v>144</v>
      </c>
      <c r="D3880" s="72" t="s">
        <v>12</v>
      </c>
      <c r="E3880" s="72" t="s">
        <v>152</v>
      </c>
      <c r="F3880" s="73">
        <v>-1069</v>
      </c>
      <c r="G3880" s="72" t="s">
        <v>14</v>
      </c>
      <c r="H3880" s="72" t="s">
        <v>155</v>
      </c>
      <c r="I3880" s="72" t="s">
        <v>16</v>
      </c>
      <c r="J3880" s="72" t="s">
        <v>18</v>
      </c>
      <c r="K3880" s="72" t="s">
        <v>33</v>
      </c>
      <c r="L3880" s="72" t="s">
        <v>463</v>
      </c>
      <c r="M3880" s="72"/>
    </row>
    <row r="3881" spans="2:13" x14ac:dyDescent="0.25">
      <c r="B3881" s="72" t="s">
        <v>143</v>
      </c>
      <c r="C3881" s="72" t="s">
        <v>144</v>
      </c>
      <c r="D3881" s="72" t="s">
        <v>12</v>
      </c>
      <c r="E3881" s="72" t="s">
        <v>149</v>
      </c>
      <c r="F3881" s="73">
        <v>500409</v>
      </c>
      <c r="G3881" s="72" t="s">
        <v>14</v>
      </c>
      <c r="H3881" s="72" t="s">
        <v>15</v>
      </c>
      <c r="I3881" s="72" t="s">
        <v>16</v>
      </c>
      <c r="J3881" s="72" t="s">
        <v>18</v>
      </c>
      <c r="K3881" s="72" t="s">
        <v>33</v>
      </c>
      <c r="L3881" s="72" t="s">
        <v>463</v>
      </c>
      <c r="M3881" s="72" t="s">
        <v>151</v>
      </c>
    </row>
    <row r="3882" spans="2:13" x14ac:dyDescent="0.25">
      <c r="B3882" s="72" t="s">
        <v>143</v>
      </c>
      <c r="C3882" s="72" t="s">
        <v>144</v>
      </c>
      <c r="D3882" s="72" t="s">
        <v>12</v>
      </c>
      <c r="E3882" s="72" t="s">
        <v>197</v>
      </c>
      <c r="F3882" s="73">
        <v>54334</v>
      </c>
      <c r="G3882" s="72" t="s">
        <v>14</v>
      </c>
      <c r="H3882" s="72" t="s">
        <v>15</v>
      </c>
      <c r="I3882" s="72" t="s">
        <v>16</v>
      </c>
      <c r="J3882" s="72" t="s">
        <v>18</v>
      </c>
      <c r="K3882" s="72" t="s">
        <v>33</v>
      </c>
      <c r="L3882" s="72" t="s">
        <v>552</v>
      </c>
      <c r="M3882" s="72" t="s">
        <v>248</v>
      </c>
    </row>
    <row r="3883" spans="2:13" x14ac:dyDescent="0.25">
      <c r="B3883" s="72" t="s">
        <v>143</v>
      </c>
      <c r="C3883" s="72" t="s">
        <v>144</v>
      </c>
      <c r="D3883" s="72" t="s">
        <v>12</v>
      </c>
      <c r="E3883" s="72" t="s">
        <v>181</v>
      </c>
      <c r="F3883" s="73">
        <v>-232</v>
      </c>
      <c r="G3883" s="72" t="s">
        <v>14</v>
      </c>
      <c r="H3883" s="72" t="s">
        <v>15</v>
      </c>
      <c r="I3883" s="72" t="s">
        <v>16</v>
      </c>
      <c r="J3883" s="72" t="s">
        <v>18</v>
      </c>
      <c r="K3883" s="72" t="s">
        <v>147</v>
      </c>
      <c r="L3883" s="72" t="s">
        <v>720</v>
      </c>
      <c r="M3883" s="72"/>
    </row>
    <row r="3884" spans="2:13" x14ac:dyDescent="0.25">
      <c r="B3884" s="72" t="s">
        <v>143</v>
      </c>
      <c r="C3884" s="72" t="s">
        <v>144</v>
      </c>
      <c r="D3884" s="72" t="s">
        <v>12</v>
      </c>
      <c r="E3884" s="72" t="s">
        <v>145</v>
      </c>
      <c r="F3884" s="73">
        <v>-1735</v>
      </c>
      <c r="G3884" s="72" t="s">
        <v>14</v>
      </c>
      <c r="H3884" s="72" t="s">
        <v>155</v>
      </c>
      <c r="I3884" s="72" t="s">
        <v>16</v>
      </c>
      <c r="J3884" s="72" t="s">
        <v>18</v>
      </c>
      <c r="K3884" s="72" t="s">
        <v>33</v>
      </c>
      <c r="L3884" s="72" t="s">
        <v>668</v>
      </c>
      <c r="M3884" s="72"/>
    </row>
    <row r="3885" spans="2:13" x14ac:dyDescent="0.25">
      <c r="B3885" s="72" t="s">
        <v>143</v>
      </c>
      <c r="C3885" s="72" t="s">
        <v>144</v>
      </c>
      <c r="D3885" s="72" t="s">
        <v>12</v>
      </c>
      <c r="E3885" s="72" t="s">
        <v>188</v>
      </c>
      <c r="F3885" s="73">
        <v>483713</v>
      </c>
      <c r="G3885" s="72" t="s">
        <v>14</v>
      </c>
      <c r="H3885" s="72" t="s">
        <v>155</v>
      </c>
      <c r="I3885" s="72" t="s">
        <v>136</v>
      </c>
      <c r="J3885" s="72" t="s">
        <v>18</v>
      </c>
      <c r="K3885" s="72" t="s">
        <v>24</v>
      </c>
      <c r="L3885" s="72" t="s">
        <v>645</v>
      </c>
      <c r="M3885" s="72" t="s">
        <v>191</v>
      </c>
    </row>
    <row r="3886" spans="2:13" x14ac:dyDescent="0.25">
      <c r="B3886" s="72" t="s">
        <v>143</v>
      </c>
      <c r="C3886" s="72" t="s">
        <v>144</v>
      </c>
      <c r="D3886" s="72" t="s">
        <v>12</v>
      </c>
      <c r="E3886" s="72" t="s">
        <v>282</v>
      </c>
      <c r="F3886" s="73">
        <v>-151415</v>
      </c>
      <c r="G3886" s="72" t="s">
        <v>14</v>
      </c>
      <c r="H3886" s="72" t="s">
        <v>15</v>
      </c>
      <c r="I3886" s="72" t="s">
        <v>16</v>
      </c>
      <c r="J3886" s="72" t="s">
        <v>18</v>
      </c>
      <c r="K3886" s="72" t="s">
        <v>21</v>
      </c>
      <c r="L3886" s="72" t="s">
        <v>457</v>
      </c>
      <c r="M3886" s="72"/>
    </row>
    <row r="3887" spans="2:13" x14ac:dyDescent="0.25">
      <c r="B3887" s="72" t="s">
        <v>143</v>
      </c>
      <c r="C3887" s="72" t="s">
        <v>144</v>
      </c>
      <c r="D3887" s="72" t="s">
        <v>12</v>
      </c>
      <c r="E3887" s="72" t="s">
        <v>219</v>
      </c>
      <c r="F3887" s="73">
        <v>80163</v>
      </c>
      <c r="G3887" s="72" t="s">
        <v>14</v>
      </c>
      <c r="H3887" s="72" t="s">
        <v>15</v>
      </c>
      <c r="I3887" s="72" t="s">
        <v>16</v>
      </c>
      <c r="J3887" s="72" t="s">
        <v>18</v>
      </c>
      <c r="K3887" s="72" t="s">
        <v>214</v>
      </c>
      <c r="L3887" s="72" t="s">
        <v>679</v>
      </c>
      <c r="M3887" s="72"/>
    </row>
    <row r="3888" spans="2:13" x14ac:dyDescent="0.25">
      <c r="B3888" s="72" t="s">
        <v>143</v>
      </c>
      <c r="C3888" s="72" t="s">
        <v>144</v>
      </c>
      <c r="D3888" s="72" t="s">
        <v>12</v>
      </c>
      <c r="E3888" s="72" t="s">
        <v>227</v>
      </c>
      <c r="F3888" s="73">
        <v>95869</v>
      </c>
      <c r="G3888" s="72" t="s">
        <v>14</v>
      </c>
      <c r="H3888" s="72" t="s">
        <v>15</v>
      </c>
      <c r="I3888" s="72" t="s">
        <v>16</v>
      </c>
      <c r="J3888" s="72" t="s">
        <v>18</v>
      </c>
      <c r="K3888" s="72" t="s">
        <v>147</v>
      </c>
      <c r="L3888" s="72" t="s">
        <v>622</v>
      </c>
      <c r="M3888" s="72" t="s">
        <v>163</v>
      </c>
    </row>
    <row r="3889" spans="2:13" x14ac:dyDescent="0.25">
      <c r="B3889" s="72" t="s">
        <v>143</v>
      </c>
      <c r="C3889" s="72" t="s">
        <v>144</v>
      </c>
      <c r="D3889" s="72" t="s">
        <v>12</v>
      </c>
      <c r="E3889" s="72" t="s">
        <v>152</v>
      </c>
      <c r="F3889" s="73">
        <v>-73112</v>
      </c>
      <c r="G3889" s="72" t="s">
        <v>14</v>
      </c>
      <c r="H3889" s="72" t="s">
        <v>15</v>
      </c>
      <c r="I3889" s="72" t="s">
        <v>16</v>
      </c>
      <c r="J3889" s="72" t="s">
        <v>18</v>
      </c>
      <c r="K3889" s="72" t="s">
        <v>147</v>
      </c>
      <c r="L3889" s="72" t="s">
        <v>557</v>
      </c>
      <c r="M3889" s="72"/>
    </row>
    <row r="3890" spans="2:13" x14ac:dyDescent="0.25">
      <c r="B3890" s="72" t="s">
        <v>143</v>
      </c>
      <c r="C3890" s="72" t="s">
        <v>144</v>
      </c>
      <c r="D3890" s="72" t="s">
        <v>12</v>
      </c>
      <c r="E3890" s="72" t="s">
        <v>152</v>
      </c>
      <c r="F3890" s="73">
        <v>-347</v>
      </c>
      <c r="G3890" s="72" t="s">
        <v>14</v>
      </c>
      <c r="H3890" s="72" t="s">
        <v>15</v>
      </c>
      <c r="I3890" s="72" t="s">
        <v>16</v>
      </c>
      <c r="J3890" s="72" t="s">
        <v>18</v>
      </c>
      <c r="K3890" s="72" t="s">
        <v>214</v>
      </c>
      <c r="L3890" s="72" t="s">
        <v>640</v>
      </c>
      <c r="M3890" s="72"/>
    </row>
    <row r="3891" spans="2:13" x14ac:dyDescent="0.25">
      <c r="B3891" s="72" t="s">
        <v>143</v>
      </c>
      <c r="C3891" s="72" t="s">
        <v>144</v>
      </c>
      <c r="D3891" s="72" t="s">
        <v>12</v>
      </c>
      <c r="E3891" s="72" t="s">
        <v>219</v>
      </c>
      <c r="F3891" s="73">
        <v>949953</v>
      </c>
      <c r="G3891" s="72" t="s">
        <v>14</v>
      </c>
      <c r="H3891" s="72" t="s">
        <v>15</v>
      </c>
      <c r="I3891" s="72" t="s">
        <v>16</v>
      </c>
      <c r="J3891" s="72" t="s">
        <v>18</v>
      </c>
      <c r="K3891" s="72" t="s">
        <v>168</v>
      </c>
      <c r="L3891" s="72" t="s">
        <v>413</v>
      </c>
      <c r="M3891" s="72"/>
    </row>
    <row r="3892" spans="2:13" x14ac:dyDescent="0.25">
      <c r="B3892" s="72" t="s">
        <v>143</v>
      </c>
      <c r="C3892" s="72" t="s">
        <v>144</v>
      </c>
      <c r="D3892" s="72" t="s">
        <v>12</v>
      </c>
      <c r="E3892" s="72" t="s">
        <v>808</v>
      </c>
      <c r="F3892" s="73">
        <v>16462</v>
      </c>
      <c r="G3892" s="72" t="s">
        <v>31</v>
      </c>
      <c r="H3892" s="72" t="s">
        <v>15</v>
      </c>
      <c r="I3892" s="72" t="s">
        <v>16</v>
      </c>
      <c r="J3892" s="72" t="s">
        <v>18</v>
      </c>
      <c r="K3892" s="72"/>
      <c r="L3892" s="72"/>
      <c r="M3892" s="72" t="s">
        <v>293</v>
      </c>
    </row>
    <row r="3893" spans="2:13" x14ac:dyDescent="0.25">
      <c r="B3893" s="72" t="s">
        <v>143</v>
      </c>
      <c r="C3893" s="72" t="s">
        <v>144</v>
      </c>
      <c r="D3893" s="72" t="s">
        <v>12</v>
      </c>
      <c r="E3893" s="72" t="s">
        <v>188</v>
      </c>
      <c r="F3893" s="73">
        <v>550157</v>
      </c>
      <c r="G3893" s="72" t="s">
        <v>14</v>
      </c>
      <c r="H3893" s="72" t="s">
        <v>155</v>
      </c>
      <c r="I3893" s="72" t="s">
        <v>136</v>
      </c>
      <c r="J3893" s="72" t="s">
        <v>18</v>
      </c>
      <c r="K3893" s="72" t="s">
        <v>21</v>
      </c>
      <c r="L3893" s="72" t="s">
        <v>198</v>
      </c>
      <c r="M3893" s="72" t="s">
        <v>191</v>
      </c>
    </row>
    <row r="3894" spans="2:13" x14ac:dyDescent="0.25">
      <c r="B3894" s="72" t="s">
        <v>143</v>
      </c>
      <c r="C3894" s="72" t="s">
        <v>144</v>
      </c>
      <c r="D3894" s="72" t="s">
        <v>12</v>
      </c>
      <c r="E3894" s="72" t="s">
        <v>145</v>
      </c>
      <c r="F3894" s="73">
        <v>-7883</v>
      </c>
      <c r="G3894" s="72" t="s">
        <v>14</v>
      </c>
      <c r="H3894" s="72" t="s">
        <v>15</v>
      </c>
      <c r="I3894" s="72" t="s">
        <v>16</v>
      </c>
      <c r="J3894" s="72" t="s">
        <v>18</v>
      </c>
      <c r="K3894" s="72" t="s">
        <v>214</v>
      </c>
      <c r="L3894" s="72" t="s">
        <v>726</v>
      </c>
      <c r="M3894" s="72"/>
    </row>
    <row r="3895" spans="2:13" x14ac:dyDescent="0.25">
      <c r="B3895" s="72" t="s">
        <v>143</v>
      </c>
      <c r="C3895" s="72" t="s">
        <v>144</v>
      </c>
      <c r="D3895" s="72" t="s">
        <v>12</v>
      </c>
      <c r="E3895" s="72" t="s">
        <v>240</v>
      </c>
      <c r="F3895" s="73">
        <v>-2880</v>
      </c>
      <c r="G3895" s="72" t="s">
        <v>14</v>
      </c>
      <c r="H3895" s="72" t="s">
        <v>15</v>
      </c>
      <c r="I3895" s="72" t="s">
        <v>16</v>
      </c>
      <c r="J3895" s="72" t="s">
        <v>18</v>
      </c>
      <c r="K3895" s="72" t="s">
        <v>189</v>
      </c>
      <c r="L3895" s="72" t="s">
        <v>685</v>
      </c>
      <c r="M3895" s="72"/>
    </row>
    <row r="3896" spans="2:13" x14ac:dyDescent="0.25">
      <c r="B3896" s="72" t="s">
        <v>143</v>
      </c>
      <c r="C3896" s="72" t="s">
        <v>144</v>
      </c>
      <c r="D3896" s="72" t="s">
        <v>12</v>
      </c>
      <c r="E3896" s="72" t="s">
        <v>160</v>
      </c>
      <c r="F3896" s="73">
        <v>181115</v>
      </c>
      <c r="G3896" s="72" t="s">
        <v>14</v>
      </c>
      <c r="H3896" s="72" t="s">
        <v>15</v>
      </c>
      <c r="I3896" s="72" t="s">
        <v>16</v>
      </c>
      <c r="J3896" s="72" t="s">
        <v>18</v>
      </c>
      <c r="K3896" s="72" t="s">
        <v>33</v>
      </c>
      <c r="L3896" s="72" t="s">
        <v>588</v>
      </c>
      <c r="M3896" s="72" t="s">
        <v>191</v>
      </c>
    </row>
    <row r="3897" spans="2:13" x14ac:dyDescent="0.25">
      <c r="B3897" s="72" t="s">
        <v>143</v>
      </c>
      <c r="C3897" s="72" t="s">
        <v>144</v>
      </c>
      <c r="D3897" s="72" t="s">
        <v>12</v>
      </c>
      <c r="E3897" s="72" t="s">
        <v>201</v>
      </c>
      <c r="F3897" s="73">
        <v>64964</v>
      </c>
      <c r="G3897" s="72" t="s">
        <v>14</v>
      </c>
      <c r="H3897" s="72" t="s">
        <v>155</v>
      </c>
      <c r="I3897" s="72" t="s">
        <v>16</v>
      </c>
      <c r="J3897" s="72" t="s">
        <v>18</v>
      </c>
      <c r="K3897" s="72" t="s">
        <v>33</v>
      </c>
      <c r="L3897" s="72" t="s">
        <v>262</v>
      </c>
      <c r="M3897" s="72" t="s">
        <v>159</v>
      </c>
    </row>
    <row r="3898" spans="2:13" x14ac:dyDescent="0.25">
      <c r="B3898" s="72" t="s">
        <v>143</v>
      </c>
      <c r="C3898" s="72" t="s">
        <v>144</v>
      </c>
      <c r="D3898" s="72" t="s">
        <v>12</v>
      </c>
      <c r="E3898" s="72" t="s">
        <v>154</v>
      </c>
      <c r="F3898" s="73">
        <v>-535</v>
      </c>
      <c r="G3898" s="72" t="s">
        <v>14</v>
      </c>
      <c r="H3898" s="72" t="s">
        <v>15</v>
      </c>
      <c r="I3898" s="72" t="s">
        <v>16</v>
      </c>
      <c r="J3898" s="72" t="s">
        <v>18</v>
      </c>
      <c r="K3898" s="72" t="s">
        <v>147</v>
      </c>
      <c r="L3898" s="72" t="s">
        <v>675</v>
      </c>
      <c r="M3898" s="72"/>
    </row>
    <row r="3899" spans="2:13" x14ac:dyDescent="0.25">
      <c r="B3899" s="72" t="s">
        <v>143</v>
      </c>
      <c r="C3899" s="72" t="s">
        <v>144</v>
      </c>
      <c r="D3899" s="72" t="s">
        <v>12</v>
      </c>
      <c r="E3899" s="72" t="s">
        <v>199</v>
      </c>
      <c r="F3899" s="73">
        <v>2511</v>
      </c>
      <c r="G3899" s="72" t="s">
        <v>14</v>
      </c>
      <c r="H3899" s="72" t="s">
        <v>15</v>
      </c>
      <c r="I3899" s="72" t="s">
        <v>16</v>
      </c>
      <c r="J3899" s="72" t="s">
        <v>18</v>
      </c>
      <c r="K3899" s="72" t="s">
        <v>161</v>
      </c>
      <c r="L3899" s="72" t="s">
        <v>507</v>
      </c>
      <c r="M3899" s="72"/>
    </row>
    <row r="3900" spans="2:13" x14ac:dyDescent="0.25">
      <c r="B3900" s="72" t="s">
        <v>143</v>
      </c>
      <c r="C3900" s="72" t="s">
        <v>144</v>
      </c>
      <c r="D3900" s="72" t="s">
        <v>12</v>
      </c>
      <c r="E3900" s="72" t="s">
        <v>335</v>
      </c>
      <c r="F3900" s="73">
        <v>141745</v>
      </c>
      <c r="G3900" s="72" t="s">
        <v>14</v>
      </c>
      <c r="H3900" s="72" t="s">
        <v>15</v>
      </c>
      <c r="I3900" s="72" t="s">
        <v>16</v>
      </c>
      <c r="J3900" s="72" t="s">
        <v>18</v>
      </c>
      <c r="K3900" s="72" t="s">
        <v>33</v>
      </c>
      <c r="L3900" s="72" t="s">
        <v>615</v>
      </c>
      <c r="M3900" s="72" t="s">
        <v>334</v>
      </c>
    </row>
    <row r="3901" spans="2:13" x14ac:dyDescent="0.25">
      <c r="B3901" s="72" t="s">
        <v>143</v>
      </c>
      <c r="C3901" s="72" t="s">
        <v>144</v>
      </c>
      <c r="D3901" s="72" t="s">
        <v>12</v>
      </c>
      <c r="E3901" s="72" t="s">
        <v>160</v>
      </c>
      <c r="F3901" s="73">
        <v>21339</v>
      </c>
      <c r="G3901" s="72" t="s">
        <v>14</v>
      </c>
      <c r="H3901" s="72" t="s">
        <v>15</v>
      </c>
      <c r="I3901" s="72" t="s">
        <v>16</v>
      </c>
      <c r="J3901" s="72" t="s">
        <v>18</v>
      </c>
      <c r="K3901" s="72" t="s">
        <v>33</v>
      </c>
      <c r="L3901" s="72" t="s">
        <v>266</v>
      </c>
      <c r="M3901" s="72" t="s">
        <v>151</v>
      </c>
    </row>
    <row r="3902" spans="2:13" x14ac:dyDescent="0.25">
      <c r="B3902" s="72" t="s">
        <v>143</v>
      </c>
      <c r="C3902" s="72" t="s">
        <v>144</v>
      </c>
      <c r="D3902" s="72" t="s">
        <v>12</v>
      </c>
      <c r="E3902" s="72" t="s">
        <v>219</v>
      </c>
      <c r="F3902" s="73">
        <v>131364</v>
      </c>
      <c r="G3902" s="72" t="s">
        <v>14</v>
      </c>
      <c r="H3902" s="72" t="s">
        <v>15</v>
      </c>
      <c r="I3902" s="72" t="s">
        <v>16</v>
      </c>
      <c r="J3902" s="72" t="s">
        <v>18</v>
      </c>
      <c r="K3902" s="72" t="s">
        <v>214</v>
      </c>
      <c r="L3902" s="72" t="s">
        <v>398</v>
      </c>
      <c r="M3902" s="72"/>
    </row>
    <row r="3903" spans="2:13" x14ac:dyDescent="0.25">
      <c r="B3903" s="72" t="s">
        <v>143</v>
      </c>
      <c r="C3903" s="72" t="s">
        <v>144</v>
      </c>
      <c r="D3903" s="72" t="s">
        <v>12</v>
      </c>
      <c r="E3903" s="72" t="s">
        <v>154</v>
      </c>
      <c r="F3903" s="73">
        <v>-2150</v>
      </c>
      <c r="G3903" s="72" t="s">
        <v>14</v>
      </c>
      <c r="H3903" s="72" t="s">
        <v>15</v>
      </c>
      <c r="I3903" s="72" t="s">
        <v>16</v>
      </c>
      <c r="J3903" s="72" t="s">
        <v>18</v>
      </c>
      <c r="K3903" s="72" t="s">
        <v>214</v>
      </c>
      <c r="L3903" s="72" t="s">
        <v>373</v>
      </c>
      <c r="M3903" s="72"/>
    </row>
    <row r="3904" spans="2:13" x14ac:dyDescent="0.25">
      <c r="B3904" s="72" t="s">
        <v>143</v>
      </c>
      <c r="C3904" s="72" t="s">
        <v>144</v>
      </c>
      <c r="D3904" s="72" t="s">
        <v>12</v>
      </c>
      <c r="E3904" s="72" t="s">
        <v>160</v>
      </c>
      <c r="F3904" s="73">
        <v>30765555</v>
      </c>
      <c r="G3904" s="72" t="s">
        <v>14</v>
      </c>
      <c r="H3904" s="72" t="s">
        <v>15</v>
      </c>
      <c r="I3904" s="72" t="s">
        <v>16</v>
      </c>
      <c r="J3904" s="72" t="s">
        <v>18</v>
      </c>
      <c r="K3904" s="72" t="s">
        <v>27</v>
      </c>
      <c r="L3904" s="72" t="s">
        <v>28</v>
      </c>
      <c r="M3904" s="72" t="s">
        <v>163</v>
      </c>
    </row>
    <row r="3905" spans="2:13" x14ac:dyDescent="0.25">
      <c r="B3905" s="72" t="s">
        <v>143</v>
      </c>
      <c r="C3905" s="72" t="s">
        <v>144</v>
      </c>
      <c r="D3905" s="72" t="s">
        <v>12</v>
      </c>
      <c r="E3905" s="72" t="s">
        <v>197</v>
      </c>
      <c r="F3905" s="73">
        <v>2097098</v>
      </c>
      <c r="G3905" s="72" t="s">
        <v>14</v>
      </c>
      <c r="H3905" s="72" t="s">
        <v>155</v>
      </c>
      <c r="I3905" s="72" t="s">
        <v>16</v>
      </c>
      <c r="J3905" s="72" t="s">
        <v>18</v>
      </c>
      <c r="K3905" s="72" t="s">
        <v>33</v>
      </c>
      <c r="L3905" s="72" t="s">
        <v>392</v>
      </c>
      <c r="M3905" s="72" t="s">
        <v>163</v>
      </c>
    </row>
    <row r="3906" spans="2:13" x14ac:dyDescent="0.25">
      <c r="B3906" s="72" t="s">
        <v>143</v>
      </c>
      <c r="C3906" s="72" t="s">
        <v>144</v>
      </c>
      <c r="D3906" s="72" t="s">
        <v>12</v>
      </c>
      <c r="E3906" s="72" t="s">
        <v>181</v>
      </c>
      <c r="F3906" s="73">
        <v>-40219</v>
      </c>
      <c r="G3906" s="72" t="s">
        <v>14</v>
      </c>
      <c r="H3906" s="72" t="s">
        <v>15</v>
      </c>
      <c r="I3906" s="72" t="s">
        <v>16</v>
      </c>
      <c r="J3906" s="72" t="s">
        <v>18</v>
      </c>
      <c r="K3906" s="72" t="s">
        <v>165</v>
      </c>
      <c r="L3906" s="72" t="s">
        <v>472</v>
      </c>
      <c r="M3906" s="72"/>
    </row>
    <row r="3907" spans="2:13" x14ac:dyDescent="0.25">
      <c r="B3907" s="72" t="s">
        <v>143</v>
      </c>
      <c r="C3907" s="72" t="s">
        <v>144</v>
      </c>
      <c r="D3907" s="72" t="s">
        <v>12</v>
      </c>
      <c r="E3907" s="72" t="s">
        <v>282</v>
      </c>
      <c r="F3907" s="73">
        <v>-4126</v>
      </c>
      <c r="G3907" s="72" t="s">
        <v>14</v>
      </c>
      <c r="H3907" s="72" t="s">
        <v>15</v>
      </c>
      <c r="I3907" s="72" t="s">
        <v>16</v>
      </c>
      <c r="J3907" s="72" t="s">
        <v>18</v>
      </c>
      <c r="K3907" s="72" t="s">
        <v>147</v>
      </c>
      <c r="L3907" s="72" t="s">
        <v>235</v>
      </c>
      <c r="M3907" s="72"/>
    </row>
    <row r="3908" spans="2:13" x14ac:dyDescent="0.25">
      <c r="B3908" s="72" t="s">
        <v>143</v>
      </c>
      <c r="C3908" s="72" t="s">
        <v>144</v>
      </c>
      <c r="D3908" s="72" t="s">
        <v>12</v>
      </c>
      <c r="E3908" s="72" t="s">
        <v>164</v>
      </c>
      <c r="F3908" s="73">
        <v>-591</v>
      </c>
      <c r="G3908" s="72" t="s">
        <v>14</v>
      </c>
      <c r="H3908" s="72" t="s">
        <v>155</v>
      </c>
      <c r="I3908" s="72" t="s">
        <v>136</v>
      </c>
      <c r="J3908" s="72" t="s">
        <v>18</v>
      </c>
      <c r="K3908" s="72" t="s">
        <v>21</v>
      </c>
      <c r="L3908" s="72" t="s">
        <v>711</v>
      </c>
      <c r="M3908" s="72"/>
    </row>
    <row r="3909" spans="2:13" x14ac:dyDescent="0.25">
      <c r="B3909" s="72" t="s">
        <v>143</v>
      </c>
      <c r="C3909" s="72" t="s">
        <v>144</v>
      </c>
      <c r="D3909" s="72" t="s">
        <v>12</v>
      </c>
      <c r="E3909" s="72" t="s">
        <v>197</v>
      </c>
      <c r="F3909" s="73">
        <v>17435</v>
      </c>
      <c r="G3909" s="72" t="s">
        <v>14</v>
      </c>
      <c r="H3909" s="72" t="s">
        <v>15</v>
      </c>
      <c r="I3909" s="72" t="s">
        <v>16</v>
      </c>
      <c r="J3909" s="72" t="s">
        <v>18</v>
      </c>
      <c r="K3909" s="72" t="s">
        <v>33</v>
      </c>
      <c r="L3909" s="72" t="s">
        <v>814</v>
      </c>
      <c r="M3909" s="72" t="s">
        <v>163</v>
      </c>
    </row>
    <row r="3910" spans="2:13" x14ac:dyDescent="0.25">
      <c r="B3910" s="72" t="s">
        <v>143</v>
      </c>
      <c r="C3910" s="72" t="s">
        <v>144</v>
      </c>
      <c r="D3910" s="72" t="s">
        <v>12</v>
      </c>
      <c r="E3910" s="72" t="s">
        <v>160</v>
      </c>
      <c r="F3910" s="73">
        <v>33658</v>
      </c>
      <c r="G3910" s="72" t="s">
        <v>14</v>
      </c>
      <c r="H3910" s="72" t="s">
        <v>15</v>
      </c>
      <c r="I3910" s="72" t="s">
        <v>16</v>
      </c>
      <c r="J3910" s="72" t="s">
        <v>18</v>
      </c>
      <c r="K3910" s="72" t="s">
        <v>147</v>
      </c>
      <c r="L3910" s="72" t="s">
        <v>606</v>
      </c>
      <c r="M3910" s="72" t="s">
        <v>248</v>
      </c>
    </row>
    <row r="3911" spans="2:13" x14ac:dyDescent="0.25">
      <c r="B3911" s="72" t="s">
        <v>143</v>
      </c>
      <c r="C3911" s="72" t="s">
        <v>144</v>
      </c>
      <c r="D3911" s="72" t="s">
        <v>12</v>
      </c>
      <c r="E3911" s="72" t="s">
        <v>181</v>
      </c>
      <c r="F3911" s="73">
        <v>-1228</v>
      </c>
      <c r="G3911" s="72" t="s">
        <v>14</v>
      </c>
      <c r="H3911" s="72" t="s">
        <v>155</v>
      </c>
      <c r="I3911" s="72" t="s">
        <v>16</v>
      </c>
      <c r="J3911" s="72" t="s">
        <v>18</v>
      </c>
      <c r="K3911" s="72" t="s">
        <v>33</v>
      </c>
      <c r="L3911" s="72" t="s">
        <v>542</v>
      </c>
      <c r="M3911" s="72"/>
    </row>
    <row r="3912" spans="2:13" x14ac:dyDescent="0.25">
      <c r="B3912" s="72" t="s">
        <v>143</v>
      </c>
      <c r="C3912" s="72" t="s">
        <v>144</v>
      </c>
      <c r="D3912" s="72" t="s">
        <v>12</v>
      </c>
      <c r="E3912" s="72" t="s">
        <v>229</v>
      </c>
      <c r="F3912" s="73">
        <v>-154842</v>
      </c>
      <c r="G3912" s="72" t="s">
        <v>14</v>
      </c>
      <c r="H3912" s="72" t="s">
        <v>15</v>
      </c>
      <c r="I3912" s="72" t="s">
        <v>16</v>
      </c>
      <c r="J3912" s="72" t="s">
        <v>18</v>
      </c>
      <c r="K3912" s="72" t="s">
        <v>147</v>
      </c>
      <c r="L3912" s="72" t="s">
        <v>273</v>
      </c>
      <c r="M3912" s="72"/>
    </row>
    <row r="3913" spans="2:13" x14ac:dyDescent="0.25">
      <c r="B3913" s="72" t="s">
        <v>143</v>
      </c>
      <c r="C3913" s="72" t="s">
        <v>144</v>
      </c>
      <c r="D3913" s="72" t="s">
        <v>12</v>
      </c>
      <c r="E3913" s="72" t="s">
        <v>815</v>
      </c>
      <c r="F3913" s="73">
        <v>-22884</v>
      </c>
      <c r="G3913" s="72" t="s">
        <v>14</v>
      </c>
      <c r="H3913" s="72" t="s">
        <v>15</v>
      </c>
      <c r="I3913" s="72" t="s">
        <v>16</v>
      </c>
      <c r="J3913" s="72" t="s">
        <v>140</v>
      </c>
      <c r="K3913" s="72"/>
      <c r="L3913" s="72"/>
      <c r="M3913" s="72"/>
    </row>
    <row r="3914" spans="2:13" x14ac:dyDescent="0.25">
      <c r="B3914" s="72" t="s">
        <v>143</v>
      </c>
      <c r="C3914" s="72" t="s">
        <v>144</v>
      </c>
      <c r="D3914" s="72" t="s">
        <v>12</v>
      </c>
      <c r="E3914" s="72" t="s">
        <v>227</v>
      </c>
      <c r="F3914" s="73">
        <v>957617</v>
      </c>
      <c r="G3914" s="72" t="s">
        <v>14</v>
      </c>
      <c r="H3914" s="72" t="s">
        <v>15</v>
      </c>
      <c r="I3914" s="72" t="s">
        <v>16</v>
      </c>
      <c r="J3914" s="72" t="s">
        <v>18</v>
      </c>
      <c r="K3914" s="72" t="s">
        <v>33</v>
      </c>
      <c r="L3914" s="72" t="s">
        <v>326</v>
      </c>
      <c r="M3914" s="72" t="s">
        <v>191</v>
      </c>
    </row>
    <row r="3915" spans="2:13" x14ac:dyDescent="0.25">
      <c r="B3915" s="72" t="s">
        <v>143</v>
      </c>
      <c r="C3915" s="72" t="s">
        <v>144</v>
      </c>
      <c r="D3915" s="72" t="s">
        <v>12</v>
      </c>
      <c r="E3915" s="72" t="s">
        <v>145</v>
      </c>
      <c r="F3915" s="73">
        <v>-273045</v>
      </c>
      <c r="G3915" s="72" t="s">
        <v>14</v>
      </c>
      <c r="H3915" s="72" t="s">
        <v>15</v>
      </c>
      <c r="I3915" s="72" t="s">
        <v>16</v>
      </c>
      <c r="J3915" s="72" t="s">
        <v>18</v>
      </c>
      <c r="K3915" s="72" t="s">
        <v>205</v>
      </c>
      <c r="L3915" s="72" t="s">
        <v>401</v>
      </c>
      <c r="M3915" s="72"/>
    </row>
    <row r="3916" spans="2:13" x14ac:dyDescent="0.25">
      <c r="B3916" s="72" t="s">
        <v>143</v>
      </c>
      <c r="C3916" s="72" t="s">
        <v>144</v>
      </c>
      <c r="D3916" s="72" t="s">
        <v>12</v>
      </c>
      <c r="E3916" s="72" t="s">
        <v>181</v>
      </c>
      <c r="F3916" s="73">
        <v>-156</v>
      </c>
      <c r="G3916" s="72" t="s">
        <v>14</v>
      </c>
      <c r="H3916" s="72" t="s">
        <v>15</v>
      </c>
      <c r="I3916" s="72" t="s">
        <v>16</v>
      </c>
      <c r="J3916" s="72" t="s">
        <v>18</v>
      </c>
      <c r="K3916" s="72" t="s">
        <v>33</v>
      </c>
      <c r="L3916" s="72" t="s">
        <v>541</v>
      </c>
      <c r="M3916" s="72"/>
    </row>
    <row r="3917" spans="2:13" x14ac:dyDescent="0.25">
      <c r="B3917" s="72" t="s">
        <v>143</v>
      </c>
      <c r="C3917" s="72" t="s">
        <v>144</v>
      </c>
      <c r="D3917" s="72" t="s">
        <v>12</v>
      </c>
      <c r="E3917" s="72" t="s">
        <v>175</v>
      </c>
      <c r="F3917" s="73">
        <v>-526</v>
      </c>
      <c r="G3917" s="72" t="s">
        <v>14</v>
      </c>
      <c r="H3917" s="72" t="s">
        <v>155</v>
      </c>
      <c r="I3917" s="72" t="s">
        <v>16</v>
      </c>
      <c r="J3917" s="72" t="s">
        <v>18</v>
      </c>
      <c r="K3917" s="72" t="s">
        <v>33</v>
      </c>
      <c r="L3917" s="72" t="s">
        <v>307</v>
      </c>
      <c r="M3917" s="72"/>
    </row>
    <row r="3918" spans="2:13" x14ac:dyDescent="0.25">
      <c r="B3918" s="72" t="s">
        <v>143</v>
      </c>
      <c r="C3918" s="72" t="s">
        <v>144</v>
      </c>
      <c r="D3918" s="72" t="s">
        <v>12</v>
      </c>
      <c r="E3918" s="72" t="s">
        <v>229</v>
      </c>
      <c r="F3918" s="73">
        <v>-121100</v>
      </c>
      <c r="G3918" s="72" t="s">
        <v>14</v>
      </c>
      <c r="H3918" s="72" t="s">
        <v>155</v>
      </c>
      <c r="I3918" s="72" t="s">
        <v>16</v>
      </c>
      <c r="J3918" s="72" t="s">
        <v>18</v>
      </c>
      <c r="K3918" s="72" t="s">
        <v>33</v>
      </c>
      <c r="L3918" s="72" t="s">
        <v>331</v>
      </c>
      <c r="M3918" s="72"/>
    </row>
    <row r="3919" spans="2:13" x14ac:dyDescent="0.25">
      <c r="B3919" s="72" t="s">
        <v>143</v>
      </c>
      <c r="C3919" s="72" t="s">
        <v>144</v>
      </c>
      <c r="D3919" s="72" t="s">
        <v>12</v>
      </c>
      <c r="E3919" s="72" t="s">
        <v>152</v>
      </c>
      <c r="F3919" s="73">
        <v>-18868</v>
      </c>
      <c r="G3919" s="72" t="s">
        <v>14</v>
      </c>
      <c r="H3919" s="72" t="s">
        <v>15</v>
      </c>
      <c r="I3919" s="72" t="s">
        <v>16</v>
      </c>
      <c r="J3919" s="72" t="s">
        <v>18</v>
      </c>
      <c r="K3919" s="72" t="s">
        <v>214</v>
      </c>
      <c r="L3919" s="72" t="s">
        <v>373</v>
      </c>
      <c r="M3919" s="72"/>
    </row>
    <row r="3920" spans="2:13" x14ac:dyDescent="0.25">
      <c r="B3920" s="72" t="s">
        <v>143</v>
      </c>
      <c r="C3920" s="72" t="s">
        <v>144</v>
      </c>
      <c r="D3920" s="72" t="s">
        <v>12</v>
      </c>
      <c r="E3920" s="72" t="s">
        <v>209</v>
      </c>
      <c r="F3920" s="73">
        <v>7679429</v>
      </c>
      <c r="G3920" s="72" t="s">
        <v>14</v>
      </c>
      <c r="H3920" s="72" t="s">
        <v>15</v>
      </c>
      <c r="I3920" s="72" t="s">
        <v>16</v>
      </c>
      <c r="J3920" s="72" t="s">
        <v>18</v>
      </c>
      <c r="K3920" s="72" t="s">
        <v>257</v>
      </c>
      <c r="L3920" s="72" t="s">
        <v>816</v>
      </c>
      <c r="M3920" s="72" t="s">
        <v>203</v>
      </c>
    </row>
    <row r="3921" spans="2:13" x14ac:dyDescent="0.25">
      <c r="B3921" s="72" t="s">
        <v>143</v>
      </c>
      <c r="C3921" s="72" t="s">
        <v>144</v>
      </c>
      <c r="D3921" s="72" t="s">
        <v>12</v>
      </c>
      <c r="E3921" s="72" t="s">
        <v>160</v>
      </c>
      <c r="F3921" s="73">
        <v>172731</v>
      </c>
      <c r="G3921" s="72" t="s">
        <v>14</v>
      </c>
      <c r="H3921" s="72" t="s">
        <v>155</v>
      </c>
      <c r="I3921" s="72" t="s">
        <v>136</v>
      </c>
      <c r="J3921" s="72" t="s">
        <v>18</v>
      </c>
      <c r="K3921" s="72" t="s">
        <v>21</v>
      </c>
      <c r="L3921" s="72" t="s">
        <v>198</v>
      </c>
      <c r="M3921" s="72" t="s">
        <v>248</v>
      </c>
    </row>
    <row r="3922" spans="2:13" x14ac:dyDescent="0.25">
      <c r="B3922" s="72" t="s">
        <v>143</v>
      </c>
      <c r="C3922" s="72" t="s">
        <v>144</v>
      </c>
      <c r="D3922" s="72" t="s">
        <v>12</v>
      </c>
      <c r="E3922" s="72" t="s">
        <v>145</v>
      </c>
      <c r="F3922" s="73">
        <v>-15107</v>
      </c>
      <c r="G3922" s="72" t="s">
        <v>14</v>
      </c>
      <c r="H3922" s="72" t="s">
        <v>15</v>
      </c>
      <c r="I3922" s="72" t="s">
        <v>16</v>
      </c>
      <c r="J3922" s="72" t="s">
        <v>18</v>
      </c>
      <c r="K3922" s="72" t="s">
        <v>33</v>
      </c>
      <c r="L3922" s="72" t="s">
        <v>613</v>
      </c>
      <c r="M3922" s="72"/>
    </row>
    <row r="3923" spans="2:13" x14ac:dyDescent="0.25">
      <c r="B3923" s="72" t="s">
        <v>143</v>
      </c>
      <c r="C3923" s="72" t="s">
        <v>144</v>
      </c>
      <c r="D3923" s="72" t="s">
        <v>12</v>
      </c>
      <c r="E3923" s="72" t="s">
        <v>170</v>
      </c>
      <c r="F3923" s="73">
        <v>3557</v>
      </c>
      <c r="G3923" s="72" t="s">
        <v>14</v>
      </c>
      <c r="H3923" s="72" t="s">
        <v>15</v>
      </c>
      <c r="I3923" s="72" t="s">
        <v>16</v>
      </c>
      <c r="J3923" s="72" t="s">
        <v>18</v>
      </c>
      <c r="K3923" s="72" t="s">
        <v>184</v>
      </c>
      <c r="L3923" s="72" t="s">
        <v>317</v>
      </c>
      <c r="M3923" s="72" t="s">
        <v>191</v>
      </c>
    </row>
    <row r="3924" spans="2:13" x14ac:dyDescent="0.25">
      <c r="B3924" s="72" t="s">
        <v>143</v>
      </c>
      <c r="C3924" s="72" t="s">
        <v>144</v>
      </c>
      <c r="D3924" s="72" t="s">
        <v>12</v>
      </c>
      <c r="E3924" s="72" t="s">
        <v>160</v>
      </c>
      <c r="F3924" s="73">
        <v>169275</v>
      </c>
      <c r="G3924" s="72" t="s">
        <v>14</v>
      </c>
      <c r="H3924" s="72" t="s">
        <v>15</v>
      </c>
      <c r="I3924" s="72" t="s">
        <v>16</v>
      </c>
      <c r="J3924" s="72" t="s">
        <v>18</v>
      </c>
      <c r="K3924" s="72" t="s">
        <v>33</v>
      </c>
      <c r="L3924" s="72" t="s">
        <v>228</v>
      </c>
      <c r="M3924" s="72" t="s">
        <v>163</v>
      </c>
    </row>
    <row r="3925" spans="2:13" x14ac:dyDescent="0.25">
      <c r="B3925" s="72" t="s">
        <v>143</v>
      </c>
      <c r="C3925" s="72" t="s">
        <v>144</v>
      </c>
      <c r="D3925" s="72" t="s">
        <v>12</v>
      </c>
      <c r="E3925" s="72" t="s">
        <v>229</v>
      </c>
      <c r="F3925" s="73">
        <v>-154277</v>
      </c>
      <c r="G3925" s="72" t="s">
        <v>14</v>
      </c>
      <c r="H3925" s="72" t="s">
        <v>15</v>
      </c>
      <c r="I3925" s="72" t="s">
        <v>16</v>
      </c>
      <c r="J3925" s="72" t="s">
        <v>18</v>
      </c>
      <c r="K3925" s="72" t="s">
        <v>147</v>
      </c>
      <c r="L3925" s="72" t="s">
        <v>437</v>
      </c>
      <c r="M3925" s="72"/>
    </row>
    <row r="3926" spans="2:13" x14ac:dyDescent="0.25">
      <c r="B3926" s="72" t="s">
        <v>143</v>
      </c>
      <c r="C3926" s="72" t="s">
        <v>144</v>
      </c>
      <c r="D3926" s="72" t="s">
        <v>12</v>
      </c>
      <c r="E3926" s="72" t="s">
        <v>213</v>
      </c>
      <c r="F3926" s="73">
        <v>17266</v>
      </c>
      <c r="G3926" s="72" t="s">
        <v>14</v>
      </c>
      <c r="H3926" s="72" t="s">
        <v>155</v>
      </c>
      <c r="I3926" s="72" t="s">
        <v>16</v>
      </c>
      <c r="J3926" s="72" t="s">
        <v>18</v>
      </c>
      <c r="K3926" s="72" t="s">
        <v>147</v>
      </c>
      <c r="L3926" s="72" t="s">
        <v>517</v>
      </c>
      <c r="M3926" s="72" t="s">
        <v>191</v>
      </c>
    </row>
    <row r="3927" spans="2:13" x14ac:dyDescent="0.25">
      <c r="B3927" s="72" t="s">
        <v>143</v>
      </c>
      <c r="C3927" s="72" t="s">
        <v>144</v>
      </c>
      <c r="D3927" s="72" t="s">
        <v>12</v>
      </c>
      <c r="E3927" s="72" t="s">
        <v>154</v>
      </c>
      <c r="F3927" s="73">
        <v>-5713</v>
      </c>
      <c r="G3927" s="72" t="s">
        <v>14</v>
      </c>
      <c r="H3927" s="72" t="s">
        <v>155</v>
      </c>
      <c r="I3927" s="72" t="s">
        <v>136</v>
      </c>
      <c r="J3927" s="72" t="s">
        <v>18</v>
      </c>
      <c r="K3927" s="72" t="s">
        <v>21</v>
      </c>
      <c r="L3927" s="72" t="s">
        <v>272</v>
      </c>
      <c r="M3927" s="72"/>
    </row>
    <row r="3928" spans="2:13" x14ac:dyDescent="0.25">
      <c r="B3928" s="72" t="s">
        <v>143</v>
      </c>
      <c r="C3928" s="72" t="s">
        <v>144</v>
      </c>
      <c r="D3928" s="72" t="s">
        <v>12</v>
      </c>
      <c r="E3928" s="72" t="s">
        <v>209</v>
      </c>
      <c r="F3928" s="73">
        <v>580185</v>
      </c>
      <c r="G3928" s="72" t="s">
        <v>14</v>
      </c>
      <c r="H3928" s="72" t="s">
        <v>15</v>
      </c>
      <c r="I3928" s="72" t="s">
        <v>16</v>
      </c>
      <c r="J3928" s="72" t="s">
        <v>18</v>
      </c>
      <c r="K3928" s="72" t="s">
        <v>205</v>
      </c>
      <c r="L3928" s="72" t="s">
        <v>460</v>
      </c>
      <c r="M3928" s="72" t="s">
        <v>322</v>
      </c>
    </row>
    <row r="3929" spans="2:13" x14ac:dyDescent="0.25">
      <c r="B3929" s="72" t="s">
        <v>143</v>
      </c>
      <c r="C3929" s="72" t="s">
        <v>144</v>
      </c>
      <c r="D3929" s="72" t="s">
        <v>12</v>
      </c>
      <c r="E3929" s="72" t="s">
        <v>197</v>
      </c>
      <c r="F3929" s="73">
        <v>39389</v>
      </c>
      <c r="G3929" s="72" t="s">
        <v>14</v>
      </c>
      <c r="H3929" s="72" t="s">
        <v>15</v>
      </c>
      <c r="I3929" s="72" t="s">
        <v>16</v>
      </c>
      <c r="J3929" s="72" t="s">
        <v>18</v>
      </c>
      <c r="K3929" s="72" t="s">
        <v>257</v>
      </c>
      <c r="L3929" s="72" t="s">
        <v>669</v>
      </c>
      <c r="M3929" s="72" t="s">
        <v>191</v>
      </c>
    </row>
    <row r="3930" spans="2:13" x14ac:dyDescent="0.25">
      <c r="B3930" s="72" t="s">
        <v>143</v>
      </c>
      <c r="C3930" s="72" t="s">
        <v>144</v>
      </c>
      <c r="D3930" s="72" t="s">
        <v>12</v>
      </c>
      <c r="E3930" s="72" t="s">
        <v>188</v>
      </c>
      <c r="F3930" s="73">
        <v>279463</v>
      </c>
      <c r="G3930" s="72" t="s">
        <v>14</v>
      </c>
      <c r="H3930" s="72" t="s">
        <v>15</v>
      </c>
      <c r="I3930" s="72" t="s">
        <v>16</v>
      </c>
      <c r="J3930" s="72" t="s">
        <v>18</v>
      </c>
      <c r="K3930" s="72" t="s">
        <v>214</v>
      </c>
      <c r="L3930" s="72" t="s">
        <v>781</v>
      </c>
      <c r="M3930" s="72" t="s">
        <v>191</v>
      </c>
    </row>
    <row r="3931" spans="2:13" x14ac:dyDescent="0.25">
      <c r="B3931" s="72" t="s">
        <v>143</v>
      </c>
      <c r="C3931" s="72" t="s">
        <v>144</v>
      </c>
      <c r="D3931" s="72" t="s">
        <v>12</v>
      </c>
      <c r="E3931" s="72" t="s">
        <v>213</v>
      </c>
      <c r="F3931" s="73">
        <v>20486</v>
      </c>
      <c r="G3931" s="72" t="s">
        <v>14</v>
      </c>
      <c r="H3931" s="72" t="s">
        <v>155</v>
      </c>
      <c r="I3931" s="72" t="s">
        <v>16</v>
      </c>
      <c r="J3931" s="72" t="s">
        <v>18</v>
      </c>
      <c r="K3931" s="72" t="s">
        <v>267</v>
      </c>
      <c r="L3931" s="72" t="s">
        <v>478</v>
      </c>
      <c r="M3931" s="72" t="s">
        <v>172</v>
      </c>
    </row>
    <row r="3932" spans="2:13" x14ac:dyDescent="0.25">
      <c r="B3932" s="72" t="s">
        <v>143</v>
      </c>
      <c r="C3932" s="72" t="s">
        <v>144</v>
      </c>
      <c r="D3932" s="72" t="s">
        <v>12</v>
      </c>
      <c r="E3932" s="72" t="s">
        <v>145</v>
      </c>
      <c r="F3932" s="73">
        <v>-4902</v>
      </c>
      <c r="G3932" s="72" t="s">
        <v>14</v>
      </c>
      <c r="H3932" s="72" t="s">
        <v>155</v>
      </c>
      <c r="I3932" s="72" t="s">
        <v>136</v>
      </c>
      <c r="J3932" s="72" t="s">
        <v>18</v>
      </c>
      <c r="K3932" s="72" t="s">
        <v>21</v>
      </c>
      <c r="L3932" s="72" t="s">
        <v>274</v>
      </c>
      <c r="M3932" s="72"/>
    </row>
    <row r="3933" spans="2:13" x14ac:dyDescent="0.25">
      <c r="B3933" s="72" t="s">
        <v>143</v>
      </c>
      <c r="C3933" s="72" t="s">
        <v>144</v>
      </c>
      <c r="D3933" s="72" t="s">
        <v>12</v>
      </c>
      <c r="E3933" s="72" t="s">
        <v>152</v>
      </c>
      <c r="F3933" s="73">
        <v>-4322</v>
      </c>
      <c r="G3933" s="72" t="s">
        <v>14</v>
      </c>
      <c r="H3933" s="72" t="s">
        <v>15</v>
      </c>
      <c r="I3933" s="72" t="s">
        <v>136</v>
      </c>
      <c r="J3933" s="72" t="s">
        <v>18</v>
      </c>
      <c r="K3933" s="72" t="s">
        <v>303</v>
      </c>
      <c r="L3933" s="72" t="s">
        <v>304</v>
      </c>
      <c r="M3933" s="72"/>
    </row>
    <row r="3934" spans="2:13" x14ac:dyDescent="0.25">
      <c r="B3934" s="72" t="s">
        <v>143</v>
      </c>
      <c r="C3934" s="72" t="s">
        <v>144</v>
      </c>
      <c r="D3934" s="72" t="s">
        <v>12</v>
      </c>
      <c r="E3934" s="72" t="s">
        <v>282</v>
      </c>
      <c r="F3934" s="73">
        <v>-2446</v>
      </c>
      <c r="G3934" s="72" t="s">
        <v>14</v>
      </c>
      <c r="H3934" s="72" t="s">
        <v>15</v>
      </c>
      <c r="I3934" s="72" t="s">
        <v>16</v>
      </c>
      <c r="J3934" s="72" t="s">
        <v>18</v>
      </c>
      <c r="K3934" s="72" t="s">
        <v>161</v>
      </c>
      <c r="L3934" s="72" t="s">
        <v>793</v>
      </c>
      <c r="M3934" s="72"/>
    </row>
    <row r="3935" spans="2:13" x14ac:dyDescent="0.25">
      <c r="B3935" s="72" t="s">
        <v>143</v>
      </c>
      <c r="C3935" s="72" t="s">
        <v>144</v>
      </c>
      <c r="D3935" s="72" t="s">
        <v>12</v>
      </c>
      <c r="E3935" s="72" t="s">
        <v>242</v>
      </c>
      <c r="F3935" s="73">
        <v>-34038</v>
      </c>
      <c r="G3935" s="72" t="s">
        <v>14</v>
      </c>
      <c r="H3935" s="72" t="s">
        <v>15</v>
      </c>
      <c r="I3935" s="72" t="s">
        <v>16</v>
      </c>
      <c r="J3935" s="72" t="s">
        <v>18</v>
      </c>
      <c r="K3935" s="72" t="s">
        <v>33</v>
      </c>
      <c r="L3935" s="72" t="s">
        <v>353</v>
      </c>
      <c r="M3935" s="72"/>
    </row>
    <row r="3936" spans="2:13" x14ac:dyDescent="0.25">
      <c r="B3936" s="72" t="s">
        <v>143</v>
      </c>
      <c r="C3936" s="72" t="s">
        <v>144</v>
      </c>
      <c r="D3936" s="72" t="s">
        <v>12</v>
      </c>
      <c r="E3936" s="72" t="s">
        <v>292</v>
      </c>
      <c r="F3936" s="73">
        <v>7327350</v>
      </c>
      <c r="G3936" s="72" t="s">
        <v>14</v>
      </c>
      <c r="H3936" s="72" t="s">
        <v>155</v>
      </c>
      <c r="I3936" s="72" t="s">
        <v>16</v>
      </c>
      <c r="J3936" s="72" t="s">
        <v>18</v>
      </c>
      <c r="K3936" s="72" t="s">
        <v>267</v>
      </c>
      <c r="L3936" s="72" t="s">
        <v>321</v>
      </c>
      <c r="M3936" s="72" t="s">
        <v>424</v>
      </c>
    </row>
    <row r="3937" spans="2:13" x14ac:dyDescent="0.25">
      <c r="B3937" s="72" t="s">
        <v>143</v>
      </c>
      <c r="C3937" s="72" t="s">
        <v>144</v>
      </c>
      <c r="D3937" s="72" t="s">
        <v>12</v>
      </c>
      <c r="E3937" s="72" t="s">
        <v>177</v>
      </c>
      <c r="F3937" s="73">
        <v>76150</v>
      </c>
      <c r="G3937" s="72" t="s">
        <v>14</v>
      </c>
      <c r="H3937" s="72" t="s">
        <v>155</v>
      </c>
      <c r="I3937" s="72" t="s">
        <v>16</v>
      </c>
      <c r="J3937" s="72" t="s">
        <v>18</v>
      </c>
      <c r="K3937" s="72" t="s">
        <v>33</v>
      </c>
      <c r="L3937" s="72" t="s">
        <v>233</v>
      </c>
      <c r="M3937" s="72"/>
    </row>
    <row r="3938" spans="2:13" x14ac:dyDescent="0.25">
      <c r="B3938" s="72" t="s">
        <v>143</v>
      </c>
      <c r="C3938" s="72" t="s">
        <v>144</v>
      </c>
      <c r="D3938" s="72" t="s">
        <v>12</v>
      </c>
      <c r="E3938" s="72" t="s">
        <v>152</v>
      </c>
      <c r="F3938" s="73">
        <v>-287</v>
      </c>
      <c r="G3938" s="72" t="s">
        <v>14</v>
      </c>
      <c r="H3938" s="72" t="s">
        <v>15</v>
      </c>
      <c r="I3938" s="72" t="s">
        <v>136</v>
      </c>
      <c r="J3938" s="72" t="s">
        <v>18</v>
      </c>
      <c r="K3938" s="72" t="s">
        <v>147</v>
      </c>
      <c r="L3938" s="72" t="s">
        <v>158</v>
      </c>
      <c r="M3938" s="72"/>
    </row>
    <row r="3939" spans="2:13" x14ac:dyDescent="0.25">
      <c r="B3939" s="72" t="s">
        <v>143</v>
      </c>
      <c r="C3939" s="72" t="s">
        <v>144</v>
      </c>
      <c r="D3939" s="72" t="s">
        <v>12</v>
      </c>
      <c r="E3939" s="72" t="s">
        <v>201</v>
      </c>
      <c r="F3939" s="73">
        <v>35265</v>
      </c>
      <c r="G3939" s="72" t="s">
        <v>14</v>
      </c>
      <c r="H3939" s="72" t="s">
        <v>15</v>
      </c>
      <c r="I3939" s="72" t="s">
        <v>16</v>
      </c>
      <c r="J3939" s="72" t="s">
        <v>18</v>
      </c>
      <c r="K3939" s="72" t="s">
        <v>21</v>
      </c>
      <c r="L3939" s="72" t="s">
        <v>272</v>
      </c>
      <c r="M3939" s="72" t="s">
        <v>203</v>
      </c>
    </row>
    <row r="3940" spans="2:13" x14ac:dyDescent="0.25">
      <c r="B3940" s="72" t="s">
        <v>143</v>
      </c>
      <c r="C3940" s="72" t="s">
        <v>144</v>
      </c>
      <c r="D3940" s="72" t="s">
        <v>12</v>
      </c>
      <c r="E3940" s="72" t="s">
        <v>177</v>
      </c>
      <c r="F3940" s="73">
        <v>35142</v>
      </c>
      <c r="G3940" s="72" t="s">
        <v>14</v>
      </c>
      <c r="H3940" s="72" t="s">
        <v>15</v>
      </c>
      <c r="I3940" s="72" t="s">
        <v>16</v>
      </c>
      <c r="J3940" s="72" t="s">
        <v>18</v>
      </c>
      <c r="K3940" s="72" t="s">
        <v>33</v>
      </c>
      <c r="L3940" s="72" t="s">
        <v>727</v>
      </c>
      <c r="M3940" s="72"/>
    </row>
    <row r="3941" spans="2:13" x14ac:dyDescent="0.25">
      <c r="B3941" s="72" t="s">
        <v>143</v>
      </c>
      <c r="C3941" s="72" t="s">
        <v>144</v>
      </c>
      <c r="D3941" s="72" t="s">
        <v>12</v>
      </c>
      <c r="E3941" s="72" t="s">
        <v>145</v>
      </c>
      <c r="F3941" s="73">
        <v>-23883</v>
      </c>
      <c r="G3941" s="72" t="s">
        <v>14</v>
      </c>
      <c r="H3941" s="72" t="s">
        <v>15</v>
      </c>
      <c r="I3941" s="72" t="s">
        <v>16</v>
      </c>
      <c r="J3941" s="72" t="s">
        <v>18</v>
      </c>
      <c r="K3941" s="72" t="s">
        <v>147</v>
      </c>
      <c r="L3941" s="72" t="s">
        <v>208</v>
      </c>
      <c r="M3941" s="72"/>
    </row>
    <row r="3942" spans="2:13" x14ac:dyDescent="0.25">
      <c r="B3942" s="72" t="s">
        <v>143</v>
      </c>
      <c r="C3942" s="72" t="s">
        <v>144</v>
      </c>
      <c r="D3942" s="72" t="s">
        <v>12</v>
      </c>
      <c r="E3942" s="72" t="s">
        <v>154</v>
      </c>
      <c r="F3942" s="73">
        <v>-6603</v>
      </c>
      <c r="G3942" s="72" t="s">
        <v>14</v>
      </c>
      <c r="H3942" s="72" t="s">
        <v>15</v>
      </c>
      <c r="I3942" s="72" t="s">
        <v>16</v>
      </c>
      <c r="J3942" s="72" t="s">
        <v>18</v>
      </c>
      <c r="K3942" s="72" t="s">
        <v>165</v>
      </c>
      <c r="L3942" s="72" t="s">
        <v>472</v>
      </c>
      <c r="M3942" s="72"/>
    </row>
    <row r="3943" spans="2:13" x14ac:dyDescent="0.25">
      <c r="B3943" s="72" t="s">
        <v>143</v>
      </c>
      <c r="C3943" s="72" t="s">
        <v>144</v>
      </c>
      <c r="D3943" s="72" t="s">
        <v>12</v>
      </c>
      <c r="E3943" s="72" t="s">
        <v>152</v>
      </c>
      <c r="F3943" s="73">
        <v>-121139</v>
      </c>
      <c r="G3943" s="72" t="s">
        <v>14</v>
      </c>
      <c r="H3943" s="72" t="s">
        <v>15</v>
      </c>
      <c r="I3943" s="72" t="s">
        <v>16</v>
      </c>
      <c r="J3943" s="72" t="s">
        <v>18</v>
      </c>
      <c r="K3943" s="72" t="s">
        <v>161</v>
      </c>
      <c r="L3943" s="72" t="s">
        <v>434</v>
      </c>
      <c r="M3943" s="72"/>
    </row>
    <row r="3944" spans="2:13" x14ac:dyDescent="0.25">
      <c r="B3944" s="72" t="s">
        <v>143</v>
      </c>
      <c r="C3944" s="72" t="s">
        <v>144</v>
      </c>
      <c r="D3944" s="72" t="s">
        <v>12</v>
      </c>
      <c r="E3944" s="72" t="s">
        <v>149</v>
      </c>
      <c r="F3944" s="73">
        <v>20551023</v>
      </c>
      <c r="G3944" s="72" t="s">
        <v>14</v>
      </c>
      <c r="H3944" s="72" t="s">
        <v>15</v>
      </c>
      <c r="I3944" s="72" t="s">
        <v>16</v>
      </c>
      <c r="J3944" s="72" t="s">
        <v>18</v>
      </c>
      <c r="K3944" s="72" t="s">
        <v>189</v>
      </c>
      <c r="L3944" s="72" t="s">
        <v>150</v>
      </c>
      <c r="M3944" s="72" t="s">
        <v>248</v>
      </c>
    </row>
    <row r="3945" spans="2:13" x14ac:dyDescent="0.25">
      <c r="B3945" s="72" t="s">
        <v>143</v>
      </c>
      <c r="C3945" s="72" t="s">
        <v>144</v>
      </c>
      <c r="D3945" s="72" t="s">
        <v>12</v>
      </c>
      <c r="E3945" s="72" t="s">
        <v>181</v>
      </c>
      <c r="F3945" s="73">
        <v>-14482</v>
      </c>
      <c r="G3945" s="72" t="s">
        <v>14</v>
      </c>
      <c r="H3945" s="72" t="s">
        <v>15</v>
      </c>
      <c r="I3945" s="72" t="s">
        <v>16</v>
      </c>
      <c r="J3945" s="72" t="s">
        <v>18</v>
      </c>
      <c r="K3945" s="72" t="s">
        <v>214</v>
      </c>
      <c r="L3945" s="72" t="s">
        <v>373</v>
      </c>
      <c r="M3945" s="72"/>
    </row>
    <row r="3946" spans="2:13" x14ac:dyDescent="0.25">
      <c r="B3946" s="72" t="s">
        <v>143</v>
      </c>
      <c r="C3946" s="72" t="s">
        <v>144</v>
      </c>
      <c r="D3946" s="72" t="s">
        <v>12</v>
      </c>
      <c r="E3946" s="72" t="s">
        <v>177</v>
      </c>
      <c r="F3946" s="73">
        <v>19446</v>
      </c>
      <c r="G3946" s="72" t="s">
        <v>14</v>
      </c>
      <c r="H3946" s="72" t="s">
        <v>15</v>
      </c>
      <c r="I3946" s="72" t="s">
        <v>16</v>
      </c>
      <c r="J3946" s="72" t="s">
        <v>18</v>
      </c>
      <c r="K3946" s="72" t="s">
        <v>147</v>
      </c>
      <c r="L3946" s="72" t="s">
        <v>747</v>
      </c>
      <c r="M3946" s="72"/>
    </row>
    <row r="3947" spans="2:13" x14ac:dyDescent="0.25">
      <c r="B3947" s="72" t="s">
        <v>143</v>
      </c>
      <c r="C3947" s="72" t="s">
        <v>144</v>
      </c>
      <c r="D3947" s="72" t="s">
        <v>12</v>
      </c>
      <c r="E3947" s="72" t="s">
        <v>145</v>
      </c>
      <c r="F3947" s="73">
        <v>-2365</v>
      </c>
      <c r="G3947" s="72" t="s">
        <v>14</v>
      </c>
      <c r="H3947" s="72" t="s">
        <v>155</v>
      </c>
      <c r="I3947" s="72" t="s">
        <v>136</v>
      </c>
      <c r="J3947" s="72" t="s">
        <v>18</v>
      </c>
      <c r="K3947" s="72" t="s">
        <v>267</v>
      </c>
      <c r="L3947" s="72" t="s">
        <v>702</v>
      </c>
      <c r="M3947" s="72"/>
    </row>
    <row r="3948" spans="2:13" x14ac:dyDescent="0.25">
      <c r="B3948" s="72" t="s">
        <v>143</v>
      </c>
      <c r="C3948" s="72" t="s">
        <v>144</v>
      </c>
      <c r="D3948" s="72" t="s">
        <v>12</v>
      </c>
      <c r="E3948" s="72" t="s">
        <v>697</v>
      </c>
      <c r="F3948" s="73">
        <v>69697</v>
      </c>
      <c r="G3948" s="72" t="s">
        <v>14</v>
      </c>
      <c r="H3948" s="72" t="s">
        <v>15</v>
      </c>
      <c r="I3948" s="72" t="s">
        <v>16</v>
      </c>
      <c r="J3948" s="72" t="s">
        <v>18</v>
      </c>
      <c r="K3948" s="72" t="s">
        <v>147</v>
      </c>
      <c r="L3948" s="72" t="s">
        <v>587</v>
      </c>
      <c r="M3948" s="72"/>
    </row>
    <row r="3949" spans="2:13" x14ac:dyDescent="0.25">
      <c r="B3949" s="72" t="s">
        <v>143</v>
      </c>
      <c r="C3949" s="72" t="s">
        <v>144</v>
      </c>
      <c r="D3949" s="72" t="s">
        <v>12</v>
      </c>
      <c r="E3949" s="72" t="s">
        <v>242</v>
      </c>
      <c r="F3949" s="73">
        <v>-2887</v>
      </c>
      <c r="G3949" s="72" t="s">
        <v>14</v>
      </c>
      <c r="H3949" s="72" t="s">
        <v>15</v>
      </c>
      <c r="I3949" s="72" t="s">
        <v>16</v>
      </c>
      <c r="J3949" s="72" t="s">
        <v>18</v>
      </c>
      <c r="K3949" s="72" t="s">
        <v>33</v>
      </c>
      <c r="L3949" s="72" t="s">
        <v>316</v>
      </c>
      <c r="M3949" s="72"/>
    </row>
    <row r="3950" spans="2:13" x14ac:dyDescent="0.25">
      <c r="B3950" s="72" t="s">
        <v>143</v>
      </c>
      <c r="C3950" s="72" t="s">
        <v>144</v>
      </c>
      <c r="D3950" s="72" t="s">
        <v>12</v>
      </c>
      <c r="E3950" s="72" t="s">
        <v>152</v>
      </c>
      <c r="F3950" s="73">
        <v>-480</v>
      </c>
      <c r="G3950" s="72" t="s">
        <v>14</v>
      </c>
      <c r="H3950" s="72" t="s">
        <v>15</v>
      </c>
      <c r="I3950" s="72" t="s">
        <v>16</v>
      </c>
      <c r="J3950" s="72" t="s">
        <v>18</v>
      </c>
      <c r="K3950" s="72" t="s">
        <v>24</v>
      </c>
      <c r="L3950" s="72" t="s">
        <v>708</v>
      </c>
      <c r="M3950" s="72"/>
    </row>
    <row r="3951" spans="2:13" x14ac:dyDescent="0.25">
      <c r="B3951" s="72" t="s">
        <v>143</v>
      </c>
      <c r="C3951" s="72" t="s">
        <v>144</v>
      </c>
      <c r="D3951" s="72" t="s">
        <v>12</v>
      </c>
      <c r="E3951" s="72" t="s">
        <v>229</v>
      </c>
      <c r="F3951" s="73">
        <v>-11177</v>
      </c>
      <c r="G3951" s="72" t="s">
        <v>14</v>
      </c>
      <c r="H3951" s="72" t="s">
        <v>15</v>
      </c>
      <c r="I3951" s="72" t="s">
        <v>16</v>
      </c>
      <c r="J3951" s="72" t="s">
        <v>18</v>
      </c>
      <c r="K3951" s="72" t="s">
        <v>245</v>
      </c>
      <c r="L3951" s="72" t="s">
        <v>567</v>
      </c>
      <c r="M3951" s="72"/>
    </row>
    <row r="3952" spans="2:13" x14ac:dyDescent="0.25">
      <c r="B3952" s="72" t="s">
        <v>143</v>
      </c>
      <c r="C3952" s="72" t="s">
        <v>144</v>
      </c>
      <c r="D3952" s="72" t="s">
        <v>12</v>
      </c>
      <c r="E3952" s="72" t="s">
        <v>199</v>
      </c>
      <c r="F3952" s="73">
        <v>396</v>
      </c>
      <c r="G3952" s="72" t="s">
        <v>14</v>
      </c>
      <c r="H3952" s="72" t="s">
        <v>15</v>
      </c>
      <c r="I3952" s="72" t="s">
        <v>16</v>
      </c>
      <c r="J3952" s="72" t="s">
        <v>18</v>
      </c>
      <c r="K3952" s="72" t="s">
        <v>33</v>
      </c>
      <c r="L3952" s="72" t="s">
        <v>805</v>
      </c>
      <c r="M3952" s="72"/>
    </row>
    <row r="3953" spans="2:13" x14ac:dyDescent="0.25">
      <c r="B3953" s="72" t="s">
        <v>143</v>
      </c>
      <c r="C3953" s="72" t="s">
        <v>144</v>
      </c>
      <c r="D3953" s="72" t="s">
        <v>12</v>
      </c>
      <c r="E3953" s="72" t="s">
        <v>439</v>
      </c>
      <c r="F3953" s="73">
        <v>25045</v>
      </c>
      <c r="G3953" s="72" t="s">
        <v>14</v>
      </c>
      <c r="H3953" s="72" t="s">
        <v>15</v>
      </c>
      <c r="I3953" s="72" t="s">
        <v>16</v>
      </c>
      <c r="J3953" s="72" t="s">
        <v>18</v>
      </c>
      <c r="K3953" s="72" t="s">
        <v>33</v>
      </c>
      <c r="L3953" s="72" t="s">
        <v>814</v>
      </c>
      <c r="M3953" s="72"/>
    </row>
    <row r="3954" spans="2:13" x14ac:dyDescent="0.25">
      <c r="B3954" s="72" t="s">
        <v>143</v>
      </c>
      <c r="C3954" s="72" t="s">
        <v>144</v>
      </c>
      <c r="D3954" s="72" t="s">
        <v>12</v>
      </c>
      <c r="E3954" s="72" t="s">
        <v>188</v>
      </c>
      <c r="F3954" s="73">
        <v>3401866</v>
      </c>
      <c r="G3954" s="72" t="s">
        <v>14</v>
      </c>
      <c r="H3954" s="72" t="s">
        <v>15</v>
      </c>
      <c r="I3954" s="72" t="s">
        <v>16</v>
      </c>
      <c r="J3954" s="72" t="s">
        <v>18</v>
      </c>
      <c r="K3954" s="72" t="s">
        <v>33</v>
      </c>
      <c r="L3954" s="72" t="s">
        <v>179</v>
      </c>
      <c r="M3954" s="72" t="s">
        <v>191</v>
      </c>
    </row>
    <row r="3955" spans="2:13" x14ac:dyDescent="0.25">
      <c r="B3955" s="72" t="s">
        <v>143</v>
      </c>
      <c r="C3955" s="72" t="s">
        <v>144</v>
      </c>
      <c r="D3955" s="72" t="s">
        <v>12</v>
      </c>
      <c r="E3955" s="72" t="s">
        <v>181</v>
      </c>
      <c r="F3955" s="73">
        <v>-6420</v>
      </c>
      <c r="G3955" s="72" t="s">
        <v>14</v>
      </c>
      <c r="H3955" s="72" t="s">
        <v>15</v>
      </c>
      <c r="I3955" s="72" t="s">
        <v>16</v>
      </c>
      <c r="J3955" s="72" t="s">
        <v>18</v>
      </c>
      <c r="K3955" s="72" t="s">
        <v>147</v>
      </c>
      <c r="L3955" s="72" t="s">
        <v>404</v>
      </c>
      <c r="M3955" s="72"/>
    </row>
    <row r="3956" spans="2:13" x14ac:dyDescent="0.25">
      <c r="B3956" s="72" t="s">
        <v>143</v>
      </c>
      <c r="C3956" s="72" t="s">
        <v>144</v>
      </c>
      <c r="D3956" s="72" t="s">
        <v>12</v>
      </c>
      <c r="E3956" s="72" t="s">
        <v>219</v>
      </c>
      <c r="F3956" s="73">
        <v>4382</v>
      </c>
      <c r="G3956" s="72" t="s">
        <v>14</v>
      </c>
      <c r="H3956" s="72" t="s">
        <v>155</v>
      </c>
      <c r="I3956" s="72" t="s">
        <v>16</v>
      </c>
      <c r="J3956" s="72" t="s">
        <v>18</v>
      </c>
      <c r="K3956" s="72" t="s">
        <v>33</v>
      </c>
      <c r="L3956" s="72" t="s">
        <v>320</v>
      </c>
      <c r="M3956" s="72"/>
    </row>
    <row r="3957" spans="2:13" x14ac:dyDescent="0.25">
      <c r="B3957" s="72" t="s">
        <v>143</v>
      </c>
      <c r="C3957" s="72" t="s">
        <v>144</v>
      </c>
      <c r="D3957" s="72" t="s">
        <v>12</v>
      </c>
      <c r="E3957" s="72" t="s">
        <v>242</v>
      </c>
      <c r="F3957" s="73">
        <v>-11376</v>
      </c>
      <c r="G3957" s="72" t="s">
        <v>14</v>
      </c>
      <c r="H3957" s="72" t="s">
        <v>155</v>
      </c>
      <c r="I3957" s="72" t="s">
        <v>16</v>
      </c>
      <c r="J3957" s="72" t="s">
        <v>18</v>
      </c>
      <c r="K3957" s="72" t="s">
        <v>33</v>
      </c>
      <c r="L3957" s="72" t="s">
        <v>436</v>
      </c>
      <c r="M3957" s="72"/>
    </row>
    <row r="3958" spans="2:13" x14ac:dyDescent="0.25">
      <c r="B3958" s="72" t="s">
        <v>143</v>
      </c>
      <c r="C3958" s="72" t="s">
        <v>144</v>
      </c>
      <c r="D3958" s="72" t="s">
        <v>12</v>
      </c>
      <c r="E3958" s="72" t="s">
        <v>145</v>
      </c>
      <c r="F3958" s="73">
        <v>-87009</v>
      </c>
      <c r="G3958" s="72" t="s">
        <v>14</v>
      </c>
      <c r="H3958" s="72" t="s">
        <v>155</v>
      </c>
      <c r="I3958" s="72" t="s">
        <v>16</v>
      </c>
      <c r="J3958" s="72" t="s">
        <v>18</v>
      </c>
      <c r="K3958" s="72" t="s">
        <v>21</v>
      </c>
      <c r="L3958" s="72" t="s">
        <v>457</v>
      </c>
      <c r="M3958" s="72"/>
    </row>
    <row r="3959" spans="2:13" x14ac:dyDescent="0.25">
      <c r="B3959" s="72" t="s">
        <v>143</v>
      </c>
      <c r="C3959" s="72" t="s">
        <v>144</v>
      </c>
      <c r="D3959" s="72" t="s">
        <v>12</v>
      </c>
      <c r="E3959" s="72" t="s">
        <v>237</v>
      </c>
      <c r="F3959" s="73">
        <v>107855</v>
      </c>
      <c r="G3959" s="72" t="s">
        <v>14</v>
      </c>
      <c r="H3959" s="72" t="s">
        <v>15</v>
      </c>
      <c r="I3959" s="72" t="s">
        <v>16</v>
      </c>
      <c r="J3959" s="72" t="s">
        <v>18</v>
      </c>
      <c r="K3959" s="72" t="s">
        <v>257</v>
      </c>
      <c r="L3959" s="72" t="s">
        <v>634</v>
      </c>
      <c r="M3959" s="72" t="s">
        <v>163</v>
      </c>
    </row>
    <row r="3960" spans="2:13" x14ac:dyDescent="0.25">
      <c r="B3960" s="72" t="s">
        <v>143</v>
      </c>
      <c r="C3960" s="72" t="s">
        <v>144</v>
      </c>
      <c r="D3960" s="72" t="s">
        <v>12</v>
      </c>
      <c r="E3960" s="72" t="s">
        <v>152</v>
      </c>
      <c r="F3960" s="73">
        <v>-56496</v>
      </c>
      <c r="G3960" s="72" t="s">
        <v>14</v>
      </c>
      <c r="H3960" s="72" t="s">
        <v>15</v>
      </c>
      <c r="I3960" s="72" t="s">
        <v>16</v>
      </c>
      <c r="J3960" s="72" t="s">
        <v>18</v>
      </c>
      <c r="K3960" s="72" t="s">
        <v>165</v>
      </c>
      <c r="L3960" s="72" t="s">
        <v>254</v>
      </c>
      <c r="M3960" s="72"/>
    </row>
    <row r="3961" spans="2:13" x14ac:dyDescent="0.25">
      <c r="B3961" s="72" t="s">
        <v>143</v>
      </c>
      <c r="C3961" s="72" t="s">
        <v>144</v>
      </c>
      <c r="D3961" s="72" t="s">
        <v>12</v>
      </c>
      <c r="E3961" s="72" t="s">
        <v>152</v>
      </c>
      <c r="F3961" s="73">
        <v>-37</v>
      </c>
      <c r="G3961" s="72" t="s">
        <v>14</v>
      </c>
      <c r="H3961" s="72" t="s">
        <v>155</v>
      </c>
      <c r="I3961" s="72" t="s">
        <v>136</v>
      </c>
      <c r="J3961" s="72" t="s">
        <v>18</v>
      </c>
      <c r="K3961" s="72" t="s">
        <v>33</v>
      </c>
      <c r="L3961" s="72" t="s">
        <v>333</v>
      </c>
      <c r="M3961" s="72"/>
    </row>
    <row r="3962" spans="2:13" x14ac:dyDescent="0.25">
      <c r="B3962" s="72" t="s">
        <v>143</v>
      </c>
      <c r="C3962" s="72" t="s">
        <v>144</v>
      </c>
      <c r="D3962" s="72" t="s">
        <v>12</v>
      </c>
      <c r="E3962" s="72" t="s">
        <v>183</v>
      </c>
      <c r="F3962" s="73">
        <v>71149</v>
      </c>
      <c r="G3962" s="72" t="s">
        <v>14</v>
      </c>
      <c r="H3962" s="72" t="s">
        <v>155</v>
      </c>
      <c r="I3962" s="72" t="s">
        <v>16</v>
      </c>
      <c r="J3962" s="72" t="s">
        <v>18</v>
      </c>
      <c r="K3962" s="72" t="s">
        <v>33</v>
      </c>
      <c r="L3962" s="72" t="s">
        <v>212</v>
      </c>
      <c r="M3962" s="72" t="s">
        <v>186</v>
      </c>
    </row>
    <row r="3963" spans="2:13" x14ac:dyDescent="0.25">
      <c r="B3963" s="72" t="s">
        <v>143</v>
      </c>
      <c r="C3963" s="72" t="s">
        <v>144</v>
      </c>
      <c r="D3963" s="72" t="s">
        <v>12</v>
      </c>
      <c r="E3963" s="72" t="s">
        <v>237</v>
      </c>
      <c r="F3963" s="73">
        <v>15848</v>
      </c>
      <c r="G3963" s="72" t="s">
        <v>14</v>
      </c>
      <c r="H3963" s="72" t="s">
        <v>15</v>
      </c>
      <c r="I3963" s="72" t="s">
        <v>136</v>
      </c>
      <c r="J3963" s="72" t="s">
        <v>18</v>
      </c>
      <c r="K3963" s="72" t="s">
        <v>147</v>
      </c>
      <c r="L3963" s="72" t="s">
        <v>216</v>
      </c>
      <c r="M3963" s="72" t="s">
        <v>151</v>
      </c>
    </row>
    <row r="3964" spans="2:13" x14ac:dyDescent="0.25">
      <c r="B3964" s="72" t="s">
        <v>143</v>
      </c>
      <c r="C3964" s="72" t="s">
        <v>144</v>
      </c>
      <c r="D3964" s="72" t="s">
        <v>12</v>
      </c>
      <c r="E3964" s="72" t="s">
        <v>177</v>
      </c>
      <c r="F3964" s="73">
        <v>2083768</v>
      </c>
      <c r="G3964" s="72" t="s">
        <v>14</v>
      </c>
      <c r="H3964" s="72" t="s">
        <v>15</v>
      </c>
      <c r="I3964" s="72" t="s">
        <v>16</v>
      </c>
      <c r="J3964" s="72" t="s">
        <v>18</v>
      </c>
      <c r="K3964" s="72" t="s">
        <v>147</v>
      </c>
      <c r="L3964" s="72" t="s">
        <v>376</v>
      </c>
      <c r="M3964" s="72"/>
    </row>
    <row r="3965" spans="2:13" x14ac:dyDescent="0.25">
      <c r="B3965" s="72" t="s">
        <v>143</v>
      </c>
      <c r="C3965" s="72" t="s">
        <v>144</v>
      </c>
      <c r="D3965" s="72" t="s">
        <v>12</v>
      </c>
      <c r="E3965" s="72" t="s">
        <v>229</v>
      </c>
      <c r="F3965" s="73">
        <v>-374252</v>
      </c>
      <c r="G3965" s="72" t="s">
        <v>14</v>
      </c>
      <c r="H3965" s="72" t="s">
        <v>15</v>
      </c>
      <c r="I3965" s="72" t="s">
        <v>16</v>
      </c>
      <c r="J3965" s="72" t="s">
        <v>18</v>
      </c>
      <c r="K3965" s="72" t="s">
        <v>21</v>
      </c>
      <c r="L3965" s="72" t="s">
        <v>645</v>
      </c>
      <c r="M3965" s="72"/>
    </row>
    <row r="3966" spans="2:13" x14ac:dyDescent="0.25">
      <c r="B3966" s="72" t="s">
        <v>143</v>
      </c>
      <c r="C3966" s="72" t="s">
        <v>144</v>
      </c>
      <c r="D3966" s="72" t="s">
        <v>12</v>
      </c>
      <c r="E3966" s="72" t="s">
        <v>175</v>
      </c>
      <c r="F3966" s="73">
        <v>-405480</v>
      </c>
      <c r="G3966" s="72" t="s">
        <v>14</v>
      </c>
      <c r="H3966" s="72" t="s">
        <v>155</v>
      </c>
      <c r="I3966" s="72" t="s">
        <v>16</v>
      </c>
      <c r="J3966" s="72" t="s">
        <v>18</v>
      </c>
      <c r="K3966" s="72" t="s">
        <v>147</v>
      </c>
      <c r="L3966" s="72" t="s">
        <v>587</v>
      </c>
      <c r="M3966" s="72"/>
    </row>
    <row r="3967" spans="2:13" x14ac:dyDescent="0.25">
      <c r="B3967" s="72" t="s">
        <v>143</v>
      </c>
      <c r="C3967" s="72" t="s">
        <v>144</v>
      </c>
      <c r="D3967" s="72" t="s">
        <v>12</v>
      </c>
      <c r="E3967" s="72" t="s">
        <v>145</v>
      </c>
      <c r="F3967" s="73">
        <v>-7006</v>
      </c>
      <c r="G3967" s="72" t="s">
        <v>14</v>
      </c>
      <c r="H3967" s="72" t="s">
        <v>15</v>
      </c>
      <c r="I3967" s="72" t="s">
        <v>16</v>
      </c>
      <c r="J3967" s="72" t="s">
        <v>18</v>
      </c>
      <c r="K3967" s="72" t="s">
        <v>33</v>
      </c>
      <c r="L3967" s="72" t="s">
        <v>361</v>
      </c>
      <c r="M3967" s="72"/>
    </row>
    <row r="3968" spans="2:13" x14ac:dyDescent="0.25">
      <c r="B3968" s="72" t="s">
        <v>143</v>
      </c>
      <c r="C3968" s="72" t="s">
        <v>144</v>
      </c>
      <c r="D3968" s="72" t="s">
        <v>12</v>
      </c>
      <c r="E3968" s="72" t="s">
        <v>181</v>
      </c>
      <c r="F3968" s="73">
        <v>-323</v>
      </c>
      <c r="G3968" s="72" t="s">
        <v>14</v>
      </c>
      <c r="H3968" s="72" t="s">
        <v>15</v>
      </c>
      <c r="I3968" s="72" t="s">
        <v>16</v>
      </c>
      <c r="J3968" s="72" t="s">
        <v>18</v>
      </c>
      <c r="K3968" s="72" t="s">
        <v>147</v>
      </c>
      <c r="L3968" s="72" t="s">
        <v>703</v>
      </c>
      <c r="M3968" s="72"/>
    </row>
    <row r="3969" spans="2:13" x14ac:dyDescent="0.25">
      <c r="B3969" s="72" t="s">
        <v>143</v>
      </c>
      <c r="C3969" s="72" t="s">
        <v>144</v>
      </c>
      <c r="D3969" s="72" t="s">
        <v>12</v>
      </c>
      <c r="E3969" s="72" t="s">
        <v>145</v>
      </c>
      <c r="F3969" s="73">
        <v>-317</v>
      </c>
      <c r="G3969" s="72" t="s">
        <v>14</v>
      </c>
      <c r="H3969" s="72" t="s">
        <v>155</v>
      </c>
      <c r="I3969" s="72" t="s">
        <v>16</v>
      </c>
      <c r="J3969" s="72" t="s">
        <v>18</v>
      </c>
      <c r="K3969" s="72" t="s">
        <v>33</v>
      </c>
      <c r="L3969" s="72" t="s">
        <v>496</v>
      </c>
      <c r="M3969" s="72"/>
    </row>
    <row r="3970" spans="2:13" x14ac:dyDescent="0.25">
      <c r="B3970" s="72" t="s">
        <v>143</v>
      </c>
      <c r="C3970" s="72" t="s">
        <v>144</v>
      </c>
      <c r="D3970" s="72" t="s">
        <v>12</v>
      </c>
      <c r="E3970" s="72" t="s">
        <v>164</v>
      </c>
      <c r="F3970" s="73">
        <v>-8453</v>
      </c>
      <c r="G3970" s="72" t="s">
        <v>14</v>
      </c>
      <c r="H3970" s="72" t="s">
        <v>15</v>
      </c>
      <c r="I3970" s="72" t="s">
        <v>16</v>
      </c>
      <c r="J3970" s="72" t="s">
        <v>18</v>
      </c>
      <c r="K3970" s="72" t="s">
        <v>21</v>
      </c>
      <c r="L3970" s="72" t="s">
        <v>352</v>
      </c>
      <c r="M3970" s="72"/>
    </row>
    <row r="3971" spans="2:13" x14ac:dyDescent="0.25">
      <c r="B3971" s="72" t="s">
        <v>143</v>
      </c>
      <c r="C3971" s="72" t="s">
        <v>144</v>
      </c>
      <c r="D3971" s="72" t="s">
        <v>12</v>
      </c>
      <c r="E3971" s="72" t="s">
        <v>152</v>
      </c>
      <c r="F3971" s="73">
        <v>-7</v>
      </c>
      <c r="G3971" s="72" t="s">
        <v>14</v>
      </c>
      <c r="H3971" s="72" t="s">
        <v>15</v>
      </c>
      <c r="I3971" s="72" t="s">
        <v>16</v>
      </c>
      <c r="J3971" s="72" t="s">
        <v>371</v>
      </c>
      <c r="K3971" s="72" t="s">
        <v>147</v>
      </c>
      <c r="L3971" s="72" t="s">
        <v>523</v>
      </c>
      <c r="M3971" s="72"/>
    </row>
    <row r="3972" spans="2:13" x14ac:dyDescent="0.25">
      <c r="B3972" s="72" t="s">
        <v>143</v>
      </c>
      <c r="C3972" s="72" t="s">
        <v>144</v>
      </c>
      <c r="D3972" s="72" t="s">
        <v>12</v>
      </c>
      <c r="E3972" s="72" t="s">
        <v>177</v>
      </c>
      <c r="F3972" s="73">
        <v>130813</v>
      </c>
      <c r="G3972" s="72" t="s">
        <v>14</v>
      </c>
      <c r="H3972" s="72" t="s">
        <v>155</v>
      </c>
      <c r="I3972" s="72" t="s">
        <v>16</v>
      </c>
      <c r="J3972" s="72" t="s">
        <v>18</v>
      </c>
      <c r="K3972" s="72" t="s">
        <v>147</v>
      </c>
      <c r="L3972" s="72" t="s">
        <v>520</v>
      </c>
      <c r="M3972" s="72"/>
    </row>
    <row r="3973" spans="2:13" x14ac:dyDescent="0.25">
      <c r="B3973" s="72" t="s">
        <v>143</v>
      </c>
      <c r="C3973" s="72" t="s">
        <v>144</v>
      </c>
      <c r="D3973" s="72" t="s">
        <v>12</v>
      </c>
      <c r="E3973" s="72" t="s">
        <v>817</v>
      </c>
      <c r="F3973" s="73">
        <v>4442523</v>
      </c>
      <c r="G3973" s="72" t="s">
        <v>14</v>
      </c>
      <c r="H3973" s="72" t="s">
        <v>15</v>
      </c>
      <c r="I3973" s="72" t="s">
        <v>16</v>
      </c>
      <c r="J3973" s="72" t="s">
        <v>18</v>
      </c>
      <c r="K3973" s="72" t="s">
        <v>214</v>
      </c>
      <c r="L3973" s="72" t="s">
        <v>479</v>
      </c>
      <c r="M3973" s="72" t="s">
        <v>797</v>
      </c>
    </row>
    <row r="3974" spans="2:13" x14ac:dyDescent="0.25">
      <c r="B3974" s="72" t="s">
        <v>143</v>
      </c>
      <c r="C3974" s="72" t="s">
        <v>144</v>
      </c>
      <c r="D3974" s="72" t="s">
        <v>12</v>
      </c>
      <c r="E3974" s="72" t="s">
        <v>213</v>
      </c>
      <c r="F3974" s="73">
        <v>11954</v>
      </c>
      <c r="G3974" s="72" t="s">
        <v>14</v>
      </c>
      <c r="H3974" s="72" t="s">
        <v>15</v>
      </c>
      <c r="I3974" s="72" t="s">
        <v>16</v>
      </c>
      <c r="J3974" s="72" t="s">
        <v>18</v>
      </c>
      <c r="K3974" s="72" t="s">
        <v>27</v>
      </c>
      <c r="L3974" s="72" t="s">
        <v>469</v>
      </c>
      <c r="M3974" s="72" t="s">
        <v>191</v>
      </c>
    </row>
    <row r="3975" spans="2:13" x14ac:dyDescent="0.25">
      <c r="B3975" s="72" t="s">
        <v>143</v>
      </c>
      <c r="C3975" s="72" t="s">
        <v>144</v>
      </c>
      <c r="D3975" s="72" t="s">
        <v>12</v>
      </c>
      <c r="E3975" s="72" t="s">
        <v>160</v>
      </c>
      <c r="F3975" s="73">
        <v>23181</v>
      </c>
      <c r="G3975" s="72" t="s">
        <v>14</v>
      </c>
      <c r="H3975" s="72" t="s">
        <v>155</v>
      </c>
      <c r="I3975" s="72" t="s">
        <v>16</v>
      </c>
      <c r="J3975" s="72" t="s">
        <v>18</v>
      </c>
      <c r="K3975" s="72" t="s">
        <v>33</v>
      </c>
      <c r="L3975" s="72" t="s">
        <v>331</v>
      </c>
      <c r="M3975" s="72" t="s">
        <v>248</v>
      </c>
    </row>
    <row r="3976" spans="2:13" x14ac:dyDescent="0.25">
      <c r="B3976" s="72" t="s">
        <v>143</v>
      </c>
      <c r="C3976" s="72" t="s">
        <v>144</v>
      </c>
      <c r="D3976" s="72" t="s">
        <v>12</v>
      </c>
      <c r="E3976" s="72" t="s">
        <v>197</v>
      </c>
      <c r="F3976" s="73">
        <v>2608</v>
      </c>
      <c r="G3976" s="72" t="s">
        <v>14</v>
      </c>
      <c r="H3976" s="72" t="s">
        <v>155</v>
      </c>
      <c r="I3976" s="72" t="s">
        <v>16</v>
      </c>
      <c r="J3976" s="72" t="s">
        <v>18</v>
      </c>
      <c r="K3976" s="72" t="s">
        <v>33</v>
      </c>
      <c r="L3976" s="72" t="s">
        <v>532</v>
      </c>
      <c r="M3976" s="72" t="s">
        <v>151</v>
      </c>
    </row>
    <row r="3977" spans="2:13" x14ac:dyDescent="0.25">
      <c r="B3977" s="72" t="s">
        <v>143</v>
      </c>
      <c r="C3977" s="72" t="s">
        <v>144</v>
      </c>
      <c r="D3977" s="72" t="s">
        <v>12</v>
      </c>
      <c r="E3977" s="72" t="s">
        <v>705</v>
      </c>
      <c r="F3977" s="73">
        <v>24366855</v>
      </c>
      <c r="G3977" s="72" t="s">
        <v>14</v>
      </c>
      <c r="H3977" s="72" t="s">
        <v>15</v>
      </c>
      <c r="I3977" s="72" t="s">
        <v>16</v>
      </c>
      <c r="J3977" s="72" t="s">
        <v>18</v>
      </c>
      <c r="K3977" s="72"/>
      <c r="L3977" s="72"/>
      <c r="M3977" s="72" t="s">
        <v>322</v>
      </c>
    </row>
    <row r="3978" spans="2:13" x14ac:dyDescent="0.25">
      <c r="B3978" s="72" t="s">
        <v>143</v>
      </c>
      <c r="C3978" s="72" t="s">
        <v>144</v>
      </c>
      <c r="D3978" s="72" t="s">
        <v>12</v>
      </c>
      <c r="E3978" s="72" t="s">
        <v>229</v>
      </c>
      <c r="F3978" s="73">
        <v>-173</v>
      </c>
      <c r="G3978" s="72" t="s">
        <v>14</v>
      </c>
      <c r="H3978" s="72" t="s">
        <v>15</v>
      </c>
      <c r="I3978" s="72" t="s">
        <v>16</v>
      </c>
      <c r="J3978" s="72" t="s">
        <v>18</v>
      </c>
      <c r="K3978" s="72" t="s">
        <v>257</v>
      </c>
      <c r="L3978" s="72" t="s">
        <v>719</v>
      </c>
      <c r="M3978" s="72"/>
    </row>
    <row r="3979" spans="2:13" x14ac:dyDescent="0.25">
      <c r="B3979" s="72" t="s">
        <v>143</v>
      </c>
      <c r="C3979" s="72" t="s">
        <v>144</v>
      </c>
      <c r="D3979" s="72" t="s">
        <v>12</v>
      </c>
      <c r="E3979" s="72" t="s">
        <v>188</v>
      </c>
      <c r="F3979" s="73">
        <v>1927516</v>
      </c>
      <c r="G3979" s="72" t="s">
        <v>14</v>
      </c>
      <c r="H3979" s="72" t="s">
        <v>155</v>
      </c>
      <c r="I3979" s="72" t="s">
        <v>16</v>
      </c>
      <c r="J3979" s="72" t="s">
        <v>18</v>
      </c>
      <c r="K3979" s="72" t="s">
        <v>147</v>
      </c>
      <c r="L3979" s="72" t="s">
        <v>275</v>
      </c>
      <c r="M3979" s="72" t="s">
        <v>163</v>
      </c>
    </row>
    <row r="3980" spans="2:13" x14ac:dyDescent="0.25">
      <c r="B3980" s="72" t="s">
        <v>143</v>
      </c>
      <c r="C3980" s="72" t="s">
        <v>144</v>
      </c>
      <c r="D3980" s="72" t="s">
        <v>12</v>
      </c>
      <c r="E3980" s="72" t="s">
        <v>145</v>
      </c>
      <c r="F3980" s="73">
        <v>-3686</v>
      </c>
      <c r="G3980" s="72" t="s">
        <v>14</v>
      </c>
      <c r="H3980" s="72" t="s">
        <v>15</v>
      </c>
      <c r="I3980" s="72" t="s">
        <v>16</v>
      </c>
      <c r="J3980" s="72" t="s">
        <v>18</v>
      </c>
      <c r="K3980" s="72" t="s">
        <v>189</v>
      </c>
      <c r="L3980" s="72" t="s">
        <v>709</v>
      </c>
      <c r="M3980" s="72"/>
    </row>
    <row r="3981" spans="2:13" x14ac:dyDescent="0.25">
      <c r="B3981" s="72" t="s">
        <v>143</v>
      </c>
      <c r="C3981" s="72" t="s">
        <v>144</v>
      </c>
      <c r="D3981" s="72" t="s">
        <v>12</v>
      </c>
      <c r="E3981" s="72" t="s">
        <v>188</v>
      </c>
      <c r="F3981" s="73">
        <v>496506</v>
      </c>
      <c r="G3981" s="72" t="s">
        <v>14</v>
      </c>
      <c r="H3981" s="72" t="s">
        <v>15</v>
      </c>
      <c r="I3981" s="72" t="s">
        <v>16</v>
      </c>
      <c r="J3981" s="72" t="s">
        <v>18</v>
      </c>
      <c r="K3981" s="72" t="s">
        <v>21</v>
      </c>
      <c r="L3981" s="72" t="s">
        <v>494</v>
      </c>
      <c r="M3981" s="72" t="s">
        <v>191</v>
      </c>
    </row>
    <row r="3982" spans="2:13" x14ac:dyDescent="0.25">
      <c r="B3982" s="72" t="s">
        <v>143</v>
      </c>
      <c r="C3982" s="72" t="s">
        <v>144</v>
      </c>
      <c r="D3982" s="72" t="s">
        <v>12</v>
      </c>
      <c r="E3982" s="72" t="s">
        <v>145</v>
      </c>
      <c r="F3982" s="73">
        <v>-55269</v>
      </c>
      <c r="G3982" s="72" t="s">
        <v>14</v>
      </c>
      <c r="H3982" s="72" t="s">
        <v>15</v>
      </c>
      <c r="I3982" s="72" t="s">
        <v>16</v>
      </c>
      <c r="J3982" s="72" t="s">
        <v>18</v>
      </c>
      <c r="K3982" s="72" t="s">
        <v>21</v>
      </c>
      <c r="L3982" s="72" t="s">
        <v>178</v>
      </c>
      <c r="M3982" s="72"/>
    </row>
    <row r="3983" spans="2:13" x14ac:dyDescent="0.25">
      <c r="B3983" s="72" t="s">
        <v>143</v>
      </c>
      <c r="C3983" s="72" t="s">
        <v>144</v>
      </c>
      <c r="D3983" s="72" t="s">
        <v>12</v>
      </c>
      <c r="E3983" s="72" t="s">
        <v>197</v>
      </c>
      <c r="F3983" s="73">
        <v>5680459</v>
      </c>
      <c r="G3983" s="72" t="s">
        <v>14</v>
      </c>
      <c r="H3983" s="72" t="s">
        <v>15</v>
      </c>
      <c r="I3983" s="72" t="s">
        <v>16</v>
      </c>
      <c r="J3983" s="72" t="s">
        <v>18</v>
      </c>
      <c r="K3983" s="72" t="s">
        <v>147</v>
      </c>
      <c r="L3983" s="72" t="s">
        <v>216</v>
      </c>
      <c r="M3983" s="72" t="s">
        <v>163</v>
      </c>
    </row>
    <row r="3984" spans="2:13" x14ac:dyDescent="0.25">
      <c r="B3984" s="72" t="s">
        <v>143</v>
      </c>
      <c r="C3984" s="72" t="s">
        <v>144</v>
      </c>
      <c r="D3984" s="72" t="s">
        <v>12</v>
      </c>
      <c r="E3984" s="72" t="s">
        <v>164</v>
      </c>
      <c r="F3984" s="73">
        <v>-2416</v>
      </c>
      <c r="G3984" s="72" t="s">
        <v>14</v>
      </c>
      <c r="H3984" s="72" t="s">
        <v>15</v>
      </c>
      <c r="I3984" s="72" t="s">
        <v>16</v>
      </c>
      <c r="J3984" s="72" t="s">
        <v>18</v>
      </c>
      <c r="K3984" s="72" t="s">
        <v>147</v>
      </c>
      <c r="L3984" s="72" t="s">
        <v>182</v>
      </c>
      <c r="M3984" s="72"/>
    </row>
    <row r="3985" spans="2:13" x14ac:dyDescent="0.25">
      <c r="B3985" s="72" t="s">
        <v>143</v>
      </c>
      <c r="C3985" s="72" t="s">
        <v>144</v>
      </c>
      <c r="D3985" s="72" t="s">
        <v>12</v>
      </c>
      <c r="E3985" s="72" t="s">
        <v>244</v>
      </c>
      <c r="F3985" s="73">
        <v>500224</v>
      </c>
      <c r="G3985" s="72" t="s">
        <v>14</v>
      </c>
      <c r="H3985" s="72" t="s">
        <v>15</v>
      </c>
      <c r="I3985" s="72" t="s">
        <v>16</v>
      </c>
      <c r="J3985" s="72" t="s">
        <v>18</v>
      </c>
      <c r="K3985" s="72" t="s">
        <v>147</v>
      </c>
      <c r="L3985" s="72" t="s">
        <v>374</v>
      </c>
      <c r="M3985" s="72" t="s">
        <v>186</v>
      </c>
    </row>
    <row r="3986" spans="2:13" x14ac:dyDescent="0.25">
      <c r="B3986" s="72" t="s">
        <v>143</v>
      </c>
      <c r="C3986" s="72" t="s">
        <v>144</v>
      </c>
      <c r="D3986" s="72" t="s">
        <v>12</v>
      </c>
      <c r="E3986" s="72" t="s">
        <v>157</v>
      </c>
      <c r="F3986" s="73">
        <v>416715</v>
      </c>
      <c r="G3986" s="72" t="s">
        <v>14</v>
      </c>
      <c r="H3986" s="72" t="s">
        <v>15</v>
      </c>
      <c r="I3986" s="72" t="s">
        <v>16</v>
      </c>
      <c r="J3986" s="72" t="s">
        <v>18</v>
      </c>
      <c r="K3986" s="72" t="s">
        <v>147</v>
      </c>
      <c r="L3986" s="72" t="s">
        <v>275</v>
      </c>
      <c r="M3986" s="72" t="s">
        <v>322</v>
      </c>
    </row>
    <row r="3987" spans="2:13" x14ac:dyDescent="0.25">
      <c r="B3987" s="72" t="s">
        <v>143</v>
      </c>
      <c r="C3987" s="72" t="s">
        <v>144</v>
      </c>
      <c r="D3987" s="72" t="s">
        <v>12</v>
      </c>
      <c r="E3987" s="72" t="s">
        <v>237</v>
      </c>
      <c r="F3987" s="73">
        <v>329159</v>
      </c>
      <c r="G3987" s="72" t="s">
        <v>14</v>
      </c>
      <c r="H3987" s="72" t="s">
        <v>15</v>
      </c>
      <c r="I3987" s="72" t="s">
        <v>16</v>
      </c>
      <c r="J3987" s="72" t="s">
        <v>18</v>
      </c>
      <c r="K3987" s="72" t="s">
        <v>161</v>
      </c>
      <c r="L3987" s="72" t="s">
        <v>180</v>
      </c>
      <c r="M3987" s="72" t="s">
        <v>186</v>
      </c>
    </row>
    <row r="3988" spans="2:13" x14ac:dyDescent="0.25">
      <c r="B3988" s="72" t="s">
        <v>143</v>
      </c>
      <c r="C3988" s="72" t="s">
        <v>144</v>
      </c>
      <c r="D3988" s="72" t="s">
        <v>12</v>
      </c>
      <c r="E3988" s="72" t="s">
        <v>177</v>
      </c>
      <c r="F3988" s="73">
        <v>11</v>
      </c>
      <c r="G3988" s="72" t="s">
        <v>14</v>
      </c>
      <c r="H3988" s="72" t="s">
        <v>155</v>
      </c>
      <c r="I3988" s="72" t="s">
        <v>136</v>
      </c>
      <c r="J3988" s="72" t="s">
        <v>18</v>
      </c>
      <c r="K3988" s="72" t="s">
        <v>267</v>
      </c>
      <c r="L3988" s="72" t="s">
        <v>484</v>
      </c>
      <c r="M3988" s="72"/>
    </row>
    <row r="3989" spans="2:13" x14ac:dyDescent="0.25">
      <c r="B3989" s="72" t="s">
        <v>143</v>
      </c>
      <c r="C3989" s="72" t="s">
        <v>144</v>
      </c>
      <c r="D3989" s="72" t="s">
        <v>12</v>
      </c>
      <c r="E3989" s="72" t="s">
        <v>219</v>
      </c>
      <c r="F3989" s="73">
        <v>9</v>
      </c>
      <c r="G3989" s="72" t="s">
        <v>14</v>
      </c>
      <c r="H3989" s="72" t="s">
        <v>15</v>
      </c>
      <c r="I3989" s="72" t="s">
        <v>136</v>
      </c>
      <c r="J3989" s="72" t="s">
        <v>18</v>
      </c>
      <c r="K3989" s="72" t="s">
        <v>147</v>
      </c>
      <c r="L3989" s="72" t="s">
        <v>365</v>
      </c>
      <c r="M3989" s="72"/>
    </row>
    <row r="3990" spans="2:13" x14ac:dyDescent="0.25">
      <c r="B3990" s="72" t="s">
        <v>143</v>
      </c>
      <c r="C3990" s="72" t="s">
        <v>144</v>
      </c>
      <c r="D3990" s="72" t="s">
        <v>12</v>
      </c>
      <c r="E3990" s="72" t="s">
        <v>282</v>
      </c>
      <c r="F3990" s="73">
        <v>-14</v>
      </c>
      <c r="G3990" s="72" t="s">
        <v>14</v>
      </c>
      <c r="H3990" s="72" t="s">
        <v>15</v>
      </c>
      <c r="I3990" s="72" t="s">
        <v>16</v>
      </c>
      <c r="J3990" s="72" t="s">
        <v>18</v>
      </c>
      <c r="K3990" s="72" t="s">
        <v>33</v>
      </c>
      <c r="L3990" s="72" t="s">
        <v>409</v>
      </c>
      <c r="M3990" s="72"/>
    </row>
    <row r="3991" spans="2:13" x14ac:dyDescent="0.25">
      <c r="B3991" s="72" t="s">
        <v>143</v>
      </c>
      <c r="C3991" s="72" t="s">
        <v>144</v>
      </c>
      <c r="D3991" s="72" t="s">
        <v>12</v>
      </c>
      <c r="E3991" s="72" t="s">
        <v>183</v>
      </c>
      <c r="F3991" s="73">
        <v>354954</v>
      </c>
      <c r="G3991" s="72" t="s">
        <v>14</v>
      </c>
      <c r="H3991" s="72" t="s">
        <v>155</v>
      </c>
      <c r="I3991" s="72" t="s">
        <v>16</v>
      </c>
      <c r="J3991" s="72" t="s">
        <v>18</v>
      </c>
      <c r="K3991" s="72" t="s">
        <v>33</v>
      </c>
      <c r="L3991" s="72" t="s">
        <v>436</v>
      </c>
      <c r="M3991" s="72" t="s">
        <v>163</v>
      </c>
    </row>
    <row r="3992" spans="2:13" x14ac:dyDescent="0.25">
      <c r="B3992" s="72" t="s">
        <v>143</v>
      </c>
      <c r="C3992" s="72" t="s">
        <v>144</v>
      </c>
      <c r="D3992" s="72" t="s">
        <v>12</v>
      </c>
      <c r="E3992" s="72" t="s">
        <v>425</v>
      </c>
      <c r="F3992" s="73">
        <v>40096</v>
      </c>
      <c r="G3992" s="72" t="s">
        <v>14</v>
      </c>
      <c r="H3992" s="72" t="s">
        <v>15</v>
      </c>
      <c r="I3992" s="72" t="s">
        <v>16</v>
      </c>
      <c r="J3992" s="72" t="s">
        <v>18</v>
      </c>
      <c r="K3992" s="72" t="s">
        <v>147</v>
      </c>
      <c r="L3992" s="72" t="s">
        <v>369</v>
      </c>
      <c r="M3992" s="72"/>
    </row>
    <row r="3993" spans="2:13" x14ac:dyDescent="0.25">
      <c r="B3993" s="72" t="s">
        <v>143</v>
      </c>
      <c r="C3993" s="72" t="s">
        <v>144</v>
      </c>
      <c r="D3993" s="72" t="s">
        <v>12</v>
      </c>
      <c r="E3993" s="72" t="s">
        <v>501</v>
      </c>
      <c r="F3993" s="73">
        <v>189</v>
      </c>
      <c r="G3993" s="72" t="s">
        <v>14</v>
      </c>
      <c r="H3993" s="72" t="s">
        <v>15</v>
      </c>
      <c r="I3993" s="72" t="s">
        <v>16</v>
      </c>
      <c r="J3993" s="72" t="s">
        <v>18</v>
      </c>
      <c r="K3993" s="72" t="s">
        <v>161</v>
      </c>
      <c r="L3993" s="72" t="s">
        <v>793</v>
      </c>
      <c r="M3993" s="72"/>
    </row>
    <row r="3994" spans="2:13" x14ac:dyDescent="0.25">
      <c r="B3994" s="72" t="s">
        <v>143</v>
      </c>
      <c r="C3994" s="72" t="s">
        <v>144</v>
      </c>
      <c r="D3994" s="72" t="s">
        <v>12</v>
      </c>
      <c r="E3994" s="72" t="s">
        <v>177</v>
      </c>
      <c r="F3994" s="73">
        <v>509337</v>
      </c>
      <c r="G3994" s="72" t="s">
        <v>14</v>
      </c>
      <c r="H3994" s="72" t="s">
        <v>15</v>
      </c>
      <c r="I3994" s="72" t="s">
        <v>16</v>
      </c>
      <c r="J3994" s="72" t="s">
        <v>18</v>
      </c>
      <c r="K3994" s="72" t="s">
        <v>147</v>
      </c>
      <c r="L3994" s="72" t="s">
        <v>309</v>
      </c>
      <c r="M3994" s="72"/>
    </row>
    <row r="3995" spans="2:13" x14ac:dyDescent="0.25">
      <c r="B3995" s="72" t="s">
        <v>143</v>
      </c>
      <c r="C3995" s="72" t="s">
        <v>144</v>
      </c>
      <c r="D3995" s="72" t="s">
        <v>12</v>
      </c>
      <c r="E3995" s="72" t="s">
        <v>229</v>
      </c>
      <c r="F3995" s="73">
        <v>-538</v>
      </c>
      <c r="G3995" s="72" t="s">
        <v>14</v>
      </c>
      <c r="H3995" s="72" t="s">
        <v>15</v>
      </c>
      <c r="I3995" s="72" t="s">
        <v>16</v>
      </c>
      <c r="J3995" s="72" t="s">
        <v>18</v>
      </c>
      <c r="K3995" s="72" t="s">
        <v>33</v>
      </c>
      <c r="L3995" s="72" t="s">
        <v>323</v>
      </c>
      <c r="M3995" s="72"/>
    </row>
    <row r="3996" spans="2:13" x14ac:dyDescent="0.25">
      <c r="B3996" s="72" t="s">
        <v>143</v>
      </c>
      <c r="C3996" s="72" t="s">
        <v>144</v>
      </c>
      <c r="D3996" s="72" t="s">
        <v>12</v>
      </c>
      <c r="E3996" s="72" t="s">
        <v>219</v>
      </c>
      <c r="F3996" s="73">
        <v>1542326</v>
      </c>
      <c r="G3996" s="72" t="s">
        <v>14</v>
      </c>
      <c r="H3996" s="72" t="s">
        <v>15</v>
      </c>
      <c r="I3996" s="72" t="s">
        <v>16</v>
      </c>
      <c r="J3996" s="72" t="s">
        <v>18</v>
      </c>
      <c r="K3996" s="72" t="s">
        <v>245</v>
      </c>
      <c r="L3996" s="72" t="s">
        <v>287</v>
      </c>
      <c r="M3996" s="72"/>
    </row>
    <row r="3997" spans="2:13" x14ac:dyDescent="0.25">
      <c r="B3997" s="72" t="s">
        <v>143</v>
      </c>
      <c r="C3997" s="72" t="s">
        <v>144</v>
      </c>
      <c r="D3997" s="72" t="s">
        <v>12</v>
      </c>
      <c r="E3997" s="72" t="s">
        <v>197</v>
      </c>
      <c r="F3997" s="73">
        <v>23761</v>
      </c>
      <c r="G3997" s="72" t="s">
        <v>14</v>
      </c>
      <c r="H3997" s="72" t="s">
        <v>15</v>
      </c>
      <c r="I3997" s="72" t="s">
        <v>16</v>
      </c>
      <c r="J3997" s="72" t="s">
        <v>18</v>
      </c>
      <c r="K3997" s="72" t="s">
        <v>147</v>
      </c>
      <c r="L3997" s="72" t="s">
        <v>773</v>
      </c>
      <c r="M3997" s="72" t="s">
        <v>163</v>
      </c>
    </row>
    <row r="3998" spans="2:13" x14ac:dyDescent="0.25">
      <c r="B3998" s="72" t="s">
        <v>143</v>
      </c>
      <c r="C3998" s="72" t="s">
        <v>144</v>
      </c>
      <c r="D3998" s="72" t="s">
        <v>12</v>
      </c>
      <c r="E3998" s="72" t="s">
        <v>282</v>
      </c>
      <c r="F3998" s="73">
        <v>-1228</v>
      </c>
      <c r="G3998" s="72" t="s">
        <v>14</v>
      </c>
      <c r="H3998" s="72" t="s">
        <v>15</v>
      </c>
      <c r="I3998" s="72" t="s">
        <v>136</v>
      </c>
      <c r="J3998" s="72" t="s">
        <v>18</v>
      </c>
      <c r="K3998" s="72" t="s">
        <v>21</v>
      </c>
      <c r="L3998" s="72" t="s">
        <v>22</v>
      </c>
      <c r="M3998" s="72"/>
    </row>
    <row r="3999" spans="2:13" x14ac:dyDescent="0.25">
      <c r="B3999" s="72" t="s">
        <v>143</v>
      </c>
      <c r="C3999" s="72" t="s">
        <v>144</v>
      </c>
      <c r="D3999" s="72" t="s">
        <v>12</v>
      </c>
      <c r="E3999" s="72" t="s">
        <v>237</v>
      </c>
      <c r="F3999" s="73">
        <v>5</v>
      </c>
      <c r="G3999" s="72" t="s">
        <v>14</v>
      </c>
      <c r="H3999" s="72" t="s">
        <v>15</v>
      </c>
      <c r="I3999" s="72" t="s">
        <v>16</v>
      </c>
      <c r="J3999" s="72" t="s">
        <v>18</v>
      </c>
      <c r="K3999" s="72" t="s">
        <v>147</v>
      </c>
      <c r="L3999" s="72" t="s">
        <v>273</v>
      </c>
      <c r="M3999" s="72" t="s">
        <v>172</v>
      </c>
    </row>
    <row r="4000" spans="2:13" x14ac:dyDescent="0.25">
      <c r="B4000" s="72" t="s">
        <v>143</v>
      </c>
      <c r="C4000" s="72" t="s">
        <v>144</v>
      </c>
      <c r="D4000" s="72" t="s">
        <v>12</v>
      </c>
      <c r="E4000" s="72" t="s">
        <v>219</v>
      </c>
      <c r="F4000" s="73">
        <v>114101</v>
      </c>
      <c r="G4000" s="72" t="s">
        <v>14</v>
      </c>
      <c r="H4000" s="72" t="s">
        <v>155</v>
      </c>
      <c r="I4000" s="72" t="s">
        <v>16</v>
      </c>
      <c r="J4000" s="72" t="s">
        <v>18</v>
      </c>
      <c r="K4000" s="72" t="s">
        <v>147</v>
      </c>
      <c r="L4000" s="72" t="s">
        <v>466</v>
      </c>
      <c r="M4000" s="72"/>
    </row>
    <row r="4001" spans="2:13" x14ac:dyDescent="0.25">
      <c r="B4001" s="72" t="s">
        <v>143</v>
      </c>
      <c r="C4001" s="72" t="s">
        <v>144</v>
      </c>
      <c r="D4001" s="72" t="s">
        <v>12</v>
      </c>
      <c r="E4001" s="72" t="s">
        <v>237</v>
      </c>
      <c r="F4001" s="73">
        <v>9544</v>
      </c>
      <c r="G4001" s="72" t="s">
        <v>14</v>
      </c>
      <c r="H4001" s="72" t="s">
        <v>155</v>
      </c>
      <c r="I4001" s="72" t="s">
        <v>16</v>
      </c>
      <c r="J4001" s="72" t="s">
        <v>18</v>
      </c>
      <c r="K4001" s="72" t="s">
        <v>269</v>
      </c>
      <c r="L4001" s="72" t="s">
        <v>717</v>
      </c>
      <c r="M4001" s="72" t="s">
        <v>191</v>
      </c>
    </row>
    <row r="4002" spans="2:13" x14ac:dyDescent="0.25">
      <c r="B4002" s="72" t="s">
        <v>143</v>
      </c>
      <c r="C4002" s="72" t="s">
        <v>144</v>
      </c>
      <c r="D4002" s="72" t="s">
        <v>12</v>
      </c>
      <c r="E4002" s="72" t="s">
        <v>282</v>
      </c>
      <c r="F4002" s="73">
        <v>-18160</v>
      </c>
      <c r="G4002" s="72" t="s">
        <v>14</v>
      </c>
      <c r="H4002" s="72" t="s">
        <v>15</v>
      </c>
      <c r="I4002" s="72" t="s">
        <v>16</v>
      </c>
      <c r="J4002" s="72" t="s">
        <v>18</v>
      </c>
      <c r="K4002" s="72" t="s">
        <v>168</v>
      </c>
      <c r="L4002" s="72" t="s">
        <v>413</v>
      </c>
      <c r="M4002" s="72"/>
    </row>
    <row r="4003" spans="2:13" x14ac:dyDescent="0.25">
      <c r="B4003" s="72" t="s">
        <v>143</v>
      </c>
      <c r="C4003" s="72" t="s">
        <v>144</v>
      </c>
      <c r="D4003" s="72" t="s">
        <v>12</v>
      </c>
      <c r="E4003" s="72" t="s">
        <v>152</v>
      </c>
      <c r="F4003" s="73">
        <v>-2380</v>
      </c>
      <c r="G4003" s="72" t="s">
        <v>14</v>
      </c>
      <c r="H4003" s="72" t="s">
        <v>155</v>
      </c>
      <c r="I4003" s="72" t="s">
        <v>136</v>
      </c>
      <c r="J4003" s="72" t="s">
        <v>18</v>
      </c>
      <c r="K4003" s="72" t="s">
        <v>33</v>
      </c>
      <c r="L4003" s="72" t="s">
        <v>297</v>
      </c>
      <c r="M4003" s="72"/>
    </row>
    <row r="4004" spans="2:13" x14ac:dyDescent="0.25">
      <c r="B4004" s="72" t="s">
        <v>143</v>
      </c>
      <c r="C4004" s="72" t="s">
        <v>144</v>
      </c>
      <c r="D4004" s="72" t="s">
        <v>12</v>
      </c>
      <c r="E4004" s="72" t="s">
        <v>199</v>
      </c>
      <c r="F4004" s="73">
        <v>429</v>
      </c>
      <c r="G4004" s="72" t="s">
        <v>14</v>
      </c>
      <c r="H4004" s="72" t="s">
        <v>15</v>
      </c>
      <c r="I4004" s="72" t="s">
        <v>16</v>
      </c>
      <c r="J4004" s="72" t="s">
        <v>18</v>
      </c>
      <c r="K4004" s="72" t="s">
        <v>33</v>
      </c>
      <c r="L4004" s="72" t="s">
        <v>397</v>
      </c>
      <c r="M4004" s="72"/>
    </row>
    <row r="4005" spans="2:13" x14ac:dyDescent="0.25">
      <c r="B4005" s="72" t="s">
        <v>143</v>
      </c>
      <c r="C4005" s="72" t="s">
        <v>144</v>
      </c>
      <c r="D4005" s="72" t="s">
        <v>12</v>
      </c>
      <c r="E4005" s="72" t="s">
        <v>177</v>
      </c>
      <c r="F4005" s="73">
        <v>211</v>
      </c>
      <c r="G4005" s="72" t="s">
        <v>14</v>
      </c>
      <c r="H4005" s="72" t="s">
        <v>15</v>
      </c>
      <c r="I4005" s="72" t="s">
        <v>16</v>
      </c>
      <c r="J4005" s="72" t="s">
        <v>18</v>
      </c>
      <c r="K4005" s="72" t="s">
        <v>24</v>
      </c>
      <c r="L4005" s="72" t="s">
        <v>25</v>
      </c>
      <c r="M4005" s="72"/>
    </row>
    <row r="4006" spans="2:13" x14ac:dyDescent="0.25">
      <c r="B4006" s="72" t="s">
        <v>143</v>
      </c>
      <c r="C4006" s="72" t="s">
        <v>144</v>
      </c>
      <c r="D4006" s="72" t="s">
        <v>12</v>
      </c>
      <c r="E4006" s="72" t="s">
        <v>181</v>
      </c>
      <c r="F4006" s="73">
        <v>-117</v>
      </c>
      <c r="G4006" s="72" t="s">
        <v>14</v>
      </c>
      <c r="H4006" s="72" t="s">
        <v>15</v>
      </c>
      <c r="I4006" s="72" t="s">
        <v>16</v>
      </c>
      <c r="J4006" s="72" t="s">
        <v>18</v>
      </c>
      <c r="K4006" s="72" t="s">
        <v>33</v>
      </c>
      <c r="L4006" s="72" t="s">
        <v>231</v>
      </c>
      <c r="M4006" s="72"/>
    </row>
    <row r="4007" spans="2:13" x14ac:dyDescent="0.25">
      <c r="B4007" s="72" t="s">
        <v>143</v>
      </c>
      <c r="C4007" s="72" t="s">
        <v>144</v>
      </c>
      <c r="D4007" s="72" t="s">
        <v>12</v>
      </c>
      <c r="E4007" s="72" t="s">
        <v>188</v>
      </c>
      <c r="F4007" s="73">
        <v>2459344</v>
      </c>
      <c r="G4007" s="72" t="s">
        <v>14</v>
      </c>
      <c r="H4007" s="72" t="s">
        <v>15</v>
      </c>
      <c r="I4007" s="72" t="s">
        <v>16</v>
      </c>
      <c r="J4007" s="72" t="s">
        <v>18</v>
      </c>
      <c r="K4007" s="72" t="s">
        <v>33</v>
      </c>
      <c r="L4007" s="72" t="s">
        <v>392</v>
      </c>
      <c r="M4007" s="72" t="s">
        <v>151</v>
      </c>
    </row>
    <row r="4008" spans="2:13" x14ac:dyDescent="0.25">
      <c r="B4008" s="72" t="s">
        <v>143</v>
      </c>
      <c r="C4008" s="72" t="s">
        <v>144</v>
      </c>
      <c r="D4008" s="72" t="s">
        <v>12</v>
      </c>
      <c r="E4008" s="72" t="s">
        <v>157</v>
      </c>
      <c r="F4008" s="73">
        <v>133463</v>
      </c>
      <c r="G4008" s="72" t="s">
        <v>14</v>
      </c>
      <c r="H4008" s="72" t="s">
        <v>15</v>
      </c>
      <c r="I4008" s="72" t="s">
        <v>16</v>
      </c>
      <c r="J4008" s="72" t="s">
        <v>18</v>
      </c>
      <c r="K4008" s="72" t="s">
        <v>24</v>
      </c>
      <c r="L4008" s="72" t="s">
        <v>612</v>
      </c>
      <c r="M4008" s="72" t="s">
        <v>322</v>
      </c>
    </row>
    <row r="4009" spans="2:13" x14ac:dyDescent="0.25">
      <c r="B4009" s="72" t="s">
        <v>143</v>
      </c>
      <c r="C4009" s="72" t="s">
        <v>144</v>
      </c>
      <c r="D4009" s="72" t="s">
        <v>12</v>
      </c>
      <c r="E4009" s="72" t="s">
        <v>152</v>
      </c>
      <c r="F4009" s="73">
        <v>-1890</v>
      </c>
      <c r="G4009" s="72" t="s">
        <v>14</v>
      </c>
      <c r="H4009" s="72" t="s">
        <v>15</v>
      </c>
      <c r="I4009" s="72" t="s">
        <v>16</v>
      </c>
      <c r="J4009" s="72" t="s">
        <v>18</v>
      </c>
      <c r="K4009" s="72" t="s">
        <v>189</v>
      </c>
      <c r="L4009" s="72" t="s">
        <v>505</v>
      </c>
      <c r="M4009" s="72"/>
    </row>
    <row r="4010" spans="2:13" x14ac:dyDescent="0.25">
      <c r="B4010" s="72" t="s">
        <v>143</v>
      </c>
      <c r="C4010" s="72" t="s">
        <v>144</v>
      </c>
      <c r="D4010" s="72" t="s">
        <v>12</v>
      </c>
      <c r="E4010" s="72" t="s">
        <v>227</v>
      </c>
      <c r="F4010" s="73">
        <v>10094</v>
      </c>
      <c r="G4010" s="72" t="s">
        <v>14</v>
      </c>
      <c r="H4010" s="72" t="s">
        <v>15</v>
      </c>
      <c r="I4010" s="72" t="s">
        <v>16</v>
      </c>
      <c r="J4010" s="72" t="s">
        <v>18</v>
      </c>
      <c r="K4010" s="72" t="s">
        <v>168</v>
      </c>
      <c r="L4010" s="72" t="s">
        <v>755</v>
      </c>
      <c r="M4010" s="72" t="s">
        <v>172</v>
      </c>
    </row>
    <row r="4011" spans="2:13" x14ac:dyDescent="0.25">
      <c r="B4011" s="72" t="s">
        <v>143</v>
      </c>
      <c r="C4011" s="72" t="s">
        <v>144</v>
      </c>
      <c r="D4011" s="72" t="s">
        <v>12</v>
      </c>
      <c r="E4011" s="72" t="s">
        <v>152</v>
      </c>
      <c r="F4011" s="73">
        <v>-127116</v>
      </c>
      <c r="G4011" s="72" t="s">
        <v>14</v>
      </c>
      <c r="H4011" s="72" t="s">
        <v>15</v>
      </c>
      <c r="I4011" s="72" t="s">
        <v>16</v>
      </c>
      <c r="J4011" s="72" t="s">
        <v>18</v>
      </c>
      <c r="K4011" s="72" t="s">
        <v>21</v>
      </c>
      <c r="L4011" s="72" t="s">
        <v>272</v>
      </c>
      <c r="M4011" s="72"/>
    </row>
    <row r="4012" spans="2:13" x14ac:dyDescent="0.25">
      <c r="B4012" s="72" t="s">
        <v>143</v>
      </c>
      <c r="C4012" s="72" t="s">
        <v>144</v>
      </c>
      <c r="D4012" s="72" t="s">
        <v>12</v>
      </c>
      <c r="E4012" s="72" t="s">
        <v>240</v>
      </c>
      <c r="F4012" s="73">
        <v>-23357</v>
      </c>
      <c r="G4012" s="72" t="s">
        <v>14</v>
      </c>
      <c r="H4012" s="72" t="s">
        <v>15</v>
      </c>
      <c r="I4012" s="72" t="s">
        <v>16</v>
      </c>
      <c r="J4012" s="72" t="s">
        <v>18</v>
      </c>
      <c r="K4012" s="72" t="s">
        <v>161</v>
      </c>
      <c r="L4012" s="72" t="s">
        <v>341</v>
      </c>
      <c r="M4012" s="72"/>
    </row>
    <row r="4013" spans="2:13" x14ac:dyDescent="0.25">
      <c r="B4013" s="72" t="s">
        <v>143</v>
      </c>
      <c r="C4013" s="72" t="s">
        <v>144</v>
      </c>
      <c r="D4013" s="72" t="s">
        <v>12</v>
      </c>
      <c r="E4013" s="72" t="s">
        <v>177</v>
      </c>
      <c r="F4013" s="73">
        <v>38387</v>
      </c>
      <c r="G4013" s="72" t="s">
        <v>14</v>
      </c>
      <c r="H4013" s="72" t="s">
        <v>15</v>
      </c>
      <c r="I4013" s="72" t="s">
        <v>16</v>
      </c>
      <c r="J4013" s="72" t="s">
        <v>18</v>
      </c>
      <c r="K4013" s="72" t="s">
        <v>161</v>
      </c>
      <c r="L4013" s="72" t="s">
        <v>534</v>
      </c>
      <c r="M4013" s="72"/>
    </row>
    <row r="4014" spans="2:13" x14ac:dyDescent="0.25">
      <c r="B4014" s="72" t="s">
        <v>143</v>
      </c>
      <c r="C4014" s="72" t="s">
        <v>144</v>
      </c>
      <c r="D4014" s="72" t="s">
        <v>12</v>
      </c>
      <c r="E4014" s="72" t="s">
        <v>183</v>
      </c>
      <c r="F4014" s="73">
        <v>115492</v>
      </c>
      <c r="G4014" s="72" t="s">
        <v>14</v>
      </c>
      <c r="H4014" s="72" t="s">
        <v>155</v>
      </c>
      <c r="I4014" s="72" t="s">
        <v>16</v>
      </c>
      <c r="J4014" s="72" t="s">
        <v>18</v>
      </c>
      <c r="K4014" s="72" t="s">
        <v>267</v>
      </c>
      <c r="L4014" s="72" t="s">
        <v>603</v>
      </c>
      <c r="M4014" s="72" t="s">
        <v>248</v>
      </c>
    </row>
    <row r="4015" spans="2:13" x14ac:dyDescent="0.25">
      <c r="B4015" s="72" t="s">
        <v>143</v>
      </c>
      <c r="C4015" s="72" t="s">
        <v>144</v>
      </c>
      <c r="D4015" s="72" t="s">
        <v>12</v>
      </c>
      <c r="E4015" s="72" t="s">
        <v>197</v>
      </c>
      <c r="F4015" s="73">
        <v>76458</v>
      </c>
      <c r="G4015" s="72" t="s">
        <v>14</v>
      </c>
      <c r="H4015" s="72" t="s">
        <v>155</v>
      </c>
      <c r="I4015" s="72" t="s">
        <v>16</v>
      </c>
      <c r="J4015" s="72" t="s">
        <v>18</v>
      </c>
      <c r="K4015" s="72" t="s">
        <v>33</v>
      </c>
      <c r="L4015" s="72" t="s">
        <v>397</v>
      </c>
      <c r="M4015" s="72" t="s">
        <v>151</v>
      </c>
    </row>
    <row r="4016" spans="2:13" x14ac:dyDescent="0.25">
      <c r="B4016" s="72" t="s">
        <v>143</v>
      </c>
      <c r="C4016" s="72" t="s">
        <v>144</v>
      </c>
      <c r="D4016" s="72" t="s">
        <v>12</v>
      </c>
      <c r="E4016" s="72" t="s">
        <v>244</v>
      </c>
      <c r="F4016" s="73">
        <v>34357</v>
      </c>
      <c r="G4016" s="72" t="s">
        <v>14</v>
      </c>
      <c r="H4016" s="72" t="s">
        <v>15</v>
      </c>
      <c r="I4016" s="72" t="s">
        <v>16</v>
      </c>
      <c r="J4016" s="72" t="s">
        <v>18</v>
      </c>
      <c r="K4016" s="72" t="s">
        <v>165</v>
      </c>
      <c r="L4016" s="72" t="s">
        <v>166</v>
      </c>
      <c r="M4016" s="72" t="s">
        <v>151</v>
      </c>
    </row>
    <row r="4017" spans="2:13" x14ac:dyDescent="0.25">
      <c r="B4017" s="72" t="s">
        <v>143</v>
      </c>
      <c r="C4017" s="72" t="s">
        <v>144</v>
      </c>
      <c r="D4017" s="72" t="s">
        <v>12</v>
      </c>
      <c r="E4017" s="72" t="s">
        <v>154</v>
      </c>
      <c r="F4017" s="73">
        <v>-11260</v>
      </c>
      <c r="G4017" s="72" t="s">
        <v>14</v>
      </c>
      <c r="H4017" s="72" t="s">
        <v>155</v>
      </c>
      <c r="I4017" s="72" t="s">
        <v>16</v>
      </c>
      <c r="J4017" s="72" t="s">
        <v>18</v>
      </c>
      <c r="K4017" s="72" t="s">
        <v>303</v>
      </c>
      <c r="L4017" s="72" t="s">
        <v>304</v>
      </c>
      <c r="M4017" s="72"/>
    </row>
    <row r="4018" spans="2:13" x14ac:dyDescent="0.25">
      <c r="B4018" s="72" t="s">
        <v>143</v>
      </c>
      <c r="C4018" s="72" t="s">
        <v>144</v>
      </c>
      <c r="D4018" s="72" t="s">
        <v>12</v>
      </c>
      <c r="E4018" s="72" t="s">
        <v>242</v>
      </c>
      <c r="F4018" s="73">
        <v>-12882</v>
      </c>
      <c r="G4018" s="72" t="s">
        <v>14</v>
      </c>
      <c r="H4018" s="72" t="s">
        <v>15</v>
      </c>
      <c r="I4018" s="72" t="s">
        <v>16</v>
      </c>
      <c r="J4018" s="72" t="s">
        <v>18</v>
      </c>
      <c r="K4018" s="72" t="s">
        <v>24</v>
      </c>
      <c r="L4018" s="72" t="s">
        <v>540</v>
      </c>
      <c r="M4018" s="72"/>
    </row>
    <row r="4019" spans="2:13" x14ac:dyDescent="0.25">
      <c r="B4019" s="72" t="s">
        <v>143</v>
      </c>
      <c r="C4019" s="72" t="s">
        <v>144</v>
      </c>
      <c r="D4019" s="72" t="s">
        <v>12</v>
      </c>
      <c r="E4019" s="72" t="s">
        <v>152</v>
      </c>
      <c r="F4019" s="73">
        <v>-23892</v>
      </c>
      <c r="G4019" s="72" t="s">
        <v>14</v>
      </c>
      <c r="H4019" s="72" t="s">
        <v>15</v>
      </c>
      <c r="I4019" s="72" t="s">
        <v>16</v>
      </c>
      <c r="J4019" s="72" t="s">
        <v>18</v>
      </c>
      <c r="K4019" s="72" t="s">
        <v>147</v>
      </c>
      <c r="L4019" s="72" t="s">
        <v>530</v>
      </c>
      <c r="M4019" s="72"/>
    </row>
    <row r="4020" spans="2:13" x14ac:dyDescent="0.25">
      <c r="B4020" s="72" t="s">
        <v>143</v>
      </c>
      <c r="C4020" s="72" t="s">
        <v>144</v>
      </c>
      <c r="D4020" s="72" t="s">
        <v>12</v>
      </c>
      <c r="E4020" s="72" t="s">
        <v>197</v>
      </c>
      <c r="F4020" s="73">
        <v>327255</v>
      </c>
      <c r="G4020" s="72" t="s">
        <v>14</v>
      </c>
      <c r="H4020" s="72" t="s">
        <v>155</v>
      </c>
      <c r="I4020" s="72" t="s">
        <v>16</v>
      </c>
      <c r="J4020" s="72" t="s">
        <v>18</v>
      </c>
      <c r="K4020" s="72" t="s">
        <v>33</v>
      </c>
      <c r="L4020" s="72" t="s">
        <v>491</v>
      </c>
      <c r="M4020" s="72" t="s">
        <v>151</v>
      </c>
    </row>
    <row r="4021" spans="2:13" x14ac:dyDescent="0.25">
      <c r="B4021" s="72" t="s">
        <v>143</v>
      </c>
      <c r="C4021" s="72" t="s">
        <v>144</v>
      </c>
      <c r="D4021" s="72" t="s">
        <v>12</v>
      </c>
      <c r="E4021" s="72" t="s">
        <v>154</v>
      </c>
      <c r="F4021" s="73">
        <v>-18018</v>
      </c>
      <c r="G4021" s="72" t="s">
        <v>14</v>
      </c>
      <c r="H4021" s="72" t="s">
        <v>15</v>
      </c>
      <c r="I4021" s="72" t="s">
        <v>16</v>
      </c>
      <c r="J4021" s="72" t="s">
        <v>18</v>
      </c>
      <c r="K4021" s="72" t="s">
        <v>147</v>
      </c>
      <c r="L4021" s="72" t="s">
        <v>529</v>
      </c>
      <c r="M4021" s="72"/>
    </row>
    <row r="4022" spans="2:13" x14ac:dyDescent="0.25">
      <c r="B4022" s="72" t="s">
        <v>143</v>
      </c>
      <c r="C4022" s="72" t="s">
        <v>144</v>
      </c>
      <c r="D4022" s="72" t="s">
        <v>12</v>
      </c>
      <c r="E4022" s="72" t="s">
        <v>282</v>
      </c>
      <c r="F4022" s="73">
        <v>-299739</v>
      </c>
      <c r="G4022" s="72" t="s">
        <v>14</v>
      </c>
      <c r="H4022" s="72" t="s">
        <v>15</v>
      </c>
      <c r="I4022" s="72" t="s">
        <v>16</v>
      </c>
      <c r="J4022" s="72" t="s">
        <v>18</v>
      </c>
      <c r="K4022" s="72" t="s">
        <v>27</v>
      </c>
      <c r="L4022" s="72" t="s">
        <v>572</v>
      </c>
      <c r="M4022" s="72"/>
    </row>
    <row r="4023" spans="2:13" x14ac:dyDescent="0.25">
      <c r="B4023" s="72" t="s">
        <v>143</v>
      </c>
      <c r="C4023" s="72" t="s">
        <v>144</v>
      </c>
      <c r="D4023" s="72" t="s">
        <v>12</v>
      </c>
      <c r="E4023" s="72" t="s">
        <v>282</v>
      </c>
      <c r="F4023" s="73">
        <v>-578</v>
      </c>
      <c r="G4023" s="72" t="s">
        <v>14</v>
      </c>
      <c r="H4023" s="72" t="s">
        <v>15</v>
      </c>
      <c r="I4023" s="72" t="s">
        <v>16</v>
      </c>
      <c r="J4023" s="72" t="s">
        <v>18</v>
      </c>
      <c r="K4023" s="72" t="s">
        <v>147</v>
      </c>
      <c r="L4023" s="72" t="s">
        <v>255</v>
      </c>
      <c r="M4023" s="72"/>
    </row>
    <row r="4024" spans="2:13" x14ac:dyDescent="0.25">
      <c r="B4024" s="72" t="s">
        <v>143</v>
      </c>
      <c r="C4024" s="72" t="s">
        <v>144</v>
      </c>
      <c r="D4024" s="72" t="s">
        <v>12</v>
      </c>
      <c r="E4024" s="72" t="s">
        <v>213</v>
      </c>
      <c r="F4024" s="73">
        <v>17304</v>
      </c>
      <c r="G4024" s="72" t="s">
        <v>14</v>
      </c>
      <c r="H4024" s="72" t="s">
        <v>15</v>
      </c>
      <c r="I4024" s="72" t="s">
        <v>16</v>
      </c>
      <c r="J4024" s="72" t="s">
        <v>18</v>
      </c>
      <c r="K4024" s="72" t="s">
        <v>214</v>
      </c>
      <c r="L4024" s="72" t="s">
        <v>699</v>
      </c>
      <c r="M4024" s="72" t="s">
        <v>172</v>
      </c>
    </row>
    <row r="4025" spans="2:13" x14ac:dyDescent="0.25">
      <c r="B4025" s="72" t="s">
        <v>143</v>
      </c>
      <c r="C4025" s="72" t="s">
        <v>144</v>
      </c>
      <c r="D4025" s="72" t="s">
        <v>12</v>
      </c>
      <c r="E4025" s="72" t="s">
        <v>335</v>
      </c>
      <c r="F4025" s="73">
        <v>113992</v>
      </c>
      <c r="G4025" s="72" t="s">
        <v>14</v>
      </c>
      <c r="H4025" s="72" t="s">
        <v>15</v>
      </c>
      <c r="I4025" s="72" t="s">
        <v>16</v>
      </c>
      <c r="J4025" s="72" t="s">
        <v>18</v>
      </c>
      <c r="K4025" s="72" t="s">
        <v>147</v>
      </c>
      <c r="L4025" s="72" t="s">
        <v>433</v>
      </c>
      <c r="M4025" s="72" t="s">
        <v>203</v>
      </c>
    </row>
    <row r="4026" spans="2:13" x14ac:dyDescent="0.25">
      <c r="B4026" s="72" t="s">
        <v>143</v>
      </c>
      <c r="C4026" s="72" t="s">
        <v>144</v>
      </c>
      <c r="D4026" s="72" t="s">
        <v>12</v>
      </c>
      <c r="E4026" s="72" t="s">
        <v>818</v>
      </c>
      <c r="F4026" s="73">
        <v>747544</v>
      </c>
      <c r="G4026" s="72" t="s">
        <v>14</v>
      </c>
      <c r="H4026" s="72" t="s">
        <v>15</v>
      </c>
      <c r="I4026" s="72" t="s">
        <v>136</v>
      </c>
      <c r="J4026" s="72" t="s">
        <v>18</v>
      </c>
      <c r="K4026" s="72"/>
      <c r="L4026" s="72"/>
      <c r="M4026" s="72" t="s">
        <v>519</v>
      </c>
    </row>
    <row r="4027" spans="2:13" x14ac:dyDescent="0.25">
      <c r="B4027" s="72" t="s">
        <v>143</v>
      </c>
      <c r="C4027" s="72" t="s">
        <v>144</v>
      </c>
      <c r="D4027" s="72" t="s">
        <v>12</v>
      </c>
      <c r="E4027" s="72" t="s">
        <v>199</v>
      </c>
      <c r="F4027" s="73">
        <v>1890</v>
      </c>
      <c r="G4027" s="72" t="s">
        <v>14</v>
      </c>
      <c r="H4027" s="72" t="s">
        <v>155</v>
      </c>
      <c r="I4027" s="72" t="s">
        <v>136</v>
      </c>
      <c r="J4027" s="72" t="s">
        <v>18</v>
      </c>
      <c r="K4027" s="72" t="s">
        <v>21</v>
      </c>
      <c r="L4027" s="72" t="s">
        <v>325</v>
      </c>
      <c r="M4027" s="72"/>
    </row>
    <row r="4028" spans="2:13" x14ac:dyDescent="0.25">
      <c r="B4028" s="72" t="s">
        <v>143</v>
      </c>
      <c r="C4028" s="72" t="s">
        <v>144</v>
      </c>
      <c r="D4028" s="72" t="s">
        <v>12</v>
      </c>
      <c r="E4028" s="72" t="s">
        <v>197</v>
      </c>
      <c r="F4028" s="73">
        <v>22407</v>
      </c>
      <c r="G4028" s="72" t="s">
        <v>14</v>
      </c>
      <c r="H4028" s="72" t="s">
        <v>15</v>
      </c>
      <c r="I4028" s="72" t="s">
        <v>16</v>
      </c>
      <c r="J4028" s="72" t="s">
        <v>18</v>
      </c>
      <c r="K4028" s="72" t="s">
        <v>33</v>
      </c>
      <c r="L4028" s="72" t="s">
        <v>338</v>
      </c>
      <c r="M4028" s="72" t="s">
        <v>151</v>
      </c>
    </row>
    <row r="4029" spans="2:13" x14ac:dyDescent="0.25">
      <c r="B4029" s="72" t="s">
        <v>143</v>
      </c>
      <c r="C4029" s="72" t="s">
        <v>144</v>
      </c>
      <c r="D4029" s="72" t="s">
        <v>12</v>
      </c>
      <c r="E4029" s="72" t="s">
        <v>227</v>
      </c>
      <c r="F4029" s="73">
        <v>1486</v>
      </c>
      <c r="G4029" s="72" t="s">
        <v>14</v>
      </c>
      <c r="H4029" s="72" t="s">
        <v>155</v>
      </c>
      <c r="I4029" s="72" t="s">
        <v>136</v>
      </c>
      <c r="J4029" s="72" t="s">
        <v>18</v>
      </c>
      <c r="K4029" s="72" t="s">
        <v>21</v>
      </c>
      <c r="L4029" s="72" t="s">
        <v>272</v>
      </c>
      <c r="M4029" s="72" t="s">
        <v>172</v>
      </c>
    </row>
    <row r="4030" spans="2:13" x14ac:dyDescent="0.25">
      <c r="B4030" s="72" t="s">
        <v>143</v>
      </c>
      <c r="C4030" s="72" t="s">
        <v>144</v>
      </c>
      <c r="D4030" s="72" t="s">
        <v>12</v>
      </c>
      <c r="E4030" s="72" t="s">
        <v>177</v>
      </c>
      <c r="F4030" s="73">
        <v>247996</v>
      </c>
      <c r="G4030" s="72" t="s">
        <v>14</v>
      </c>
      <c r="H4030" s="72" t="s">
        <v>155</v>
      </c>
      <c r="I4030" s="72" t="s">
        <v>16</v>
      </c>
      <c r="J4030" s="72" t="s">
        <v>18</v>
      </c>
      <c r="K4030" s="72" t="s">
        <v>267</v>
      </c>
      <c r="L4030" s="72" t="s">
        <v>308</v>
      </c>
      <c r="M4030" s="72"/>
    </row>
    <row r="4031" spans="2:13" x14ac:dyDescent="0.25">
      <c r="B4031" s="72" t="s">
        <v>143</v>
      </c>
      <c r="C4031" s="72" t="s">
        <v>144</v>
      </c>
      <c r="D4031" s="72" t="s">
        <v>12</v>
      </c>
      <c r="E4031" s="72" t="s">
        <v>229</v>
      </c>
      <c r="F4031" s="73">
        <v>-763</v>
      </c>
      <c r="G4031" s="72" t="s">
        <v>14</v>
      </c>
      <c r="H4031" s="72" t="s">
        <v>155</v>
      </c>
      <c r="I4031" s="72" t="s">
        <v>16</v>
      </c>
      <c r="J4031" s="72" t="s">
        <v>18</v>
      </c>
      <c r="K4031" s="72" t="s">
        <v>33</v>
      </c>
      <c r="L4031" s="72" t="s">
        <v>218</v>
      </c>
      <c r="M4031" s="72"/>
    </row>
    <row r="4032" spans="2:13" x14ac:dyDescent="0.25">
      <c r="B4032" s="72" t="s">
        <v>143</v>
      </c>
      <c r="C4032" s="72" t="s">
        <v>144</v>
      </c>
      <c r="D4032" s="72" t="s">
        <v>12</v>
      </c>
      <c r="E4032" s="72" t="s">
        <v>177</v>
      </c>
      <c r="F4032" s="73">
        <v>132708</v>
      </c>
      <c r="G4032" s="72" t="s">
        <v>14</v>
      </c>
      <c r="H4032" s="72" t="s">
        <v>15</v>
      </c>
      <c r="I4032" s="72" t="s">
        <v>16</v>
      </c>
      <c r="J4032" s="72" t="s">
        <v>18</v>
      </c>
      <c r="K4032" s="72" t="s">
        <v>245</v>
      </c>
      <c r="L4032" s="72" t="s">
        <v>701</v>
      </c>
      <c r="M4032" s="72"/>
    </row>
    <row r="4033" spans="2:13" x14ac:dyDescent="0.25">
      <c r="B4033" s="72" t="s">
        <v>143</v>
      </c>
      <c r="C4033" s="72" t="s">
        <v>144</v>
      </c>
      <c r="D4033" s="72" t="s">
        <v>12</v>
      </c>
      <c r="E4033" s="72" t="s">
        <v>244</v>
      </c>
      <c r="F4033" s="73">
        <v>157398</v>
      </c>
      <c r="G4033" s="72" t="s">
        <v>14</v>
      </c>
      <c r="H4033" s="72" t="s">
        <v>15</v>
      </c>
      <c r="I4033" s="72" t="s">
        <v>16</v>
      </c>
      <c r="J4033" s="72" t="s">
        <v>18</v>
      </c>
      <c r="K4033" s="72" t="s">
        <v>21</v>
      </c>
      <c r="L4033" s="72" t="s">
        <v>274</v>
      </c>
      <c r="M4033" s="72" t="s">
        <v>163</v>
      </c>
    </row>
    <row r="4034" spans="2:13" x14ac:dyDescent="0.25">
      <c r="B4034" s="72" t="s">
        <v>143</v>
      </c>
      <c r="C4034" s="72" t="s">
        <v>144</v>
      </c>
      <c r="D4034" s="72" t="s">
        <v>12</v>
      </c>
      <c r="E4034" s="72" t="s">
        <v>152</v>
      </c>
      <c r="F4034" s="73">
        <v>-2003</v>
      </c>
      <c r="G4034" s="72" t="s">
        <v>14</v>
      </c>
      <c r="H4034" s="72" t="s">
        <v>15</v>
      </c>
      <c r="I4034" s="72" t="s">
        <v>16</v>
      </c>
      <c r="J4034" s="72" t="s">
        <v>18</v>
      </c>
      <c r="K4034" s="72" t="s">
        <v>161</v>
      </c>
      <c r="L4034" s="72" t="s">
        <v>379</v>
      </c>
      <c r="M4034" s="72"/>
    </row>
    <row r="4035" spans="2:13" x14ac:dyDescent="0.25">
      <c r="B4035" s="72" t="s">
        <v>143</v>
      </c>
      <c r="C4035" s="72" t="s">
        <v>144</v>
      </c>
      <c r="D4035" s="72" t="s">
        <v>12</v>
      </c>
      <c r="E4035" s="72" t="s">
        <v>177</v>
      </c>
      <c r="F4035" s="73">
        <v>54500</v>
      </c>
      <c r="G4035" s="72" t="s">
        <v>14</v>
      </c>
      <c r="H4035" s="72" t="s">
        <v>155</v>
      </c>
      <c r="I4035" s="72" t="s">
        <v>16</v>
      </c>
      <c r="J4035" s="72" t="s">
        <v>18</v>
      </c>
      <c r="K4035" s="72" t="s">
        <v>33</v>
      </c>
      <c r="L4035" s="72" t="s">
        <v>784</v>
      </c>
      <c r="M4035" s="72"/>
    </row>
    <row r="4036" spans="2:13" x14ac:dyDescent="0.25">
      <c r="B4036" s="72" t="s">
        <v>143</v>
      </c>
      <c r="C4036" s="72" t="s">
        <v>144</v>
      </c>
      <c r="D4036" s="72" t="s">
        <v>12</v>
      </c>
      <c r="E4036" s="72" t="s">
        <v>145</v>
      </c>
      <c r="F4036" s="73">
        <v>-483295</v>
      </c>
      <c r="G4036" s="72" t="s">
        <v>14</v>
      </c>
      <c r="H4036" s="72" t="s">
        <v>15</v>
      </c>
      <c r="I4036" s="72" t="s">
        <v>16</v>
      </c>
      <c r="J4036" s="72" t="s">
        <v>18</v>
      </c>
      <c r="K4036" s="72" t="s">
        <v>165</v>
      </c>
      <c r="L4036" s="72" t="s">
        <v>243</v>
      </c>
      <c r="M4036" s="72"/>
    </row>
    <row r="4037" spans="2:13" x14ac:dyDescent="0.25">
      <c r="B4037" s="72" t="s">
        <v>143</v>
      </c>
      <c r="C4037" s="72" t="s">
        <v>144</v>
      </c>
      <c r="D4037" s="72" t="s">
        <v>12</v>
      </c>
      <c r="E4037" s="72" t="s">
        <v>219</v>
      </c>
      <c r="F4037" s="73">
        <v>1429530</v>
      </c>
      <c r="G4037" s="72" t="s">
        <v>14</v>
      </c>
      <c r="H4037" s="72" t="s">
        <v>155</v>
      </c>
      <c r="I4037" s="72" t="s">
        <v>16</v>
      </c>
      <c r="J4037" s="72" t="s">
        <v>18</v>
      </c>
      <c r="K4037" s="72" t="s">
        <v>33</v>
      </c>
      <c r="L4037" s="72" t="s">
        <v>691</v>
      </c>
      <c r="M4037" s="72"/>
    </row>
    <row r="4038" spans="2:13" x14ac:dyDescent="0.25">
      <c r="B4038" s="72" t="s">
        <v>143</v>
      </c>
      <c r="C4038" s="72" t="s">
        <v>144</v>
      </c>
      <c r="D4038" s="72" t="s">
        <v>12</v>
      </c>
      <c r="E4038" s="72" t="s">
        <v>152</v>
      </c>
      <c r="F4038" s="73">
        <v>-669</v>
      </c>
      <c r="G4038" s="72" t="s">
        <v>14</v>
      </c>
      <c r="H4038" s="72" t="s">
        <v>15</v>
      </c>
      <c r="I4038" s="72" t="s">
        <v>136</v>
      </c>
      <c r="J4038" s="72" t="s">
        <v>18</v>
      </c>
      <c r="K4038" s="72" t="s">
        <v>33</v>
      </c>
      <c r="L4038" s="72" t="s">
        <v>485</v>
      </c>
      <c r="M4038" s="72"/>
    </row>
    <row r="4039" spans="2:13" x14ac:dyDescent="0.25">
      <c r="B4039" s="72" t="s">
        <v>143</v>
      </c>
      <c r="C4039" s="72" t="s">
        <v>144</v>
      </c>
      <c r="D4039" s="72" t="s">
        <v>12</v>
      </c>
      <c r="E4039" s="72" t="s">
        <v>219</v>
      </c>
      <c r="F4039" s="73">
        <v>3730787</v>
      </c>
      <c r="G4039" s="72" t="s">
        <v>14</v>
      </c>
      <c r="H4039" s="72" t="s">
        <v>15</v>
      </c>
      <c r="I4039" s="72" t="s">
        <v>16</v>
      </c>
      <c r="J4039" s="72" t="s">
        <v>18</v>
      </c>
      <c r="K4039" s="72" t="s">
        <v>147</v>
      </c>
      <c r="L4039" s="72" t="s">
        <v>295</v>
      </c>
      <c r="M4039" s="72"/>
    </row>
    <row r="4040" spans="2:13" x14ac:dyDescent="0.25">
      <c r="B4040" s="72" t="s">
        <v>143</v>
      </c>
      <c r="C4040" s="72" t="s">
        <v>144</v>
      </c>
      <c r="D4040" s="72" t="s">
        <v>12</v>
      </c>
      <c r="E4040" s="72" t="s">
        <v>177</v>
      </c>
      <c r="F4040" s="73">
        <v>43</v>
      </c>
      <c r="G4040" s="72" t="s">
        <v>14</v>
      </c>
      <c r="H4040" s="72" t="s">
        <v>155</v>
      </c>
      <c r="I4040" s="72" t="s">
        <v>16</v>
      </c>
      <c r="J4040" s="72" t="s">
        <v>18</v>
      </c>
      <c r="K4040" s="72" t="s">
        <v>21</v>
      </c>
      <c r="L4040" s="72" t="s">
        <v>609</v>
      </c>
      <c r="M4040" s="72"/>
    </row>
    <row r="4041" spans="2:13" x14ac:dyDescent="0.25">
      <c r="B4041" s="72" t="s">
        <v>143</v>
      </c>
      <c r="C4041" s="72" t="s">
        <v>144</v>
      </c>
      <c r="D4041" s="72" t="s">
        <v>12</v>
      </c>
      <c r="E4041" s="72" t="s">
        <v>229</v>
      </c>
      <c r="F4041" s="73">
        <v>-608</v>
      </c>
      <c r="G4041" s="72" t="s">
        <v>14</v>
      </c>
      <c r="H4041" s="72" t="s">
        <v>155</v>
      </c>
      <c r="I4041" s="72" t="s">
        <v>16</v>
      </c>
      <c r="J4041" s="72" t="s">
        <v>18</v>
      </c>
      <c r="K4041" s="72" t="s">
        <v>33</v>
      </c>
      <c r="L4041" s="72" t="s">
        <v>410</v>
      </c>
      <c r="M4041" s="72"/>
    </row>
    <row r="4042" spans="2:13" x14ac:dyDescent="0.25">
      <c r="B4042" s="72" t="s">
        <v>143</v>
      </c>
      <c r="C4042" s="72" t="s">
        <v>144</v>
      </c>
      <c r="D4042" s="72" t="s">
        <v>12</v>
      </c>
      <c r="E4042" s="72" t="s">
        <v>181</v>
      </c>
      <c r="F4042" s="73">
        <v>-55470</v>
      </c>
      <c r="G4042" s="72" t="s">
        <v>14</v>
      </c>
      <c r="H4042" s="72" t="s">
        <v>15</v>
      </c>
      <c r="I4042" s="72" t="s">
        <v>16</v>
      </c>
      <c r="J4042" s="72" t="s">
        <v>18</v>
      </c>
      <c r="K4042" s="72" t="s">
        <v>161</v>
      </c>
      <c r="L4042" s="72" t="s">
        <v>375</v>
      </c>
      <c r="M4042" s="72"/>
    </row>
    <row r="4043" spans="2:13" x14ac:dyDescent="0.25">
      <c r="B4043" s="72" t="s">
        <v>143</v>
      </c>
      <c r="C4043" s="72" t="s">
        <v>144</v>
      </c>
      <c r="D4043" s="72" t="s">
        <v>12</v>
      </c>
      <c r="E4043" s="72" t="s">
        <v>154</v>
      </c>
      <c r="F4043" s="73">
        <v>-3453</v>
      </c>
      <c r="G4043" s="72" t="s">
        <v>14</v>
      </c>
      <c r="H4043" s="72" t="s">
        <v>155</v>
      </c>
      <c r="I4043" s="72" t="s">
        <v>16</v>
      </c>
      <c r="J4043" s="72" t="s">
        <v>18</v>
      </c>
      <c r="K4043" s="72" t="s">
        <v>33</v>
      </c>
      <c r="L4043" s="72" t="s">
        <v>289</v>
      </c>
      <c r="M4043" s="72"/>
    </row>
    <row r="4044" spans="2:13" x14ac:dyDescent="0.25">
      <c r="B4044" s="72" t="s">
        <v>143</v>
      </c>
      <c r="C4044" s="72" t="s">
        <v>144</v>
      </c>
      <c r="D4044" s="72" t="s">
        <v>12</v>
      </c>
      <c r="E4044" s="72" t="s">
        <v>229</v>
      </c>
      <c r="F4044" s="73">
        <v>-1055</v>
      </c>
      <c r="G4044" s="72" t="s">
        <v>14</v>
      </c>
      <c r="H4044" s="72" t="s">
        <v>15</v>
      </c>
      <c r="I4044" s="72" t="s">
        <v>16</v>
      </c>
      <c r="J4044" s="72" t="s">
        <v>18</v>
      </c>
      <c r="K4044" s="72" t="s">
        <v>33</v>
      </c>
      <c r="L4044" s="72" t="s">
        <v>691</v>
      </c>
      <c r="M4044" s="72"/>
    </row>
    <row r="4045" spans="2:13" x14ac:dyDescent="0.25">
      <c r="B4045" s="72" t="s">
        <v>143</v>
      </c>
      <c r="C4045" s="72" t="s">
        <v>144</v>
      </c>
      <c r="D4045" s="72" t="s">
        <v>12</v>
      </c>
      <c r="E4045" s="72" t="s">
        <v>188</v>
      </c>
      <c r="F4045" s="73">
        <v>5891438</v>
      </c>
      <c r="G4045" s="72" t="s">
        <v>14</v>
      </c>
      <c r="H4045" s="72" t="s">
        <v>15</v>
      </c>
      <c r="I4045" s="72" t="s">
        <v>16</v>
      </c>
      <c r="J4045" s="72" t="s">
        <v>371</v>
      </c>
      <c r="K4045" s="72" t="s">
        <v>33</v>
      </c>
      <c r="L4045" s="72" t="s">
        <v>34</v>
      </c>
      <c r="M4045" s="72" t="s">
        <v>151</v>
      </c>
    </row>
    <row r="4046" spans="2:13" x14ac:dyDescent="0.25">
      <c r="B4046" s="72" t="s">
        <v>143</v>
      </c>
      <c r="C4046" s="72" t="s">
        <v>144</v>
      </c>
      <c r="D4046" s="72" t="s">
        <v>12</v>
      </c>
      <c r="E4046" s="72" t="s">
        <v>213</v>
      </c>
      <c r="F4046" s="73">
        <v>11248</v>
      </c>
      <c r="G4046" s="72" t="s">
        <v>14</v>
      </c>
      <c r="H4046" s="72" t="s">
        <v>15</v>
      </c>
      <c r="I4046" s="72" t="s">
        <v>16</v>
      </c>
      <c r="J4046" s="72" t="s">
        <v>18</v>
      </c>
      <c r="K4046" s="72" t="s">
        <v>33</v>
      </c>
      <c r="L4046" s="72" t="s">
        <v>323</v>
      </c>
      <c r="M4046" s="72" t="s">
        <v>191</v>
      </c>
    </row>
    <row r="4047" spans="2:13" x14ac:dyDescent="0.25">
      <c r="B4047" s="72" t="s">
        <v>143</v>
      </c>
      <c r="C4047" s="72" t="s">
        <v>774</v>
      </c>
      <c r="D4047" s="72" t="s">
        <v>12</v>
      </c>
      <c r="E4047" s="72" t="s">
        <v>683</v>
      </c>
      <c r="F4047" s="73">
        <v>24224807</v>
      </c>
      <c r="G4047" s="72" t="s">
        <v>14</v>
      </c>
      <c r="H4047" s="72" t="s">
        <v>15</v>
      </c>
      <c r="I4047" s="72" t="s">
        <v>16</v>
      </c>
      <c r="J4047" s="72" t="s">
        <v>18</v>
      </c>
      <c r="K4047" s="72"/>
      <c r="L4047" s="72"/>
      <c r="M4047" s="72" t="s">
        <v>172</v>
      </c>
    </row>
    <row r="4048" spans="2:13" x14ac:dyDescent="0.25">
      <c r="B4048" s="72" t="s">
        <v>143</v>
      </c>
      <c r="C4048" s="72" t="s">
        <v>144</v>
      </c>
      <c r="D4048" s="72" t="s">
        <v>12</v>
      </c>
      <c r="E4048" s="72" t="s">
        <v>175</v>
      </c>
      <c r="F4048" s="73">
        <v>-301175</v>
      </c>
      <c r="G4048" s="72" t="s">
        <v>14</v>
      </c>
      <c r="H4048" s="72" t="s">
        <v>15</v>
      </c>
      <c r="I4048" s="72" t="s">
        <v>16</v>
      </c>
      <c r="J4048" s="72" t="s">
        <v>18</v>
      </c>
      <c r="K4048" s="72" t="s">
        <v>21</v>
      </c>
      <c r="L4048" s="72" t="s">
        <v>272</v>
      </c>
      <c r="M4048" s="72"/>
    </row>
    <row r="4049" spans="2:13" x14ac:dyDescent="0.25">
      <c r="B4049" s="72" t="s">
        <v>143</v>
      </c>
      <c r="C4049" s="72" t="s">
        <v>144</v>
      </c>
      <c r="D4049" s="72" t="s">
        <v>12</v>
      </c>
      <c r="E4049" s="72" t="s">
        <v>183</v>
      </c>
      <c r="F4049" s="73">
        <v>8457</v>
      </c>
      <c r="G4049" s="72" t="s">
        <v>14</v>
      </c>
      <c r="H4049" s="72" t="s">
        <v>155</v>
      </c>
      <c r="I4049" s="72" t="s">
        <v>16</v>
      </c>
      <c r="J4049" s="72" t="s">
        <v>18</v>
      </c>
      <c r="K4049" s="72" t="s">
        <v>303</v>
      </c>
      <c r="L4049" s="72" t="s">
        <v>716</v>
      </c>
      <c r="M4049" s="72" t="s">
        <v>191</v>
      </c>
    </row>
    <row r="4050" spans="2:13" x14ac:dyDescent="0.25">
      <c r="B4050" s="72" t="s">
        <v>143</v>
      </c>
      <c r="C4050" s="72" t="s">
        <v>144</v>
      </c>
      <c r="D4050" s="72" t="s">
        <v>12</v>
      </c>
      <c r="E4050" s="72" t="s">
        <v>152</v>
      </c>
      <c r="F4050" s="73">
        <v>-12</v>
      </c>
      <c r="G4050" s="72" t="s">
        <v>14</v>
      </c>
      <c r="H4050" s="72" t="s">
        <v>155</v>
      </c>
      <c r="I4050" s="72" t="s">
        <v>16</v>
      </c>
      <c r="J4050" s="72" t="s">
        <v>18</v>
      </c>
      <c r="K4050" s="72" t="s">
        <v>33</v>
      </c>
      <c r="L4050" s="72" t="s">
        <v>723</v>
      </c>
      <c r="M4050" s="72"/>
    </row>
    <row r="4051" spans="2:13" x14ac:dyDescent="0.25">
      <c r="B4051" s="72" t="s">
        <v>143</v>
      </c>
      <c r="C4051" s="72" t="s">
        <v>144</v>
      </c>
      <c r="D4051" s="72" t="s">
        <v>12</v>
      </c>
      <c r="E4051" s="72" t="s">
        <v>229</v>
      </c>
      <c r="F4051" s="73">
        <v>-23950</v>
      </c>
      <c r="G4051" s="72" t="s">
        <v>14</v>
      </c>
      <c r="H4051" s="72" t="s">
        <v>15</v>
      </c>
      <c r="I4051" s="72" t="s">
        <v>16</v>
      </c>
      <c r="J4051" s="72" t="s">
        <v>18</v>
      </c>
      <c r="K4051" s="72" t="s">
        <v>147</v>
      </c>
      <c r="L4051" s="72" t="s">
        <v>255</v>
      </c>
      <c r="M4051" s="72"/>
    </row>
    <row r="4052" spans="2:13" x14ac:dyDescent="0.25">
      <c r="B4052" s="72" t="s">
        <v>143</v>
      </c>
      <c r="C4052" s="72" t="s">
        <v>144</v>
      </c>
      <c r="D4052" s="72" t="s">
        <v>12</v>
      </c>
      <c r="E4052" s="72" t="s">
        <v>219</v>
      </c>
      <c r="F4052" s="73">
        <v>9</v>
      </c>
      <c r="G4052" s="72" t="s">
        <v>14</v>
      </c>
      <c r="H4052" s="72" t="s">
        <v>15</v>
      </c>
      <c r="I4052" s="72" t="s">
        <v>16</v>
      </c>
      <c r="J4052" s="72" t="s">
        <v>18</v>
      </c>
      <c r="K4052" s="72" t="s">
        <v>165</v>
      </c>
      <c r="L4052" s="72" t="s">
        <v>819</v>
      </c>
      <c r="M4052" s="72"/>
    </row>
    <row r="4053" spans="2:13" x14ac:dyDescent="0.25">
      <c r="B4053" s="72" t="s">
        <v>143</v>
      </c>
      <c r="C4053" s="72" t="s">
        <v>144</v>
      </c>
      <c r="D4053" s="72" t="s">
        <v>12</v>
      </c>
      <c r="E4053" s="72" t="s">
        <v>197</v>
      </c>
      <c r="F4053" s="73">
        <v>607192</v>
      </c>
      <c r="G4053" s="72" t="s">
        <v>14</v>
      </c>
      <c r="H4053" s="72" t="s">
        <v>155</v>
      </c>
      <c r="I4053" s="72" t="s">
        <v>16</v>
      </c>
      <c r="J4053" s="72" t="s">
        <v>18</v>
      </c>
      <c r="K4053" s="72" t="s">
        <v>33</v>
      </c>
      <c r="L4053" s="72" t="s">
        <v>212</v>
      </c>
      <c r="M4053" s="72" t="s">
        <v>163</v>
      </c>
    </row>
    <row r="4054" spans="2:13" x14ac:dyDescent="0.25">
      <c r="B4054" s="72" t="s">
        <v>143</v>
      </c>
      <c r="C4054" s="72" t="s">
        <v>144</v>
      </c>
      <c r="D4054" s="72" t="s">
        <v>12</v>
      </c>
      <c r="E4054" s="72" t="s">
        <v>160</v>
      </c>
      <c r="F4054" s="73">
        <v>123219</v>
      </c>
      <c r="G4054" s="72" t="s">
        <v>14</v>
      </c>
      <c r="H4054" s="72" t="s">
        <v>15</v>
      </c>
      <c r="I4054" s="72" t="s">
        <v>16</v>
      </c>
      <c r="J4054" s="72" t="s">
        <v>18</v>
      </c>
      <c r="K4054" s="72" t="s">
        <v>147</v>
      </c>
      <c r="L4054" s="72" t="s">
        <v>675</v>
      </c>
      <c r="M4054" s="72" t="s">
        <v>163</v>
      </c>
    </row>
    <row r="4055" spans="2:13" x14ac:dyDescent="0.25">
      <c r="B4055" s="72" t="s">
        <v>143</v>
      </c>
      <c r="C4055" s="72" t="s">
        <v>144</v>
      </c>
      <c r="D4055" s="72" t="s">
        <v>12</v>
      </c>
      <c r="E4055" s="72" t="s">
        <v>227</v>
      </c>
      <c r="F4055" s="73">
        <v>233187</v>
      </c>
      <c r="G4055" s="72" t="s">
        <v>14</v>
      </c>
      <c r="H4055" s="72" t="s">
        <v>155</v>
      </c>
      <c r="I4055" s="72" t="s">
        <v>136</v>
      </c>
      <c r="J4055" s="72" t="s">
        <v>18</v>
      </c>
      <c r="K4055" s="72" t="s">
        <v>21</v>
      </c>
      <c r="L4055" s="72" t="s">
        <v>178</v>
      </c>
      <c r="M4055" s="72" t="s">
        <v>163</v>
      </c>
    </row>
    <row r="4056" spans="2:13" x14ac:dyDescent="0.25">
      <c r="B4056" s="72" t="s">
        <v>143</v>
      </c>
      <c r="C4056" s="72" t="s">
        <v>144</v>
      </c>
      <c r="D4056" s="72" t="s">
        <v>12</v>
      </c>
      <c r="E4056" s="72" t="s">
        <v>177</v>
      </c>
      <c r="F4056" s="73">
        <v>99</v>
      </c>
      <c r="G4056" s="72" t="s">
        <v>14</v>
      </c>
      <c r="H4056" s="72" t="s">
        <v>15</v>
      </c>
      <c r="I4056" s="72" t="s">
        <v>16</v>
      </c>
      <c r="J4056" s="72" t="s">
        <v>371</v>
      </c>
      <c r="K4056" s="72" t="s">
        <v>184</v>
      </c>
      <c r="L4056" s="72" t="s">
        <v>639</v>
      </c>
      <c r="M4056" s="72"/>
    </row>
    <row r="4057" spans="2:13" x14ac:dyDescent="0.25">
      <c r="B4057" s="72" t="s">
        <v>143</v>
      </c>
      <c r="C4057" s="72" t="s">
        <v>144</v>
      </c>
      <c r="D4057" s="72" t="s">
        <v>12</v>
      </c>
      <c r="E4057" s="72" t="s">
        <v>145</v>
      </c>
      <c r="F4057" s="73">
        <v>-1270</v>
      </c>
      <c r="G4057" s="72" t="s">
        <v>14</v>
      </c>
      <c r="H4057" s="72" t="s">
        <v>15</v>
      </c>
      <c r="I4057" s="72" t="s">
        <v>16</v>
      </c>
      <c r="J4057" s="72" t="s">
        <v>18</v>
      </c>
      <c r="K4057" s="72" t="s">
        <v>33</v>
      </c>
      <c r="L4057" s="72" t="s">
        <v>542</v>
      </c>
      <c r="M4057" s="72"/>
    </row>
    <row r="4058" spans="2:13" x14ac:dyDescent="0.25">
      <c r="B4058" s="72" t="s">
        <v>143</v>
      </c>
      <c r="C4058" s="72" t="s">
        <v>144</v>
      </c>
      <c r="D4058" s="72" t="s">
        <v>12</v>
      </c>
      <c r="E4058" s="72" t="s">
        <v>160</v>
      </c>
      <c r="F4058" s="73">
        <v>427788</v>
      </c>
      <c r="G4058" s="72" t="s">
        <v>14</v>
      </c>
      <c r="H4058" s="72" t="s">
        <v>155</v>
      </c>
      <c r="I4058" s="72" t="s">
        <v>16</v>
      </c>
      <c r="J4058" s="72" t="s">
        <v>18</v>
      </c>
      <c r="K4058" s="72" t="s">
        <v>33</v>
      </c>
      <c r="L4058" s="72" t="s">
        <v>446</v>
      </c>
      <c r="M4058" s="72" t="s">
        <v>186</v>
      </c>
    </row>
    <row r="4059" spans="2:13" x14ac:dyDescent="0.25">
      <c r="B4059" s="72" t="s">
        <v>143</v>
      </c>
      <c r="C4059" s="72" t="s">
        <v>144</v>
      </c>
      <c r="D4059" s="72" t="s">
        <v>12</v>
      </c>
      <c r="E4059" s="72" t="s">
        <v>237</v>
      </c>
      <c r="F4059" s="73">
        <v>896</v>
      </c>
      <c r="G4059" s="72" t="s">
        <v>14</v>
      </c>
      <c r="H4059" s="72" t="s">
        <v>15</v>
      </c>
      <c r="I4059" s="72" t="s">
        <v>16</v>
      </c>
      <c r="J4059" s="72" t="s">
        <v>18</v>
      </c>
      <c r="K4059" s="72" t="s">
        <v>147</v>
      </c>
      <c r="L4059" s="72" t="s">
        <v>196</v>
      </c>
      <c r="M4059" s="72" t="s">
        <v>151</v>
      </c>
    </row>
    <row r="4060" spans="2:13" x14ac:dyDescent="0.25">
      <c r="B4060" s="72" t="s">
        <v>143</v>
      </c>
      <c r="C4060" s="72" t="s">
        <v>144</v>
      </c>
      <c r="D4060" s="72" t="s">
        <v>12</v>
      </c>
      <c r="E4060" s="72" t="s">
        <v>177</v>
      </c>
      <c r="F4060" s="73">
        <v>65736</v>
      </c>
      <c r="G4060" s="72" t="s">
        <v>14</v>
      </c>
      <c r="H4060" s="72" t="s">
        <v>155</v>
      </c>
      <c r="I4060" s="72" t="s">
        <v>136</v>
      </c>
      <c r="J4060" s="72" t="s">
        <v>18</v>
      </c>
      <c r="K4060" s="72" t="s">
        <v>21</v>
      </c>
      <c r="L4060" s="72" t="s">
        <v>609</v>
      </c>
      <c r="M4060" s="72"/>
    </row>
    <row r="4061" spans="2:13" x14ac:dyDescent="0.25">
      <c r="B4061" s="72" t="s">
        <v>143</v>
      </c>
      <c r="C4061" s="72" t="s">
        <v>144</v>
      </c>
      <c r="D4061" s="72" t="s">
        <v>12</v>
      </c>
      <c r="E4061" s="72" t="s">
        <v>177</v>
      </c>
      <c r="F4061" s="73">
        <v>184</v>
      </c>
      <c r="G4061" s="72" t="s">
        <v>14</v>
      </c>
      <c r="H4061" s="72" t="s">
        <v>15</v>
      </c>
      <c r="I4061" s="72" t="s">
        <v>136</v>
      </c>
      <c r="J4061" s="72" t="s">
        <v>18</v>
      </c>
      <c r="K4061" s="72" t="s">
        <v>21</v>
      </c>
      <c r="L4061" s="72" t="s">
        <v>711</v>
      </c>
      <c r="M4061" s="72"/>
    </row>
    <row r="4062" spans="2:13" x14ac:dyDescent="0.25">
      <c r="B4062" s="72" t="s">
        <v>143</v>
      </c>
      <c r="C4062" s="72" t="s">
        <v>144</v>
      </c>
      <c r="D4062" s="72" t="s">
        <v>12</v>
      </c>
      <c r="E4062" s="72" t="s">
        <v>199</v>
      </c>
      <c r="F4062" s="73">
        <v>119</v>
      </c>
      <c r="G4062" s="72" t="s">
        <v>14</v>
      </c>
      <c r="H4062" s="72" t="s">
        <v>15</v>
      </c>
      <c r="I4062" s="72" t="s">
        <v>16</v>
      </c>
      <c r="J4062" s="72" t="s">
        <v>18</v>
      </c>
      <c r="K4062" s="72" t="s">
        <v>33</v>
      </c>
      <c r="L4062" s="72" t="s">
        <v>436</v>
      </c>
      <c r="M4062" s="72"/>
    </row>
    <row r="4063" spans="2:13" x14ac:dyDescent="0.25">
      <c r="B4063" s="72" t="s">
        <v>143</v>
      </c>
      <c r="C4063" s="72" t="s">
        <v>144</v>
      </c>
      <c r="D4063" s="72" t="s">
        <v>12</v>
      </c>
      <c r="E4063" s="72" t="s">
        <v>160</v>
      </c>
      <c r="F4063" s="73">
        <v>84482</v>
      </c>
      <c r="G4063" s="72" t="s">
        <v>14</v>
      </c>
      <c r="H4063" s="72" t="s">
        <v>155</v>
      </c>
      <c r="I4063" s="72" t="s">
        <v>16</v>
      </c>
      <c r="J4063" s="72" t="s">
        <v>18</v>
      </c>
      <c r="K4063" s="72" t="s">
        <v>33</v>
      </c>
      <c r="L4063" s="72" t="s">
        <v>714</v>
      </c>
      <c r="M4063" s="72" t="s">
        <v>186</v>
      </c>
    </row>
    <row r="4064" spans="2:13" x14ac:dyDescent="0.25">
      <c r="B4064" s="72" t="s">
        <v>143</v>
      </c>
      <c r="C4064" s="72" t="s">
        <v>144</v>
      </c>
      <c r="D4064" s="72" t="s">
        <v>12</v>
      </c>
      <c r="E4064" s="72" t="s">
        <v>199</v>
      </c>
      <c r="F4064" s="73">
        <v>588</v>
      </c>
      <c r="G4064" s="72" t="s">
        <v>14</v>
      </c>
      <c r="H4064" s="72" t="s">
        <v>155</v>
      </c>
      <c r="I4064" s="72" t="s">
        <v>16</v>
      </c>
      <c r="J4064" s="72" t="s">
        <v>18</v>
      </c>
      <c r="K4064" s="72" t="s">
        <v>21</v>
      </c>
      <c r="L4064" s="72" t="s">
        <v>325</v>
      </c>
      <c r="M4064" s="72"/>
    </row>
    <row r="4065" spans="2:13" x14ac:dyDescent="0.25">
      <c r="B4065" s="72" t="s">
        <v>143</v>
      </c>
      <c r="C4065" s="72" t="s">
        <v>144</v>
      </c>
      <c r="D4065" s="72" t="s">
        <v>12</v>
      </c>
      <c r="E4065" s="72" t="s">
        <v>227</v>
      </c>
      <c r="F4065" s="73">
        <v>22299</v>
      </c>
      <c r="G4065" s="72" t="s">
        <v>14</v>
      </c>
      <c r="H4065" s="72" t="s">
        <v>15</v>
      </c>
      <c r="I4065" s="72" t="s">
        <v>16</v>
      </c>
      <c r="J4065" s="72" t="s">
        <v>18</v>
      </c>
      <c r="K4065" s="72" t="s">
        <v>214</v>
      </c>
      <c r="L4065" s="72" t="s">
        <v>234</v>
      </c>
      <c r="M4065" s="72" t="s">
        <v>172</v>
      </c>
    </row>
    <row r="4066" spans="2:13" x14ac:dyDescent="0.25">
      <c r="B4066" s="72" t="s">
        <v>143</v>
      </c>
      <c r="C4066" s="72" t="s">
        <v>144</v>
      </c>
      <c r="D4066" s="72" t="s">
        <v>12</v>
      </c>
      <c r="E4066" s="72" t="s">
        <v>160</v>
      </c>
      <c r="F4066" s="73">
        <v>512713</v>
      </c>
      <c r="G4066" s="72" t="s">
        <v>14</v>
      </c>
      <c r="H4066" s="72" t="s">
        <v>15</v>
      </c>
      <c r="I4066" s="72" t="s">
        <v>16</v>
      </c>
      <c r="J4066" s="72" t="s">
        <v>18</v>
      </c>
      <c r="K4066" s="72" t="s">
        <v>147</v>
      </c>
      <c r="L4066" s="72" t="s">
        <v>511</v>
      </c>
      <c r="M4066" s="72" t="s">
        <v>248</v>
      </c>
    </row>
    <row r="4067" spans="2:13" x14ac:dyDescent="0.25">
      <c r="B4067" s="72" t="s">
        <v>143</v>
      </c>
      <c r="C4067" s="72" t="s">
        <v>144</v>
      </c>
      <c r="D4067" s="72" t="s">
        <v>12</v>
      </c>
      <c r="E4067" s="72" t="s">
        <v>237</v>
      </c>
      <c r="F4067" s="73">
        <v>238202</v>
      </c>
      <c r="G4067" s="72" t="s">
        <v>14</v>
      </c>
      <c r="H4067" s="72" t="s">
        <v>15</v>
      </c>
      <c r="I4067" s="72" t="s">
        <v>16</v>
      </c>
      <c r="J4067" s="72" t="s">
        <v>18</v>
      </c>
      <c r="K4067" s="72" t="s">
        <v>214</v>
      </c>
      <c r="L4067" s="72" t="s">
        <v>629</v>
      </c>
      <c r="M4067" s="72" t="s">
        <v>248</v>
      </c>
    </row>
    <row r="4068" spans="2:13" x14ac:dyDescent="0.25">
      <c r="B4068" s="72" t="s">
        <v>143</v>
      </c>
      <c r="C4068" s="72" t="s">
        <v>144</v>
      </c>
      <c r="D4068" s="72" t="s">
        <v>12</v>
      </c>
      <c r="E4068" s="72" t="s">
        <v>145</v>
      </c>
      <c r="F4068" s="73">
        <v>-38902</v>
      </c>
      <c r="G4068" s="72" t="s">
        <v>14</v>
      </c>
      <c r="H4068" s="72" t="s">
        <v>15</v>
      </c>
      <c r="I4068" s="72" t="s">
        <v>16</v>
      </c>
      <c r="J4068" s="72" t="s">
        <v>18</v>
      </c>
      <c r="K4068" s="72" t="s">
        <v>33</v>
      </c>
      <c r="L4068" s="72" t="s">
        <v>277</v>
      </c>
      <c r="M4068" s="72"/>
    </row>
    <row r="4069" spans="2:13" x14ac:dyDescent="0.25">
      <c r="B4069" s="72" t="s">
        <v>143</v>
      </c>
      <c r="C4069" s="72" t="s">
        <v>144</v>
      </c>
      <c r="D4069" s="72" t="s">
        <v>12</v>
      </c>
      <c r="E4069" s="72" t="s">
        <v>219</v>
      </c>
      <c r="F4069" s="73">
        <v>39896</v>
      </c>
      <c r="G4069" s="72" t="s">
        <v>14</v>
      </c>
      <c r="H4069" s="72" t="s">
        <v>15</v>
      </c>
      <c r="I4069" s="72" t="s">
        <v>16</v>
      </c>
      <c r="J4069" s="72" t="s">
        <v>18</v>
      </c>
      <c r="K4069" s="72" t="s">
        <v>33</v>
      </c>
      <c r="L4069" s="72" t="s">
        <v>232</v>
      </c>
      <c r="M4069" s="72"/>
    </row>
    <row r="4070" spans="2:13" x14ac:dyDescent="0.25">
      <c r="B4070" s="72" t="s">
        <v>143</v>
      </c>
      <c r="C4070" s="72" t="s">
        <v>144</v>
      </c>
      <c r="D4070" s="72" t="s">
        <v>12</v>
      </c>
      <c r="E4070" s="72" t="s">
        <v>160</v>
      </c>
      <c r="F4070" s="73">
        <v>143993</v>
      </c>
      <c r="G4070" s="72" t="s">
        <v>14</v>
      </c>
      <c r="H4070" s="72" t="s">
        <v>155</v>
      </c>
      <c r="I4070" s="72" t="s">
        <v>16</v>
      </c>
      <c r="J4070" s="72" t="s">
        <v>18</v>
      </c>
      <c r="K4070" s="72" t="s">
        <v>147</v>
      </c>
      <c r="L4070" s="72" t="s">
        <v>520</v>
      </c>
      <c r="M4070" s="72" t="s">
        <v>248</v>
      </c>
    </row>
    <row r="4071" spans="2:13" x14ac:dyDescent="0.25">
      <c r="B4071" s="72" t="s">
        <v>143</v>
      </c>
      <c r="C4071" s="72" t="s">
        <v>144</v>
      </c>
      <c r="D4071" s="72" t="s">
        <v>12</v>
      </c>
      <c r="E4071" s="72" t="s">
        <v>152</v>
      </c>
      <c r="F4071" s="73">
        <v>-68197</v>
      </c>
      <c r="G4071" s="72" t="s">
        <v>14</v>
      </c>
      <c r="H4071" s="72" t="s">
        <v>15</v>
      </c>
      <c r="I4071" s="72" t="s">
        <v>16</v>
      </c>
      <c r="J4071" s="72" t="s">
        <v>18</v>
      </c>
      <c r="K4071" s="72" t="s">
        <v>184</v>
      </c>
      <c r="L4071" s="72" t="s">
        <v>230</v>
      </c>
      <c r="M4071" s="72"/>
    </row>
    <row r="4072" spans="2:13" x14ac:dyDescent="0.25">
      <c r="B4072" s="72" t="s">
        <v>143</v>
      </c>
      <c r="C4072" s="72" t="s">
        <v>144</v>
      </c>
      <c r="D4072" s="72" t="s">
        <v>12</v>
      </c>
      <c r="E4072" s="72" t="s">
        <v>152</v>
      </c>
      <c r="F4072" s="73">
        <v>-610</v>
      </c>
      <c r="G4072" s="72" t="s">
        <v>14</v>
      </c>
      <c r="H4072" s="72" t="s">
        <v>15</v>
      </c>
      <c r="I4072" s="72" t="s">
        <v>136</v>
      </c>
      <c r="J4072" s="72" t="s">
        <v>18</v>
      </c>
      <c r="K4072" s="72" t="s">
        <v>33</v>
      </c>
      <c r="L4072" s="72" t="s">
        <v>233</v>
      </c>
      <c r="M4072" s="72"/>
    </row>
    <row r="4073" spans="2:13" x14ac:dyDescent="0.25">
      <c r="B4073" s="72" t="s">
        <v>143</v>
      </c>
      <c r="C4073" s="72" t="s">
        <v>144</v>
      </c>
      <c r="D4073" s="72" t="s">
        <v>12</v>
      </c>
      <c r="E4073" s="72" t="s">
        <v>154</v>
      </c>
      <c r="F4073" s="73">
        <v>-5775</v>
      </c>
      <c r="G4073" s="72" t="s">
        <v>14</v>
      </c>
      <c r="H4073" s="72" t="s">
        <v>15</v>
      </c>
      <c r="I4073" s="72" t="s">
        <v>16</v>
      </c>
      <c r="J4073" s="72" t="s">
        <v>18</v>
      </c>
      <c r="K4073" s="72" t="s">
        <v>33</v>
      </c>
      <c r="L4073" s="72" t="s">
        <v>420</v>
      </c>
      <c r="M4073" s="72"/>
    </row>
    <row r="4074" spans="2:13" x14ac:dyDescent="0.25">
      <c r="B4074" s="72" t="s">
        <v>143</v>
      </c>
      <c r="C4074" s="72" t="s">
        <v>144</v>
      </c>
      <c r="D4074" s="72" t="s">
        <v>12</v>
      </c>
      <c r="E4074" s="72" t="s">
        <v>177</v>
      </c>
      <c r="F4074" s="73">
        <v>467288</v>
      </c>
      <c r="G4074" s="72" t="s">
        <v>14</v>
      </c>
      <c r="H4074" s="72" t="s">
        <v>15</v>
      </c>
      <c r="I4074" s="72" t="s">
        <v>16</v>
      </c>
      <c r="J4074" s="72" t="s">
        <v>18</v>
      </c>
      <c r="K4074" s="72" t="s">
        <v>214</v>
      </c>
      <c r="L4074" s="72" t="s">
        <v>493</v>
      </c>
      <c r="M4074" s="72"/>
    </row>
    <row r="4075" spans="2:13" x14ac:dyDescent="0.25">
      <c r="B4075" s="72" t="s">
        <v>143</v>
      </c>
      <c r="C4075" s="72" t="s">
        <v>144</v>
      </c>
      <c r="D4075" s="72" t="s">
        <v>12</v>
      </c>
      <c r="E4075" s="72" t="s">
        <v>154</v>
      </c>
      <c r="F4075" s="73">
        <v>-12224</v>
      </c>
      <c r="G4075" s="72" t="s">
        <v>14</v>
      </c>
      <c r="H4075" s="72" t="s">
        <v>15</v>
      </c>
      <c r="I4075" s="72" t="s">
        <v>16</v>
      </c>
      <c r="J4075" s="72" t="s">
        <v>18</v>
      </c>
      <c r="K4075" s="72" t="s">
        <v>24</v>
      </c>
      <c r="L4075" s="72" t="s">
        <v>281</v>
      </c>
      <c r="M4075" s="72"/>
    </row>
    <row r="4076" spans="2:13" x14ac:dyDescent="0.25">
      <c r="B4076" s="72" t="s">
        <v>143</v>
      </c>
      <c r="C4076" s="72" t="s">
        <v>144</v>
      </c>
      <c r="D4076" s="72" t="s">
        <v>12</v>
      </c>
      <c r="E4076" s="72" t="s">
        <v>501</v>
      </c>
      <c r="F4076" s="73">
        <v>2</v>
      </c>
      <c r="G4076" s="72" t="s">
        <v>14</v>
      </c>
      <c r="H4076" s="72" t="s">
        <v>15</v>
      </c>
      <c r="I4076" s="72" t="s">
        <v>16</v>
      </c>
      <c r="J4076" s="72" t="s">
        <v>18</v>
      </c>
      <c r="K4076" s="72" t="s">
        <v>27</v>
      </c>
      <c r="L4076" s="72" t="s">
        <v>28</v>
      </c>
      <c r="M4076" s="72"/>
    </row>
    <row r="4077" spans="2:13" x14ac:dyDescent="0.25">
      <c r="B4077" s="72" t="s">
        <v>143</v>
      </c>
      <c r="C4077" s="72" t="s">
        <v>144</v>
      </c>
      <c r="D4077" s="72" t="s">
        <v>12</v>
      </c>
      <c r="E4077" s="72" t="s">
        <v>569</v>
      </c>
      <c r="F4077" s="73">
        <v>28827934</v>
      </c>
      <c r="G4077" s="72" t="s">
        <v>31</v>
      </c>
      <c r="H4077" s="72" t="s">
        <v>15</v>
      </c>
      <c r="I4077" s="72" t="s">
        <v>16</v>
      </c>
      <c r="J4077" s="72" t="s">
        <v>18</v>
      </c>
      <c r="K4077" s="72"/>
      <c r="L4077" s="72"/>
      <c r="M4077" s="72" t="s">
        <v>796</v>
      </c>
    </row>
    <row r="4078" spans="2:13" x14ac:dyDescent="0.25">
      <c r="B4078" s="72" t="s">
        <v>143</v>
      </c>
      <c r="C4078" s="72" t="s">
        <v>144</v>
      </c>
      <c r="D4078" s="72" t="s">
        <v>12</v>
      </c>
      <c r="E4078" s="72" t="s">
        <v>181</v>
      </c>
      <c r="F4078" s="73">
        <v>-93</v>
      </c>
      <c r="G4078" s="72" t="s">
        <v>14</v>
      </c>
      <c r="H4078" s="72" t="s">
        <v>15</v>
      </c>
      <c r="I4078" s="72" t="s">
        <v>16</v>
      </c>
      <c r="J4078" s="72" t="s">
        <v>18</v>
      </c>
      <c r="K4078" s="72" t="s">
        <v>33</v>
      </c>
      <c r="L4078" s="72" t="s">
        <v>691</v>
      </c>
      <c r="M4078" s="72"/>
    </row>
    <row r="4079" spans="2:13" x14ac:dyDescent="0.25">
      <c r="B4079" s="72" t="s">
        <v>143</v>
      </c>
      <c r="C4079" s="72" t="s">
        <v>144</v>
      </c>
      <c r="D4079" s="72" t="s">
        <v>12</v>
      </c>
      <c r="E4079" s="72" t="s">
        <v>282</v>
      </c>
      <c r="F4079" s="73">
        <v>-2309</v>
      </c>
      <c r="G4079" s="72" t="s">
        <v>14</v>
      </c>
      <c r="H4079" s="72" t="s">
        <v>15</v>
      </c>
      <c r="I4079" s="72" t="s">
        <v>16</v>
      </c>
      <c r="J4079" s="72" t="s">
        <v>18</v>
      </c>
      <c r="K4079" s="72" t="s">
        <v>33</v>
      </c>
      <c r="L4079" s="72" t="s">
        <v>231</v>
      </c>
      <c r="M4079" s="72"/>
    </row>
    <row r="4080" spans="2:13" x14ac:dyDescent="0.25">
      <c r="B4080" s="72" t="s">
        <v>143</v>
      </c>
      <c r="C4080" s="72" t="s">
        <v>144</v>
      </c>
      <c r="D4080" s="72" t="s">
        <v>12</v>
      </c>
      <c r="E4080" s="72" t="s">
        <v>282</v>
      </c>
      <c r="F4080" s="73">
        <v>-158852</v>
      </c>
      <c r="G4080" s="72" t="s">
        <v>14</v>
      </c>
      <c r="H4080" s="72" t="s">
        <v>15</v>
      </c>
      <c r="I4080" s="72" t="s">
        <v>16</v>
      </c>
      <c r="J4080" s="72" t="s">
        <v>18</v>
      </c>
      <c r="K4080" s="72" t="s">
        <v>21</v>
      </c>
      <c r="L4080" s="72" t="s">
        <v>22</v>
      </c>
      <c r="M4080" s="72"/>
    </row>
    <row r="4081" spans="2:13" x14ac:dyDescent="0.25">
      <c r="B4081" s="72" t="s">
        <v>143</v>
      </c>
      <c r="C4081" s="72" t="s">
        <v>144</v>
      </c>
      <c r="D4081" s="72" t="s">
        <v>12</v>
      </c>
      <c r="E4081" s="72" t="s">
        <v>227</v>
      </c>
      <c r="F4081" s="73">
        <v>106731</v>
      </c>
      <c r="G4081" s="72" t="s">
        <v>14</v>
      </c>
      <c r="H4081" s="72" t="s">
        <v>15</v>
      </c>
      <c r="I4081" s="72" t="s">
        <v>16</v>
      </c>
      <c r="J4081" s="72" t="s">
        <v>18</v>
      </c>
      <c r="K4081" s="72" t="s">
        <v>21</v>
      </c>
      <c r="L4081" s="72" t="s">
        <v>274</v>
      </c>
      <c r="M4081" s="72" t="s">
        <v>191</v>
      </c>
    </row>
    <row r="4082" spans="2:13" x14ac:dyDescent="0.25">
      <c r="B4082" s="72" t="s">
        <v>143</v>
      </c>
      <c r="C4082" s="72" t="s">
        <v>144</v>
      </c>
      <c r="D4082" s="72" t="s">
        <v>12</v>
      </c>
      <c r="E4082" s="72" t="s">
        <v>188</v>
      </c>
      <c r="F4082" s="73">
        <v>9862513</v>
      </c>
      <c r="G4082" s="72" t="s">
        <v>14</v>
      </c>
      <c r="H4082" s="72" t="s">
        <v>15</v>
      </c>
      <c r="I4082" s="72" t="s">
        <v>16</v>
      </c>
      <c r="J4082" s="72" t="s">
        <v>18</v>
      </c>
      <c r="K4082" s="72" t="s">
        <v>33</v>
      </c>
      <c r="L4082" s="72" t="s">
        <v>435</v>
      </c>
      <c r="M4082" s="72" t="s">
        <v>191</v>
      </c>
    </row>
    <row r="4083" spans="2:13" x14ac:dyDescent="0.25">
      <c r="B4083" s="72" t="s">
        <v>143</v>
      </c>
      <c r="C4083" s="72" t="s">
        <v>144</v>
      </c>
      <c r="D4083" s="72" t="s">
        <v>12</v>
      </c>
      <c r="E4083" s="72" t="s">
        <v>145</v>
      </c>
      <c r="F4083" s="73">
        <v>-2646</v>
      </c>
      <c r="G4083" s="72" t="s">
        <v>31</v>
      </c>
      <c r="H4083" s="72" t="s">
        <v>15</v>
      </c>
      <c r="I4083" s="72" t="s">
        <v>16</v>
      </c>
      <c r="J4083" s="72" t="s">
        <v>140</v>
      </c>
      <c r="K4083" s="72" t="s">
        <v>24</v>
      </c>
      <c r="L4083" s="72" t="s">
        <v>264</v>
      </c>
      <c r="M4083" s="72"/>
    </row>
    <row r="4084" spans="2:13" x14ac:dyDescent="0.25">
      <c r="B4084" s="72" t="s">
        <v>143</v>
      </c>
      <c r="C4084" s="72" t="s">
        <v>144</v>
      </c>
      <c r="D4084" s="72" t="s">
        <v>12</v>
      </c>
      <c r="E4084" s="72" t="s">
        <v>240</v>
      </c>
      <c r="F4084" s="73">
        <v>-149410</v>
      </c>
      <c r="G4084" s="72" t="s">
        <v>14</v>
      </c>
      <c r="H4084" s="72" t="s">
        <v>15</v>
      </c>
      <c r="I4084" s="72" t="s">
        <v>16</v>
      </c>
      <c r="J4084" s="72" t="s">
        <v>18</v>
      </c>
      <c r="K4084" s="72" t="s">
        <v>33</v>
      </c>
      <c r="L4084" s="72" t="s">
        <v>353</v>
      </c>
      <c r="M4084" s="72"/>
    </row>
    <row r="4085" spans="2:13" x14ac:dyDescent="0.25">
      <c r="B4085" s="72" t="s">
        <v>143</v>
      </c>
      <c r="C4085" s="72" t="s">
        <v>144</v>
      </c>
      <c r="D4085" s="72" t="s">
        <v>12</v>
      </c>
      <c r="E4085" s="72" t="s">
        <v>219</v>
      </c>
      <c r="F4085" s="73">
        <v>1011942</v>
      </c>
      <c r="G4085" s="72" t="s">
        <v>14</v>
      </c>
      <c r="H4085" s="72" t="s">
        <v>155</v>
      </c>
      <c r="I4085" s="72" t="s">
        <v>16</v>
      </c>
      <c r="J4085" s="72" t="s">
        <v>18</v>
      </c>
      <c r="K4085" s="72" t="s">
        <v>33</v>
      </c>
      <c r="L4085" s="72" t="s">
        <v>402</v>
      </c>
      <c r="M4085" s="72"/>
    </row>
    <row r="4086" spans="2:13" x14ac:dyDescent="0.25">
      <c r="B4086" s="72" t="s">
        <v>143</v>
      </c>
      <c r="C4086" s="72" t="s">
        <v>144</v>
      </c>
      <c r="D4086" s="72" t="s">
        <v>12</v>
      </c>
      <c r="E4086" s="72" t="s">
        <v>183</v>
      </c>
      <c r="F4086" s="73">
        <v>7787</v>
      </c>
      <c r="G4086" s="72" t="s">
        <v>14</v>
      </c>
      <c r="H4086" s="72" t="s">
        <v>155</v>
      </c>
      <c r="I4086" s="72" t="s">
        <v>16</v>
      </c>
      <c r="J4086" s="72" t="s">
        <v>18</v>
      </c>
      <c r="K4086" s="72" t="s">
        <v>33</v>
      </c>
      <c r="L4086" s="72" t="s">
        <v>542</v>
      </c>
      <c r="M4086" s="72" t="s">
        <v>163</v>
      </c>
    </row>
    <row r="4087" spans="2:13" x14ac:dyDescent="0.25">
      <c r="B4087" s="72" t="s">
        <v>143</v>
      </c>
      <c r="C4087" s="72" t="s">
        <v>144</v>
      </c>
      <c r="D4087" s="72" t="s">
        <v>12</v>
      </c>
      <c r="E4087" s="72" t="s">
        <v>199</v>
      </c>
      <c r="F4087" s="73">
        <v>31232</v>
      </c>
      <c r="G4087" s="72" t="s">
        <v>14</v>
      </c>
      <c r="H4087" s="72" t="s">
        <v>15</v>
      </c>
      <c r="I4087" s="72" t="s">
        <v>16</v>
      </c>
      <c r="J4087" s="72" t="s">
        <v>18</v>
      </c>
      <c r="K4087" s="72" t="s">
        <v>33</v>
      </c>
      <c r="L4087" s="72" t="s">
        <v>256</v>
      </c>
      <c r="M4087" s="72"/>
    </row>
    <row r="4088" spans="2:13" x14ac:dyDescent="0.25">
      <c r="B4088" s="72" t="s">
        <v>143</v>
      </c>
      <c r="C4088" s="72" t="s">
        <v>144</v>
      </c>
      <c r="D4088" s="72" t="s">
        <v>12</v>
      </c>
      <c r="E4088" s="72" t="s">
        <v>181</v>
      </c>
      <c r="F4088" s="73">
        <v>-263</v>
      </c>
      <c r="G4088" s="72" t="s">
        <v>14</v>
      </c>
      <c r="H4088" s="72" t="s">
        <v>15</v>
      </c>
      <c r="I4088" s="72" t="s">
        <v>16</v>
      </c>
      <c r="J4088" s="72" t="s">
        <v>18</v>
      </c>
      <c r="K4088" s="72" t="s">
        <v>147</v>
      </c>
      <c r="L4088" s="72" t="s">
        <v>255</v>
      </c>
      <c r="M4088" s="72"/>
    </row>
    <row r="4089" spans="2:13" x14ac:dyDescent="0.25">
      <c r="B4089" s="72" t="s">
        <v>143</v>
      </c>
      <c r="C4089" s="72" t="s">
        <v>144</v>
      </c>
      <c r="D4089" s="72" t="s">
        <v>12</v>
      </c>
      <c r="E4089" s="72" t="s">
        <v>201</v>
      </c>
      <c r="F4089" s="73">
        <v>22417</v>
      </c>
      <c r="G4089" s="72" t="s">
        <v>14</v>
      </c>
      <c r="H4089" s="72" t="s">
        <v>15</v>
      </c>
      <c r="I4089" s="72" t="s">
        <v>16</v>
      </c>
      <c r="J4089" s="72" t="s">
        <v>18</v>
      </c>
      <c r="K4089" s="72" t="s">
        <v>267</v>
      </c>
      <c r="L4089" s="72" t="s">
        <v>579</v>
      </c>
      <c r="M4089" s="72" t="s">
        <v>159</v>
      </c>
    </row>
    <row r="4090" spans="2:13" x14ac:dyDescent="0.25">
      <c r="B4090" s="72" t="s">
        <v>143</v>
      </c>
      <c r="C4090" s="72" t="s">
        <v>144</v>
      </c>
      <c r="D4090" s="72" t="s">
        <v>12</v>
      </c>
      <c r="E4090" s="72" t="s">
        <v>292</v>
      </c>
      <c r="F4090" s="73">
        <v>161392</v>
      </c>
      <c r="G4090" s="72" t="s">
        <v>14</v>
      </c>
      <c r="H4090" s="72" t="s">
        <v>155</v>
      </c>
      <c r="I4090" s="72" t="s">
        <v>16</v>
      </c>
      <c r="J4090" s="72" t="s">
        <v>18</v>
      </c>
      <c r="K4090" s="72" t="s">
        <v>33</v>
      </c>
      <c r="L4090" s="72" t="s">
        <v>232</v>
      </c>
      <c r="M4090" s="72" t="s">
        <v>384</v>
      </c>
    </row>
    <row r="4091" spans="2:13" x14ac:dyDescent="0.25">
      <c r="B4091" s="72" t="s">
        <v>143</v>
      </c>
      <c r="C4091" s="72" t="s">
        <v>144</v>
      </c>
      <c r="D4091" s="72" t="s">
        <v>12</v>
      </c>
      <c r="E4091" s="72" t="s">
        <v>152</v>
      </c>
      <c r="F4091" s="73">
        <v>-3709</v>
      </c>
      <c r="G4091" s="72" t="s">
        <v>14</v>
      </c>
      <c r="H4091" s="72" t="s">
        <v>15</v>
      </c>
      <c r="I4091" s="72" t="s">
        <v>16</v>
      </c>
      <c r="J4091" s="72" t="s">
        <v>18</v>
      </c>
      <c r="K4091" s="72" t="s">
        <v>147</v>
      </c>
      <c r="L4091" s="72" t="s">
        <v>663</v>
      </c>
      <c r="M4091" s="72"/>
    </row>
    <row r="4092" spans="2:13" x14ac:dyDescent="0.25">
      <c r="B4092" s="72" t="s">
        <v>143</v>
      </c>
      <c r="C4092" s="72" t="s">
        <v>144</v>
      </c>
      <c r="D4092" s="72" t="s">
        <v>12</v>
      </c>
      <c r="E4092" s="72" t="s">
        <v>197</v>
      </c>
      <c r="F4092" s="73">
        <v>610157</v>
      </c>
      <c r="G4092" s="72" t="s">
        <v>14</v>
      </c>
      <c r="H4092" s="72" t="s">
        <v>155</v>
      </c>
      <c r="I4092" s="72" t="s">
        <v>16</v>
      </c>
      <c r="J4092" s="72" t="s">
        <v>18</v>
      </c>
      <c r="K4092" s="72" t="s">
        <v>269</v>
      </c>
      <c r="L4092" s="72" t="s">
        <v>270</v>
      </c>
      <c r="M4092" s="72" t="s">
        <v>248</v>
      </c>
    </row>
    <row r="4093" spans="2:13" x14ac:dyDescent="0.25">
      <c r="B4093" s="72" t="s">
        <v>143</v>
      </c>
      <c r="C4093" s="72" t="s">
        <v>144</v>
      </c>
      <c r="D4093" s="72" t="s">
        <v>12</v>
      </c>
      <c r="E4093" s="72" t="s">
        <v>152</v>
      </c>
      <c r="F4093" s="73">
        <v>-8323</v>
      </c>
      <c r="G4093" s="72" t="s">
        <v>14</v>
      </c>
      <c r="H4093" s="72" t="s">
        <v>15</v>
      </c>
      <c r="I4093" s="72" t="s">
        <v>16</v>
      </c>
      <c r="J4093" s="72" t="s">
        <v>18</v>
      </c>
      <c r="K4093" s="72" t="s">
        <v>257</v>
      </c>
      <c r="L4093" s="72" t="s">
        <v>816</v>
      </c>
      <c r="M4093" s="72"/>
    </row>
    <row r="4094" spans="2:13" x14ac:dyDescent="0.25">
      <c r="B4094" s="72" t="s">
        <v>143</v>
      </c>
      <c r="C4094" s="72" t="s">
        <v>144</v>
      </c>
      <c r="D4094" s="72" t="s">
        <v>12</v>
      </c>
      <c r="E4094" s="72" t="s">
        <v>160</v>
      </c>
      <c r="F4094" s="73">
        <v>140454</v>
      </c>
      <c r="G4094" s="72" t="s">
        <v>14</v>
      </c>
      <c r="H4094" s="72" t="s">
        <v>155</v>
      </c>
      <c r="I4094" s="72" t="s">
        <v>16</v>
      </c>
      <c r="J4094" s="72" t="s">
        <v>18</v>
      </c>
      <c r="K4094" s="72" t="s">
        <v>33</v>
      </c>
      <c r="L4094" s="72" t="s">
        <v>360</v>
      </c>
      <c r="M4094" s="72" t="s">
        <v>163</v>
      </c>
    </row>
    <row r="4095" spans="2:13" x14ac:dyDescent="0.25">
      <c r="B4095" s="72" t="s">
        <v>143</v>
      </c>
      <c r="C4095" s="72" t="s">
        <v>144</v>
      </c>
      <c r="D4095" s="72" t="s">
        <v>12</v>
      </c>
      <c r="E4095" s="72" t="s">
        <v>152</v>
      </c>
      <c r="F4095" s="73">
        <v>-1919</v>
      </c>
      <c r="G4095" s="72" t="s">
        <v>14</v>
      </c>
      <c r="H4095" s="72" t="s">
        <v>155</v>
      </c>
      <c r="I4095" s="72" t="s">
        <v>16</v>
      </c>
      <c r="J4095" s="72" t="s">
        <v>18</v>
      </c>
      <c r="K4095" s="72" t="s">
        <v>33</v>
      </c>
      <c r="L4095" s="72" t="s">
        <v>465</v>
      </c>
      <c r="M4095" s="72"/>
    </row>
    <row r="4096" spans="2:13" x14ac:dyDescent="0.25">
      <c r="B4096" s="72" t="s">
        <v>143</v>
      </c>
      <c r="C4096" s="72" t="s">
        <v>144</v>
      </c>
      <c r="D4096" s="72" t="s">
        <v>12</v>
      </c>
      <c r="E4096" s="72" t="s">
        <v>181</v>
      </c>
      <c r="F4096" s="73">
        <v>-383</v>
      </c>
      <c r="G4096" s="72" t="s">
        <v>14</v>
      </c>
      <c r="H4096" s="72" t="s">
        <v>155</v>
      </c>
      <c r="I4096" s="72" t="s">
        <v>16</v>
      </c>
      <c r="J4096" s="72" t="s">
        <v>18</v>
      </c>
      <c r="K4096" s="72" t="s">
        <v>267</v>
      </c>
      <c r="L4096" s="72" t="s">
        <v>561</v>
      </c>
      <c r="M4096" s="72"/>
    </row>
    <row r="4097" spans="2:13" x14ac:dyDescent="0.25">
      <c r="B4097" s="72" t="s">
        <v>143</v>
      </c>
      <c r="C4097" s="72" t="s">
        <v>144</v>
      </c>
      <c r="D4097" s="72" t="s">
        <v>12</v>
      </c>
      <c r="E4097" s="72" t="s">
        <v>154</v>
      </c>
      <c r="F4097" s="73">
        <v>-170</v>
      </c>
      <c r="G4097" s="72" t="s">
        <v>14</v>
      </c>
      <c r="H4097" s="72" t="s">
        <v>155</v>
      </c>
      <c r="I4097" s="72" t="s">
        <v>16</v>
      </c>
      <c r="J4097" s="72" t="s">
        <v>18</v>
      </c>
      <c r="K4097" s="72" t="s">
        <v>21</v>
      </c>
      <c r="L4097" s="72" t="s">
        <v>609</v>
      </c>
      <c r="M4097" s="72"/>
    </row>
    <row r="4098" spans="2:13" x14ac:dyDescent="0.25">
      <c r="B4098" s="72" t="s">
        <v>143</v>
      </c>
      <c r="C4098" s="72" t="s">
        <v>144</v>
      </c>
      <c r="D4098" s="72" t="s">
        <v>12</v>
      </c>
      <c r="E4098" s="72" t="s">
        <v>237</v>
      </c>
      <c r="F4098" s="73">
        <v>429461</v>
      </c>
      <c r="G4098" s="72" t="s">
        <v>14</v>
      </c>
      <c r="H4098" s="72" t="s">
        <v>15</v>
      </c>
      <c r="I4098" s="72" t="s">
        <v>16</v>
      </c>
      <c r="J4098" s="72" t="s">
        <v>18</v>
      </c>
      <c r="K4098" s="72" t="s">
        <v>165</v>
      </c>
      <c r="L4098" s="72" t="s">
        <v>610</v>
      </c>
      <c r="M4098" s="72" t="s">
        <v>248</v>
      </c>
    </row>
    <row r="4099" spans="2:13" x14ac:dyDescent="0.25">
      <c r="B4099" s="72" t="s">
        <v>143</v>
      </c>
      <c r="C4099" s="72" t="s">
        <v>144</v>
      </c>
      <c r="D4099" s="72" t="s">
        <v>12</v>
      </c>
      <c r="E4099" s="72" t="s">
        <v>145</v>
      </c>
      <c r="F4099" s="73">
        <v>-53</v>
      </c>
      <c r="G4099" s="72" t="s">
        <v>14</v>
      </c>
      <c r="H4099" s="72" t="s">
        <v>15</v>
      </c>
      <c r="I4099" s="72" t="s">
        <v>16</v>
      </c>
      <c r="J4099" s="72" t="s">
        <v>18</v>
      </c>
      <c r="K4099" s="72" t="s">
        <v>24</v>
      </c>
      <c r="L4099" s="72" t="s">
        <v>40</v>
      </c>
      <c r="M4099" s="72"/>
    </row>
    <row r="4100" spans="2:13" x14ac:dyDescent="0.25">
      <c r="B4100" s="72" t="s">
        <v>143</v>
      </c>
      <c r="C4100" s="72" t="s">
        <v>144</v>
      </c>
      <c r="D4100" s="72" t="s">
        <v>12</v>
      </c>
      <c r="E4100" s="72" t="s">
        <v>170</v>
      </c>
      <c r="F4100" s="73">
        <v>15876</v>
      </c>
      <c r="G4100" s="72" t="s">
        <v>14</v>
      </c>
      <c r="H4100" s="72" t="s">
        <v>15</v>
      </c>
      <c r="I4100" s="72" t="s">
        <v>16</v>
      </c>
      <c r="J4100" s="72" t="s">
        <v>18</v>
      </c>
      <c r="K4100" s="72" t="s">
        <v>33</v>
      </c>
      <c r="L4100" s="72" t="s">
        <v>277</v>
      </c>
      <c r="M4100" s="72" t="s">
        <v>163</v>
      </c>
    </row>
    <row r="4101" spans="2:13" x14ac:dyDescent="0.25">
      <c r="B4101" s="72" t="s">
        <v>143</v>
      </c>
      <c r="C4101" s="72" t="s">
        <v>144</v>
      </c>
      <c r="D4101" s="72" t="s">
        <v>12</v>
      </c>
      <c r="E4101" s="72" t="s">
        <v>227</v>
      </c>
      <c r="F4101" s="73">
        <v>21299</v>
      </c>
      <c r="G4101" s="72" t="s">
        <v>14</v>
      </c>
      <c r="H4101" s="72" t="s">
        <v>155</v>
      </c>
      <c r="I4101" s="72" t="s">
        <v>16</v>
      </c>
      <c r="J4101" s="72" t="s">
        <v>18</v>
      </c>
      <c r="K4101" s="72" t="s">
        <v>267</v>
      </c>
      <c r="L4101" s="72" t="s">
        <v>659</v>
      </c>
      <c r="M4101" s="72" t="s">
        <v>163</v>
      </c>
    </row>
    <row r="4102" spans="2:13" x14ac:dyDescent="0.25">
      <c r="B4102" s="72" t="s">
        <v>143</v>
      </c>
      <c r="C4102" s="72" t="s">
        <v>144</v>
      </c>
      <c r="D4102" s="72" t="s">
        <v>12</v>
      </c>
      <c r="E4102" s="72" t="s">
        <v>188</v>
      </c>
      <c r="F4102" s="73">
        <v>947387</v>
      </c>
      <c r="G4102" s="72" t="s">
        <v>14</v>
      </c>
      <c r="H4102" s="72" t="s">
        <v>155</v>
      </c>
      <c r="I4102" s="72" t="s">
        <v>16</v>
      </c>
      <c r="J4102" s="72" t="s">
        <v>18</v>
      </c>
      <c r="K4102" s="72" t="s">
        <v>33</v>
      </c>
      <c r="L4102" s="72" t="s">
        <v>348</v>
      </c>
      <c r="M4102" s="72" t="s">
        <v>191</v>
      </c>
    </row>
    <row r="4103" spans="2:13" x14ac:dyDescent="0.25">
      <c r="B4103" s="72" t="s">
        <v>143</v>
      </c>
      <c r="C4103" s="72" t="s">
        <v>144</v>
      </c>
      <c r="D4103" s="72" t="s">
        <v>12</v>
      </c>
      <c r="E4103" s="72" t="s">
        <v>199</v>
      </c>
      <c r="F4103" s="73">
        <v>4171</v>
      </c>
      <c r="G4103" s="72" t="s">
        <v>14</v>
      </c>
      <c r="H4103" s="72" t="s">
        <v>15</v>
      </c>
      <c r="I4103" s="72" t="s">
        <v>136</v>
      </c>
      <c r="J4103" s="72" t="s">
        <v>18</v>
      </c>
      <c r="K4103" s="72" t="s">
        <v>21</v>
      </c>
      <c r="L4103" s="72" t="s">
        <v>272</v>
      </c>
      <c r="M4103" s="72"/>
    </row>
    <row r="4104" spans="2:13" x14ac:dyDescent="0.25">
      <c r="B4104" s="72" t="s">
        <v>143</v>
      </c>
      <c r="C4104" s="72" t="s">
        <v>144</v>
      </c>
      <c r="D4104" s="72" t="s">
        <v>12</v>
      </c>
      <c r="E4104" s="72" t="s">
        <v>183</v>
      </c>
      <c r="F4104" s="73">
        <v>10838</v>
      </c>
      <c r="G4104" s="72" t="s">
        <v>14</v>
      </c>
      <c r="H4104" s="72" t="s">
        <v>15</v>
      </c>
      <c r="I4104" s="72" t="s">
        <v>16</v>
      </c>
      <c r="J4104" s="72" t="s">
        <v>18</v>
      </c>
      <c r="K4104" s="72" t="s">
        <v>267</v>
      </c>
      <c r="L4104" s="72" t="s">
        <v>628</v>
      </c>
      <c r="M4104" s="72" t="s">
        <v>186</v>
      </c>
    </row>
    <row r="4105" spans="2:13" x14ac:dyDescent="0.25">
      <c r="B4105" s="72" t="s">
        <v>143</v>
      </c>
      <c r="C4105" s="72" t="s">
        <v>144</v>
      </c>
      <c r="D4105" s="72" t="s">
        <v>12</v>
      </c>
      <c r="E4105" s="72" t="s">
        <v>749</v>
      </c>
      <c r="F4105" s="73">
        <v>-242630</v>
      </c>
      <c r="G4105" s="72" t="s">
        <v>14</v>
      </c>
      <c r="H4105" s="72" t="s">
        <v>155</v>
      </c>
      <c r="I4105" s="72" t="s">
        <v>16</v>
      </c>
      <c r="J4105" s="72" t="s">
        <v>18</v>
      </c>
      <c r="K4105" s="72"/>
      <c r="L4105" s="72"/>
      <c r="M4105" s="72"/>
    </row>
    <row r="4106" spans="2:13" x14ac:dyDescent="0.25">
      <c r="B4106" s="72" t="s">
        <v>143</v>
      </c>
      <c r="C4106" s="72" t="s">
        <v>144</v>
      </c>
      <c r="D4106" s="72" t="s">
        <v>12</v>
      </c>
      <c r="E4106" s="72" t="s">
        <v>197</v>
      </c>
      <c r="F4106" s="73">
        <v>737331</v>
      </c>
      <c r="G4106" s="72" t="s">
        <v>14</v>
      </c>
      <c r="H4106" s="72" t="s">
        <v>15</v>
      </c>
      <c r="I4106" s="72" t="s">
        <v>16</v>
      </c>
      <c r="J4106" s="72" t="s">
        <v>18</v>
      </c>
      <c r="K4106" s="72" t="s">
        <v>147</v>
      </c>
      <c r="L4106" s="72" t="s">
        <v>520</v>
      </c>
      <c r="M4106" s="72" t="s">
        <v>163</v>
      </c>
    </row>
    <row r="4107" spans="2:13" x14ac:dyDescent="0.25">
      <c r="B4107" s="72" t="s">
        <v>143</v>
      </c>
      <c r="C4107" s="72" t="s">
        <v>144</v>
      </c>
      <c r="D4107" s="72" t="s">
        <v>12</v>
      </c>
      <c r="E4107" s="72" t="s">
        <v>145</v>
      </c>
      <c r="F4107" s="73">
        <v>-17</v>
      </c>
      <c r="G4107" s="72" t="s">
        <v>14</v>
      </c>
      <c r="H4107" s="72" t="s">
        <v>15</v>
      </c>
      <c r="I4107" s="72" t="s">
        <v>16</v>
      </c>
      <c r="J4107" s="72" t="s">
        <v>18</v>
      </c>
      <c r="K4107" s="72" t="s">
        <v>33</v>
      </c>
      <c r="L4107" s="72" t="s">
        <v>731</v>
      </c>
      <c r="M4107" s="72"/>
    </row>
    <row r="4108" spans="2:13" x14ac:dyDescent="0.25">
      <c r="B4108" s="72" t="s">
        <v>143</v>
      </c>
      <c r="C4108" s="72" t="s">
        <v>144</v>
      </c>
      <c r="D4108" s="72" t="s">
        <v>12</v>
      </c>
      <c r="E4108" s="72" t="s">
        <v>160</v>
      </c>
      <c r="F4108" s="73">
        <v>251022</v>
      </c>
      <c r="G4108" s="72" t="s">
        <v>14</v>
      </c>
      <c r="H4108" s="72" t="s">
        <v>155</v>
      </c>
      <c r="I4108" s="72" t="s">
        <v>16</v>
      </c>
      <c r="J4108" s="72" t="s">
        <v>18</v>
      </c>
      <c r="K4108" s="72" t="s">
        <v>147</v>
      </c>
      <c r="L4108" s="72" t="s">
        <v>332</v>
      </c>
      <c r="M4108" s="72" t="s">
        <v>191</v>
      </c>
    </row>
    <row r="4109" spans="2:13" x14ac:dyDescent="0.25">
      <c r="B4109" s="72" t="s">
        <v>143</v>
      </c>
      <c r="C4109" s="72" t="s">
        <v>144</v>
      </c>
      <c r="D4109" s="72" t="s">
        <v>12</v>
      </c>
      <c r="E4109" s="72" t="s">
        <v>199</v>
      </c>
      <c r="F4109" s="73">
        <v>9534</v>
      </c>
      <c r="G4109" s="72" t="s">
        <v>14</v>
      </c>
      <c r="H4109" s="72" t="s">
        <v>15</v>
      </c>
      <c r="I4109" s="72" t="s">
        <v>16</v>
      </c>
      <c r="J4109" s="72" t="s">
        <v>18</v>
      </c>
      <c r="K4109" s="72" t="s">
        <v>33</v>
      </c>
      <c r="L4109" s="72" t="s">
        <v>820</v>
      </c>
      <c r="M4109" s="72"/>
    </row>
    <row r="4110" spans="2:13" x14ac:dyDescent="0.25">
      <c r="B4110" s="72" t="s">
        <v>143</v>
      </c>
      <c r="C4110" s="72" t="s">
        <v>144</v>
      </c>
      <c r="D4110" s="72" t="s">
        <v>12</v>
      </c>
      <c r="E4110" s="72" t="s">
        <v>181</v>
      </c>
      <c r="F4110" s="73">
        <v>-205</v>
      </c>
      <c r="G4110" s="72" t="s">
        <v>14</v>
      </c>
      <c r="H4110" s="72" t="s">
        <v>15</v>
      </c>
      <c r="I4110" s="72" t="s">
        <v>16</v>
      </c>
      <c r="J4110" s="72" t="s">
        <v>18</v>
      </c>
      <c r="K4110" s="72" t="s">
        <v>33</v>
      </c>
      <c r="L4110" s="72" t="s">
        <v>551</v>
      </c>
      <c r="M4110" s="72"/>
    </row>
    <row r="4111" spans="2:13" x14ac:dyDescent="0.25">
      <c r="B4111" s="72" t="s">
        <v>143</v>
      </c>
      <c r="C4111" s="72" t="s">
        <v>144</v>
      </c>
      <c r="D4111" s="72" t="s">
        <v>12</v>
      </c>
      <c r="E4111" s="72" t="s">
        <v>188</v>
      </c>
      <c r="F4111" s="73">
        <v>2882</v>
      </c>
      <c r="G4111" s="72" t="s">
        <v>14</v>
      </c>
      <c r="H4111" s="72" t="s">
        <v>15</v>
      </c>
      <c r="I4111" s="72" t="s">
        <v>16</v>
      </c>
      <c r="J4111" s="72" t="s">
        <v>593</v>
      </c>
      <c r="K4111" s="72" t="s">
        <v>33</v>
      </c>
      <c r="L4111" s="72" t="s">
        <v>221</v>
      </c>
      <c r="M4111" s="72" t="s">
        <v>172</v>
      </c>
    </row>
    <row r="4112" spans="2:13" x14ac:dyDescent="0.25">
      <c r="B4112" s="72" t="s">
        <v>143</v>
      </c>
      <c r="C4112" s="72" t="s">
        <v>144</v>
      </c>
      <c r="D4112" s="72" t="s">
        <v>12</v>
      </c>
      <c r="E4112" s="72" t="s">
        <v>219</v>
      </c>
      <c r="F4112" s="73">
        <v>46890</v>
      </c>
      <c r="G4112" s="72" t="s">
        <v>14</v>
      </c>
      <c r="H4112" s="72" t="s">
        <v>155</v>
      </c>
      <c r="I4112" s="72" t="s">
        <v>16</v>
      </c>
      <c r="J4112" s="72" t="s">
        <v>18</v>
      </c>
      <c r="K4112" s="72" t="s">
        <v>33</v>
      </c>
      <c r="L4112" s="72" t="s">
        <v>261</v>
      </c>
      <c r="M4112" s="72"/>
    </row>
    <row r="4113" spans="2:13" x14ac:dyDescent="0.25">
      <c r="B4113" s="72" t="s">
        <v>143</v>
      </c>
      <c r="C4113" s="72" t="s">
        <v>144</v>
      </c>
      <c r="D4113" s="72" t="s">
        <v>12</v>
      </c>
      <c r="E4113" s="72" t="s">
        <v>145</v>
      </c>
      <c r="F4113" s="73">
        <v>-2989</v>
      </c>
      <c r="G4113" s="72" t="s">
        <v>14</v>
      </c>
      <c r="H4113" s="72" t="s">
        <v>15</v>
      </c>
      <c r="I4113" s="72" t="s">
        <v>16</v>
      </c>
      <c r="J4113" s="72" t="s">
        <v>18</v>
      </c>
      <c r="K4113" s="72" t="s">
        <v>24</v>
      </c>
      <c r="L4113" s="72" t="s">
        <v>715</v>
      </c>
      <c r="M4113" s="72"/>
    </row>
    <row r="4114" spans="2:13" x14ac:dyDescent="0.25">
      <c r="B4114" s="72" t="s">
        <v>143</v>
      </c>
      <c r="C4114" s="72" t="s">
        <v>144</v>
      </c>
      <c r="D4114" s="72" t="s">
        <v>12</v>
      </c>
      <c r="E4114" s="72" t="s">
        <v>160</v>
      </c>
      <c r="F4114" s="73">
        <v>1610025</v>
      </c>
      <c r="G4114" s="72" t="s">
        <v>14</v>
      </c>
      <c r="H4114" s="72" t="s">
        <v>155</v>
      </c>
      <c r="I4114" s="72" t="s">
        <v>16</v>
      </c>
      <c r="J4114" s="72" t="s">
        <v>18</v>
      </c>
      <c r="K4114" s="72" t="s">
        <v>267</v>
      </c>
      <c r="L4114" s="72" t="s">
        <v>321</v>
      </c>
      <c r="M4114" s="72" t="s">
        <v>248</v>
      </c>
    </row>
    <row r="4115" spans="2:13" x14ac:dyDescent="0.25">
      <c r="B4115" s="72" t="s">
        <v>143</v>
      </c>
      <c r="C4115" s="72" t="s">
        <v>144</v>
      </c>
      <c r="D4115" s="72" t="s">
        <v>12</v>
      </c>
      <c r="E4115" s="72" t="s">
        <v>219</v>
      </c>
      <c r="F4115" s="73">
        <v>4</v>
      </c>
      <c r="G4115" s="72" t="s">
        <v>14</v>
      </c>
      <c r="H4115" s="72" t="s">
        <v>15</v>
      </c>
      <c r="I4115" s="72" t="s">
        <v>136</v>
      </c>
      <c r="J4115" s="72" t="s">
        <v>18</v>
      </c>
      <c r="K4115" s="72" t="s">
        <v>267</v>
      </c>
      <c r="L4115" s="72" t="s">
        <v>342</v>
      </c>
      <c r="M4115" s="72"/>
    </row>
    <row r="4116" spans="2:13" x14ac:dyDescent="0.25">
      <c r="B4116" s="72" t="s">
        <v>143</v>
      </c>
      <c r="C4116" s="72" t="s">
        <v>144</v>
      </c>
      <c r="D4116" s="72" t="s">
        <v>12</v>
      </c>
      <c r="E4116" s="72" t="s">
        <v>188</v>
      </c>
      <c r="F4116" s="73">
        <v>1028412</v>
      </c>
      <c r="G4116" s="72" t="s">
        <v>14</v>
      </c>
      <c r="H4116" s="72" t="s">
        <v>155</v>
      </c>
      <c r="I4116" s="72" t="s">
        <v>16</v>
      </c>
      <c r="J4116" s="72" t="s">
        <v>18</v>
      </c>
      <c r="K4116" s="72" t="s">
        <v>33</v>
      </c>
      <c r="L4116" s="72" t="s">
        <v>809</v>
      </c>
      <c r="M4116" s="72" t="s">
        <v>151</v>
      </c>
    </row>
    <row r="4117" spans="2:13" x14ac:dyDescent="0.25">
      <c r="B4117" s="72" t="s">
        <v>143</v>
      </c>
      <c r="C4117" s="72" t="s">
        <v>144</v>
      </c>
      <c r="D4117" s="72" t="s">
        <v>12</v>
      </c>
      <c r="E4117" s="72" t="s">
        <v>181</v>
      </c>
      <c r="F4117" s="73">
        <v>-9687</v>
      </c>
      <c r="G4117" s="72" t="s">
        <v>14</v>
      </c>
      <c r="H4117" s="72" t="s">
        <v>15</v>
      </c>
      <c r="I4117" s="72" t="s">
        <v>16</v>
      </c>
      <c r="J4117" s="72" t="s">
        <v>18</v>
      </c>
      <c r="K4117" s="72" t="s">
        <v>21</v>
      </c>
      <c r="L4117" s="72" t="s">
        <v>645</v>
      </c>
      <c r="M4117" s="72"/>
    </row>
    <row r="4118" spans="2:13" x14ac:dyDescent="0.25">
      <c r="B4118" s="72" t="s">
        <v>143</v>
      </c>
      <c r="C4118" s="72" t="s">
        <v>144</v>
      </c>
      <c r="D4118" s="72" t="s">
        <v>12</v>
      </c>
      <c r="E4118" s="72" t="s">
        <v>152</v>
      </c>
      <c r="F4118" s="73">
        <v>-26210</v>
      </c>
      <c r="G4118" s="72" t="s">
        <v>14</v>
      </c>
      <c r="H4118" s="72" t="s">
        <v>15</v>
      </c>
      <c r="I4118" s="72" t="s">
        <v>16</v>
      </c>
      <c r="J4118" s="72" t="s">
        <v>18</v>
      </c>
      <c r="K4118" s="72" t="s">
        <v>161</v>
      </c>
      <c r="L4118" s="72" t="s">
        <v>304</v>
      </c>
      <c r="M4118" s="72"/>
    </row>
    <row r="4119" spans="2:13" x14ac:dyDescent="0.25">
      <c r="B4119" s="72" t="s">
        <v>143</v>
      </c>
      <c r="C4119" s="72" t="s">
        <v>144</v>
      </c>
      <c r="D4119" s="72" t="s">
        <v>12</v>
      </c>
      <c r="E4119" s="72" t="s">
        <v>237</v>
      </c>
      <c r="F4119" s="73">
        <v>648388</v>
      </c>
      <c r="G4119" s="72" t="s">
        <v>14</v>
      </c>
      <c r="H4119" s="72" t="s">
        <v>15</v>
      </c>
      <c r="I4119" s="72" t="s">
        <v>16</v>
      </c>
      <c r="J4119" s="72" t="s">
        <v>18</v>
      </c>
      <c r="K4119" s="72" t="s">
        <v>147</v>
      </c>
      <c r="L4119" s="72" t="s">
        <v>182</v>
      </c>
      <c r="M4119" s="72" t="s">
        <v>163</v>
      </c>
    </row>
    <row r="4120" spans="2:13" x14ac:dyDescent="0.25">
      <c r="B4120" s="72" t="s">
        <v>143</v>
      </c>
      <c r="C4120" s="72" t="s">
        <v>144</v>
      </c>
      <c r="D4120" s="72" t="s">
        <v>12</v>
      </c>
      <c r="E4120" s="72" t="s">
        <v>199</v>
      </c>
      <c r="F4120" s="73">
        <v>29383</v>
      </c>
      <c r="G4120" s="72" t="s">
        <v>14</v>
      </c>
      <c r="H4120" s="72" t="s">
        <v>15</v>
      </c>
      <c r="I4120" s="72" t="s">
        <v>16</v>
      </c>
      <c r="J4120" s="72" t="s">
        <v>18</v>
      </c>
      <c r="K4120" s="72" t="s">
        <v>147</v>
      </c>
      <c r="L4120" s="72" t="s">
        <v>432</v>
      </c>
      <c r="M4120" s="72"/>
    </row>
    <row r="4121" spans="2:13" x14ac:dyDescent="0.25">
      <c r="B4121" s="72" t="s">
        <v>143</v>
      </c>
      <c r="C4121" s="72" t="s">
        <v>144</v>
      </c>
      <c r="D4121" s="72" t="s">
        <v>12</v>
      </c>
      <c r="E4121" s="72" t="s">
        <v>197</v>
      </c>
      <c r="F4121" s="73">
        <v>1011777</v>
      </c>
      <c r="G4121" s="72" t="s">
        <v>14</v>
      </c>
      <c r="H4121" s="72" t="s">
        <v>155</v>
      </c>
      <c r="I4121" s="72" t="s">
        <v>16</v>
      </c>
      <c r="J4121" s="72" t="s">
        <v>18</v>
      </c>
      <c r="K4121" s="72" t="s">
        <v>33</v>
      </c>
      <c r="L4121" s="72" t="s">
        <v>751</v>
      </c>
      <c r="M4121" s="72" t="s">
        <v>191</v>
      </c>
    </row>
    <row r="4122" spans="2:13" x14ac:dyDescent="0.25">
      <c r="B4122" s="72" t="s">
        <v>143</v>
      </c>
      <c r="C4122" s="72" t="s">
        <v>144</v>
      </c>
      <c r="D4122" s="72" t="s">
        <v>12</v>
      </c>
      <c r="E4122" s="72" t="s">
        <v>197</v>
      </c>
      <c r="F4122" s="73">
        <v>314100</v>
      </c>
      <c r="G4122" s="72" t="s">
        <v>14</v>
      </c>
      <c r="H4122" s="72" t="s">
        <v>15</v>
      </c>
      <c r="I4122" s="72" t="s">
        <v>16</v>
      </c>
      <c r="J4122" s="72" t="s">
        <v>18</v>
      </c>
      <c r="K4122" s="72" t="s">
        <v>33</v>
      </c>
      <c r="L4122" s="72" t="s">
        <v>714</v>
      </c>
      <c r="M4122" s="72" t="s">
        <v>191</v>
      </c>
    </row>
    <row r="4123" spans="2:13" x14ac:dyDescent="0.25">
      <c r="B4123" s="72" t="s">
        <v>143</v>
      </c>
      <c r="C4123" s="72" t="s">
        <v>144</v>
      </c>
      <c r="D4123" s="72" t="s">
        <v>12</v>
      </c>
      <c r="E4123" s="72" t="s">
        <v>154</v>
      </c>
      <c r="F4123" s="73">
        <v>-796</v>
      </c>
      <c r="G4123" s="72" t="s">
        <v>14</v>
      </c>
      <c r="H4123" s="72" t="s">
        <v>15</v>
      </c>
      <c r="I4123" s="72" t="s">
        <v>16</v>
      </c>
      <c r="J4123" s="72" t="s">
        <v>18</v>
      </c>
      <c r="K4123" s="72" t="s">
        <v>147</v>
      </c>
      <c r="L4123" s="72" t="s">
        <v>417</v>
      </c>
      <c r="M4123" s="72"/>
    </row>
    <row r="4124" spans="2:13" x14ac:dyDescent="0.25">
      <c r="B4124" s="72" t="s">
        <v>143</v>
      </c>
      <c r="C4124" s="72" t="s">
        <v>144</v>
      </c>
      <c r="D4124" s="72" t="s">
        <v>12</v>
      </c>
      <c r="E4124" s="72" t="s">
        <v>170</v>
      </c>
      <c r="F4124" s="73">
        <v>1184335</v>
      </c>
      <c r="G4124" s="72" t="s">
        <v>14</v>
      </c>
      <c r="H4124" s="72" t="s">
        <v>15</v>
      </c>
      <c r="I4124" s="72" t="s">
        <v>16</v>
      </c>
      <c r="J4124" s="72" t="s">
        <v>18</v>
      </c>
      <c r="K4124" s="72" t="s">
        <v>27</v>
      </c>
      <c r="L4124" s="72" t="s">
        <v>572</v>
      </c>
      <c r="M4124" s="72" t="s">
        <v>248</v>
      </c>
    </row>
    <row r="4125" spans="2:13" x14ac:dyDescent="0.25">
      <c r="B4125" s="72" t="s">
        <v>143</v>
      </c>
      <c r="C4125" s="72" t="s">
        <v>144</v>
      </c>
      <c r="D4125" s="72" t="s">
        <v>12</v>
      </c>
      <c r="E4125" s="72" t="s">
        <v>646</v>
      </c>
      <c r="F4125" s="73">
        <v>885279</v>
      </c>
      <c r="G4125" s="72" t="s">
        <v>14</v>
      </c>
      <c r="H4125" s="72" t="s">
        <v>155</v>
      </c>
      <c r="I4125" s="72" t="s">
        <v>16</v>
      </c>
      <c r="J4125" s="72" t="s">
        <v>18</v>
      </c>
      <c r="K4125" s="72" t="s">
        <v>33</v>
      </c>
      <c r="L4125" s="72" t="s">
        <v>179</v>
      </c>
      <c r="M4125" s="72"/>
    </row>
    <row r="4126" spans="2:13" x14ac:dyDescent="0.25">
      <c r="B4126" s="72" t="s">
        <v>143</v>
      </c>
      <c r="C4126" s="72" t="s">
        <v>144</v>
      </c>
      <c r="D4126" s="72" t="s">
        <v>12</v>
      </c>
      <c r="E4126" s="72" t="s">
        <v>188</v>
      </c>
      <c r="F4126" s="73">
        <v>589966</v>
      </c>
      <c r="G4126" s="72" t="s">
        <v>14</v>
      </c>
      <c r="H4126" s="72" t="s">
        <v>15</v>
      </c>
      <c r="I4126" s="72" t="s">
        <v>16</v>
      </c>
      <c r="J4126" s="72" t="s">
        <v>18</v>
      </c>
      <c r="K4126" s="72" t="s">
        <v>245</v>
      </c>
      <c r="L4126" s="72" t="s">
        <v>564</v>
      </c>
      <c r="M4126" s="72" t="s">
        <v>151</v>
      </c>
    </row>
    <row r="4127" spans="2:13" x14ac:dyDescent="0.25">
      <c r="B4127" s="72" t="s">
        <v>143</v>
      </c>
      <c r="C4127" s="72" t="s">
        <v>144</v>
      </c>
      <c r="D4127" s="72" t="s">
        <v>12</v>
      </c>
      <c r="E4127" s="72" t="s">
        <v>213</v>
      </c>
      <c r="F4127" s="73">
        <v>403</v>
      </c>
      <c r="G4127" s="72" t="s">
        <v>14</v>
      </c>
      <c r="H4127" s="72" t="s">
        <v>15</v>
      </c>
      <c r="I4127" s="72" t="s">
        <v>16</v>
      </c>
      <c r="J4127" s="72" t="s">
        <v>18</v>
      </c>
      <c r="K4127" s="72" t="s">
        <v>189</v>
      </c>
      <c r="L4127" s="72" t="s">
        <v>421</v>
      </c>
      <c r="M4127" s="72" t="s">
        <v>172</v>
      </c>
    </row>
    <row r="4128" spans="2:13" x14ac:dyDescent="0.25">
      <c r="B4128" s="72" t="s">
        <v>143</v>
      </c>
      <c r="C4128" s="72" t="s">
        <v>144</v>
      </c>
      <c r="D4128" s="72" t="s">
        <v>12</v>
      </c>
      <c r="E4128" s="72" t="s">
        <v>149</v>
      </c>
      <c r="F4128" s="73">
        <v>5179361</v>
      </c>
      <c r="G4128" s="72" t="s">
        <v>14</v>
      </c>
      <c r="H4128" s="72" t="s">
        <v>15</v>
      </c>
      <c r="I4128" s="72" t="s">
        <v>16</v>
      </c>
      <c r="J4128" s="72" t="s">
        <v>18</v>
      </c>
      <c r="K4128" s="72" t="s">
        <v>33</v>
      </c>
      <c r="L4128" s="72" t="s">
        <v>307</v>
      </c>
      <c r="M4128" s="72" t="s">
        <v>151</v>
      </c>
    </row>
    <row r="4129" spans="2:13" x14ac:dyDescent="0.25">
      <c r="B4129" s="72" t="s">
        <v>143</v>
      </c>
      <c r="C4129" s="72" t="s">
        <v>144</v>
      </c>
      <c r="D4129" s="72" t="s">
        <v>12</v>
      </c>
      <c r="E4129" s="72" t="s">
        <v>383</v>
      </c>
      <c r="F4129" s="73">
        <v>964710</v>
      </c>
      <c r="G4129" s="72" t="s">
        <v>14</v>
      </c>
      <c r="H4129" s="72" t="s">
        <v>15</v>
      </c>
      <c r="I4129" s="72" t="s">
        <v>16</v>
      </c>
      <c r="J4129" s="72" t="s">
        <v>18</v>
      </c>
      <c r="K4129" s="72" t="s">
        <v>189</v>
      </c>
      <c r="L4129" s="72" t="s">
        <v>421</v>
      </c>
      <c r="M4129" s="72" t="s">
        <v>522</v>
      </c>
    </row>
    <row r="4130" spans="2:13" x14ac:dyDescent="0.25">
      <c r="B4130" s="72" t="s">
        <v>143</v>
      </c>
      <c r="C4130" s="72" t="s">
        <v>144</v>
      </c>
      <c r="D4130" s="72" t="s">
        <v>12</v>
      </c>
      <c r="E4130" s="72" t="s">
        <v>594</v>
      </c>
      <c r="F4130" s="73">
        <v>991615</v>
      </c>
      <c r="G4130" s="72" t="s">
        <v>14</v>
      </c>
      <c r="H4130" s="72" t="s">
        <v>155</v>
      </c>
      <c r="I4130" s="72" t="s">
        <v>16</v>
      </c>
      <c r="J4130" s="72" t="s">
        <v>18</v>
      </c>
      <c r="K4130" s="72" t="s">
        <v>33</v>
      </c>
      <c r="L4130" s="72" t="s">
        <v>314</v>
      </c>
      <c r="M4130" s="72" t="s">
        <v>384</v>
      </c>
    </row>
    <row r="4131" spans="2:13" x14ac:dyDescent="0.25">
      <c r="B4131" s="72" t="s">
        <v>143</v>
      </c>
      <c r="C4131" s="72" t="s">
        <v>144</v>
      </c>
      <c r="D4131" s="72" t="s">
        <v>12</v>
      </c>
      <c r="E4131" s="72" t="s">
        <v>383</v>
      </c>
      <c r="F4131" s="73">
        <v>141153</v>
      </c>
      <c r="G4131" s="72" t="s">
        <v>14</v>
      </c>
      <c r="H4131" s="72" t="s">
        <v>15</v>
      </c>
      <c r="I4131" s="72" t="s">
        <v>16</v>
      </c>
      <c r="J4131" s="72" t="s">
        <v>18</v>
      </c>
      <c r="K4131" s="72" t="s">
        <v>33</v>
      </c>
      <c r="L4131" s="72" t="s">
        <v>294</v>
      </c>
      <c r="M4131" s="72" t="s">
        <v>522</v>
      </c>
    </row>
    <row r="4132" spans="2:13" x14ac:dyDescent="0.25">
      <c r="B4132" s="72" t="s">
        <v>143</v>
      </c>
      <c r="C4132" s="72" t="s">
        <v>144</v>
      </c>
      <c r="D4132" s="72" t="s">
        <v>12</v>
      </c>
      <c r="E4132" s="72" t="s">
        <v>145</v>
      </c>
      <c r="F4132" s="73">
        <v>-340</v>
      </c>
      <c r="G4132" s="72" t="s">
        <v>14</v>
      </c>
      <c r="H4132" s="72" t="s">
        <v>155</v>
      </c>
      <c r="I4132" s="72" t="s">
        <v>16</v>
      </c>
      <c r="J4132" s="72" t="s">
        <v>18</v>
      </c>
      <c r="K4132" s="72" t="s">
        <v>33</v>
      </c>
      <c r="L4132" s="72" t="s">
        <v>443</v>
      </c>
      <c r="M4132" s="72"/>
    </row>
    <row r="4133" spans="2:13" x14ac:dyDescent="0.25">
      <c r="B4133" s="72" t="s">
        <v>143</v>
      </c>
      <c r="C4133" s="72" t="s">
        <v>144</v>
      </c>
      <c r="D4133" s="72" t="s">
        <v>12</v>
      </c>
      <c r="E4133" s="72" t="s">
        <v>160</v>
      </c>
      <c r="F4133" s="73">
        <v>499537</v>
      </c>
      <c r="G4133" s="72" t="s">
        <v>14</v>
      </c>
      <c r="H4133" s="72" t="s">
        <v>15</v>
      </c>
      <c r="I4133" s="72" t="s">
        <v>16</v>
      </c>
      <c r="J4133" s="72" t="s">
        <v>18</v>
      </c>
      <c r="K4133" s="72" t="s">
        <v>269</v>
      </c>
      <c r="L4133" s="72" t="s">
        <v>270</v>
      </c>
      <c r="M4133" s="72" t="s">
        <v>163</v>
      </c>
    </row>
    <row r="4134" spans="2:13" x14ac:dyDescent="0.25">
      <c r="B4134" s="72" t="s">
        <v>143</v>
      </c>
      <c r="C4134" s="72" t="s">
        <v>144</v>
      </c>
      <c r="D4134" s="72" t="s">
        <v>12</v>
      </c>
      <c r="E4134" s="72" t="s">
        <v>439</v>
      </c>
      <c r="F4134" s="73">
        <v>736055</v>
      </c>
      <c r="G4134" s="72" t="s">
        <v>14</v>
      </c>
      <c r="H4134" s="72" t="s">
        <v>155</v>
      </c>
      <c r="I4134" s="72" t="s">
        <v>16</v>
      </c>
      <c r="J4134" s="72" t="s">
        <v>18</v>
      </c>
      <c r="K4134" s="72" t="s">
        <v>147</v>
      </c>
      <c r="L4134" s="72" t="s">
        <v>225</v>
      </c>
      <c r="M4134" s="72"/>
    </row>
    <row r="4135" spans="2:13" x14ac:dyDescent="0.25">
      <c r="B4135" s="72" t="s">
        <v>143</v>
      </c>
      <c r="C4135" s="72" t="s">
        <v>144</v>
      </c>
      <c r="D4135" s="72" t="s">
        <v>12</v>
      </c>
      <c r="E4135" s="72" t="s">
        <v>181</v>
      </c>
      <c r="F4135" s="73">
        <v>-577</v>
      </c>
      <c r="G4135" s="72" t="s">
        <v>14</v>
      </c>
      <c r="H4135" s="72" t="s">
        <v>15</v>
      </c>
      <c r="I4135" s="72" t="s">
        <v>16</v>
      </c>
      <c r="J4135" s="72" t="s">
        <v>18</v>
      </c>
      <c r="K4135" s="72" t="s">
        <v>189</v>
      </c>
      <c r="L4135" s="72" t="s">
        <v>426</v>
      </c>
      <c r="M4135" s="72"/>
    </row>
    <row r="4136" spans="2:13" x14ac:dyDescent="0.25">
      <c r="B4136" s="72" t="s">
        <v>143</v>
      </c>
      <c r="C4136" s="72" t="s">
        <v>144</v>
      </c>
      <c r="D4136" s="72" t="s">
        <v>12</v>
      </c>
      <c r="E4136" s="72" t="s">
        <v>229</v>
      </c>
      <c r="F4136" s="73">
        <v>-5135</v>
      </c>
      <c r="G4136" s="72" t="s">
        <v>14</v>
      </c>
      <c r="H4136" s="72" t="s">
        <v>155</v>
      </c>
      <c r="I4136" s="72" t="s">
        <v>136</v>
      </c>
      <c r="J4136" s="72" t="s">
        <v>18</v>
      </c>
      <c r="K4136" s="72" t="s">
        <v>21</v>
      </c>
      <c r="L4136" s="72" t="s">
        <v>198</v>
      </c>
      <c r="M4136" s="72"/>
    </row>
    <row r="4137" spans="2:13" x14ac:dyDescent="0.25">
      <c r="B4137" s="72" t="s">
        <v>143</v>
      </c>
      <c r="C4137" s="72" t="s">
        <v>144</v>
      </c>
      <c r="D4137" s="72" t="s">
        <v>12</v>
      </c>
      <c r="E4137" s="72" t="s">
        <v>160</v>
      </c>
      <c r="F4137" s="73">
        <v>683441</v>
      </c>
      <c r="G4137" s="72" t="s">
        <v>14</v>
      </c>
      <c r="H4137" s="72" t="s">
        <v>15</v>
      </c>
      <c r="I4137" s="72" t="s">
        <v>16</v>
      </c>
      <c r="J4137" s="72" t="s">
        <v>18</v>
      </c>
      <c r="K4137" s="72" t="s">
        <v>161</v>
      </c>
      <c r="L4137" s="72" t="s">
        <v>643</v>
      </c>
      <c r="M4137" s="72" t="s">
        <v>248</v>
      </c>
    </row>
    <row r="4138" spans="2:13" x14ac:dyDescent="0.25">
      <c r="B4138" s="72" t="s">
        <v>143</v>
      </c>
      <c r="C4138" s="72" t="s">
        <v>144</v>
      </c>
      <c r="D4138" s="72" t="s">
        <v>12</v>
      </c>
      <c r="E4138" s="72" t="s">
        <v>145</v>
      </c>
      <c r="F4138" s="73">
        <v>-5835</v>
      </c>
      <c r="G4138" s="72" t="s">
        <v>14</v>
      </c>
      <c r="H4138" s="72" t="s">
        <v>155</v>
      </c>
      <c r="I4138" s="72" t="s">
        <v>16</v>
      </c>
      <c r="J4138" s="72" t="s">
        <v>18</v>
      </c>
      <c r="K4138" s="72" t="s">
        <v>267</v>
      </c>
      <c r="L4138" s="72" t="s">
        <v>702</v>
      </c>
      <c r="M4138" s="72"/>
    </row>
    <row r="4139" spans="2:13" x14ac:dyDescent="0.25">
      <c r="B4139" s="72" t="s">
        <v>143</v>
      </c>
      <c r="C4139" s="72" t="s">
        <v>144</v>
      </c>
      <c r="D4139" s="72" t="s">
        <v>12</v>
      </c>
      <c r="E4139" s="72" t="s">
        <v>724</v>
      </c>
      <c r="F4139" s="73">
        <v>273374</v>
      </c>
      <c r="G4139" s="72" t="s">
        <v>14</v>
      </c>
      <c r="H4139" s="72" t="s">
        <v>15</v>
      </c>
      <c r="I4139" s="72" t="s">
        <v>136</v>
      </c>
      <c r="J4139" s="72" t="s">
        <v>18</v>
      </c>
      <c r="K4139" s="72"/>
      <c r="L4139" s="72"/>
      <c r="M4139" s="72" t="s">
        <v>253</v>
      </c>
    </row>
    <row r="4140" spans="2:13" x14ac:dyDescent="0.25">
      <c r="B4140" s="72" t="s">
        <v>143</v>
      </c>
      <c r="C4140" s="72" t="s">
        <v>144</v>
      </c>
      <c r="D4140" s="72" t="s">
        <v>12</v>
      </c>
      <c r="E4140" s="72" t="s">
        <v>145</v>
      </c>
      <c r="F4140" s="73">
        <v>-163531</v>
      </c>
      <c r="G4140" s="72" t="s">
        <v>14</v>
      </c>
      <c r="H4140" s="72" t="s">
        <v>155</v>
      </c>
      <c r="I4140" s="72" t="s">
        <v>16</v>
      </c>
      <c r="J4140" s="72" t="s">
        <v>18</v>
      </c>
      <c r="K4140" s="72" t="s">
        <v>147</v>
      </c>
      <c r="L4140" s="72" t="s">
        <v>444</v>
      </c>
      <c r="M4140" s="72"/>
    </row>
    <row r="4141" spans="2:13" x14ac:dyDescent="0.25">
      <c r="B4141" s="72" t="s">
        <v>143</v>
      </c>
      <c r="C4141" s="72" t="s">
        <v>144</v>
      </c>
      <c r="D4141" s="72" t="s">
        <v>12</v>
      </c>
      <c r="E4141" s="72" t="s">
        <v>177</v>
      </c>
      <c r="F4141" s="73">
        <v>38100</v>
      </c>
      <c r="G4141" s="72" t="s">
        <v>14</v>
      </c>
      <c r="H4141" s="72" t="s">
        <v>15</v>
      </c>
      <c r="I4141" s="72" t="s">
        <v>16</v>
      </c>
      <c r="J4141" s="72" t="s">
        <v>18</v>
      </c>
      <c r="K4141" s="72" t="s">
        <v>267</v>
      </c>
      <c r="L4141" s="72" t="s">
        <v>641</v>
      </c>
      <c r="M4141" s="72"/>
    </row>
    <row r="4142" spans="2:13" x14ac:dyDescent="0.25">
      <c r="B4142" s="72" t="s">
        <v>143</v>
      </c>
      <c r="C4142" s="72" t="s">
        <v>144</v>
      </c>
      <c r="D4142" s="72" t="s">
        <v>12</v>
      </c>
      <c r="E4142" s="72" t="s">
        <v>227</v>
      </c>
      <c r="F4142" s="73">
        <v>24566</v>
      </c>
      <c r="G4142" s="72" t="s">
        <v>14</v>
      </c>
      <c r="H4142" s="72" t="s">
        <v>155</v>
      </c>
      <c r="I4142" s="72" t="s">
        <v>136</v>
      </c>
      <c r="J4142" s="72" t="s">
        <v>18</v>
      </c>
      <c r="K4142" s="72" t="s">
        <v>21</v>
      </c>
      <c r="L4142" s="72" t="s">
        <v>547</v>
      </c>
      <c r="M4142" s="72" t="s">
        <v>172</v>
      </c>
    </row>
    <row r="4143" spans="2:13" x14ac:dyDescent="0.25">
      <c r="B4143" s="72" t="s">
        <v>143</v>
      </c>
      <c r="C4143" s="72" t="s">
        <v>144</v>
      </c>
      <c r="D4143" s="72" t="s">
        <v>12</v>
      </c>
      <c r="E4143" s="72" t="s">
        <v>237</v>
      </c>
      <c r="F4143" s="73">
        <v>3376285</v>
      </c>
      <c r="G4143" s="72" t="s">
        <v>14</v>
      </c>
      <c r="H4143" s="72" t="s">
        <v>15</v>
      </c>
      <c r="I4143" s="72" t="s">
        <v>16</v>
      </c>
      <c r="J4143" s="72" t="s">
        <v>18</v>
      </c>
      <c r="K4143" s="72" t="s">
        <v>147</v>
      </c>
      <c r="L4143" s="72" t="s">
        <v>376</v>
      </c>
      <c r="M4143" s="72" t="s">
        <v>248</v>
      </c>
    </row>
    <row r="4144" spans="2:13" x14ac:dyDescent="0.25">
      <c r="B4144" s="72" t="s">
        <v>143</v>
      </c>
      <c r="C4144" s="72" t="s">
        <v>144</v>
      </c>
      <c r="D4144" s="72" t="s">
        <v>12</v>
      </c>
      <c r="E4144" s="72" t="s">
        <v>152</v>
      </c>
      <c r="F4144" s="73">
        <v>-427</v>
      </c>
      <c r="G4144" s="72" t="s">
        <v>14</v>
      </c>
      <c r="H4144" s="72" t="s">
        <v>15</v>
      </c>
      <c r="I4144" s="72" t="s">
        <v>16</v>
      </c>
      <c r="J4144" s="72" t="s">
        <v>17</v>
      </c>
      <c r="K4144" s="72" t="s">
        <v>33</v>
      </c>
      <c r="L4144" s="72" t="s">
        <v>545</v>
      </c>
      <c r="M4144" s="72"/>
    </row>
    <row r="4145" spans="2:13" x14ac:dyDescent="0.25">
      <c r="B4145" s="72" t="s">
        <v>143</v>
      </c>
      <c r="C4145" s="72" t="s">
        <v>144</v>
      </c>
      <c r="D4145" s="72" t="s">
        <v>12</v>
      </c>
      <c r="E4145" s="72" t="s">
        <v>240</v>
      </c>
      <c r="F4145" s="73">
        <v>-3137</v>
      </c>
      <c r="G4145" s="72" t="s">
        <v>14</v>
      </c>
      <c r="H4145" s="72" t="s">
        <v>15</v>
      </c>
      <c r="I4145" s="72" t="s">
        <v>16</v>
      </c>
      <c r="J4145" s="72" t="s">
        <v>18</v>
      </c>
      <c r="K4145" s="72" t="s">
        <v>33</v>
      </c>
      <c r="L4145" s="72" t="s">
        <v>490</v>
      </c>
      <c r="M4145" s="72"/>
    </row>
    <row r="4146" spans="2:13" x14ac:dyDescent="0.25">
      <c r="B4146" s="72" t="s">
        <v>143</v>
      </c>
      <c r="C4146" s="72" t="s">
        <v>144</v>
      </c>
      <c r="D4146" s="72" t="s">
        <v>12</v>
      </c>
      <c r="E4146" s="72" t="s">
        <v>152</v>
      </c>
      <c r="F4146" s="73">
        <v>-1677</v>
      </c>
      <c r="G4146" s="72" t="s">
        <v>14</v>
      </c>
      <c r="H4146" s="72" t="s">
        <v>15</v>
      </c>
      <c r="I4146" s="72" t="s">
        <v>16</v>
      </c>
      <c r="J4146" s="72" t="s">
        <v>18</v>
      </c>
      <c r="K4146" s="72" t="s">
        <v>33</v>
      </c>
      <c r="L4146" s="72" t="s">
        <v>193</v>
      </c>
      <c r="M4146" s="72"/>
    </row>
    <row r="4147" spans="2:13" x14ac:dyDescent="0.25">
      <c r="B4147" s="72" t="s">
        <v>143</v>
      </c>
      <c r="C4147" s="72" t="s">
        <v>144</v>
      </c>
      <c r="D4147" s="72" t="s">
        <v>12</v>
      </c>
      <c r="E4147" s="72" t="s">
        <v>145</v>
      </c>
      <c r="F4147" s="73">
        <v>-32275</v>
      </c>
      <c r="G4147" s="72" t="s">
        <v>14</v>
      </c>
      <c r="H4147" s="72" t="s">
        <v>15</v>
      </c>
      <c r="I4147" s="72" t="s">
        <v>16</v>
      </c>
      <c r="J4147" s="72" t="s">
        <v>18</v>
      </c>
      <c r="K4147" s="72" t="s">
        <v>24</v>
      </c>
      <c r="L4147" s="72" t="s">
        <v>676</v>
      </c>
      <c r="M4147" s="72"/>
    </row>
    <row r="4148" spans="2:13" x14ac:dyDescent="0.25">
      <c r="B4148" s="72" t="s">
        <v>143</v>
      </c>
      <c r="C4148" s="72" t="s">
        <v>144</v>
      </c>
      <c r="D4148" s="72" t="s">
        <v>12</v>
      </c>
      <c r="E4148" s="72" t="s">
        <v>149</v>
      </c>
      <c r="F4148" s="73">
        <v>1022001</v>
      </c>
      <c r="G4148" s="72" t="s">
        <v>14</v>
      </c>
      <c r="H4148" s="72" t="s">
        <v>15</v>
      </c>
      <c r="I4148" s="72" t="s">
        <v>16</v>
      </c>
      <c r="J4148" s="72" t="s">
        <v>18</v>
      </c>
      <c r="K4148" s="72" t="s">
        <v>27</v>
      </c>
      <c r="L4148" s="72" t="s">
        <v>469</v>
      </c>
      <c r="M4148" s="72" t="s">
        <v>151</v>
      </c>
    </row>
    <row r="4149" spans="2:13" x14ac:dyDescent="0.25">
      <c r="B4149" s="72" t="s">
        <v>143</v>
      </c>
      <c r="C4149" s="72" t="s">
        <v>144</v>
      </c>
      <c r="D4149" s="72" t="s">
        <v>12</v>
      </c>
      <c r="E4149" s="72" t="s">
        <v>149</v>
      </c>
      <c r="F4149" s="73">
        <v>923039</v>
      </c>
      <c r="G4149" s="72" t="s">
        <v>14</v>
      </c>
      <c r="H4149" s="72" t="s">
        <v>15</v>
      </c>
      <c r="I4149" s="72" t="s">
        <v>16</v>
      </c>
      <c r="J4149" s="72" t="s">
        <v>18</v>
      </c>
      <c r="K4149" s="72" t="s">
        <v>147</v>
      </c>
      <c r="L4149" s="72" t="s">
        <v>374</v>
      </c>
      <c r="M4149" s="72" t="s">
        <v>151</v>
      </c>
    </row>
    <row r="4150" spans="2:13" x14ac:dyDescent="0.25">
      <c r="B4150" s="72" t="s">
        <v>143</v>
      </c>
      <c r="C4150" s="72" t="s">
        <v>144</v>
      </c>
      <c r="D4150" s="72" t="s">
        <v>12</v>
      </c>
      <c r="E4150" s="72" t="s">
        <v>152</v>
      </c>
      <c r="F4150" s="73">
        <v>-6821</v>
      </c>
      <c r="G4150" s="72" t="s">
        <v>14</v>
      </c>
      <c r="H4150" s="72" t="s">
        <v>15</v>
      </c>
      <c r="I4150" s="72" t="s">
        <v>136</v>
      </c>
      <c r="J4150" s="72" t="s">
        <v>18</v>
      </c>
      <c r="K4150" s="72" t="s">
        <v>184</v>
      </c>
      <c r="L4150" s="72" t="s">
        <v>573</v>
      </c>
      <c r="M4150" s="72"/>
    </row>
    <row r="4151" spans="2:13" x14ac:dyDescent="0.25">
      <c r="B4151" s="72" t="s">
        <v>143</v>
      </c>
      <c r="C4151" s="72" t="s">
        <v>144</v>
      </c>
      <c r="D4151" s="72" t="s">
        <v>12</v>
      </c>
      <c r="E4151" s="72" t="s">
        <v>170</v>
      </c>
      <c r="F4151" s="73">
        <v>84183</v>
      </c>
      <c r="G4151" s="72" t="s">
        <v>14</v>
      </c>
      <c r="H4151" s="72" t="s">
        <v>15</v>
      </c>
      <c r="I4151" s="72" t="s">
        <v>16</v>
      </c>
      <c r="J4151" s="72" t="s">
        <v>18</v>
      </c>
      <c r="K4151" s="72" t="s">
        <v>24</v>
      </c>
      <c r="L4151" s="72" t="s">
        <v>586</v>
      </c>
      <c r="M4151" s="72" t="s">
        <v>172</v>
      </c>
    </row>
    <row r="4152" spans="2:13" x14ac:dyDescent="0.25">
      <c r="B4152" s="72" t="s">
        <v>143</v>
      </c>
      <c r="C4152" s="72" t="s">
        <v>144</v>
      </c>
      <c r="D4152" s="72" t="s">
        <v>12</v>
      </c>
      <c r="E4152" s="72" t="s">
        <v>335</v>
      </c>
      <c r="F4152" s="73">
        <v>284091</v>
      </c>
      <c r="G4152" s="72" t="s">
        <v>14</v>
      </c>
      <c r="H4152" s="72" t="s">
        <v>15</v>
      </c>
      <c r="I4152" s="72" t="s">
        <v>16</v>
      </c>
      <c r="J4152" s="72" t="s">
        <v>18</v>
      </c>
      <c r="K4152" s="72" t="s">
        <v>147</v>
      </c>
      <c r="L4152" s="72" t="s">
        <v>148</v>
      </c>
      <c r="M4152" s="72" t="s">
        <v>322</v>
      </c>
    </row>
    <row r="4153" spans="2:13" x14ac:dyDescent="0.25">
      <c r="B4153" s="72" t="s">
        <v>143</v>
      </c>
      <c r="C4153" s="72" t="s">
        <v>144</v>
      </c>
      <c r="D4153" s="72" t="s">
        <v>12</v>
      </c>
      <c r="E4153" s="72" t="s">
        <v>188</v>
      </c>
      <c r="F4153" s="73">
        <v>359424</v>
      </c>
      <c r="G4153" s="72" t="s">
        <v>14</v>
      </c>
      <c r="H4153" s="72" t="s">
        <v>155</v>
      </c>
      <c r="I4153" s="72" t="s">
        <v>136</v>
      </c>
      <c r="J4153" s="72" t="s">
        <v>18</v>
      </c>
      <c r="K4153" s="72" t="s">
        <v>21</v>
      </c>
      <c r="L4153" s="72" t="s">
        <v>547</v>
      </c>
      <c r="M4153" s="72" t="s">
        <v>191</v>
      </c>
    </row>
    <row r="4154" spans="2:13" x14ac:dyDescent="0.25">
      <c r="B4154" s="72" t="s">
        <v>143</v>
      </c>
      <c r="C4154" s="72" t="s">
        <v>144</v>
      </c>
      <c r="D4154" s="72" t="s">
        <v>12</v>
      </c>
      <c r="E4154" s="72" t="s">
        <v>199</v>
      </c>
      <c r="F4154" s="73">
        <v>6257</v>
      </c>
      <c r="G4154" s="72" t="s">
        <v>14</v>
      </c>
      <c r="H4154" s="72" t="s">
        <v>15</v>
      </c>
      <c r="I4154" s="72" t="s">
        <v>16</v>
      </c>
      <c r="J4154" s="72" t="s">
        <v>18</v>
      </c>
      <c r="K4154" s="72" t="s">
        <v>147</v>
      </c>
      <c r="L4154" s="72" t="s">
        <v>675</v>
      </c>
      <c r="M4154" s="72"/>
    </row>
    <row r="4155" spans="2:13" x14ac:dyDescent="0.25">
      <c r="B4155" s="72" t="s">
        <v>143</v>
      </c>
      <c r="C4155" s="72" t="s">
        <v>144</v>
      </c>
      <c r="D4155" s="72" t="s">
        <v>12</v>
      </c>
      <c r="E4155" s="72" t="s">
        <v>157</v>
      </c>
      <c r="F4155" s="73">
        <v>1150146</v>
      </c>
      <c r="G4155" s="72" t="s">
        <v>14</v>
      </c>
      <c r="H4155" s="72" t="s">
        <v>155</v>
      </c>
      <c r="I4155" s="72" t="s">
        <v>16</v>
      </c>
      <c r="J4155" s="72" t="s">
        <v>18</v>
      </c>
      <c r="K4155" s="72" t="s">
        <v>33</v>
      </c>
      <c r="L4155" s="72" t="s">
        <v>316</v>
      </c>
      <c r="M4155" s="72" t="s">
        <v>203</v>
      </c>
    </row>
    <row r="4156" spans="2:13" x14ac:dyDescent="0.25">
      <c r="B4156" s="72" t="s">
        <v>143</v>
      </c>
      <c r="C4156" s="72" t="s">
        <v>144</v>
      </c>
      <c r="D4156" s="72" t="s">
        <v>12</v>
      </c>
      <c r="E4156" s="72" t="s">
        <v>229</v>
      </c>
      <c r="F4156" s="73">
        <v>-530</v>
      </c>
      <c r="G4156" s="72" t="s">
        <v>14</v>
      </c>
      <c r="H4156" s="72" t="s">
        <v>155</v>
      </c>
      <c r="I4156" s="72" t="s">
        <v>136</v>
      </c>
      <c r="J4156" s="72" t="s">
        <v>18</v>
      </c>
      <c r="K4156" s="72" t="s">
        <v>21</v>
      </c>
      <c r="L4156" s="72" t="s">
        <v>645</v>
      </c>
      <c r="M4156" s="72"/>
    </row>
    <row r="4157" spans="2:13" x14ac:dyDescent="0.25">
      <c r="B4157" s="72" t="s">
        <v>143</v>
      </c>
      <c r="C4157" s="72" t="s">
        <v>144</v>
      </c>
      <c r="D4157" s="72" t="s">
        <v>12</v>
      </c>
      <c r="E4157" s="72" t="s">
        <v>154</v>
      </c>
      <c r="F4157" s="73">
        <v>-7934</v>
      </c>
      <c r="G4157" s="72" t="s">
        <v>14</v>
      </c>
      <c r="H4157" s="72" t="s">
        <v>15</v>
      </c>
      <c r="I4157" s="72" t="s">
        <v>16</v>
      </c>
      <c r="J4157" s="72" t="s">
        <v>18</v>
      </c>
      <c r="K4157" s="72" t="s">
        <v>147</v>
      </c>
      <c r="L4157" s="72" t="s">
        <v>520</v>
      </c>
      <c r="M4157" s="72"/>
    </row>
    <row r="4158" spans="2:13" x14ac:dyDescent="0.25">
      <c r="B4158" s="72" t="s">
        <v>143</v>
      </c>
      <c r="C4158" s="72" t="s">
        <v>144</v>
      </c>
      <c r="D4158" s="72" t="s">
        <v>12</v>
      </c>
      <c r="E4158" s="72" t="s">
        <v>170</v>
      </c>
      <c r="F4158" s="73">
        <v>131</v>
      </c>
      <c r="G4158" s="72" t="s">
        <v>14</v>
      </c>
      <c r="H4158" s="72" t="s">
        <v>155</v>
      </c>
      <c r="I4158" s="72" t="s">
        <v>16</v>
      </c>
      <c r="J4158" s="72" t="s">
        <v>18</v>
      </c>
      <c r="K4158" s="72" t="s">
        <v>33</v>
      </c>
      <c r="L4158" s="72" t="s">
        <v>482</v>
      </c>
      <c r="M4158" s="72" t="s">
        <v>172</v>
      </c>
    </row>
    <row r="4159" spans="2:13" x14ac:dyDescent="0.25">
      <c r="B4159" s="72" t="s">
        <v>143</v>
      </c>
      <c r="C4159" s="72" t="s">
        <v>144</v>
      </c>
      <c r="D4159" s="72" t="s">
        <v>12</v>
      </c>
      <c r="E4159" s="72" t="s">
        <v>199</v>
      </c>
      <c r="F4159" s="73">
        <v>884</v>
      </c>
      <c r="G4159" s="72" t="s">
        <v>14</v>
      </c>
      <c r="H4159" s="72" t="s">
        <v>15</v>
      </c>
      <c r="I4159" s="72" t="s">
        <v>136</v>
      </c>
      <c r="J4159" s="72" t="s">
        <v>18</v>
      </c>
      <c r="K4159" s="72" t="s">
        <v>27</v>
      </c>
      <c r="L4159" s="72" t="s">
        <v>28</v>
      </c>
      <c r="M4159" s="72"/>
    </row>
    <row r="4160" spans="2:13" x14ac:dyDescent="0.25">
      <c r="B4160" s="72" t="s">
        <v>143</v>
      </c>
      <c r="C4160" s="72" t="s">
        <v>144</v>
      </c>
      <c r="D4160" s="72" t="s">
        <v>12</v>
      </c>
      <c r="E4160" s="72" t="s">
        <v>152</v>
      </c>
      <c r="F4160" s="73">
        <v>-3</v>
      </c>
      <c r="G4160" s="72" t="s">
        <v>14</v>
      </c>
      <c r="H4160" s="72" t="s">
        <v>15</v>
      </c>
      <c r="I4160" s="72" t="s">
        <v>16</v>
      </c>
      <c r="J4160" s="72" t="s">
        <v>18</v>
      </c>
      <c r="K4160" s="72" t="s">
        <v>33</v>
      </c>
      <c r="L4160" s="72" t="s">
        <v>330</v>
      </c>
      <c r="M4160" s="72"/>
    </row>
    <row r="4161" spans="2:13" x14ac:dyDescent="0.25">
      <c r="B4161" s="72" t="s">
        <v>143</v>
      </c>
      <c r="C4161" s="72" t="s">
        <v>144</v>
      </c>
      <c r="D4161" s="72" t="s">
        <v>12</v>
      </c>
      <c r="E4161" s="72" t="s">
        <v>183</v>
      </c>
      <c r="F4161" s="73">
        <v>56722</v>
      </c>
      <c r="G4161" s="72" t="s">
        <v>14</v>
      </c>
      <c r="H4161" s="72" t="s">
        <v>15</v>
      </c>
      <c r="I4161" s="72" t="s">
        <v>16</v>
      </c>
      <c r="J4161" s="72" t="s">
        <v>18</v>
      </c>
      <c r="K4161" s="72" t="s">
        <v>214</v>
      </c>
      <c r="L4161" s="72" t="s">
        <v>398</v>
      </c>
      <c r="M4161" s="72" t="s">
        <v>248</v>
      </c>
    </row>
    <row r="4162" spans="2:13" x14ac:dyDescent="0.25">
      <c r="B4162" s="72" t="s">
        <v>143</v>
      </c>
      <c r="C4162" s="72" t="s">
        <v>144</v>
      </c>
      <c r="D4162" s="72" t="s">
        <v>12</v>
      </c>
      <c r="E4162" s="72" t="s">
        <v>335</v>
      </c>
      <c r="F4162" s="73">
        <v>137993</v>
      </c>
      <c r="G4162" s="72" t="s">
        <v>14</v>
      </c>
      <c r="H4162" s="72" t="s">
        <v>15</v>
      </c>
      <c r="I4162" s="72" t="s">
        <v>16</v>
      </c>
      <c r="J4162" s="72" t="s">
        <v>18</v>
      </c>
      <c r="K4162" s="72" t="s">
        <v>147</v>
      </c>
      <c r="L4162" s="72" t="s">
        <v>389</v>
      </c>
      <c r="M4162" s="72" t="s">
        <v>159</v>
      </c>
    </row>
    <row r="4163" spans="2:13" x14ac:dyDescent="0.25">
      <c r="B4163" s="72" t="s">
        <v>143</v>
      </c>
      <c r="C4163" s="72" t="s">
        <v>144</v>
      </c>
      <c r="D4163" s="72" t="s">
        <v>12</v>
      </c>
      <c r="E4163" s="72" t="s">
        <v>219</v>
      </c>
      <c r="F4163" s="73">
        <v>1046300</v>
      </c>
      <c r="G4163" s="72" t="s">
        <v>14</v>
      </c>
      <c r="H4163" s="72" t="s">
        <v>15</v>
      </c>
      <c r="I4163" s="72" t="s">
        <v>16</v>
      </c>
      <c r="J4163" s="72" t="s">
        <v>18</v>
      </c>
      <c r="K4163" s="72" t="s">
        <v>214</v>
      </c>
      <c r="L4163" s="72" t="s">
        <v>629</v>
      </c>
      <c r="M4163" s="72"/>
    </row>
    <row r="4164" spans="2:13" x14ac:dyDescent="0.25">
      <c r="B4164" s="72" t="s">
        <v>143</v>
      </c>
      <c r="C4164" s="72" t="s">
        <v>144</v>
      </c>
      <c r="D4164" s="72" t="s">
        <v>12</v>
      </c>
      <c r="E4164" s="72" t="s">
        <v>439</v>
      </c>
      <c r="F4164" s="73">
        <v>7515</v>
      </c>
      <c r="G4164" s="72" t="s">
        <v>14</v>
      </c>
      <c r="H4164" s="72" t="s">
        <v>155</v>
      </c>
      <c r="I4164" s="72" t="s">
        <v>16</v>
      </c>
      <c r="J4164" s="72" t="s">
        <v>18</v>
      </c>
      <c r="K4164" s="72" t="s">
        <v>267</v>
      </c>
      <c r="L4164" s="72" t="s">
        <v>561</v>
      </c>
      <c r="M4164" s="72"/>
    </row>
    <row r="4165" spans="2:13" x14ac:dyDescent="0.25">
      <c r="B4165" s="72" t="s">
        <v>143</v>
      </c>
      <c r="C4165" s="72" t="s">
        <v>144</v>
      </c>
      <c r="D4165" s="72" t="s">
        <v>12</v>
      </c>
      <c r="E4165" s="72" t="s">
        <v>188</v>
      </c>
      <c r="F4165" s="73">
        <v>23011</v>
      </c>
      <c r="G4165" s="72" t="s">
        <v>14</v>
      </c>
      <c r="H4165" s="72" t="s">
        <v>15</v>
      </c>
      <c r="I4165" s="72" t="s">
        <v>16</v>
      </c>
      <c r="J4165" s="72" t="s">
        <v>18</v>
      </c>
      <c r="K4165" s="72" t="s">
        <v>267</v>
      </c>
      <c r="L4165" s="72" t="s">
        <v>589</v>
      </c>
      <c r="M4165" s="72" t="s">
        <v>163</v>
      </c>
    </row>
    <row r="4166" spans="2:13" x14ac:dyDescent="0.25">
      <c r="B4166" s="72" t="s">
        <v>143</v>
      </c>
      <c r="C4166" s="72" t="s">
        <v>144</v>
      </c>
      <c r="D4166" s="72" t="s">
        <v>12</v>
      </c>
      <c r="E4166" s="72" t="s">
        <v>152</v>
      </c>
      <c r="F4166" s="73">
        <v>-3088</v>
      </c>
      <c r="G4166" s="72" t="s">
        <v>31</v>
      </c>
      <c r="H4166" s="72" t="s">
        <v>15</v>
      </c>
      <c r="I4166" s="72" t="s">
        <v>16</v>
      </c>
      <c r="J4166" s="72" t="s">
        <v>821</v>
      </c>
      <c r="K4166" s="72" t="s">
        <v>24</v>
      </c>
      <c r="L4166" s="72" t="s">
        <v>264</v>
      </c>
      <c r="M4166" s="72"/>
    </row>
    <row r="4167" spans="2:13" x14ac:dyDescent="0.25">
      <c r="B4167" s="72" t="s">
        <v>143</v>
      </c>
      <c r="C4167" s="72" t="s">
        <v>144</v>
      </c>
      <c r="D4167" s="72" t="s">
        <v>12</v>
      </c>
      <c r="E4167" s="72" t="s">
        <v>160</v>
      </c>
      <c r="F4167" s="73">
        <v>33818</v>
      </c>
      <c r="G4167" s="72" t="s">
        <v>14</v>
      </c>
      <c r="H4167" s="72" t="s">
        <v>15</v>
      </c>
      <c r="I4167" s="72" t="s">
        <v>16</v>
      </c>
      <c r="J4167" s="72" t="s">
        <v>18</v>
      </c>
      <c r="K4167" s="72" t="s">
        <v>21</v>
      </c>
      <c r="L4167" s="72" t="s">
        <v>758</v>
      </c>
      <c r="M4167" s="72" t="s">
        <v>191</v>
      </c>
    </row>
    <row r="4168" spans="2:13" x14ac:dyDescent="0.25">
      <c r="B4168" s="72" t="s">
        <v>143</v>
      </c>
      <c r="C4168" s="72" t="s">
        <v>144</v>
      </c>
      <c r="D4168" s="72" t="s">
        <v>12</v>
      </c>
      <c r="E4168" s="72" t="s">
        <v>188</v>
      </c>
      <c r="F4168" s="73">
        <v>723706</v>
      </c>
      <c r="G4168" s="72" t="s">
        <v>14</v>
      </c>
      <c r="H4168" s="72" t="s">
        <v>155</v>
      </c>
      <c r="I4168" s="72" t="s">
        <v>16</v>
      </c>
      <c r="J4168" s="72" t="s">
        <v>18</v>
      </c>
      <c r="K4168" s="72" t="s">
        <v>33</v>
      </c>
      <c r="L4168" s="72" t="s">
        <v>545</v>
      </c>
      <c r="M4168" s="72" t="s">
        <v>151</v>
      </c>
    </row>
    <row r="4169" spans="2:13" x14ac:dyDescent="0.25">
      <c r="B4169" s="72" t="s">
        <v>143</v>
      </c>
      <c r="C4169" s="72" t="s">
        <v>144</v>
      </c>
      <c r="D4169" s="72" t="s">
        <v>12</v>
      </c>
      <c r="E4169" s="72" t="s">
        <v>157</v>
      </c>
      <c r="F4169" s="73">
        <v>17165</v>
      </c>
      <c r="G4169" s="72" t="s">
        <v>14</v>
      </c>
      <c r="H4169" s="72" t="s">
        <v>15</v>
      </c>
      <c r="I4169" s="72" t="s">
        <v>16</v>
      </c>
      <c r="J4169" s="72" t="s">
        <v>18</v>
      </c>
      <c r="K4169" s="72" t="s">
        <v>33</v>
      </c>
      <c r="L4169" s="72" t="s">
        <v>497</v>
      </c>
      <c r="M4169" s="72" t="s">
        <v>159</v>
      </c>
    </row>
    <row r="4170" spans="2:13" x14ac:dyDescent="0.25">
      <c r="B4170" s="72" t="s">
        <v>143</v>
      </c>
      <c r="C4170" s="72" t="s">
        <v>144</v>
      </c>
      <c r="D4170" s="72" t="s">
        <v>12</v>
      </c>
      <c r="E4170" s="72" t="s">
        <v>188</v>
      </c>
      <c r="F4170" s="73">
        <v>2858197</v>
      </c>
      <c r="G4170" s="72" t="s">
        <v>14</v>
      </c>
      <c r="H4170" s="72" t="s">
        <v>15</v>
      </c>
      <c r="I4170" s="72" t="s">
        <v>16</v>
      </c>
      <c r="J4170" s="72" t="s">
        <v>18</v>
      </c>
      <c r="K4170" s="72" t="s">
        <v>21</v>
      </c>
      <c r="L4170" s="72" t="s">
        <v>22</v>
      </c>
      <c r="M4170" s="72" t="s">
        <v>163</v>
      </c>
    </row>
    <row r="4171" spans="2:13" x14ac:dyDescent="0.25">
      <c r="B4171" s="72" t="s">
        <v>143</v>
      </c>
      <c r="C4171" s="72" t="s">
        <v>144</v>
      </c>
      <c r="D4171" s="72" t="s">
        <v>12</v>
      </c>
      <c r="E4171" s="72" t="s">
        <v>145</v>
      </c>
      <c r="F4171" s="73">
        <v>-15616</v>
      </c>
      <c r="G4171" s="72" t="s">
        <v>14</v>
      </c>
      <c r="H4171" s="72" t="s">
        <v>15</v>
      </c>
      <c r="I4171" s="72" t="s">
        <v>16</v>
      </c>
      <c r="J4171" s="72" t="s">
        <v>18</v>
      </c>
      <c r="K4171" s="72" t="s">
        <v>147</v>
      </c>
      <c r="L4171" s="72" t="s">
        <v>720</v>
      </c>
      <c r="M4171" s="72"/>
    </row>
    <row r="4172" spans="2:13" x14ac:dyDescent="0.25">
      <c r="B4172" s="72" t="s">
        <v>143</v>
      </c>
      <c r="C4172" s="72" t="s">
        <v>144</v>
      </c>
      <c r="D4172" s="72" t="s">
        <v>12</v>
      </c>
      <c r="E4172" s="72" t="s">
        <v>149</v>
      </c>
      <c r="F4172" s="73">
        <v>1415305</v>
      </c>
      <c r="G4172" s="72" t="s">
        <v>14</v>
      </c>
      <c r="H4172" s="72" t="s">
        <v>155</v>
      </c>
      <c r="I4172" s="72" t="s">
        <v>16</v>
      </c>
      <c r="J4172" s="72" t="s">
        <v>18</v>
      </c>
      <c r="K4172" s="72" t="s">
        <v>33</v>
      </c>
      <c r="L4172" s="72" t="s">
        <v>277</v>
      </c>
      <c r="M4172" s="72" t="s">
        <v>151</v>
      </c>
    </row>
    <row r="4173" spans="2:13" x14ac:dyDescent="0.25">
      <c r="B4173" s="72" t="s">
        <v>143</v>
      </c>
      <c r="C4173" s="72" t="s">
        <v>144</v>
      </c>
      <c r="D4173" s="72" t="s">
        <v>12</v>
      </c>
      <c r="E4173" s="72" t="s">
        <v>175</v>
      </c>
      <c r="F4173" s="73">
        <v>-96426</v>
      </c>
      <c r="G4173" s="72" t="s">
        <v>14</v>
      </c>
      <c r="H4173" s="72" t="s">
        <v>155</v>
      </c>
      <c r="I4173" s="72" t="s">
        <v>16</v>
      </c>
      <c r="J4173" s="72" t="s">
        <v>18</v>
      </c>
      <c r="K4173" s="72" t="s">
        <v>267</v>
      </c>
      <c r="L4173" s="72" t="s">
        <v>340</v>
      </c>
      <c r="M4173" s="72"/>
    </row>
    <row r="4174" spans="2:13" x14ac:dyDescent="0.25">
      <c r="B4174" s="72" t="s">
        <v>143</v>
      </c>
      <c r="C4174" s="72" t="s">
        <v>144</v>
      </c>
      <c r="D4174" s="72" t="s">
        <v>12</v>
      </c>
      <c r="E4174" s="72" t="s">
        <v>154</v>
      </c>
      <c r="F4174" s="73">
        <v>-237</v>
      </c>
      <c r="G4174" s="72" t="s">
        <v>14</v>
      </c>
      <c r="H4174" s="72" t="s">
        <v>155</v>
      </c>
      <c r="I4174" s="72" t="s">
        <v>16</v>
      </c>
      <c r="J4174" s="72" t="s">
        <v>18</v>
      </c>
      <c r="K4174" s="72" t="s">
        <v>33</v>
      </c>
      <c r="L4174" s="72" t="s">
        <v>636</v>
      </c>
      <c r="M4174" s="72"/>
    </row>
    <row r="4175" spans="2:13" x14ac:dyDescent="0.25">
      <c r="B4175" s="72" t="s">
        <v>143</v>
      </c>
      <c r="C4175" s="72" t="s">
        <v>144</v>
      </c>
      <c r="D4175" s="72" t="s">
        <v>12</v>
      </c>
      <c r="E4175" s="72" t="s">
        <v>188</v>
      </c>
      <c r="F4175" s="73">
        <v>179223</v>
      </c>
      <c r="G4175" s="72" t="s">
        <v>14</v>
      </c>
      <c r="H4175" s="72" t="s">
        <v>15</v>
      </c>
      <c r="I4175" s="72" t="s">
        <v>16</v>
      </c>
      <c r="J4175" s="72" t="s">
        <v>18</v>
      </c>
      <c r="K4175" s="72" t="s">
        <v>147</v>
      </c>
      <c r="L4175" s="72" t="s">
        <v>626</v>
      </c>
      <c r="M4175" s="72" t="s">
        <v>191</v>
      </c>
    </row>
    <row r="4176" spans="2:13" x14ac:dyDescent="0.25">
      <c r="B4176" s="72" t="s">
        <v>143</v>
      </c>
      <c r="C4176" s="72" t="s">
        <v>144</v>
      </c>
      <c r="D4176" s="72" t="s">
        <v>12</v>
      </c>
      <c r="E4176" s="72" t="s">
        <v>697</v>
      </c>
      <c r="F4176" s="73">
        <v>120400</v>
      </c>
      <c r="G4176" s="72" t="s">
        <v>14</v>
      </c>
      <c r="H4176" s="72" t="s">
        <v>15</v>
      </c>
      <c r="I4176" s="72" t="s">
        <v>16</v>
      </c>
      <c r="J4176" s="72" t="s">
        <v>18</v>
      </c>
      <c r="K4176" s="72" t="s">
        <v>147</v>
      </c>
      <c r="L4176" s="72" t="s">
        <v>182</v>
      </c>
      <c r="M4176" s="72"/>
    </row>
    <row r="4177" spans="2:13" x14ac:dyDescent="0.25">
      <c r="B4177" s="72" t="s">
        <v>143</v>
      </c>
      <c r="C4177" s="72" t="s">
        <v>144</v>
      </c>
      <c r="D4177" s="72" t="s">
        <v>12</v>
      </c>
      <c r="E4177" s="72" t="s">
        <v>199</v>
      </c>
      <c r="F4177" s="73">
        <v>66385</v>
      </c>
      <c r="G4177" s="72" t="s">
        <v>14</v>
      </c>
      <c r="H4177" s="72" t="s">
        <v>15</v>
      </c>
      <c r="I4177" s="72" t="s">
        <v>16</v>
      </c>
      <c r="J4177" s="72" t="s">
        <v>18</v>
      </c>
      <c r="K4177" s="72" t="s">
        <v>214</v>
      </c>
      <c r="L4177" s="72" t="s">
        <v>726</v>
      </c>
      <c r="M4177" s="72"/>
    </row>
    <row r="4178" spans="2:13" x14ac:dyDescent="0.25">
      <c r="B4178" s="72" t="s">
        <v>143</v>
      </c>
      <c r="C4178" s="72" t="s">
        <v>144</v>
      </c>
      <c r="D4178" s="72" t="s">
        <v>12</v>
      </c>
      <c r="E4178" s="72" t="s">
        <v>145</v>
      </c>
      <c r="F4178" s="73">
        <v>-928</v>
      </c>
      <c r="G4178" s="72" t="s">
        <v>14</v>
      </c>
      <c r="H4178" s="72" t="s">
        <v>155</v>
      </c>
      <c r="I4178" s="72" t="s">
        <v>16</v>
      </c>
      <c r="J4178" s="72" t="s">
        <v>18</v>
      </c>
      <c r="K4178" s="72" t="s">
        <v>33</v>
      </c>
      <c r="L4178" s="72" t="s">
        <v>187</v>
      </c>
      <c r="M4178" s="72"/>
    </row>
    <row r="4179" spans="2:13" x14ac:dyDescent="0.25">
      <c r="B4179" s="72" t="s">
        <v>143</v>
      </c>
      <c r="C4179" s="72" t="s">
        <v>144</v>
      </c>
      <c r="D4179" s="72" t="s">
        <v>12</v>
      </c>
      <c r="E4179" s="72" t="s">
        <v>229</v>
      </c>
      <c r="F4179" s="73">
        <v>-52140</v>
      </c>
      <c r="G4179" s="72" t="s">
        <v>14</v>
      </c>
      <c r="H4179" s="72" t="s">
        <v>15</v>
      </c>
      <c r="I4179" s="72" t="s">
        <v>136</v>
      </c>
      <c r="J4179" s="72" t="s">
        <v>18</v>
      </c>
      <c r="K4179" s="72" t="s">
        <v>184</v>
      </c>
      <c r="L4179" s="72" t="s">
        <v>317</v>
      </c>
      <c r="M4179" s="72"/>
    </row>
    <row r="4180" spans="2:13" x14ac:dyDescent="0.25">
      <c r="B4180" s="72" t="s">
        <v>143</v>
      </c>
      <c r="C4180" s="72" t="s">
        <v>144</v>
      </c>
      <c r="D4180" s="72" t="s">
        <v>12</v>
      </c>
      <c r="E4180" s="72" t="s">
        <v>154</v>
      </c>
      <c r="F4180" s="73">
        <v>-3175</v>
      </c>
      <c r="G4180" s="72" t="s">
        <v>14</v>
      </c>
      <c r="H4180" s="72" t="s">
        <v>15</v>
      </c>
      <c r="I4180" s="72" t="s">
        <v>16</v>
      </c>
      <c r="J4180" s="72" t="s">
        <v>18</v>
      </c>
      <c r="K4180" s="72" t="s">
        <v>147</v>
      </c>
      <c r="L4180" s="72" t="s">
        <v>574</v>
      </c>
      <c r="M4180" s="72"/>
    </row>
    <row r="4181" spans="2:13" x14ac:dyDescent="0.25">
      <c r="B4181" s="72" t="s">
        <v>143</v>
      </c>
      <c r="C4181" s="72" t="s">
        <v>144</v>
      </c>
      <c r="D4181" s="72" t="s">
        <v>12</v>
      </c>
      <c r="E4181" s="72" t="s">
        <v>219</v>
      </c>
      <c r="F4181" s="73">
        <v>46415</v>
      </c>
      <c r="G4181" s="72" t="s">
        <v>14</v>
      </c>
      <c r="H4181" s="72" t="s">
        <v>155</v>
      </c>
      <c r="I4181" s="72" t="s">
        <v>136</v>
      </c>
      <c r="J4181" s="72" t="s">
        <v>18</v>
      </c>
      <c r="K4181" s="72" t="s">
        <v>267</v>
      </c>
      <c r="L4181" s="72" t="s">
        <v>342</v>
      </c>
      <c r="M4181" s="72"/>
    </row>
    <row r="4182" spans="2:13" x14ac:dyDescent="0.25">
      <c r="B4182" s="72" t="s">
        <v>143</v>
      </c>
      <c r="C4182" s="72" t="s">
        <v>144</v>
      </c>
      <c r="D4182" s="72" t="s">
        <v>12</v>
      </c>
      <c r="E4182" s="72" t="s">
        <v>160</v>
      </c>
      <c r="F4182" s="73">
        <v>351209</v>
      </c>
      <c r="G4182" s="72" t="s">
        <v>14</v>
      </c>
      <c r="H4182" s="72" t="s">
        <v>155</v>
      </c>
      <c r="I4182" s="72" t="s">
        <v>16</v>
      </c>
      <c r="J4182" s="72" t="s">
        <v>18</v>
      </c>
      <c r="K4182" s="72" t="s">
        <v>33</v>
      </c>
      <c r="L4182" s="72" t="s">
        <v>228</v>
      </c>
      <c r="M4182" s="72" t="s">
        <v>163</v>
      </c>
    </row>
    <row r="4183" spans="2:13" x14ac:dyDescent="0.25">
      <c r="B4183" s="72" t="s">
        <v>143</v>
      </c>
      <c r="C4183" s="72" t="s">
        <v>144</v>
      </c>
      <c r="D4183" s="72" t="s">
        <v>12</v>
      </c>
      <c r="E4183" s="72" t="s">
        <v>152</v>
      </c>
      <c r="F4183" s="73">
        <v>-71</v>
      </c>
      <c r="G4183" s="72" t="s">
        <v>14</v>
      </c>
      <c r="H4183" s="72" t="s">
        <v>15</v>
      </c>
      <c r="I4183" s="72" t="s">
        <v>16</v>
      </c>
      <c r="J4183" s="72" t="s">
        <v>18</v>
      </c>
      <c r="K4183" s="72" t="s">
        <v>33</v>
      </c>
      <c r="L4183" s="72" t="s">
        <v>516</v>
      </c>
      <c r="M4183" s="72"/>
    </row>
    <row r="4184" spans="2:13" x14ac:dyDescent="0.25">
      <c r="B4184" s="72" t="s">
        <v>143</v>
      </c>
      <c r="C4184" s="72" t="s">
        <v>144</v>
      </c>
      <c r="D4184" s="72" t="s">
        <v>12</v>
      </c>
      <c r="E4184" s="72" t="s">
        <v>229</v>
      </c>
      <c r="F4184" s="73">
        <v>-5824</v>
      </c>
      <c r="G4184" s="72" t="s">
        <v>14</v>
      </c>
      <c r="H4184" s="72" t="s">
        <v>155</v>
      </c>
      <c r="I4184" s="72" t="s">
        <v>16</v>
      </c>
      <c r="J4184" s="72" t="s">
        <v>18</v>
      </c>
      <c r="K4184" s="72" t="s">
        <v>33</v>
      </c>
      <c r="L4184" s="72" t="s">
        <v>261</v>
      </c>
      <c r="M4184" s="72"/>
    </row>
    <row r="4185" spans="2:13" x14ac:dyDescent="0.25">
      <c r="B4185" s="72" t="s">
        <v>143</v>
      </c>
      <c r="C4185" s="72" t="s">
        <v>144</v>
      </c>
      <c r="D4185" s="72" t="s">
        <v>12</v>
      </c>
      <c r="E4185" s="72" t="s">
        <v>237</v>
      </c>
      <c r="F4185" s="73">
        <v>181296</v>
      </c>
      <c r="G4185" s="72" t="s">
        <v>14</v>
      </c>
      <c r="H4185" s="72" t="s">
        <v>15</v>
      </c>
      <c r="I4185" s="72" t="s">
        <v>16</v>
      </c>
      <c r="J4185" s="72" t="s">
        <v>18</v>
      </c>
      <c r="K4185" s="72" t="s">
        <v>24</v>
      </c>
      <c r="L4185" s="72" t="s">
        <v>612</v>
      </c>
      <c r="M4185" s="72" t="s">
        <v>151</v>
      </c>
    </row>
    <row r="4186" spans="2:13" x14ac:dyDescent="0.25">
      <c r="B4186" s="72" t="s">
        <v>143</v>
      </c>
      <c r="C4186" s="72" t="s">
        <v>144</v>
      </c>
      <c r="D4186" s="72" t="s">
        <v>12</v>
      </c>
      <c r="E4186" s="72" t="s">
        <v>157</v>
      </c>
      <c r="F4186" s="73">
        <v>159988</v>
      </c>
      <c r="G4186" s="72" t="s">
        <v>14</v>
      </c>
      <c r="H4186" s="72" t="s">
        <v>155</v>
      </c>
      <c r="I4186" s="72" t="s">
        <v>16</v>
      </c>
      <c r="J4186" s="72" t="s">
        <v>18</v>
      </c>
      <c r="K4186" s="72" t="s">
        <v>33</v>
      </c>
      <c r="L4186" s="72" t="s">
        <v>323</v>
      </c>
      <c r="M4186" s="72" t="s">
        <v>322</v>
      </c>
    </row>
    <row r="4187" spans="2:13" x14ac:dyDescent="0.25">
      <c r="B4187" s="72" t="s">
        <v>143</v>
      </c>
      <c r="C4187" s="72" t="s">
        <v>144</v>
      </c>
      <c r="D4187" s="72" t="s">
        <v>12</v>
      </c>
      <c r="E4187" s="72" t="s">
        <v>197</v>
      </c>
      <c r="F4187" s="73">
        <v>50591</v>
      </c>
      <c r="G4187" s="72" t="s">
        <v>14</v>
      </c>
      <c r="H4187" s="72" t="s">
        <v>155</v>
      </c>
      <c r="I4187" s="72" t="s">
        <v>16</v>
      </c>
      <c r="J4187" s="72" t="s">
        <v>18</v>
      </c>
      <c r="K4187" s="72" t="s">
        <v>267</v>
      </c>
      <c r="L4187" s="72" t="s">
        <v>589</v>
      </c>
      <c r="M4187" s="72" t="s">
        <v>191</v>
      </c>
    </row>
    <row r="4188" spans="2:13" x14ac:dyDescent="0.25">
      <c r="B4188" s="72" t="s">
        <v>143</v>
      </c>
      <c r="C4188" s="72" t="s">
        <v>144</v>
      </c>
      <c r="D4188" s="72" t="s">
        <v>12</v>
      </c>
      <c r="E4188" s="72" t="s">
        <v>229</v>
      </c>
      <c r="F4188" s="73">
        <v>-873495</v>
      </c>
      <c r="G4188" s="72" t="s">
        <v>14</v>
      </c>
      <c r="H4188" s="72" t="s">
        <v>15</v>
      </c>
      <c r="I4188" s="72" t="s">
        <v>16</v>
      </c>
      <c r="J4188" s="72" t="s">
        <v>18</v>
      </c>
      <c r="K4188" s="72" t="s">
        <v>147</v>
      </c>
      <c r="L4188" s="72" t="s">
        <v>370</v>
      </c>
      <c r="M4188" s="72"/>
    </row>
    <row r="4189" spans="2:13" x14ac:dyDescent="0.25">
      <c r="B4189" s="72" t="s">
        <v>143</v>
      </c>
      <c r="C4189" s="72" t="s">
        <v>144</v>
      </c>
      <c r="D4189" s="72" t="s">
        <v>12</v>
      </c>
      <c r="E4189" s="72" t="s">
        <v>237</v>
      </c>
      <c r="F4189" s="73">
        <v>2651</v>
      </c>
      <c r="G4189" s="72" t="s">
        <v>14</v>
      </c>
      <c r="H4189" s="72" t="s">
        <v>15</v>
      </c>
      <c r="I4189" s="72" t="s">
        <v>16</v>
      </c>
      <c r="J4189" s="72" t="s">
        <v>18</v>
      </c>
      <c r="K4189" s="72" t="s">
        <v>21</v>
      </c>
      <c r="L4189" s="72" t="s">
        <v>274</v>
      </c>
      <c r="M4189" s="72" t="s">
        <v>151</v>
      </c>
    </row>
    <row r="4190" spans="2:13" x14ac:dyDescent="0.25">
      <c r="B4190" s="72" t="s">
        <v>143</v>
      </c>
      <c r="C4190" s="72" t="s">
        <v>144</v>
      </c>
      <c r="D4190" s="72" t="s">
        <v>12</v>
      </c>
      <c r="E4190" s="72" t="s">
        <v>181</v>
      </c>
      <c r="F4190" s="73">
        <v>-104</v>
      </c>
      <c r="G4190" s="72" t="s">
        <v>14</v>
      </c>
      <c r="H4190" s="72" t="s">
        <v>15</v>
      </c>
      <c r="I4190" s="72" t="s">
        <v>16</v>
      </c>
      <c r="J4190" s="72" t="s">
        <v>18</v>
      </c>
      <c r="K4190" s="72" t="s">
        <v>33</v>
      </c>
      <c r="L4190" s="72" t="s">
        <v>510</v>
      </c>
      <c r="M4190" s="72"/>
    </row>
    <row r="4191" spans="2:13" x14ac:dyDescent="0.25">
      <c r="B4191" s="72" t="s">
        <v>143</v>
      </c>
      <c r="C4191" s="72" t="s">
        <v>144</v>
      </c>
      <c r="D4191" s="72" t="s">
        <v>12</v>
      </c>
      <c r="E4191" s="72" t="s">
        <v>152</v>
      </c>
      <c r="F4191" s="73">
        <v>-18843</v>
      </c>
      <c r="G4191" s="72" t="s">
        <v>14</v>
      </c>
      <c r="H4191" s="72" t="s">
        <v>155</v>
      </c>
      <c r="I4191" s="72" t="s">
        <v>16</v>
      </c>
      <c r="J4191" s="72" t="s">
        <v>18</v>
      </c>
      <c r="K4191" s="72" t="s">
        <v>33</v>
      </c>
      <c r="L4191" s="72" t="s">
        <v>256</v>
      </c>
      <c r="M4191" s="72"/>
    </row>
    <row r="4192" spans="2:13" x14ac:dyDescent="0.25">
      <c r="B4192" s="72" t="s">
        <v>143</v>
      </c>
      <c r="C4192" s="72" t="s">
        <v>144</v>
      </c>
      <c r="D4192" s="72" t="s">
        <v>12</v>
      </c>
      <c r="E4192" s="72" t="s">
        <v>219</v>
      </c>
      <c r="F4192" s="73">
        <v>1381480</v>
      </c>
      <c r="G4192" s="72" t="s">
        <v>14</v>
      </c>
      <c r="H4192" s="72" t="s">
        <v>15</v>
      </c>
      <c r="I4192" s="72" t="s">
        <v>16</v>
      </c>
      <c r="J4192" s="72" t="s">
        <v>18</v>
      </c>
      <c r="K4192" s="72" t="s">
        <v>33</v>
      </c>
      <c r="L4192" s="72" t="s">
        <v>350</v>
      </c>
      <c r="M4192" s="72"/>
    </row>
    <row r="4193" spans="2:13" x14ac:dyDescent="0.25">
      <c r="B4193" s="72" t="s">
        <v>143</v>
      </c>
      <c r="C4193" s="72" t="s">
        <v>144</v>
      </c>
      <c r="D4193" s="72" t="s">
        <v>12</v>
      </c>
      <c r="E4193" s="72" t="s">
        <v>152</v>
      </c>
      <c r="F4193" s="73">
        <v>-1506</v>
      </c>
      <c r="G4193" s="72" t="s">
        <v>14</v>
      </c>
      <c r="H4193" s="72" t="s">
        <v>15</v>
      </c>
      <c r="I4193" s="72" t="s">
        <v>16</v>
      </c>
      <c r="J4193" s="72" t="s">
        <v>18</v>
      </c>
      <c r="K4193" s="72" t="s">
        <v>33</v>
      </c>
      <c r="L4193" s="72" t="s">
        <v>419</v>
      </c>
      <c r="M4193" s="72"/>
    </row>
    <row r="4194" spans="2:13" x14ac:dyDescent="0.25">
      <c r="B4194" s="72" t="s">
        <v>143</v>
      </c>
      <c r="C4194" s="72" t="s">
        <v>144</v>
      </c>
      <c r="D4194" s="72" t="s">
        <v>12</v>
      </c>
      <c r="E4194" s="72" t="s">
        <v>188</v>
      </c>
      <c r="F4194" s="73">
        <v>2336625</v>
      </c>
      <c r="G4194" s="72" t="s">
        <v>14</v>
      </c>
      <c r="H4194" s="72" t="s">
        <v>15</v>
      </c>
      <c r="I4194" s="72" t="s">
        <v>16</v>
      </c>
      <c r="J4194" s="72" t="s">
        <v>18</v>
      </c>
      <c r="K4194" s="72" t="s">
        <v>214</v>
      </c>
      <c r="L4194" s="72" t="s">
        <v>699</v>
      </c>
      <c r="M4194" s="72" t="s">
        <v>163</v>
      </c>
    </row>
    <row r="4195" spans="2:13" x14ac:dyDescent="0.25">
      <c r="B4195" s="72" t="s">
        <v>143</v>
      </c>
      <c r="C4195" s="72" t="s">
        <v>144</v>
      </c>
      <c r="D4195" s="72" t="s">
        <v>12</v>
      </c>
      <c r="E4195" s="72" t="s">
        <v>152</v>
      </c>
      <c r="F4195" s="73">
        <v>-623</v>
      </c>
      <c r="G4195" s="72" t="s">
        <v>14</v>
      </c>
      <c r="H4195" s="72" t="s">
        <v>15</v>
      </c>
      <c r="I4195" s="72" t="s">
        <v>136</v>
      </c>
      <c r="J4195" s="72" t="s">
        <v>18</v>
      </c>
      <c r="K4195" s="72" t="s">
        <v>147</v>
      </c>
      <c r="L4195" s="72" t="s">
        <v>587</v>
      </c>
      <c r="M4195" s="72"/>
    </row>
    <row r="4196" spans="2:13" x14ac:dyDescent="0.25">
      <c r="B4196" s="72" t="s">
        <v>143</v>
      </c>
      <c r="C4196" s="72" t="s">
        <v>144</v>
      </c>
      <c r="D4196" s="72" t="s">
        <v>12</v>
      </c>
      <c r="E4196" s="72" t="s">
        <v>227</v>
      </c>
      <c r="F4196" s="73">
        <v>13348</v>
      </c>
      <c r="G4196" s="72" t="s">
        <v>14</v>
      </c>
      <c r="H4196" s="72" t="s">
        <v>15</v>
      </c>
      <c r="I4196" s="72" t="s">
        <v>16</v>
      </c>
      <c r="J4196" s="72" t="s">
        <v>18</v>
      </c>
      <c r="K4196" s="72" t="s">
        <v>33</v>
      </c>
      <c r="L4196" s="72" t="s">
        <v>359</v>
      </c>
      <c r="M4196" s="72" t="s">
        <v>191</v>
      </c>
    </row>
    <row r="4197" spans="2:13" x14ac:dyDescent="0.25">
      <c r="B4197" s="72" t="s">
        <v>143</v>
      </c>
      <c r="C4197" s="72" t="s">
        <v>144</v>
      </c>
      <c r="D4197" s="72" t="s">
        <v>12</v>
      </c>
      <c r="E4197" s="72" t="s">
        <v>152</v>
      </c>
      <c r="F4197" s="73">
        <v>-4948</v>
      </c>
      <c r="G4197" s="72" t="s">
        <v>14</v>
      </c>
      <c r="H4197" s="72" t="s">
        <v>15</v>
      </c>
      <c r="I4197" s="72" t="s">
        <v>16</v>
      </c>
      <c r="J4197" s="72" t="s">
        <v>18</v>
      </c>
      <c r="K4197" s="72" t="s">
        <v>33</v>
      </c>
      <c r="L4197" s="72" t="s">
        <v>481</v>
      </c>
      <c r="M4197" s="72"/>
    </row>
    <row r="4198" spans="2:13" x14ac:dyDescent="0.25">
      <c r="B4198" s="72" t="s">
        <v>143</v>
      </c>
      <c r="C4198" s="72" t="s">
        <v>144</v>
      </c>
      <c r="D4198" s="72" t="s">
        <v>12</v>
      </c>
      <c r="E4198" s="72" t="s">
        <v>227</v>
      </c>
      <c r="F4198" s="73">
        <v>65354</v>
      </c>
      <c r="G4198" s="72" t="s">
        <v>14</v>
      </c>
      <c r="H4198" s="72" t="s">
        <v>15</v>
      </c>
      <c r="I4198" s="72" t="s">
        <v>16</v>
      </c>
      <c r="J4198" s="72" t="s">
        <v>18</v>
      </c>
      <c r="K4198" s="72" t="s">
        <v>24</v>
      </c>
      <c r="L4198" s="72" t="s">
        <v>25</v>
      </c>
      <c r="M4198" s="72" t="s">
        <v>172</v>
      </c>
    </row>
    <row r="4199" spans="2:13" x14ac:dyDescent="0.25">
      <c r="B4199" s="72" t="s">
        <v>143</v>
      </c>
      <c r="C4199" s="72" t="s">
        <v>144</v>
      </c>
      <c r="D4199" s="72" t="s">
        <v>12</v>
      </c>
      <c r="E4199" s="72" t="s">
        <v>177</v>
      </c>
      <c r="F4199" s="73">
        <v>14881</v>
      </c>
      <c r="G4199" s="72" t="s">
        <v>14</v>
      </c>
      <c r="H4199" s="72" t="s">
        <v>155</v>
      </c>
      <c r="I4199" s="72" t="s">
        <v>16</v>
      </c>
      <c r="J4199" s="72" t="s">
        <v>18</v>
      </c>
      <c r="K4199" s="72" t="s">
        <v>267</v>
      </c>
      <c r="L4199" s="72" t="s">
        <v>659</v>
      </c>
      <c r="M4199" s="72"/>
    </row>
    <row r="4200" spans="2:13" x14ac:dyDescent="0.25">
      <c r="B4200" s="72" t="s">
        <v>143</v>
      </c>
      <c r="C4200" s="72" t="s">
        <v>144</v>
      </c>
      <c r="D4200" s="72" t="s">
        <v>12</v>
      </c>
      <c r="E4200" s="72" t="s">
        <v>227</v>
      </c>
      <c r="F4200" s="73">
        <v>264595</v>
      </c>
      <c r="G4200" s="72" t="s">
        <v>14</v>
      </c>
      <c r="H4200" s="72" t="s">
        <v>155</v>
      </c>
      <c r="I4200" s="72" t="s">
        <v>16</v>
      </c>
      <c r="J4200" s="72" t="s">
        <v>18</v>
      </c>
      <c r="K4200" s="72" t="s">
        <v>147</v>
      </c>
      <c r="L4200" s="72" t="s">
        <v>587</v>
      </c>
      <c r="M4200" s="72" t="s">
        <v>248</v>
      </c>
    </row>
    <row r="4201" spans="2:13" x14ac:dyDescent="0.25">
      <c r="B4201" s="72" t="s">
        <v>143</v>
      </c>
      <c r="C4201" s="72" t="s">
        <v>144</v>
      </c>
      <c r="D4201" s="72" t="s">
        <v>12</v>
      </c>
      <c r="E4201" s="72" t="s">
        <v>188</v>
      </c>
      <c r="F4201" s="73">
        <v>1548859</v>
      </c>
      <c r="G4201" s="72" t="s">
        <v>14</v>
      </c>
      <c r="H4201" s="72" t="s">
        <v>155</v>
      </c>
      <c r="I4201" s="72" t="s">
        <v>16</v>
      </c>
      <c r="J4201" s="72" t="s">
        <v>18</v>
      </c>
      <c r="K4201" s="72" t="s">
        <v>33</v>
      </c>
      <c r="L4201" s="72" t="s">
        <v>636</v>
      </c>
      <c r="M4201" s="72" t="s">
        <v>191</v>
      </c>
    </row>
    <row r="4202" spans="2:13" x14ac:dyDescent="0.25">
      <c r="B4202" s="72" t="s">
        <v>143</v>
      </c>
      <c r="C4202" s="72" t="s">
        <v>144</v>
      </c>
      <c r="D4202" s="72" t="s">
        <v>12</v>
      </c>
      <c r="E4202" s="72" t="s">
        <v>199</v>
      </c>
      <c r="F4202" s="73">
        <v>2104</v>
      </c>
      <c r="G4202" s="72" t="s">
        <v>14</v>
      </c>
      <c r="H4202" s="72" t="s">
        <v>155</v>
      </c>
      <c r="I4202" s="72" t="s">
        <v>16</v>
      </c>
      <c r="J4202" s="72" t="s">
        <v>18</v>
      </c>
      <c r="K4202" s="72" t="s">
        <v>147</v>
      </c>
      <c r="L4202" s="72" t="s">
        <v>432</v>
      </c>
      <c r="M4202" s="72"/>
    </row>
    <row r="4203" spans="2:13" x14ac:dyDescent="0.25">
      <c r="B4203" s="72" t="s">
        <v>143</v>
      </c>
      <c r="C4203" s="72" t="s">
        <v>144</v>
      </c>
      <c r="D4203" s="72" t="s">
        <v>12</v>
      </c>
      <c r="E4203" s="72" t="s">
        <v>177</v>
      </c>
      <c r="F4203" s="73">
        <v>607936</v>
      </c>
      <c r="G4203" s="72" t="s">
        <v>14</v>
      </c>
      <c r="H4203" s="72" t="s">
        <v>15</v>
      </c>
      <c r="I4203" s="72" t="s">
        <v>16</v>
      </c>
      <c r="J4203" s="72" t="s">
        <v>18</v>
      </c>
      <c r="K4203" s="72" t="s">
        <v>147</v>
      </c>
      <c r="L4203" s="72" t="s">
        <v>407</v>
      </c>
      <c r="M4203" s="72"/>
    </row>
    <row r="4204" spans="2:13" x14ac:dyDescent="0.25">
      <c r="B4204" s="72" t="s">
        <v>143</v>
      </c>
      <c r="C4204" s="72" t="s">
        <v>144</v>
      </c>
      <c r="D4204" s="72" t="s">
        <v>12</v>
      </c>
      <c r="E4204" s="72" t="s">
        <v>227</v>
      </c>
      <c r="F4204" s="73">
        <v>246047</v>
      </c>
      <c r="G4204" s="72" t="s">
        <v>14</v>
      </c>
      <c r="H4204" s="72" t="s">
        <v>15</v>
      </c>
      <c r="I4204" s="72" t="s">
        <v>16</v>
      </c>
      <c r="J4204" s="72" t="s">
        <v>371</v>
      </c>
      <c r="K4204" s="72" t="s">
        <v>205</v>
      </c>
      <c r="L4204" s="72" t="s">
        <v>792</v>
      </c>
      <c r="M4204" s="72" t="s">
        <v>151</v>
      </c>
    </row>
    <row r="4205" spans="2:13" x14ac:dyDescent="0.25">
      <c r="B4205" s="72" t="s">
        <v>143</v>
      </c>
      <c r="C4205" s="72" t="s">
        <v>144</v>
      </c>
      <c r="D4205" s="72" t="s">
        <v>12</v>
      </c>
      <c r="E4205" s="72" t="s">
        <v>229</v>
      </c>
      <c r="F4205" s="73">
        <v>-119586</v>
      </c>
      <c r="G4205" s="72" t="s">
        <v>14</v>
      </c>
      <c r="H4205" s="72" t="s">
        <v>15</v>
      </c>
      <c r="I4205" s="72" t="s">
        <v>16</v>
      </c>
      <c r="J4205" s="72" t="s">
        <v>18</v>
      </c>
      <c r="K4205" s="72" t="s">
        <v>33</v>
      </c>
      <c r="L4205" s="72" t="s">
        <v>228</v>
      </c>
      <c r="M4205" s="72"/>
    </row>
    <row r="4206" spans="2:13" x14ac:dyDescent="0.25">
      <c r="B4206" s="72" t="s">
        <v>143</v>
      </c>
      <c r="C4206" s="72" t="s">
        <v>144</v>
      </c>
      <c r="D4206" s="72" t="s">
        <v>12</v>
      </c>
      <c r="E4206" s="72" t="s">
        <v>749</v>
      </c>
      <c r="F4206" s="73">
        <v>-26728</v>
      </c>
      <c r="G4206" s="72" t="s">
        <v>14</v>
      </c>
      <c r="H4206" s="72" t="s">
        <v>155</v>
      </c>
      <c r="I4206" s="72" t="s">
        <v>136</v>
      </c>
      <c r="J4206" s="72" t="s">
        <v>18</v>
      </c>
      <c r="K4206" s="72"/>
      <c r="L4206" s="72"/>
      <c r="M4206" s="72"/>
    </row>
    <row r="4207" spans="2:13" x14ac:dyDescent="0.25">
      <c r="B4207" s="72" t="s">
        <v>143</v>
      </c>
      <c r="C4207" s="72" t="s">
        <v>144</v>
      </c>
      <c r="D4207" s="72" t="s">
        <v>12</v>
      </c>
      <c r="E4207" s="72" t="s">
        <v>145</v>
      </c>
      <c r="F4207" s="73">
        <v>-102571</v>
      </c>
      <c r="G4207" s="72" t="s">
        <v>14</v>
      </c>
      <c r="H4207" s="72" t="s">
        <v>15</v>
      </c>
      <c r="I4207" s="72" t="s">
        <v>16</v>
      </c>
      <c r="J4207" s="72" t="s">
        <v>18</v>
      </c>
      <c r="K4207" s="72" t="s">
        <v>161</v>
      </c>
      <c r="L4207" s="72" t="s">
        <v>643</v>
      </c>
      <c r="M4207" s="72"/>
    </row>
    <row r="4208" spans="2:13" x14ac:dyDescent="0.25">
      <c r="B4208" s="72" t="s">
        <v>143</v>
      </c>
      <c r="C4208" s="72" t="s">
        <v>144</v>
      </c>
      <c r="D4208" s="72" t="s">
        <v>12</v>
      </c>
      <c r="E4208" s="72" t="s">
        <v>170</v>
      </c>
      <c r="F4208" s="73">
        <v>147546</v>
      </c>
      <c r="G4208" s="72" t="s">
        <v>14</v>
      </c>
      <c r="H4208" s="72" t="s">
        <v>15</v>
      </c>
      <c r="I4208" s="72" t="s">
        <v>16</v>
      </c>
      <c r="J4208" s="72" t="s">
        <v>18</v>
      </c>
      <c r="K4208" s="72" t="s">
        <v>184</v>
      </c>
      <c r="L4208" s="72" t="s">
        <v>336</v>
      </c>
      <c r="M4208" s="72" t="s">
        <v>151</v>
      </c>
    </row>
    <row r="4209" spans="2:13" x14ac:dyDescent="0.25">
      <c r="B4209" s="72" t="s">
        <v>143</v>
      </c>
      <c r="C4209" s="72" t="s">
        <v>144</v>
      </c>
      <c r="D4209" s="72" t="s">
        <v>12</v>
      </c>
      <c r="E4209" s="72" t="s">
        <v>181</v>
      </c>
      <c r="F4209" s="73">
        <v>-1155</v>
      </c>
      <c r="G4209" s="72" t="s">
        <v>14</v>
      </c>
      <c r="H4209" s="72" t="s">
        <v>15</v>
      </c>
      <c r="I4209" s="72" t="s">
        <v>16</v>
      </c>
      <c r="J4209" s="72" t="s">
        <v>18</v>
      </c>
      <c r="K4209" s="72" t="s">
        <v>161</v>
      </c>
      <c r="L4209" s="72" t="s">
        <v>507</v>
      </c>
      <c r="M4209" s="72"/>
    </row>
    <row r="4210" spans="2:13" x14ac:dyDescent="0.25">
      <c r="B4210" s="72" t="s">
        <v>143</v>
      </c>
      <c r="C4210" s="72" t="s">
        <v>144</v>
      </c>
      <c r="D4210" s="72" t="s">
        <v>12</v>
      </c>
      <c r="E4210" s="72" t="s">
        <v>181</v>
      </c>
      <c r="F4210" s="73">
        <v>-3452</v>
      </c>
      <c r="G4210" s="72" t="s">
        <v>14</v>
      </c>
      <c r="H4210" s="72" t="s">
        <v>15</v>
      </c>
      <c r="I4210" s="72" t="s">
        <v>16</v>
      </c>
      <c r="J4210" s="72" t="s">
        <v>18</v>
      </c>
      <c r="K4210" s="72" t="s">
        <v>205</v>
      </c>
      <c r="L4210" s="72" t="s">
        <v>210</v>
      </c>
      <c r="M4210" s="72"/>
    </row>
    <row r="4211" spans="2:13" x14ac:dyDescent="0.25">
      <c r="B4211" s="72" t="s">
        <v>143</v>
      </c>
      <c r="C4211" s="72" t="s">
        <v>144</v>
      </c>
      <c r="D4211" s="72" t="s">
        <v>12</v>
      </c>
      <c r="E4211" s="72" t="s">
        <v>242</v>
      </c>
      <c r="F4211" s="73">
        <v>-1651</v>
      </c>
      <c r="G4211" s="72" t="s">
        <v>14</v>
      </c>
      <c r="H4211" s="72" t="s">
        <v>155</v>
      </c>
      <c r="I4211" s="72" t="s">
        <v>16</v>
      </c>
      <c r="J4211" s="72" t="s">
        <v>18</v>
      </c>
      <c r="K4211" s="72" t="s">
        <v>33</v>
      </c>
      <c r="L4211" s="72" t="s">
        <v>543</v>
      </c>
      <c r="M4211" s="72"/>
    </row>
    <row r="4212" spans="2:13" x14ac:dyDescent="0.25">
      <c r="B4212" s="72" t="s">
        <v>143</v>
      </c>
      <c r="C4212" s="72" t="s">
        <v>144</v>
      </c>
      <c r="D4212" s="72" t="s">
        <v>12</v>
      </c>
      <c r="E4212" s="72" t="s">
        <v>209</v>
      </c>
      <c r="F4212" s="73">
        <v>7179024</v>
      </c>
      <c r="G4212" s="72" t="s">
        <v>14</v>
      </c>
      <c r="H4212" s="72" t="s">
        <v>15</v>
      </c>
      <c r="I4212" s="72" t="s">
        <v>16</v>
      </c>
      <c r="J4212" s="72" t="s">
        <v>18</v>
      </c>
      <c r="K4212" s="72" t="s">
        <v>147</v>
      </c>
      <c r="L4212" s="72" t="s">
        <v>225</v>
      </c>
      <c r="M4212" s="72" t="s">
        <v>203</v>
      </c>
    </row>
    <row r="4213" spans="2:13" x14ac:dyDescent="0.25">
      <c r="B4213" s="72" t="s">
        <v>143</v>
      </c>
      <c r="C4213" s="72" t="s">
        <v>144</v>
      </c>
      <c r="D4213" s="72" t="s">
        <v>12</v>
      </c>
      <c r="E4213" s="72" t="s">
        <v>229</v>
      </c>
      <c r="F4213" s="73">
        <v>-837</v>
      </c>
      <c r="G4213" s="72" t="s">
        <v>14</v>
      </c>
      <c r="H4213" s="72" t="s">
        <v>155</v>
      </c>
      <c r="I4213" s="72" t="s">
        <v>16</v>
      </c>
      <c r="J4213" s="72" t="s">
        <v>18</v>
      </c>
      <c r="K4213" s="72" t="s">
        <v>33</v>
      </c>
      <c r="L4213" s="72" t="s">
        <v>402</v>
      </c>
      <c r="M4213" s="72"/>
    </row>
    <row r="4214" spans="2:13" x14ac:dyDescent="0.25">
      <c r="B4214" s="72" t="s">
        <v>143</v>
      </c>
      <c r="C4214" s="72" t="s">
        <v>144</v>
      </c>
      <c r="D4214" s="72" t="s">
        <v>12</v>
      </c>
      <c r="E4214" s="72" t="s">
        <v>240</v>
      </c>
      <c r="F4214" s="73">
        <v>-96304</v>
      </c>
      <c r="G4214" s="72" t="s">
        <v>14</v>
      </c>
      <c r="H4214" s="72" t="s">
        <v>15</v>
      </c>
      <c r="I4214" s="72" t="s">
        <v>16</v>
      </c>
      <c r="J4214" s="72" t="s">
        <v>18</v>
      </c>
      <c r="K4214" s="72" t="s">
        <v>147</v>
      </c>
      <c r="L4214" s="72" t="s">
        <v>158</v>
      </c>
      <c r="M4214" s="72"/>
    </row>
    <row r="4215" spans="2:13" x14ac:dyDescent="0.25">
      <c r="B4215" s="72" t="s">
        <v>143</v>
      </c>
      <c r="C4215" s="72" t="s">
        <v>144</v>
      </c>
      <c r="D4215" s="72" t="s">
        <v>12</v>
      </c>
      <c r="E4215" s="72" t="s">
        <v>199</v>
      </c>
      <c r="F4215" s="73">
        <v>16560</v>
      </c>
      <c r="G4215" s="72" t="s">
        <v>14</v>
      </c>
      <c r="H4215" s="72" t="s">
        <v>15</v>
      </c>
      <c r="I4215" s="72" t="s">
        <v>16</v>
      </c>
      <c r="J4215" s="72" t="s">
        <v>18</v>
      </c>
      <c r="K4215" s="72" t="s">
        <v>33</v>
      </c>
      <c r="L4215" s="72" t="s">
        <v>481</v>
      </c>
      <c r="M4215" s="72"/>
    </row>
    <row r="4216" spans="2:13" x14ac:dyDescent="0.25">
      <c r="B4216" s="72" t="s">
        <v>143</v>
      </c>
      <c r="C4216" s="72" t="s">
        <v>144</v>
      </c>
      <c r="D4216" s="72" t="s">
        <v>12</v>
      </c>
      <c r="E4216" s="72" t="s">
        <v>199</v>
      </c>
      <c r="F4216" s="73">
        <v>23</v>
      </c>
      <c r="G4216" s="72" t="s">
        <v>14</v>
      </c>
      <c r="H4216" s="72" t="s">
        <v>15</v>
      </c>
      <c r="I4216" s="72" t="s">
        <v>16</v>
      </c>
      <c r="J4216" s="72" t="s">
        <v>18</v>
      </c>
      <c r="K4216" s="72" t="s">
        <v>33</v>
      </c>
      <c r="L4216" s="72" t="s">
        <v>700</v>
      </c>
      <c r="M4216" s="72"/>
    </row>
    <row r="4217" spans="2:13" x14ac:dyDescent="0.25">
      <c r="B4217" s="72" t="s">
        <v>143</v>
      </c>
      <c r="C4217" s="72" t="s">
        <v>144</v>
      </c>
      <c r="D4217" s="72" t="s">
        <v>12</v>
      </c>
      <c r="E4217" s="72" t="s">
        <v>181</v>
      </c>
      <c r="F4217" s="73">
        <v>-458</v>
      </c>
      <c r="G4217" s="72" t="s">
        <v>14</v>
      </c>
      <c r="H4217" s="72" t="s">
        <v>15</v>
      </c>
      <c r="I4217" s="72" t="s">
        <v>16</v>
      </c>
      <c r="J4217" s="72" t="s">
        <v>371</v>
      </c>
      <c r="K4217" s="72" t="s">
        <v>147</v>
      </c>
      <c r="L4217" s="72" t="s">
        <v>148</v>
      </c>
      <c r="M4217" s="72"/>
    </row>
    <row r="4218" spans="2:13" x14ac:dyDescent="0.25">
      <c r="B4218" s="72" t="s">
        <v>143</v>
      </c>
      <c r="C4218" s="72" t="s">
        <v>144</v>
      </c>
      <c r="D4218" s="72" t="s">
        <v>12</v>
      </c>
      <c r="E4218" s="72" t="s">
        <v>188</v>
      </c>
      <c r="F4218" s="73">
        <v>68621</v>
      </c>
      <c r="G4218" s="72" t="s">
        <v>14</v>
      </c>
      <c r="H4218" s="72" t="s">
        <v>15</v>
      </c>
      <c r="I4218" s="72" t="s">
        <v>136</v>
      </c>
      <c r="J4218" s="72" t="s">
        <v>18</v>
      </c>
      <c r="K4218" s="72" t="s">
        <v>147</v>
      </c>
      <c r="L4218" s="72" t="s">
        <v>255</v>
      </c>
      <c r="M4218" s="72" t="s">
        <v>191</v>
      </c>
    </row>
    <row r="4219" spans="2:13" x14ac:dyDescent="0.25">
      <c r="B4219" s="72" t="s">
        <v>143</v>
      </c>
      <c r="C4219" s="72" t="s">
        <v>144</v>
      </c>
      <c r="D4219" s="72" t="s">
        <v>12</v>
      </c>
      <c r="E4219" s="72" t="s">
        <v>328</v>
      </c>
      <c r="F4219" s="73">
        <v>9560733</v>
      </c>
      <c r="G4219" s="72" t="s">
        <v>14</v>
      </c>
      <c r="H4219" s="72" t="s">
        <v>15</v>
      </c>
      <c r="I4219" s="72" t="s">
        <v>16</v>
      </c>
      <c r="J4219" s="72" t="s">
        <v>18</v>
      </c>
      <c r="K4219" s="72" t="s">
        <v>184</v>
      </c>
      <c r="L4219" s="72" t="s">
        <v>635</v>
      </c>
      <c r="M4219" s="72" t="s">
        <v>322</v>
      </c>
    </row>
    <row r="4220" spans="2:13" x14ac:dyDescent="0.25">
      <c r="B4220" s="72" t="s">
        <v>143</v>
      </c>
      <c r="C4220" s="72" t="s">
        <v>144</v>
      </c>
      <c r="D4220" s="72" t="s">
        <v>12</v>
      </c>
      <c r="E4220" s="72" t="s">
        <v>219</v>
      </c>
      <c r="F4220" s="73">
        <v>17857</v>
      </c>
      <c r="G4220" s="72" t="s">
        <v>14</v>
      </c>
      <c r="H4220" s="72" t="s">
        <v>15</v>
      </c>
      <c r="I4220" s="72" t="s">
        <v>16</v>
      </c>
      <c r="J4220" s="72" t="s">
        <v>18</v>
      </c>
      <c r="K4220" s="72" t="s">
        <v>214</v>
      </c>
      <c r="L4220" s="72" t="s">
        <v>781</v>
      </c>
      <c r="M4220" s="72"/>
    </row>
    <row r="4221" spans="2:13" x14ac:dyDescent="0.25">
      <c r="B4221" s="72" t="s">
        <v>143</v>
      </c>
      <c r="C4221" s="72" t="s">
        <v>144</v>
      </c>
      <c r="D4221" s="72" t="s">
        <v>12</v>
      </c>
      <c r="E4221" s="72" t="s">
        <v>145</v>
      </c>
      <c r="F4221" s="73">
        <v>-20336</v>
      </c>
      <c r="G4221" s="72" t="s">
        <v>14</v>
      </c>
      <c r="H4221" s="72" t="s">
        <v>15</v>
      </c>
      <c r="I4221" s="72" t="s">
        <v>16</v>
      </c>
      <c r="J4221" s="72" t="s">
        <v>18</v>
      </c>
      <c r="K4221" s="72" t="s">
        <v>33</v>
      </c>
      <c r="L4221" s="72" t="s">
        <v>392</v>
      </c>
      <c r="M4221" s="72"/>
    </row>
    <row r="4222" spans="2:13" x14ac:dyDescent="0.25">
      <c r="B4222" s="72" t="s">
        <v>143</v>
      </c>
      <c r="C4222" s="72" t="s">
        <v>144</v>
      </c>
      <c r="D4222" s="72" t="s">
        <v>12</v>
      </c>
      <c r="E4222" s="72" t="s">
        <v>164</v>
      </c>
      <c r="F4222" s="73">
        <v>-60</v>
      </c>
      <c r="G4222" s="72" t="s">
        <v>14</v>
      </c>
      <c r="H4222" s="72" t="s">
        <v>15</v>
      </c>
      <c r="I4222" s="72" t="s">
        <v>16</v>
      </c>
      <c r="J4222" s="72" t="s">
        <v>18</v>
      </c>
      <c r="K4222" s="72" t="s">
        <v>33</v>
      </c>
      <c r="L4222" s="72" t="s">
        <v>167</v>
      </c>
      <c r="M4222" s="72"/>
    </row>
    <row r="4223" spans="2:13" x14ac:dyDescent="0.25">
      <c r="B4223" s="72" t="s">
        <v>143</v>
      </c>
      <c r="C4223" s="72" t="s">
        <v>144</v>
      </c>
      <c r="D4223" s="72" t="s">
        <v>12</v>
      </c>
      <c r="E4223" s="72" t="s">
        <v>183</v>
      </c>
      <c r="F4223" s="73">
        <v>519976</v>
      </c>
      <c r="G4223" s="72" t="s">
        <v>14</v>
      </c>
      <c r="H4223" s="72" t="s">
        <v>155</v>
      </c>
      <c r="I4223" s="72" t="s">
        <v>16</v>
      </c>
      <c r="J4223" s="72" t="s">
        <v>18</v>
      </c>
      <c r="K4223" s="72" t="s">
        <v>33</v>
      </c>
      <c r="L4223" s="72" t="s">
        <v>420</v>
      </c>
      <c r="M4223" s="72" t="s">
        <v>248</v>
      </c>
    </row>
    <row r="4224" spans="2:13" x14ac:dyDescent="0.25">
      <c r="B4224" s="72" t="s">
        <v>143</v>
      </c>
      <c r="C4224" s="72" t="s">
        <v>144</v>
      </c>
      <c r="D4224" s="72" t="s">
        <v>12</v>
      </c>
      <c r="E4224" s="72" t="s">
        <v>160</v>
      </c>
      <c r="F4224" s="73">
        <v>241751</v>
      </c>
      <c r="G4224" s="72" t="s">
        <v>14</v>
      </c>
      <c r="H4224" s="72" t="s">
        <v>155</v>
      </c>
      <c r="I4224" s="72" t="s">
        <v>16</v>
      </c>
      <c r="J4224" s="72" t="s">
        <v>18</v>
      </c>
      <c r="K4224" s="72" t="s">
        <v>267</v>
      </c>
      <c r="L4224" s="72" t="s">
        <v>313</v>
      </c>
      <c r="M4224" s="72" t="s">
        <v>163</v>
      </c>
    </row>
    <row r="4225" spans="2:13" x14ac:dyDescent="0.25">
      <c r="B4225" s="72" t="s">
        <v>143</v>
      </c>
      <c r="C4225" s="72" t="s">
        <v>144</v>
      </c>
      <c r="D4225" s="72" t="s">
        <v>12</v>
      </c>
      <c r="E4225" s="72" t="s">
        <v>170</v>
      </c>
      <c r="F4225" s="73">
        <v>17012</v>
      </c>
      <c r="G4225" s="72" t="s">
        <v>14</v>
      </c>
      <c r="H4225" s="72" t="s">
        <v>15</v>
      </c>
      <c r="I4225" s="72" t="s">
        <v>16</v>
      </c>
      <c r="J4225" s="72" t="s">
        <v>18</v>
      </c>
      <c r="K4225" s="72" t="s">
        <v>21</v>
      </c>
      <c r="L4225" s="72" t="s">
        <v>352</v>
      </c>
      <c r="M4225" s="72" t="s">
        <v>163</v>
      </c>
    </row>
    <row r="4226" spans="2:13" x14ac:dyDescent="0.25">
      <c r="B4226" s="72" t="s">
        <v>143</v>
      </c>
      <c r="C4226" s="72" t="s">
        <v>144</v>
      </c>
      <c r="D4226" s="72" t="s">
        <v>12</v>
      </c>
      <c r="E4226" s="72" t="s">
        <v>177</v>
      </c>
      <c r="F4226" s="73">
        <v>10146</v>
      </c>
      <c r="G4226" s="72" t="s">
        <v>14</v>
      </c>
      <c r="H4226" s="72" t="s">
        <v>155</v>
      </c>
      <c r="I4226" s="72" t="s">
        <v>16</v>
      </c>
      <c r="J4226" s="72" t="s">
        <v>18</v>
      </c>
      <c r="K4226" s="72" t="s">
        <v>269</v>
      </c>
      <c r="L4226" s="72" t="s">
        <v>687</v>
      </c>
      <c r="M4226" s="72"/>
    </row>
    <row r="4227" spans="2:13" x14ac:dyDescent="0.25">
      <c r="B4227" s="72" t="s">
        <v>143</v>
      </c>
      <c r="C4227" s="72" t="s">
        <v>144</v>
      </c>
      <c r="D4227" s="72" t="s">
        <v>12</v>
      </c>
      <c r="E4227" s="72" t="s">
        <v>229</v>
      </c>
      <c r="F4227" s="73">
        <v>-234</v>
      </c>
      <c r="G4227" s="72" t="s">
        <v>14</v>
      </c>
      <c r="H4227" s="72" t="s">
        <v>15</v>
      </c>
      <c r="I4227" s="72" t="s">
        <v>136</v>
      </c>
      <c r="J4227" s="72" t="s">
        <v>18</v>
      </c>
      <c r="K4227" s="72" t="s">
        <v>147</v>
      </c>
      <c r="L4227" s="72" t="s">
        <v>295</v>
      </c>
      <c r="M4227" s="72"/>
    </row>
    <row r="4228" spans="2:13" x14ac:dyDescent="0.25">
      <c r="B4228" s="72" t="s">
        <v>143</v>
      </c>
      <c r="C4228" s="72" t="s">
        <v>144</v>
      </c>
      <c r="D4228" s="72" t="s">
        <v>12</v>
      </c>
      <c r="E4228" s="72" t="s">
        <v>729</v>
      </c>
      <c r="F4228" s="73">
        <v>-1118077</v>
      </c>
      <c r="G4228" s="72" t="s">
        <v>14</v>
      </c>
      <c r="H4228" s="72" t="s">
        <v>15</v>
      </c>
      <c r="I4228" s="72" t="s">
        <v>136</v>
      </c>
      <c r="J4228" s="72" t="s">
        <v>18</v>
      </c>
      <c r="K4228" s="72"/>
      <c r="L4228" s="72"/>
      <c r="M4228" s="72"/>
    </row>
    <row r="4229" spans="2:13" x14ac:dyDescent="0.25">
      <c r="B4229" s="72" t="s">
        <v>143</v>
      </c>
      <c r="C4229" s="72" t="s">
        <v>144</v>
      </c>
      <c r="D4229" s="72" t="s">
        <v>12</v>
      </c>
      <c r="E4229" s="72" t="s">
        <v>219</v>
      </c>
      <c r="F4229" s="73">
        <v>443</v>
      </c>
      <c r="G4229" s="72" t="s">
        <v>14</v>
      </c>
      <c r="H4229" s="72" t="s">
        <v>155</v>
      </c>
      <c r="I4229" s="72" t="s">
        <v>16</v>
      </c>
      <c r="J4229" s="72" t="s">
        <v>18</v>
      </c>
      <c r="K4229" s="72" t="s">
        <v>33</v>
      </c>
      <c r="L4229" s="72" t="s">
        <v>532</v>
      </c>
      <c r="M4229" s="72"/>
    </row>
    <row r="4230" spans="2:13" x14ac:dyDescent="0.25">
      <c r="B4230" s="72" t="s">
        <v>143</v>
      </c>
      <c r="C4230" s="72" t="s">
        <v>144</v>
      </c>
      <c r="D4230" s="72" t="s">
        <v>12</v>
      </c>
      <c r="E4230" s="72" t="s">
        <v>199</v>
      </c>
      <c r="F4230" s="73">
        <v>1121</v>
      </c>
      <c r="G4230" s="72" t="s">
        <v>14</v>
      </c>
      <c r="H4230" s="72" t="s">
        <v>15</v>
      </c>
      <c r="I4230" s="72" t="s">
        <v>16</v>
      </c>
      <c r="J4230" s="72" t="s">
        <v>18</v>
      </c>
      <c r="K4230" s="72" t="s">
        <v>189</v>
      </c>
      <c r="L4230" s="72" t="s">
        <v>704</v>
      </c>
      <c r="M4230" s="72"/>
    </row>
    <row r="4231" spans="2:13" x14ac:dyDescent="0.25">
      <c r="B4231" s="72" t="s">
        <v>143</v>
      </c>
      <c r="C4231" s="72" t="s">
        <v>144</v>
      </c>
      <c r="D4231" s="72" t="s">
        <v>12</v>
      </c>
      <c r="E4231" s="72" t="s">
        <v>199</v>
      </c>
      <c r="F4231" s="73">
        <v>1685</v>
      </c>
      <c r="G4231" s="72" t="s">
        <v>14</v>
      </c>
      <c r="H4231" s="72" t="s">
        <v>155</v>
      </c>
      <c r="I4231" s="72" t="s">
        <v>16</v>
      </c>
      <c r="J4231" s="72" t="s">
        <v>18</v>
      </c>
      <c r="K4231" s="72" t="s">
        <v>33</v>
      </c>
      <c r="L4231" s="72" t="s">
        <v>193</v>
      </c>
      <c r="M4231" s="72"/>
    </row>
    <row r="4232" spans="2:13" x14ac:dyDescent="0.25">
      <c r="B4232" s="72" t="s">
        <v>143</v>
      </c>
      <c r="C4232" s="72" t="s">
        <v>144</v>
      </c>
      <c r="D4232" s="72" t="s">
        <v>12</v>
      </c>
      <c r="E4232" s="72" t="s">
        <v>229</v>
      </c>
      <c r="F4232" s="73">
        <v>-461743</v>
      </c>
      <c r="G4232" s="72" t="s">
        <v>14</v>
      </c>
      <c r="H4232" s="72" t="s">
        <v>155</v>
      </c>
      <c r="I4232" s="72" t="s">
        <v>16</v>
      </c>
      <c r="J4232" s="72" t="s">
        <v>18</v>
      </c>
      <c r="K4232" s="72" t="s">
        <v>21</v>
      </c>
      <c r="L4232" s="72" t="s">
        <v>22</v>
      </c>
      <c r="M4232" s="72"/>
    </row>
    <row r="4233" spans="2:13" x14ac:dyDescent="0.25">
      <c r="B4233" s="72" t="s">
        <v>143</v>
      </c>
      <c r="C4233" s="72" t="s">
        <v>144</v>
      </c>
      <c r="D4233" s="72" t="s">
        <v>12</v>
      </c>
      <c r="E4233" s="72" t="s">
        <v>181</v>
      </c>
      <c r="F4233" s="73">
        <v>-1224</v>
      </c>
      <c r="G4233" s="72" t="s">
        <v>14</v>
      </c>
      <c r="H4233" s="72" t="s">
        <v>15</v>
      </c>
      <c r="I4233" s="72" t="s">
        <v>16</v>
      </c>
      <c r="J4233" s="72" t="s">
        <v>18</v>
      </c>
      <c r="K4233" s="72" t="s">
        <v>147</v>
      </c>
      <c r="L4233" s="72" t="s">
        <v>433</v>
      </c>
      <c r="M4233" s="72"/>
    </row>
    <row r="4234" spans="2:13" x14ac:dyDescent="0.25">
      <c r="B4234" s="72" t="s">
        <v>143</v>
      </c>
      <c r="C4234" s="72" t="s">
        <v>144</v>
      </c>
      <c r="D4234" s="72" t="s">
        <v>12</v>
      </c>
      <c r="E4234" s="72" t="s">
        <v>183</v>
      </c>
      <c r="F4234" s="73">
        <v>2204</v>
      </c>
      <c r="G4234" s="72" t="s">
        <v>14</v>
      </c>
      <c r="H4234" s="72" t="s">
        <v>155</v>
      </c>
      <c r="I4234" s="72" t="s">
        <v>16</v>
      </c>
      <c r="J4234" s="72" t="s">
        <v>18</v>
      </c>
      <c r="K4234" s="72" t="s">
        <v>21</v>
      </c>
      <c r="L4234" s="72" t="s">
        <v>178</v>
      </c>
      <c r="M4234" s="72" t="s">
        <v>151</v>
      </c>
    </row>
    <row r="4235" spans="2:13" x14ac:dyDescent="0.25">
      <c r="B4235" s="72" t="s">
        <v>143</v>
      </c>
      <c r="C4235" s="72" t="s">
        <v>144</v>
      </c>
      <c r="D4235" s="72" t="s">
        <v>12</v>
      </c>
      <c r="E4235" s="72" t="s">
        <v>152</v>
      </c>
      <c r="F4235" s="73">
        <v>-2221</v>
      </c>
      <c r="G4235" s="72" t="s">
        <v>14</v>
      </c>
      <c r="H4235" s="72" t="s">
        <v>155</v>
      </c>
      <c r="I4235" s="72" t="s">
        <v>16</v>
      </c>
      <c r="J4235" s="72" t="s">
        <v>18</v>
      </c>
      <c r="K4235" s="72" t="s">
        <v>33</v>
      </c>
      <c r="L4235" s="72" t="s">
        <v>822</v>
      </c>
      <c r="M4235" s="72"/>
    </row>
    <row r="4236" spans="2:13" x14ac:dyDescent="0.25">
      <c r="B4236" s="72" t="s">
        <v>143</v>
      </c>
      <c r="C4236" s="72" t="s">
        <v>144</v>
      </c>
      <c r="D4236" s="72" t="s">
        <v>12</v>
      </c>
      <c r="E4236" s="72" t="s">
        <v>197</v>
      </c>
      <c r="F4236" s="73">
        <v>137258</v>
      </c>
      <c r="G4236" s="72" t="s">
        <v>14</v>
      </c>
      <c r="H4236" s="72" t="s">
        <v>155</v>
      </c>
      <c r="I4236" s="72" t="s">
        <v>16</v>
      </c>
      <c r="J4236" s="72" t="s">
        <v>18</v>
      </c>
      <c r="K4236" s="72" t="s">
        <v>267</v>
      </c>
      <c r="L4236" s="72" t="s">
        <v>381</v>
      </c>
      <c r="M4236" s="72" t="s">
        <v>163</v>
      </c>
    </row>
    <row r="4237" spans="2:13" x14ac:dyDescent="0.25">
      <c r="B4237" s="72" t="s">
        <v>143</v>
      </c>
      <c r="C4237" s="72" t="s">
        <v>144</v>
      </c>
      <c r="D4237" s="72" t="s">
        <v>12</v>
      </c>
      <c r="E4237" s="72" t="s">
        <v>240</v>
      </c>
      <c r="F4237" s="73">
        <v>-3375</v>
      </c>
      <c r="G4237" s="72" t="s">
        <v>14</v>
      </c>
      <c r="H4237" s="72" t="s">
        <v>15</v>
      </c>
      <c r="I4237" s="72" t="s">
        <v>16</v>
      </c>
      <c r="J4237" s="72" t="s">
        <v>18</v>
      </c>
      <c r="K4237" s="72" t="s">
        <v>33</v>
      </c>
      <c r="L4237" s="72" t="s">
        <v>456</v>
      </c>
      <c r="M4237" s="72"/>
    </row>
    <row r="4238" spans="2:13" x14ac:dyDescent="0.25">
      <c r="B4238" s="72" t="s">
        <v>143</v>
      </c>
      <c r="C4238" s="72" t="s">
        <v>144</v>
      </c>
      <c r="D4238" s="72" t="s">
        <v>12</v>
      </c>
      <c r="E4238" s="72" t="s">
        <v>237</v>
      </c>
      <c r="F4238" s="73">
        <v>27312</v>
      </c>
      <c r="G4238" s="72" t="s">
        <v>14</v>
      </c>
      <c r="H4238" s="72" t="s">
        <v>15</v>
      </c>
      <c r="I4238" s="72" t="s">
        <v>16</v>
      </c>
      <c r="J4238" s="72" t="s">
        <v>18</v>
      </c>
      <c r="K4238" s="72" t="s">
        <v>33</v>
      </c>
      <c r="L4238" s="72" t="s">
        <v>256</v>
      </c>
      <c r="M4238" s="72" t="s">
        <v>151</v>
      </c>
    </row>
    <row r="4239" spans="2:13" x14ac:dyDescent="0.25">
      <c r="B4239" s="72" t="s">
        <v>143</v>
      </c>
      <c r="C4239" s="72" t="s">
        <v>144</v>
      </c>
      <c r="D4239" s="72" t="s">
        <v>12</v>
      </c>
      <c r="E4239" s="72" t="s">
        <v>280</v>
      </c>
      <c r="F4239" s="73">
        <v>17556</v>
      </c>
      <c r="G4239" s="72" t="s">
        <v>14</v>
      </c>
      <c r="H4239" s="72" t="s">
        <v>15</v>
      </c>
      <c r="I4239" s="72" t="s">
        <v>16</v>
      </c>
      <c r="J4239" s="72" t="s">
        <v>18</v>
      </c>
      <c r="K4239" s="72" t="s">
        <v>147</v>
      </c>
      <c r="L4239" s="72" t="s">
        <v>390</v>
      </c>
      <c r="M4239" s="72" t="s">
        <v>203</v>
      </c>
    </row>
    <row r="4240" spans="2:13" x14ac:dyDescent="0.25">
      <c r="B4240" s="72" t="s">
        <v>143</v>
      </c>
      <c r="C4240" s="72" t="s">
        <v>144</v>
      </c>
      <c r="D4240" s="72" t="s">
        <v>12</v>
      </c>
      <c r="E4240" s="72" t="s">
        <v>199</v>
      </c>
      <c r="F4240" s="73">
        <v>472</v>
      </c>
      <c r="G4240" s="72" t="s">
        <v>14</v>
      </c>
      <c r="H4240" s="72" t="s">
        <v>15</v>
      </c>
      <c r="I4240" s="72" t="s">
        <v>16</v>
      </c>
      <c r="J4240" s="72" t="s">
        <v>18</v>
      </c>
      <c r="K4240" s="72" t="s">
        <v>33</v>
      </c>
      <c r="L4240" s="72" t="s">
        <v>366</v>
      </c>
      <c r="M4240" s="72"/>
    </row>
    <row r="4241" spans="2:13" x14ac:dyDescent="0.25">
      <c r="B4241" s="72" t="s">
        <v>143</v>
      </c>
      <c r="C4241" s="72" t="s">
        <v>144</v>
      </c>
      <c r="D4241" s="72" t="s">
        <v>12</v>
      </c>
      <c r="E4241" s="72" t="s">
        <v>181</v>
      </c>
      <c r="F4241" s="73">
        <v>-197</v>
      </c>
      <c r="G4241" s="72" t="s">
        <v>14</v>
      </c>
      <c r="H4241" s="72" t="s">
        <v>15</v>
      </c>
      <c r="I4241" s="72" t="s">
        <v>16</v>
      </c>
      <c r="J4241" s="72" t="s">
        <v>18</v>
      </c>
      <c r="K4241" s="72" t="s">
        <v>147</v>
      </c>
      <c r="L4241" s="72" t="s">
        <v>619</v>
      </c>
      <c r="M4241" s="72"/>
    </row>
    <row r="4242" spans="2:13" x14ac:dyDescent="0.25">
      <c r="B4242" s="72" t="s">
        <v>143</v>
      </c>
      <c r="C4242" s="72" t="s">
        <v>144</v>
      </c>
      <c r="D4242" s="72" t="s">
        <v>12</v>
      </c>
      <c r="E4242" s="72" t="s">
        <v>594</v>
      </c>
      <c r="F4242" s="73">
        <v>325148</v>
      </c>
      <c r="G4242" s="72" t="s">
        <v>14</v>
      </c>
      <c r="H4242" s="72" t="s">
        <v>155</v>
      </c>
      <c r="I4242" s="72" t="s">
        <v>16</v>
      </c>
      <c r="J4242" s="72" t="s">
        <v>18</v>
      </c>
      <c r="K4242" s="72" t="s">
        <v>33</v>
      </c>
      <c r="L4242" s="72" t="s">
        <v>499</v>
      </c>
      <c r="M4242" s="72" t="s">
        <v>522</v>
      </c>
    </row>
    <row r="4243" spans="2:13" x14ac:dyDescent="0.25">
      <c r="B4243" s="72" t="s">
        <v>143</v>
      </c>
      <c r="C4243" s="72" t="s">
        <v>144</v>
      </c>
      <c r="D4243" s="72" t="s">
        <v>12</v>
      </c>
      <c r="E4243" s="72" t="s">
        <v>175</v>
      </c>
      <c r="F4243" s="73">
        <v>-22920</v>
      </c>
      <c r="G4243" s="72" t="s">
        <v>14</v>
      </c>
      <c r="H4243" s="72" t="s">
        <v>155</v>
      </c>
      <c r="I4243" s="72" t="s">
        <v>136</v>
      </c>
      <c r="J4243" s="72" t="s">
        <v>18</v>
      </c>
      <c r="K4243" s="72" t="s">
        <v>21</v>
      </c>
      <c r="L4243" s="72" t="s">
        <v>272</v>
      </c>
      <c r="M4243" s="72"/>
    </row>
    <row r="4244" spans="2:13" x14ac:dyDescent="0.25">
      <c r="B4244" s="72" t="s">
        <v>143</v>
      </c>
      <c r="C4244" s="72" t="s">
        <v>144</v>
      </c>
      <c r="D4244" s="72" t="s">
        <v>12</v>
      </c>
      <c r="E4244" s="72" t="s">
        <v>219</v>
      </c>
      <c r="F4244" s="73">
        <v>66204</v>
      </c>
      <c r="G4244" s="72" t="s">
        <v>14</v>
      </c>
      <c r="H4244" s="72" t="s">
        <v>15</v>
      </c>
      <c r="I4244" s="72" t="s">
        <v>16</v>
      </c>
      <c r="J4244" s="72" t="s">
        <v>18</v>
      </c>
      <c r="K4244" s="72" t="s">
        <v>168</v>
      </c>
      <c r="L4244" s="72" t="s">
        <v>169</v>
      </c>
      <c r="M4244" s="72"/>
    </row>
    <row r="4245" spans="2:13" x14ac:dyDescent="0.25">
      <c r="B4245" s="72" t="s">
        <v>143</v>
      </c>
      <c r="C4245" s="72" t="s">
        <v>144</v>
      </c>
      <c r="D4245" s="72" t="s">
        <v>12</v>
      </c>
      <c r="E4245" s="72" t="s">
        <v>240</v>
      </c>
      <c r="F4245" s="73">
        <v>-4779</v>
      </c>
      <c r="G4245" s="72" t="s">
        <v>14</v>
      </c>
      <c r="H4245" s="72" t="s">
        <v>15</v>
      </c>
      <c r="I4245" s="72" t="s">
        <v>16</v>
      </c>
      <c r="J4245" s="72" t="s">
        <v>18</v>
      </c>
      <c r="K4245" s="72" t="s">
        <v>147</v>
      </c>
      <c r="L4245" s="72" t="s">
        <v>407</v>
      </c>
      <c r="M4245" s="72"/>
    </row>
    <row r="4246" spans="2:13" x14ac:dyDescent="0.25">
      <c r="B4246" s="72" t="s">
        <v>143</v>
      </c>
      <c r="C4246" s="72" t="s">
        <v>144</v>
      </c>
      <c r="D4246" s="72" t="s">
        <v>12</v>
      </c>
      <c r="E4246" s="72" t="s">
        <v>154</v>
      </c>
      <c r="F4246" s="73">
        <v>-793</v>
      </c>
      <c r="G4246" s="72" t="s">
        <v>14</v>
      </c>
      <c r="H4246" s="72" t="s">
        <v>155</v>
      </c>
      <c r="I4246" s="72" t="s">
        <v>16</v>
      </c>
      <c r="J4246" s="72" t="s">
        <v>18</v>
      </c>
      <c r="K4246" s="72" t="s">
        <v>267</v>
      </c>
      <c r="L4246" s="72" t="s">
        <v>302</v>
      </c>
      <c r="M4246" s="72"/>
    </row>
    <row r="4247" spans="2:13" x14ac:dyDescent="0.25">
      <c r="B4247" s="72" t="s">
        <v>143</v>
      </c>
      <c r="C4247" s="72" t="s">
        <v>144</v>
      </c>
      <c r="D4247" s="72" t="s">
        <v>12</v>
      </c>
      <c r="E4247" s="72" t="s">
        <v>145</v>
      </c>
      <c r="F4247" s="73">
        <v>-373</v>
      </c>
      <c r="G4247" s="72" t="s">
        <v>14</v>
      </c>
      <c r="H4247" s="72" t="s">
        <v>15</v>
      </c>
      <c r="I4247" s="72" t="s">
        <v>16</v>
      </c>
      <c r="J4247" s="72" t="s">
        <v>18</v>
      </c>
      <c r="K4247" s="72" t="s">
        <v>33</v>
      </c>
      <c r="L4247" s="72" t="s">
        <v>777</v>
      </c>
      <c r="M4247" s="72"/>
    </row>
    <row r="4248" spans="2:13" x14ac:dyDescent="0.25">
      <c r="B4248" s="72" t="s">
        <v>143</v>
      </c>
      <c r="C4248" s="72" t="s">
        <v>144</v>
      </c>
      <c r="D4248" s="72" t="s">
        <v>12</v>
      </c>
      <c r="E4248" s="72" t="s">
        <v>145</v>
      </c>
      <c r="F4248" s="73">
        <v>-2553</v>
      </c>
      <c r="G4248" s="72" t="s">
        <v>14</v>
      </c>
      <c r="H4248" s="72" t="s">
        <v>155</v>
      </c>
      <c r="I4248" s="72" t="s">
        <v>16</v>
      </c>
      <c r="J4248" s="72" t="s">
        <v>18</v>
      </c>
      <c r="K4248" s="72" t="s">
        <v>33</v>
      </c>
      <c r="L4248" s="72" t="s">
        <v>686</v>
      </c>
      <c r="M4248" s="72"/>
    </row>
    <row r="4249" spans="2:13" x14ac:dyDescent="0.25">
      <c r="B4249" s="72" t="s">
        <v>143</v>
      </c>
      <c r="C4249" s="72" t="s">
        <v>144</v>
      </c>
      <c r="D4249" s="72" t="s">
        <v>12</v>
      </c>
      <c r="E4249" s="72" t="s">
        <v>199</v>
      </c>
      <c r="F4249" s="73">
        <v>1226</v>
      </c>
      <c r="G4249" s="72" t="s">
        <v>14</v>
      </c>
      <c r="H4249" s="72" t="s">
        <v>155</v>
      </c>
      <c r="I4249" s="72" t="s">
        <v>16</v>
      </c>
      <c r="J4249" s="72" t="s">
        <v>18</v>
      </c>
      <c r="K4249" s="72" t="s">
        <v>267</v>
      </c>
      <c r="L4249" s="72" t="s">
        <v>340</v>
      </c>
      <c r="M4249" s="72"/>
    </row>
    <row r="4250" spans="2:13" x14ac:dyDescent="0.25">
      <c r="B4250" s="72" t="s">
        <v>143</v>
      </c>
      <c r="C4250" s="72" t="s">
        <v>144</v>
      </c>
      <c r="D4250" s="72" t="s">
        <v>12</v>
      </c>
      <c r="E4250" s="72" t="s">
        <v>229</v>
      </c>
      <c r="F4250" s="73">
        <v>-8394</v>
      </c>
      <c r="G4250" s="72" t="s">
        <v>14</v>
      </c>
      <c r="H4250" s="72" t="s">
        <v>155</v>
      </c>
      <c r="I4250" s="72" t="s">
        <v>16</v>
      </c>
      <c r="J4250" s="72" t="s">
        <v>18</v>
      </c>
      <c r="K4250" s="72" t="s">
        <v>21</v>
      </c>
      <c r="L4250" s="72" t="s">
        <v>274</v>
      </c>
      <c r="M4250" s="72"/>
    </row>
    <row r="4251" spans="2:13" x14ac:dyDescent="0.25">
      <c r="B4251" s="72" t="s">
        <v>143</v>
      </c>
      <c r="C4251" s="72" t="s">
        <v>144</v>
      </c>
      <c r="D4251" s="72" t="s">
        <v>12</v>
      </c>
      <c r="E4251" s="72" t="s">
        <v>439</v>
      </c>
      <c r="F4251" s="73">
        <v>501944</v>
      </c>
      <c r="G4251" s="72" t="s">
        <v>14</v>
      </c>
      <c r="H4251" s="72" t="s">
        <v>15</v>
      </c>
      <c r="I4251" s="72" t="s">
        <v>16</v>
      </c>
      <c r="J4251" s="72" t="s">
        <v>18</v>
      </c>
      <c r="K4251" s="72" t="s">
        <v>21</v>
      </c>
      <c r="L4251" s="72" t="s">
        <v>645</v>
      </c>
      <c r="M4251" s="72"/>
    </row>
    <row r="4252" spans="2:13" x14ac:dyDescent="0.25">
      <c r="B4252" s="72" t="s">
        <v>143</v>
      </c>
      <c r="C4252" s="72" t="s">
        <v>144</v>
      </c>
      <c r="D4252" s="72" t="s">
        <v>12</v>
      </c>
      <c r="E4252" s="72" t="s">
        <v>213</v>
      </c>
      <c r="F4252" s="73">
        <v>16</v>
      </c>
      <c r="G4252" s="72" t="s">
        <v>14</v>
      </c>
      <c r="H4252" s="72" t="s">
        <v>155</v>
      </c>
      <c r="I4252" s="72" t="s">
        <v>16</v>
      </c>
      <c r="J4252" s="72" t="s">
        <v>18</v>
      </c>
      <c r="K4252" s="72" t="s">
        <v>33</v>
      </c>
      <c r="L4252" s="72" t="s">
        <v>361</v>
      </c>
      <c r="M4252" s="72" t="s">
        <v>172</v>
      </c>
    </row>
    <row r="4253" spans="2:13" x14ac:dyDescent="0.25">
      <c r="B4253" s="72" t="s">
        <v>143</v>
      </c>
      <c r="C4253" s="72" t="s">
        <v>144</v>
      </c>
      <c r="D4253" s="72" t="s">
        <v>12</v>
      </c>
      <c r="E4253" s="72" t="s">
        <v>157</v>
      </c>
      <c r="F4253" s="73">
        <v>365753</v>
      </c>
      <c r="G4253" s="72" t="s">
        <v>14</v>
      </c>
      <c r="H4253" s="72" t="s">
        <v>155</v>
      </c>
      <c r="I4253" s="72" t="s">
        <v>16</v>
      </c>
      <c r="J4253" s="72" t="s">
        <v>18</v>
      </c>
      <c r="K4253" s="72" t="s">
        <v>147</v>
      </c>
      <c r="L4253" s="72" t="s">
        <v>295</v>
      </c>
      <c r="M4253" s="72" t="s">
        <v>334</v>
      </c>
    </row>
    <row r="4254" spans="2:13" x14ac:dyDescent="0.25">
      <c r="B4254" s="72" t="s">
        <v>143</v>
      </c>
      <c r="C4254" s="72" t="s">
        <v>144</v>
      </c>
      <c r="D4254" s="72" t="s">
        <v>12</v>
      </c>
      <c r="E4254" s="72" t="s">
        <v>177</v>
      </c>
      <c r="F4254" s="73">
        <v>30026</v>
      </c>
      <c r="G4254" s="72" t="s">
        <v>14</v>
      </c>
      <c r="H4254" s="72" t="s">
        <v>15</v>
      </c>
      <c r="I4254" s="72" t="s">
        <v>16</v>
      </c>
      <c r="J4254" s="72" t="s">
        <v>18</v>
      </c>
      <c r="K4254" s="72" t="s">
        <v>33</v>
      </c>
      <c r="L4254" s="72" t="s">
        <v>575</v>
      </c>
      <c r="M4254" s="72"/>
    </row>
    <row r="4255" spans="2:13" x14ac:dyDescent="0.25">
      <c r="B4255" s="72" t="s">
        <v>143</v>
      </c>
      <c r="C4255" s="72" t="s">
        <v>144</v>
      </c>
      <c r="D4255" s="72" t="s">
        <v>12</v>
      </c>
      <c r="E4255" s="72" t="s">
        <v>188</v>
      </c>
      <c r="F4255" s="73">
        <v>23188</v>
      </c>
      <c r="G4255" s="72" t="s">
        <v>14</v>
      </c>
      <c r="H4255" s="72" t="s">
        <v>155</v>
      </c>
      <c r="I4255" s="72" t="s">
        <v>136</v>
      </c>
      <c r="J4255" s="72" t="s">
        <v>18</v>
      </c>
      <c r="K4255" s="72" t="s">
        <v>21</v>
      </c>
      <c r="L4255" s="72" t="s">
        <v>386</v>
      </c>
      <c r="M4255" s="72" t="s">
        <v>191</v>
      </c>
    </row>
    <row r="4256" spans="2:13" x14ac:dyDescent="0.25">
      <c r="B4256" s="72" t="s">
        <v>143</v>
      </c>
      <c r="C4256" s="72" t="s">
        <v>144</v>
      </c>
      <c r="D4256" s="72" t="s">
        <v>12</v>
      </c>
      <c r="E4256" s="72" t="s">
        <v>177</v>
      </c>
      <c r="F4256" s="73">
        <v>100225</v>
      </c>
      <c r="G4256" s="72" t="s">
        <v>14</v>
      </c>
      <c r="H4256" s="72" t="s">
        <v>15</v>
      </c>
      <c r="I4256" s="72" t="s">
        <v>16</v>
      </c>
      <c r="J4256" s="72" t="s">
        <v>18</v>
      </c>
      <c r="K4256" s="72" t="s">
        <v>267</v>
      </c>
      <c r="L4256" s="72" t="s">
        <v>308</v>
      </c>
      <c r="M4256" s="72"/>
    </row>
    <row r="4257" spans="2:13" x14ac:dyDescent="0.25">
      <c r="B4257" s="72" t="s">
        <v>143</v>
      </c>
      <c r="C4257" s="72" t="s">
        <v>144</v>
      </c>
      <c r="D4257" s="72" t="s">
        <v>12</v>
      </c>
      <c r="E4257" s="72" t="s">
        <v>188</v>
      </c>
      <c r="F4257" s="73">
        <v>99272</v>
      </c>
      <c r="G4257" s="72" t="s">
        <v>14</v>
      </c>
      <c r="H4257" s="72" t="s">
        <v>155</v>
      </c>
      <c r="I4257" s="72" t="s">
        <v>16</v>
      </c>
      <c r="J4257" s="72" t="s">
        <v>18</v>
      </c>
      <c r="K4257" s="72" t="s">
        <v>267</v>
      </c>
      <c r="L4257" s="72" t="s">
        <v>268</v>
      </c>
      <c r="M4257" s="72" t="s">
        <v>191</v>
      </c>
    </row>
    <row r="4258" spans="2:13" x14ac:dyDescent="0.25">
      <c r="B4258" s="72" t="s">
        <v>143</v>
      </c>
      <c r="C4258" s="72" t="s">
        <v>144</v>
      </c>
      <c r="D4258" s="72" t="s">
        <v>12</v>
      </c>
      <c r="E4258" s="72" t="s">
        <v>177</v>
      </c>
      <c r="F4258" s="73">
        <v>101691</v>
      </c>
      <c r="G4258" s="72" t="s">
        <v>14</v>
      </c>
      <c r="H4258" s="72" t="s">
        <v>15</v>
      </c>
      <c r="I4258" s="72" t="s">
        <v>16</v>
      </c>
      <c r="J4258" s="72" t="s">
        <v>18</v>
      </c>
      <c r="K4258" s="72" t="s">
        <v>21</v>
      </c>
      <c r="L4258" s="72" t="s">
        <v>609</v>
      </c>
      <c r="M4258" s="72"/>
    </row>
    <row r="4259" spans="2:13" x14ac:dyDescent="0.25">
      <c r="B4259" s="72" t="s">
        <v>143</v>
      </c>
      <c r="C4259" s="72" t="s">
        <v>144</v>
      </c>
      <c r="D4259" s="72" t="s">
        <v>12</v>
      </c>
      <c r="E4259" s="72" t="s">
        <v>149</v>
      </c>
      <c r="F4259" s="73">
        <v>10055249</v>
      </c>
      <c r="G4259" s="72" t="s">
        <v>14</v>
      </c>
      <c r="H4259" s="72" t="s">
        <v>15</v>
      </c>
      <c r="I4259" s="72" t="s">
        <v>16</v>
      </c>
      <c r="J4259" s="72" t="s">
        <v>18</v>
      </c>
      <c r="K4259" s="72" t="s">
        <v>33</v>
      </c>
      <c r="L4259" s="72" t="s">
        <v>731</v>
      </c>
      <c r="M4259" s="72" t="s">
        <v>151</v>
      </c>
    </row>
    <row r="4260" spans="2:13" x14ac:dyDescent="0.25">
      <c r="B4260" s="72" t="s">
        <v>143</v>
      </c>
      <c r="C4260" s="72" t="s">
        <v>144</v>
      </c>
      <c r="D4260" s="72" t="s">
        <v>12</v>
      </c>
      <c r="E4260" s="72" t="s">
        <v>181</v>
      </c>
      <c r="F4260" s="73">
        <v>-409</v>
      </c>
      <c r="G4260" s="72" t="s">
        <v>14</v>
      </c>
      <c r="H4260" s="72" t="s">
        <v>15</v>
      </c>
      <c r="I4260" s="72" t="s">
        <v>16</v>
      </c>
      <c r="J4260" s="72" t="s">
        <v>18</v>
      </c>
      <c r="K4260" s="72" t="s">
        <v>214</v>
      </c>
      <c r="L4260" s="72" t="s">
        <v>422</v>
      </c>
      <c r="M4260" s="72"/>
    </row>
    <row r="4261" spans="2:13" x14ac:dyDescent="0.25">
      <c r="B4261" s="72" t="s">
        <v>143</v>
      </c>
      <c r="C4261" s="72" t="s">
        <v>144</v>
      </c>
      <c r="D4261" s="72" t="s">
        <v>12</v>
      </c>
      <c r="E4261" s="72" t="s">
        <v>219</v>
      </c>
      <c r="F4261" s="73">
        <v>4692</v>
      </c>
      <c r="G4261" s="72" t="s">
        <v>14</v>
      </c>
      <c r="H4261" s="72" t="s">
        <v>15</v>
      </c>
      <c r="I4261" s="72" t="s">
        <v>136</v>
      </c>
      <c r="J4261" s="72" t="s">
        <v>18</v>
      </c>
      <c r="K4261" s="72" t="s">
        <v>21</v>
      </c>
      <c r="L4261" s="72" t="s">
        <v>274</v>
      </c>
      <c r="M4261" s="72"/>
    </row>
    <row r="4262" spans="2:13" x14ac:dyDescent="0.25">
      <c r="B4262" s="72" t="s">
        <v>143</v>
      </c>
      <c r="C4262" s="72" t="s">
        <v>144</v>
      </c>
      <c r="D4262" s="72" t="s">
        <v>12</v>
      </c>
      <c r="E4262" s="72" t="s">
        <v>197</v>
      </c>
      <c r="F4262" s="73">
        <v>22546</v>
      </c>
      <c r="G4262" s="72" t="s">
        <v>14</v>
      </c>
      <c r="H4262" s="72" t="s">
        <v>15</v>
      </c>
      <c r="I4262" s="72" t="s">
        <v>16</v>
      </c>
      <c r="J4262" s="72" t="s">
        <v>18</v>
      </c>
      <c r="K4262" s="72" t="s">
        <v>189</v>
      </c>
      <c r="L4262" s="72" t="s">
        <v>190</v>
      </c>
      <c r="M4262" s="72" t="s">
        <v>151</v>
      </c>
    </row>
    <row r="4263" spans="2:13" x14ac:dyDescent="0.25">
      <c r="B4263" s="72" t="s">
        <v>143</v>
      </c>
      <c r="C4263" s="72" t="s">
        <v>144</v>
      </c>
      <c r="D4263" s="72" t="s">
        <v>12</v>
      </c>
      <c r="E4263" s="72" t="s">
        <v>197</v>
      </c>
      <c r="F4263" s="73">
        <v>149342</v>
      </c>
      <c r="G4263" s="72" t="s">
        <v>14</v>
      </c>
      <c r="H4263" s="72" t="s">
        <v>15</v>
      </c>
      <c r="I4263" s="72" t="s">
        <v>16</v>
      </c>
      <c r="J4263" s="72" t="s">
        <v>18</v>
      </c>
      <c r="K4263" s="72" t="s">
        <v>184</v>
      </c>
      <c r="L4263" s="72" t="s">
        <v>312</v>
      </c>
      <c r="M4263" s="72" t="s">
        <v>163</v>
      </c>
    </row>
    <row r="4264" spans="2:13" x14ac:dyDescent="0.25">
      <c r="B4264" s="72" t="s">
        <v>143</v>
      </c>
      <c r="C4264" s="72" t="s">
        <v>144</v>
      </c>
      <c r="D4264" s="72" t="s">
        <v>12</v>
      </c>
      <c r="E4264" s="72" t="s">
        <v>188</v>
      </c>
      <c r="F4264" s="73">
        <v>1579915</v>
      </c>
      <c r="G4264" s="72" t="s">
        <v>14</v>
      </c>
      <c r="H4264" s="72" t="s">
        <v>155</v>
      </c>
      <c r="I4264" s="72" t="s">
        <v>16</v>
      </c>
      <c r="J4264" s="72" t="s">
        <v>18</v>
      </c>
      <c r="K4264" s="72" t="s">
        <v>33</v>
      </c>
      <c r="L4264" s="72" t="s">
        <v>187</v>
      </c>
      <c r="M4264" s="72" t="s">
        <v>191</v>
      </c>
    </row>
    <row r="4265" spans="2:13" x14ac:dyDescent="0.25">
      <c r="B4265" s="72" t="s">
        <v>143</v>
      </c>
      <c r="C4265" s="72" t="s">
        <v>144</v>
      </c>
      <c r="D4265" s="72" t="s">
        <v>12</v>
      </c>
      <c r="E4265" s="72" t="s">
        <v>328</v>
      </c>
      <c r="F4265" s="73">
        <v>12271</v>
      </c>
      <c r="G4265" s="72" t="s">
        <v>14</v>
      </c>
      <c r="H4265" s="72" t="s">
        <v>15</v>
      </c>
      <c r="I4265" s="72" t="s">
        <v>16</v>
      </c>
      <c r="J4265" s="72" t="s">
        <v>18</v>
      </c>
      <c r="K4265" s="72" t="s">
        <v>147</v>
      </c>
      <c r="L4265" s="72" t="s">
        <v>158</v>
      </c>
      <c r="M4265" s="72" t="s">
        <v>159</v>
      </c>
    </row>
    <row r="4266" spans="2:13" x14ac:dyDescent="0.25">
      <c r="B4266" s="72" t="s">
        <v>143</v>
      </c>
      <c r="C4266" s="72" t="s">
        <v>144</v>
      </c>
      <c r="D4266" s="72" t="s">
        <v>12</v>
      </c>
      <c r="E4266" s="72" t="s">
        <v>154</v>
      </c>
      <c r="F4266" s="73">
        <v>-1387</v>
      </c>
      <c r="G4266" s="72" t="s">
        <v>14</v>
      </c>
      <c r="H4266" s="72" t="s">
        <v>15</v>
      </c>
      <c r="I4266" s="72" t="s">
        <v>16</v>
      </c>
      <c r="J4266" s="72" t="s">
        <v>18</v>
      </c>
      <c r="K4266" s="72" t="s">
        <v>147</v>
      </c>
      <c r="L4266" s="72" t="s">
        <v>407</v>
      </c>
      <c r="M4266" s="72"/>
    </row>
    <row r="4267" spans="2:13" x14ac:dyDescent="0.25">
      <c r="B4267" s="72" t="s">
        <v>143</v>
      </c>
      <c r="C4267" s="72" t="s">
        <v>144</v>
      </c>
      <c r="D4267" s="72" t="s">
        <v>12</v>
      </c>
      <c r="E4267" s="72" t="s">
        <v>213</v>
      </c>
      <c r="F4267" s="73">
        <v>128450</v>
      </c>
      <c r="G4267" s="72" t="s">
        <v>14</v>
      </c>
      <c r="H4267" s="72" t="s">
        <v>15</v>
      </c>
      <c r="I4267" s="72" t="s">
        <v>16</v>
      </c>
      <c r="J4267" s="72" t="s">
        <v>18</v>
      </c>
      <c r="K4267" s="72" t="s">
        <v>147</v>
      </c>
      <c r="L4267" s="72" t="s">
        <v>389</v>
      </c>
      <c r="M4267" s="72" t="s">
        <v>191</v>
      </c>
    </row>
    <row r="4268" spans="2:13" x14ac:dyDescent="0.25">
      <c r="B4268" s="72" t="s">
        <v>143</v>
      </c>
      <c r="C4268" s="72" t="s">
        <v>144</v>
      </c>
      <c r="D4268" s="72" t="s">
        <v>12</v>
      </c>
      <c r="E4268" s="72" t="s">
        <v>213</v>
      </c>
      <c r="F4268" s="73">
        <v>80284</v>
      </c>
      <c r="G4268" s="72" t="s">
        <v>14</v>
      </c>
      <c r="H4268" s="72" t="s">
        <v>155</v>
      </c>
      <c r="I4268" s="72" t="s">
        <v>136</v>
      </c>
      <c r="J4268" s="72" t="s">
        <v>18</v>
      </c>
      <c r="K4268" s="72" t="s">
        <v>21</v>
      </c>
      <c r="L4268" s="72" t="s">
        <v>515</v>
      </c>
      <c r="M4268" s="72" t="s">
        <v>191</v>
      </c>
    </row>
    <row r="4269" spans="2:13" x14ac:dyDescent="0.25">
      <c r="B4269" s="72" t="s">
        <v>143</v>
      </c>
      <c r="C4269" s="72" t="s">
        <v>144</v>
      </c>
      <c r="D4269" s="72" t="s">
        <v>12</v>
      </c>
      <c r="E4269" s="72" t="s">
        <v>177</v>
      </c>
      <c r="F4269" s="73">
        <v>7184</v>
      </c>
      <c r="G4269" s="72" t="s">
        <v>14</v>
      </c>
      <c r="H4269" s="72" t="s">
        <v>155</v>
      </c>
      <c r="I4269" s="72" t="s">
        <v>16</v>
      </c>
      <c r="J4269" s="72" t="s">
        <v>18</v>
      </c>
      <c r="K4269" s="72" t="s">
        <v>33</v>
      </c>
      <c r="L4269" s="72" t="s">
        <v>224</v>
      </c>
      <c r="M4269" s="72"/>
    </row>
    <row r="4270" spans="2:13" x14ac:dyDescent="0.25">
      <c r="B4270" s="72" t="s">
        <v>143</v>
      </c>
      <c r="C4270" s="72" t="s">
        <v>144</v>
      </c>
      <c r="D4270" s="72" t="s">
        <v>12</v>
      </c>
      <c r="E4270" s="72" t="s">
        <v>349</v>
      </c>
      <c r="F4270" s="73">
        <v>21352</v>
      </c>
      <c r="G4270" s="72" t="s">
        <v>14</v>
      </c>
      <c r="H4270" s="72" t="s">
        <v>15</v>
      </c>
      <c r="I4270" s="72" t="s">
        <v>16</v>
      </c>
      <c r="J4270" s="72" t="s">
        <v>18</v>
      </c>
      <c r="K4270" s="72" t="s">
        <v>165</v>
      </c>
      <c r="L4270" s="72" t="s">
        <v>166</v>
      </c>
      <c r="M4270" s="72" t="s">
        <v>159</v>
      </c>
    </row>
    <row r="4271" spans="2:13" x14ac:dyDescent="0.25">
      <c r="B4271" s="72" t="s">
        <v>143</v>
      </c>
      <c r="C4271" s="72" t="s">
        <v>144</v>
      </c>
      <c r="D4271" s="72" t="s">
        <v>12</v>
      </c>
      <c r="E4271" s="72" t="s">
        <v>177</v>
      </c>
      <c r="F4271" s="73">
        <v>180736</v>
      </c>
      <c r="G4271" s="72" t="s">
        <v>14</v>
      </c>
      <c r="H4271" s="72" t="s">
        <v>15</v>
      </c>
      <c r="I4271" s="72" t="s">
        <v>16</v>
      </c>
      <c r="J4271" s="72" t="s">
        <v>18</v>
      </c>
      <c r="K4271" s="72" t="s">
        <v>24</v>
      </c>
      <c r="L4271" s="72" t="s">
        <v>676</v>
      </c>
      <c r="M4271" s="72"/>
    </row>
    <row r="4272" spans="2:13" x14ac:dyDescent="0.25">
      <c r="B4272" s="72" t="s">
        <v>143</v>
      </c>
      <c r="C4272" s="72" t="s">
        <v>144</v>
      </c>
      <c r="D4272" s="72" t="s">
        <v>12</v>
      </c>
      <c r="E4272" s="72" t="s">
        <v>240</v>
      </c>
      <c r="F4272" s="73">
        <v>-97205</v>
      </c>
      <c r="G4272" s="72" t="s">
        <v>14</v>
      </c>
      <c r="H4272" s="72" t="s">
        <v>15</v>
      </c>
      <c r="I4272" s="72" t="s">
        <v>16</v>
      </c>
      <c r="J4272" s="72" t="s">
        <v>18</v>
      </c>
      <c r="K4272" s="72" t="s">
        <v>33</v>
      </c>
      <c r="L4272" s="72" t="s">
        <v>458</v>
      </c>
      <c r="M4272" s="72"/>
    </row>
    <row r="4273" spans="2:13" x14ac:dyDescent="0.25">
      <c r="B4273" s="72" t="s">
        <v>143</v>
      </c>
      <c r="C4273" s="72" t="s">
        <v>144</v>
      </c>
      <c r="D4273" s="72" t="s">
        <v>12</v>
      </c>
      <c r="E4273" s="72" t="s">
        <v>170</v>
      </c>
      <c r="F4273" s="73">
        <v>92856</v>
      </c>
      <c r="G4273" s="72" t="s">
        <v>14</v>
      </c>
      <c r="H4273" s="72" t="s">
        <v>155</v>
      </c>
      <c r="I4273" s="72" t="s">
        <v>16</v>
      </c>
      <c r="J4273" s="72" t="s">
        <v>18</v>
      </c>
      <c r="K4273" s="72" t="s">
        <v>33</v>
      </c>
      <c r="L4273" s="72" t="s">
        <v>521</v>
      </c>
      <c r="M4273" s="72" t="s">
        <v>172</v>
      </c>
    </row>
    <row r="4274" spans="2:13" x14ac:dyDescent="0.25">
      <c r="B4274" s="72" t="s">
        <v>143</v>
      </c>
      <c r="C4274" s="72" t="s">
        <v>144</v>
      </c>
      <c r="D4274" s="72" t="s">
        <v>12</v>
      </c>
      <c r="E4274" s="72" t="s">
        <v>237</v>
      </c>
      <c r="F4274" s="73">
        <v>80273</v>
      </c>
      <c r="G4274" s="72" t="s">
        <v>14</v>
      </c>
      <c r="H4274" s="72" t="s">
        <v>155</v>
      </c>
      <c r="I4274" s="72" t="s">
        <v>16</v>
      </c>
      <c r="J4274" s="72" t="s">
        <v>18</v>
      </c>
      <c r="K4274" s="72" t="s">
        <v>267</v>
      </c>
      <c r="L4274" s="72" t="s">
        <v>313</v>
      </c>
      <c r="M4274" s="72" t="s">
        <v>151</v>
      </c>
    </row>
    <row r="4275" spans="2:13" x14ac:dyDescent="0.25">
      <c r="B4275" s="72" t="s">
        <v>143</v>
      </c>
      <c r="C4275" s="72" t="s">
        <v>144</v>
      </c>
      <c r="D4275" s="72" t="s">
        <v>12</v>
      </c>
      <c r="E4275" s="72" t="s">
        <v>282</v>
      </c>
      <c r="F4275" s="73">
        <v>-147</v>
      </c>
      <c r="G4275" s="72" t="s">
        <v>14</v>
      </c>
      <c r="H4275" s="72" t="s">
        <v>155</v>
      </c>
      <c r="I4275" s="72" t="s">
        <v>16</v>
      </c>
      <c r="J4275" s="72" t="s">
        <v>18</v>
      </c>
      <c r="K4275" s="72" t="s">
        <v>147</v>
      </c>
      <c r="L4275" s="72" t="s">
        <v>223</v>
      </c>
      <c r="M4275" s="72"/>
    </row>
    <row r="4276" spans="2:13" x14ac:dyDescent="0.25">
      <c r="B4276" s="72" t="s">
        <v>143</v>
      </c>
      <c r="C4276" s="72" t="s">
        <v>144</v>
      </c>
      <c r="D4276" s="72" t="s">
        <v>12</v>
      </c>
      <c r="E4276" s="72" t="s">
        <v>251</v>
      </c>
      <c r="F4276" s="73">
        <v>789164</v>
      </c>
      <c r="G4276" s="72" t="s">
        <v>14</v>
      </c>
      <c r="H4276" s="72" t="s">
        <v>15</v>
      </c>
      <c r="I4276" s="72" t="s">
        <v>16</v>
      </c>
      <c r="J4276" s="72" t="s">
        <v>18</v>
      </c>
      <c r="K4276" s="72" t="s">
        <v>168</v>
      </c>
      <c r="L4276" s="72" t="s">
        <v>298</v>
      </c>
      <c r="M4276" s="72" t="s">
        <v>522</v>
      </c>
    </row>
    <row r="4277" spans="2:13" x14ac:dyDescent="0.25">
      <c r="B4277" s="72" t="s">
        <v>143</v>
      </c>
      <c r="C4277" s="72" t="s">
        <v>144</v>
      </c>
      <c r="D4277" s="72" t="s">
        <v>12</v>
      </c>
      <c r="E4277" s="72" t="s">
        <v>219</v>
      </c>
      <c r="F4277" s="73">
        <v>490221</v>
      </c>
      <c r="G4277" s="72" t="s">
        <v>14</v>
      </c>
      <c r="H4277" s="72" t="s">
        <v>155</v>
      </c>
      <c r="I4277" s="72" t="s">
        <v>16</v>
      </c>
      <c r="J4277" s="72" t="s">
        <v>18</v>
      </c>
      <c r="K4277" s="72" t="s">
        <v>147</v>
      </c>
      <c r="L4277" s="72" t="s">
        <v>433</v>
      </c>
      <c r="M4277" s="72"/>
    </row>
    <row r="4278" spans="2:13" x14ac:dyDescent="0.25">
      <c r="B4278" s="72" t="s">
        <v>143</v>
      </c>
      <c r="C4278" s="72" t="s">
        <v>144</v>
      </c>
      <c r="D4278" s="72" t="s">
        <v>12</v>
      </c>
      <c r="E4278" s="72" t="s">
        <v>188</v>
      </c>
      <c r="F4278" s="73">
        <v>6917714</v>
      </c>
      <c r="G4278" s="72" t="s">
        <v>14</v>
      </c>
      <c r="H4278" s="72" t="s">
        <v>15</v>
      </c>
      <c r="I4278" s="72" t="s">
        <v>16</v>
      </c>
      <c r="J4278" s="72" t="s">
        <v>18</v>
      </c>
      <c r="K4278" s="72" t="s">
        <v>24</v>
      </c>
      <c r="L4278" s="72" t="s">
        <v>456</v>
      </c>
      <c r="M4278" s="72" t="s">
        <v>151</v>
      </c>
    </row>
    <row r="4279" spans="2:13" x14ac:dyDescent="0.25">
      <c r="B4279" s="72" t="s">
        <v>143</v>
      </c>
      <c r="C4279" s="72" t="s">
        <v>144</v>
      </c>
      <c r="D4279" s="72" t="s">
        <v>12</v>
      </c>
      <c r="E4279" s="72" t="s">
        <v>219</v>
      </c>
      <c r="F4279" s="73">
        <v>147662</v>
      </c>
      <c r="G4279" s="72" t="s">
        <v>14</v>
      </c>
      <c r="H4279" s="72" t="s">
        <v>15</v>
      </c>
      <c r="I4279" s="72" t="s">
        <v>16</v>
      </c>
      <c r="J4279" s="72" t="s">
        <v>18</v>
      </c>
      <c r="K4279" s="72" t="s">
        <v>147</v>
      </c>
      <c r="L4279" s="72" t="s">
        <v>466</v>
      </c>
      <c r="M4279" s="72"/>
    </row>
    <row r="4280" spans="2:13" x14ac:dyDescent="0.25">
      <c r="B4280" s="72" t="s">
        <v>143</v>
      </c>
      <c r="C4280" s="72" t="s">
        <v>144</v>
      </c>
      <c r="D4280" s="72" t="s">
        <v>12</v>
      </c>
      <c r="E4280" s="72" t="s">
        <v>240</v>
      </c>
      <c r="F4280" s="73">
        <v>-9675</v>
      </c>
      <c r="G4280" s="72" t="s">
        <v>14</v>
      </c>
      <c r="H4280" s="72" t="s">
        <v>15</v>
      </c>
      <c r="I4280" s="72" t="s">
        <v>16</v>
      </c>
      <c r="J4280" s="72" t="s">
        <v>18</v>
      </c>
      <c r="K4280" s="72" t="s">
        <v>33</v>
      </c>
      <c r="L4280" s="72" t="s">
        <v>482</v>
      </c>
      <c r="M4280" s="72"/>
    </row>
    <row r="4281" spans="2:13" x14ac:dyDescent="0.25">
      <c r="B4281" s="72" t="s">
        <v>143</v>
      </c>
      <c r="C4281" s="72" t="s">
        <v>144</v>
      </c>
      <c r="D4281" s="72" t="s">
        <v>12</v>
      </c>
      <c r="E4281" s="72" t="s">
        <v>175</v>
      </c>
      <c r="F4281" s="73">
        <v>-43883</v>
      </c>
      <c r="G4281" s="72" t="s">
        <v>14</v>
      </c>
      <c r="H4281" s="72" t="s">
        <v>15</v>
      </c>
      <c r="I4281" s="72" t="s">
        <v>16</v>
      </c>
      <c r="J4281" s="72" t="s">
        <v>18</v>
      </c>
      <c r="K4281" s="72" t="s">
        <v>168</v>
      </c>
      <c r="L4281" s="72" t="s">
        <v>413</v>
      </c>
      <c r="M4281" s="72"/>
    </row>
    <row r="4282" spans="2:13" x14ac:dyDescent="0.25">
      <c r="B4282" s="72" t="s">
        <v>143</v>
      </c>
      <c r="C4282" s="72" t="s">
        <v>144</v>
      </c>
      <c r="D4282" s="72" t="s">
        <v>12</v>
      </c>
      <c r="E4282" s="72" t="s">
        <v>154</v>
      </c>
      <c r="F4282" s="73">
        <v>-3343</v>
      </c>
      <c r="G4282" s="72" t="s">
        <v>14</v>
      </c>
      <c r="H4282" s="72" t="s">
        <v>155</v>
      </c>
      <c r="I4282" s="72" t="s">
        <v>16</v>
      </c>
      <c r="J4282" s="72" t="s">
        <v>18</v>
      </c>
      <c r="K4282" s="72" t="s">
        <v>33</v>
      </c>
      <c r="L4282" s="72" t="s">
        <v>403</v>
      </c>
      <c r="M4282" s="72"/>
    </row>
    <row r="4283" spans="2:13" x14ac:dyDescent="0.25">
      <c r="B4283" s="72" t="s">
        <v>143</v>
      </c>
      <c r="C4283" s="72" t="s">
        <v>144</v>
      </c>
      <c r="D4283" s="72" t="s">
        <v>12</v>
      </c>
      <c r="E4283" s="72" t="s">
        <v>335</v>
      </c>
      <c r="F4283" s="73">
        <v>166876</v>
      </c>
      <c r="G4283" s="72" t="s">
        <v>14</v>
      </c>
      <c r="H4283" s="72" t="s">
        <v>15</v>
      </c>
      <c r="I4283" s="72" t="s">
        <v>16</v>
      </c>
      <c r="J4283" s="72" t="s">
        <v>18</v>
      </c>
      <c r="K4283" s="72" t="s">
        <v>184</v>
      </c>
      <c r="L4283" s="72" t="s">
        <v>351</v>
      </c>
      <c r="M4283" s="72" t="s">
        <v>203</v>
      </c>
    </row>
    <row r="4284" spans="2:13" x14ac:dyDescent="0.25">
      <c r="B4284" s="72" t="s">
        <v>143</v>
      </c>
      <c r="C4284" s="72" t="s">
        <v>144</v>
      </c>
      <c r="D4284" s="72" t="s">
        <v>12</v>
      </c>
      <c r="E4284" s="72" t="s">
        <v>149</v>
      </c>
      <c r="F4284" s="73">
        <v>1513416</v>
      </c>
      <c r="G4284" s="72" t="s">
        <v>14</v>
      </c>
      <c r="H4284" s="72" t="s">
        <v>155</v>
      </c>
      <c r="I4284" s="72" t="s">
        <v>16</v>
      </c>
      <c r="J4284" s="72" t="s">
        <v>18</v>
      </c>
      <c r="K4284" s="72" t="s">
        <v>33</v>
      </c>
      <c r="L4284" s="72" t="s">
        <v>301</v>
      </c>
      <c r="M4284" s="72" t="s">
        <v>151</v>
      </c>
    </row>
    <row r="4285" spans="2:13" x14ac:dyDescent="0.25">
      <c r="B4285" s="72" t="s">
        <v>143</v>
      </c>
      <c r="C4285" s="72" t="s">
        <v>144</v>
      </c>
      <c r="D4285" s="72" t="s">
        <v>12</v>
      </c>
      <c r="E4285" s="72" t="s">
        <v>177</v>
      </c>
      <c r="F4285" s="73">
        <v>203312</v>
      </c>
      <c r="G4285" s="72" t="s">
        <v>14</v>
      </c>
      <c r="H4285" s="72" t="s">
        <v>155</v>
      </c>
      <c r="I4285" s="72" t="s">
        <v>16</v>
      </c>
      <c r="J4285" s="72" t="s">
        <v>18</v>
      </c>
      <c r="K4285" s="72" t="s">
        <v>267</v>
      </c>
      <c r="L4285" s="72" t="s">
        <v>302</v>
      </c>
      <c r="M4285" s="72"/>
    </row>
    <row r="4286" spans="2:13" x14ac:dyDescent="0.25">
      <c r="B4286" s="72" t="s">
        <v>143</v>
      </c>
      <c r="C4286" s="72" t="s">
        <v>144</v>
      </c>
      <c r="D4286" s="72" t="s">
        <v>12</v>
      </c>
      <c r="E4286" s="72" t="s">
        <v>349</v>
      </c>
      <c r="F4286" s="73">
        <v>79840</v>
      </c>
      <c r="G4286" s="72" t="s">
        <v>14</v>
      </c>
      <c r="H4286" s="72" t="s">
        <v>15</v>
      </c>
      <c r="I4286" s="72" t="s">
        <v>16</v>
      </c>
      <c r="J4286" s="72" t="s">
        <v>18</v>
      </c>
      <c r="K4286" s="72" t="s">
        <v>147</v>
      </c>
      <c r="L4286" s="72" t="s">
        <v>327</v>
      </c>
      <c r="M4286" s="72" t="s">
        <v>203</v>
      </c>
    </row>
    <row r="4287" spans="2:13" x14ac:dyDescent="0.25">
      <c r="B4287" s="72" t="s">
        <v>143</v>
      </c>
      <c r="C4287" s="72" t="s">
        <v>144</v>
      </c>
      <c r="D4287" s="72" t="s">
        <v>12</v>
      </c>
      <c r="E4287" s="72" t="s">
        <v>282</v>
      </c>
      <c r="F4287" s="73">
        <v>-3051</v>
      </c>
      <c r="G4287" s="72" t="s">
        <v>14</v>
      </c>
      <c r="H4287" s="72" t="s">
        <v>155</v>
      </c>
      <c r="I4287" s="72" t="s">
        <v>16</v>
      </c>
      <c r="J4287" s="72" t="s">
        <v>18</v>
      </c>
      <c r="K4287" s="72" t="s">
        <v>33</v>
      </c>
      <c r="L4287" s="72" t="s">
        <v>691</v>
      </c>
      <c r="M4287" s="72"/>
    </row>
    <row r="4288" spans="2:13" x14ac:dyDescent="0.25">
      <c r="B4288" s="72" t="s">
        <v>143</v>
      </c>
      <c r="C4288" s="72" t="s">
        <v>144</v>
      </c>
      <c r="D4288" s="72" t="s">
        <v>12</v>
      </c>
      <c r="E4288" s="72" t="s">
        <v>282</v>
      </c>
      <c r="F4288" s="73">
        <v>-254</v>
      </c>
      <c r="G4288" s="72" t="s">
        <v>14</v>
      </c>
      <c r="H4288" s="72" t="s">
        <v>15</v>
      </c>
      <c r="I4288" s="72" t="s">
        <v>16</v>
      </c>
      <c r="J4288" s="72" t="s">
        <v>18</v>
      </c>
      <c r="K4288" s="72" t="s">
        <v>33</v>
      </c>
      <c r="L4288" s="72" t="s">
        <v>410</v>
      </c>
      <c r="M4288" s="72"/>
    </row>
    <row r="4289" spans="2:13" x14ac:dyDescent="0.25">
      <c r="B4289" s="72" t="s">
        <v>143</v>
      </c>
      <c r="C4289" s="72" t="s">
        <v>144</v>
      </c>
      <c r="D4289" s="72" t="s">
        <v>12</v>
      </c>
      <c r="E4289" s="72" t="s">
        <v>145</v>
      </c>
      <c r="F4289" s="73">
        <v>-1295</v>
      </c>
      <c r="G4289" s="72" t="s">
        <v>14</v>
      </c>
      <c r="H4289" s="72" t="s">
        <v>155</v>
      </c>
      <c r="I4289" s="72" t="s">
        <v>16</v>
      </c>
      <c r="J4289" s="72" t="s">
        <v>18</v>
      </c>
      <c r="K4289" s="72" t="s">
        <v>33</v>
      </c>
      <c r="L4289" s="72" t="s">
        <v>331</v>
      </c>
      <c r="M4289" s="72"/>
    </row>
    <row r="4290" spans="2:13" x14ac:dyDescent="0.25">
      <c r="B4290" s="72" t="s">
        <v>143</v>
      </c>
      <c r="C4290" s="72" t="s">
        <v>144</v>
      </c>
      <c r="D4290" s="72" t="s">
        <v>12</v>
      </c>
      <c r="E4290" s="72" t="s">
        <v>188</v>
      </c>
      <c r="F4290" s="73">
        <v>1790677</v>
      </c>
      <c r="G4290" s="72" t="s">
        <v>14</v>
      </c>
      <c r="H4290" s="72" t="s">
        <v>155</v>
      </c>
      <c r="I4290" s="72" t="s">
        <v>16</v>
      </c>
      <c r="J4290" s="72" t="s">
        <v>18</v>
      </c>
      <c r="K4290" s="72" t="s">
        <v>21</v>
      </c>
      <c r="L4290" s="72" t="s">
        <v>457</v>
      </c>
      <c r="M4290" s="72" t="s">
        <v>191</v>
      </c>
    </row>
    <row r="4291" spans="2:13" x14ac:dyDescent="0.25">
      <c r="B4291" s="72" t="s">
        <v>143</v>
      </c>
      <c r="C4291" s="72" t="s">
        <v>144</v>
      </c>
      <c r="D4291" s="72" t="s">
        <v>12</v>
      </c>
      <c r="E4291" s="72" t="s">
        <v>152</v>
      </c>
      <c r="F4291" s="73">
        <v>-7150</v>
      </c>
      <c r="G4291" s="72" t="s">
        <v>14</v>
      </c>
      <c r="H4291" s="72" t="s">
        <v>155</v>
      </c>
      <c r="I4291" s="72" t="s">
        <v>16</v>
      </c>
      <c r="J4291" s="72" t="s">
        <v>18</v>
      </c>
      <c r="K4291" s="72" t="s">
        <v>267</v>
      </c>
      <c r="L4291" s="72" t="s">
        <v>268</v>
      </c>
      <c r="M4291" s="72"/>
    </row>
    <row r="4292" spans="2:13" x14ac:dyDescent="0.25">
      <c r="B4292" s="72" t="s">
        <v>143</v>
      </c>
      <c r="C4292" s="72" t="s">
        <v>144</v>
      </c>
      <c r="D4292" s="72" t="s">
        <v>12</v>
      </c>
      <c r="E4292" s="72" t="s">
        <v>227</v>
      </c>
      <c r="F4292" s="73">
        <v>175603</v>
      </c>
      <c r="G4292" s="72" t="s">
        <v>14</v>
      </c>
      <c r="H4292" s="72" t="s">
        <v>155</v>
      </c>
      <c r="I4292" s="72" t="s">
        <v>16</v>
      </c>
      <c r="J4292" s="72" t="s">
        <v>18</v>
      </c>
      <c r="K4292" s="72" t="s">
        <v>33</v>
      </c>
      <c r="L4292" s="72" t="s">
        <v>430</v>
      </c>
      <c r="M4292" s="72" t="s">
        <v>191</v>
      </c>
    </row>
    <row r="4293" spans="2:13" x14ac:dyDescent="0.25">
      <c r="B4293" s="72" t="s">
        <v>143</v>
      </c>
      <c r="C4293" s="72" t="s">
        <v>144</v>
      </c>
      <c r="D4293" s="72" t="s">
        <v>12</v>
      </c>
      <c r="E4293" s="72" t="s">
        <v>152</v>
      </c>
      <c r="F4293" s="73">
        <v>-3</v>
      </c>
      <c r="G4293" s="72" t="s">
        <v>14</v>
      </c>
      <c r="H4293" s="72" t="s">
        <v>15</v>
      </c>
      <c r="I4293" s="72" t="s">
        <v>16</v>
      </c>
      <c r="J4293" s="72" t="s">
        <v>17</v>
      </c>
      <c r="K4293" s="72" t="s">
        <v>21</v>
      </c>
      <c r="L4293" s="72" t="s">
        <v>457</v>
      </c>
      <c r="M4293" s="72"/>
    </row>
    <row r="4294" spans="2:13" x14ac:dyDescent="0.25">
      <c r="B4294" s="72" t="s">
        <v>143</v>
      </c>
      <c r="C4294" s="72" t="s">
        <v>144</v>
      </c>
      <c r="D4294" s="72" t="s">
        <v>12</v>
      </c>
      <c r="E4294" s="72" t="s">
        <v>183</v>
      </c>
      <c r="F4294" s="73">
        <v>64835</v>
      </c>
      <c r="G4294" s="72" t="s">
        <v>14</v>
      </c>
      <c r="H4294" s="72" t="s">
        <v>15</v>
      </c>
      <c r="I4294" s="72" t="s">
        <v>16</v>
      </c>
      <c r="J4294" s="72" t="s">
        <v>18</v>
      </c>
      <c r="K4294" s="72" t="s">
        <v>33</v>
      </c>
      <c r="L4294" s="72" t="s">
        <v>543</v>
      </c>
      <c r="M4294" s="72" t="s">
        <v>191</v>
      </c>
    </row>
    <row r="4295" spans="2:13" x14ac:dyDescent="0.25">
      <c r="B4295" s="72" t="s">
        <v>143</v>
      </c>
      <c r="C4295" s="72" t="s">
        <v>144</v>
      </c>
      <c r="D4295" s="72" t="s">
        <v>12</v>
      </c>
      <c r="E4295" s="72" t="s">
        <v>219</v>
      </c>
      <c r="F4295" s="73">
        <v>1</v>
      </c>
      <c r="G4295" s="72" t="s">
        <v>14</v>
      </c>
      <c r="H4295" s="72" t="s">
        <v>15</v>
      </c>
      <c r="I4295" s="72" t="s">
        <v>136</v>
      </c>
      <c r="J4295" s="72" t="s">
        <v>18</v>
      </c>
      <c r="K4295" s="72" t="s">
        <v>33</v>
      </c>
      <c r="L4295" s="72" t="s">
        <v>261</v>
      </c>
      <c r="M4295" s="72"/>
    </row>
    <row r="4296" spans="2:13" x14ac:dyDescent="0.25">
      <c r="B4296" s="72" t="s">
        <v>143</v>
      </c>
      <c r="C4296" s="72" t="s">
        <v>144</v>
      </c>
      <c r="D4296" s="72" t="s">
        <v>12</v>
      </c>
      <c r="E4296" s="72" t="s">
        <v>244</v>
      </c>
      <c r="F4296" s="73">
        <v>213</v>
      </c>
      <c r="G4296" s="72" t="s">
        <v>14</v>
      </c>
      <c r="H4296" s="72" t="s">
        <v>15</v>
      </c>
      <c r="I4296" s="72" t="s">
        <v>16</v>
      </c>
      <c r="J4296" s="72" t="s">
        <v>18</v>
      </c>
      <c r="K4296" s="72" t="s">
        <v>147</v>
      </c>
      <c r="L4296" s="72" t="s">
        <v>278</v>
      </c>
      <c r="M4296" s="72" t="s">
        <v>172</v>
      </c>
    </row>
    <row r="4297" spans="2:13" x14ac:dyDescent="0.25">
      <c r="B4297" s="72" t="s">
        <v>143</v>
      </c>
      <c r="C4297" s="72" t="s">
        <v>144</v>
      </c>
      <c r="D4297" s="72" t="s">
        <v>12</v>
      </c>
      <c r="E4297" s="72" t="s">
        <v>157</v>
      </c>
      <c r="F4297" s="73">
        <v>1008933</v>
      </c>
      <c r="G4297" s="72" t="s">
        <v>14</v>
      </c>
      <c r="H4297" s="72" t="s">
        <v>15</v>
      </c>
      <c r="I4297" s="72" t="s">
        <v>16</v>
      </c>
      <c r="J4297" s="72" t="s">
        <v>18</v>
      </c>
      <c r="K4297" s="72" t="s">
        <v>33</v>
      </c>
      <c r="L4297" s="72" t="s">
        <v>364</v>
      </c>
      <c r="M4297" s="72" t="s">
        <v>203</v>
      </c>
    </row>
    <row r="4298" spans="2:13" x14ac:dyDescent="0.25">
      <c r="B4298" s="72" t="s">
        <v>143</v>
      </c>
      <c r="C4298" s="72" t="s">
        <v>144</v>
      </c>
      <c r="D4298" s="72" t="s">
        <v>12</v>
      </c>
      <c r="E4298" s="72" t="s">
        <v>335</v>
      </c>
      <c r="F4298" s="73">
        <v>347233</v>
      </c>
      <c r="G4298" s="72" t="s">
        <v>14</v>
      </c>
      <c r="H4298" s="72" t="s">
        <v>15</v>
      </c>
      <c r="I4298" s="72" t="s">
        <v>16</v>
      </c>
      <c r="J4298" s="72" t="s">
        <v>18</v>
      </c>
      <c r="K4298" s="72" t="s">
        <v>184</v>
      </c>
      <c r="L4298" s="72" t="s">
        <v>317</v>
      </c>
      <c r="M4298" s="72" t="s">
        <v>322</v>
      </c>
    </row>
    <row r="4299" spans="2:13" x14ac:dyDescent="0.25">
      <c r="B4299" s="72" t="s">
        <v>143</v>
      </c>
      <c r="C4299" s="72" t="s">
        <v>144</v>
      </c>
      <c r="D4299" s="72" t="s">
        <v>12</v>
      </c>
      <c r="E4299" s="72" t="s">
        <v>240</v>
      </c>
      <c r="F4299" s="73">
        <v>-4684</v>
      </c>
      <c r="G4299" s="72" t="s">
        <v>14</v>
      </c>
      <c r="H4299" s="72" t="s">
        <v>155</v>
      </c>
      <c r="I4299" s="72" t="s">
        <v>16</v>
      </c>
      <c r="J4299" s="72" t="s">
        <v>18</v>
      </c>
      <c r="K4299" s="72" t="s">
        <v>33</v>
      </c>
      <c r="L4299" s="72" t="s">
        <v>636</v>
      </c>
      <c r="M4299" s="72"/>
    </row>
    <row r="4300" spans="2:13" x14ac:dyDescent="0.25">
      <c r="B4300" s="72" t="s">
        <v>143</v>
      </c>
      <c r="C4300" s="72" t="s">
        <v>144</v>
      </c>
      <c r="D4300" s="72" t="s">
        <v>12</v>
      </c>
      <c r="E4300" s="72" t="s">
        <v>335</v>
      </c>
      <c r="F4300" s="73">
        <v>52339</v>
      </c>
      <c r="G4300" s="72" t="s">
        <v>14</v>
      </c>
      <c r="H4300" s="72" t="s">
        <v>15</v>
      </c>
      <c r="I4300" s="72" t="s">
        <v>16</v>
      </c>
      <c r="J4300" s="72" t="s">
        <v>18</v>
      </c>
      <c r="K4300" s="72" t="s">
        <v>214</v>
      </c>
      <c r="L4300" s="72" t="s">
        <v>493</v>
      </c>
      <c r="M4300" s="72" t="s">
        <v>322</v>
      </c>
    </row>
    <row r="4301" spans="2:13" x14ac:dyDescent="0.25">
      <c r="B4301" s="72" t="s">
        <v>143</v>
      </c>
      <c r="C4301" s="72" t="s">
        <v>144</v>
      </c>
      <c r="D4301" s="72" t="s">
        <v>12</v>
      </c>
      <c r="E4301" s="72" t="s">
        <v>282</v>
      </c>
      <c r="F4301" s="73">
        <v>-6582</v>
      </c>
      <c r="G4301" s="72" t="s">
        <v>14</v>
      </c>
      <c r="H4301" s="72" t="s">
        <v>155</v>
      </c>
      <c r="I4301" s="72" t="s">
        <v>16</v>
      </c>
      <c r="J4301" s="72" t="s">
        <v>18</v>
      </c>
      <c r="K4301" s="72" t="s">
        <v>33</v>
      </c>
      <c r="L4301" s="72" t="s">
        <v>551</v>
      </c>
      <c r="M4301" s="72"/>
    </row>
    <row r="4302" spans="2:13" x14ac:dyDescent="0.25">
      <c r="B4302" s="72" t="s">
        <v>143</v>
      </c>
      <c r="C4302" s="72" t="s">
        <v>144</v>
      </c>
      <c r="D4302" s="72" t="s">
        <v>12</v>
      </c>
      <c r="E4302" s="72" t="s">
        <v>160</v>
      </c>
      <c r="F4302" s="73">
        <v>5252562</v>
      </c>
      <c r="G4302" s="72" t="s">
        <v>14</v>
      </c>
      <c r="H4302" s="72" t="s">
        <v>15</v>
      </c>
      <c r="I4302" s="72" t="s">
        <v>16</v>
      </c>
      <c r="J4302" s="72" t="s">
        <v>18</v>
      </c>
      <c r="K4302" s="72" t="s">
        <v>214</v>
      </c>
      <c r="L4302" s="72" t="s">
        <v>373</v>
      </c>
      <c r="M4302" s="72" t="s">
        <v>248</v>
      </c>
    </row>
    <row r="4303" spans="2:13" x14ac:dyDescent="0.25">
      <c r="B4303" s="72" t="s">
        <v>143</v>
      </c>
      <c r="C4303" s="72" t="s">
        <v>144</v>
      </c>
      <c r="D4303" s="72" t="s">
        <v>12</v>
      </c>
      <c r="E4303" s="72" t="s">
        <v>237</v>
      </c>
      <c r="F4303" s="73">
        <v>37979</v>
      </c>
      <c r="G4303" s="72" t="s">
        <v>14</v>
      </c>
      <c r="H4303" s="72" t="s">
        <v>155</v>
      </c>
      <c r="I4303" s="72" t="s">
        <v>16</v>
      </c>
      <c r="J4303" s="72" t="s">
        <v>18</v>
      </c>
      <c r="K4303" s="72" t="s">
        <v>33</v>
      </c>
      <c r="L4303" s="72" t="s">
        <v>339</v>
      </c>
      <c r="M4303" s="72" t="s">
        <v>191</v>
      </c>
    </row>
    <row r="4304" spans="2:13" x14ac:dyDescent="0.25">
      <c r="B4304" s="72" t="s">
        <v>143</v>
      </c>
      <c r="C4304" s="72" t="s">
        <v>144</v>
      </c>
      <c r="D4304" s="72" t="s">
        <v>12</v>
      </c>
      <c r="E4304" s="72" t="s">
        <v>280</v>
      </c>
      <c r="F4304" s="73">
        <v>37661</v>
      </c>
      <c r="G4304" s="72" t="s">
        <v>14</v>
      </c>
      <c r="H4304" s="72" t="s">
        <v>155</v>
      </c>
      <c r="I4304" s="72" t="s">
        <v>16</v>
      </c>
      <c r="J4304" s="72" t="s">
        <v>18</v>
      </c>
      <c r="K4304" s="72" t="s">
        <v>33</v>
      </c>
      <c r="L4304" s="72" t="s">
        <v>361</v>
      </c>
      <c r="M4304" s="72" t="s">
        <v>159</v>
      </c>
    </row>
    <row r="4305" spans="2:13" x14ac:dyDescent="0.25">
      <c r="B4305" s="72" t="s">
        <v>143</v>
      </c>
      <c r="C4305" s="72" t="s">
        <v>144</v>
      </c>
      <c r="D4305" s="72" t="s">
        <v>12</v>
      </c>
      <c r="E4305" s="72" t="s">
        <v>237</v>
      </c>
      <c r="F4305" s="73">
        <v>9335</v>
      </c>
      <c r="G4305" s="72" t="s">
        <v>14</v>
      </c>
      <c r="H4305" s="72" t="s">
        <v>15</v>
      </c>
      <c r="I4305" s="72" t="s">
        <v>136</v>
      </c>
      <c r="J4305" s="72" t="s">
        <v>18</v>
      </c>
      <c r="K4305" s="72" t="s">
        <v>147</v>
      </c>
      <c r="L4305" s="72" t="s">
        <v>182</v>
      </c>
      <c r="M4305" s="72" t="s">
        <v>191</v>
      </c>
    </row>
    <row r="4306" spans="2:13" x14ac:dyDescent="0.25">
      <c r="B4306" s="72" t="s">
        <v>143</v>
      </c>
      <c r="C4306" s="72" t="s">
        <v>144</v>
      </c>
      <c r="D4306" s="72" t="s">
        <v>12</v>
      </c>
      <c r="E4306" s="72" t="s">
        <v>646</v>
      </c>
      <c r="F4306" s="73">
        <v>1849306</v>
      </c>
      <c r="G4306" s="72" t="s">
        <v>14</v>
      </c>
      <c r="H4306" s="72" t="s">
        <v>15</v>
      </c>
      <c r="I4306" s="72" t="s">
        <v>16</v>
      </c>
      <c r="J4306" s="72" t="s">
        <v>18</v>
      </c>
      <c r="K4306" s="72" t="s">
        <v>21</v>
      </c>
      <c r="L4306" s="72" t="s">
        <v>457</v>
      </c>
      <c r="M4306" s="72"/>
    </row>
    <row r="4307" spans="2:13" x14ac:dyDescent="0.25">
      <c r="B4307" s="72" t="s">
        <v>143</v>
      </c>
      <c r="C4307" s="72" t="s">
        <v>144</v>
      </c>
      <c r="D4307" s="72" t="s">
        <v>12</v>
      </c>
      <c r="E4307" s="72" t="s">
        <v>240</v>
      </c>
      <c r="F4307" s="73">
        <v>-336955</v>
      </c>
      <c r="G4307" s="72" t="s">
        <v>14</v>
      </c>
      <c r="H4307" s="72" t="s">
        <v>15</v>
      </c>
      <c r="I4307" s="72" t="s">
        <v>16</v>
      </c>
      <c r="J4307" s="72" t="s">
        <v>18</v>
      </c>
      <c r="K4307" s="72" t="s">
        <v>205</v>
      </c>
      <c r="L4307" s="72" t="s">
        <v>540</v>
      </c>
      <c r="M4307" s="72"/>
    </row>
    <row r="4308" spans="2:13" x14ac:dyDescent="0.25">
      <c r="B4308" s="72" t="s">
        <v>143</v>
      </c>
      <c r="C4308" s="72" t="s">
        <v>144</v>
      </c>
      <c r="D4308" s="72" t="s">
        <v>12</v>
      </c>
      <c r="E4308" s="72" t="s">
        <v>199</v>
      </c>
      <c r="F4308" s="73">
        <v>174</v>
      </c>
      <c r="G4308" s="72" t="s">
        <v>14</v>
      </c>
      <c r="H4308" s="72" t="s">
        <v>15</v>
      </c>
      <c r="I4308" s="72" t="s">
        <v>16</v>
      </c>
      <c r="J4308" s="72" t="s">
        <v>18</v>
      </c>
      <c r="K4308" s="72" t="s">
        <v>189</v>
      </c>
      <c r="L4308" s="72" t="s">
        <v>696</v>
      </c>
      <c r="M4308" s="72"/>
    </row>
    <row r="4309" spans="2:13" x14ac:dyDescent="0.25">
      <c r="B4309" s="72" t="s">
        <v>143</v>
      </c>
      <c r="C4309" s="72" t="s">
        <v>144</v>
      </c>
      <c r="D4309" s="72" t="s">
        <v>12</v>
      </c>
      <c r="E4309" s="72" t="s">
        <v>227</v>
      </c>
      <c r="F4309" s="73">
        <v>28240</v>
      </c>
      <c r="G4309" s="72" t="s">
        <v>14</v>
      </c>
      <c r="H4309" s="72" t="s">
        <v>15</v>
      </c>
      <c r="I4309" s="72" t="s">
        <v>16</v>
      </c>
      <c r="J4309" s="72" t="s">
        <v>18</v>
      </c>
      <c r="K4309" s="72" t="s">
        <v>214</v>
      </c>
      <c r="L4309" s="72" t="s">
        <v>422</v>
      </c>
      <c r="M4309" s="72" t="s">
        <v>163</v>
      </c>
    </row>
    <row r="4310" spans="2:13" x14ac:dyDescent="0.25">
      <c r="B4310" s="72" t="s">
        <v>143</v>
      </c>
      <c r="C4310" s="72" t="s">
        <v>144</v>
      </c>
      <c r="D4310" s="72" t="s">
        <v>12</v>
      </c>
      <c r="E4310" s="72" t="s">
        <v>188</v>
      </c>
      <c r="F4310" s="73">
        <v>150541</v>
      </c>
      <c r="G4310" s="72" t="s">
        <v>14</v>
      </c>
      <c r="H4310" s="72" t="s">
        <v>155</v>
      </c>
      <c r="I4310" s="72" t="s">
        <v>16</v>
      </c>
      <c r="J4310" s="72" t="s">
        <v>18</v>
      </c>
      <c r="K4310" s="72" t="s">
        <v>33</v>
      </c>
      <c r="L4310" s="72" t="s">
        <v>789</v>
      </c>
      <c r="M4310" s="72" t="s">
        <v>163</v>
      </c>
    </row>
    <row r="4311" spans="2:13" x14ac:dyDescent="0.25">
      <c r="B4311" s="72" t="s">
        <v>143</v>
      </c>
      <c r="C4311" s="72" t="s">
        <v>144</v>
      </c>
      <c r="D4311" s="72" t="s">
        <v>12</v>
      </c>
      <c r="E4311" s="72" t="s">
        <v>152</v>
      </c>
      <c r="F4311" s="73">
        <v>-4799</v>
      </c>
      <c r="G4311" s="72" t="s">
        <v>14</v>
      </c>
      <c r="H4311" s="72" t="s">
        <v>155</v>
      </c>
      <c r="I4311" s="72" t="s">
        <v>16</v>
      </c>
      <c r="J4311" s="72" t="s">
        <v>18</v>
      </c>
      <c r="K4311" s="72" t="s">
        <v>33</v>
      </c>
      <c r="L4311" s="72" t="s">
        <v>397</v>
      </c>
      <c r="M4311" s="72"/>
    </row>
    <row r="4312" spans="2:13" x14ac:dyDescent="0.25">
      <c r="B4312" s="72" t="s">
        <v>143</v>
      </c>
      <c r="C4312" s="72" t="s">
        <v>144</v>
      </c>
      <c r="D4312" s="72" t="s">
        <v>12</v>
      </c>
      <c r="E4312" s="72" t="s">
        <v>188</v>
      </c>
      <c r="F4312" s="73">
        <v>3927781</v>
      </c>
      <c r="G4312" s="72" t="s">
        <v>14</v>
      </c>
      <c r="H4312" s="72" t="s">
        <v>15</v>
      </c>
      <c r="I4312" s="72" t="s">
        <v>16</v>
      </c>
      <c r="J4312" s="72" t="s">
        <v>18</v>
      </c>
      <c r="K4312" s="72" t="s">
        <v>24</v>
      </c>
      <c r="L4312" s="72" t="s">
        <v>586</v>
      </c>
      <c r="M4312" s="72" t="s">
        <v>163</v>
      </c>
    </row>
    <row r="4313" spans="2:13" x14ac:dyDescent="0.25">
      <c r="B4313" s="72" t="s">
        <v>143</v>
      </c>
      <c r="C4313" s="72" t="s">
        <v>144</v>
      </c>
      <c r="D4313" s="72" t="s">
        <v>12</v>
      </c>
      <c r="E4313" s="72" t="s">
        <v>197</v>
      </c>
      <c r="F4313" s="73">
        <v>94641</v>
      </c>
      <c r="G4313" s="72" t="s">
        <v>14</v>
      </c>
      <c r="H4313" s="72" t="s">
        <v>15</v>
      </c>
      <c r="I4313" s="72" t="s">
        <v>16</v>
      </c>
      <c r="J4313" s="72" t="s">
        <v>18</v>
      </c>
      <c r="K4313" s="72" t="s">
        <v>214</v>
      </c>
      <c r="L4313" s="72" t="s">
        <v>234</v>
      </c>
      <c r="M4313" s="72" t="s">
        <v>248</v>
      </c>
    </row>
    <row r="4314" spans="2:13" x14ac:dyDescent="0.25">
      <c r="B4314" s="72" t="s">
        <v>143</v>
      </c>
      <c r="C4314" s="72" t="s">
        <v>144</v>
      </c>
      <c r="D4314" s="72" t="s">
        <v>12</v>
      </c>
      <c r="E4314" s="72" t="s">
        <v>823</v>
      </c>
      <c r="F4314" s="73">
        <v>2844668228</v>
      </c>
      <c r="G4314" s="72" t="s">
        <v>14</v>
      </c>
      <c r="H4314" s="72" t="s">
        <v>15</v>
      </c>
      <c r="I4314" s="72" t="s">
        <v>16</v>
      </c>
      <c r="J4314" s="72" t="s">
        <v>18</v>
      </c>
      <c r="K4314" s="72"/>
      <c r="L4314" s="72"/>
      <c r="M4314" s="72" t="s">
        <v>519</v>
      </c>
    </row>
    <row r="4315" spans="2:13" x14ac:dyDescent="0.25">
      <c r="B4315" s="72" t="s">
        <v>143</v>
      </c>
      <c r="C4315" s="72" t="s">
        <v>144</v>
      </c>
      <c r="D4315" s="72" t="s">
        <v>12</v>
      </c>
      <c r="E4315" s="72" t="s">
        <v>154</v>
      </c>
      <c r="F4315" s="73">
        <v>-50</v>
      </c>
      <c r="G4315" s="72" t="s">
        <v>14</v>
      </c>
      <c r="H4315" s="72" t="s">
        <v>155</v>
      </c>
      <c r="I4315" s="72" t="s">
        <v>16</v>
      </c>
      <c r="J4315" s="72" t="s">
        <v>18</v>
      </c>
      <c r="K4315" s="72" t="s">
        <v>33</v>
      </c>
      <c r="L4315" s="72" t="s">
        <v>714</v>
      </c>
      <c r="M4315" s="72"/>
    </row>
    <row r="4316" spans="2:13" x14ac:dyDescent="0.25">
      <c r="B4316" s="72" t="s">
        <v>143</v>
      </c>
      <c r="C4316" s="72" t="s">
        <v>144</v>
      </c>
      <c r="D4316" s="72" t="s">
        <v>12</v>
      </c>
      <c r="E4316" s="72" t="s">
        <v>181</v>
      </c>
      <c r="F4316" s="73">
        <v>-873</v>
      </c>
      <c r="G4316" s="72" t="s">
        <v>14</v>
      </c>
      <c r="H4316" s="72" t="s">
        <v>155</v>
      </c>
      <c r="I4316" s="72" t="s">
        <v>136</v>
      </c>
      <c r="J4316" s="72" t="s">
        <v>18</v>
      </c>
      <c r="K4316" s="72" t="s">
        <v>267</v>
      </c>
      <c r="L4316" s="72" t="s">
        <v>452</v>
      </c>
      <c r="M4316" s="72"/>
    </row>
    <row r="4317" spans="2:13" x14ac:dyDescent="0.25">
      <c r="B4317" s="72" t="s">
        <v>143</v>
      </c>
      <c r="C4317" s="72" t="s">
        <v>144</v>
      </c>
      <c r="D4317" s="72" t="s">
        <v>12</v>
      </c>
      <c r="E4317" s="72" t="s">
        <v>152</v>
      </c>
      <c r="F4317" s="73">
        <v>-6008</v>
      </c>
      <c r="G4317" s="72" t="s">
        <v>14</v>
      </c>
      <c r="H4317" s="72" t="s">
        <v>155</v>
      </c>
      <c r="I4317" s="72" t="s">
        <v>136</v>
      </c>
      <c r="J4317" s="72" t="s">
        <v>18</v>
      </c>
      <c r="K4317" s="72" t="s">
        <v>21</v>
      </c>
      <c r="L4317" s="72" t="s">
        <v>352</v>
      </c>
      <c r="M4317" s="72"/>
    </row>
    <row r="4318" spans="2:13" x14ac:dyDescent="0.25">
      <c r="B4318" s="72" t="s">
        <v>143</v>
      </c>
      <c r="C4318" s="72" t="s">
        <v>144</v>
      </c>
      <c r="D4318" s="72" t="s">
        <v>12</v>
      </c>
      <c r="E4318" s="72" t="s">
        <v>160</v>
      </c>
      <c r="F4318" s="73">
        <v>34398</v>
      </c>
      <c r="G4318" s="72" t="s">
        <v>14</v>
      </c>
      <c r="H4318" s="72" t="s">
        <v>155</v>
      </c>
      <c r="I4318" s="72" t="s">
        <v>16</v>
      </c>
      <c r="J4318" s="72" t="s">
        <v>18</v>
      </c>
      <c r="K4318" s="72" t="s">
        <v>267</v>
      </c>
      <c r="L4318" s="72" t="s">
        <v>268</v>
      </c>
      <c r="M4318" s="72" t="s">
        <v>248</v>
      </c>
    </row>
    <row r="4319" spans="2:13" x14ac:dyDescent="0.25">
      <c r="B4319" s="72" t="s">
        <v>143</v>
      </c>
      <c r="C4319" s="72" t="s">
        <v>144</v>
      </c>
      <c r="D4319" s="72" t="s">
        <v>12</v>
      </c>
      <c r="E4319" s="72" t="s">
        <v>149</v>
      </c>
      <c r="F4319" s="73">
        <v>4427568</v>
      </c>
      <c r="G4319" s="72" t="s">
        <v>14</v>
      </c>
      <c r="H4319" s="72" t="s">
        <v>155</v>
      </c>
      <c r="I4319" s="72" t="s">
        <v>16</v>
      </c>
      <c r="J4319" s="72" t="s">
        <v>18</v>
      </c>
      <c r="K4319" s="72" t="s">
        <v>33</v>
      </c>
      <c r="L4319" s="72" t="s">
        <v>34</v>
      </c>
      <c r="M4319" s="72" t="s">
        <v>151</v>
      </c>
    </row>
    <row r="4320" spans="2:13" x14ac:dyDescent="0.25">
      <c r="B4320" s="72" t="s">
        <v>143</v>
      </c>
      <c r="C4320" s="72" t="s">
        <v>144</v>
      </c>
      <c r="D4320" s="72" t="s">
        <v>12</v>
      </c>
      <c r="E4320" s="72" t="s">
        <v>145</v>
      </c>
      <c r="F4320" s="73">
        <v>-2445</v>
      </c>
      <c r="G4320" s="72" t="s">
        <v>14</v>
      </c>
      <c r="H4320" s="72" t="s">
        <v>15</v>
      </c>
      <c r="I4320" s="72" t="s">
        <v>136</v>
      </c>
      <c r="J4320" s="72" t="s">
        <v>18</v>
      </c>
      <c r="K4320" s="72" t="s">
        <v>33</v>
      </c>
      <c r="L4320" s="72" t="s">
        <v>156</v>
      </c>
      <c r="M4320" s="72"/>
    </row>
    <row r="4321" spans="2:13" x14ac:dyDescent="0.25">
      <c r="B4321" s="72" t="s">
        <v>143</v>
      </c>
      <c r="C4321" s="72" t="s">
        <v>144</v>
      </c>
      <c r="D4321" s="72" t="s">
        <v>12</v>
      </c>
      <c r="E4321" s="72" t="s">
        <v>201</v>
      </c>
      <c r="F4321" s="73">
        <v>683142</v>
      </c>
      <c r="G4321" s="72" t="s">
        <v>14</v>
      </c>
      <c r="H4321" s="72" t="s">
        <v>15</v>
      </c>
      <c r="I4321" s="72" t="s">
        <v>16</v>
      </c>
      <c r="J4321" s="72" t="s">
        <v>18</v>
      </c>
      <c r="K4321" s="72" t="s">
        <v>147</v>
      </c>
      <c r="L4321" s="72" t="s">
        <v>506</v>
      </c>
      <c r="M4321" s="72" t="s">
        <v>203</v>
      </c>
    </row>
    <row r="4322" spans="2:13" x14ac:dyDescent="0.25">
      <c r="B4322" s="72" t="s">
        <v>143</v>
      </c>
      <c r="C4322" s="72" t="s">
        <v>144</v>
      </c>
      <c r="D4322" s="72" t="s">
        <v>12</v>
      </c>
      <c r="E4322" s="72" t="s">
        <v>164</v>
      </c>
      <c r="F4322" s="73">
        <v>-32100</v>
      </c>
      <c r="G4322" s="72" t="s">
        <v>14</v>
      </c>
      <c r="H4322" s="72" t="s">
        <v>15</v>
      </c>
      <c r="I4322" s="72" t="s">
        <v>16</v>
      </c>
      <c r="J4322" s="72" t="s">
        <v>18</v>
      </c>
      <c r="K4322" s="72" t="s">
        <v>214</v>
      </c>
      <c r="L4322" s="72" t="s">
        <v>373</v>
      </c>
      <c r="M4322" s="72"/>
    </row>
    <row r="4323" spans="2:13" x14ac:dyDescent="0.25">
      <c r="B4323" s="72" t="s">
        <v>143</v>
      </c>
      <c r="C4323" s="72" t="s">
        <v>144</v>
      </c>
      <c r="D4323" s="72" t="s">
        <v>12</v>
      </c>
      <c r="E4323" s="72" t="s">
        <v>157</v>
      </c>
      <c r="F4323" s="73">
        <v>803608</v>
      </c>
      <c r="G4323" s="72" t="s">
        <v>14</v>
      </c>
      <c r="H4323" s="72" t="s">
        <v>15</v>
      </c>
      <c r="I4323" s="72" t="s">
        <v>16</v>
      </c>
      <c r="J4323" s="72" t="s">
        <v>18</v>
      </c>
      <c r="K4323" s="72" t="s">
        <v>147</v>
      </c>
      <c r="L4323" s="72" t="s">
        <v>235</v>
      </c>
      <c r="M4323" s="72" t="s">
        <v>334</v>
      </c>
    </row>
    <row r="4324" spans="2:13" x14ac:dyDescent="0.25">
      <c r="B4324" s="72" t="s">
        <v>143</v>
      </c>
      <c r="C4324" s="72" t="s">
        <v>144</v>
      </c>
      <c r="D4324" s="72" t="s">
        <v>12</v>
      </c>
      <c r="E4324" s="72" t="s">
        <v>160</v>
      </c>
      <c r="F4324" s="73">
        <v>179792</v>
      </c>
      <c r="G4324" s="72" t="s">
        <v>14</v>
      </c>
      <c r="H4324" s="72" t="s">
        <v>15</v>
      </c>
      <c r="I4324" s="72" t="s">
        <v>16</v>
      </c>
      <c r="J4324" s="72" t="s">
        <v>18</v>
      </c>
      <c r="K4324" s="72" t="s">
        <v>147</v>
      </c>
      <c r="L4324" s="72" t="s">
        <v>550</v>
      </c>
      <c r="M4324" s="72" t="s">
        <v>248</v>
      </c>
    </row>
    <row r="4325" spans="2:13" x14ac:dyDescent="0.25">
      <c r="B4325" s="72" t="s">
        <v>143</v>
      </c>
      <c r="C4325" s="72" t="s">
        <v>144</v>
      </c>
      <c r="D4325" s="72" t="s">
        <v>12</v>
      </c>
      <c r="E4325" s="72" t="s">
        <v>229</v>
      </c>
      <c r="F4325" s="73">
        <v>-43</v>
      </c>
      <c r="G4325" s="72" t="s">
        <v>14</v>
      </c>
      <c r="H4325" s="72" t="s">
        <v>15</v>
      </c>
      <c r="I4325" s="72" t="s">
        <v>16</v>
      </c>
      <c r="J4325" s="72" t="s">
        <v>18</v>
      </c>
      <c r="K4325" s="72" t="s">
        <v>33</v>
      </c>
      <c r="L4325" s="72" t="s">
        <v>447</v>
      </c>
      <c r="M4325" s="72"/>
    </row>
    <row r="4326" spans="2:13" x14ac:dyDescent="0.25">
      <c r="B4326" s="72" t="s">
        <v>143</v>
      </c>
      <c r="C4326" s="72" t="s">
        <v>144</v>
      </c>
      <c r="D4326" s="72" t="s">
        <v>12</v>
      </c>
      <c r="E4326" s="72" t="s">
        <v>229</v>
      </c>
      <c r="F4326" s="73">
        <v>-538891</v>
      </c>
      <c r="G4326" s="72" t="s">
        <v>14</v>
      </c>
      <c r="H4326" s="72" t="s">
        <v>155</v>
      </c>
      <c r="I4326" s="72" t="s">
        <v>16</v>
      </c>
      <c r="J4326" s="72" t="s">
        <v>18</v>
      </c>
      <c r="K4326" s="72" t="s">
        <v>267</v>
      </c>
      <c r="L4326" s="72" t="s">
        <v>603</v>
      </c>
      <c r="M4326" s="72"/>
    </row>
    <row r="4327" spans="2:13" x14ac:dyDescent="0.25">
      <c r="B4327" s="72" t="s">
        <v>143</v>
      </c>
      <c r="C4327" s="72" t="s">
        <v>144</v>
      </c>
      <c r="D4327" s="72" t="s">
        <v>12</v>
      </c>
      <c r="E4327" s="72" t="s">
        <v>177</v>
      </c>
      <c r="F4327" s="73">
        <v>868</v>
      </c>
      <c r="G4327" s="72" t="s">
        <v>14</v>
      </c>
      <c r="H4327" s="72" t="s">
        <v>155</v>
      </c>
      <c r="I4327" s="72" t="s">
        <v>16</v>
      </c>
      <c r="J4327" s="72" t="s">
        <v>18</v>
      </c>
      <c r="K4327" s="72" t="s">
        <v>147</v>
      </c>
      <c r="L4327" s="72" t="s">
        <v>417</v>
      </c>
      <c r="M4327" s="72"/>
    </row>
    <row r="4328" spans="2:13" x14ac:dyDescent="0.25">
      <c r="B4328" s="72" t="s">
        <v>143</v>
      </c>
      <c r="C4328" s="72" t="s">
        <v>144</v>
      </c>
      <c r="D4328" s="72" t="s">
        <v>12</v>
      </c>
      <c r="E4328" s="72" t="s">
        <v>199</v>
      </c>
      <c r="F4328" s="73">
        <v>481</v>
      </c>
      <c r="G4328" s="72" t="s">
        <v>31</v>
      </c>
      <c r="H4328" s="72" t="s">
        <v>15</v>
      </c>
      <c r="I4328" s="72" t="s">
        <v>16</v>
      </c>
      <c r="J4328" s="72" t="s">
        <v>146</v>
      </c>
      <c r="K4328" s="72" t="s">
        <v>214</v>
      </c>
      <c r="L4328" s="72" t="s">
        <v>599</v>
      </c>
      <c r="M4328" s="72"/>
    </row>
    <row r="4329" spans="2:13" x14ac:dyDescent="0.25">
      <c r="B4329" s="72" t="s">
        <v>143</v>
      </c>
      <c r="C4329" s="72" t="s">
        <v>144</v>
      </c>
      <c r="D4329" s="72" t="s">
        <v>12</v>
      </c>
      <c r="E4329" s="72" t="s">
        <v>219</v>
      </c>
      <c r="F4329" s="73">
        <v>1704</v>
      </c>
      <c r="G4329" s="72" t="s">
        <v>14</v>
      </c>
      <c r="H4329" s="72" t="s">
        <v>15</v>
      </c>
      <c r="I4329" s="72" t="s">
        <v>136</v>
      </c>
      <c r="J4329" s="72" t="s">
        <v>18</v>
      </c>
      <c r="K4329" s="72" t="s">
        <v>147</v>
      </c>
      <c r="L4329" s="72" t="s">
        <v>607</v>
      </c>
      <c r="M4329" s="72"/>
    </row>
    <row r="4330" spans="2:13" x14ac:dyDescent="0.25">
      <c r="B4330" s="72" t="s">
        <v>143</v>
      </c>
      <c r="C4330" s="72" t="s">
        <v>144</v>
      </c>
      <c r="D4330" s="72" t="s">
        <v>12</v>
      </c>
      <c r="E4330" s="72" t="s">
        <v>280</v>
      </c>
      <c r="F4330" s="73">
        <v>75924</v>
      </c>
      <c r="G4330" s="72" t="s">
        <v>14</v>
      </c>
      <c r="H4330" s="72" t="s">
        <v>15</v>
      </c>
      <c r="I4330" s="72" t="s">
        <v>16</v>
      </c>
      <c r="J4330" s="72" t="s">
        <v>18</v>
      </c>
      <c r="K4330" s="72" t="s">
        <v>189</v>
      </c>
      <c r="L4330" s="72" t="s">
        <v>421</v>
      </c>
      <c r="M4330" s="72" t="s">
        <v>203</v>
      </c>
    </row>
    <row r="4331" spans="2:13" x14ac:dyDescent="0.25">
      <c r="B4331" s="72" t="s">
        <v>143</v>
      </c>
      <c r="C4331" s="72" t="s">
        <v>144</v>
      </c>
      <c r="D4331" s="72" t="s">
        <v>12</v>
      </c>
      <c r="E4331" s="72" t="s">
        <v>439</v>
      </c>
      <c r="F4331" s="73">
        <v>1853541</v>
      </c>
      <c r="G4331" s="72" t="s">
        <v>14</v>
      </c>
      <c r="H4331" s="72" t="s">
        <v>15</v>
      </c>
      <c r="I4331" s="72" t="s">
        <v>16</v>
      </c>
      <c r="J4331" s="72" t="s">
        <v>18</v>
      </c>
      <c r="K4331" s="72" t="s">
        <v>21</v>
      </c>
      <c r="L4331" s="72" t="s">
        <v>22</v>
      </c>
      <c r="M4331" s="72"/>
    </row>
    <row r="4332" spans="2:13" x14ac:dyDescent="0.25">
      <c r="B4332" s="72" t="s">
        <v>143</v>
      </c>
      <c r="C4332" s="72" t="s">
        <v>144</v>
      </c>
      <c r="D4332" s="72" t="s">
        <v>12</v>
      </c>
      <c r="E4332" s="72" t="s">
        <v>149</v>
      </c>
      <c r="F4332" s="73">
        <v>30400680</v>
      </c>
      <c r="G4332" s="72" t="s">
        <v>14</v>
      </c>
      <c r="H4332" s="72" t="s">
        <v>15</v>
      </c>
      <c r="I4332" s="72" t="s">
        <v>16</v>
      </c>
      <c r="J4332" s="72" t="s">
        <v>18</v>
      </c>
      <c r="K4332" s="72" t="s">
        <v>33</v>
      </c>
      <c r="L4332" s="72" t="s">
        <v>548</v>
      </c>
      <c r="M4332" s="72" t="s">
        <v>151</v>
      </c>
    </row>
    <row r="4333" spans="2:13" x14ac:dyDescent="0.25">
      <c r="B4333" s="72" t="s">
        <v>143</v>
      </c>
      <c r="C4333" s="72" t="s">
        <v>144</v>
      </c>
      <c r="D4333" s="72" t="s">
        <v>12</v>
      </c>
      <c r="E4333" s="72" t="s">
        <v>242</v>
      </c>
      <c r="F4333" s="73">
        <v>-1220</v>
      </c>
      <c r="G4333" s="72" t="s">
        <v>14</v>
      </c>
      <c r="H4333" s="72" t="s">
        <v>155</v>
      </c>
      <c r="I4333" s="72" t="s">
        <v>16</v>
      </c>
      <c r="J4333" s="72" t="s">
        <v>18</v>
      </c>
      <c r="K4333" s="72" t="s">
        <v>33</v>
      </c>
      <c r="L4333" s="72" t="s">
        <v>330</v>
      </c>
      <c r="M4333" s="72"/>
    </row>
    <row r="4334" spans="2:13" x14ac:dyDescent="0.25">
      <c r="B4334" s="72" t="s">
        <v>143</v>
      </c>
      <c r="C4334" s="72" t="s">
        <v>144</v>
      </c>
      <c r="D4334" s="72" t="s">
        <v>12</v>
      </c>
      <c r="E4334" s="72" t="s">
        <v>152</v>
      </c>
      <c r="F4334" s="73">
        <v>-9172</v>
      </c>
      <c r="G4334" s="72" t="s">
        <v>14</v>
      </c>
      <c r="H4334" s="72" t="s">
        <v>15</v>
      </c>
      <c r="I4334" s="72" t="s">
        <v>16</v>
      </c>
      <c r="J4334" s="72" t="s">
        <v>18</v>
      </c>
      <c r="K4334" s="72" t="s">
        <v>33</v>
      </c>
      <c r="L4334" s="72" t="s">
        <v>538</v>
      </c>
      <c r="M4334" s="72"/>
    </row>
    <row r="4335" spans="2:13" x14ac:dyDescent="0.25">
      <c r="B4335" s="72" t="s">
        <v>143</v>
      </c>
      <c r="C4335" s="72" t="s">
        <v>144</v>
      </c>
      <c r="D4335" s="72" t="s">
        <v>12</v>
      </c>
      <c r="E4335" s="72" t="s">
        <v>201</v>
      </c>
      <c r="F4335" s="73">
        <v>15225</v>
      </c>
      <c r="G4335" s="72" t="s">
        <v>14</v>
      </c>
      <c r="H4335" s="72" t="s">
        <v>155</v>
      </c>
      <c r="I4335" s="72" t="s">
        <v>16</v>
      </c>
      <c r="J4335" s="72" t="s">
        <v>18</v>
      </c>
      <c r="K4335" s="72" t="s">
        <v>33</v>
      </c>
      <c r="L4335" s="72" t="s">
        <v>331</v>
      </c>
      <c r="M4335" s="72" t="s">
        <v>159</v>
      </c>
    </row>
    <row r="4336" spans="2:13" x14ac:dyDescent="0.25">
      <c r="B4336" s="72" t="s">
        <v>143</v>
      </c>
      <c r="C4336" s="72" t="s">
        <v>144</v>
      </c>
      <c r="D4336" s="72" t="s">
        <v>12</v>
      </c>
      <c r="E4336" s="72" t="s">
        <v>188</v>
      </c>
      <c r="F4336" s="73">
        <v>13559609</v>
      </c>
      <c r="G4336" s="72" t="s">
        <v>14</v>
      </c>
      <c r="H4336" s="72" t="s">
        <v>15</v>
      </c>
      <c r="I4336" s="72" t="s">
        <v>16</v>
      </c>
      <c r="J4336" s="72" t="s">
        <v>18</v>
      </c>
      <c r="K4336" s="72" t="s">
        <v>147</v>
      </c>
      <c r="L4336" s="72" t="s">
        <v>622</v>
      </c>
      <c r="M4336" s="72" t="s">
        <v>191</v>
      </c>
    </row>
    <row r="4337" spans="2:13" x14ac:dyDescent="0.25">
      <c r="B4337" s="72" t="s">
        <v>143</v>
      </c>
      <c r="C4337" s="72" t="s">
        <v>144</v>
      </c>
      <c r="D4337" s="72" t="s">
        <v>12</v>
      </c>
      <c r="E4337" s="72" t="s">
        <v>244</v>
      </c>
      <c r="F4337" s="73">
        <v>71974</v>
      </c>
      <c r="G4337" s="72" t="s">
        <v>14</v>
      </c>
      <c r="H4337" s="72" t="s">
        <v>155</v>
      </c>
      <c r="I4337" s="72" t="s">
        <v>16</v>
      </c>
      <c r="J4337" s="72" t="s">
        <v>18</v>
      </c>
      <c r="K4337" s="72" t="s">
        <v>147</v>
      </c>
      <c r="L4337" s="72" t="s">
        <v>587</v>
      </c>
      <c r="M4337" s="72" t="s">
        <v>186</v>
      </c>
    </row>
    <row r="4338" spans="2:13" x14ac:dyDescent="0.25">
      <c r="B4338" s="72" t="s">
        <v>143</v>
      </c>
      <c r="C4338" s="72" t="s">
        <v>144</v>
      </c>
      <c r="D4338" s="72" t="s">
        <v>12</v>
      </c>
      <c r="E4338" s="72" t="s">
        <v>197</v>
      </c>
      <c r="F4338" s="73">
        <v>554693</v>
      </c>
      <c r="G4338" s="72" t="s">
        <v>14</v>
      </c>
      <c r="H4338" s="72" t="s">
        <v>155</v>
      </c>
      <c r="I4338" s="72" t="s">
        <v>16</v>
      </c>
      <c r="J4338" s="72" t="s">
        <v>18</v>
      </c>
      <c r="K4338" s="72" t="s">
        <v>267</v>
      </c>
      <c r="L4338" s="72" t="s">
        <v>648</v>
      </c>
      <c r="M4338" s="72" t="s">
        <v>163</v>
      </c>
    </row>
    <row r="4339" spans="2:13" x14ac:dyDescent="0.25">
      <c r="B4339" s="72" t="s">
        <v>143</v>
      </c>
      <c r="C4339" s="72" t="s">
        <v>144</v>
      </c>
      <c r="D4339" s="72" t="s">
        <v>12</v>
      </c>
      <c r="E4339" s="72" t="s">
        <v>240</v>
      </c>
      <c r="F4339" s="73">
        <v>-10953</v>
      </c>
      <c r="G4339" s="72" t="s">
        <v>14</v>
      </c>
      <c r="H4339" s="72" t="s">
        <v>15</v>
      </c>
      <c r="I4339" s="72" t="s">
        <v>16</v>
      </c>
      <c r="J4339" s="72" t="s">
        <v>18</v>
      </c>
      <c r="K4339" s="72" t="s">
        <v>147</v>
      </c>
      <c r="L4339" s="72" t="s">
        <v>520</v>
      </c>
      <c r="M4339" s="72"/>
    </row>
    <row r="4340" spans="2:13" x14ac:dyDescent="0.25">
      <c r="B4340" s="72" t="s">
        <v>143</v>
      </c>
      <c r="C4340" s="72" t="s">
        <v>144</v>
      </c>
      <c r="D4340" s="72" t="s">
        <v>12</v>
      </c>
      <c r="E4340" s="72" t="s">
        <v>183</v>
      </c>
      <c r="F4340" s="73">
        <v>5684</v>
      </c>
      <c r="G4340" s="72" t="s">
        <v>14</v>
      </c>
      <c r="H4340" s="72" t="s">
        <v>15</v>
      </c>
      <c r="I4340" s="72" t="s">
        <v>16</v>
      </c>
      <c r="J4340" s="72" t="s">
        <v>18</v>
      </c>
      <c r="K4340" s="72" t="s">
        <v>184</v>
      </c>
      <c r="L4340" s="72" t="s">
        <v>414</v>
      </c>
      <c r="M4340" s="72" t="s">
        <v>172</v>
      </c>
    </row>
    <row r="4341" spans="2:13" x14ac:dyDescent="0.25">
      <c r="B4341" s="72" t="s">
        <v>143</v>
      </c>
      <c r="C4341" s="72" t="s">
        <v>144</v>
      </c>
      <c r="D4341" s="72" t="s">
        <v>12</v>
      </c>
      <c r="E4341" s="72" t="s">
        <v>518</v>
      </c>
      <c r="F4341" s="73">
        <v>2898824</v>
      </c>
      <c r="G4341" s="72" t="s">
        <v>14</v>
      </c>
      <c r="H4341" s="72" t="s">
        <v>15</v>
      </c>
      <c r="I4341" s="72" t="s">
        <v>16</v>
      </c>
      <c r="J4341" s="72" t="s">
        <v>18</v>
      </c>
      <c r="K4341" s="72" t="s">
        <v>257</v>
      </c>
      <c r="L4341" s="72" t="s">
        <v>669</v>
      </c>
      <c r="M4341" s="72" t="s">
        <v>595</v>
      </c>
    </row>
    <row r="4342" spans="2:13" x14ac:dyDescent="0.25">
      <c r="B4342" s="72" t="s">
        <v>143</v>
      </c>
      <c r="C4342" s="72" t="s">
        <v>144</v>
      </c>
      <c r="D4342" s="72" t="s">
        <v>12</v>
      </c>
      <c r="E4342" s="72" t="s">
        <v>177</v>
      </c>
      <c r="F4342" s="73">
        <v>8</v>
      </c>
      <c r="G4342" s="72" t="s">
        <v>14</v>
      </c>
      <c r="H4342" s="72" t="s">
        <v>155</v>
      </c>
      <c r="I4342" s="72" t="s">
        <v>16</v>
      </c>
      <c r="J4342" s="72" t="s">
        <v>371</v>
      </c>
      <c r="K4342" s="72" t="s">
        <v>33</v>
      </c>
      <c r="L4342" s="72" t="s">
        <v>301</v>
      </c>
      <c r="M4342" s="72"/>
    </row>
    <row r="4343" spans="2:13" x14ac:dyDescent="0.25">
      <c r="B4343" s="72" t="s">
        <v>143</v>
      </c>
      <c r="C4343" s="72" t="s">
        <v>144</v>
      </c>
      <c r="D4343" s="72" t="s">
        <v>12</v>
      </c>
      <c r="E4343" s="72" t="s">
        <v>160</v>
      </c>
      <c r="F4343" s="73">
        <v>332630</v>
      </c>
      <c r="G4343" s="72" t="s">
        <v>14</v>
      </c>
      <c r="H4343" s="72" t="s">
        <v>15</v>
      </c>
      <c r="I4343" s="72" t="s">
        <v>16</v>
      </c>
      <c r="J4343" s="72" t="s">
        <v>18</v>
      </c>
      <c r="K4343" s="72" t="s">
        <v>33</v>
      </c>
      <c r="L4343" s="72" t="s">
        <v>364</v>
      </c>
      <c r="M4343" s="72" t="s">
        <v>163</v>
      </c>
    </row>
    <row r="4344" spans="2:13" x14ac:dyDescent="0.25">
      <c r="B4344" s="72" t="s">
        <v>143</v>
      </c>
      <c r="C4344" s="72" t="s">
        <v>144</v>
      </c>
      <c r="D4344" s="72" t="s">
        <v>12</v>
      </c>
      <c r="E4344" s="72" t="s">
        <v>160</v>
      </c>
      <c r="F4344" s="73">
        <v>1575978</v>
      </c>
      <c r="G4344" s="72" t="s">
        <v>14</v>
      </c>
      <c r="H4344" s="72" t="s">
        <v>15</v>
      </c>
      <c r="I4344" s="72" t="s">
        <v>16</v>
      </c>
      <c r="J4344" s="72" t="s">
        <v>18</v>
      </c>
      <c r="K4344" s="72" t="s">
        <v>147</v>
      </c>
      <c r="L4344" s="72" t="s">
        <v>295</v>
      </c>
      <c r="M4344" s="72" t="s">
        <v>248</v>
      </c>
    </row>
    <row r="4345" spans="2:13" x14ac:dyDescent="0.25">
      <c r="B4345" s="72" t="s">
        <v>143</v>
      </c>
      <c r="C4345" s="72" t="s">
        <v>144</v>
      </c>
      <c r="D4345" s="72" t="s">
        <v>12</v>
      </c>
      <c r="E4345" s="72" t="s">
        <v>181</v>
      </c>
      <c r="F4345" s="73">
        <v>-1007</v>
      </c>
      <c r="G4345" s="72" t="s">
        <v>14</v>
      </c>
      <c r="H4345" s="72" t="s">
        <v>15</v>
      </c>
      <c r="I4345" s="72" t="s">
        <v>16</v>
      </c>
      <c r="J4345" s="72" t="s">
        <v>18</v>
      </c>
      <c r="K4345" s="72" t="s">
        <v>147</v>
      </c>
      <c r="L4345" s="72" t="s">
        <v>365</v>
      </c>
      <c r="M4345" s="72"/>
    </row>
    <row r="4346" spans="2:13" x14ac:dyDescent="0.25">
      <c r="B4346" s="72" t="s">
        <v>143</v>
      </c>
      <c r="C4346" s="72" t="s">
        <v>144</v>
      </c>
      <c r="D4346" s="72" t="s">
        <v>12</v>
      </c>
      <c r="E4346" s="72" t="s">
        <v>219</v>
      </c>
      <c r="F4346" s="73">
        <v>1774635</v>
      </c>
      <c r="G4346" s="72" t="s">
        <v>14</v>
      </c>
      <c r="H4346" s="72" t="s">
        <v>15</v>
      </c>
      <c r="I4346" s="72" t="s">
        <v>16</v>
      </c>
      <c r="J4346" s="72" t="s">
        <v>18</v>
      </c>
      <c r="K4346" s="72" t="s">
        <v>21</v>
      </c>
      <c r="L4346" s="72" t="s">
        <v>645</v>
      </c>
      <c r="M4346" s="72"/>
    </row>
    <row r="4347" spans="2:13" x14ac:dyDescent="0.25">
      <c r="B4347" s="72" t="s">
        <v>143</v>
      </c>
      <c r="C4347" s="72" t="s">
        <v>144</v>
      </c>
      <c r="D4347" s="72" t="s">
        <v>12</v>
      </c>
      <c r="E4347" s="72" t="s">
        <v>282</v>
      </c>
      <c r="F4347" s="73">
        <v>-138</v>
      </c>
      <c r="G4347" s="72" t="s">
        <v>14</v>
      </c>
      <c r="H4347" s="72" t="s">
        <v>155</v>
      </c>
      <c r="I4347" s="72" t="s">
        <v>16</v>
      </c>
      <c r="J4347" s="72" t="s">
        <v>18</v>
      </c>
      <c r="K4347" s="72" t="s">
        <v>33</v>
      </c>
      <c r="L4347" s="72" t="s">
        <v>323</v>
      </c>
      <c r="M4347" s="72"/>
    </row>
    <row r="4348" spans="2:13" x14ac:dyDescent="0.25">
      <c r="B4348" s="72" t="s">
        <v>143</v>
      </c>
      <c r="C4348" s="72" t="s">
        <v>144</v>
      </c>
      <c r="D4348" s="72" t="s">
        <v>12</v>
      </c>
      <c r="E4348" s="72" t="s">
        <v>199</v>
      </c>
      <c r="F4348" s="73">
        <v>104486</v>
      </c>
      <c r="G4348" s="72" t="s">
        <v>14</v>
      </c>
      <c r="H4348" s="72" t="s">
        <v>15</v>
      </c>
      <c r="I4348" s="72" t="s">
        <v>16</v>
      </c>
      <c r="J4348" s="72" t="s">
        <v>18</v>
      </c>
      <c r="K4348" s="72" t="s">
        <v>214</v>
      </c>
      <c r="L4348" s="72" t="s">
        <v>665</v>
      </c>
      <c r="M4348" s="72"/>
    </row>
    <row r="4349" spans="2:13" x14ac:dyDescent="0.25">
      <c r="B4349" s="72" t="s">
        <v>143</v>
      </c>
      <c r="C4349" s="72" t="s">
        <v>144</v>
      </c>
      <c r="D4349" s="72" t="s">
        <v>12</v>
      </c>
      <c r="E4349" s="72" t="s">
        <v>209</v>
      </c>
      <c r="F4349" s="73">
        <v>14503692</v>
      </c>
      <c r="G4349" s="72" t="s">
        <v>14</v>
      </c>
      <c r="H4349" s="72" t="s">
        <v>15</v>
      </c>
      <c r="I4349" s="72" t="s">
        <v>16</v>
      </c>
      <c r="J4349" s="72" t="s">
        <v>18</v>
      </c>
      <c r="K4349" s="72" t="s">
        <v>161</v>
      </c>
      <c r="L4349" s="72" t="s">
        <v>304</v>
      </c>
      <c r="M4349" s="72" t="s">
        <v>334</v>
      </c>
    </row>
    <row r="4350" spans="2:13" x14ac:dyDescent="0.25">
      <c r="B4350" s="72" t="s">
        <v>143</v>
      </c>
      <c r="C4350" s="72" t="s">
        <v>144</v>
      </c>
      <c r="D4350" s="72" t="s">
        <v>12</v>
      </c>
      <c r="E4350" s="72" t="s">
        <v>242</v>
      </c>
      <c r="F4350" s="73">
        <v>-475</v>
      </c>
      <c r="G4350" s="72" t="s">
        <v>14</v>
      </c>
      <c r="H4350" s="72" t="s">
        <v>15</v>
      </c>
      <c r="I4350" s="72" t="s">
        <v>16</v>
      </c>
      <c r="J4350" s="72" t="s">
        <v>18</v>
      </c>
      <c r="K4350" s="72" t="s">
        <v>33</v>
      </c>
      <c r="L4350" s="72" t="s">
        <v>392</v>
      </c>
      <c r="M4350" s="72"/>
    </row>
    <row r="4351" spans="2:13" x14ac:dyDescent="0.25">
      <c r="B4351" s="72" t="s">
        <v>143</v>
      </c>
      <c r="C4351" s="72" t="s">
        <v>144</v>
      </c>
      <c r="D4351" s="72" t="s">
        <v>12</v>
      </c>
      <c r="E4351" s="72" t="s">
        <v>181</v>
      </c>
      <c r="F4351" s="73">
        <v>-697</v>
      </c>
      <c r="G4351" s="72" t="s">
        <v>14</v>
      </c>
      <c r="H4351" s="72" t="s">
        <v>15</v>
      </c>
      <c r="I4351" s="72" t="s">
        <v>16</v>
      </c>
      <c r="J4351" s="72" t="s">
        <v>18</v>
      </c>
      <c r="K4351" s="72" t="s">
        <v>24</v>
      </c>
      <c r="L4351" s="72" t="s">
        <v>513</v>
      </c>
      <c r="M4351" s="72"/>
    </row>
    <row r="4352" spans="2:13" x14ac:dyDescent="0.25">
      <c r="B4352" s="72" t="s">
        <v>143</v>
      </c>
      <c r="C4352" s="72" t="s">
        <v>144</v>
      </c>
      <c r="D4352" s="72" t="s">
        <v>12</v>
      </c>
      <c r="E4352" s="72" t="s">
        <v>219</v>
      </c>
      <c r="F4352" s="73">
        <v>414394</v>
      </c>
      <c r="G4352" s="72" t="s">
        <v>14</v>
      </c>
      <c r="H4352" s="72" t="s">
        <v>15</v>
      </c>
      <c r="I4352" s="72" t="s">
        <v>16</v>
      </c>
      <c r="J4352" s="72" t="s">
        <v>18</v>
      </c>
      <c r="K4352" s="72" t="s">
        <v>161</v>
      </c>
      <c r="L4352" s="72" t="s">
        <v>180</v>
      </c>
      <c r="M4352" s="72"/>
    </row>
    <row r="4353" spans="2:13" x14ac:dyDescent="0.25">
      <c r="B4353" s="72" t="s">
        <v>143</v>
      </c>
      <c r="C4353" s="72" t="s">
        <v>144</v>
      </c>
      <c r="D4353" s="72" t="s">
        <v>12</v>
      </c>
      <c r="E4353" s="72" t="s">
        <v>145</v>
      </c>
      <c r="F4353" s="73">
        <v>-228454</v>
      </c>
      <c r="G4353" s="72" t="s">
        <v>14</v>
      </c>
      <c r="H4353" s="72" t="s">
        <v>15</v>
      </c>
      <c r="I4353" s="72" t="s">
        <v>16</v>
      </c>
      <c r="J4353" s="72" t="s">
        <v>18</v>
      </c>
      <c r="K4353" s="72" t="s">
        <v>21</v>
      </c>
      <c r="L4353" s="72" t="s">
        <v>272</v>
      </c>
      <c r="M4353" s="72"/>
    </row>
    <row r="4354" spans="2:13" x14ac:dyDescent="0.25">
      <c r="B4354" s="72" t="s">
        <v>143</v>
      </c>
      <c r="C4354" s="72" t="s">
        <v>144</v>
      </c>
      <c r="D4354" s="72" t="s">
        <v>12</v>
      </c>
      <c r="E4354" s="72" t="s">
        <v>181</v>
      </c>
      <c r="F4354" s="73">
        <v>-1187</v>
      </c>
      <c r="G4354" s="72" t="s">
        <v>14</v>
      </c>
      <c r="H4354" s="72" t="s">
        <v>15</v>
      </c>
      <c r="I4354" s="72" t="s">
        <v>16</v>
      </c>
      <c r="J4354" s="72" t="s">
        <v>18</v>
      </c>
      <c r="K4354" s="72" t="s">
        <v>184</v>
      </c>
      <c r="L4354" s="72" t="s">
        <v>639</v>
      </c>
      <c r="M4354" s="72"/>
    </row>
    <row r="4355" spans="2:13" x14ac:dyDescent="0.25">
      <c r="B4355" s="72" t="s">
        <v>143</v>
      </c>
      <c r="C4355" s="72" t="s">
        <v>144</v>
      </c>
      <c r="D4355" s="72" t="s">
        <v>12</v>
      </c>
      <c r="E4355" s="72" t="s">
        <v>753</v>
      </c>
      <c r="F4355" s="73">
        <v>-42984</v>
      </c>
      <c r="G4355" s="72" t="s">
        <v>31</v>
      </c>
      <c r="H4355" s="72" t="s">
        <v>15</v>
      </c>
      <c r="I4355" s="72" t="s">
        <v>16</v>
      </c>
      <c r="J4355" s="72" t="s">
        <v>18</v>
      </c>
      <c r="K4355" s="72"/>
      <c r="L4355" s="72"/>
      <c r="M4355" s="72"/>
    </row>
    <row r="4356" spans="2:13" x14ac:dyDescent="0.25">
      <c r="B4356" s="72" t="s">
        <v>143</v>
      </c>
      <c r="C4356" s="72" t="s">
        <v>144</v>
      </c>
      <c r="D4356" s="72" t="s">
        <v>12</v>
      </c>
      <c r="E4356" s="72" t="s">
        <v>177</v>
      </c>
      <c r="F4356" s="73">
        <v>101788</v>
      </c>
      <c r="G4356" s="72" t="s">
        <v>14</v>
      </c>
      <c r="H4356" s="72" t="s">
        <v>15</v>
      </c>
      <c r="I4356" s="72" t="s">
        <v>16</v>
      </c>
      <c r="J4356" s="72" t="s">
        <v>18</v>
      </c>
      <c r="K4356" s="72" t="s">
        <v>147</v>
      </c>
      <c r="L4356" s="72" t="s">
        <v>466</v>
      </c>
      <c r="M4356" s="72"/>
    </row>
    <row r="4357" spans="2:13" x14ac:dyDescent="0.25">
      <c r="B4357" s="72" t="s">
        <v>143</v>
      </c>
      <c r="C4357" s="72" t="s">
        <v>144</v>
      </c>
      <c r="D4357" s="72" t="s">
        <v>12</v>
      </c>
      <c r="E4357" s="72" t="s">
        <v>188</v>
      </c>
      <c r="F4357" s="73">
        <v>258689</v>
      </c>
      <c r="G4357" s="72" t="s">
        <v>14</v>
      </c>
      <c r="H4357" s="72" t="s">
        <v>15</v>
      </c>
      <c r="I4357" s="72" t="s">
        <v>16</v>
      </c>
      <c r="J4357" s="72" t="s">
        <v>18</v>
      </c>
      <c r="K4357" s="72" t="s">
        <v>147</v>
      </c>
      <c r="L4357" s="72" t="s">
        <v>706</v>
      </c>
      <c r="M4357" s="72" t="s">
        <v>163</v>
      </c>
    </row>
    <row r="4358" spans="2:13" x14ac:dyDescent="0.25">
      <c r="B4358" s="72" t="s">
        <v>143</v>
      </c>
      <c r="C4358" s="72" t="s">
        <v>144</v>
      </c>
      <c r="D4358" s="72" t="s">
        <v>12</v>
      </c>
      <c r="E4358" s="72" t="s">
        <v>152</v>
      </c>
      <c r="F4358" s="73">
        <v>-2317</v>
      </c>
      <c r="G4358" s="72" t="s">
        <v>14</v>
      </c>
      <c r="H4358" s="72" t="s">
        <v>155</v>
      </c>
      <c r="I4358" s="72" t="s">
        <v>136</v>
      </c>
      <c r="J4358" s="72" t="s">
        <v>18</v>
      </c>
      <c r="K4358" s="72" t="s">
        <v>21</v>
      </c>
      <c r="L4358" s="72" t="s">
        <v>238</v>
      </c>
      <c r="M4358" s="72"/>
    </row>
    <row r="4359" spans="2:13" x14ac:dyDescent="0.25">
      <c r="B4359" s="72" t="s">
        <v>143</v>
      </c>
      <c r="C4359" s="72" t="s">
        <v>144</v>
      </c>
      <c r="D4359" s="72" t="s">
        <v>12</v>
      </c>
      <c r="E4359" s="72" t="s">
        <v>149</v>
      </c>
      <c r="F4359" s="73">
        <v>1004367</v>
      </c>
      <c r="G4359" s="72" t="s">
        <v>14</v>
      </c>
      <c r="H4359" s="72" t="s">
        <v>15</v>
      </c>
      <c r="I4359" s="72" t="s">
        <v>16</v>
      </c>
      <c r="J4359" s="72" t="s">
        <v>18</v>
      </c>
      <c r="K4359" s="72" t="s">
        <v>21</v>
      </c>
      <c r="L4359" s="72" t="s">
        <v>515</v>
      </c>
      <c r="M4359" s="72" t="s">
        <v>151</v>
      </c>
    </row>
    <row r="4360" spans="2:13" x14ac:dyDescent="0.25">
      <c r="B4360" s="72" t="s">
        <v>143</v>
      </c>
      <c r="C4360" s="72" t="s">
        <v>144</v>
      </c>
      <c r="D4360" s="72" t="s">
        <v>12</v>
      </c>
      <c r="E4360" s="72" t="s">
        <v>145</v>
      </c>
      <c r="F4360" s="73">
        <v>-21881</v>
      </c>
      <c r="G4360" s="72" t="s">
        <v>14</v>
      </c>
      <c r="H4360" s="72" t="s">
        <v>15</v>
      </c>
      <c r="I4360" s="72" t="s">
        <v>16</v>
      </c>
      <c r="J4360" s="72" t="s">
        <v>18</v>
      </c>
      <c r="K4360" s="72" t="s">
        <v>161</v>
      </c>
      <c r="L4360" s="72" t="s">
        <v>305</v>
      </c>
      <c r="M4360" s="72"/>
    </row>
    <row r="4361" spans="2:13" x14ac:dyDescent="0.25">
      <c r="B4361" s="72" t="s">
        <v>143</v>
      </c>
      <c r="C4361" s="72" t="s">
        <v>144</v>
      </c>
      <c r="D4361" s="72" t="s">
        <v>12</v>
      </c>
      <c r="E4361" s="72" t="s">
        <v>229</v>
      </c>
      <c r="F4361" s="73">
        <v>-631</v>
      </c>
      <c r="G4361" s="72" t="s">
        <v>14</v>
      </c>
      <c r="H4361" s="72" t="s">
        <v>15</v>
      </c>
      <c r="I4361" s="72" t="s">
        <v>16</v>
      </c>
      <c r="J4361" s="72" t="s">
        <v>18</v>
      </c>
      <c r="K4361" s="72" t="s">
        <v>165</v>
      </c>
      <c r="L4361" s="72" t="s">
        <v>707</v>
      </c>
      <c r="M4361" s="72"/>
    </row>
    <row r="4362" spans="2:13" x14ac:dyDescent="0.25">
      <c r="B4362" s="72" t="s">
        <v>143</v>
      </c>
      <c r="C4362" s="72" t="s">
        <v>144</v>
      </c>
      <c r="D4362" s="72" t="s">
        <v>12</v>
      </c>
      <c r="E4362" s="72" t="s">
        <v>175</v>
      </c>
      <c r="F4362" s="73">
        <v>-78433</v>
      </c>
      <c r="G4362" s="72" t="s">
        <v>14</v>
      </c>
      <c r="H4362" s="72" t="s">
        <v>15</v>
      </c>
      <c r="I4362" s="72" t="s">
        <v>16</v>
      </c>
      <c r="J4362" s="72" t="s">
        <v>18</v>
      </c>
      <c r="K4362" s="72" t="s">
        <v>147</v>
      </c>
      <c r="L4362" s="72" t="s">
        <v>241</v>
      </c>
      <c r="M4362" s="72"/>
    </row>
    <row r="4363" spans="2:13" x14ac:dyDescent="0.25">
      <c r="B4363" s="72" t="s">
        <v>143</v>
      </c>
      <c r="C4363" s="72" t="s">
        <v>144</v>
      </c>
      <c r="D4363" s="72" t="s">
        <v>12</v>
      </c>
      <c r="E4363" s="72" t="s">
        <v>209</v>
      </c>
      <c r="F4363" s="73">
        <v>78881</v>
      </c>
      <c r="G4363" s="72" t="s">
        <v>14</v>
      </c>
      <c r="H4363" s="72" t="s">
        <v>155</v>
      </c>
      <c r="I4363" s="72" t="s">
        <v>16</v>
      </c>
      <c r="J4363" s="72" t="s">
        <v>18</v>
      </c>
      <c r="K4363" s="72" t="s">
        <v>184</v>
      </c>
      <c r="L4363" s="72" t="s">
        <v>414</v>
      </c>
      <c r="M4363" s="72" t="s">
        <v>159</v>
      </c>
    </row>
    <row r="4364" spans="2:13" x14ac:dyDescent="0.25">
      <c r="B4364" s="72" t="s">
        <v>143</v>
      </c>
      <c r="C4364" s="72" t="s">
        <v>144</v>
      </c>
      <c r="D4364" s="72" t="s">
        <v>12</v>
      </c>
      <c r="E4364" s="72" t="s">
        <v>154</v>
      </c>
      <c r="F4364" s="73">
        <v>-1603</v>
      </c>
      <c r="G4364" s="72" t="s">
        <v>14</v>
      </c>
      <c r="H4364" s="72" t="s">
        <v>15</v>
      </c>
      <c r="I4364" s="72" t="s">
        <v>16</v>
      </c>
      <c r="J4364" s="72" t="s">
        <v>18</v>
      </c>
      <c r="K4364" s="72" t="s">
        <v>33</v>
      </c>
      <c r="L4364" s="72" t="s">
        <v>231</v>
      </c>
      <c r="M4364" s="72"/>
    </row>
    <row r="4365" spans="2:13" x14ac:dyDescent="0.25">
      <c r="B4365" s="72" t="s">
        <v>143</v>
      </c>
      <c r="C4365" s="72" t="s">
        <v>144</v>
      </c>
      <c r="D4365" s="72" t="s">
        <v>12</v>
      </c>
      <c r="E4365" s="72" t="s">
        <v>229</v>
      </c>
      <c r="F4365" s="73">
        <v>-393</v>
      </c>
      <c r="G4365" s="72" t="s">
        <v>14</v>
      </c>
      <c r="H4365" s="72" t="s">
        <v>15</v>
      </c>
      <c r="I4365" s="72" t="s">
        <v>136</v>
      </c>
      <c r="J4365" s="72" t="s">
        <v>18</v>
      </c>
      <c r="K4365" s="72" t="s">
        <v>147</v>
      </c>
      <c r="L4365" s="72" t="s">
        <v>369</v>
      </c>
      <c r="M4365" s="72"/>
    </row>
    <row r="4366" spans="2:13" x14ac:dyDescent="0.25">
      <c r="B4366" s="72" t="s">
        <v>143</v>
      </c>
      <c r="C4366" s="72" t="s">
        <v>144</v>
      </c>
      <c r="D4366" s="72" t="s">
        <v>12</v>
      </c>
      <c r="E4366" s="72" t="s">
        <v>328</v>
      </c>
      <c r="F4366" s="73">
        <v>31037</v>
      </c>
      <c r="G4366" s="72" t="s">
        <v>14</v>
      </c>
      <c r="H4366" s="72" t="s">
        <v>155</v>
      </c>
      <c r="I4366" s="72" t="s">
        <v>16</v>
      </c>
      <c r="J4366" s="72" t="s">
        <v>18</v>
      </c>
      <c r="K4366" s="72" t="s">
        <v>147</v>
      </c>
      <c r="L4366" s="72" t="s">
        <v>369</v>
      </c>
      <c r="M4366" s="72" t="s">
        <v>159</v>
      </c>
    </row>
    <row r="4367" spans="2:13" x14ac:dyDescent="0.25">
      <c r="B4367" s="72" t="s">
        <v>143</v>
      </c>
      <c r="C4367" s="72" t="s">
        <v>144</v>
      </c>
      <c r="D4367" s="72" t="s">
        <v>12</v>
      </c>
      <c r="E4367" s="72" t="s">
        <v>188</v>
      </c>
      <c r="F4367" s="73">
        <v>4300214</v>
      </c>
      <c r="G4367" s="72" t="s">
        <v>14</v>
      </c>
      <c r="H4367" s="72" t="s">
        <v>15</v>
      </c>
      <c r="I4367" s="72" t="s">
        <v>16</v>
      </c>
      <c r="J4367" s="72" t="s">
        <v>18</v>
      </c>
      <c r="K4367" s="72" t="s">
        <v>147</v>
      </c>
      <c r="L4367" s="72" t="s">
        <v>520</v>
      </c>
      <c r="M4367" s="72" t="s">
        <v>163</v>
      </c>
    </row>
    <row r="4368" spans="2:13" x14ac:dyDescent="0.25">
      <c r="B4368" s="72" t="s">
        <v>143</v>
      </c>
      <c r="C4368" s="72" t="s">
        <v>144</v>
      </c>
      <c r="D4368" s="72" t="s">
        <v>12</v>
      </c>
      <c r="E4368" s="72" t="s">
        <v>199</v>
      </c>
      <c r="F4368" s="73">
        <v>240</v>
      </c>
      <c r="G4368" s="72" t="s">
        <v>14</v>
      </c>
      <c r="H4368" s="72" t="s">
        <v>15</v>
      </c>
      <c r="I4368" s="72" t="s">
        <v>16</v>
      </c>
      <c r="J4368" s="72" t="s">
        <v>18</v>
      </c>
      <c r="K4368" s="72" t="s">
        <v>189</v>
      </c>
      <c r="L4368" s="72" t="s">
        <v>306</v>
      </c>
      <c r="M4368" s="72"/>
    </row>
    <row r="4369" spans="2:13" x14ac:dyDescent="0.25">
      <c r="B4369" s="72" t="s">
        <v>143</v>
      </c>
      <c r="C4369" s="72" t="s">
        <v>144</v>
      </c>
      <c r="D4369" s="72" t="s">
        <v>12</v>
      </c>
      <c r="E4369" s="72" t="s">
        <v>229</v>
      </c>
      <c r="F4369" s="73">
        <v>-323</v>
      </c>
      <c r="G4369" s="72" t="s">
        <v>14</v>
      </c>
      <c r="H4369" s="72" t="s">
        <v>15</v>
      </c>
      <c r="I4369" s="72" t="s">
        <v>136</v>
      </c>
      <c r="J4369" s="72" t="s">
        <v>18</v>
      </c>
      <c r="K4369" s="72" t="s">
        <v>184</v>
      </c>
      <c r="L4369" s="72" t="s">
        <v>639</v>
      </c>
      <c r="M4369" s="72"/>
    </row>
    <row r="4370" spans="2:13" x14ac:dyDescent="0.25">
      <c r="B4370" s="72" t="s">
        <v>143</v>
      </c>
      <c r="C4370" s="72" t="s">
        <v>144</v>
      </c>
      <c r="D4370" s="72" t="s">
        <v>12</v>
      </c>
      <c r="E4370" s="72" t="s">
        <v>292</v>
      </c>
      <c r="F4370" s="73">
        <v>71879</v>
      </c>
      <c r="G4370" s="72" t="s">
        <v>14</v>
      </c>
      <c r="H4370" s="72" t="s">
        <v>15</v>
      </c>
      <c r="I4370" s="72" t="s">
        <v>16</v>
      </c>
      <c r="J4370" s="72" t="s">
        <v>18</v>
      </c>
      <c r="K4370" s="72" t="s">
        <v>33</v>
      </c>
      <c r="L4370" s="72" t="s">
        <v>153</v>
      </c>
      <c r="M4370" s="72" t="s">
        <v>293</v>
      </c>
    </row>
    <row r="4371" spans="2:13" x14ac:dyDescent="0.25">
      <c r="B4371" s="72" t="s">
        <v>143</v>
      </c>
      <c r="C4371" s="72" t="s">
        <v>144</v>
      </c>
      <c r="D4371" s="72" t="s">
        <v>12</v>
      </c>
      <c r="E4371" s="72" t="s">
        <v>145</v>
      </c>
      <c r="F4371" s="73">
        <v>-403</v>
      </c>
      <c r="G4371" s="72" t="s">
        <v>14</v>
      </c>
      <c r="H4371" s="72" t="s">
        <v>15</v>
      </c>
      <c r="I4371" s="72" t="s">
        <v>16</v>
      </c>
      <c r="J4371" s="72" t="s">
        <v>18</v>
      </c>
      <c r="K4371" s="72" t="s">
        <v>33</v>
      </c>
      <c r="L4371" s="72" t="s">
        <v>805</v>
      </c>
      <c r="M4371" s="72"/>
    </row>
    <row r="4372" spans="2:13" x14ac:dyDescent="0.25">
      <c r="B4372" s="72" t="s">
        <v>143</v>
      </c>
      <c r="C4372" s="72" t="s">
        <v>144</v>
      </c>
      <c r="D4372" s="72" t="s">
        <v>12</v>
      </c>
      <c r="E4372" s="72" t="s">
        <v>227</v>
      </c>
      <c r="F4372" s="73">
        <v>7447</v>
      </c>
      <c r="G4372" s="72" t="s">
        <v>14</v>
      </c>
      <c r="H4372" s="72" t="s">
        <v>15</v>
      </c>
      <c r="I4372" s="72" t="s">
        <v>16</v>
      </c>
      <c r="J4372" s="72" t="s">
        <v>18</v>
      </c>
      <c r="K4372" s="72" t="s">
        <v>267</v>
      </c>
      <c r="L4372" s="72" t="s">
        <v>641</v>
      </c>
      <c r="M4372" s="72" t="s">
        <v>191</v>
      </c>
    </row>
    <row r="4373" spans="2:13" x14ac:dyDescent="0.25">
      <c r="B4373" s="72" t="s">
        <v>143</v>
      </c>
      <c r="C4373" s="72" t="s">
        <v>144</v>
      </c>
      <c r="D4373" s="72" t="s">
        <v>12</v>
      </c>
      <c r="E4373" s="72" t="s">
        <v>188</v>
      </c>
      <c r="F4373" s="73">
        <v>6734304</v>
      </c>
      <c r="G4373" s="72" t="s">
        <v>14</v>
      </c>
      <c r="H4373" s="72" t="s">
        <v>15</v>
      </c>
      <c r="I4373" s="72" t="s">
        <v>16</v>
      </c>
      <c r="J4373" s="72" t="s">
        <v>18</v>
      </c>
      <c r="K4373" s="72" t="s">
        <v>33</v>
      </c>
      <c r="L4373" s="72" t="s">
        <v>649</v>
      </c>
      <c r="M4373" s="72" t="s">
        <v>248</v>
      </c>
    </row>
    <row r="4374" spans="2:13" x14ac:dyDescent="0.25">
      <c r="B4374" s="72" t="s">
        <v>143</v>
      </c>
      <c r="C4374" s="72" t="s">
        <v>144</v>
      </c>
      <c r="D4374" s="72" t="s">
        <v>12</v>
      </c>
      <c r="E4374" s="72" t="s">
        <v>188</v>
      </c>
      <c r="F4374" s="73">
        <v>2665649</v>
      </c>
      <c r="G4374" s="72" t="s">
        <v>14</v>
      </c>
      <c r="H4374" s="72" t="s">
        <v>15</v>
      </c>
      <c r="I4374" s="72" t="s">
        <v>16</v>
      </c>
      <c r="J4374" s="72" t="s">
        <v>18</v>
      </c>
      <c r="K4374" s="72" t="s">
        <v>214</v>
      </c>
      <c r="L4374" s="72" t="s">
        <v>665</v>
      </c>
      <c r="M4374" s="72" t="s">
        <v>191</v>
      </c>
    </row>
    <row r="4375" spans="2:13" x14ac:dyDescent="0.25">
      <c r="B4375" s="72" t="s">
        <v>143</v>
      </c>
      <c r="C4375" s="72" t="s">
        <v>144</v>
      </c>
      <c r="D4375" s="72" t="s">
        <v>12</v>
      </c>
      <c r="E4375" s="72" t="s">
        <v>219</v>
      </c>
      <c r="F4375" s="73">
        <v>55831</v>
      </c>
      <c r="G4375" s="72" t="s">
        <v>14</v>
      </c>
      <c r="H4375" s="72" t="s">
        <v>15</v>
      </c>
      <c r="I4375" s="72" t="s">
        <v>16</v>
      </c>
      <c r="J4375" s="72" t="s">
        <v>18</v>
      </c>
      <c r="K4375" s="72" t="s">
        <v>33</v>
      </c>
      <c r="L4375" s="72" t="s">
        <v>770</v>
      </c>
      <c r="M4375" s="72"/>
    </row>
    <row r="4376" spans="2:13" x14ac:dyDescent="0.25">
      <c r="B4376" s="72" t="s">
        <v>143</v>
      </c>
      <c r="C4376" s="72" t="s">
        <v>144</v>
      </c>
      <c r="D4376" s="72" t="s">
        <v>12</v>
      </c>
      <c r="E4376" s="72" t="s">
        <v>280</v>
      </c>
      <c r="F4376" s="73">
        <v>30450</v>
      </c>
      <c r="G4376" s="72" t="s">
        <v>14</v>
      </c>
      <c r="H4376" s="72" t="s">
        <v>15</v>
      </c>
      <c r="I4376" s="72" t="s">
        <v>16</v>
      </c>
      <c r="J4376" s="72" t="s">
        <v>18</v>
      </c>
      <c r="K4376" s="72" t="s">
        <v>147</v>
      </c>
      <c r="L4376" s="72" t="s">
        <v>369</v>
      </c>
      <c r="M4376" s="72" t="s">
        <v>203</v>
      </c>
    </row>
    <row r="4377" spans="2:13" x14ac:dyDescent="0.25">
      <c r="B4377" s="72" t="s">
        <v>143</v>
      </c>
      <c r="C4377" s="72" t="s">
        <v>144</v>
      </c>
      <c r="D4377" s="72" t="s">
        <v>12</v>
      </c>
      <c r="E4377" s="72" t="s">
        <v>177</v>
      </c>
      <c r="F4377" s="73">
        <v>203</v>
      </c>
      <c r="G4377" s="72" t="s">
        <v>14</v>
      </c>
      <c r="H4377" s="72" t="s">
        <v>15</v>
      </c>
      <c r="I4377" s="72" t="s">
        <v>16</v>
      </c>
      <c r="J4377" s="72" t="s">
        <v>18</v>
      </c>
      <c r="K4377" s="72" t="s">
        <v>214</v>
      </c>
      <c r="L4377" s="72" t="s">
        <v>400</v>
      </c>
      <c r="M4377" s="72"/>
    </row>
    <row r="4378" spans="2:13" x14ac:dyDescent="0.25">
      <c r="B4378" s="72" t="s">
        <v>143</v>
      </c>
      <c r="C4378" s="72" t="s">
        <v>144</v>
      </c>
      <c r="D4378" s="72" t="s">
        <v>12</v>
      </c>
      <c r="E4378" s="72" t="s">
        <v>199</v>
      </c>
      <c r="F4378" s="73">
        <v>28687</v>
      </c>
      <c r="G4378" s="72" t="s">
        <v>14</v>
      </c>
      <c r="H4378" s="72" t="s">
        <v>155</v>
      </c>
      <c r="I4378" s="72" t="s">
        <v>16</v>
      </c>
      <c r="J4378" s="72" t="s">
        <v>18</v>
      </c>
      <c r="K4378" s="72" t="s">
        <v>33</v>
      </c>
      <c r="L4378" s="72" t="s">
        <v>824</v>
      </c>
      <c r="M4378" s="72"/>
    </row>
    <row r="4379" spans="2:13" x14ac:dyDescent="0.25">
      <c r="B4379" s="72" t="s">
        <v>143</v>
      </c>
      <c r="C4379" s="72" t="s">
        <v>144</v>
      </c>
      <c r="D4379" s="72" t="s">
        <v>12</v>
      </c>
      <c r="E4379" s="72" t="s">
        <v>188</v>
      </c>
      <c r="F4379" s="73">
        <v>744053</v>
      </c>
      <c r="G4379" s="72" t="s">
        <v>14</v>
      </c>
      <c r="H4379" s="72" t="s">
        <v>15</v>
      </c>
      <c r="I4379" s="72" t="s">
        <v>16</v>
      </c>
      <c r="J4379" s="72" t="s">
        <v>18</v>
      </c>
      <c r="K4379" s="72" t="s">
        <v>189</v>
      </c>
      <c r="L4379" s="72" t="s">
        <v>688</v>
      </c>
      <c r="M4379" s="72" t="s">
        <v>191</v>
      </c>
    </row>
    <row r="4380" spans="2:13" x14ac:dyDescent="0.25">
      <c r="B4380" s="72" t="s">
        <v>143</v>
      </c>
      <c r="C4380" s="72" t="s">
        <v>144</v>
      </c>
      <c r="D4380" s="72" t="s">
        <v>12</v>
      </c>
      <c r="E4380" s="72" t="s">
        <v>152</v>
      </c>
      <c r="F4380" s="73">
        <v>-366</v>
      </c>
      <c r="G4380" s="72" t="s">
        <v>14</v>
      </c>
      <c r="H4380" s="72" t="s">
        <v>15</v>
      </c>
      <c r="I4380" s="72" t="s">
        <v>136</v>
      </c>
      <c r="J4380" s="72" t="s">
        <v>18</v>
      </c>
      <c r="K4380" s="72" t="s">
        <v>33</v>
      </c>
      <c r="L4380" s="72" t="s">
        <v>277</v>
      </c>
      <c r="M4380" s="72"/>
    </row>
    <row r="4381" spans="2:13" x14ac:dyDescent="0.25">
      <c r="B4381" s="72" t="s">
        <v>143</v>
      </c>
      <c r="C4381" s="72" t="s">
        <v>144</v>
      </c>
      <c r="D4381" s="72" t="s">
        <v>12</v>
      </c>
      <c r="E4381" s="72" t="s">
        <v>164</v>
      </c>
      <c r="F4381" s="73">
        <v>-32875</v>
      </c>
      <c r="G4381" s="72" t="s">
        <v>14</v>
      </c>
      <c r="H4381" s="72" t="s">
        <v>155</v>
      </c>
      <c r="I4381" s="72" t="s">
        <v>16</v>
      </c>
      <c r="J4381" s="72" t="s">
        <v>18</v>
      </c>
      <c r="K4381" s="72" t="s">
        <v>21</v>
      </c>
      <c r="L4381" s="72" t="s">
        <v>238</v>
      </c>
      <c r="M4381" s="72"/>
    </row>
    <row r="4382" spans="2:13" x14ac:dyDescent="0.25">
      <c r="B4382" s="72" t="s">
        <v>143</v>
      </c>
      <c r="C4382" s="72" t="s">
        <v>144</v>
      </c>
      <c r="D4382" s="72" t="s">
        <v>12</v>
      </c>
      <c r="E4382" s="72" t="s">
        <v>188</v>
      </c>
      <c r="F4382" s="73">
        <v>70153816</v>
      </c>
      <c r="G4382" s="72" t="s">
        <v>14</v>
      </c>
      <c r="H4382" s="72" t="s">
        <v>15</v>
      </c>
      <c r="I4382" s="72" t="s">
        <v>16</v>
      </c>
      <c r="J4382" s="72" t="s">
        <v>18</v>
      </c>
      <c r="K4382" s="72" t="s">
        <v>205</v>
      </c>
      <c r="L4382" s="72" t="s">
        <v>540</v>
      </c>
      <c r="M4382" s="72" t="s">
        <v>163</v>
      </c>
    </row>
    <row r="4383" spans="2:13" x14ac:dyDescent="0.25">
      <c r="B4383" s="72" t="s">
        <v>143</v>
      </c>
      <c r="C4383" s="72" t="s">
        <v>144</v>
      </c>
      <c r="D4383" s="72" t="s">
        <v>12</v>
      </c>
      <c r="E4383" s="72" t="s">
        <v>188</v>
      </c>
      <c r="F4383" s="73">
        <v>1631800</v>
      </c>
      <c r="G4383" s="72" t="s">
        <v>14</v>
      </c>
      <c r="H4383" s="72" t="s">
        <v>155</v>
      </c>
      <c r="I4383" s="72" t="s">
        <v>16</v>
      </c>
      <c r="J4383" s="72" t="s">
        <v>18</v>
      </c>
      <c r="K4383" s="72" t="s">
        <v>33</v>
      </c>
      <c r="L4383" s="72" t="s">
        <v>262</v>
      </c>
      <c r="M4383" s="72" t="s">
        <v>163</v>
      </c>
    </row>
    <row r="4384" spans="2:13" x14ac:dyDescent="0.25">
      <c r="B4384" s="72" t="s">
        <v>143</v>
      </c>
      <c r="C4384" s="72" t="s">
        <v>144</v>
      </c>
      <c r="D4384" s="72" t="s">
        <v>12</v>
      </c>
      <c r="E4384" s="72" t="s">
        <v>229</v>
      </c>
      <c r="F4384" s="73">
        <v>-24</v>
      </c>
      <c r="G4384" s="72" t="s">
        <v>14</v>
      </c>
      <c r="H4384" s="72" t="s">
        <v>155</v>
      </c>
      <c r="I4384" s="72" t="s">
        <v>16</v>
      </c>
      <c r="J4384" s="72" t="s">
        <v>18</v>
      </c>
      <c r="K4384" s="72" t="s">
        <v>33</v>
      </c>
      <c r="L4384" s="72" t="s">
        <v>770</v>
      </c>
      <c r="M4384" s="72"/>
    </row>
    <row r="4385" spans="2:13" x14ac:dyDescent="0.25">
      <c r="B4385" s="72" t="s">
        <v>143</v>
      </c>
      <c r="C4385" s="72" t="s">
        <v>144</v>
      </c>
      <c r="D4385" s="72" t="s">
        <v>12</v>
      </c>
      <c r="E4385" s="72" t="s">
        <v>292</v>
      </c>
      <c r="F4385" s="73">
        <v>653981</v>
      </c>
      <c r="G4385" s="72" t="s">
        <v>14</v>
      </c>
      <c r="H4385" s="72" t="s">
        <v>15</v>
      </c>
      <c r="I4385" s="72" t="s">
        <v>16</v>
      </c>
      <c r="J4385" s="72" t="s">
        <v>18</v>
      </c>
      <c r="K4385" s="72" t="s">
        <v>147</v>
      </c>
      <c r="L4385" s="72" t="s">
        <v>506</v>
      </c>
      <c r="M4385" s="72" t="s">
        <v>384</v>
      </c>
    </row>
    <row r="4386" spans="2:13" x14ac:dyDescent="0.25">
      <c r="B4386" s="72" t="s">
        <v>143</v>
      </c>
      <c r="C4386" s="72" t="s">
        <v>144</v>
      </c>
      <c r="D4386" s="72" t="s">
        <v>12</v>
      </c>
      <c r="E4386" s="72" t="s">
        <v>175</v>
      </c>
      <c r="F4386" s="73">
        <v>-225</v>
      </c>
      <c r="G4386" s="72" t="s">
        <v>14</v>
      </c>
      <c r="H4386" s="72" t="s">
        <v>15</v>
      </c>
      <c r="I4386" s="72" t="s">
        <v>16</v>
      </c>
      <c r="J4386" s="72" t="s">
        <v>18</v>
      </c>
      <c r="K4386" s="72" t="s">
        <v>161</v>
      </c>
      <c r="L4386" s="72" t="s">
        <v>174</v>
      </c>
      <c r="M4386" s="72"/>
    </row>
    <row r="4387" spans="2:13" x14ac:dyDescent="0.25">
      <c r="B4387" s="72" t="s">
        <v>143</v>
      </c>
      <c r="C4387" s="72" t="s">
        <v>144</v>
      </c>
      <c r="D4387" s="72" t="s">
        <v>12</v>
      </c>
      <c r="E4387" s="72" t="s">
        <v>188</v>
      </c>
      <c r="F4387" s="73">
        <v>13106939</v>
      </c>
      <c r="G4387" s="72" t="s">
        <v>14</v>
      </c>
      <c r="H4387" s="72" t="s">
        <v>155</v>
      </c>
      <c r="I4387" s="72" t="s">
        <v>16</v>
      </c>
      <c r="J4387" s="72" t="s">
        <v>18</v>
      </c>
      <c r="K4387" s="72" t="s">
        <v>33</v>
      </c>
      <c r="L4387" s="72" t="s">
        <v>490</v>
      </c>
      <c r="M4387" s="72" t="s">
        <v>191</v>
      </c>
    </row>
    <row r="4388" spans="2:13" x14ac:dyDescent="0.25">
      <c r="B4388" s="72" t="s">
        <v>143</v>
      </c>
      <c r="C4388" s="72" t="s">
        <v>144</v>
      </c>
      <c r="D4388" s="72" t="s">
        <v>12</v>
      </c>
      <c r="E4388" s="72" t="s">
        <v>240</v>
      </c>
      <c r="F4388" s="73">
        <v>-22652</v>
      </c>
      <c r="G4388" s="72" t="s">
        <v>14</v>
      </c>
      <c r="H4388" s="72" t="s">
        <v>15</v>
      </c>
      <c r="I4388" s="72" t="s">
        <v>16</v>
      </c>
      <c r="J4388" s="72" t="s">
        <v>18</v>
      </c>
      <c r="K4388" s="72" t="s">
        <v>161</v>
      </c>
      <c r="L4388" s="72" t="s">
        <v>180</v>
      </c>
      <c r="M4388" s="72"/>
    </row>
    <row r="4389" spans="2:13" x14ac:dyDescent="0.25">
      <c r="B4389" s="72" t="s">
        <v>143</v>
      </c>
      <c r="C4389" s="72" t="s">
        <v>144</v>
      </c>
      <c r="D4389" s="72" t="s">
        <v>12</v>
      </c>
      <c r="E4389" s="72" t="s">
        <v>177</v>
      </c>
      <c r="F4389" s="73">
        <v>424049</v>
      </c>
      <c r="G4389" s="72" t="s">
        <v>14</v>
      </c>
      <c r="H4389" s="72" t="s">
        <v>15</v>
      </c>
      <c r="I4389" s="72" t="s">
        <v>16</v>
      </c>
      <c r="J4389" s="72" t="s">
        <v>18</v>
      </c>
      <c r="K4389" s="72" t="s">
        <v>147</v>
      </c>
      <c r="L4389" s="72" t="s">
        <v>255</v>
      </c>
      <c r="M4389" s="72"/>
    </row>
    <row r="4390" spans="2:13" x14ac:dyDescent="0.25">
      <c r="B4390" s="72" t="s">
        <v>143</v>
      </c>
      <c r="C4390" s="72" t="s">
        <v>144</v>
      </c>
      <c r="D4390" s="72" t="s">
        <v>12</v>
      </c>
      <c r="E4390" s="72" t="s">
        <v>244</v>
      </c>
      <c r="F4390" s="73">
        <v>46438</v>
      </c>
      <c r="G4390" s="72" t="s">
        <v>14</v>
      </c>
      <c r="H4390" s="72" t="s">
        <v>15</v>
      </c>
      <c r="I4390" s="72" t="s">
        <v>16</v>
      </c>
      <c r="J4390" s="72" t="s">
        <v>18</v>
      </c>
      <c r="K4390" s="72" t="s">
        <v>147</v>
      </c>
      <c r="L4390" s="72" t="s">
        <v>571</v>
      </c>
      <c r="M4390" s="72" t="s">
        <v>248</v>
      </c>
    </row>
    <row r="4391" spans="2:13" x14ac:dyDescent="0.25">
      <c r="B4391" s="72" t="s">
        <v>143</v>
      </c>
      <c r="C4391" s="72" t="s">
        <v>144</v>
      </c>
      <c r="D4391" s="72" t="s">
        <v>12</v>
      </c>
      <c r="E4391" s="72" t="s">
        <v>219</v>
      </c>
      <c r="F4391" s="73">
        <v>1985792</v>
      </c>
      <c r="G4391" s="72" t="s">
        <v>14</v>
      </c>
      <c r="H4391" s="72" t="s">
        <v>15</v>
      </c>
      <c r="I4391" s="72" t="s">
        <v>16</v>
      </c>
      <c r="J4391" s="72" t="s">
        <v>18</v>
      </c>
      <c r="K4391" s="72" t="s">
        <v>33</v>
      </c>
      <c r="L4391" s="72" t="s">
        <v>482</v>
      </c>
      <c r="M4391" s="72"/>
    </row>
    <row r="4392" spans="2:13" x14ac:dyDescent="0.25">
      <c r="B4392" s="72" t="s">
        <v>143</v>
      </c>
      <c r="C4392" s="72" t="s">
        <v>144</v>
      </c>
      <c r="D4392" s="72" t="s">
        <v>12</v>
      </c>
      <c r="E4392" s="72" t="s">
        <v>282</v>
      </c>
      <c r="F4392" s="73">
        <v>-238</v>
      </c>
      <c r="G4392" s="72" t="s">
        <v>14</v>
      </c>
      <c r="H4392" s="72" t="s">
        <v>155</v>
      </c>
      <c r="I4392" s="72" t="s">
        <v>16</v>
      </c>
      <c r="J4392" s="72" t="s">
        <v>18</v>
      </c>
      <c r="K4392" s="72" t="s">
        <v>33</v>
      </c>
      <c r="L4392" s="72" t="s">
        <v>446</v>
      </c>
      <c r="M4392" s="72"/>
    </row>
    <row r="4393" spans="2:13" x14ac:dyDescent="0.25">
      <c r="B4393" s="72" t="s">
        <v>143</v>
      </c>
      <c r="C4393" s="72" t="s">
        <v>144</v>
      </c>
      <c r="D4393" s="72" t="s">
        <v>12</v>
      </c>
      <c r="E4393" s="72" t="s">
        <v>229</v>
      </c>
      <c r="F4393" s="73">
        <v>-527855</v>
      </c>
      <c r="G4393" s="72" t="s">
        <v>14</v>
      </c>
      <c r="H4393" s="72" t="s">
        <v>15</v>
      </c>
      <c r="I4393" s="72" t="s">
        <v>16</v>
      </c>
      <c r="J4393" s="72" t="s">
        <v>18</v>
      </c>
      <c r="K4393" s="72" t="s">
        <v>33</v>
      </c>
      <c r="L4393" s="72" t="s">
        <v>307</v>
      </c>
      <c r="M4393" s="72"/>
    </row>
    <row r="4394" spans="2:13" x14ac:dyDescent="0.25">
      <c r="B4394" s="72" t="s">
        <v>143</v>
      </c>
      <c r="C4394" s="72" t="s">
        <v>144</v>
      </c>
      <c r="D4394" s="72" t="s">
        <v>12</v>
      </c>
      <c r="E4394" s="72" t="s">
        <v>145</v>
      </c>
      <c r="F4394" s="73">
        <v>-1327</v>
      </c>
      <c r="G4394" s="72" t="s">
        <v>14</v>
      </c>
      <c r="H4394" s="72" t="s">
        <v>15</v>
      </c>
      <c r="I4394" s="72" t="s">
        <v>16</v>
      </c>
      <c r="J4394" s="72" t="s">
        <v>18</v>
      </c>
      <c r="K4394" s="72" t="s">
        <v>147</v>
      </c>
      <c r="L4394" s="72" t="s">
        <v>606</v>
      </c>
      <c r="M4394" s="72"/>
    </row>
    <row r="4395" spans="2:13" x14ac:dyDescent="0.25">
      <c r="B4395" s="72" t="s">
        <v>143</v>
      </c>
      <c r="C4395" s="72" t="s">
        <v>144</v>
      </c>
      <c r="D4395" s="72" t="s">
        <v>12</v>
      </c>
      <c r="E4395" s="72" t="s">
        <v>152</v>
      </c>
      <c r="F4395" s="73">
        <v>-16204</v>
      </c>
      <c r="G4395" s="72" t="s">
        <v>14</v>
      </c>
      <c r="H4395" s="72" t="s">
        <v>15</v>
      </c>
      <c r="I4395" s="72" t="s">
        <v>16</v>
      </c>
      <c r="J4395" s="72" t="s">
        <v>18</v>
      </c>
      <c r="K4395" s="72" t="s">
        <v>33</v>
      </c>
      <c r="L4395" s="72" t="s">
        <v>360</v>
      </c>
      <c r="M4395" s="72"/>
    </row>
    <row r="4396" spans="2:13" x14ac:dyDescent="0.25">
      <c r="B4396" s="72" t="s">
        <v>143</v>
      </c>
      <c r="C4396" s="72" t="s">
        <v>144</v>
      </c>
      <c r="D4396" s="72" t="s">
        <v>12</v>
      </c>
      <c r="E4396" s="72" t="s">
        <v>160</v>
      </c>
      <c r="F4396" s="73">
        <v>21642</v>
      </c>
      <c r="G4396" s="72" t="s">
        <v>14</v>
      </c>
      <c r="H4396" s="72" t="s">
        <v>155</v>
      </c>
      <c r="I4396" s="72" t="s">
        <v>136</v>
      </c>
      <c r="J4396" s="72" t="s">
        <v>18</v>
      </c>
      <c r="K4396" s="72" t="s">
        <v>267</v>
      </c>
      <c r="L4396" s="72" t="s">
        <v>372</v>
      </c>
      <c r="M4396" s="72" t="s">
        <v>163</v>
      </c>
    </row>
    <row r="4397" spans="2:13" x14ac:dyDescent="0.25">
      <c r="B4397" s="72" t="s">
        <v>143</v>
      </c>
      <c r="C4397" s="72" t="s">
        <v>144</v>
      </c>
      <c r="D4397" s="72" t="s">
        <v>12</v>
      </c>
      <c r="E4397" s="72" t="s">
        <v>242</v>
      </c>
      <c r="F4397" s="73">
        <v>-1881</v>
      </c>
      <c r="G4397" s="72" t="s">
        <v>14</v>
      </c>
      <c r="H4397" s="72" t="s">
        <v>155</v>
      </c>
      <c r="I4397" s="72" t="s">
        <v>16</v>
      </c>
      <c r="J4397" s="72" t="s">
        <v>18</v>
      </c>
      <c r="K4397" s="72" t="s">
        <v>33</v>
      </c>
      <c r="L4397" s="72" t="s">
        <v>279</v>
      </c>
      <c r="M4397" s="72"/>
    </row>
    <row r="4398" spans="2:13" x14ac:dyDescent="0.25">
      <c r="B4398" s="72" t="s">
        <v>143</v>
      </c>
      <c r="C4398" s="72" t="s">
        <v>144</v>
      </c>
      <c r="D4398" s="72" t="s">
        <v>12</v>
      </c>
      <c r="E4398" s="72" t="s">
        <v>152</v>
      </c>
      <c r="F4398" s="73">
        <v>-20867</v>
      </c>
      <c r="G4398" s="72" t="s">
        <v>14</v>
      </c>
      <c r="H4398" s="72" t="s">
        <v>155</v>
      </c>
      <c r="I4398" s="72" t="s">
        <v>16</v>
      </c>
      <c r="J4398" s="72" t="s">
        <v>18</v>
      </c>
      <c r="K4398" s="72" t="s">
        <v>21</v>
      </c>
      <c r="L4398" s="72" t="s">
        <v>457</v>
      </c>
      <c r="M4398" s="72"/>
    </row>
    <row r="4399" spans="2:13" x14ac:dyDescent="0.25">
      <c r="B4399" s="72" t="s">
        <v>143</v>
      </c>
      <c r="C4399" s="72" t="s">
        <v>144</v>
      </c>
      <c r="D4399" s="72" t="s">
        <v>12</v>
      </c>
      <c r="E4399" s="72" t="s">
        <v>145</v>
      </c>
      <c r="F4399" s="73">
        <v>-88706</v>
      </c>
      <c r="G4399" s="72" t="s">
        <v>14</v>
      </c>
      <c r="H4399" s="72" t="s">
        <v>15</v>
      </c>
      <c r="I4399" s="72" t="s">
        <v>16</v>
      </c>
      <c r="J4399" s="72" t="s">
        <v>18</v>
      </c>
      <c r="K4399" s="72" t="s">
        <v>189</v>
      </c>
      <c r="L4399" s="72" t="s">
        <v>324</v>
      </c>
      <c r="M4399" s="72"/>
    </row>
    <row r="4400" spans="2:13" x14ac:dyDescent="0.25">
      <c r="B4400" s="72" t="s">
        <v>143</v>
      </c>
      <c r="C4400" s="72" t="s">
        <v>144</v>
      </c>
      <c r="D4400" s="72" t="s">
        <v>12</v>
      </c>
      <c r="E4400" s="72" t="s">
        <v>240</v>
      </c>
      <c r="F4400" s="73">
        <v>-64386</v>
      </c>
      <c r="G4400" s="72" t="s">
        <v>14</v>
      </c>
      <c r="H4400" s="72" t="s">
        <v>15</v>
      </c>
      <c r="I4400" s="72" t="s">
        <v>16</v>
      </c>
      <c r="J4400" s="72" t="s">
        <v>18</v>
      </c>
      <c r="K4400" s="72" t="s">
        <v>165</v>
      </c>
      <c r="L4400" s="72" t="s">
        <v>535</v>
      </c>
      <c r="M4400" s="72"/>
    </row>
    <row r="4401" spans="2:13" x14ac:dyDescent="0.25">
      <c r="B4401" s="72" t="s">
        <v>143</v>
      </c>
      <c r="C4401" s="72" t="s">
        <v>144</v>
      </c>
      <c r="D4401" s="72" t="s">
        <v>12</v>
      </c>
      <c r="E4401" s="72" t="s">
        <v>383</v>
      </c>
      <c r="F4401" s="73">
        <v>62526</v>
      </c>
      <c r="G4401" s="72" t="s">
        <v>14</v>
      </c>
      <c r="H4401" s="72" t="s">
        <v>15</v>
      </c>
      <c r="I4401" s="72" t="s">
        <v>16</v>
      </c>
      <c r="J4401" s="72" t="s">
        <v>18</v>
      </c>
      <c r="K4401" s="72" t="s">
        <v>33</v>
      </c>
      <c r="L4401" s="72" t="s">
        <v>279</v>
      </c>
      <c r="M4401" s="72" t="s">
        <v>522</v>
      </c>
    </row>
    <row r="4402" spans="2:13" x14ac:dyDescent="0.25">
      <c r="B4402" s="72" t="s">
        <v>143</v>
      </c>
      <c r="C4402" s="72" t="s">
        <v>144</v>
      </c>
      <c r="D4402" s="72" t="s">
        <v>12</v>
      </c>
      <c r="E4402" s="72" t="s">
        <v>229</v>
      </c>
      <c r="F4402" s="73">
        <v>-566</v>
      </c>
      <c r="G4402" s="72" t="s">
        <v>14</v>
      </c>
      <c r="H4402" s="72" t="s">
        <v>15</v>
      </c>
      <c r="I4402" s="72" t="s">
        <v>16</v>
      </c>
      <c r="J4402" s="72" t="s">
        <v>18</v>
      </c>
      <c r="K4402" s="72" t="s">
        <v>147</v>
      </c>
      <c r="L4402" s="72" t="s">
        <v>498</v>
      </c>
      <c r="M4402" s="72"/>
    </row>
    <row r="4403" spans="2:13" x14ac:dyDescent="0.25">
      <c r="B4403" s="72" t="s">
        <v>143</v>
      </c>
      <c r="C4403" s="72" t="s">
        <v>144</v>
      </c>
      <c r="D4403" s="72" t="s">
        <v>12</v>
      </c>
      <c r="E4403" s="72" t="s">
        <v>282</v>
      </c>
      <c r="F4403" s="73">
        <v>-4226</v>
      </c>
      <c r="G4403" s="72" t="s">
        <v>14</v>
      </c>
      <c r="H4403" s="72" t="s">
        <v>15</v>
      </c>
      <c r="I4403" s="72" t="s">
        <v>16</v>
      </c>
      <c r="J4403" s="72" t="s">
        <v>18</v>
      </c>
      <c r="K4403" s="72" t="s">
        <v>33</v>
      </c>
      <c r="L4403" s="72" t="s">
        <v>364</v>
      </c>
      <c r="M4403" s="72"/>
    </row>
    <row r="4404" spans="2:13" x14ac:dyDescent="0.25">
      <c r="B4404" s="72" t="s">
        <v>143</v>
      </c>
      <c r="C4404" s="72" t="s">
        <v>144</v>
      </c>
      <c r="D4404" s="72" t="s">
        <v>12</v>
      </c>
      <c r="E4404" s="72" t="s">
        <v>219</v>
      </c>
      <c r="F4404" s="73">
        <v>1264100</v>
      </c>
      <c r="G4404" s="72" t="s">
        <v>14</v>
      </c>
      <c r="H4404" s="72" t="s">
        <v>15</v>
      </c>
      <c r="I4404" s="72" t="s">
        <v>16</v>
      </c>
      <c r="J4404" s="72" t="s">
        <v>18</v>
      </c>
      <c r="K4404" s="72" t="s">
        <v>147</v>
      </c>
      <c r="L4404" s="72" t="s">
        <v>454</v>
      </c>
      <c r="M4404" s="72"/>
    </row>
    <row r="4405" spans="2:13" x14ac:dyDescent="0.25">
      <c r="B4405" s="72" t="s">
        <v>143</v>
      </c>
      <c r="C4405" s="72" t="s">
        <v>144</v>
      </c>
      <c r="D4405" s="72" t="s">
        <v>12</v>
      </c>
      <c r="E4405" s="72" t="s">
        <v>788</v>
      </c>
      <c r="F4405" s="73">
        <v>-4</v>
      </c>
      <c r="G4405" s="72" t="s">
        <v>14</v>
      </c>
      <c r="H4405" s="72" t="s">
        <v>155</v>
      </c>
      <c r="I4405" s="72" t="s">
        <v>136</v>
      </c>
      <c r="J4405" s="72" t="s">
        <v>18</v>
      </c>
      <c r="K4405" s="72"/>
      <c r="L4405" s="72"/>
      <c r="M4405" s="72"/>
    </row>
    <row r="4406" spans="2:13" x14ac:dyDescent="0.25">
      <c r="B4406" s="72" t="s">
        <v>143</v>
      </c>
      <c r="C4406" s="72" t="s">
        <v>144</v>
      </c>
      <c r="D4406" s="72" t="s">
        <v>12</v>
      </c>
      <c r="E4406" s="72" t="s">
        <v>219</v>
      </c>
      <c r="F4406" s="73">
        <v>1284</v>
      </c>
      <c r="G4406" s="72" t="s">
        <v>14</v>
      </c>
      <c r="H4406" s="72" t="s">
        <v>155</v>
      </c>
      <c r="I4406" s="72" t="s">
        <v>16</v>
      </c>
      <c r="J4406" s="72" t="s">
        <v>18</v>
      </c>
      <c r="K4406" s="72" t="s">
        <v>147</v>
      </c>
      <c r="L4406" s="72" t="s">
        <v>498</v>
      </c>
      <c r="M4406" s="72"/>
    </row>
    <row r="4407" spans="2:13" x14ac:dyDescent="0.25">
      <c r="B4407" s="72" t="s">
        <v>143</v>
      </c>
      <c r="C4407" s="72" t="s">
        <v>144</v>
      </c>
      <c r="D4407" s="72" t="s">
        <v>12</v>
      </c>
      <c r="E4407" s="72" t="s">
        <v>177</v>
      </c>
      <c r="F4407" s="73">
        <v>1491496</v>
      </c>
      <c r="G4407" s="72" t="s">
        <v>14</v>
      </c>
      <c r="H4407" s="72" t="s">
        <v>15</v>
      </c>
      <c r="I4407" s="72" t="s">
        <v>16</v>
      </c>
      <c r="J4407" s="72" t="s">
        <v>18</v>
      </c>
      <c r="K4407" s="72" t="s">
        <v>21</v>
      </c>
      <c r="L4407" s="72" t="s">
        <v>645</v>
      </c>
      <c r="M4407" s="72"/>
    </row>
    <row r="4408" spans="2:13" x14ac:dyDescent="0.25">
      <c r="B4408" s="72" t="s">
        <v>143</v>
      </c>
      <c r="C4408" s="72" t="s">
        <v>144</v>
      </c>
      <c r="D4408" s="72" t="s">
        <v>12</v>
      </c>
      <c r="E4408" s="72" t="s">
        <v>219</v>
      </c>
      <c r="F4408" s="73">
        <v>1798831</v>
      </c>
      <c r="G4408" s="72" t="s">
        <v>14</v>
      </c>
      <c r="H4408" s="72" t="s">
        <v>15</v>
      </c>
      <c r="I4408" s="72" t="s">
        <v>16</v>
      </c>
      <c r="J4408" s="72" t="s">
        <v>18</v>
      </c>
      <c r="K4408" s="72" t="s">
        <v>147</v>
      </c>
      <c r="L4408" s="72" t="s">
        <v>574</v>
      </c>
      <c r="M4408" s="72"/>
    </row>
    <row r="4409" spans="2:13" x14ac:dyDescent="0.25">
      <c r="B4409" s="72" t="s">
        <v>143</v>
      </c>
      <c r="C4409" s="72" t="s">
        <v>144</v>
      </c>
      <c r="D4409" s="72" t="s">
        <v>12</v>
      </c>
      <c r="E4409" s="72" t="s">
        <v>292</v>
      </c>
      <c r="F4409" s="73">
        <v>370618</v>
      </c>
      <c r="G4409" s="72" t="s">
        <v>14</v>
      </c>
      <c r="H4409" s="72" t="s">
        <v>15</v>
      </c>
      <c r="I4409" s="72" t="s">
        <v>16</v>
      </c>
      <c r="J4409" s="72" t="s">
        <v>18</v>
      </c>
      <c r="K4409" s="72" t="s">
        <v>147</v>
      </c>
      <c r="L4409" s="72" t="s">
        <v>309</v>
      </c>
      <c r="M4409" s="72" t="s">
        <v>522</v>
      </c>
    </row>
    <row r="4410" spans="2:13" x14ac:dyDescent="0.25">
      <c r="B4410" s="72" t="s">
        <v>143</v>
      </c>
      <c r="C4410" s="72" t="s">
        <v>144</v>
      </c>
      <c r="D4410" s="72" t="s">
        <v>12</v>
      </c>
      <c r="E4410" s="72" t="s">
        <v>177</v>
      </c>
      <c r="F4410" s="73">
        <v>57547</v>
      </c>
      <c r="G4410" s="72" t="s">
        <v>14</v>
      </c>
      <c r="H4410" s="72" t="s">
        <v>15</v>
      </c>
      <c r="I4410" s="72" t="s">
        <v>16</v>
      </c>
      <c r="J4410" s="72" t="s">
        <v>18</v>
      </c>
      <c r="K4410" s="72" t="s">
        <v>33</v>
      </c>
      <c r="L4410" s="72" t="s">
        <v>409</v>
      </c>
      <c r="M4410" s="72"/>
    </row>
    <row r="4411" spans="2:13" x14ac:dyDescent="0.25">
      <c r="B4411" s="72" t="s">
        <v>143</v>
      </c>
      <c r="C4411" s="72" t="s">
        <v>144</v>
      </c>
      <c r="D4411" s="72" t="s">
        <v>12</v>
      </c>
      <c r="E4411" s="72" t="s">
        <v>240</v>
      </c>
      <c r="F4411" s="73">
        <v>-254</v>
      </c>
      <c r="G4411" s="72" t="s">
        <v>14</v>
      </c>
      <c r="H4411" s="72" t="s">
        <v>15</v>
      </c>
      <c r="I4411" s="72" t="s">
        <v>16</v>
      </c>
      <c r="J4411" s="72" t="s">
        <v>18</v>
      </c>
      <c r="K4411" s="72" t="s">
        <v>214</v>
      </c>
      <c r="L4411" s="72" t="s">
        <v>566</v>
      </c>
      <c r="M4411" s="72"/>
    </row>
    <row r="4412" spans="2:13" x14ac:dyDescent="0.25">
      <c r="B4412" s="72" t="s">
        <v>143</v>
      </c>
      <c r="C4412" s="72" t="s">
        <v>144</v>
      </c>
      <c r="D4412" s="72" t="s">
        <v>12</v>
      </c>
      <c r="E4412" s="72" t="s">
        <v>227</v>
      </c>
      <c r="F4412" s="73">
        <v>2508612</v>
      </c>
      <c r="G4412" s="72" t="s">
        <v>14</v>
      </c>
      <c r="H4412" s="72" t="s">
        <v>15</v>
      </c>
      <c r="I4412" s="72" t="s">
        <v>16</v>
      </c>
      <c r="J4412" s="72" t="s">
        <v>18</v>
      </c>
      <c r="K4412" s="72" t="s">
        <v>27</v>
      </c>
      <c r="L4412" s="72" t="s">
        <v>28</v>
      </c>
      <c r="M4412" s="72" t="s">
        <v>248</v>
      </c>
    </row>
    <row r="4413" spans="2:13" x14ac:dyDescent="0.25">
      <c r="B4413" s="72" t="s">
        <v>143</v>
      </c>
      <c r="C4413" s="72" t="s">
        <v>144</v>
      </c>
      <c r="D4413" s="72" t="s">
        <v>12</v>
      </c>
      <c r="E4413" s="72" t="s">
        <v>282</v>
      </c>
      <c r="F4413" s="73">
        <v>-15721</v>
      </c>
      <c r="G4413" s="72" t="s">
        <v>14</v>
      </c>
      <c r="H4413" s="72" t="s">
        <v>15</v>
      </c>
      <c r="I4413" s="72" t="s">
        <v>16</v>
      </c>
      <c r="J4413" s="72" t="s">
        <v>18</v>
      </c>
      <c r="K4413" s="72" t="s">
        <v>147</v>
      </c>
      <c r="L4413" s="72" t="s">
        <v>327</v>
      </c>
      <c r="M4413" s="72"/>
    </row>
    <row r="4414" spans="2:13" x14ac:dyDescent="0.25">
      <c r="B4414" s="72" t="s">
        <v>143</v>
      </c>
      <c r="C4414" s="72" t="s">
        <v>144</v>
      </c>
      <c r="D4414" s="72" t="s">
        <v>12</v>
      </c>
      <c r="E4414" s="72" t="s">
        <v>188</v>
      </c>
      <c r="F4414" s="73">
        <v>8894689</v>
      </c>
      <c r="G4414" s="72" t="s">
        <v>14</v>
      </c>
      <c r="H4414" s="72" t="s">
        <v>15</v>
      </c>
      <c r="I4414" s="72" t="s">
        <v>16</v>
      </c>
      <c r="J4414" s="72" t="s">
        <v>18</v>
      </c>
      <c r="K4414" s="72" t="s">
        <v>147</v>
      </c>
      <c r="L4414" s="72" t="s">
        <v>437</v>
      </c>
      <c r="M4414" s="72" t="s">
        <v>151</v>
      </c>
    </row>
    <row r="4415" spans="2:13" x14ac:dyDescent="0.25">
      <c r="B4415" s="72" t="s">
        <v>143</v>
      </c>
      <c r="C4415" s="72" t="s">
        <v>144</v>
      </c>
      <c r="D4415" s="72" t="s">
        <v>12</v>
      </c>
      <c r="E4415" s="72" t="s">
        <v>229</v>
      </c>
      <c r="F4415" s="73">
        <v>-111</v>
      </c>
      <c r="G4415" s="72" t="s">
        <v>14</v>
      </c>
      <c r="H4415" s="72" t="s">
        <v>15</v>
      </c>
      <c r="I4415" s="72" t="s">
        <v>16</v>
      </c>
      <c r="J4415" s="72" t="s">
        <v>18</v>
      </c>
      <c r="K4415" s="72" t="s">
        <v>33</v>
      </c>
      <c r="L4415" s="72" t="s">
        <v>636</v>
      </c>
      <c r="M4415" s="72"/>
    </row>
    <row r="4416" spans="2:13" x14ac:dyDescent="0.25">
      <c r="B4416" s="72" t="s">
        <v>143</v>
      </c>
      <c r="C4416" s="72" t="s">
        <v>144</v>
      </c>
      <c r="D4416" s="72" t="s">
        <v>12</v>
      </c>
      <c r="E4416" s="72" t="s">
        <v>240</v>
      </c>
      <c r="F4416" s="73">
        <v>-5941</v>
      </c>
      <c r="G4416" s="72" t="s">
        <v>14</v>
      </c>
      <c r="H4416" s="72" t="s">
        <v>15</v>
      </c>
      <c r="I4416" s="72" t="s">
        <v>16</v>
      </c>
      <c r="J4416" s="72" t="s">
        <v>18</v>
      </c>
      <c r="K4416" s="72" t="s">
        <v>33</v>
      </c>
      <c r="L4416" s="72" t="s">
        <v>430</v>
      </c>
      <c r="M4416" s="72"/>
    </row>
    <row r="4417" spans="2:13" x14ac:dyDescent="0.25">
      <c r="B4417" s="72" t="s">
        <v>143</v>
      </c>
      <c r="C4417" s="72" t="s">
        <v>144</v>
      </c>
      <c r="D4417" s="72" t="s">
        <v>12</v>
      </c>
      <c r="E4417" s="72" t="s">
        <v>160</v>
      </c>
      <c r="F4417" s="73">
        <v>188134</v>
      </c>
      <c r="G4417" s="72" t="s">
        <v>14</v>
      </c>
      <c r="H4417" s="72" t="s">
        <v>155</v>
      </c>
      <c r="I4417" s="72" t="s">
        <v>16</v>
      </c>
      <c r="J4417" s="72" t="s">
        <v>18</v>
      </c>
      <c r="K4417" s="72" t="s">
        <v>33</v>
      </c>
      <c r="L4417" s="72" t="s">
        <v>764</v>
      </c>
      <c r="M4417" s="72" t="s">
        <v>191</v>
      </c>
    </row>
    <row r="4418" spans="2:13" x14ac:dyDescent="0.25">
      <c r="B4418" s="72" t="s">
        <v>143</v>
      </c>
      <c r="C4418" s="72" t="s">
        <v>144</v>
      </c>
      <c r="D4418" s="72" t="s">
        <v>12</v>
      </c>
      <c r="E4418" s="72" t="s">
        <v>199</v>
      </c>
      <c r="F4418" s="73">
        <v>62830</v>
      </c>
      <c r="G4418" s="72" t="s">
        <v>14</v>
      </c>
      <c r="H4418" s="72" t="s">
        <v>155</v>
      </c>
      <c r="I4418" s="72" t="s">
        <v>16</v>
      </c>
      <c r="J4418" s="72" t="s">
        <v>18</v>
      </c>
      <c r="K4418" s="72" t="s">
        <v>147</v>
      </c>
      <c r="L4418" s="72" t="s">
        <v>273</v>
      </c>
      <c r="M4418" s="72"/>
    </row>
    <row r="4419" spans="2:13" x14ac:dyDescent="0.25">
      <c r="B4419" s="72" t="s">
        <v>143</v>
      </c>
      <c r="C4419" s="72" t="s">
        <v>144</v>
      </c>
      <c r="D4419" s="72" t="s">
        <v>12</v>
      </c>
      <c r="E4419" s="72" t="s">
        <v>209</v>
      </c>
      <c r="F4419" s="73">
        <v>144426</v>
      </c>
      <c r="G4419" s="72" t="s">
        <v>14</v>
      </c>
      <c r="H4419" s="72" t="s">
        <v>15</v>
      </c>
      <c r="I4419" s="72" t="s">
        <v>16</v>
      </c>
      <c r="J4419" s="72" t="s">
        <v>18</v>
      </c>
      <c r="K4419" s="72" t="s">
        <v>189</v>
      </c>
      <c r="L4419" s="72" t="s">
        <v>324</v>
      </c>
      <c r="M4419" s="72" t="s">
        <v>322</v>
      </c>
    </row>
    <row r="4420" spans="2:13" x14ac:dyDescent="0.25">
      <c r="B4420" s="72" t="s">
        <v>143</v>
      </c>
      <c r="C4420" s="72" t="s">
        <v>144</v>
      </c>
      <c r="D4420" s="72" t="s">
        <v>12</v>
      </c>
      <c r="E4420" s="72" t="s">
        <v>242</v>
      </c>
      <c r="F4420" s="73">
        <v>-4212</v>
      </c>
      <c r="G4420" s="72" t="s">
        <v>14</v>
      </c>
      <c r="H4420" s="72" t="s">
        <v>15</v>
      </c>
      <c r="I4420" s="72" t="s">
        <v>16</v>
      </c>
      <c r="J4420" s="72" t="s">
        <v>18</v>
      </c>
      <c r="K4420" s="72" t="s">
        <v>214</v>
      </c>
      <c r="L4420" s="72" t="s">
        <v>614</v>
      </c>
      <c r="M4420" s="72"/>
    </row>
    <row r="4421" spans="2:13" x14ac:dyDescent="0.25">
      <c r="B4421" s="72" t="s">
        <v>143</v>
      </c>
      <c r="C4421" s="72" t="s">
        <v>144</v>
      </c>
      <c r="D4421" s="72" t="s">
        <v>12</v>
      </c>
      <c r="E4421" s="72" t="s">
        <v>240</v>
      </c>
      <c r="F4421" s="73">
        <v>-23251</v>
      </c>
      <c r="G4421" s="72" t="s">
        <v>14</v>
      </c>
      <c r="H4421" s="72" t="s">
        <v>155</v>
      </c>
      <c r="I4421" s="72" t="s">
        <v>16</v>
      </c>
      <c r="J4421" s="72" t="s">
        <v>18</v>
      </c>
      <c r="K4421" s="72" t="s">
        <v>33</v>
      </c>
      <c r="L4421" s="72" t="s">
        <v>207</v>
      </c>
      <c r="M4421" s="72"/>
    </row>
    <row r="4422" spans="2:13" x14ac:dyDescent="0.25">
      <c r="B4422" s="72" t="s">
        <v>143</v>
      </c>
      <c r="C4422" s="72" t="s">
        <v>144</v>
      </c>
      <c r="D4422" s="72" t="s">
        <v>12</v>
      </c>
      <c r="E4422" s="72" t="s">
        <v>282</v>
      </c>
      <c r="F4422" s="73">
        <v>-58</v>
      </c>
      <c r="G4422" s="72" t="s">
        <v>14</v>
      </c>
      <c r="H4422" s="72" t="s">
        <v>155</v>
      </c>
      <c r="I4422" s="72" t="s">
        <v>16</v>
      </c>
      <c r="J4422" s="72" t="s">
        <v>18</v>
      </c>
      <c r="K4422" s="72" t="s">
        <v>33</v>
      </c>
      <c r="L4422" s="72" t="s">
        <v>649</v>
      </c>
      <c r="M4422" s="72"/>
    </row>
    <row r="4423" spans="2:13" x14ac:dyDescent="0.25">
      <c r="B4423" s="72" t="s">
        <v>143</v>
      </c>
      <c r="C4423" s="72" t="s">
        <v>144</v>
      </c>
      <c r="D4423" s="72" t="s">
        <v>12</v>
      </c>
      <c r="E4423" s="72" t="s">
        <v>152</v>
      </c>
      <c r="F4423" s="73">
        <v>-277</v>
      </c>
      <c r="G4423" s="72" t="s">
        <v>14</v>
      </c>
      <c r="H4423" s="72" t="s">
        <v>155</v>
      </c>
      <c r="I4423" s="72" t="s">
        <v>16</v>
      </c>
      <c r="J4423" s="72" t="s">
        <v>18</v>
      </c>
      <c r="K4423" s="72" t="s">
        <v>33</v>
      </c>
      <c r="L4423" s="72" t="s">
        <v>387</v>
      </c>
      <c r="M4423" s="72"/>
    </row>
    <row r="4424" spans="2:13" x14ac:dyDescent="0.25">
      <c r="B4424" s="72" t="s">
        <v>143</v>
      </c>
      <c r="C4424" s="72" t="s">
        <v>144</v>
      </c>
      <c r="D4424" s="72" t="s">
        <v>12</v>
      </c>
      <c r="E4424" s="72" t="s">
        <v>181</v>
      </c>
      <c r="F4424" s="73">
        <v>-62</v>
      </c>
      <c r="G4424" s="72" t="s">
        <v>14</v>
      </c>
      <c r="H4424" s="72" t="s">
        <v>15</v>
      </c>
      <c r="I4424" s="72" t="s">
        <v>16</v>
      </c>
      <c r="J4424" s="72" t="s">
        <v>18</v>
      </c>
      <c r="K4424" s="72" t="s">
        <v>24</v>
      </c>
      <c r="L4424" s="72" t="s">
        <v>324</v>
      </c>
      <c r="M4424" s="72"/>
    </row>
    <row r="4425" spans="2:13" x14ac:dyDescent="0.25">
      <c r="B4425" s="72" t="s">
        <v>143</v>
      </c>
      <c r="C4425" s="72" t="s">
        <v>144</v>
      </c>
      <c r="D4425" s="72" t="s">
        <v>12</v>
      </c>
      <c r="E4425" s="72" t="s">
        <v>197</v>
      </c>
      <c r="F4425" s="73">
        <v>2021</v>
      </c>
      <c r="G4425" s="72" t="s">
        <v>14</v>
      </c>
      <c r="H4425" s="72" t="s">
        <v>155</v>
      </c>
      <c r="I4425" s="72" t="s">
        <v>16</v>
      </c>
      <c r="J4425" s="72" t="s">
        <v>18</v>
      </c>
      <c r="K4425" s="72" t="s">
        <v>33</v>
      </c>
      <c r="L4425" s="72" t="s">
        <v>156</v>
      </c>
      <c r="M4425" s="72" t="s">
        <v>151</v>
      </c>
    </row>
    <row r="4426" spans="2:13" x14ac:dyDescent="0.25">
      <c r="B4426" s="72" t="s">
        <v>143</v>
      </c>
      <c r="C4426" s="72" t="s">
        <v>144</v>
      </c>
      <c r="D4426" s="72" t="s">
        <v>12</v>
      </c>
      <c r="E4426" s="72" t="s">
        <v>219</v>
      </c>
      <c r="F4426" s="73">
        <v>1036</v>
      </c>
      <c r="G4426" s="72" t="s">
        <v>14</v>
      </c>
      <c r="H4426" s="72" t="s">
        <v>155</v>
      </c>
      <c r="I4426" s="72" t="s">
        <v>16</v>
      </c>
      <c r="J4426" s="72" t="s">
        <v>18</v>
      </c>
      <c r="K4426" s="72" t="s">
        <v>33</v>
      </c>
      <c r="L4426" s="72" t="s">
        <v>577</v>
      </c>
      <c r="M4426" s="72"/>
    </row>
    <row r="4427" spans="2:13" x14ac:dyDescent="0.25">
      <c r="B4427" s="72" t="s">
        <v>143</v>
      </c>
      <c r="C4427" s="72" t="s">
        <v>144</v>
      </c>
      <c r="D4427" s="72" t="s">
        <v>12</v>
      </c>
      <c r="E4427" s="72" t="s">
        <v>149</v>
      </c>
      <c r="F4427" s="73">
        <v>1647036</v>
      </c>
      <c r="G4427" s="72" t="s">
        <v>14</v>
      </c>
      <c r="H4427" s="72" t="s">
        <v>155</v>
      </c>
      <c r="I4427" s="72" t="s">
        <v>16</v>
      </c>
      <c r="J4427" s="72" t="s">
        <v>18</v>
      </c>
      <c r="K4427" s="72" t="s">
        <v>33</v>
      </c>
      <c r="L4427" s="72" t="s">
        <v>361</v>
      </c>
      <c r="M4427" s="72" t="s">
        <v>151</v>
      </c>
    </row>
    <row r="4428" spans="2:13" x14ac:dyDescent="0.25">
      <c r="B4428" s="72" t="s">
        <v>143</v>
      </c>
      <c r="C4428" s="72" t="s">
        <v>144</v>
      </c>
      <c r="D4428" s="72" t="s">
        <v>12</v>
      </c>
      <c r="E4428" s="72" t="s">
        <v>229</v>
      </c>
      <c r="F4428" s="73">
        <v>-13081</v>
      </c>
      <c r="G4428" s="72" t="s">
        <v>14</v>
      </c>
      <c r="H4428" s="72" t="s">
        <v>15</v>
      </c>
      <c r="I4428" s="72" t="s">
        <v>16</v>
      </c>
      <c r="J4428" s="72" t="s">
        <v>18</v>
      </c>
      <c r="K4428" s="72" t="s">
        <v>147</v>
      </c>
      <c r="L4428" s="72" t="s">
        <v>309</v>
      </c>
      <c r="M4428" s="72"/>
    </row>
    <row r="4429" spans="2:13" x14ac:dyDescent="0.25">
      <c r="B4429" s="72" t="s">
        <v>143</v>
      </c>
      <c r="C4429" s="72" t="s">
        <v>144</v>
      </c>
      <c r="D4429" s="72" t="s">
        <v>12</v>
      </c>
      <c r="E4429" s="72" t="s">
        <v>229</v>
      </c>
      <c r="F4429" s="73">
        <v>-874</v>
      </c>
      <c r="G4429" s="72" t="s">
        <v>14</v>
      </c>
      <c r="H4429" s="72" t="s">
        <v>155</v>
      </c>
      <c r="I4429" s="72" t="s">
        <v>136</v>
      </c>
      <c r="J4429" s="72" t="s">
        <v>18</v>
      </c>
      <c r="K4429" s="72" t="s">
        <v>21</v>
      </c>
      <c r="L4429" s="72" t="s">
        <v>494</v>
      </c>
      <c r="M4429" s="72"/>
    </row>
    <row r="4430" spans="2:13" x14ac:dyDescent="0.25">
      <c r="B4430" s="72" t="s">
        <v>143</v>
      </c>
      <c r="C4430" s="72" t="s">
        <v>144</v>
      </c>
      <c r="D4430" s="72" t="s">
        <v>12</v>
      </c>
      <c r="E4430" s="72" t="s">
        <v>183</v>
      </c>
      <c r="F4430" s="73">
        <v>93831</v>
      </c>
      <c r="G4430" s="72" t="s">
        <v>14</v>
      </c>
      <c r="H4430" s="72" t="s">
        <v>155</v>
      </c>
      <c r="I4430" s="72" t="s">
        <v>16</v>
      </c>
      <c r="J4430" s="72" t="s">
        <v>18</v>
      </c>
      <c r="K4430" s="72" t="s">
        <v>33</v>
      </c>
      <c r="L4430" s="72" t="s">
        <v>649</v>
      </c>
      <c r="M4430" s="72" t="s">
        <v>163</v>
      </c>
    </row>
    <row r="4431" spans="2:13" x14ac:dyDescent="0.25">
      <c r="B4431" s="72" t="s">
        <v>143</v>
      </c>
      <c r="C4431" s="72" t="s">
        <v>144</v>
      </c>
      <c r="D4431" s="72" t="s">
        <v>12</v>
      </c>
      <c r="E4431" s="72" t="s">
        <v>282</v>
      </c>
      <c r="F4431" s="73">
        <v>-483</v>
      </c>
      <c r="G4431" s="72" t="s">
        <v>14</v>
      </c>
      <c r="H4431" s="72" t="s">
        <v>15</v>
      </c>
      <c r="I4431" s="72" t="s">
        <v>16</v>
      </c>
      <c r="J4431" s="72" t="s">
        <v>18</v>
      </c>
      <c r="K4431" s="72" t="s">
        <v>189</v>
      </c>
      <c r="L4431" s="72" t="s">
        <v>399</v>
      </c>
      <c r="M4431" s="72"/>
    </row>
    <row r="4432" spans="2:13" x14ac:dyDescent="0.25">
      <c r="B4432" s="72" t="s">
        <v>143</v>
      </c>
      <c r="C4432" s="72" t="s">
        <v>144</v>
      </c>
      <c r="D4432" s="72" t="s">
        <v>12</v>
      </c>
      <c r="E4432" s="72" t="s">
        <v>188</v>
      </c>
      <c r="F4432" s="73">
        <v>11757251</v>
      </c>
      <c r="G4432" s="72" t="s">
        <v>14</v>
      </c>
      <c r="H4432" s="72" t="s">
        <v>15</v>
      </c>
      <c r="I4432" s="72" t="s">
        <v>16</v>
      </c>
      <c r="J4432" s="72" t="s">
        <v>18</v>
      </c>
      <c r="K4432" s="72" t="s">
        <v>33</v>
      </c>
      <c r="L4432" s="72" t="s">
        <v>482</v>
      </c>
      <c r="M4432" s="72" t="s">
        <v>191</v>
      </c>
    </row>
    <row r="4433" spans="2:13" x14ac:dyDescent="0.25">
      <c r="B4433" s="72" t="s">
        <v>143</v>
      </c>
      <c r="C4433" s="72" t="s">
        <v>144</v>
      </c>
      <c r="D4433" s="72" t="s">
        <v>12</v>
      </c>
      <c r="E4433" s="72" t="s">
        <v>149</v>
      </c>
      <c r="F4433" s="73">
        <v>852744</v>
      </c>
      <c r="G4433" s="72" t="s">
        <v>14</v>
      </c>
      <c r="H4433" s="72" t="s">
        <v>15</v>
      </c>
      <c r="I4433" s="72" t="s">
        <v>16</v>
      </c>
      <c r="J4433" s="72" t="s">
        <v>18</v>
      </c>
      <c r="K4433" s="72" t="s">
        <v>21</v>
      </c>
      <c r="L4433" s="72" t="s">
        <v>457</v>
      </c>
      <c r="M4433" s="72" t="s">
        <v>151</v>
      </c>
    </row>
    <row r="4434" spans="2:13" x14ac:dyDescent="0.25">
      <c r="B4434" s="72" t="s">
        <v>143</v>
      </c>
      <c r="C4434" s="72" t="s">
        <v>144</v>
      </c>
      <c r="D4434" s="72" t="s">
        <v>12</v>
      </c>
      <c r="E4434" s="72" t="s">
        <v>227</v>
      </c>
      <c r="F4434" s="73">
        <v>229519</v>
      </c>
      <c r="G4434" s="72" t="s">
        <v>14</v>
      </c>
      <c r="H4434" s="72" t="s">
        <v>15</v>
      </c>
      <c r="I4434" s="72" t="s">
        <v>16</v>
      </c>
      <c r="J4434" s="72" t="s">
        <v>18</v>
      </c>
      <c r="K4434" s="72" t="s">
        <v>147</v>
      </c>
      <c r="L4434" s="72" t="s">
        <v>404</v>
      </c>
      <c r="M4434" s="72" t="s">
        <v>163</v>
      </c>
    </row>
    <row r="4435" spans="2:13" x14ac:dyDescent="0.25">
      <c r="B4435" s="72" t="s">
        <v>143</v>
      </c>
      <c r="C4435" s="72" t="s">
        <v>144</v>
      </c>
      <c r="D4435" s="72" t="s">
        <v>12</v>
      </c>
      <c r="E4435" s="72" t="s">
        <v>164</v>
      </c>
      <c r="F4435" s="73">
        <v>-92</v>
      </c>
      <c r="G4435" s="72" t="s">
        <v>14</v>
      </c>
      <c r="H4435" s="72" t="s">
        <v>15</v>
      </c>
      <c r="I4435" s="72" t="s">
        <v>16</v>
      </c>
      <c r="J4435" s="72" t="s">
        <v>18</v>
      </c>
      <c r="K4435" s="72" t="s">
        <v>147</v>
      </c>
      <c r="L4435" s="72" t="s">
        <v>489</v>
      </c>
      <c r="M4435" s="72"/>
    </row>
    <row r="4436" spans="2:13" x14ac:dyDescent="0.25">
      <c r="B4436" s="72" t="s">
        <v>143</v>
      </c>
      <c r="C4436" s="72" t="s">
        <v>144</v>
      </c>
      <c r="D4436" s="72" t="s">
        <v>12</v>
      </c>
      <c r="E4436" s="72" t="s">
        <v>213</v>
      </c>
      <c r="F4436" s="73">
        <v>11417</v>
      </c>
      <c r="G4436" s="72" t="s">
        <v>14</v>
      </c>
      <c r="H4436" s="72" t="s">
        <v>155</v>
      </c>
      <c r="I4436" s="72" t="s">
        <v>16</v>
      </c>
      <c r="J4436" s="72" t="s">
        <v>18</v>
      </c>
      <c r="K4436" s="72" t="s">
        <v>33</v>
      </c>
      <c r="L4436" s="72" t="s">
        <v>233</v>
      </c>
      <c r="M4436" s="72" t="s">
        <v>172</v>
      </c>
    </row>
    <row r="4437" spans="2:13" x14ac:dyDescent="0.25">
      <c r="B4437" s="72" t="s">
        <v>143</v>
      </c>
      <c r="C4437" s="72" t="s">
        <v>144</v>
      </c>
      <c r="D4437" s="72" t="s">
        <v>12</v>
      </c>
      <c r="E4437" s="72" t="s">
        <v>229</v>
      </c>
      <c r="F4437" s="73">
        <v>-7822</v>
      </c>
      <c r="G4437" s="72" t="s">
        <v>14</v>
      </c>
      <c r="H4437" s="72" t="s">
        <v>15</v>
      </c>
      <c r="I4437" s="72" t="s">
        <v>16</v>
      </c>
      <c r="J4437" s="72" t="s">
        <v>18</v>
      </c>
      <c r="K4437" s="72" t="s">
        <v>161</v>
      </c>
      <c r="L4437" s="72" t="s">
        <v>695</v>
      </c>
      <c r="M4437" s="72"/>
    </row>
    <row r="4438" spans="2:13" x14ac:dyDescent="0.25">
      <c r="B4438" s="72" t="s">
        <v>143</v>
      </c>
      <c r="C4438" s="72" t="s">
        <v>144</v>
      </c>
      <c r="D4438" s="72" t="s">
        <v>12</v>
      </c>
      <c r="E4438" s="72" t="s">
        <v>237</v>
      </c>
      <c r="F4438" s="73">
        <v>122992</v>
      </c>
      <c r="G4438" s="72" t="s">
        <v>14</v>
      </c>
      <c r="H4438" s="72" t="s">
        <v>155</v>
      </c>
      <c r="I4438" s="72" t="s">
        <v>16</v>
      </c>
      <c r="J4438" s="72" t="s">
        <v>18</v>
      </c>
      <c r="K4438" s="72" t="s">
        <v>33</v>
      </c>
      <c r="L4438" s="72" t="s">
        <v>266</v>
      </c>
      <c r="M4438" s="72" t="s">
        <v>248</v>
      </c>
    </row>
    <row r="4439" spans="2:13" x14ac:dyDescent="0.25">
      <c r="B4439" s="72" t="s">
        <v>143</v>
      </c>
      <c r="C4439" s="72" t="s">
        <v>144</v>
      </c>
      <c r="D4439" s="72" t="s">
        <v>12</v>
      </c>
      <c r="E4439" s="72" t="s">
        <v>154</v>
      </c>
      <c r="F4439" s="73">
        <v>-367</v>
      </c>
      <c r="G4439" s="72" t="s">
        <v>14</v>
      </c>
      <c r="H4439" s="72" t="s">
        <v>155</v>
      </c>
      <c r="I4439" s="72" t="s">
        <v>16</v>
      </c>
      <c r="J4439" s="72" t="s">
        <v>18</v>
      </c>
      <c r="K4439" s="72" t="s">
        <v>33</v>
      </c>
      <c r="L4439" s="72" t="s">
        <v>510</v>
      </c>
      <c r="M4439" s="72"/>
    </row>
    <row r="4440" spans="2:13" x14ac:dyDescent="0.25">
      <c r="B4440" s="72" t="s">
        <v>143</v>
      </c>
      <c r="C4440" s="72" t="s">
        <v>144</v>
      </c>
      <c r="D4440" s="72" t="s">
        <v>12</v>
      </c>
      <c r="E4440" s="72" t="s">
        <v>177</v>
      </c>
      <c r="F4440" s="73">
        <v>372827</v>
      </c>
      <c r="G4440" s="72" t="s">
        <v>14</v>
      </c>
      <c r="H4440" s="72" t="s">
        <v>15</v>
      </c>
      <c r="I4440" s="72" t="s">
        <v>16</v>
      </c>
      <c r="J4440" s="72" t="s">
        <v>18</v>
      </c>
      <c r="K4440" s="72" t="s">
        <v>33</v>
      </c>
      <c r="L4440" s="72" t="s">
        <v>261</v>
      </c>
      <c r="M4440" s="72"/>
    </row>
    <row r="4441" spans="2:13" x14ac:dyDescent="0.25">
      <c r="B4441" s="72" t="s">
        <v>143</v>
      </c>
      <c r="C4441" s="72" t="s">
        <v>144</v>
      </c>
      <c r="D4441" s="72" t="s">
        <v>12</v>
      </c>
      <c r="E4441" s="72" t="s">
        <v>229</v>
      </c>
      <c r="F4441" s="73">
        <v>-79085</v>
      </c>
      <c r="G4441" s="72" t="s">
        <v>14</v>
      </c>
      <c r="H4441" s="72" t="s">
        <v>15</v>
      </c>
      <c r="I4441" s="72" t="s">
        <v>16</v>
      </c>
      <c r="J4441" s="72" t="s">
        <v>18</v>
      </c>
      <c r="K4441" s="72" t="s">
        <v>21</v>
      </c>
      <c r="L4441" s="72" t="s">
        <v>515</v>
      </c>
      <c r="M4441" s="72"/>
    </row>
    <row r="4442" spans="2:13" x14ac:dyDescent="0.25">
      <c r="B4442" s="72" t="s">
        <v>143</v>
      </c>
      <c r="C4442" s="72" t="s">
        <v>144</v>
      </c>
      <c r="D4442" s="72" t="s">
        <v>12</v>
      </c>
      <c r="E4442" s="72" t="s">
        <v>152</v>
      </c>
      <c r="F4442" s="73">
        <v>-97601</v>
      </c>
      <c r="G4442" s="72" t="s">
        <v>14</v>
      </c>
      <c r="H4442" s="72" t="s">
        <v>15</v>
      </c>
      <c r="I4442" s="72" t="s">
        <v>16</v>
      </c>
      <c r="J4442" s="72" t="s">
        <v>18</v>
      </c>
      <c r="K4442" s="72" t="s">
        <v>205</v>
      </c>
      <c r="L4442" s="72" t="s">
        <v>206</v>
      </c>
      <c r="M4442" s="72"/>
    </row>
    <row r="4443" spans="2:13" x14ac:dyDescent="0.25">
      <c r="B4443" s="72" t="s">
        <v>143</v>
      </c>
      <c r="C4443" s="72" t="s">
        <v>144</v>
      </c>
      <c r="D4443" s="72" t="s">
        <v>12</v>
      </c>
      <c r="E4443" s="72" t="s">
        <v>825</v>
      </c>
      <c r="F4443" s="73">
        <v>546619</v>
      </c>
      <c r="G4443" s="72" t="s">
        <v>14</v>
      </c>
      <c r="H4443" s="72" t="s">
        <v>155</v>
      </c>
      <c r="I4443" s="72" t="s">
        <v>16</v>
      </c>
      <c r="J4443" s="72" t="s">
        <v>18</v>
      </c>
      <c r="K4443" s="72"/>
      <c r="L4443" s="72"/>
      <c r="M4443" s="72" t="s">
        <v>334</v>
      </c>
    </row>
    <row r="4444" spans="2:13" x14ac:dyDescent="0.25">
      <c r="B4444" s="72" t="s">
        <v>143</v>
      </c>
      <c r="C4444" s="72" t="s">
        <v>144</v>
      </c>
      <c r="D4444" s="72" t="s">
        <v>12</v>
      </c>
      <c r="E4444" s="72" t="s">
        <v>280</v>
      </c>
      <c r="F4444" s="73">
        <v>34361</v>
      </c>
      <c r="G4444" s="72" t="s">
        <v>14</v>
      </c>
      <c r="H4444" s="72" t="s">
        <v>155</v>
      </c>
      <c r="I4444" s="72" t="s">
        <v>16</v>
      </c>
      <c r="J4444" s="72" t="s">
        <v>18</v>
      </c>
      <c r="K4444" s="72" t="s">
        <v>147</v>
      </c>
      <c r="L4444" s="72" t="s">
        <v>587</v>
      </c>
      <c r="M4444" s="72" t="s">
        <v>159</v>
      </c>
    </row>
    <row r="4445" spans="2:13" x14ac:dyDescent="0.25">
      <c r="B4445" s="72" t="s">
        <v>143</v>
      </c>
      <c r="C4445" s="72" t="s">
        <v>144</v>
      </c>
      <c r="D4445" s="72" t="s">
        <v>12</v>
      </c>
      <c r="E4445" s="72" t="s">
        <v>242</v>
      </c>
      <c r="F4445" s="73">
        <v>-28490</v>
      </c>
      <c r="G4445" s="72" t="s">
        <v>14</v>
      </c>
      <c r="H4445" s="72" t="s">
        <v>15</v>
      </c>
      <c r="I4445" s="72" t="s">
        <v>16</v>
      </c>
      <c r="J4445" s="72" t="s">
        <v>18</v>
      </c>
      <c r="K4445" s="72" t="s">
        <v>33</v>
      </c>
      <c r="L4445" s="72" t="s">
        <v>548</v>
      </c>
      <c r="M4445" s="72"/>
    </row>
    <row r="4446" spans="2:13" x14ac:dyDescent="0.25">
      <c r="B4446" s="72" t="s">
        <v>143</v>
      </c>
      <c r="C4446" s="72" t="s">
        <v>144</v>
      </c>
      <c r="D4446" s="72" t="s">
        <v>12</v>
      </c>
      <c r="E4446" s="72" t="s">
        <v>177</v>
      </c>
      <c r="F4446" s="73">
        <v>33874</v>
      </c>
      <c r="G4446" s="72" t="s">
        <v>14</v>
      </c>
      <c r="H4446" s="72" t="s">
        <v>15</v>
      </c>
      <c r="I4446" s="72" t="s">
        <v>16</v>
      </c>
      <c r="J4446" s="72" t="s">
        <v>18</v>
      </c>
      <c r="K4446" s="72" t="s">
        <v>147</v>
      </c>
      <c r="L4446" s="72" t="s">
        <v>666</v>
      </c>
      <c r="M4446" s="72"/>
    </row>
    <row r="4447" spans="2:13" x14ac:dyDescent="0.25">
      <c r="B4447" s="72" t="s">
        <v>143</v>
      </c>
      <c r="C4447" s="72" t="s">
        <v>144</v>
      </c>
      <c r="D4447" s="72" t="s">
        <v>12</v>
      </c>
      <c r="E4447" s="72" t="s">
        <v>177</v>
      </c>
      <c r="F4447" s="73">
        <v>286593</v>
      </c>
      <c r="G4447" s="72" t="s">
        <v>14</v>
      </c>
      <c r="H4447" s="72" t="s">
        <v>155</v>
      </c>
      <c r="I4447" s="72" t="s">
        <v>136</v>
      </c>
      <c r="J4447" s="72" t="s">
        <v>18</v>
      </c>
      <c r="K4447" s="72" t="s">
        <v>267</v>
      </c>
      <c r="L4447" s="72" t="s">
        <v>342</v>
      </c>
      <c r="M4447" s="72"/>
    </row>
    <row r="4448" spans="2:13" x14ac:dyDescent="0.25">
      <c r="B4448" s="72" t="s">
        <v>143</v>
      </c>
      <c r="C4448" s="72" t="s">
        <v>144</v>
      </c>
      <c r="D4448" s="72" t="s">
        <v>12</v>
      </c>
      <c r="E4448" s="72" t="s">
        <v>188</v>
      </c>
      <c r="F4448" s="73">
        <v>92722</v>
      </c>
      <c r="G4448" s="72" t="s">
        <v>14</v>
      </c>
      <c r="H4448" s="72" t="s">
        <v>15</v>
      </c>
      <c r="I4448" s="72" t="s">
        <v>16</v>
      </c>
      <c r="J4448" s="72" t="s">
        <v>18</v>
      </c>
      <c r="K4448" s="72" t="s">
        <v>161</v>
      </c>
      <c r="L4448" s="72" t="s">
        <v>582</v>
      </c>
      <c r="M4448" s="72" t="s">
        <v>163</v>
      </c>
    </row>
    <row r="4449" spans="2:13" x14ac:dyDescent="0.25">
      <c r="B4449" s="72" t="s">
        <v>143</v>
      </c>
      <c r="C4449" s="72" t="s">
        <v>144</v>
      </c>
      <c r="D4449" s="72" t="s">
        <v>12</v>
      </c>
      <c r="E4449" s="72" t="s">
        <v>724</v>
      </c>
      <c r="F4449" s="73">
        <v>692916</v>
      </c>
      <c r="G4449" s="72" t="s">
        <v>14</v>
      </c>
      <c r="H4449" s="72" t="s">
        <v>155</v>
      </c>
      <c r="I4449" s="72" t="s">
        <v>16</v>
      </c>
      <c r="J4449" s="72" t="s">
        <v>18</v>
      </c>
      <c r="K4449" s="72"/>
      <c r="L4449" s="72"/>
      <c r="M4449" s="72" t="s">
        <v>424</v>
      </c>
    </row>
    <row r="4450" spans="2:13" x14ac:dyDescent="0.25">
      <c r="B4450" s="72" t="s">
        <v>143</v>
      </c>
      <c r="C4450" s="72" t="s">
        <v>144</v>
      </c>
      <c r="D4450" s="72" t="s">
        <v>12</v>
      </c>
      <c r="E4450" s="72" t="s">
        <v>213</v>
      </c>
      <c r="F4450" s="73">
        <v>2967</v>
      </c>
      <c r="G4450" s="72" t="s">
        <v>14</v>
      </c>
      <c r="H4450" s="72" t="s">
        <v>15</v>
      </c>
      <c r="I4450" s="72" t="s">
        <v>16</v>
      </c>
      <c r="J4450" s="72" t="s">
        <v>18</v>
      </c>
      <c r="K4450" s="72" t="s">
        <v>21</v>
      </c>
      <c r="L4450" s="72" t="s">
        <v>711</v>
      </c>
      <c r="M4450" s="72" t="s">
        <v>172</v>
      </c>
    </row>
    <row r="4451" spans="2:13" x14ac:dyDescent="0.25">
      <c r="B4451" s="72" t="s">
        <v>143</v>
      </c>
      <c r="C4451" s="72" t="s">
        <v>144</v>
      </c>
      <c r="D4451" s="72" t="s">
        <v>12</v>
      </c>
      <c r="E4451" s="72" t="s">
        <v>177</v>
      </c>
      <c r="F4451" s="73">
        <v>47799</v>
      </c>
      <c r="G4451" s="72" t="s">
        <v>14</v>
      </c>
      <c r="H4451" s="72" t="s">
        <v>15</v>
      </c>
      <c r="I4451" s="72" t="s">
        <v>16</v>
      </c>
      <c r="J4451" s="72" t="s">
        <v>18</v>
      </c>
      <c r="K4451" s="72" t="s">
        <v>161</v>
      </c>
      <c r="L4451" s="72" t="s">
        <v>211</v>
      </c>
      <c r="M4451" s="72"/>
    </row>
    <row r="4452" spans="2:13" x14ac:dyDescent="0.25">
      <c r="B4452" s="72" t="s">
        <v>143</v>
      </c>
      <c r="C4452" s="72" t="s">
        <v>144</v>
      </c>
      <c r="D4452" s="72" t="s">
        <v>12</v>
      </c>
      <c r="E4452" s="72" t="s">
        <v>197</v>
      </c>
      <c r="F4452" s="73">
        <v>278733</v>
      </c>
      <c r="G4452" s="72" t="s">
        <v>14</v>
      </c>
      <c r="H4452" s="72" t="s">
        <v>15</v>
      </c>
      <c r="I4452" s="72" t="s">
        <v>16</v>
      </c>
      <c r="J4452" s="72" t="s">
        <v>18</v>
      </c>
      <c r="K4452" s="72" t="s">
        <v>161</v>
      </c>
      <c r="L4452" s="72" t="s">
        <v>305</v>
      </c>
      <c r="M4452" s="72" t="s">
        <v>191</v>
      </c>
    </row>
    <row r="4453" spans="2:13" x14ac:dyDescent="0.25">
      <c r="B4453" s="72" t="s">
        <v>143</v>
      </c>
      <c r="C4453" s="72" t="s">
        <v>144</v>
      </c>
      <c r="D4453" s="72" t="s">
        <v>12</v>
      </c>
      <c r="E4453" s="72" t="s">
        <v>219</v>
      </c>
      <c r="F4453" s="73">
        <v>20134</v>
      </c>
      <c r="G4453" s="72" t="s">
        <v>14</v>
      </c>
      <c r="H4453" s="72" t="s">
        <v>15</v>
      </c>
      <c r="I4453" s="72" t="s">
        <v>16</v>
      </c>
      <c r="J4453" s="72" t="s">
        <v>18</v>
      </c>
      <c r="K4453" s="72" t="s">
        <v>184</v>
      </c>
      <c r="L4453" s="72" t="s">
        <v>356</v>
      </c>
      <c r="M4453" s="72"/>
    </row>
    <row r="4454" spans="2:13" x14ac:dyDescent="0.25">
      <c r="B4454" s="72" t="s">
        <v>143</v>
      </c>
      <c r="C4454" s="72" t="s">
        <v>144</v>
      </c>
      <c r="D4454" s="72" t="s">
        <v>12</v>
      </c>
      <c r="E4454" s="72" t="s">
        <v>229</v>
      </c>
      <c r="F4454" s="73">
        <v>-268</v>
      </c>
      <c r="G4454" s="72" t="s">
        <v>14</v>
      </c>
      <c r="H4454" s="72" t="s">
        <v>15</v>
      </c>
      <c r="I4454" s="72" t="s">
        <v>16</v>
      </c>
      <c r="J4454" s="72" t="s">
        <v>18</v>
      </c>
      <c r="K4454" s="72" t="s">
        <v>267</v>
      </c>
      <c r="L4454" s="72" t="s">
        <v>659</v>
      </c>
      <c r="M4454" s="72"/>
    </row>
    <row r="4455" spans="2:13" x14ac:dyDescent="0.25">
      <c r="B4455" s="72" t="s">
        <v>143</v>
      </c>
      <c r="C4455" s="72" t="s">
        <v>144</v>
      </c>
      <c r="D4455" s="72" t="s">
        <v>12</v>
      </c>
      <c r="E4455" s="72" t="s">
        <v>197</v>
      </c>
      <c r="F4455" s="73">
        <v>598625</v>
      </c>
      <c r="G4455" s="72" t="s">
        <v>14</v>
      </c>
      <c r="H4455" s="72" t="s">
        <v>15</v>
      </c>
      <c r="I4455" s="72" t="s">
        <v>16</v>
      </c>
      <c r="J4455" s="72" t="s">
        <v>18</v>
      </c>
      <c r="K4455" s="72" t="s">
        <v>33</v>
      </c>
      <c r="L4455" s="72" t="s">
        <v>212</v>
      </c>
      <c r="M4455" s="72" t="s">
        <v>191</v>
      </c>
    </row>
    <row r="4456" spans="2:13" x14ac:dyDescent="0.25">
      <c r="B4456" s="72" t="s">
        <v>143</v>
      </c>
      <c r="C4456" s="72" t="s">
        <v>144</v>
      </c>
      <c r="D4456" s="72" t="s">
        <v>12</v>
      </c>
      <c r="E4456" s="72" t="s">
        <v>183</v>
      </c>
      <c r="F4456" s="73">
        <v>8628</v>
      </c>
      <c r="G4456" s="72" t="s">
        <v>14</v>
      </c>
      <c r="H4456" s="72" t="s">
        <v>15</v>
      </c>
      <c r="I4456" s="72" t="s">
        <v>16</v>
      </c>
      <c r="J4456" s="72" t="s">
        <v>18</v>
      </c>
      <c r="K4456" s="72" t="s">
        <v>189</v>
      </c>
      <c r="L4456" s="72" t="s">
        <v>623</v>
      </c>
      <c r="M4456" s="72" t="s">
        <v>191</v>
      </c>
    </row>
    <row r="4457" spans="2:13" x14ac:dyDescent="0.25">
      <c r="B4457" s="72" t="s">
        <v>143</v>
      </c>
      <c r="C4457" s="72" t="s">
        <v>144</v>
      </c>
      <c r="D4457" s="72" t="s">
        <v>12</v>
      </c>
      <c r="E4457" s="72" t="s">
        <v>152</v>
      </c>
      <c r="F4457" s="73">
        <v>-18426</v>
      </c>
      <c r="G4457" s="72" t="s">
        <v>14</v>
      </c>
      <c r="H4457" s="72" t="s">
        <v>15</v>
      </c>
      <c r="I4457" s="72" t="s">
        <v>16</v>
      </c>
      <c r="J4457" s="72" t="s">
        <v>18</v>
      </c>
      <c r="K4457" s="72" t="s">
        <v>147</v>
      </c>
      <c r="L4457" s="72" t="s">
        <v>553</v>
      </c>
      <c r="M4457" s="72"/>
    </row>
    <row r="4458" spans="2:13" x14ac:dyDescent="0.25">
      <c r="B4458" s="72" t="s">
        <v>143</v>
      </c>
      <c r="C4458" s="72" t="s">
        <v>144</v>
      </c>
      <c r="D4458" s="72" t="s">
        <v>12</v>
      </c>
      <c r="E4458" s="72" t="s">
        <v>145</v>
      </c>
      <c r="F4458" s="73">
        <v>-18465</v>
      </c>
      <c r="G4458" s="72" t="s">
        <v>14</v>
      </c>
      <c r="H4458" s="72" t="s">
        <v>15</v>
      </c>
      <c r="I4458" s="72" t="s">
        <v>16</v>
      </c>
      <c r="J4458" s="72" t="s">
        <v>18</v>
      </c>
      <c r="K4458" s="72" t="s">
        <v>189</v>
      </c>
      <c r="L4458" s="72" t="s">
        <v>688</v>
      </c>
      <c r="M4458" s="72"/>
    </row>
    <row r="4459" spans="2:13" x14ac:dyDescent="0.25">
      <c r="B4459" s="72" t="s">
        <v>143</v>
      </c>
      <c r="C4459" s="72" t="s">
        <v>144</v>
      </c>
      <c r="D4459" s="72" t="s">
        <v>12</v>
      </c>
      <c r="E4459" s="72" t="s">
        <v>145</v>
      </c>
      <c r="F4459" s="73">
        <v>-2</v>
      </c>
      <c r="G4459" s="72" t="s">
        <v>14</v>
      </c>
      <c r="H4459" s="72" t="s">
        <v>15</v>
      </c>
      <c r="I4459" s="72" t="s">
        <v>16</v>
      </c>
      <c r="J4459" s="72" t="s">
        <v>18</v>
      </c>
      <c r="K4459" s="72" t="s">
        <v>24</v>
      </c>
      <c r="L4459" s="72" t="s">
        <v>535</v>
      </c>
      <c r="M4459" s="72"/>
    </row>
    <row r="4460" spans="2:13" x14ac:dyDescent="0.25">
      <c r="B4460" s="72" t="s">
        <v>143</v>
      </c>
      <c r="C4460" s="72" t="s">
        <v>144</v>
      </c>
      <c r="D4460" s="72" t="s">
        <v>12</v>
      </c>
      <c r="E4460" s="72" t="s">
        <v>197</v>
      </c>
      <c r="F4460" s="73">
        <v>12943</v>
      </c>
      <c r="G4460" s="72" t="s">
        <v>14</v>
      </c>
      <c r="H4460" s="72" t="s">
        <v>15</v>
      </c>
      <c r="I4460" s="72" t="s">
        <v>16</v>
      </c>
      <c r="J4460" s="72" t="s">
        <v>18</v>
      </c>
      <c r="K4460" s="72" t="s">
        <v>184</v>
      </c>
      <c r="L4460" s="72" t="s">
        <v>504</v>
      </c>
      <c r="M4460" s="72" t="s">
        <v>191</v>
      </c>
    </row>
    <row r="4461" spans="2:13" x14ac:dyDescent="0.25">
      <c r="B4461" s="72" t="s">
        <v>143</v>
      </c>
      <c r="C4461" s="72" t="s">
        <v>144</v>
      </c>
      <c r="D4461" s="72" t="s">
        <v>12</v>
      </c>
      <c r="E4461" s="72" t="s">
        <v>157</v>
      </c>
      <c r="F4461" s="73">
        <v>1647290</v>
      </c>
      <c r="G4461" s="72" t="s">
        <v>14</v>
      </c>
      <c r="H4461" s="72" t="s">
        <v>15</v>
      </c>
      <c r="I4461" s="72" t="s">
        <v>16</v>
      </c>
      <c r="J4461" s="72" t="s">
        <v>18</v>
      </c>
      <c r="K4461" s="72" t="s">
        <v>147</v>
      </c>
      <c r="L4461" s="72" t="s">
        <v>217</v>
      </c>
      <c r="M4461" s="72" t="s">
        <v>334</v>
      </c>
    </row>
    <row r="4462" spans="2:13" x14ac:dyDescent="0.25">
      <c r="B4462" s="72" t="s">
        <v>143</v>
      </c>
      <c r="C4462" s="72" t="s">
        <v>144</v>
      </c>
      <c r="D4462" s="72" t="s">
        <v>12</v>
      </c>
      <c r="E4462" s="72" t="s">
        <v>188</v>
      </c>
      <c r="F4462" s="73">
        <v>141761</v>
      </c>
      <c r="G4462" s="72" t="s">
        <v>14</v>
      </c>
      <c r="H4462" s="72" t="s">
        <v>155</v>
      </c>
      <c r="I4462" s="72" t="s">
        <v>16</v>
      </c>
      <c r="J4462" s="72" t="s">
        <v>18</v>
      </c>
      <c r="K4462" s="72" t="s">
        <v>33</v>
      </c>
      <c r="L4462" s="72" t="s">
        <v>742</v>
      </c>
      <c r="M4462" s="72" t="s">
        <v>191</v>
      </c>
    </row>
    <row r="4463" spans="2:13" x14ac:dyDescent="0.25">
      <c r="B4463" s="72" t="s">
        <v>143</v>
      </c>
      <c r="C4463" s="72" t="s">
        <v>144</v>
      </c>
      <c r="D4463" s="72" t="s">
        <v>12</v>
      </c>
      <c r="E4463" s="72" t="s">
        <v>145</v>
      </c>
      <c r="F4463" s="73">
        <v>-93</v>
      </c>
      <c r="G4463" s="72" t="s">
        <v>14</v>
      </c>
      <c r="H4463" s="72" t="s">
        <v>15</v>
      </c>
      <c r="I4463" s="72" t="s">
        <v>16</v>
      </c>
      <c r="J4463" s="72" t="s">
        <v>18</v>
      </c>
      <c r="K4463" s="72" t="s">
        <v>267</v>
      </c>
      <c r="L4463" s="72" t="s">
        <v>628</v>
      </c>
      <c r="M4463" s="72"/>
    </row>
    <row r="4464" spans="2:13" x14ac:dyDescent="0.25">
      <c r="B4464" s="72" t="s">
        <v>143</v>
      </c>
      <c r="C4464" s="72" t="s">
        <v>144</v>
      </c>
      <c r="D4464" s="72" t="s">
        <v>12</v>
      </c>
      <c r="E4464" s="72" t="s">
        <v>229</v>
      </c>
      <c r="F4464" s="73">
        <v>-74002</v>
      </c>
      <c r="G4464" s="72" t="s">
        <v>14</v>
      </c>
      <c r="H4464" s="72" t="s">
        <v>15</v>
      </c>
      <c r="I4464" s="72" t="s">
        <v>16</v>
      </c>
      <c r="J4464" s="72" t="s">
        <v>18</v>
      </c>
      <c r="K4464" s="72" t="s">
        <v>257</v>
      </c>
      <c r="L4464" s="72" t="s">
        <v>299</v>
      </c>
      <c r="M4464" s="72"/>
    </row>
    <row r="4465" spans="2:13" x14ac:dyDescent="0.25">
      <c r="B4465" s="72" t="s">
        <v>143</v>
      </c>
      <c r="C4465" s="72" t="s">
        <v>144</v>
      </c>
      <c r="D4465" s="72" t="s">
        <v>12</v>
      </c>
      <c r="E4465" s="72" t="s">
        <v>282</v>
      </c>
      <c r="F4465" s="73">
        <v>-10224</v>
      </c>
      <c r="G4465" s="72" t="s">
        <v>14</v>
      </c>
      <c r="H4465" s="72" t="s">
        <v>15</v>
      </c>
      <c r="I4465" s="72" t="s">
        <v>16</v>
      </c>
      <c r="J4465" s="72" t="s">
        <v>18</v>
      </c>
      <c r="K4465" s="72" t="s">
        <v>184</v>
      </c>
      <c r="L4465" s="72" t="s">
        <v>336</v>
      </c>
      <c r="M4465" s="72"/>
    </row>
    <row r="4466" spans="2:13" x14ac:dyDescent="0.25">
      <c r="B4466" s="72" t="s">
        <v>143</v>
      </c>
      <c r="C4466" s="72" t="s">
        <v>144</v>
      </c>
      <c r="D4466" s="72" t="s">
        <v>12</v>
      </c>
      <c r="E4466" s="72" t="s">
        <v>197</v>
      </c>
      <c r="F4466" s="73">
        <v>196257</v>
      </c>
      <c r="G4466" s="72" t="s">
        <v>14</v>
      </c>
      <c r="H4466" s="72" t="s">
        <v>15</v>
      </c>
      <c r="I4466" s="72" t="s">
        <v>16</v>
      </c>
      <c r="J4466" s="72" t="s">
        <v>18</v>
      </c>
      <c r="K4466" s="72" t="s">
        <v>267</v>
      </c>
      <c r="L4466" s="72" t="s">
        <v>659</v>
      </c>
      <c r="M4466" s="72" t="s">
        <v>191</v>
      </c>
    </row>
    <row r="4467" spans="2:13" x14ac:dyDescent="0.25">
      <c r="B4467" s="72" t="s">
        <v>143</v>
      </c>
      <c r="C4467" s="72" t="s">
        <v>144</v>
      </c>
      <c r="D4467" s="72" t="s">
        <v>12</v>
      </c>
      <c r="E4467" s="72" t="s">
        <v>157</v>
      </c>
      <c r="F4467" s="73">
        <v>161101</v>
      </c>
      <c r="G4467" s="72" t="s">
        <v>14</v>
      </c>
      <c r="H4467" s="72" t="s">
        <v>15</v>
      </c>
      <c r="I4467" s="72" t="s">
        <v>16</v>
      </c>
      <c r="J4467" s="72" t="s">
        <v>18</v>
      </c>
      <c r="K4467" s="72" t="s">
        <v>24</v>
      </c>
      <c r="L4467" s="72" t="s">
        <v>676</v>
      </c>
      <c r="M4467" s="72" t="s">
        <v>203</v>
      </c>
    </row>
    <row r="4468" spans="2:13" x14ac:dyDescent="0.25">
      <c r="B4468" s="72" t="s">
        <v>143</v>
      </c>
      <c r="C4468" s="72" t="s">
        <v>144</v>
      </c>
      <c r="D4468" s="72" t="s">
        <v>12</v>
      </c>
      <c r="E4468" s="72" t="s">
        <v>188</v>
      </c>
      <c r="F4468" s="73">
        <v>369541</v>
      </c>
      <c r="G4468" s="72" t="s">
        <v>14</v>
      </c>
      <c r="H4468" s="72" t="s">
        <v>15</v>
      </c>
      <c r="I4468" s="72" t="s">
        <v>16</v>
      </c>
      <c r="J4468" s="72" t="s">
        <v>18</v>
      </c>
      <c r="K4468" s="72" t="s">
        <v>33</v>
      </c>
      <c r="L4468" s="72" t="s">
        <v>418</v>
      </c>
      <c r="M4468" s="72" t="s">
        <v>163</v>
      </c>
    </row>
    <row r="4469" spans="2:13" x14ac:dyDescent="0.25">
      <c r="B4469" s="72" t="s">
        <v>143</v>
      </c>
      <c r="C4469" s="72" t="s">
        <v>144</v>
      </c>
      <c r="D4469" s="72" t="s">
        <v>12</v>
      </c>
      <c r="E4469" s="72" t="s">
        <v>160</v>
      </c>
      <c r="F4469" s="73">
        <v>374383</v>
      </c>
      <c r="G4469" s="72" t="s">
        <v>14</v>
      </c>
      <c r="H4469" s="72" t="s">
        <v>155</v>
      </c>
      <c r="I4469" s="72" t="s">
        <v>16</v>
      </c>
      <c r="J4469" s="72" t="s">
        <v>18</v>
      </c>
      <c r="K4469" s="72" t="s">
        <v>147</v>
      </c>
      <c r="L4469" s="72" t="s">
        <v>404</v>
      </c>
      <c r="M4469" s="72" t="s">
        <v>248</v>
      </c>
    </row>
    <row r="4470" spans="2:13" x14ac:dyDescent="0.25">
      <c r="B4470" s="72" t="s">
        <v>143</v>
      </c>
      <c r="C4470" s="72" t="s">
        <v>144</v>
      </c>
      <c r="D4470" s="72" t="s">
        <v>12</v>
      </c>
      <c r="E4470" s="72" t="s">
        <v>177</v>
      </c>
      <c r="F4470" s="73">
        <v>25059</v>
      </c>
      <c r="G4470" s="72" t="s">
        <v>14</v>
      </c>
      <c r="H4470" s="72" t="s">
        <v>155</v>
      </c>
      <c r="I4470" s="72" t="s">
        <v>16</v>
      </c>
      <c r="J4470" s="72" t="s">
        <v>18</v>
      </c>
      <c r="K4470" s="72" t="s">
        <v>303</v>
      </c>
      <c r="L4470" s="72" t="s">
        <v>357</v>
      </c>
      <c r="M4470" s="72"/>
    </row>
    <row r="4471" spans="2:13" x14ac:dyDescent="0.25">
      <c r="B4471" s="72" t="s">
        <v>143</v>
      </c>
      <c r="C4471" s="72" t="s">
        <v>144</v>
      </c>
      <c r="D4471" s="72" t="s">
        <v>12</v>
      </c>
      <c r="E4471" s="72" t="s">
        <v>197</v>
      </c>
      <c r="F4471" s="73">
        <v>406955</v>
      </c>
      <c r="G4471" s="72" t="s">
        <v>14</v>
      </c>
      <c r="H4471" s="72" t="s">
        <v>155</v>
      </c>
      <c r="I4471" s="72" t="s">
        <v>16</v>
      </c>
      <c r="J4471" s="72" t="s">
        <v>18</v>
      </c>
      <c r="K4471" s="72" t="s">
        <v>33</v>
      </c>
      <c r="L4471" s="72" t="s">
        <v>261</v>
      </c>
      <c r="M4471" s="72" t="s">
        <v>163</v>
      </c>
    </row>
    <row r="4472" spans="2:13" x14ac:dyDescent="0.25">
      <c r="B4472" s="72" t="s">
        <v>143</v>
      </c>
      <c r="C4472" s="72" t="s">
        <v>144</v>
      </c>
      <c r="D4472" s="72" t="s">
        <v>12</v>
      </c>
      <c r="E4472" s="72" t="s">
        <v>209</v>
      </c>
      <c r="F4472" s="73">
        <v>865369</v>
      </c>
      <c r="G4472" s="72" t="s">
        <v>14</v>
      </c>
      <c r="H4472" s="72" t="s">
        <v>155</v>
      </c>
      <c r="I4472" s="72" t="s">
        <v>16</v>
      </c>
      <c r="J4472" s="72" t="s">
        <v>18</v>
      </c>
      <c r="K4472" s="72" t="s">
        <v>33</v>
      </c>
      <c r="L4472" s="72" t="s">
        <v>436</v>
      </c>
      <c r="M4472" s="72" t="s">
        <v>159</v>
      </c>
    </row>
    <row r="4473" spans="2:13" x14ac:dyDescent="0.25">
      <c r="B4473" s="72" t="s">
        <v>143</v>
      </c>
      <c r="C4473" s="72" t="s">
        <v>144</v>
      </c>
      <c r="D4473" s="72" t="s">
        <v>12</v>
      </c>
      <c r="E4473" s="72" t="s">
        <v>219</v>
      </c>
      <c r="F4473" s="73">
        <v>247898</v>
      </c>
      <c r="G4473" s="72" t="s">
        <v>14</v>
      </c>
      <c r="H4473" s="72" t="s">
        <v>15</v>
      </c>
      <c r="I4473" s="72" t="s">
        <v>16</v>
      </c>
      <c r="J4473" s="72" t="s">
        <v>18</v>
      </c>
      <c r="K4473" s="72" t="s">
        <v>33</v>
      </c>
      <c r="L4473" s="72" t="s">
        <v>512</v>
      </c>
      <c r="M4473" s="72"/>
    </row>
    <row r="4474" spans="2:13" x14ac:dyDescent="0.25">
      <c r="B4474" s="72" t="s">
        <v>143</v>
      </c>
      <c r="C4474" s="72" t="s">
        <v>144</v>
      </c>
      <c r="D4474" s="72" t="s">
        <v>12</v>
      </c>
      <c r="E4474" s="72" t="s">
        <v>188</v>
      </c>
      <c r="F4474" s="73">
        <v>3892349</v>
      </c>
      <c r="G4474" s="72" t="s">
        <v>14</v>
      </c>
      <c r="H4474" s="72" t="s">
        <v>155</v>
      </c>
      <c r="I4474" s="72" t="s">
        <v>16</v>
      </c>
      <c r="J4474" s="72" t="s">
        <v>18</v>
      </c>
      <c r="K4474" s="72" t="s">
        <v>33</v>
      </c>
      <c r="L4474" s="72" t="s">
        <v>212</v>
      </c>
      <c r="M4474" s="72" t="s">
        <v>163</v>
      </c>
    </row>
    <row r="4475" spans="2:13" x14ac:dyDescent="0.25">
      <c r="B4475" s="72" t="s">
        <v>143</v>
      </c>
      <c r="C4475" s="72" t="s">
        <v>144</v>
      </c>
      <c r="D4475" s="72" t="s">
        <v>12</v>
      </c>
      <c r="E4475" s="72" t="s">
        <v>177</v>
      </c>
      <c r="F4475" s="73">
        <v>167460</v>
      </c>
      <c r="G4475" s="72" t="s">
        <v>14</v>
      </c>
      <c r="H4475" s="72" t="s">
        <v>155</v>
      </c>
      <c r="I4475" s="72" t="s">
        <v>136</v>
      </c>
      <c r="J4475" s="72" t="s">
        <v>18</v>
      </c>
      <c r="K4475" s="72" t="s">
        <v>21</v>
      </c>
      <c r="L4475" s="72" t="s">
        <v>198</v>
      </c>
      <c r="M4475" s="72"/>
    </row>
    <row r="4476" spans="2:13" x14ac:dyDescent="0.25">
      <c r="B4476" s="72" t="s">
        <v>143</v>
      </c>
      <c r="C4476" s="72" t="s">
        <v>144</v>
      </c>
      <c r="D4476" s="72" t="s">
        <v>12</v>
      </c>
      <c r="E4476" s="72" t="s">
        <v>197</v>
      </c>
      <c r="F4476" s="73">
        <v>753070</v>
      </c>
      <c r="G4476" s="72" t="s">
        <v>14</v>
      </c>
      <c r="H4476" s="72" t="s">
        <v>15</v>
      </c>
      <c r="I4476" s="72" t="s">
        <v>16</v>
      </c>
      <c r="J4476" s="72" t="s">
        <v>18</v>
      </c>
      <c r="K4476" s="72" t="s">
        <v>21</v>
      </c>
      <c r="L4476" s="72" t="s">
        <v>325</v>
      </c>
      <c r="M4476" s="72" t="s">
        <v>163</v>
      </c>
    </row>
    <row r="4477" spans="2:13" x14ac:dyDescent="0.25">
      <c r="B4477" s="72" t="s">
        <v>143</v>
      </c>
      <c r="C4477" s="72" t="s">
        <v>144</v>
      </c>
      <c r="D4477" s="72" t="s">
        <v>12</v>
      </c>
      <c r="E4477" s="72" t="s">
        <v>335</v>
      </c>
      <c r="F4477" s="73">
        <v>42299</v>
      </c>
      <c r="G4477" s="72" t="s">
        <v>14</v>
      </c>
      <c r="H4477" s="72" t="s">
        <v>15</v>
      </c>
      <c r="I4477" s="72" t="s">
        <v>16</v>
      </c>
      <c r="J4477" s="72" t="s">
        <v>18</v>
      </c>
      <c r="K4477" s="72" t="s">
        <v>168</v>
      </c>
      <c r="L4477" s="72" t="s">
        <v>169</v>
      </c>
      <c r="M4477" s="72" t="s">
        <v>322</v>
      </c>
    </row>
    <row r="4478" spans="2:13" x14ac:dyDescent="0.25">
      <c r="B4478" s="72" t="s">
        <v>143</v>
      </c>
      <c r="C4478" s="72" t="s">
        <v>144</v>
      </c>
      <c r="D4478" s="72" t="s">
        <v>12</v>
      </c>
      <c r="E4478" s="72" t="s">
        <v>199</v>
      </c>
      <c r="F4478" s="73">
        <v>963</v>
      </c>
      <c r="G4478" s="72" t="s">
        <v>14</v>
      </c>
      <c r="H4478" s="72" t="s">
        <v>15</v>
      </c>
      <c r="I4478" s="72" t="s">
        <v>16</v>
      </c>
      <c r="J4478" s="72" t="s">
        <v>18</v>
      </c>
      <c r="K4478" s="72" t="s">
        <v>33</v>
      </c>
      <c r="L4478" s="72" t="s">
        <v>499</v>
      </c>
      <c r="M4478" s="72"/>
    </row>
    <row r="4479" spans="2:13" x14ac:dyDescent="0.25">
      <c r="B4479" s="72" t="s">
        <v>143</v>
      </c>
      <c r="C4479" s="72" t="s">
        <v>144</v>
      </c>
      <c r="D4479" s="72" t="s">
        <v>12</v>
      </c>
      <c r="E4479" s="72" t="s">
        <v>801</v>
      </c>
      <c r="F4479" s="73">
        <v>26767</v>
      </c>
      <c r="G4479" s="72" t="s">
        <v>31</v>
      </c>
      <c r="H4479" s="72" t="s">
        <v>15</v>
      </c>
      <c r="I4479" s="72" t="s">
        <v>16</v>
      </c>
      <c r="J4479" s="72" t="s">
        <v>18</v>
      </c>
      <c r="K4479" s="72"/>
      <c r="L4479" s="72"/>
      <c r="M4479" s="72" t="s">
        <v>163</v>
      </c>
    </row>
    <row r="4480" spans="2:13" x14ac:dyDescent="0.25">
      <c r="B4480" s="72" t="s">
        <v>143</v>
      </c>
      <c r="C4480" s="72" t="s">
        <v>144</v>
      </c>
      <c r="D4480" s="72" t="s">
        <v>12</v>
      </c>
      <c r="E4480" s="72" t="s">
        <v>199</v>
      </c>
      <c r="F4480" s="73">
        <v>68303</v>
      </c>
      <c r="G4480" s="72" t="s">
        <v>14</v>
      </c>
      <c r="H4480" s="72" t="s">
        <v>155</v>
      </c>
      <c r="I4480" s="72" t="s">
        <v>16</v>
      </c>
      <c r="J4480" s="72" t="s">
        <v>18</v>
      </c>
      <c r="K4480" s="72" t="s">
        <v>33</v>
      </c>
      <c r="L4480" s="72" t="s">
        <v>624</v>
      </c>
      <c r="M4480" s="72"/>
    </row>
    <row r="4481" spans="2:13" x14ac:dyDescent="0.25">
      <c r="B4481" s="72" t="s">
        <v>143</v>
      </c>
      <c r="C4481" s="72" t="s">
        <v>144</v>
      </c>
      <c r="D4481" s="72" t="s">
        <v>12</v>
      </c>
      <c r="E4481" s="72" t="s">
        <v>439</v>
      </c>
      <c r="F4481" s="73">
        <v>698762</v>
      </c>
      <c r="G4481" s="72" t="s">
        <v>14</v>
      </c>
      <c r="H4481" s="72" t="s">
        <v>155</v>
      </c>
      <c r="I4481" s="72" t="s">
        <v>16</v>
      </c>
      <c r="J4481" s="72" t="s">
        <v>18</v>
      </c>
      <c r="K4481" s="72" t="s">
        <v>267</v>
      </c>
      <c r="L4481" s="72" t="s">
        <v>381</v>
      </c>
      <c r="M4481" s="72"/>
    </row>
    <row r="4482" spans="2:13" x14ac:dyDescent="0.25">
      <c r="B4482" s="72" t="s">
        <v>143</v>
      </c>
      <c r="C4482" s="72" t="s">
        <v>144</v>
      </c>
      <c r="D4482" s="72" t="s">
        <v>12</v>
      </c>
      <c r="E4482" s="72" t="s">
        <v>237</v>
      </c>
      <c r="F4482" s="73">
        <v>451275</v>
      </c>
      <c r="G4482" s="72" t="s">
        <v>14</v>
      </c>
      <c r="H4482" s="72" t="s">
        <v>15</v>
      </c>
      <c r="I4482" s="72" t="s">
        <v>16</v>
      </c>
      <c r="J4482" s="72" t="s">
        <v>18</v>
      </c>
      <c r="K4482" s="72" t="s">
        <v>147</v>
      </c>
      <c r="L4482" s="72" t="s">
        <v>295</v>
      </c>
      <c r="M4482" s="72" t="s">
        <v>248</v>
      </c>
    </row>
    <row r="4483" spans="2:13" x14ac:dyDescent="0.25">
      <c r="B4483" s="72" t="s">
        <v>143</v>
      </c>
      <c r="C4483" s="72" t="s">
        <v>144</v>
      </c>
      <c r="D4483" s="72" t="s">
        <v>12</v>
      </c>
      <c r="E4483" s="72" t="s">
        <v>152</v>
      </c>
      <c r="F4483" s="73">
        <v>-1589</v>
      </c>
      <c r="G4483" s="72" t="s">
        <v>14</v>
      </c>
      <c r="H4483" s="72" t="s">
        <v>155</v>
      </c>
      <c r="I4483" s="72" t="s">
        <v>16</v>
      </c>
      <c r="J4483" s="72" t="s">
        <v>371</v>
      </c>
      <c r="K4483" s="72" t="s">
        <v>33</v>
      </c>
      <c r="L4483" s="72" t="s">
        <v>179</v>
      </c>
      <c r="M4483" s="72"/>
    </row>
    <row r="4484" spans="2:13" x14ac:dyDescent="0.25">
      <c r="B4484" s="72" t="s">
        <v>143</v>
      </c>
      <c r="C4484" s="72" t="s">
        <v>144</v>
      </c>
      <c r="D4484" s="72" t="s">
        <v>12</v>
      </c>
      <c r="E4484" s="72" t="s">
        <v>181</v>
      </c>
      <c r="F4484" s="73">
        <v>-675</v>
      </c>
      <c r="G4484" s="72" t="s">
        <v>14</v>
      </c>
      <c r="H4484" s="72" t="s">
        <v>15</v>
      </c>
      <c r="I4484" s="72" t="s">
        <v>16</v>
      </c>
      <c r="J4484" s="72" t="s">
        <v>18</v>
      </c>
      <c r="K4484" s="72" t="s">
        <v>24</v>
      </c>
      <c r="L4484" s="72" t="s">
        <v>585</v>
      </c>
      <c r="M4484" s="72"/>
    </row>
    <row r="4485" spans="2:13" x14ac:dyDescent="0.25">
      <c r="B4485" s="72" t="s">
        <v>143</v>
      </c>
      <c r="C4485" s="72" t="s">
        <v>144</v>
      </c>
      <c r="D4485" s="72" t="s">
        <v>12</v>
      </c>
      <c r="E4485" s="72" t="s">
        <v>199</v>
      </c>
      <c r="F4485" s="73">
        <v>879</v>
      </c>
      <c r="G4485" s="72" t="s">
        <v>14</v>
      </c>
      <c r="H4485" s="72" t="s">
        <v>15</v>
      </c>
      <c r="I4485" s="72" t="s">
        <v>16</v>
      </c>
      <c r="J4485" s="72" t="s">
        <v>18</v>
      </c>
      <c r="K4485" s="72" t="s">
        <v>33</v>
      </c>
      <c r="L4485" s="72" t="s">
        <v>686</v>
      </c>
      <c r="M4485" s="72"/>
    </row>
    <row r="4486" spans="2:13" x14ac:dyDescent="0.25">
      <c r="B4486" s="72" t="s">
        <v>143</v>
      </c>
      <c r="C4486" s="72" t="s">
        <v>144</v>
      </c>
      <c r="D4486" s="72" t="s">
        <v>12</v>
      </c>
      <c r="E4486" s="72" t="s">
        <v>145</v>
      </c>
      <c r="F4486" s="73">
        <v>-10875</v>
      </c>
      <c r="G4486" s="72" t="s">
        <v>14</v>
      </c>
      <c r="H4486" s="72" t="s">
        <v>15</v>
      </c>
      <c r="I4486" s="72" t="s">
        <v>16</v>
      </c>
      <c r="J4486" s="72" t="s">
        <v>18</v>
      </c>
      <c r="K4486" s="72" t="s">
        <v>267</v>
      </c>
      <c r="L4486" s="72" t="s">
        <v>340</v>
      </c>
      <c r="M4486" s="72"/>
    </row>
    <row r="4487" spans="2:13" x14ac:dyDescent="0.25">
      <c r="B4487" s="72" t="s">
        <v>143</v>
      </c>
      <c r="C4487" s="72" t="s">
        <v>144</v>
      </c>
      <c r="D4487" s="72" t="s">
        <v>12</v>
      </c>
      <c r="E4487" s="72" t="s">
        <v>746</v>
      </c>
      <c r="F4487" s="73">
        <v>9060970</v>
      </c>
      <c r="G4487" s="72" t="s">
        <v>14</v>
      </c>
      <c r="H4487" s="72" t="s">
        <v>15</v>
      </c>
      <c r="I4487" s="72" t="s">
        <v>16</v>
      </c>
      <c r="J4487" s="72" t="s">
        <v>18</v>
      </c>
      <c r="K4487" s="72" t="s">
        <v>184</v>
      </c>
      <c r="L4487" s="72" t="s">
        <v>222</v>
      </c>
      <c r="M4487" s="72" t="s">
        <v>203</v>
      </c>
    </row>
    <row r="4488" spans="2:13" x14ac:dyDescent="0.25">
      <c r="B4488" s="72" t="s">
        <v>143</v>
      </c>
      <c r="C4488" s="72" t="s">
        <v>144</v>
      </c>
      <c r="D4488" s="72" t="s">
        <v>12</v>
      </c>
      <c r="E4488" s="72" t="s">
        <v>152</v>
      </c>
      <c r="F4488" s="73">
        <v>-333</v>
      </c>
      <c r="G4488" s="72" t="s">
        <v>14</v>
      </c>
      <c r="H4488" s="72" t="s">
        <v>15</v>
      </c>
      <c r="I4488" s="72" t="s">
        <v>16</v>
      </c>
      <c r="J4488" s="72" t="s">
        <v>18</v>
      </c>
      <c r="K4488" s="72" t="s">
        <v>257</v>
      </c>
      <c r="L4488" s="72" t="s">
        <v>689</v>
      </c>
      <c r="M4488" s="72"/>
    </row>
    <row r="4489" spans="2:13" x14ac:dyDescent="0.25">
      <c r="B4489" s="72" t="s">
        <v>143</v>
      </c>
      <c r="C4489" s="72" t="s">
        <v>144</v>
      </c>
      <c r="D4489" s="72" t="s">
        <v>12</v>
      </c>
      <c r="E4489" s="72" t="s">
        <v>181</v>
      </c>
      <c r="F4489" s="73">
        <v>-148</v>
      </c>
      <c r="G4489" s="72" t="s">
        <v>14</v>
      </c>
      <c r="H4489" s="72" t="s">
        <v>15</v>
      </c>
      <c r="I4489" s="72" t="s">
        <v>16</v>
      </c>
      <c r="J4489" s="72" t="s">
        <v>18</v>
      </c>
      <c r="K4489" s="72" t="s">
        <v>184</v>
      </c>
      <c r="L4489" s="72" t="s">
        <v>204</v>
      </c>
      <c r="M4489" s="72"/>
    </row>
    <row r="4490" spans="2:13" x14ac:dyDescent="0.25">
      <c r="B4490" s="72" t="s">
        <v>143</v>
      </c>
      <c r="C4490" s="72" t="s">
        <v>144</v>
      </c>
      <c r="D4490" s="72" t="s">
        <v>12</v>
      </c>
      <c r="E4490" s="72" t="s">
        <v>229</v>
      </c>
      <c r="F4490" s="73">
        <v>-4124545</v>
      </c>
      <c r="G4490" s="72" t="s">
        <v>14</v>
      </c>
      <c r="H4490" s="72" t="s">
        <v>15</v>
      </c>
      <c r="I4490" s="72" t="s">
        <v>16</v>
      </c>
      <c r="J4490" s="72" t="s">
        <v>18</v>
      </c>
      <c r="K4490" s="72" t="s">
        <v>184</v>
      </c>
      <c r="L4490" s="72" t="s">
        <v>336</v>
      </c>
      <c r="M4490" s="72"/>
    </row>
    <row r="4491" spans="2:13" x14ac:dyDescent="0.25">
      <c r="B4491" s="72" t="s">
        <v>143</v>
      </c>
      <c r="C4491" s="72" t="s">
        <v>144</v>
      </c>
      <c r="D4491" s="72" t="s">
        <v>12</v>
      </c>
      <c r="E4491" s="72" t="s">
        <v>145</v>
      </c>
      <c r="F4491" s="73">
        <v>-51584</v>
      </c>
      <c r="G4491" s="72" t="s">
        <v>14</v>
      </c>
      <c r="H4491" s="72" t="s">
        <v>155</v>
      </c>
      <c r="I4491" s="72" t="s">
        <v>16</v>
      </c>
      <c r="J4491" s="72" t="s">
        <v>18</v>
      </c>
      <c r="K4491" s="72" t="s">
        <v>33</v>
      </c>
      <c r="L4491" s="72" t="s">
        <v>284</v>
      </c>
      <c r="M4491" s="72"/>
    </row>
    <row r="4492" spans="2:13" x14ac:dyDescent="0.25">
      <c r="B4492" s="72" t="s">
        <v>143</v>
      </c>
      <c r="C4492" s="72" t="s">
        <v>144</v>
      </c>
      <c r="D4492" s="72" t="s">
        <v>12</v>
      </c>
      <c r="E4492" s="72" t="s">
        <v>244</v>
      </c>
      <c r="F4492" s="73">
        <v>13242</v>
      </c>
      <c r="G4492" s="72" t="s">
        <v>14</v>
      </c>
      <c r="H4492" s="72" t="s">
        <v>15</v>
      </c>
      <c r="I4492" s="72" t="s">
        <v>16</v>
      </c>
      <c r="J4492" s="72" t="s">
        <v>18</v>
      </c>
      <c r="K4492" s="72" t="s">
        <v>33</v>
      </c>
      <c r="L4492" s="72" t="s">
        <v>290</v>
      </c>
      <c r="M4492" s="72" t="s">
        <v>151</v>
      </c>
    </row>
    <row r="4493" spans="2:13" x14ac:dyDescent="0.25">
      <c r="B4493" s="72" t="s">
        <v>143</v>
      </c>
      <c r="C4493" s="72" t="s">
        <v>144</v>
      </c>
      <c r="D4493" s="72" t="s">
        <v>12</v>
      </c>
      <c r="E4493" s="72" t="s">
        <v>237</v>
      </c>
      <c r="F4493" s="73">
        <v>104267</v>
      </c>
      <c r="G4493" s="72" t="s">
        <v>14</v>
      </c>
      <c r="H4493" s="72" t="s">
        <v>15</v>
      </c>
      <c r="I4493" s="72" t="s">
        <v>16</v>
      </c>
      <c r="J4493" s="72" t="s">
        <v>18</v>
      </c>
      <c r="K4493" s="72" t="s">
        <v>184</v>
      </c>
      <c r="L4493" s="72" t="s">
        <v>356</v>
      </c>
      <c r="M4493" s="72" t="s">
        <v>163</v>
      </c>
    </row>
    <row r="4494" spans="2:13" x14ac:dyDescent="0.25">
      <c r="B4494" s="72" t="s">
        <v>143</v>
      </c>
      <c r="C4494" s="72" t="s">
        <v>144</v>
      </c>
      <c r="D4494" s="72" t="s">
        <v>12</v>
      </c>
      <c r="E4494" s="72" t="s">
        <v>199</v>
      </c>
      <c r="F4494" s="73">
        <v>464</v>
      </c>
      <c r="G4494" s="72" t="s">
        <v>14</v>
      </c>
      <c r="H4494" s="72" t="s">
        <v>155</v>
      </c>
      <c r="I4494" s="72" t="s">
        <v>16</v>
      </c>
      <c r="J4494" s="72" t="s">
        <v>18</v>
      </c>
      <c r="K4494" s="72" t="s">
        <v>267</v>
      </c>
      <c r="L4494" s="72" t="s">
        <v>702</v>
      </c>
      <c r="M4494" s="72"/>
    </row>
    <row r="4495" spans="2:13" x14ac:dyDescent="0.25">
      <c r="B4495" s="72" t="s">
        <v>143</v>
      </c>
      <c r="C4495" s="72" t="s">
        <v>144</v>
      </c>
      <c r="D4495" s="72" t="s">
        <v>12</v>
      </c>
      <c r="E4495" s="72" t="s">
        <v>229</v>
      </c>
      <c r="F4495" s="73">
        <v>-357541</v>
      </c>
      <c r="G4495" s="72" t="s">
        <v>14</v>
      </c>
      <c r="H4495" s="72" t="s">
        <v>15</v>
      </c>
      <c r="I4495" s="72" t="s">
        <v>16</v>
      </c>
      <c r="J4495" s="72" t="s">
        <v>18</v>
      </c>
      <c r="K4495" s="72" t="s">
        <v>189</v>
      </c>
      <c r="L4495" s="72" t="s">
        <v>486</v>
      </c>
      <c r="M4495" s="72"/>
    </row>
    <row r="4496" spans="2:13" x14ac:dyDescent="0.25">
      <c r="B4496" s="72" t="s">
        <v>143</v>
      </c>
      <c r="C4496" s="72" t="s">
        <v>144</v>
      </c>
      <c r="D4496" s="72" t="s">
        <v>12</v>
      </c>
      <c r="E4496" s="72" t="s">
        <v>145</v>
      </c>
      <c r="F4496" s="73">
        <v>-56452</v>
      </c>
      <c r="G4496" s="72" t="s">
        <v>14</v>
      </c>
      <c r="H4496" s="72" t="s">
        <v>15</v>
      </c>
      <c r="I4496" s="72" t="s">
        <v>16</v>
      </c>
      <c r="J4496" s="72" t="s">
        <v>18</v>
      </c>
      <c r="K4496" s="72" t="s">
        <v>147</v>
      </c>
      <c r="L4496" s="72" t="s">
        <v>625</v>
      </c>
      <c r="M4496" s="72"/>
    </row>
    <row r="4497" spans="2:13" x14ac:dyDescent="0.25">
      <c r="B4497" s="72" t="s">
        <v>143</v>
      </c>
      <c r="C4497" s="72" t="s">
        <v>144</v>
      </c>
      <c r="D4497" s="72" t="s">
        <v>12</v>
      </c>
      <c r="E4497" s="72" t="s">
        <v>229</v>
      </c>
      <c r="F4497" s="73">
        <v>-22510</v>
      </c>
      <c r="G4497" s="72" t="s">
        <v>14</v>
      </c>
      <c r="H4497" s="72" t="s">
        <v>155</v>
      </c>
      <c r="I4497" s="72" t="s">
        <v>136</v>
      </c>
      <c r="J4497" s="72" t="s">
        <v>18</v>
      </c>
      <c r="K4497" s="72" t="s">
        <v>21</v>
      </c>
      <c r="L4497" s="72" t="s">
        <v>609</v>
      </c>
      <c r="M4497" s="72"/>
    </row>
    <row r="4498" spans="2:13" x14ac:dyDescent="0.25">
      <c r="B4498" s="72" t="s">
        <v>143</v>
      </c>
      <c r="C4498" s="72" t="s">
        <v>144</v>
      </c>
      <c r="D4498" s="72" t="s">
        <v>12</v>
      </c>
      <c r="E4498" s="72" t="s">
        <v>229</v>
      </c>
      <c r="F4498" s="73">
        <v>-642963</v>
      </c>
      <c r="G4498" s="72" t="s">
        <v>14</v>
      </c>
      <c r="H4498" s="72" t="s">
        <v>15</v>
      </c>
      <c r="I4498" s="72" t="s">
        <v>16</v>
      </c>
      <c r="J4498" s="72" t="s">
        <v>18</v>
      </c>
      <c r="K4498" s="72" t="s">
        <v>147</v>
      </c>
      <c r="L4498" s="72" t="s">
        <v>529</v>
      </c>
      <c r="M4498" s="72"/>
    </row>
    <row r="4499" spans="2:13" x14ac:dyDescent="0.25">
      <c r="B4499" s="72" t="s">
        <v>143</v>
      </c>
      <c r="C4499" s="72" t="s">
        <v>144</v>
      </c>
      <c r="D4499" s="72" t="s">
        <v>12</v>
      </c>
      <c r="E4499" s="72" t="s">
        <v>152</v>
      </c>
      <c r="F4499" s="73">
        <v>-1805</v>
      </c>
      <c r="G4499" s="72" t="s">
        <v>14</v>
      </c>
      <c r="H4499" s="72" t="s">
        <v>15</v>
      </c>
      <c r="I4499" s="72" t="s">
        <v>16</v>
      </c>
      <c r="J4499" s="72" t="s">
        <v>18</v>
      </c>
      <c r="K4499" s="72" t="s">
        <v>33</v>
      </c>
      <c r="L4499" s="72" t="s">
        <v>686</v>
      </c>
      <c r="M4499" s="72"/>
    </row>
    <row r="4500" spans="2:13" x14ac:dyDescent="0.25">
      <c r="B4500" s="72" t="s">
        <v>143</v>
      </c>
      <c r="C4500" s="72" t="s">
        <v>144</v>
      </c>
      <c r="D4500" s="72" t="s">
        <v>12</v>
      </c>
      <c r="E4500" s="72" t="s">
        <v>154</v>
      </c>
      <c r="F4500" s="73">
        <v>-87</v>
      </c>
      <c r="G4500" s="72" t="s">
        <v>14</v>
      </c>
      <c r="H4500" s="72" t="s">
        <v>155</v>
      </c>
      <c r="I4500" s="72" t="s">
        <v>16</v>
      </c>
      <c r="J4500" s="72" t="s">
        <v>18</v>
      </c>
      <c r="K4500" s="72" t="s">
        <v>33</v>
      </c>
      <c r="L4500" s="72" t="s">
        <v>710</v>
      </c>
      <c r="M4500" s="72"/>
    </row>
    <row r="4501" spans="2:13" x14ac:dyDescent="0.25">
      <c r="B4501" s="72" t="s">
        <v>143</v>
      </c>
      <c r="C4501" s="72" t="s">
        <v>144</v>
      </c>
      <c r="D4501" s="72" t="s">
        <v>12</v>
      </c>
      <c r="E4501" s="72" t="s">
        <v>244</v>
      </c>
      <c r="F4501" s="73">
        <v>15658</v>
      </c>
      <c r="G4501" s="72" t="s">
        <v>14</v>
      </c>
      <c r="H4501" s="72" t="s">
        <v>155</v>
      </c>
      <c r="I4501" s="72" t="s">
        <v>16</v>
      </c>
      <c r="J4501" s="72" t="s">
        <v>18</v>
      </c>
      <c r="K4501" s="72" t="s">
        <v>33</v>
      </c>
      <c r="L4501" s="72" t="s">
        <v>621</v>
      </c>
      <c r="M4501" s="72" t="s">
        <v>191</v>
      </c>
    </row>
    <row r="4502" spans="2:13" x14ac:dyDescent="0.25">
      <c r="B4502" s="72" t="s">
        <v>143</v>
      </c>
      <c r="C4502" s="72" t="s">
        <v>144</v>
      </c>
      <c r="D4502" s="72" t="s">
        <v>12</v>
      </c>
      <c r="E4502" s="72" t="s">
        <v>197</v>
      </c>
      <c r="F4502" s="73">
        <v>1863162</v>
      </c>
      <c r="G4502" s="72" t="s">
        <v>14</v>
      </c>
      <c r="H4502" s="72" t="s">
        <v>15</v>
      </c>
      <c r="I4502" s="72" t="s">
        <v>16</v>
      </c>
      <c r="J4502" s="72" t="s">
        <v>18</v>
      </c>
      <c r="K4502" s="72" t="s">
        <v>257</v>
      </c>
      <c r="L4502" s="72" t="s">
        <v>634</v>
      </c>
      <c r="M4502" s="72" t="s">
        <v>163</v>
      </c>
    </row>
    <row r="4503" spans="2:13" x14ac:dyDescent="0.25">
      <c r="B4503" s="72" t="s">
        <v>143</v>
      </c>
      <c r="C4503" s="72" t="s">
        <v>144</v>
      </c>
      <c r="D4503" s="72" t="s">
        <v>12</v>
      </c>
      <c r="E4503" s="72" t="s">
        <v>170</v>
      </c>
      <c r="F4503" s="73">
        <v>1190766</v>
      </c>
      <c r="G4503" s="72" t="s">
        <v>14</v>
      </c>
      <c r="H4503" s="72" t="s">
        <v>15</v>
      </c>
      <c r="I4503" s="72" t="s">
        <v>16</v>
      </c>
      <c r="J4503" s="72" t="s">
        <v>18</v>
      </c>
      <c r="K4503" s="72" t="s">
        <v>33</v>
      </c>
      <c r="L4503" s="72" t="s">
        <v>262</v>
      </c>
      <c r="M4503" s="72" t="s">
        <v>163</v>
      </c>
    </row>
    <row r="4504" spans="2:13" x14ac:dyDescent="0.25">
      <c r="B4504" s="72" t="s">
        <v>143</v>
      </c>
      <c r="C4504" s="72" t="s">
        <v>144</v>
      </c>
      <c r="D4504" s="72" t="s">
        <v>12</v>
      </c>
      <c r="E4504" s="72" t="s">
        <v>199</v>
      </c>
      <c r="F4504" s="73">
        <v>1044</v>
      </c>
      <c r="G4504" s="72" t="s">
        <v>14</v>
      </c>
      <c r="H4504" s="72" t="s">
        <v>155</v>
      </c>
      <c r="I4504" s="72" t="s">
        <v>16</v>
      </c>
      <c r="J4504" s="72" t="s">
        <v>18</v>
      </c>
      <c r="K4504" s="72" t="s">
        <v>147</v>
      </c>
      <c r="L4504" s="72" t="s">
        <v>720</v>
      </c>
      <c r="M4504" s="72"/>
    </row>
    <row r="4505" spans="2:13" x14ac:dyDescent="0.25">
      <c r="B4505" s="72" t="s">
        <v>143</v>
      </c>
      <c r="C4505" s="72" t="s">
        <v>144</v>
      </c>
      <c r="D4505" s="72" t="s">
        <v>12</v>
      </c>
      <c r="E4505" s="72" t="s">
        <v>188</v>
      </c>
      <c r="F4505" s="73">
        <v>9609031</v>
      </c>
      <c r="G4505" s="72" t="s">
        <v>14</v>
      </c>
      <c r="H4505" s="72" t="s">
        <v>15</v>
      </c>
      <c r="I4505" s="72" t="s">
        <v>16</v>
      </c>
      <c r="J4505" s="72" t="s">
        <v>18</v>
      </c>
      <c r="K4505" s="72" t="s">
        <v>147</v>
      </c>
      <c r="L4505" s="72" t="s">
        <v>467</v>
      </c>
      <c r="M4505" s="72" t="s">
        <v>191</v>
      </c>
    </row>
    <row r="4506" spans="2:13" x14ac:dyDescent="0.25">
      <c r="B4506" s="72" t="s">
        <v>143</v>
      </c>
      <c r="C4506" s="72" t="s">
        <v>144</v>
      </c>
      <c r="D4506" s="72" t="s">
        <v>12</v>
      </c>
      <c r="E4506" s="72" t="s">
        <v>188</v>
      </c>
      <c r="F4506" s="73">
        <v>42163</v>
      </c>
      <c r="G4506" s="72" t="s">
        <v>14</v>
      </c>
      <c r="H4506" s="72" t="s">
        <v>15</v>
      </c>
      <c r="I4506" s="72" t="s">
        <v>16</v>
      </c>
      <c r="J4506" s="72" t="s">
        <v>371</v>
      </c>
      <c r="K4506" s="72" t="s">
        <v>147</v>
      </c>
      <c r="L4506" s="72" t="s">
        <v>440</v>
      </c>
      <c r="M4506" s="72" t="s">
        <v>151</v>
      </c>
    </row>
    <row r="4507" spans="2:13" x14ac:dyDescent="0.25">
      <c r="B4507" s="72" t="s">
        <v>143</v>
      </c>
      <c r="C4507" s="72" t="s">
        <v>144</v>
      </c>
      <c r="D4507" s="72" t="s">
        <v>12</v>
      </c>
      <c r="E4507" s="72" t="s">
        <v>157</v>
      </c>
      <c r="F4507" s="73">
        <v>464824</v>
      </c>
      <c r="G4507" s="72" t="s">
        <v>14</v>
      </c>
      <c r="H4507" s="72" t="s">
        <v>15</v>
      </c>
      <c r="I4507" s="72" t="s">
        <v>16</v>
      </c>
      <c r="J4507" s="72" t="s">
        <v>18</v>
      </c>
      <c r="K4507" s="72" t="s">
        <v>168</v>
      </c>
      <c r="L4507" s="72" t="s">
        <v>680</v>
      </c>
      <c r="M4507" s="72" t="s">
        <v>322</v>
      </c>
    </row>
    <row r="4508" spans="2:13" x14ac:dyDescent="0.25">
      <c r="B4508" s="72" t="s">
        <v>143</v>
      </c>
      <c r="C4508" s="72" t="s">
        <v>144</v>
      </c>
      <c r="D4508" s="72" t="s">
        <v>12</v>
      </c>
      <c r="E4508" s="72" t="s">
        <v>237</v>
      </c>
      <c r="F4508" s="73">
        <v>21118</v>
      </c>
      <c r="G4508" s="72" t="s">
        <v>14</v>
      </c>
      <c r="H4508" s="72" t="s">
        <v>15</v>
      </c>
      <c r="I4508" s="72" t="s">
        <v>16</v>
      </c>
      <c r="J4508" s="72" t="s">
        <v>18</v>
      </c>
      <c r="K4508" s="72" t="s">
        <v>214</v>
      </c>
      <c r="L4508" s="72" t="s">
        <v>450</v>
      </c>
      <c r="M4508" s="72" t="s">
        <v>151</v>
      </c>
    </row>
    <row r="4509" spans="2:13" x14ac:dyDescent="0.25">
      <c r="B4509" s="72" t="s">
        <v>143</v>
      </c>
      <c r="C4509" s="72" t="s">
        <v>144</v>
      </c>
      <c r="D4509" s="72" t="s">
        <v>12</v>
      </c>
      <c r="E4509" s="72" t="s">
        <v>188</v>
      </c>
      <c r="F4509" s="73">
        <v>827799</v>
      </c>
      <c r="G4509" s="72" t="s">
        <v>14</v>
      </c>
      <c r="H4509" s="72" t="s">
        <v>15</v>
      </c>
      <c r="I4509" s="72" t="s">
        <v>16</v>
      </c>
      <c r="J4509" s="72" t="s">
        <v>18</v>
      </c>
      <c r="K4509" s="72" t="s">
        <v>33</v>
      </c>
      <c r="L4509" s="72" t="s">
        <v>575</v>
      </c>
      <c r="M4509" s="72" t="s">
        <v>248</v>
      </c>
    </row>
    <row r="4510" spans="2:13" x14ac:dyDescent="0.25">
      <c r="B4510" s="72" t="s">
        <v>143</v>
      </c>
      <c r="C4510" s="72" t="s">
        <v>144</v>
      </c>
      <c r="D4510" s="72" t="s">
        <v>12</v>
      </c>
      <c r="E4510" s="72" t="s">
        <v>199</v>
      </c>
      <c r="F4510" s="73">
        <v>48735</v>
      </c>
      <c r="G4510" s="72" t="s">
        <v>14</v>
      </c>
      <c r="H4510" s="72" t="s">
        <v>15</v>
      </c>
      <c r="I4510" s="72" t="s">
        <v>16</v>
      </c>
      <c r="J4510" s="72" t="s">
        <v>18</v>
      </c>
      <c r="K4510" s="72" t="s">
        <v>147</v>
      </c>
      <c r="L4510" s="72" t="s">
        <v>571</v>
      </c>
      <c r="M4510" s="72"/>
    </row>
    <row r="4511" spans="2:13" x14ac:dyDescent="0.25">
      <c r="B4511" s="72" t="s">
        <v>143</v>
      </c>
      <c r="C4511" s="72" t="s">
        <v>144</v>
      </c>
      <c r="D4511" s="72" t="s">
        <v>12</v>
      </c>
      <c r="E4511" s="72" t="s">
        <v>177</v>
      </c>
      <c r="F4511" s="73">
        <v>67840</v>
      </c>
      <c r="G4511" s="72" t="s">
        <v>14</v>
      </c>
      <c r="H4511" s="72" t="s">
        <v>155</v>
      </c>
      <c r="I4511" s="72" t="s">
        <v>16</v>
      </c>
      <c r="J4511" s="72" t="s">
        <v>18</v>
      </c>
      <c r="K4511" s="72" t="s">
        <v>33</v>
      </c>
      <c r="L4511" s="72" t="s">
        <v>596</v>
      </c>
      <c r="M4511" s="72"/>
    </row>
    <row r="4512" spans="2:13" x14ac:dyDescent="0.25">
      <c r="B4512" s="72" t="s">
        <v>143</v>
      </c>
      <c r="C4512" s="72" t="s">
        <v>144</v>
      </c>
      <c r="D4512" s="72" t="s">
        <v>12</v>
      </c>
      <c r="E4512" s="72" t="s">
        <v>160</v>
      </c>
      <c r="F4512" s="73">
        <v>45158</v>
      </c>
      <c r="G4512" s="72" t="s">
        <v>14</v>
      </c>
      <c r="H4512" s="72" t="s">
        <v>155</v>
      </c>
      <c r="I4512" s="72" t="s">
        <v>16</v>
      </c>
      <c r="J4512" s="72" t="s">
        <v>18</v>
      </c>
      <c r="K4512" s="72" t="s">
        <v>33</v>
      </c>
      <c r="L4512" s="72" t="s">
        <v>300</v>
      </c>
      <c r="M4512" s="72" t="s">
        <v>163</v>
      </c>
    </row>
    <row r="4513" spans="2:13" x14ac:dyDescent="0.25">
      <c r="B4513" s="72" t="s">
        <v>143</v>
      </c>
      <c r="C4513" s="72" t="s">
        <v>144</v>
      </c>
      <c r="D4513" s="72" t="s">
        <v>12</v>
      </c>
      <c r="E4513" s="72" t="s">
        <v>188</v>
      </c>
      <c r="F4513" s="73">
        <v>1171831</v>
      </c>
      <c r="G4513" s="72" t="s">
        <v>14</v>
      </c>
      <c r="H4513" s="72" t="s">
        <v>15</v>
      </c>
      <c r="I4513" s="72" t="s">
        <v>16</v>
      </c>
      <c r="J4513" s="72" t="s">
        <v>18</v>
      </c>
      <c r="K4513" s="72" t="s">
        <v>205</v>
      </c>
      <c r="L4513" s="72" t="s">
        <v>658</v>
      </c>
      <c r="M4513" s="72" t="s">
        <v>151</v>
      </c>
    </row>
    <row r="4514" spans="2:13" x14ac:dyDescent="0.25">
      <c r="B4514" s="72" t="s">
        <v>143</v>
      </c>
      <c r="C4514" s="72" t="s">
        <v>144</v>
      </c>
      <c r="D4514" s="72" t="s">
        <v>12</v>
      </c>
      <c r="E4514" s="72" t="s">
        <v>188</v>
      </c>
      <c r="F4514" s="73">
        <v>40491</v>
      </c>
      <c r="G4514" s="72" t="s">
        <v>14</v>
      </c>
      <c r="H4514" s="72" t="s">
        <v>15</v>
      </c>
      <c r="I4514" s="72" t="s">
        <v>16</v>
      </c>
      <c r="J4514" s="72" t="s">
        <v>18</v>
      </c>
      <c r="K4514" s="72" t="s">
        <v>267</v>
      </c>
      <c r="L4514" s="72" t="s">
        <v>468</v>
      </c>
      <c r="M4514" s="72" t="s">
        <v>163</v>
      </c>
    </row>
    <row r="4515" spans="2:13" x14ac:dyDescent="0.25">
      <c r="B4515" s="72" t="s">
        <v>143</v>
      </c>
      <c r="C4515" s="72" t="s">
        <v>144</v>
      </c>
      <c r="D4515" s="72" t="s">
        <v>12</v>
      </c>
      <c r="E4515" s="72" t="s">
        <v>439</v>
      </c>
      <c r="F4515" s="73">
        <v>358</v>
      </c>
      <c r="G4515" s="72" t="s">
        <v>14</v>
      </c>
      <c r="H4515" s="72" t="s">
        <v>15</v>
      </c>
      <c r="I4515" s="72" t="s">
        <v>16</v>
      </c>
      <c r="J4515" s="72" t="s">
        <v>18</v>
      </c>
      <c r="K4515" s="72" t="s">
        <v>168</v>
      </c>
      <c r="L4515" s="72" t="s">
        <v>591</v>
      </c>
      <c r="M4515" s="72"/>
    </row>
    <row r="4516" spans="2:13" x14ac:dyDescent="0.25">
      <c r="B4516" s="72" t="s">
        <v>143</v>
      </c>
      <c r="C4516" s="72" t="s">
        <v>144</v>
      </c>
      <c r="D4516" s="72" t="s">
        <v>12</v>
      </c>
      <c r="E4516" s="72" t="s">
        <v>197</v>
      </c>
      <c r="F4516" s="73">
        <v>1598670</v>
      </c>
      <c r="G4516" s="72" t="s">
        <v>14</v>
      </c>
      <c r="H4516" s="72" t="s">
        <v>155</v>
      </c>
      <c r="I4516" s="72" t="s">
        <v>16</v>
      </c>
      <c r="J4516" s="72" t="s">
        <v>18</v>
      </c>
      <c r="K4516" s="72" t="s">
        <v>33</v>
      </c>
      <c r="L4516" s="72" t="s">
        <v>277</v>
      </c>
      <c r="M4516" s="72" t="s">
        <v>163</v>
      </c>
    </row>
    <row r="4517" spans="2:13" x14ac:dyDescent="0.25">
      <c r="B4517" s="72" t="s">
        <v>143</v>
      </c>
      <c r="C4517" s="72" t="s">
        <v>144</v>
      </c>
      <c r="D4517" s="72" t="s">
        <v>12</v>
      </c>
      <c r="E4517" s="72" t="s">
        <v>177</v>
      </c>
      <c r="F4517" s="73">
        <v>46989</v>
      </c>
      <c r="G4517" s="72" t="s">
        <v>14</v>
      </c>
      <c r="H4517" s="72" t="s">
        <v>15</v>
      </c>
      <c r="I4517" s="72" t="s">
        <v>16</v>
      </c>
      <c r="J4517" s="72" t="s">
        <v>18</v>
      </c>
      <c r="K4517" s="72" t="s">
        <v>33</v>
      </c>
      <c r="L4517" s="72" t="s">
        <v>402</v>
      </c>
      <c r="M4517" s="72"/>
    </row>
    <row r="4518" spans="2:13" x14ac:dyDescent="0.25">
      <c r="B4518" s="72" t="s">
        <v>143</v>
      </c>
      <c r="C4518" s="72" t="s">
        <v>144</v>
      </c>
      <c r="D4518" s="72" t="s">
        <v>12</v>
      </c>
      <c r="E4518" s="72" t="s">
        <v>197</v>
      </c>
      <c r="F4518" s="73">
        <v>2422966</v>
      </c>
      <c r="G4518" s="72" t="s">
        <v>14</v>
      </c>
      <c r="H4518" s="72" t="s">
        <v>155</v>
      </c>
      <c r="I4518" s="72" t="s">
        <v>16</v>
      </c>
      <c r="J4518" s="72" t="s">
        <v>18</v>
      </c>
      <c r="K4518" s="72" t="s">
        <v>33</v>
      </c>
      <c r="L4518" s="72" t="s">
        <v>364</v>
      </c>
      <c r="M4518" s="72" t="s">
        <v>163</v>
      </c>
    </row>
    <row r="4519" spans="2:13" x14ac:dyDescent="0.25">
      <c r="B4519" s="72" t="s">
        <v>143</v>
      </c>
      <c r="C4519" s="72" t="s">
        <v>144</v>
      </c>
      <c r="D4519" s="72" t="s">
        <v>12</v>
      </c>
      <c r="E4519" s="72" t="s">
        <v>145</v>
      </c>
      <c r="F4519" s="73">
        <v>-23</v>
      </c>
      <c r="G4519" s="72" t="s">
        <v>14</v>
      </c>
      <c r="H4519" s="72" t="s">
        <v>15</v>
      </c>
      <c r="I4519" s="72" t="s">
        <v>16</v>
      </c>
      <c r="J4519" s="72" t="s">
        <v>371</v>
      </c>
      <c r="K4519" s="72" t="s">
        <v>24</v>
      </c>
      <c r="L4519" s="72" t="s">
        <v>226</v>
      </c>
      <c r="M4519" s="72"/>
    </row>
    <row r="4520" spans="2:13" x14ac:dyDescent="0.25">
      <c r="B4520" s="72" t="s">
        <v>143</v>
      </c>
      <c r="C4520" s="72" t="s">
        <v>144</v>
      </c>
      <c r="D4520" s="72" t="s">
        <v>12</v>
      </c>
      <c r="E4520" s="72" t="s">
        <v>152</v>
      </c>
      <c r="F4520" s="73">
        <v>-26378</v>
      </c>
      <c r="G4520" s="72" t="s">
        <v>14</v>
      </c>
      <c r="H4520" s="72" t="s">
        <v>155</v>
      </c>
      <c r="I4520" s="72" t="s">
        <v>16</v>
      </c>
      <c r="J4520" s="72" t="s">
        <v>18</v>
      </c>
      <c r="K4520" s="72" t="s">
        <v>33</v>
      </c>
      <c r="L4520" s="72" t="s">
        <v>392</v>
      </c>
      <c r="M4520" s="72"/>
    </row>
    <row r="4521" spans="2:13" x14ac:dyDescent="0.25">
      <c r="B4521" s="72" t="s">
        <v>143</v>
      </c>
      <c r="C4521" s="72" t="s">
        <v>144</v>
      </c>
      <c r="D4521" s="72" t="s">
        <v>12</v>
      </c>
      <c r="E4521" s="72" t="s">
        <v>183</v>
      </c>
      <c r="F4521" s="73">
        <v>74814</v>
      </c>
      <c r="G4521" s="72" t="s">
        <v>14</v>
      </c>
      <c r="H4521" s="72" t="s">
        <v>15</v>
      </c>
      <c r="I4521" s="72" t="s">
        <v>16</v>
      </c>
      <c r="J4521" s="72" t="s">
        <v>18</v>
      </c>
      <c r="K4521" s="72" t="s">
        <v>33</v>
      </c>
      <c r="L4521" s="72" t="s">
        <v>803</v>
      </c>
      <c r="M4521" s="72" t="s">
        <v>163</v>
      </c>
    </row>
    <row r="4522" spans="2:13" x14ac:dyDescent="0.25">
      <c r="B4522" s="72" t="s">
        <v>143</v>
      </c>
      <c r="C4522" s="72" t="s">
        <v>144</v>
      </c>
      <c r="D4522" s="72" t="s">
        <v>12</v>
      </c>
      <c r="E4522" s="72" t="s">
        <v>145</v>
      </c>
      <c r="F4522" s="73">
        <v>-116001</v>
      </c>
      <c r="G4522" s="72" t="s">
        <v>14</v>
      </c>
      <c r="H4522" s="72" t="s">
        <v>155</v>
      </c>
      <c r="I4522" s="72" t="s">
        <v>16</v>
      </c>
      <c r="J4522" s="72" t="s">
        <v>371</v>
      </c>
      <c r="K4522" s="72" t="s">
        <v>33</v>
      </c>
      <c r="L4522" s="72" t="s">
        <v>465</v>
      </c>
      <c r="M4522" s="72"/>
    </row>
    <row r="4523" spans="2:13" x14ac:dyDescent="0.25">
      <c r="B4523" s="72" t="s">
        <v>143</v>
      </c>
      <c r="C4523" s="72" t="s">
        <v>144</v>
      </c>
      <c r="D4523" s="72" t="s">
        <v>12</v>
      </c>
      <c r="E4523" s="72" t="s">
        <v>188</v>
      </c>
      <c r="F4523" s="73">
        <v>14303690</v>
      </c>
      <c r="G4523" s="72" t="s">
        <v>14</v>
      </c>
      <c r="H4523" s="72" t="s">
        <v>15</v>
      </c>
      <c r="I4523" s="72" t="s">
        <v>16</v>
      </c>
      <c r="J4523" s="72" t="s">
        <v>18</v>
      </c>
      <c r="K4523" s="72" t="s">
        <v>147</v>
      </c>
      <c r="L4523" s="72" t="s">
        <v>370</v>
      </c>
      <c r="M4523" s="72" t="s">
        <v>191</v>
      </c>
    </row>
    <row r="4524" spans="2:13" x14ac:dyDescent="0.25">
      <c r="B4524" s="72" t="s">
        <v>143</v>
      </c>
      <c r="C4524" s="72" t="s">
        <v>144</v>
      </c>
      <c r="D4524" s="72" t="s">
        <v>12</v>
      </c>
      <c r="E4524" s="72" t="s">
        <v>197</v>
      </c>
      <c r="F4524" s="73">
        <v>696687</v>
      </c>
      <c r="G4524" s="72" t="s">
        <v>14</v>
      </c>
      <c r="H4524" s="72" t="s">
        <v>155</v>
      </c>
      <c r="I4524" s="72" t="s">
        <v>16</v>
      </c>
      <c r="J4524" s="72" t="s">
        <v>18</v>
      </c>
      <c r="K4524" s="72" t="s">
        <v>33</v>
      </c>
      <c r="L4524" s="72" t="s">
        <v>207</v>
      </c>
      <c r="M4524" s="72" t="s">
        <v>191</v>
      </c>
    </row>
    <row r="4525" spans="2:13" x14ac:dyDescent="0.25">
      <c r="B4525" s="72" t="s">
        <v>143</v>
      </c>
      <c r="C4525" s="72" t="s">
        <v>144</v>
      </c>
      <c r="D4525" s="72" t="s">
        <v>12</v>
      </c>
      <c r="E4525" s="72" t="s">
        <v>219</v>
      </c>
      <c r="F4525" s="73">
        <v>159103</v>
      </c>
      <c r="G4525" s="72" t="s">
        <v>14</v>
      </c>
      <c r="H4525" s="72" t="s">
        <v>15</v>
      </c>
      <c r="I4525" s="72" t="s">
        <v>16</v>
      </c>
      <c r="J4525" s="72" t="s">
        <v>18</v>
      </c>
      <c r="K4525" s="72" t="s">
        <v>184</v>
      </c>
      <c r="L4525" s="72" t="s">
        <v>185</v>
      </c>
      <c r="M4525" s="72"/>
    </row>
    <row r="4526" spans="2:13" x14ac:dyDescent="0.25">
      <c r="B4526" s="72" t="s">
        <v>143</v>
      </c>
      <c r="C4526" s="72" t="s">
        <v>144</v>
      </c>
      <c r="D4526" s="72" t="s">
        <v>12</v>
      </c>
      <c r="E4526" s="72" t="s">
        <v>177</v>
      </c>
      <c r="F4526" s="73">
        <v>620069</v>
      </c>
      <c r="G4526" s="72" t="s">
        <v>14</v>
      </c>
      <c r="H4526" s="72" t="s">
        <v>155</v>
      </c>
      <c r="I4526" s="72" t="s">
        <v>16</v>
      </c>
      <c r="J4526" s="72" t="s">
        <v>18</v>
      </c>
      <c r="K4526" s="72" t="s">
        <v>33</v>
      </c>
      <c r="L4526" s="72" t="s">
        <v>228</v>
      </c>
      <c r="M4526" s="72"/>
    </row>
    <row r="4527" spans="2:13" x14ac:dyDescent="0.25">
      <c r="B4527" s="72" t="s">
        <v>143</v>
      </c>
      <c r="C4527" s="72" t="s">
        <v>144</v>
      </c>
      <c r="D4527" s="72" t="s">
        <v>12</v>
      </c>
      <c r="E4527" s="72" t="s">
        <v>181</v>
      </c>
      <c r="F4527" s="73">
        <v>-46</v>
      </c>
      <c r="G4527" s="72" t="s">
        <v>14</v>
      </c>
      <c r="H4527" s="72" t="s">
        <v>15</v>
      </c>
      <c r="I4527" s="72" t="s">
        <v>16</v>
      </c>
      <c r="J4527" s="72" t="s">
        <v>18</v>
      </c>
      <c r="K4527" s="72" t="s">
        <v>33</v>
      </c>
      <c r="L4527" s="72" t="s">
        <v>445</v>
      </c>
      <c r="M4527" s="72"/>
    </row>
    <row r="4528" spans="2:13" x14ac:dyDescent="0.25">
      <c r="B4528" s="72" t="s">
        <v>143</v>
      </c>
      <c r="C4528" s="72" t="s">
        <v>144</v>
      </c>
      <c r="D4528" s="72" t="s">
        <v>12</v>
      </c>
      <c r="E4528" s="72" t="s">
        <v>227</v>
      </c>
      <c r="F4528" s="73">
        <v>12605</v>
      </c>
      <c r="G4528" s="72" t="s">
        <v>14</v>
      </c>
      <c r="H4528" s="72" t="s">
        <v>15</v>
      </c>
      <c r="I4528" s="72" t="s">
        <v>16</v>
      </c>
      <c r="J4528" s="72" t="s">
        <v>18</v>
      </c>
      <c r="K4528" s="72" t="s">
        <v>33</v>
      </c>
      <c r="L4528" s="72" t="s">
        <v>677</v>
      </c>
      <c r="M4528" s="72" t="s">
        <v>163</v>
      </c>
    </row>
    <row r="4529" spans="2:13" x14ac:dyDescent="0.25">
      <c r="B4529" s="72" t="s">
        <v>143</v>
      </c>
      <c r="C4529" s="72" t="s">
        <v>144</v>
      </c>
      <c r="D4529" s="72" t="s">
        <v>12</v>
      </c>
      <c r="E4529" s="72" t="s">
        <v>197</v>
      </c>
      <c r="F4529" s="73">
        <v>3412751</v>
      </c>
      <c r="G4529" s="72" t="s">
        <v>14</v>
      </c>
      <c r="H4529" s="72" t="s">
        <v>15</v>
      </c>
      <c r="I4529" s="72" t="s">
        <v>136</v>
      </c>
      <c r="J4529" s="72" t="s">
        <v>18</v>
      </c>
      <c r="K4529" s="72" t="s">
        <v>184</v>
      </c>
      <c r="L4529" s="72" t="s">
        <v>185</v>
      </c>
      <c r="M4529" s="72" t="s">
        <v>151</v>
      </c>
    </row>
    <row r="4530" spans="2:13" x14ac:dyDescent="0.25">
      <c r="B4530" s="72" t="s">
        <v>143</v>
      </c>
      <c r="C4530" s="72" t="s">
        <v>144</v>
      </c>
      <c r="D4530" s="72" t="s">
        <v>12</v>
      </c>
      <c r="E4530" s="72" t="s">
        <v>152</v>
      </c>
      <c r="F4530" s="73">
        <v>-3079</v>
      </c>
      <c r="G4530" s="72" t="s">
        <v>14</v>
      </c>
      <c r="H4530" s="72" t="s">
        <v>15</v>
      </c>
      <c r="I4530" s="72" t="s">
        <v>16</v>
      </c>
      <c r="J4530" s="72" t="s">
        <v>18</v>
      </c>
      <c r="K4530" s="72" t="s">
        <v>33</v>
      </c>
      <c r="L4530" s="72" t="s">
        <v>545</v>
      </c>
      <c r="M4530" s="72"/>
    </row>
    <row r="4531" spans="2:13" x14ac:dyDescent="0.25">
      <c r="B4531" s="72" t="s">
        <v>143</v>
      </c>
      <c r="C4531" s="72" t="s">
        <v>144</v>
      </c>
      <c r="D4531" s="72" t="s">
        <v>12</v>
      </c>
      <c r="E4531" s="72" t="s">
        <v>199</v>
      </c>
      <c r="F4531" s="73">
        <v>88</v>
      </c>
      <c r="G4531" s="72" t="s">
        <v>14</v>
      </c>
      <c r="H4531" s="72" t="s">
        <v>15</v>
      </c>
      <c r="I4531" s="72" t="s">
        <v>16</v>
      </c>
      <c r="J4531" s="72" t="s">
        <v>18</v>
      </c>
      <c r="K4531" s="72" t="s">
        <v>33</v>
      </c>
      <c r="L4531" s="72" t="s">
        <v>187</v>
      </c>
      <c r="M4531" s="72"/>
    </row>
    <row r="4532" spans="2:13" x14ac:dyDescent="0.25">
      <c r="B4532" s="72" t="s">
        <v>143</v>
      </c>
      <c r="C4532" s="72" t="s">
        <v>144</v>
      </c>
      <c r="D4532" s="72" t="s">
        <v>12</v>
      </c>
      <c r="E4532" s="72" t="s">
        <v>152</v>
      </c>
      <c r="F4532" s="73">
        <v>-5581</v>
      </c>
      <c r="G4532" s="72" t="s">
        <v>14</v>
      </c>
      <c r="H4532" s="72" t="s">
        <v>15</v>
      </c>
      <c r="I4532" s="72" t="s">
        <v>16</v>
      </c>
      <c r="J4532" s="72" t="s">
        <v>18</v>
      </c>
      <c r="K4532" s="72" t="s">
        <v>24</v>
      </c>
      <c r="L4532" s="72" t="s">
        <v>422</v>
      </c>
      <c r="M4532" s="72"/>
    </row>
    <row r="4533" spans="2:13" x14ac:dyDescent="0.25">
      <c r="B4533" s="72" t="s">
        <v>143</v>
      </c>
      <c r="C4533" s="72" t="s">
        <v>144</v>
      </c>
      <c r="D4533" s="72" t="s">
        <v>12</v>
      </c>
      <c r="E4533" s="72" t="s">
        <v>746</v>
      </c>
      <c r="F4533" s="73">
        <v>194934</v>
      </c>
      <c r="G4533" s="72" t="s">
        <v>14</v>
      </c>
      <c r="H4533" s="72" t="s">
        <v>155</v>
      </c>
      <c r="I4533" s="72" t="s">
        <v>16</v>
      </c>
      <c r="J4533" s="72" t="s">
        <v>18</v>
      </c>
      <c r="K4533" s="72" t="s">
        <v>269</v>
      </c>
      <c r="L4533" s="72" t="s">
        <v>270</v>
      </c>
      <c r="M4533" s="72" t="s">
        <v>334</v>
      </c>
    </row>
    <row r="4534" spans="2:13" x14ac:dyDescent="0.25">
      <c r="B4534" s="72" t="s">
        <v>143</v>
      </c>
      <c r="C4534" s="72" t="s">
        <v>144</v>
      </c>
      <c r="D4534" s="72" t="s">
        <v>12</v>
      </c>
      <c r="E4534" s="72" t="s">
        <v>328</v>
      </c>
      <c r="F4534" s="73">
        <v>64703</v>
      </c>
      <c r="G4534" s="72" t="s">
        <v>14</v>
      </c>
      <c r="H4534" s="72" t="s">
        <v>15</v>
      </c>
      <c r="I4534" s="72" t="s">
        <v>16</v>
      </c>
      <c r="J4534" s="72" t="s">
        <v>18</v>
      </c>
      <c r="K4534" s="72" t="s">
        <v>189</v>
      </c>
      <c r="L4534" s="72" t="s">
        <v>324</v>
      </c>
      <c r="M4534" s="72" t="s">
        <v>203</v>
      </c>
    </row>
    <row r="4535" spans="2:13" x14ac:dyDescent="0.25">
      <c r="B4535" s="72" t="s">
        <v>143</v>
      </c>
      <c r="C4535" s="72" t="s">
        <v>144</v>
      </c>
      <c r="D4535" s="72" t="s">
        <v>12</v>
      </c>
      <c r="E4535" s="72" t="s">
        <v>219</v>
      </c>
      <c r="F4535" s="73">
        <v>175735</v>
      </c>
      <c r="G4535" s="72" t="s">
        <v>14</v>
      </c>
      <c r="H4535" s="72" t="s">
        <v>15</v>
      </c>
      <c r="I4535" s="72" t="s">
        <v>16</v>
      </c>
      <c r="J4535" s="72" t="s">
        <v>18</v>
      </c>
      <c r="K4535" s="72" t="s">
        <v>33</v>
      </c>
      <c r="L4535" s="72" t="s">
        <v>289</v>
      </c>
      <c r="M4535" s="72"/>
    </row>
    <row r="4536" spans="2:13" x14ac:dyDescent="0.25">
      <c r="B4536" s="72" t="s">
        <v>143</v>
      </c>
      <c r="C4536" s="72" t="s">
        <v>144</v>
      </c>
      <c r="D4536" s="72" t="s">
        <v>12</v>
      </c>
      <c r="E4536" s="72" t="s">
        <v>160</v>
      </c>
      <c r="F4536" s="73">
        <v>49104</v>
      </c>
      <c r="G4536" s="72" t="s">
        <v>14</v>
      </c>
      <c r="H4536" s="72" t="s">
        <v>15</v>
      </c>
      <c r="I4536" s="72" t="s">
        <v>16</v>
      </c>
      <c r="J4536" s="72" t="s">
        <v>18</v>
      </c>
      <c r="K4536" s="72" t="s">
        <v>184</v>
      </c>
      <c r="L4536" s="72" t="s">
        <v>698</v>
      </c>
      <c r="M4536" s="72" t="s">
        <v>163</v>
      </c>
    </row>
    <row r="4537" spans="2:13" x14ac:dyDescent="0.25">
      <c r="B4537" s="72" t="s">
        <v>143</v>
      </c>
      <c r="C4537" s="72" t="s">
        <v>144</v>
      </c>
      <c r="D4537" s="72" t="s">
        <v>12</v>
      </c>
      <c r="E4537" s="72" t="s">
        <v>152</v>
      </c>
      <c r="F4537" s="73">
        <v>-61</v>
      </c>
      <c r="G4537" s="72" t="s">
        <v>14</v>
      </c>
      <c r="H4537" s="72" t="s">
        <v>15</v>
      </c>
      <c r="I4537" s="72" t="s">
        <v>16</v>
      </c>
      <c r="J4537" s="72" t="s">
        <v>18</v>
      </c>
      <c r="K4537" s="72" t="s">
        <v>33</v>
      </c>
      <c r="L4537" s="72" t="s">
        <v>408</v>
      </c>
      <c r="M4537" s="72"/>
    </row>
    <row r="4538" spans="2:13" x14ac:dyDescent="0.25">
      <c r="B4538" s="72" t="s">
        <v>143</v>
      </c>
      <c r="C4538" s="72" t="s">
        <v>144</v>
      </c>
      <c r="D4538" s="72" t="s">
        <v>12</v>
      </c>
      <c r="E4538" s="72" t="s">
        <v>149</v>
      </c>
      <c r="F4538" s="73">
        <v>7329619</v>
      </c>
      <c r="G4538" s="72" t="s">
        <v>14</v>
      </c>
      <c r="H4538" s="72" t="s">
        <v>15</v>
      </c>
      <c r="I4538" s="72" t="s">
        <v>16</v>
      </c>
      <c r="J4538" s="72" t="s">
        <v>18</v>
      </c>
      <c r="K4538" s="72" t="s">
        <v>33</v>
      </c>
      <c r="L4538" s="72" t="s">
        <v>636</v>
      </c>
      <c r="M4538" s="72" t="s">
        <v>151</v>
      </c>
    </row>
    <row r="4539" spans="2:13" x14ac:dyDescent="0.25">
      <c r="B4539" s="72" t="s">
        <v>143</v>
      </c>
      <c r="C4539" s="72" t="s">
        <v>144</v>
      </c>
      <c r="D4539" s="72" t="s">
        <v>12</v>
      </c>
      <c r="E4539" s="72" t="s">
        <v>229</v>
      </c>
      <c r="F4539" s="73">
        <v>-1261</v>
      </c>
      <c r="G4539" s="72" t="s">
        <v>14</v>
      </c>
      <c r="H4539" s="72" t="s">
        <v>15</v>
      </c>
      <c r="I4539" s="72" t="s">
        <v>16</v>
      </c>
      <c r="J4539" s="72" t="s">
        <v>18</v>
      </c>
      <c r="K4539" s="72" t="s">
        <v>168</v>
      </c>
      <c r="L4539" s="72" t="s">
        <v>744</v>
      </c>
      <c r="M4539" s="72"/>
    </row>
    <row r="4540" spans="2:13" x14ac:dyDescent="0.25">
      <c r="B4540" s="72" t="s">
        <v>143</v>
      </c>
      <c r="C4540" s="72" t="s">
        <v>144</v>
      </c>
      <c r="D4540" s="72" t="s">
        <v>12</v>
      </c>
      <c r="E4540" s="72" t="s">
        <v>188</v>
      </c>
      <c r="F4540" s="73">
        <v>61305</v>
      </c>
      <c r="G4540" s="72" t="s">
        <v>14</v>
      </c>
      <c r="H4540" s="72" t="s">
        <v>155</v>
      </c>
      <c r="I4540" s="72" t="s">
        <v>16</v>
      </c>
      <c r="J4540" s="72" t="s">
        <v>18</v>
      </c>
      <c r="K4540" s="72" t="s">
        <v>33</v>
      </c>
      <c r="L4540" s="72" t="s">
        <v>512</v>
      </c>
      <c r="M4540" s="72" t="s">
        <v>191</v>
      </c>
    </row>
    <row r="4541" spans="2:13" x14ac:dyDescent="0.25">
      <c r="B4541" s="72" t="s">
        <v>143</v>
      </c>
      <c r="C4541" s="72" t="s">
        <v>144</v>
      </c>
      <c r="D4541" s="72" t="s">
        <v>12</v>
      </c>
      <c r="E4541" s="72" t="s">
        <v>197</v>
      </c>
      <c r="F4541" s="73">
        <v>1163638</v>
      </c>
      <c r="G4541" s="72" t="s">
        <v>14</v>
      </c>
      <c r="H4541" s="72" t="s">
        <v>15</v>
      </c>
      <c r="I4541" s="72" t="s">
        <v>16</v>
      </c>
      <c r="J4541" s="72" t="s">
        <v>18</v>
      </c>
      <c r="K4541" s="72" t="s">
        <v>21</v>
      </c>
      <c r="L4541" s="72" t="s">
        <v>260</v>
      </c>
      <c r="M4541" s="72" t="s">
        <v>151</v>
      </c>
    </row>
    <row r="4542" spans="2:13" x14ac:dyDescent="0.25">
      <c r="B4542" s="72" t="s">
        <v>143</v>
      </c>
      <c r="C4542" s="72" t="s">
        <v>144</v>
      </c>
      <c r="D4542" s="72" t="s">
        <v>12</v>
      </c>
      <c r="E4542" s="72" t="s">
        <v>292</v>
      </c>
      <c r="F4542" s="73">
        <v>157640</v>
      </c>
      <c r="G4542" s="72" t="s">
        <v>14</v>
      </c>
      <c r="H4542" s="72" t="s">
        <v>15</v>
      </c>
      <c r="I4542" s="72" t="s">
        <v>16</v>
      </c>
      <c r="J4542" s="72" t="s">
        <v>18</v>
      </c>
      <c r="K4542" s="72" t="s">
        <v>33</v>
      </c>
      <c r="L4542" s="72" t="s">
        <v>596</v>
      </c>
      <c r="M4542" s="72" t="s">
        <v>522</v>
      </c>
    </row>
    <row r="4543" spans="2:13" x14ac:dyDescent="0.25">
      <c r="B4543" s="72" t="s">
        <v>143</v>
      </c>
      <c r="C4543" s="72" t="s">
        <v>144</v>
      </c>
      <c r="D4543" s="72" t="s">
        <v>12</v>
      </c>
      <c r="E4543" s="72" t="s">
        <v>197</v>
      </c>
      <c r="F4543" s="73">
        <v>886156</v>
      </c>
      <c r="G4543" s="72" t="s">
        <v>14</v>
      </c>
      <c r="H4543" s="72" t="s">
        <v>155</v>
      </c>
      <c r="I4543" s="72" t="s">
        <v>16</v>
      </c>
      <c r="J4543" s="72" t="s">
        <v>18</v>
      </c>
      <c r="K4543" s="72" t="s">
        <v>33</v>
      </c>
      <c r="L4543" s="72" t="s">
        <v>521</v>
      </c>
      <c r="M4543" s="72" t="s">
        <v>163</v>
      </c>
    </row>
    <row r="4544" spans="2:13" x14ac:dyDescent="0.25">
      <c r="B4544" s="72" t="s">
        <v>143</v>
      </c>
      <c r="C4544" s="72" t="s">
        <v>144</v>
      </c>
      <c r="D4544" s="72" t="s">
        <v>12</v>
      </c>
      <c r="E4544" s="72" t="s">
        <v>240</v>
      </c>
      <c r="F4544" s="73">
        <v>-54840</v>
      </c>
      <c r="G4544" s="72" t="s">
        <v>14</v>
      </c>
      <c r="H4544" s="72" t="s">
        <v>15</v>
      </c>
      <c r="I4544" s="72" t="s">
        <v>16</v>
      </c>
      <c r="J4544" s="72" t="s">
        <v>18</v>
      </c>
      <c r="K4544" s="72" t="s">
        <v>165</v>
      </c>
      <c r="L4544" s="72" t="s">
        <v>243</v>
      </c>
      <c r="M4544" s="72"/>
    </row>
    <row r="4545" spans="2:13" x14ac:dyDescent="0.25">
      <c r="B4545" s="72" t="s">
        <v>143</v>
      </c>
      <c r="C4545" s="72" t="s">
        <v>144</v>
      </c>
      <c r="D4545" s="72" t="s">
        <v>12</v>
      </c>
      <c r="E4545" s="72" t="s">
        <v>199</v>
      </c>
      <c r="F4545" s="73">
        <v>200851</v>
      </c>
      <c r="G4545" s="72" t="s">
        <v>14</v>
      </c>
      <c r="H4545" s="72" t="s">
        <v>15</v>
      </c>
      <c r="I4545" s="72" t="s">
        <v>16</v>
      </c>
      <c r="J4545" s="72" t="s">
        <v>18</v>
      </c>
      <c r="K4545" s="72" t="s">
        <v>205</v>
      </c>
      <c r="L4545" s="72" t="s">
        <v>206</v>
      </c>
      <c r="M4545" s="72"/>
    </row>
    <row r="4546" spans="2:13" x14ac:dyDescent="0.25">
      <c r="B4546" s="72" t="s">
        <v>143</v>
      </c>
      <c r="C4546" s="72" t="s">
        <v>144</v>
      </c>
      <c r="D4546" s="72" t="s">
        <v>12</v>
      </c>
      <c r="E4546" s="72" t="s">
        <v>282</v>
      </c>
      <c r="F4546" s="73">
        <v>-1481</v>
      </c>
      <c r="G4546" s="72" t="s">
        <v>14</v>
      </c>
      <c r="H4546" s="72" t="s">
        <v>155</v>
      </c>
      <c r="I4546" s="72" t="s">
        <v>16</v>
      </c>
      <c r="J4546" s="72" t="s">
        <v>18</v>
      </c>
      <c r="K4546" s="72" t="s">
        <v>147</v>
      </c>
      <c r="L4546" s="72" t="s">
        <v>158</v>
      </c>
      <c r="M4546" s="72"/>
    </row>
    <row r="4547" spans="2:13" x14ac:dyDescent="0.25">
      <c r="B4547" s="72" t="s">
        <v>143</v>
      </c>
      <c r="C4547" s="72" t="s">
        <v>144</v>
      </c>
      <c r="D4547" s="72" t="s">
        <v>12</v>
      </c>
      <c r="E4547" s="72" t="s">
        <v>292</v>
      </c>
      <c r="F4547" s="73">
        <v>141279</v>
      </c>
      <c r="G4547" s="72" t="s">
        <v>14</v>
      </c>
      <c r="H4547" s="72" t="s">
        <v>15</v>
      </c>
      <c r="I4547" s="72" t="s">
        <v>16</v>
      </c>
      <c r="J4547" s="72" t="s">
        <v>18</v>
      </c>
      <c r="K4547" s="72" t="s">
        <v>33</v>
      </c>
      <c r="L4547" s="72" t="s">
        <v>764</v>
      </c>
      <c r="M4547" s="72" t="s">
        <v>601</v>
      </c>
    </row>
    <row r="4548" spans="2:13" x14ac:dyDescent="0.25">
      <c r="B4548" s="72" t="s">
        <v>143</v>
      </c>
      <c r="C4548" s="72" t="s">
        <v>144</v>
      </c>
      <c r="D4548" s="72" t="s">
        <v>12</v>
      </c>
      <c r="E4548" s="72" t="s">
        <v>152</v>
      </c>
      <c r="F4548" s="73">
        <v>-1061</v>
      </c>
      <c r="G4548" s="72" t="s">
        <v>14</v>
      </c>
      <c r="H4548" s="72" t="s">
        <v>155</v>
      </c>
      <c r="I4548" s="72" t="s">
        <v>16</v>
      </c>
      <c r="J4548" s="72" t="s">
        <v>18</v>
      </c>
      <c r="K4548" s="72" t="s">
        <v>33</v>
      </c>
      <c r="L4548" s="72" t="s">
        <v>536</v>
      </c>
      <c r="M4548" s="72"/>
    </row>
    <row r="4549" spans="2:13" x14ac:dyDescent="0.25">
      <c r="B4549" s="72" t="s">
        <v>143</v>
      </c>
      <c r="C4549" s="72" t="s">
        <v>144</v>
      </c>
      <c r="D4549" s="72" t="s">
        <v>12</v>
      </c>
      <c r="E4549" s="72" t="s">
        <v>240</v>
      </c>
      <c r="F4549" s="73">
        <v>-5972</v>
      </c>
      <c r="G4549" s="72" t="s">
        <v>14</v>
      </c>
      <c r="H4549" s="72" t="s">
        <v>15</v>
      </c>
      <c r="I4549" s="72" t="s">
        <v>16</v>
      </c>
      <c r="J4549" s="72" t="s">
        <v>18</v>
      </c>
      <c r="K4549" s="72" t="s">
        <v>214</v>
      </c>
      <c r="L4549" s="72" t="s">
        <v>422</v>
      </c>
      <c r="M4549" s="72"/>
    </row>
    <row r="4550" spans="2:13" x14ac:dyDescent="0.25">
      <c r="B4550" s="72" t="s">
        <v>143</v>
      </c>
      <c r="C4550" s="72" t="s">
        <v>144</v>
      </c>
      <c r="D4550" s="72" t="s">
        <v>12</v>
      </c>
      <c r="E4550" s="72" t="s">
        <v>197</v>
      </c>
      <c r="F4550" s="73">
        <v>169920</v>
      </c>
      <c r="G4550" s="72" t="s">
        <v>14</v>
      </c>
      <c r="H4550" s="72" t="s">
        <v>15</v>
      </c>
      <c r="I4550" s="72" t="s">
        <v>136</v>
      </c>
      <c r="J4550" s="72" t="s">
        <v>18</v>
      </c>
      <c r="K4550" s="72" t="s">
        <v>184</v>
      </c>
      <c r="L4550" s="72" t="s">
        <v>336</v>
      </c>
      <c r="M4550" s="72" t="s">
        <v>163</v>
      </c>
    </row>
    <row r="4551" spans="2:13" x14ac:dyDescent="0.25">
      <c r="B4551" s="72" t="s">
        <v>143</v>
      </c>
      <c r="C4551" s="72" t="s">
        <v>144</v>
      </c>
      <c r="D4551" s="72" t="s">
        <v>12</v>
      </c>
      <c r="E4551" s="72" t="s">
        <v>188</v>
      </c>
      <c r="F4551" s="73">
        <v>1183271</v>
      </c>
      <c r="G4551" s="72" t="s">
        <v>14</v>
      </c>
      <c r="H4551" s="72" t="s">
        <v>15</v>
      </c>
      <c r="I4551" s="72" t="s">
        <v>16</v>
      </c>
      <c r="J4551" s="72" t="s">
        <v>18</v>
      </c>
      <c r="K4551" s="72" t="s">
        <v>33</v>
      </c>
      <c r="L4551" s="72" t="s">
        <v>385</v>
      </c>
      <c r="M4551" s="72" t="s">
        <v>151</v>
      </c>
    </row>
    <row r="4552" spans="2:13" x14ac:dyDescent="0.25">
      <c r="B4552" s="72" t="s">
        <v>143</v>
      </c>
      <c r="C4552" s="72" t="s">
        <v>144</v>
      </c>
      <c r="D4552" s="72" t="s">
        <v>12</v>
      </c>
      <c r="E4552" s="72" t="s">
        <v>199</v>
      </c>
      <c r="F4552" s="73">
        <v>148333</v>
      </c>
      <c r="G4552" s="72" t="s">
        <v>14</v>
      </c>
      <c r="H4552" s="72" t="s">
        <v>15</v>
      </c>
      <c r="I4552" s="72" t="s">
        <v>16</v>
      </c>
      <c r="J4552" s="72" t="s">
        <v>18</v>
      </c>
      <c r="K4552" s="72" t="s">
        <v>257</v>
      </c>
      <c r="L4552" s="72" t="s">
        <v>634</v>
      </c>
      <c r="M4552" s="72"/>
    </row>
    <row r="4553" spans="2:13" x14ac:dyDescent="0.25">
      <c r="B4553" s="72" t="s">
        <v>143</v>
      </c>
      <c r="C4553" s="72" t="s">
        <v>144</v>
      </c>
      <c r="D4553" s="72" t="s">
        <v>12</v>
      </c>
      <c r="E4553" s="72" t="s">
        <v>154</v>
      </c>
      <c r="F4553" s="73">
        <v>-23974</v>
      </c>
      <c r="G4553" s="72" t="s">
        <v>14</v>
      </c>
      <c r="H4553" s="72" t="s">
        <v>15</v>
      </c>
      <c r="I4553" s="72" t="s">
        <v>16</v>
      </c>
      <c r="J4553" s="72" t="s">
        <v>18</v>
      </c>
      <c r="K4553" s="72" t="s">
        <v>147</v>
      </c>
      <c r="L4553" s="72" t="s">
        <v>527</v>
      </c>
      <c r="M4553" s="72"/>
    </row>
    <row r="4554" spans="2:13" x14ac:dyDescent="0.25">
      <c r="B4554" s="72" t="s">
        <v>143</v>
      </c>
      <c r="C4554" s="72" t="s">
        <v>144</v>
      </c>
      <c r="D4554" s="72" t="s">
        <v>12</v>
      </c>
      <c r="E4554" s="72" t="s">
        <v>160</v>
      </c>
      <c r="F4554" s="73">
        <v>696856</v>
      </c>
      <c r="G4554" s="72" t="s">
        <v>14</v>
      </c>
      <c r="H4554" s="72" t="s">
        <v>15</v>
      </c>
      <c r="I4554" s="72" t="s">
        <v>16</v>
      </c>
      <c r="J4554" s="72" t="s">
        <v>18</v>
      </c>
      <c r="K4554" s="72" t="s">
        <v>214</v>
      </c>
      <c r="L4554" s="72" t="s">
        <v>699</v>
      </c>
      <c r="M4554" s="72" t="s">
        <v>248</v>
      </c>
    </row>
    <row r="4555" spans="2:13" x14ac:dyDescent="0.25">
      <c r="B4555" s="72" t="s">
        <v>143</v>
      </c>
      <c r="C4555" s="72" t="s">
        <v>144</v>
      </c>
      <c r="D4555" s="72" t="s">
        <v>12</v>
      </c>
      <c r="E4555" s="72" t="s">
        <v>152</v>
      </c>
      <c r="F4555" s="73">
        <v>-30</v>
      </c>
      <c r="G4555" s="72" t="s">
        <v>14</v>
      </c>
      <c r="H4555" s="72" t="s">
        <v>15</v>
      </c>
      <c r="I4555" s="72" t="s">
        <v>16</v>
      </c>
      <c r="J4555" s="72" t="s">
        <v>220</v>
      </c>
      <c r="K4555" s="72" t="s">
        <v>147</v>
      </c>
      <c r="L4555" s="72" t="s">
        <v>416</v>
      </c>
      <c r="M4555" s="72"/>
    </row>
    <row r="4556" spans="2:13" x14ac:dyDescent="0.25">
      <c r="B4556" s="72" t="s">
        <v>143</v>
      </c>
      <c r="C4556" s="72" t="s">
        <v>144</v>
      </c>
      <c r="D4556" s="72" t="s">
        <v>12</v>
      </c>
      <c r="E4556" s="72" t="s">
        <v>145</v>
      </c>
      <c r="F4556" s="73">
        <v>-9977</v>
      </c>
      <c r="G4556" s="72" t="s">
        <v>14</v>
      </c>
      <c r="H4556" s="72" t="s">
        <v>155</v>
      </c>
      <c r="I4556" s="72" t="s">
        <v>16</v>
      </c>
      <c r="J4556" s="72" t="s">
        <v>18</v>
      </c>
      <c r="K4556" s="72" t="s">
        <v>147</v>
      </c>
      <c r="L4556" s="72" t="s">
        <v>432</v>
      </c>
      <c r="M4556" s="72"/>
    </row>
    <row r="4557" spans="2:13" x14ac:dyDescent="0.25">
      <c r="B4557" s="72" t="s">
        <v>143</v>
      </c>
      <c r="C4557" s="72" t="s">
        <v>144</v>
      </c>
      <c r="D4557" s="72" t="s">
        <v>12</v>
      </c>
      <c r="E4557" s="72" t="s">
        <v>229</v>
      </c>
      <c r="F4557" s="73">
        <v>-187372</v>
      </c>
      <c r="G4557" s="72" t="s">
        <v>14</v>
      </c>
      <c r="H4557" s="72" t="s">
        <v>15</v>
      </c>
      <c r="I4557" s="72" t="s">
        <v>16</v>
      </c>
      <c r="J4557" s="72" t="s">
        <v>18</v>
      </c>
      <c r="K4557" s="72" t="s">
        <v>33</v>
      </c>
      <c r="L4557" s="72" t="s">
        <v>289</v>
      </c>
      <c r="M4557" s="72"/>
    </row>
    <row r="4558" spans="2:13" x14ac:dyDescent="0.25">
      <c r="B4558" s="72" t="s">
        <v>143</v>
      </c>
      <c r="C4558" s="72" t="s">
        <v>144</v>
      </c>
      <c r="D4558" s="72" t="s">
        <v>12</v>
      </c>
      <c r="E4558" s="72" t="s">
        <v>154</v>
      </c>
      <c r="F4558" s="73">
        <v>-7715</v>
      </c>
      <c r="G4558" s="72" t="s">
        <v>14</v>
      </c>
      <c r="H4558" s="72" t="s">
        <v>155</v>
      </c>
      <c r="I4558" s="72" t="s">
        <v>16</v>
      </c>
      <c r="J4558" s="72" t="s">
        <v>18</v>
      </c>
      <c r="K4558" s="72" t="s">
        <v>33</v>
      </c>
      <c r="L4558" s="72" t="s">
        <v>691</v>
      </c>
      <c r="M4558" s="72"/>
    </row>
    <row r="4559" spans="2:13" x14ac:dyDescent="0.25">
      <c r="B4559" s="72" t="s">
        <v>143</v>
      </c>
      <c r="C4559" s="72" t="s">
        <v>144</v>
      </c>
      <c r="D4559" s="72" t="s">
        <v>12</v>
      </c>
      <c r="E4559" s="72" t="s">
        <v>152</v>
      </c>
      <c r="F4559" s="73">
        <v>-4453</v>
      </c>
      <c r="G4559" s="72" t="s">
        <v>14</v>
      </c>
      <c r="H4559" s="72" t="s">
        <v>15</v>
      </c>
      <c r="I4559" s="72" t="s">
        <v>16</v>
      </c>
      <c r="J4559" s="72" t="s">
        <v>18</v>
      </c>
      <c r="K4559" s="72" t="s">
        <v>267</v>
      </c>
      <c r="L4559" s="72" t="s">
        <v>565</v>
      </c>
      <c r="M4559" s="72"/>
    </row>
    <row r="4560" spans="2:13" x14ac:dyDescent="0.25">
      <c r="B4560" s="72" t="s">
        <v>143</v>
      </c>
      <c r="C4560" s="72" t="s">
        <v>144</v>
      </c>
      <c r="D4560" s="72" t="s">
        <v>12</v>
      </c>
      <c r="E4560" s="72" t="s">
        <v>197</v>
      </c>
      <c r="F4560" s="73">
        <v>4850093</v>
      </c>
      <c r="G4560" s="72" t="s">
        <v>14</v>
      </c>
      <c r="H4560" s="72" t="s">
        <v>15</v>
      </c>
      <c r="I4560" s="72" t="s">
        <v>16</v>
      </c>
      <c r="J4560" s="72" t="s">
        <v>18</v>
      </c>
      <c r="K4560" s="72" t="s">
        <v>161</v>
      </c>
      <c r="L4560" s="72" t="s">
        <v>434</v>
      </c>
      <c r="M4560" s="72" t="s">
        <v>248</v>
      </c>
    </row>
    <row r="4561" spans="2:13" x14ac:dyDescent="0.25">
      <c r="B4561" s="72" t="s">
        <v>143</v>
      </c>
      <c r="C4561" s="72" t="s">
        <v>144</v>
      </c>
      <c r="D4561" s="72" t="s">
        <v>12</v>
      </c>
      <c r="E4561" s="72" t="s">
        <v>240</v>
      </c>
      <c r="F4561" s="73">
        <v>-911</v>
      </c>
      <c r="G4561" s="72" t="s">
        <v>14</v>
      </c>
      <c r="H4561" s="72" t="s">
        <v>15</v>
      </c>
      <c r="I4561" s="72" t="s">
        <v>16</v>
      </c>
      <c r="J4561" s="72" t="s">
        <v>18</v>
      </c>
      <c r="K4561" s="72" t="s">
        <v>24</v>
      </c>
      <c r="L4561" s="72" t="s">
        <v>448</v>
      </c>
      <c r="M4561" s="72"/>
    </row>
    <row r="4562" spans="2:13" x14ac:dyDescent="0.25">
      <c r="B4562" s="72" t="s">
        <v>143</v>
      </c>
      <c r="C4562" s="72" t="s">
        <v>144</v>
      </c>
      <c r="D4562" s="72" t="s">
        <v>12</v>
      </c>
      <c r="E4562" s="72" t="s">
        <v>213</v>
      </c>
      <c r="F4562" s="73">
        <v>457</v>
      </c>
      <c r="G4562" s="72" t="s">
        <v>14</v>
      </c>
      <c r="H4562" s="72" t="s">
        <v>15</v>
      </c>
      <c r="I4562" s="72" t="s">
        <v>16</v>
      </c>
      <c r="J4562" s="72" t="s">
        <v>18</v>
      </c>
      <c r="K4562" s="72" t="s">
        <v>147</v>
      </c>
      <c r="L4562" s="72" t="s">
        <v>416</v>
      </c>
      <c r="M4562" s="72" t="s">
        <v>172</v>
      </c>
    </row>
    <row r="4563" spans="2:13" x14ac:dyDescent="0.25">
      <c r="B4563" s="72" t="s">
        <v>143</v>
      </c>
      <c r="C4563" s="72" t="s">
        <v>144</v>
      </c>
      <c r="D4563" s="72" t="s">
        <v>12</v>
      </c>
      <c r="E4563" s="72" t="s">
        <v>145</v>
      </c>
      <c r="F4563" s="73">
        <v>-11</v>
      </c>
      <c r="G4563" s="72" t="s">
        <v>14</v>
      </c>
      <c r="H4563" s="72" t="s">
        <v>15</v>
      </c>
      <c r="I4563" s="72" t="s">
        <v>16</v>
      </c>
      <c r="J4563" s="72" t="s">
        <v>18</v>
      </c>
      <c r="K4563" s="72" t="s">
        <v>33</v>
      </c>
      <c r="L4563" s="72" t="s">
        <v>826</v>
      </c>
      <c r="M4563" s="72"/>
    </row>
    <row r="4564" spans="2:13" x14ac:dyDescent="0.25">
      <c r="B4564" s="72" t="s">
        <v>143</v>
      </c>
      <c r="C4564" s="72" t="s">
        <v>144</v>
      </c>
      <c r="D4564" s="72" t="s">
        <v>12</v>
      </c>
      <c r="E4564" s="72" t="s">
        <v>188</v>
      </c>
      <c r="F4564" s="73">
        <v>18373</v>
      </c>
      <c r="G4564" s="72" t="s">
        <v>14</v>
      </c>
      <c r="H4564" s="72" t="s">
        <v>15</v>
      </c>
      <c r="I4564" s="72" t="s">
        <v>16</v>
      </c>
      <c r="J4564" s="72" t="s">
        <v>18</v>
      </c>
      <c r="K4564" s="72" t="s">
        <v>33</v>
      </c>
      <c r="L4564" s="72" t="s">
        <v>624</v>
      </c>
      <c r="M4564" s="72" t="s">
        <v>163</v>
      </c>
    </row>
    <row r="4565" spans="2:13" x14ac:dyDescent="0.25">
      <c r="B4565" s="72" t="s">
        <v>143</v>
      </c>
      <c r="C4565" s="72" t="s">
        <v>144</v>
      </c>
      <c r="D4565" s="72" t="s">
        <v>12</v>
      </c>
      <c r="E4565" s="72" t="s">
        <v>152</v>
      </c>
      <c r="F4565" s="73">
        <v>-3775</v>
      </c>
      <c r="G4565" s="72" t="s">
        <v>14</v>
      </c>
      <c r="H4565" s="72" t="s">
        <v>155</v>
      </c>
      <c r="I4565" s="72" t="s">
        <v>16</v>
      </c>
      <c r="J4565" s="72" t="s">
        <v>18</v>
      </c>
      <c r="K4565" s="72" t="s">
        <v>33</v>
      </c>
      <c r="L4565" s="72" t="s">
        <v>552</v>
      </c>
      <c r="M4565" s="72"/>
    </row>
    <row r="4566" spans="2:13" x14ac:dyDescent="0.25">
      <c r="B4566" s="72" t="s">
        <v>143</v>
      </c>
      <c r="C4566" s="72" t="s">
        <v>144</v>
      </c>
      <c r="D4566" s="72" t="s">
        <v>12</v>
      </c>
      <c r="E4566" s="72" t="s">
        <v>188</v>
      </c>
      <c r="F4566" s="73">
        <v>96918</v>
      </c>
      <c r="G4566" s="72" t="s">
        <v>14</v>
      </c>
      <c r="H4566" s="72" t="s">
        <v>15</v>
      </c>
      <c r="I4566" s="72" t="s">
        <v>16</v>
      </c>
      <c r="J4566" s="72" t="s">
        <v>18</v>
      </c>
      <c r="K4566" s="72" t="s">
        <v>33</v>
      </c>
      <c r="L4566" s="72" t="s">
        <v>443</v>
      </c>
      <c r="M4566" s="72" t="s">
        <v>191</v>
      </c>
    </row>
    <row r="4567" spans="2:13" x14ac:dyDescent="0.25">
      <c r="B4567" s="72" t="s">
        <v>143</v>
      </c>
      <c r="C4567" s="72" t="s">
        <v>144</v>
      </c>
      <c r="D4567" s="72" t="s">
        <v>12</v>
      </c>
      <c r="E4567" s="72" t="s">
        <v>227</v>
      </c>
      <c r="F4567" s="73">
        <v>27209</v>
      </c>
      <c r="G4567" s="72" t="s">
        <v>14</v>
      </c>
      <c r="H4567" s="72" t="s">
        <v>15</v>
      </c>
      <c r="I4567" s="72" t="s">
        <v>16</v>
      </c>
      <c r="J4567" s="72" t="s">
        <v>18</v>
      </c>
      <c r="K4567" s="72" t="s">
        <v>33</v>
      </c>
      <c r="L4567" s="72" t="s">
        <v>360</v>
      </c>
      <c r="M4567" s="72" t="s">
        <v>163</v>
      </c>
    </row>
    <row r="4568" spans="2:13" x14ac:dyDescent="0.25">
      <c r="B4568" s="72" t="s">
        <v>143</v>
      </c>
      <c r="C4568" s="72" t="s">
        <v>144</v>
      </c>
      <c r="D4568" s="72" t="s">
        <v>12</v>
      </c>
      <c r="E4568" s="72" t="s">
        <v>152</v>
      </c>
      <c r="F4568" s="73">
        <v>-5</v>
      </c>
      <c r="G4568" s="72" t="s">
        <v>14</v>
      </c>
      <c r="H4568" s="72" t="s">
        <v>15</v>
      </c>
      <c r="I4568" s="72" t="s">
        <v>16</v>
      </c>
      <c r="J4568" s="72" t="s">
        <v>18</v>
      </c>
      <c r="K4568" s="72" t="s">
        <v>33</v>
      </c>
      <c r="L4568" s="72" t="s">
        <v>526</v>
      </c>
      <c r="M4568" s="72"/>
    </row>
    <row r="4569" spans="2:13" x14ac:dyDescent="0.25">
      <c r="B4569" s="72" t="s">
        <v>143</v>
      </c>
      <c r="C4569" s="72" t="s">
        <v>144</v>
      </c>
      <c r="D4569" s="72" t="s">
        <v>12</v>
      </c>
      <c r="E4569" s="72" t="s">
        <v>177</v>
      </c>
      <c r="F4569" s="73">
        <v>14029</v>
      </c>
      <c r="G4569" s="72" t="s">
        <v>14</v>
      </c>
      <c r="H4569" s="72" t="s">
        <v>15</v>
      </c>
      <c r="I4569" s="72" t="s">
        <v>16</v>
      </c>
      <c r="J4569" s="72" t="s">
        <v>18</v>
      </c>
      <c r="K4569" s="72" t="s">
        <v>184</v>
      </c>
      <c r="L4569" s="72" t="s">
        <v>414</v>
      </c>
      <c r="M4569" s="72"/>
    </row>
    <row r="4570" spans="2:13" x14ac:dyDescent="0.25">
      <c r="B4570" s="72" t="s">
        <v>143</v>
      </c>
      <c r="C4570" s="72" t="s">
        <v>144</v>
      </c>
      <c r="D4570" s="72" t="s">
        <v>12</v>
      </c>
      <c r="E4570" s="72" t="s">
        <v>282</v>
      </c>
      <c r="F4570" s="73">
        <v>-731</v>
      </c>
      <c r="G4570" s="72" t="s">
        <v>14</v>
      </c>
      <c r="H4570" s="72" t="s">
        <v>155</v>
      </c>
      <c r="I4570" s="72" t="s">
        <v>16</v>
      </c>
      <c r="J4570" s="72" t="s">
        <v>18</v>
      </c>
      <c r="K4570" s="72" t="s">
        <v>33</v>
      </c>
      <c r="L4570" s="72" t="s">
        <v>353</v>
      </c>
      <c r="M4570" s="72"/>
    </row>
    <row r="4571" spans="2:13" x14ac:dyDescent="0.25">
      <c r="B4571" s="72" t="s">
        <v>143</v>
      </c>
      <c r="C4571" s="72" t="s">
        <v>144</v>
      </c>
      <c r="D4571" s="72" t="s">
        <v>12</v>
      </c>
      <c r="E4571" s="72" t="s">
        <v>199</v>
      </c>
      <c r="F4571" s="73">
        <v>4410</v>
      </c>
      <c r="G4571" s="72" t="s">
        <v>14</v>
      </c>
      <c r="H4571" s="72" t="s">
        <v>155</v>
      </c>
      <c r="I4571" s="72" t="s">
        <v>16</v>
      </c>
      <c r="J4571" s="72" t="s">
        <v>18</v>
      </c>
      <c r="K4571" s="72" t="s">
        <v>147</v>
      </c>
      <c r="L4571" s="72" t="s">
        <v>332</v>
      </c>
      <c r="M4571" s="72"/>
    </row>
    <row r="4572" spans="2:13" x14ac:dyDescent="0.25">
      <c r="B4572" s="72" t="s">
        <v>143</v>
      </c>
      <c r="C4572" s="72" t="s">
        <v>144</v>
      </c>
      <c r="D4572" s="72" t="s">
        <v>12</v>
      </c>
      <c r="E4572" s="72" t="s">
        <v>152</v>
      </c>
      <c r="F4572" s="73">
        <v>-5452</v>
      </c>
      <c r="G4572" s="72" t="s">
        <v>14</v>
      </c>
      <c r="H4572" s="72" t="s">
        <v>15</v>
      </c>
      <c r="I4572" s="72" t="s">
        <v>16</v>
      </c>
      <c r="J4572" s="72" t="s">
        <v>18</v>
      </c>
      <c r="K4572" s="72" t="s">
        <v>189</v>
      </c>
      <c r="L4572" s="72" t="s">
        <v>486</v>
      </c>
      <c r="M4572" s="72"/>
    </row>
    <row r="4573" spans="2:13" x14ac:dyDescent="0.25">
      <c r="B4573" s="72" t="s">
        <v>143</v>
      </c>
      <c r="C4573" s="72" t="s">
        <v>144</v>
      </c>
      <c r="D4573" s="72" t="s">
        <v>12</v>
      </c>
      <c r="E4573" s="72" t="s">
        <v>197</v>
      </c>
      <c r="F4573" s="73">
        <v>653494</v>
      </c>
      <c r="G4573" s="72" t="s">
        <v>14</v>
      </c>
      <c r="H4573" s="72" t="s">
        <v>15</v>
      </c>
      <c r="I4573" s="72" t="s">
        <v>16</v>
      </c>
      <c r="J4573" s="72" t="s">
        <v>18</v>
      </c>
      <c r="K4573" s="72" t="s">
        <v>33</v>
      </c>
      <c r="L4573" s="72" t="s">
        <v>541</v>
      </c>
      <c r="M4573" s="72" t="s">
        <v>151</v>
      </c>
    </row>
    <row r="4574" spans="2:13" x14ac:dyDescent="0.25">
      <c r="B4574" s="72" t="s">
        <v>143</v>
      </c>
      <c r="C4574" s="72" t="s">
        <v>144</v>
      </c>
      <c r="D4574" s="72" t="s">
        <v>12</v>
      </c>
      <c r="E4574" s="72" t="s">
        <v>219</v>
      </c>
      <c r="F4574" s="73">
        <v>1077241</v>
      </c>
      <c r="G4574" s="72" t="s">
        <v>14</v>
      </c>
      <c r="H4574" s="72" t="s">
        <v>15</v>
      </c>
      <c r="I4574" s="72" t="s">
        <v>16</v>
      </c>
      <c r="J4574" s="72" t="s">
        <v>18</v>
      </c>
      <c r="K4574" s="72" t="s">
        <v>147</v>
      </c>
      <c r="L4574" s="72" t="s">
        <v>509</v>
      </c>
      <c r="M4574" s="72"/>
    </row>
    <row r="4575" spans="2:13" x14ac:dyDescent="0.25">
      <c r="B4575" s="72" t="s">
        <v>143</v>
      </c>
      <c r="C4575" s="72" t="s">
        <v>144</v>
      </c>
      <c r="D4575" s="72" t="s">
        <v>12</v>
      </c>
      <c r="E4575" s="72" t="s">
        <v>149</v>
      </c>
      <c r="F4575" s="73">
        <v>10008842</v>
      </c>
      <c r="G4575" s="72" t="s">
        <v>14</v>
      </c>
      <c r="H4575" s="72" t="s">
        <v>15</v>
      </c>
      <c r="I4575" s="72" t="s">
        <v>16</v>
      </c>
      <c r="J4575" s="72" t="s">
        <v>18</v>
      </c>
      <c r="K4575" s="72" t="s">
        <v>267</v>
      </c>
      <c r="L4575" s="72" t="s">
        <v>342</v>
      </c>
      <c r="M4575" s="72" t="s">
        <v>151</v>
      </c>
    </row>
    <row r="4576" spans="2:13" x14ac:dyDescent="0.25">
      <c r="B4576" s="72" t="s">
        <v>143</v>
      </c>
      <c r="C4576" s="72" t="s">
        <v>144</v>
      </c>
      <c r="D4576" s="72" t="s">
        <v>12</v>
      </c>
      <c r="E4576" s="72" t="s">
        <v>152</v>
      </c>
      <c r="F4576" s="73">
        <v>-5802</v>
      </c>
      <c r="G4576" s="72" t="s">
        <v>14</v>
      </c>
      <c r="H4576" s="72" t="s">
        <v>15</v>
      </c>
      <c r="I4576" s="72" t="s">
        <v>16</v>
      </c>
      <c r="J4576" s="72" t="s">
        <v>18</v>
      </c>
      <c r="K4576" s="72" t="s">
        <v>267</v>
      </c>
      <c r="L4576" s="72" t="s">
        <v>321</v>
      </c>
      <c r="M4576" s="72"/>
    </row>
    <row r="4577" spans="2:13" x14ac:dyDescent="0.25">
      <c r="B4577" s="72" t="s">
        <v>143</v>
      </c>
      <c r="C4577" s="72" t="s">
        <v>144</v>
      </c>
      <c r="D4577" s="72" t="s">
        <v>12</v>
      </c>
      <c r="E4577" s="72" t="s">
        <v>181</v>
      </c>
      <c r="F4577" s="73">
        <v>-1840</v>
      </c>
      <c r="G4577" s="72" t="s">
        <v>14</v>
      </c>
      <c r="H4577" s="72" t="s">
        <v>155</v>
      </c>
      <c r="I4577" s="72" t="s">
        <v>16</v>
      </c>
      <c r="J4577" s="72" t="s">
        <v>18</v>
      </c>
      <c r="K4577" s="72" t="s">
        <v>33</v>
      </c>
      <c r="L4577" s="72" t="s">
        <v>420</v>
      </c>
      <c r="M4577" s="72"/>
    </row>
    <row r="4578" spans="2:13" x14ac:dyDescent="0.25">
      <c r="B4578" s="72" t="s">
        <v>143</v>
      </c>
      <c r="C4578" s="72" t="s">
        <v>144</v>
      </c>
      <c r="D4578" s="72" t="s">
        <v>12</v>
      </c>
      <c r="E4578" s="72" t="s">
        <v>154</v>
      </c>
      <c r="F4578" s="73">
        <v>-957</v>
      </c>
      <c r="G4578" s="72" t="s">
        <v>14</v>
      </c>
      <c r="H4578" s="72" t="s">
        <v>15</v>
      </c>
      <c r="I4578" s="72" t="s">
        <v>16</v>
      </c>
      <c r="J4578" s="72" t="s">
        <v>18</v>
      </c>
      <c r="K4578" s="72" t="s">
        <v>33</v>
      </c>
      <c r="L4578" s="72" t="s">
        <v>710</v>
      </c>
      <c r="M4578" s="72"/>
    </row>
    <row r="4579" spans="2:13" x14ac:dyDescent="0.25">
      <c r="B4579" s="72" t="s">
        <v>143</v>
      </c>
      <c r="C4579" s="72" t="s">
        <v>144</v>
      </c>
      <c r="D4579" s="72" t="s">
        <v>12</v>
      </c>
      <c r="E4579" s="72" t="s">
        <v>183</v>
      </c>
      <c r="F4579" s="73">
        <v>4022</v>
      </c>
      <c r="G4579" s="72" t="s">
        <v>14</v>
      </c>
      <c r="H4579" s="72" t="s">
        <v>15</v>
      </c>
      <c r="I4579" s="72" t="s">
        <v>16</v>
      </c>
      <c r="J4579" s="72" t="s">
        <v>18</v>
      </c>
      <c r="K4579" s="72" t="s">
        <v>257</v>
      </c>
      <c r="L4579" s="72" t="s">
        <v>503</v>
      </c>
      <c r="M4579" s="72" t="s">
        <v>151</v>
      </c>
    </row>
    <row r="4580" spans="2:13" x14ac:dyDescent="0.25">
      <c r="B4580" s="72" t="s">
        <v>143</v>
      </c>
      <c r="C4580" s="72" t="s">
        <v>144</v>
      </c>
      <c r="D4580" s="72" t="s">
        <v>12</v>
      </c>
      <c r="E4580" s="72" t="s">
        <v>188</v>
      </c>
      <c r="F4580" s="73">
        <v>335394</v>
      </c>
      <c r="G4580" s="72" t="s">
        <v>14</v>
      </c>
      <c r="H4580" s="72" t="s">
        <v>15</v>
      </c>
      <c r="I4580" s="72" t="s">
        <v>16</v>
      </c>
      <c r="J4580" s="72" t="s">
        <v>18</v>
      </c>
      <c r="K4580" s="72" t="s">
        <v>165</v>
      </c>
      <c r="L4580" s="72" t="s">
        <v>563</v>
      </c>
      <c r="M4580" s="72" t="s">
        <v>163</v>
      </c>
    </row>
    <row r="4581" spans="2:13" x14ac:dyDescent="0.25">
      <c r="B4581" s="72" t="s">
        <v>143</v>
      </c>
      <c r="C4581" s="72" t="s">
        <v>144</v>
      </c>
      <c r="D4581" s="72" t="s">
        <v>12</v>
      </c>
      <c r="E4581" s="72" t="s">
        <v>197</v>
      </c>
      <c r="F4581" s="73">
        <v>13019</v>
      </c>
      <c r="G4581" s="72" t="s">
        <v>14</v>
      </c>
      <c r="H4581" s="72" t="s">
        <v>155</v>
      </c>
      <c r="I4581" s="72" t="s">
        <v>16</v>
      </c>
      <c r="J4581" s="72" t="s">
        <v>18</v>
      </c>
      <c r="K4581" s="72" t="s">
        <v>33</v>
      </c>
      <c r="L4581" s="72" t="s">
        <v>443</v>
      </c>
      <c r="M4581" s="72" t="s">
        <v>163</v>
      </c>
    </row>
    <row r="4582" spans="2:13" x14ac:dyDescent="0.25">
      <c r="B4582" s="72" t="s">
        <v>143</v>
      </c>
      <c r="C4582" s="72" t="s">
        <v>144</v>
      </c>
      <c r="D4582" s="72" t="s">
        <v>12</v>
      </c>
      <c r="E4582" s="72" t="s">
        <v>197</v>
      </c>
      <c r="F4582" s="73">
        <v>897739</v>
      </c>
      <c r="G4582" s="72" t="s">
        <v>14</v>
      </c>
      <c r="H4582" s="72" t="s">
        <v>15</v>
      </c>
      <c r="I4582" s="72" t="s">
        <v>16</v>
      </c>
      <c r="J4582" s="72" t="s">
        <v>18</v>
      </c>
      <c r="K4582" s="72" t="s">
        <v>147</v>
      </c>
      <c r="L4582" s="72" t="s">
        <v>622</v>
      </c>
      <c r="M4582" s="72" t="s">
        <v>191</v>
      </c>
    </row>
    <row r="4583" spans="2:13" x14ac:dyDescent="0.25">
      <c r="B4583" s="72" t="s">
        <v>143</v>
      </c>
      <c r="C4583" s="72" t="s">
        <v>144</v>
      </c>
      <c r="D4583" s="72" t="s">
        <v>12</v>
      </c>
      <c r="E4583" s="72" t="s">
        <v>164</v>
      </c>
      <c r="F4583" s="73">
        <v>-371</v>
      </c>
      <c r="G4583" s="72" t="s">
        <v>14</v>
      </c>
      <c r="H4583" s="72" t="s">
        <v>15</v>
      </c>
      <c r="I4583" s="72" t="s">
        <v>16</v>
      </c>
      <c r="J4583" s="72" t="s">
        <v>18</v>
      </c>
      <c r="K4583" s="72" t="s">
        <v>147</v>
      </c>
      <c r="L4583" s="72" t="s">
        <v>416</v>
      </c>
      <c r="M4583" s="72"/>
    </row>
    <row r="4584" spans="2:13" x14ac:dyDescent="0.25">
      <c r="B4584" s="72" t="s">
        <v>143</v>
      </c>
      <c r="C4584" s="72" t="s">
        <v>144</v>
      </c>
      <c r="D4584" s="72" t="s">
        <v>12</v>
      </c>
      <c r="E4584" s="72" t="s">
        <v>183</v>
      </c>
      <c r="F4584" s="73">
        <v>174</v>
      </c>
      <c r="G4584" s="72" t="s">
        <v>14</v>
      </c>
      <c r="H4584" s="72" t="s">
        <v>15</v>
      </c>
      <c r="I4584" s="72" t="s">
        <v>16</v>
      </c>
      <c r="J4584" s="72" t="s">
        <v>18</v>
      </c>
      <c r="K4584" s="72" t="s">
        <v>161</v>
      </c>
      <c r="L4584" s="72" t="s">
        <v>315</v>
      </c>
      <c r="M4584" s="72" t="s">
        <v>172</v>
      </c>
    </row>
    <row r="4585" spans="2:13" x14ac:dyDescent="0.25">
      <c r="B4585" s="72" t="s">
        <v>143</v>
      </c>
      <c r="C4585" s="72" t="s">
        <v>144</v>
      </c>
      <c r="D4585" s="72" t="s">
        <v>12</v>
      </c>
      <c r="E4585" s="72" t="s">
        <v>145</v>
      </c>
      <c r="F4585" s="73">
        <v>-202883</v>
      </c>
      <c r="G4585" s="72" t="s">
        <v>14</v>
      </c>
      <c r="H4585" s="72" t="s">
        <v>155</v>
      </c>
      <c r="I4585" s="72" t="s">
        <v>16</v>
      </c>
      <c r="J4585" s="72" t="s">
        <v>18</v>
      </c>
      <c r="K4585" s="72" t="s">
        <v>33</v>
      </c>
      <c r="L4585" s="72" t="s">
        <v>485</v>
      </c>
      <c r="M4585" s="72"/>
    </row>
    <row r="4586" spans="2:13" x14ac:dyDescent="0.25">
      <c r="B4586" s="72" t="s">
        <v>143</v>
      </c>
      <c r="C4586" s="72" t="s">
        <v>144</v>
      </c>
      <c r="D4586" s="72" t="s">
        <v>12</v>
      </c>
      <c r="E4586" s="72" t="s">
        <v>237</v>
      </c>
      <c r="F4586" s="73">
        <v>26429</v>
      </c>
      <c r="G4586" s="72" t="s">
        <v>14</v>
      </c>
      <c r="H4586" s="72" t="s">
        <v>15</v>
      </c>
      <c r="I4586" s="72" t="s">
        <v>16</v>
      </c>
      <c r="J4586" s="72" t="s">
        <v>18</v>
      </c>
      <c r="K4586" s="72" t="s">
        <v>267</v>
      </c>
      <c r="L4586" s="72" t="s">
        <v>603</v>
      </c>
      <c r="M4586" s="72" t="s">
        <v>186</v>
      </c>
    </row>
    <row r="4587" spans="2:13" x14ac:dyDescent="0.25">
      <c r="B4587" s="72" t="s">
        <v>143</v>
      </c>
      <c r="C4587" s="72" t="s">
        <v>144</v>
      </c>
      <c r="D4587" s="72" t="s">
        <v>12</v>
      </c>
      <c r="E4587" s="72" t="s">
        <v>164</v>
      </c>
      <c r="F4587" s="73">
        <v>-6947</v>
      </c>
      <c r="G4587" s="72" t="s">
        <v>14</v>
      </c>
      <c r="H4587" s="72" t="s">
        <v>155</v>
      </c>
      <c r="I4587" s="72" t="s">
        <v>16</v>
      </c>
      <c r="J4587" s="72" t="s">
        <v>18</v>
      </c>
      <c r="K4587" s="72" t="s">
        <v>147</v>
      </c>
      <c r="L4587" s="72" t="s">
        <v>275</v>
      </c>
      <c r="M4587" s="72"/>
    </row>
    <row r="4588" spans="2:13" x14ac:dyDescent="0.25">
      <c r="B4588" s="72" t="s">
        <v>143</v>
      </c>
      <c r="C4588" s="72" t="s">
        <v>144</v>
      </c>
      <c r="D4588" s="72" t="s">
        <v>12</v>
      </c>
      <c r="E4588" s="72" t="s">
        <v>145</v>
      </c>
      <c r="F4588" s="73">
        <v>-13681</v>
      </c>
      <c r="G4588" s="72" t="s">
        <v>14</v>
      </c>
      <c r="H4588" s="72" t="s">
        <v>155</v>
      </c>
      <c r="I4588" s="72" t="s">
        <v>16</v>
      </c>
      <c r="J4588" s="72" t="s">
        <v>18</v>
      </c>
      <c r="K4588" s="72" t="s">
        <v>33</v>
      </c>
      <c r="L4588" s="72" t="s">
        <v>300</v>
      </c>
      <c r="M4588" s="72"/>
    </row>
    <row r="4589" spans="2:13" x14ac:dyDescent="0.25">
      <c r="B4589" s="72" t="s">
        <v>143</v>
      </c>
      <c r="C4589" s="72" t="s">
        <v>144</v>
      </c>
      <c r="D4589" s="72" t="s">
        <v>12</v>
      </c>
      <c r="E4589" s="72" t="s">
        <v>229</v>
      </c>
      <c r="F4589" s="73">
        <v>-845</v>
      </c>
      <c r="G4589" s="72" t="s">
        <v>14</v>
      </c>
      <c r="H4589" s="72" t="s">
        <v>155</v>
      </c>
      <c r="I4589" s="72" t="s">
        <v>136</v>
      </c>
      <c r="J4589" s="72" t="s">
        <v>18</v>
      </c>
      <c r="K4589" s="72" t="s">
        <v>33</v>
      </c>
      <c r="L4589" s="72" t="s">
        <v>307</v>
      </c>
      <c r="M4589" s="72"/>
    </row>
    <row r="4590" spans="2:13" x14ac:dyDescent="0.25">
      <c r="B4590" s="72" t="s">
        <v>143</v>
      </c>
      <c r="C4590" s="72" t="s">
        <v>144</v>
      </c>
      <c r="D4590" s="72" t="s">
        <v>12</v>
      </c>
      <c r="E4590" s="72" t="s">
        <v>199</v>
      </c>
      <c r="F4590" s="73">
        <v>92873</v>
      </c>
      <c r="G4590" s="72" t="s">
        <v>14</v>
      </c>
      <c r="H4590" s="72" t="s">
        <v>15</v>
      </c>
      <c r="I4590" s="72" t="s">
        <v>136</v>
      </c>
      <c r="J4590" s="72" t="s">
        <v>18</v>
      </c>
      <c r="K4590" s="72" t="s">
        <v>21</v>
      </c>
      <c r="L4590" s="72" t="s">
        <v>457</v>
      </c>
      <c r="M4590" s="72"/>
    </row>
    <row r="4591" spans="2:13" x14ac:dyDescent="0.25">
      <c r="B4591" s="72" t="s">
        <v>143</v>
      </c>
      <c r="C4591" s="72" t="s">
        <v>144</v>
      </c>
      <c r="D4591" s="72" t="s">
        <v>12</v>
      </c>
      <c r="E4591" s="72" t="s">
        <v>152</v>
      </c>
      <c r="F4591" s="73">
        <v>-3322</v>
      </c>
      <c r="G4591" s="72" t="s">
        <v>14</v>
      </c>
      <c r="H4591" s="72" t="s">
        <v>155</v>
      </c>
      <c r="I4591" s="72" t="s">
        <v>16</v>
      </c>
      <c r="J4591" s="72" t="s">
        <v>18</v>
      </c>
      <c r="K4591" s="72" t="s">
        <v>33</v>
      </c>
      <c r="L4591" s="72" t="s">
        <v>499</v>
      </c>
      <c r="M4591" s="72"/>
    </row>
    <row r="4592" spans="2:13" x14ac:dyDescent="0.25">
      <c r="B4592" s="72" t="s">
        <v>143</v>
      </c>
      <c r="C4592" s="72" t="s">
        <v>144</v>
      </c>
      <c r="D4592" s="72" t="s">
        <v>12</v>
      </c>
      <c r="E4592" s="72" t="s">
        <v>199</v>
      </c>
      <c r="F4592" s="73">
        <v>4394</v>
      </c>
      <c r="G4592" s="72" t="s">
        <v>14</v>
      </c>
      <c r="H4592" s="72" t="s">
        <v>155</v>
      </c>
      <c r="I4592" s="72" t="s">
        <v>16</v>
      </c>
      <c r="J4592" s="72" t="s">
        <v>18</v>
      </c>
      <c r="K4592" s="72" t="s">
        <v>147</v>
      </c>
      <c r="L4592" s="72" t="s">
        <v>571</v>
      </c>
      <c r="M4592" s="72"/>
    </row>
    <row r="4593" spans="2:13" x14ac:dyDescent="0.25">
      <c r="B4593" s="72" t="s">
        <v>143</v>
      </c>
      <c r="C4593" s="72" t="s">
        <v>144</v>
      </c>
      <c r="D4593" s="72" t="s">
        <v>12</v>
      </c>
      <c r="E4593" s="72" t="s">
        <v>282</v>
      </c>
      <c r="F4593" s="73">
        <v>-1924</v>
      </c>
      <c r="G4593" s="72" t="s">
        <v>14</v>
      </c>
      <c r="H4593" s="72" t="s">
        <v>15</v>
      </c>
      <c r="I4593" s="72" t="s">
        <v>16</v>
      </c>
      <c r="J4593" s="72" t="s">
        <v>18</v>
      </c>
      <c r="K4593" s="72" t="s">
        <v>33</v>
      </c>
      <c r="L4593" s="72" t="s">
        <v>456</v>
      </c>
      <c r="M4593" s="72"/>
    </row>
    <row r="4594" spans="2:13" x14ac:dyDescent="0.25">
      <c r="B4594" s="72" t="s">
        <v>143</v>
      </c>
      <c r="C4594" s="72" t="s">
        <v>144</v>
      </c>
      <c r="D4594" s="72" t="s">
        <v>12</v>
      </c>
      <c r="E4594" s="72" t="s">
        <v>183</v>
      </c>
      <c r="F4594" s="73">
        <v>61843</v>
      </c>
      <c r="G4594" s="72" t="s">
        <v>14</v>
      </c>
      <c r="H4594" s="72" t="s">
        <v>155</v>
      </c>
      <c r="I4594" s="72" t="s">
        <v>16</v>
      </c>
      <c r="J4594" s="72" t="s">
        <v>18</v>
      </c>
      <c r="K4594" s="72" t="s">
        <v>33</v>
      </c>
      <c r="L4594" s="72" t="s">
        <v>284</v>
      </c>
      <c r="M4594" s="72" t="s">
        <v>191</v>
      </c>
    </row>
    <row r="4595" spans="2:13" x14ac:dyDescent="0.25">
      <c r="B4595" s="72" t="s">
        <v>143</v>
      </c>
      <c r="C4595" s="72" t="s">
        <v>144</v>
      </c>
      <c r="D4595" s="72" t="s">
        <v>12</v>
      </c>
      <c r="E4595" s="72" t="s">
        <v>201</v>
      </c>
      <c r="F4595" s="73">
        <v>57555</v>
      </c>
      <c r="G4595" s="72" t="s">
        <v>14</v>
      </c>
      <c r="H4595" s="72" t="s">
        <v>15</v>
      </c>
      <c r="I4595" s="72" t="s">
        <v>16</v>
      </c>
      <c r="J4595" s="72" t="s">
        <v>18</v>
      </c>
      <c r="K4595" s="72" t="s">
        <v>214</v>
      </c>
      <c r="L4595" s="72" t="s">
        <v>665</v>
      </c>
      <c r="M4595" s="72" t="s">
        <v>159</v>
      </c>
    </row>
    <row r="4596" spans="2:13" x14ac:dyDescent="0.25">
      <c r="B4596" s="72" t="s">
        <v>143</v>
      </c>
      <c r="C4596" s="72" t="s">
        <v>144</v>
      </c>
      <c r="D4596" s="72" t="s">
        <v>12</v>
      </c>
      <c r="E4596" s="72" t="s">
        <v>213</v>
      </c>
      <c r="F4596" s="73">
        <v>86253</v>
      </c>
      <c r="G4596" s="72" t="s">
        <v>14</v>
      </c>
      <c r="H4596" s="72" t="s">
        <v>155</v>
      </c>
      <c r="I4596" s="72" t="s">
        <v>16</v>
      </c>
      <c r="J4596" s="72" t="s">
        <v>18</v>
      </c>
      <c r="K4596" s="72" t="s">
        <v>33</v>
      </c>
      <c r="L4596" s="72" t="s">
        <v>392</v>
      </c>
      <c r="M4596" s="72" t="s">
        <v>248</v>
      </c>
    </row>
    <row r="4597" spans="2:13" x14ac:dyDescent="0.25">
      <c r="B4597" s="72" t="s">
        <v>143</v>
      </c>
      <c r="C4597" s="72" t="s">
        <v>144</v>
      </c>
      <c r="D4597" s="72" t="s">
        <v>12</v>
      </c>
      <c r="E4597" s="72" t="s">
        <v>145</v>
      </c>
      <c r="F4597" s="73">
        <v>-11292</v>
      </c>
      <c r="G4597" s="72" t="s">
        <v>14</v>
      </c>
      <c r="H4597" s="72" t="s">
        <v>155</v>
      </c>
      <c r="I4597" s="72" t="s">
        <v>16</v>
      </c>
      <c r="J4597" s="72" t="s">
        <v>18</v>
      </c>
      <c r="K4597" s="72" t="s">
        <v>33</v>
      </c>
      <c r="L4597" s="72" t="s">
        <v>537</v>
      </c>
      <c r="M4597" s="72"/>
    </row>
    <row r="4598" spans="2:13" x14ac:dyDescent="0.25">
      <c r="B4598" s="72" t="s">
        <v>143</v>
      </c>
      <c r="C4598" s="72" t="s">
        <v>144</v>
      </c>
      <c r="D4598" s="72" t="s">
        <v>12</v>
      </c>
      <c r="E4598" s="72" t="s">
        <v>229</v>
      </c>
      <c r="F4598" s="73">
        <v>-85548</v>
      </c>
      <c r="G4598" s="72" t="s">
        <v>14</v>
      </c>
      <c r="H4598" s="72" t="s">
        <v>15</v>
      </c>
      <c r="I4598" s="72" t="s">
        <v>16</v>
      </c>
      <c r="J4598" s="72" t="s">
        <v>18</v>
      </c>
      <c r="K4598" s="72" t="s">
        <v>147</v>
      </c>
      <c r="L4598" s="72" t="s">
        <v>158</v>
      </c>
      <c r="M4598" s="72"/>
    </row>
    <row r="4599" spans="2:13" x14ac:dyDescent="0.25">
      <c r="B4599" s="72" t="s">
        <v>143</v>
      </c>
      <c r="C4599" s="72" t="s">
        <v>144</v>
      </c>
      <c r="D4599" s="72" t="s">
        <v>12</v>
      </c>
      <c r="E4599" s="72" t="s">
        <v>383</v>
      </c>
      <c r="F4599" s="73">
        <v>374914</v>
      </c>
      <c r="G4599" s="72" t="s">
        <v>14</v>
      </c>
      <c r="H4599" s="72" t="s">
        <v>15</v>
      </c>
      <c r="I4599" s="72" t="s">
        <v>16</v>
      </c>
      <c r="J4599" s="72" t="s">
        <v>18</v>
      </c>
      <c r="K4599" s="72" t="s">
        <v>147</v>
      </c>
      <c r="L4599" s="72" t="s">
        <v>553</v>
      </c>
      <c r="M4599" s="72" t="s">
        <v>424</v>
      </c>
    </row>
    <row r="4600" spans="2:13" x14ac:dyDescent="0.25">
      <c r="B4600" s="72" t="s">
        <v>143</v>
      </c>
      <c r="C4600" s="72" t="s">
        <v>144</v>
      </c>
      <c r="D4600" s="72" t="s">
        <v>12</v>
      </c>
      <c r="E4600" s="72" t="s">
        <v>177</v>
      </c>
      <c r="F4600" s="73">
        <v>9861</v>
      </c>
      <c r="G4600" s="72" t="s">
        <v>14</v>
      </c>
      <c r="H4600" s="72" t="s">
        <v>15</v>
      </c>
      <c r="I4600" s="72" t="s">
        <v>136</v>
      </c>
      <c r="J4600" s="72" t="s">
        <v>18</v>
      </c>
      <c r="K4600" s="72" t="s">
        <v>21</v>
      </c>
      <c r="L4600" s="72" t="s">
        <v>198</v>
      </c>
      <c r="M4600" s="72"/>
    </row>
    <row r="4601" spans="2:13" x14ac:dyDescent="0.25">
      <c r="B4601" s="72" t="s">
        <v>143</v>
      </c>
      <c r="C4601" s="72" t="s">
        <v>144</v>
      </c>
      <c r="D4601" s="72" t="s">
        <v>12</v>
      </c>
      <c r="E4601" s="72" t="s">
        <v>197</v>
      </c>
      <c r="F4601" s="73">
        <v>316479</v>
      </c>
      <c r="G4601" s="72" t="s">
        <v>14</v>
      </c>
      <c r="H4601" s="72" t="s">
        <v>155</v>
      </c>
      <c r="I4601" s="72" t="s">
        <v>16</v>
      </c>
      <c r="J4601" s="72" t="s">
        <v>18</v>
      </c>
      <c r="K4601" s="72" t="s">
        <v>21</v>
      </c>
      <c r="L4601" s="72" t="s">
        <v>352</v>
      </c>
      <c r="M4601" s="72" t="s">
        <v>163</v>
      </c>
    </row>
    <row r="4602" spans="2:13" x14ac:dyDescent="0.25">
      <c r="B4602" s="72" t="s">
        <v>143</v>
      </c>
      <c r="C4602" s="72" t="s">
        <v>144</v>
      </c>
      <c r="D4602" s="72" t="s">
        <v>12</v>
      </c>
      <c r="E4602" s="72" t="s">
        <v>152</v>
      </c>
      <c r="F4602" s="73">
        <v>-4126</v>
      </c>
      <c r="G4602" s="72" t="s">
        <v>14</v>
      </c>
      <c r="H4602" s="72" t="s">
        <v>15</v>
      </c>
      <c r="I4602" s="72" t="s">
        <v>16</v>
      </c>
      <c r="J4602" s="72" t="s">
        <v>18</v>
      </c>
      <c r="K4602" s="72" t="s">
        <v>147</v>
      </c>
      <c r="L4602" s="72" t="s">
        <v>720</v>
      </c>
      <c r="M4602" s="72"/>
    </row>
    <row r="4603" spans="2:13" x14ac:dyDescent="0.25">
      <c r="B4603" s="72" t="s">
        <v>143</v>
      </c>
      <c r="C4603" s="72" t="s">
        <v>144</v>
      </c>
      <c r="D4603" s="72" t="s">
        <v>12</v>
      </c>
      <c r="E4603" s="72" t="s">
        <v>145</v>
      </c>
      <c r="F4603" s="73">
        <v>-3</v>
      </c>
      <c r="G4603" s="72" t="s">
        <v>14</v>
      </c>
      <c r="H4603" s="72" t="s">
        <v>15</v>
      </c>
      <c r="I4603" s="72" t="s">
        <v>16</v>
      </c>
      <c r="J4603" s="72" t="s">
        <v>18</v>
      </c>
      <c r="K4603" s="72" t="s">
        <v>214</v>
      </c>
      <c r="L4603" s="72" t="s">
        <v>400</v>
      </c>
      <c r="M4603" s="72"/>
    </row>
    <row r="4604" spans="2:13" x14ac:dyDescent="0.25">
      <c r="B4604" s="72" t="s">
        <v>143</v>
      </c>
      <c r="C4604" s="72" t="s">
        <v>144</v>
      </c>
      <c r="D4604" s="72" t="s">
        <v>12</v>
      </c>
      <c r="E4604" s="72" t="s">
        <v>152</v>
      </c>
      <c r="F4604" s="73">
        <v>-46902</v>
      </c>
      <c r="G4604" s="72" t="s">
        <v>14</v>
      </c>
      <c r="H4604" s="72" t="s">
        <v>15</v>
      </c>
      <c r="I4604" s="72" t="s">
        <v>16</v>
      </c>
      <c r="J4604" s="72" t="s">
        <v>18</v>
      </c>
      <c r="K4604" s="72" t="s">
        <v>33</v>
      </c>
      <c r="L4604" s="72" t="s">
        <v>179</v>
      </c>
      <c r="M4604" s="72"/>
    </row>
    <row r="4605" spans="2:13" x14ac:dyDescent="0.25">
      <c r="B4605" s="72" t="s">
        <v>143</v>
      </c>
      <c r="C4605" s="72" t="s">
        <v>144</v>
      </c>
      <c r="D4605" s="72" t="s">
        <v>12</v>
      </c>
      <c r="E4605" s="72" t="s">
        <v>160</v>
      </c>
      <c r="F4605" s="73">
        <v>9681</v>
      </c>
      <c r="G4605" s="72" t="s">
        <v>14</v>
      </c>
      <c r="H4605" s="72" t="s">
        <v>15</v>
      </c>
      <c r="I4605" s="72" t="s">
        <v>16</v>
      </c>
      <c r="J4605" s="72" t="s">
        <v>18</v>
      </c>
      <c r="K4605" s="72" t="s">
        <v>33</v>
      </c>
      <c r="L4605" s="72" t="s">
        <v>742</v>
      </c>
      <c r="M4605" s="72" t="s">
        <v>191</v>
      </c>
    </row>
    <row r="4606" spans="2:13" x14ac:dyDescent="0.25">
      <c r="B4606" s="72" t="s">
        <v>143</v>
      </c>
      <c r="C4606" s="72" t="s">
        <v>144</v>
      </c>
      <c r="D4606" s="72" t="s">
        <v>12</v>
      </c>
      <c r="E4606" s="72" t="s">
        <v>383</v>
      </c>
      <c r="F4606" s="73">
        <v>17340797</v>
      </c>
      <c r="G4606" s="72" t="s">
        <v>14</v>
      </c>
      <c r="H4606" s="72" t="s">
        <v>15</v>
      </c>
      <c r="I4606" s="72" t="s">
        <v>16</v>
      </c>
      <c r="J4606" s="72" t="s">
        <v>18</v>
      </c>
      <c r="K4606" s="72" t="s">
        <v>214</v>
      </c>
      <c r="L4606" s="72" t="s">
        <v>629</v>
      </c>
      <c r="M4606" s="72" t="s">
        <v>384</v>
      </c>
    </row>
    <row r="4607" spans="2:13" x14ac:dyDescent="0.25">
      <c r="B4607" s="72" t="s">
        <v>143</v>
      </c>
      <c r="C4607" s="72" t="s">
        <v>144</v>
      </c>
      <c r="D4607" s="72" t="s">
        <v>12</v>
      </c>
      <c r="E4607" s="72" t="s">
        <v>439</v>
      </c>
      <c r="F4607" s="73">
        <v>200057</v>
      </c>
      <c r="G4607" s="72" t="s">
        <v>14</v>
      </c>
      <c r="H4607" s="72" t="s">
        <v>155</v>
      </c>
      <c r="I4607" s="72" t="s">
        <v>16</v>
      </c>
      <c r="J4607" s="72" t="s">
        <v>18</v>
      </c>
      <c r="K4607" s="72" t="s">
        <v>33</v>
      </c>
      <c r="L4607" s="72" t="s">
        <v>482</v>
      </c>
      <c r="M4607" s="72"/>
    </row>
    <row r="4608" spans="2:13" x14ac:dyDescent="0.25">
      <c r="B4608" s="72" t="s">
        <v>143</v>
      </c>
      <c r="C4608" s="72" t="s">
        <v>144</v>
      </c>
      <c r="D4608" s="72" t="s">
        <v>12</v>
      </c>
      <c r="E4608" s="72" t="s">
        <v>188</v>
      </c>
      <c r="F4608" s="73">
        <v>352289</v>
      </c>
      <c r="G4608" s="72" t="s">
        <v>14</v>
      </c>
      <c r="H4608" s="72" t="s">
        <v>15</v>
      </c>
      <c r="I4608" s="72" t="s">
        <v>16</v>
      </c>
      <c r="J4608" s="72" t="s">
        <v>18</v>
      </c>
      <c r="K4608" s="72" t="s">
        <v>33</v>
      </c>
      <c r="L4608" s="72" t="s">
        <v>455</v>
      </c>
      <c r="M4608" s="72" t="s">
        <v>163</v>
      </c>
    </row>
    <row r="4609" spans="2:13" x14ac:dyDescent="0.25">
      <c r="B4609" s="72" t="s">
        <v>143</v>
      </c>
      <c r="C4609" s="72" t="s">
        <v>144</v>
      </c>
      <c r="D4609" s="72" t="s">
        <v>12</v>
      </c>
      <c r="E4609" s="72" t="s">
        <v>652</v>
      </c>
      <c r="F4609" s="73">
        <v>11746168</v>
      </c>
      <c r="G4609" s="72" t="s">
        <v>14</v>
      </c>
      <c r="H4609" s="72" t="s">
        <v>15</v>
      </c>
      <c r="I4609" s="72" t="s">
        <v>16</v>
      </c>
      <c r="J4609" s="72" t="s">
        <v>18</v>
      </c>
      <c r="K4609" s="72"/>
      <c r="L4609" s="72"/>
      <c r="M4609" s="72" t="s">
        <v>322</v>
      </c>
    </row>
    <row r="4610" spans="2:13" x14ac:dyDescent="0.25">
      <c r="B4610" s="72" t="s">
        <v>143</v>
      </c>
      <c r="C4610" s="72" t="s">
        <v>144</v>
      </c>
      <c r="D4610" s="72" t="s">
        <v>12</v>
      </c>
      <c r="E4610" s="72" t="s">
        <v>282</v>
      </c>
      <c r="F4610" s="73">
        <v>-188</v>
      </c>
      <c r="G4610" s="72" t="s">
        <v>14</v>
      </c>
      <c r="H4610" s="72" t="s">
        <v>15</v>
      </c>
      <c r="I4610" s="72" t="s">
        <v>16</v>
      </c>
      <c r="J4610" s="72" t="s">
        <v>18</v>
      </c>
      <c r="K4610" s="72" t="s">
        <v>184</v>
      </c>
      <c r="L4610" s="72" t="s">
        <v>356</v>
      </c>
      <c r="M4610" s="72"/>
    </row>
    <row r="4611" spans="2:13" x14ac:dyDescent="0.25">
      <c r="B4611" s="72" t="s">
        <v>143</v>
      </c>
      <c r="C4611" s="72" t="s">
        <v>144</v>
      </c>
      <c r="D4611" s="72" t="s">
        <v>12</v>
      </c>
      <c r="E4611" s="72" t="s">
        <v>188</v>
      </c>
      <c r="F4611" s="73">
        <v>151992</v>
      </c>
      <c r="G4611" s="72" t="s">
        <v>14</v>
      </c>
      <c r="H4611" s="72" t="s">
        <v>155</v>
      </c>
      <c r="I4611" s="72" t="s">
        <v>16</v>
      </c>
      <c r="J4611" s="72" t="s">
        <v>18</v>
      </c>
      <c r="K4611" s="72" t="s">
        <v>33</v>
      </c>
      <c r="L4611" s="72" t="s">
        <v>481</v>
      </c>
      <c r="M4611" s="72" t="s">
        <v>151</v>
      </c>
    </row>
    <row r="4612" spans="2:13" x14ac:dyDescent="0.25">
      <c r="B4612" s="72" t="s">
        <v>143</v>
      </c>
      <c r="C4612" s="72" t="s">
        <v>144</v>
      </c>
      <c r="D4612" s="72" t="s">
        <v>12</v>
      </c>
      <c r="E4612" s="72" t="s">
        <v>152</v>
      </c>
      <c r="F4612" s="73">
        <v>-63552</v>
      </c>
      <c r="G4612" s="72" t="s">
        <v>14</v>
      </c>
      <c r="H4612" s="72" t="s">
        <v>155</v>
      </c>
      <c r="I4612" s="72" t="s">
        <v>16</v>
      </c>
      <c r="J4612" s="72" t="s">
        <v>18</v>
      </c>
      <c r="K4612" s="72" t="s">
        <v>33</v>
      </c>
      <c r="L4612" s="72" t="s">
        <v>462</v>
      </c>
      <c r="M4612" s="72"/>
    </row>
    <row r="4613" spans="2:13" x14ac:dyDescent="0.25">
      <c r="B4613" s="72" t="s">
        <v>143</v>
      </c>
      <c r="C4613" s="72" t="s">
        <v>144</v>
      </c>
      <c r="D4613" s="72" t="s">
        <v>12</v>
      </c>
      <c r="E4613" s="72" t="s">
        <v>227</v>
      </c>
      <c r="F4613" s="73">
        <v>1000671</v>
      </c>
      <c r="G4613" s="72" t="s">
        <v>14</v>
      </c>
      <c r="H4613" s="72" t="s">
        <v>15</v>
      </c>
      <c r="I4613" s="72" t="s">
        <v>16</v>
      </c>
      <c r="J4613" s="72" t="s">
        <v>18</v>
      </c>
      <c r="K4613" s="72" t="s">
        <v>33</v>
      </c>
      <c r="L4613" s="72" t="s">
        <v>778</v>
      </c>
      <c r="M4613" s="72" t="s">
        <v>172</v>
      </c>
    </row>
    <row r="4614" spans="2:13" x14ac:dyDescent="0.25">
      <c r="B4614" s="72" t="s">
        <v>143</v>
      </c>
      <c r="C4614" s="72" t="s">
        <v>144</v>
      </c>
      <c r="D4614" s="72" t="s">
        <v>12</v>
      </c>
      <c r="E4614" s="72" t="s">
        <v>181</v>
      </c>
      <c r="F4614" s="73">
        <v>-676</v>
      </c>
      <c r="G4614" s="72" t="s">
        <v>14</v>
      </c>
      <c r="H4614" s="72" t="s">
        <v>15</v>
      </c>
      <c r="I4614" s="72" t="s">
        <v>16</v>
      </c>
      <c r="J4614" s="72" t="s">
        <v>18</v>
      </c>
      <c r="K4614" s="72" t="s">
        <v>147</v>
      </c>
      <c r="L4614" s="72" t="s">
        <v>557</v>
      </c>
      <c r="M4614" s="72"/>
    </row>
    <row r="4615" spans="2:13" x14ac:dyDescent="0.25">
      <c r="B4615" s="72" t="s">
        <v>143</v>
      </c>
      <c r="C4615" s="72" t="s">
        <v>144</v>
      </c>
      <c r="D4615" s="72" t="s">
        <v>12</v>
      </c>
      <c r="E4615" s="72" t="s">
        <v>197</v>
      </c>
      <c r="F4615" s="73">
        <v>168404</v>
      </c>
      <c r="G4615" s="72" t="s">
        <v>14</v>
      </c>
      <c r="H4615" s="72" t="s">
        <v>155</v>
      </c>
      <c r="I4615" s="72" t="s">
        <v>16</v>
      </c>
      <c r="J4615" s="72" t="s">
        <v>18</v>
      </c>
      <c r="K4615" s="72" t="s">
        <v>33</v>
      </c>
      <c r="L4615" s="72" t="s">
        <v>354</v>
      </c>
      <c r="M4615" s="72" t="s">
        <v>186</v>
      </c>
    </row>
    <row r="4616" spans="2:13" x14ac:dyDescent="0.25">
      <c r="B4616" s="72" t="s">
        <v>143</v>
      </c>
      <c r="C4616" s="72" t="s">
        <v>144</v>
      </c>
      <c r="D4616" s="72" t="s">
        <v>12</v>
      </c>
      <c r="E4616" s="72" t="s">
        <v>244</v>
      </c>
      <c r="F4616" s="73">
        <v>96644</v>
      </c>
      <c r="G4616" s="72" t="s">
        <v>14</v>
      </c>
      <c r="H4616" s="72" t="s">
        <v>15</v>
      </c>
      <c r="I4616" s="72" t="s">
        <v>16</v>
      </c>
      <c r="J4616" s="72" t="s">
        <v>18</v>
      </c>
      <c r="K4616" s="72" t="s">
        <v>147</v>
      </c>
      <c r="L4616" s="72" t="s">
        <v>444</v>
      </c>
      <c r="M4616" s="72" t="s">
        <v>186</v>
      </c>
    </row>
    <row r="4617" spans="2:13" x14ac:dyDescent="0.25">
      <c r="B4617" s="72" t="s">
        <v>143</v>
      </c>
      <c r="C4617" s="72" t="s">
        <v>144</v>
      </c>
      <c r="D4617" s="72" t="s">
        <v>12</v>
      </c>
      <c r="E4617" s="72" t="s">
        <v>229</v>
      </c>
      <c r="F4617" s="73">
        <v>-44710</v>
      </c>
      <c r="G4617" s="72" t="s">
        <v>14</v>
      </c>
      <c r="H4617" s="72" t="s">
        <v>15</v>
      </c>
      <c r="I4617" s="72" t="s">
        <v>16</v>
      </c>
      <c r="J4617" s="72" t="s">
        <v>18</v>
      </c>
      <c r="K4617" s="72" t="s">
        <v>33</v>
      </c>
      <c r="L4617" s="72" t="s">
        <v>318</v>
      </c>
      <c r="M4617" s="72"/>
    </row>
    <row r="4618" spans="2:13" x14ac:dyDescent="0.25">
      <c r="B4618" s="72" t="s">
        <v>143</v>
      </c>
      <c r="C4618" s="72" t="s">
        <v>144</v>
      </c>
      <c r="D4618" s="72" t="s">
        <v>12</v>
      </c>
      <c r="E4618" s="72" t="s">
        <v>197</v>
      </c>
      <c r="F4618" s="73">
        <v>1143700</v>
      </c>
      <c r="G4618" s="72" t="s">
        <v>14</v>
      </c>
      <c r="H4618" s="72" t="s">
        <v>155</v>
      </c>
      <c r="I4618" s="72" t="s">
        <v>16</v>
      </c>
      <c r="J4618" s="72" t="s">
        <v>18</v>
      </c>
      <c r="K4618" s="72" t="s">
        <v>33</v>
      </c>
      <c r="L4618" s="72" t="s">
        <v>284</v>
      </c>
      <c r="M4618" s="72" t="s">
        <v>248</v>
      </c>
    </row>
    <row r="4619" spans="2:13" x14ac:dyDescent="0.25">
      <c r="B4619" s="72" t="s">
        <v>143</v>
      </c>
      <c r="C4619" s="72" t="s">
        <v>144</v>
      </c>
      <c r="D4619" s="72" t="s">
        <v>12</v>
      </c>
      <c r="E4619" s="72" t="s">
        <v>183</v>
      </c>
      <c r="F4619" s="73">
        <v>116910</v>
      </c>
      <c r="G4619" s="72" t="s">
        <v>14</v>
      </c>
      <c r="H4619" s="72" t="s">
        <v>15</v>
      </c>
      <c r="I4619" s="72" t="s">
        <v>16</v>
      </c>
      <c r="J4619" s="72" t="s">
        <v>18</v>
      </c>
      <c r="K4619" s="72" t="s">
        <v>147</v>
      </c>
      <c r="L4619" s="72" t="s">
        <v>475</v>
      </c>
      <c r="M4619" s="72" t="s">
        <v>191</v>
      </c>
    </row>
    <row r="4620" spans="2:13" x14ac:dyDescent="0.25">
      <c r="B4620" s="72" t="s">
        <v>143</v>
      </c>
      <c r="C4620" s="72" t="s">
        <v>144</v>
      </c>
      <c r="D4620" s="72" t="s">
        <v>12</v>
      </c>
      <c r="E4620" s="72" t="s">
        <v>160</v>
      </c>
      <c r="F4620" s="73">
        <v>2665188</v>
      </c>
      <c r="G4620" s="72" t="s">
        <v>14</v>
      </c>
      <c r="H4620" s="72" t="s">
        <v>155</v>
      </c>
      <c r="I4620" s="72" t="s">
        <v>16</v>
      </c>
      <c r="J4620" s="72" t="s">
        <v>18</v>
      </c>
      <c r="K4620" s="72" t="s">
        <v>33</v>
      </c>
      <c r="L4620" s="72" t="s">
        <v>551</v>
      </c>
      <c r="M4620" s="72" t="s">
        <v>248</v>
      </c>
    </row>
    <row r="4621" spans="2:13" x14ac:dyDescent="0.25">
      <c r="B4621" s="72" t="s">
        <v>143</v>
      </c>
      <c r="C4621" s="72" t="s">
        <v>144</v>
      </c>
      <c r="D4621" s="72" t="s">
        <v>12</v>
      </c>
      <c r="E4621" s="72" t="s">
        <v>160</v>
      </c>
      <c r="F4621" s="73">
        <v>322769</v>
      </c>
      <c r="G4621" s="72" t="s">
        <v>14</v>
      </c>
      <c r="H4621" s="72" t="s">
        <v>15</v>
      </c>
      <c r="I4621" s="72" t="s">
        <v>16</v>
      </c>
      <c r="J4621" s="72" t="s">
        <v>18</v>
      </c>
      <c r="K4621" s="72" t="s">
        <v>33</v>
      </c>
      <c r="L4621" s="72" t="s">
        <v>212</v>
      </c>
      <c r="M4621" s="72" t="s">
        <v>163</v>
      </c>
    </row>
    <row r="4622" spans="2:13" x14ac:dyDescent="0.25">
      <c r="B4622" s="72" t="s">
        <v>143</v>
      </c>
      <c r="C4622" s="72" t="s">
        <v>144</v>
      </c>
      <c r="D4622" s="72" t="s">
        <v>12</v>
      </c>
      <c r="E4622" s="72" t="s">
        <v>149</v>
      </c>
      <c r="F4622" s="73">
        <v>5897569</v>
      </c>
      <c r="G4622" s="72" t="s">
        <v>14</v>
      </c>
      <c r="H4622" s="72" t="s">
        <v>155</v>
      </c>
      <c r="I4622" s="72" t="s">
        <v>16</v>
      </c>
      <c r="J4622" s="72" t="s">
        <v>18</v>
      </c>
      <c r="K4622" s="72" t="s">
        <v>33</v>
      </c>
      <c r="L4622" s="72" t="s">
        <v>435</v>
      </c>
      <c r="M4622" s="72" t="s">
        <v>151</v>
      </c>
    </row>
    <row r="4623" spans="2:13" x14ac:dyDescent="0.25">
      <c r="B4623" s="72" t="s">
        <v>143</v>
      </c>
      <c r="C4623" s="72" t="s">
        <v>144</v>
      </c>
      <c r="D4623" s="72" t="s">
        <v>12</v>
      </c>
      <c r="E4623" s="72" t="s">
        <v>227</v>
      </c>
      <c r="F4623" s="73">
        <v>42240</v>
      </c>
      <c r="G4623" s="72" t="s">
        <v>14</v>
      </c>
      <c r="H4623" s="72" t="s">
        <v>15</v>
      </c>
      <c r="I4623" s="72" t="s">
        <v>16</v>
      </c>
      <c r="J4623" s="72" t="s">
        <v>18</v>
      </c>
      <c r="K4623" s="72" t="s">
        <v>147</v>
      </c>
      <c r="L4623" s="72" t="s">
        <v>332</v>
      </c>
      <c r="M4623" s="72" t="s">
        <v>191</v>
      </c>
    </row>
    <row r="4624" spans="2:13" x14ac:dyDescent="0.25">
      <c r="B4624" s="72" t="s">
        <v>143</v>
      </c>
      <c r="C4624" s="72" t="s">
        <v>144</v>
      </c>
      <c r="D4624" s="72" t="s">
        <v>12</v>
      </c>
      <c r="E4624" s="72" t="s">
        <v>199</v>
      </c>
      <c r="F4624" s="73">
        <v>668780</v>
      </c>
      <c r="G4624" s="72" t="s">
        <v>14</v>
      </c>
      <c r="H4624" s="72" t="s">
        <v>15</v>
      </c>
      <c r="I4624" s="72" t="s">
        <v>16</v>
      </c>
      <c r="J4624" s="72" t="s">
        <v>18</v>
      </c>
      <c r="K4624" s="72" t="s">
        <v>165</v>
      </c>
      <c r="L4624" s="72" t="s">
        <v>166</v>
      </c>
      <c r="M4624" s="72"/>
    </row>
    <row r="4625" spans="2:13" x14ac:dyDescent="0.25">
      <c r="B4625" s="72" t="s">
        <v>143</v>
      </c>
      <c r="C4625" s="72" t="s">
        <v>144</v>
      </c>
      <c r="D4625" s="72" t="s">
        <v>12</v>
      </c>
      <c r="E4625" s="72" t="s">
        <v>242</v>
      </c>
      <c r="F4625" s="73">
        <v>-17834</v>
      </c>
      <c r="G4625" s="72" t="s">
        <v>14</v>
      </c>
      <c r="H4625" s="72" t="s">
        <v>155</v>
      </c>
      <c r="I4625" s="72" t="s">
        <v>16</v>
      </c>
      <c r="J4625" s="72" t="s">
        <v>18</v>
      </c>
      <c r="K4625" s="72" t="s">
        <v>33</v>
      </c>
      <c r="L4625" s="72" t="s">
        <v>497</v>
      </c>
      <c r="M4625" s="72"/>
    </row>
    <row r="4626" spans="2:13" x14ac:dyDescent="0.25">
      <c r="B4626" s="72" t="s">
        <v>143</v>
      </c>
      <c r="C4626" s="72" t="s">
        <v>144</v>
      </c>
      <c r="D4626" s="72" t="s">
        <v>12</v>
      </c>
      <c r="E4626" s="72" t="s">
        <v>145</v>
      </c>
      <c r="F4626" s="73">
        <v>-1</v>
      </c>
      <c r="G4626" s="72" t="s">
        <v>14</v>
      </c>
      <c r="H4626" s="72" t="s">
        <v>155</v>
      </c>
      <c r="I4626" s="72" t="s">
        <v>16</v>
      </c>
      <c r="J4626" s="72" t="s">
        <v>18</v>
      </c>
      <c r="K4626" s="72" t="s">
        <v>33</v>
      </c>
      <c r="L4626" s="72" t="s">
        <v>800</v>
      </c>
      <c r="M4626" s="72"/>
    </row>
    <row r="4627" spans="2:13" x14ac:dyDescent="0.25">
      <c r="B4627" s="72" t="s">
        <v>143</v>
      </c>
      <c r="C4627" s="72" t="s">
        <v>144</v>
      </c>
      <c r="D4627" s="72" t="s">
        <v>12</v>
      </c>
      <c r="E4627" s="72" t="s">
        <v>154</v>
      </c>
      <c r="F4627" s="73">
        <v>-332</v>
      </c>
      <c r="G4627" s="72" t="s">
        <v>14</v>
      </c>
      <c r="H4627" s="72" t="s">
        <v>155</v>
      </c>
      <c r="I4627" s="72" t="s">
        <v>16</v>
      </c>
      <c r="J4627" s="72" t="s">
        <v>18</v>
      </c>
      <c r="K4627" s="72" t="s">
        <v>33</v>
      </c>
      <c r="L4627" s="72" t="s">
        <v>430</v>
      </c>
      <c r="M4627" s="72"/>
    </row>
    <row r="4628" spans="2:13" x14ac:dyDescent="0.25">
      <c r="B4628" s="72" t="s">
        <v>143</v>
      </c>
      <c r="C4628" s="72" t="s">
        <v>144</v>
      </c>
      <c r="D4628" s="72" t="s">
        <v>12</v>
      </c>
      <c r="E4628" s="72" t="s">
        <v>170</v>
      </c>
      <c r="F4628" s="73">
        <v>80790</v>
      </c>
      <c r="G4628" s="72" t="s">
        <v>14</v>
      </c>
      <c r="H4628" s="72" t="s">
        <v>15</v>
      </c>
      <c r="I4628" s="72" t="s">
        <v>16</v>
      </c>
      <c r="J4628" s="72" t="s">
        <v>18</v>
      </c>
      <c r="K4628" s="72" t="s">
        <v>168</v>
      </c>
      <c r="L4628" s="72" t="s">
        <v>413</v>
      </c>
      <c r="M4628" s="72" t="s">
        <v>248</v>
      </c>
    </row>
    <row r="4629" spans="2:13" x14ac:dyDescent="0.25">
      <c r="B4629" s="72" t="s">
        <v>143</v>
      </c>
      <c r="C4629" s="72" t="s">
        <v>144</v>
      </c>
      <c r="D4629" s="72" t="s">
        <v>12</v>
      </c>
      <c r="E4629" s="72" t="s">
        <v>227</v>
      </c>
      <c r="F4629" s="73">
        <v>91711</v>
      </c>
      <c r="G4629" s="72" t="s">
        <v>14</v>
      </c>
      <c r="H4629" s="72" t="s">
        <v>15</v>
      </c>
      <c r="I4629" s="72" t="s">
        <v>16</v>
      </c>
      <c r="J4629" s="72" t="s">
        <v>18</v>
      </c>
      <c r="K4629" s="72" t="s">
        <v>267</v>
      </c>
      <c r="L4629" s="72" t="s">
        <v>579</v>
      </c>
      <c r="M4629" s="72" t="s">
        <v>191</v>
      </c>
    </row>
    <row r="4630" spans="2:13" x14ac:dyDescent="0.25">
      <c r="B4630" s="72" t="s">
        <v>143</v>
      </c>
      <c r="C4630" s="72" t="s">
        <v>144</v>
      </c>
      <c r="D4630" s="72" t="s">
        <v>12</v>
      </c>
      <c r="E4630" s="72" t="s">
        <v>145</v>
      </c>
      <c r="F4630" s="73">
        <v>-27283</v>
      </c>
      <c r="G4630" s="72" t="s">
        <v>14</v>
      </c>
      <c r="H4630" s="72" t="s">
        <v>155</v>
      </c>
      <c r="I4630" s="72" t="s">
        <v>16</v>
      </c>
      <c r="J4630" s="72" t="s">
        <v>18</v>
      </c>
      <c r="K4630" s="72" t="s">
        <v>33</v>
      </c>
      <c r="L4630" s="72" t="s">
        <v>212</v>
      </c>
      <c r="M4630" s="72"/>
    </row>
    <row r="4631" spans="2:13" x14ac:dyDescent="0.25">
      <c r="B4631" s="72" t="s">
        <v>143</v>
      </c>
      <c r="C4631" s="72" t="s">
        <v>144</v>
      </c>
      <c r="D4631" s="72" t="s">
        <v>12</v>
      </c>
      <c r="E4631" s="72" t="s">
        <v>335</v>
      </c>
      <c r="F4631" s="73">
        <v>790691</v>
      </c>
      <c r="G4631" s="72" t="s">
        <v>14</v>
      </c>
      <c r="H4631" s="72" t="s">
        <v>15</v>
      </c>
      <c r="I4631" s="72" t="s">
        <v>16</v>
      </c>
      <c r="J4631" s="72" t="s">
        <v>18</v>
      </c>
      <c r="K4631" s="72" t="s">
        <v>189</v>
      </c>
      <c r="L4631" s="72" t="s">
        <v>399</v>
      </c>
      <c r="M4631" s="72" t="s">
        <v>334</v>
      </c>
    </row>
    <row r="4632" spans="2:13" x14ac:dyDescent="0.25">
      <c r="B4632" s="72" t="s">
        <v>143</v>
      </c>
      <c r="C4632" s="72" t="s">
        <v>144</v>
      </c>
      <c r="D4632" s="72" t="s">
        <v>12</v>
      </c>
      <c r="E4632" s="72" t="s">
        <v>154</v>
      </c>
      <c r="F4632" s="73">
        <v>-14442</v>
      </c>
      <c r="G4632" s="72" t="s">
        <v>14</v>
      </c>
      <c r="H4632" s="72" t="s">
        <v>155</v>
      </c>
      <c r="I4632" s="72" t="s">
        <v>16</v>
      </c>
      <c r="J4632" s="72" t="s">
        <v>18</v>
      </c>
      <c r="K4632" s="72" t="s">
        <v>267</v>
      </c>
      <c r="L4632" s="72" t="s">
        <v>603</v>
      </c>
      <c r="M4632" s="72"/>
    </row>
    <row r="4633" spans="2:13" x14ac:dyDescent="0.25">
      <c r="B4633" s="72" t="s">
        <v>143</v>
      </c>
      <c r="C4633" s="72" t="s">
        <v>144</v>
      </c>
      <c r="D4633" s="72" t="s">
        <v>12</v>
      </c>
      <c r="E4633" s="72" t="s">
        <v>219</v>
      </c>
      <c r="F4633" s="73">
        <v>805745</v>
      </c>
      <c r="G4633" s="72" t="s">
        <v>14</v>
      </c>
      <c r="H4633" s="72" t="s">
        <v>155</v>
      </c>
      <c r="I4633" s="72" t="s">
        <v>16</v>
      </c>
      <c r="J4633" s="72" t="s">
        <v>18</v>
      </c>
      <c r="K4633" s="72" t="s">
        <v>267</v>
      </c>
      <c r="L4633" s="72" t="s">
        <v>484</v>
      </c>
      <c r="M4633" s="72"/>
    </row>
    <row r="4634" spans="2:13" x14ac:dyDescent="0.25">
      <c r="B4634" s="72" t="s">
        <v>143</v>
      </c>
      <c r="C4634" s="72" t="s">
        <v>144</v>
      </c>
      <c r="D4634" s="72" t="s">
        <v>12</v>
      </c>
      <c r="E4634" s="72" t="s">
        <v>197</v>
      </c>
      <c r="F4634" s="73">
        <v>68680</v>
      </c>
      <c r="G4634" s="72" t="s">
        <v>14</v>
      </c>
      <c r="H4634" s="72" t="s">
        <v>15</v>
      </c>
      <c r="I4634" s="72" t="s">
        <v>16</v>
      </c>
      <c r="J4634" s="72" t="s">
        <v>18</v>
      </c>
      <c r="K4634" s="72" t="s">
        <v>267</v>
      </c>
      <c r="L4634" s="72" t="s">
        <v>468</v>
      </c>
      <c r="M4634" s="72" t="s">
        <v>248</v>
      </c>
    </row>
    <row r="4635" spans="2:13" x14ac:dyDescent="0.25">
      <c r="B4635" s="72" t="s">
        <v>143</v>
      </c>
      <c r="C4635" s="72" t="s">
        <v>144</v>
      </c>
      <c r="D4635" s="72" t="s">
        <v>12</v>
      </c>
      <c r="E4635" s="72" t="s">
        <v>219</v>
      </c>
      <c r="F4635" s="73">
        <v>15251</v>
      </c>
      <c r="G4635" s="72" t="s">
        <v>14</v>
      </c>
      <c r="H4635" s="72" t="s">
        <v>155</v>
      </c>
      <c r="I4635" s="72" t="s">
        <v>16</v>
      </c>
      <c r="J4635" s="72" t="s">
        <v>18</v>
      </c>
      <c r="K4635" s="72" t="s">
        <v>21</v>
      </c>
      <c r="L4635" s="72" t="s">
        <v>547</v>
      </c>
      <c r="M4635" s="72"/>
    </row>
    <row r="4636" spans="2:13" x14ac:dyDescent="0.25">
      <c r="B4636" s="72" t="s">
        <v>143</v>
      </c>
      <c r="C4636" s="72" t="s">
        <v>144</v>
      </c>
      <c r="D4636" s="72" t="s">
        <v>12</v>
      </c>
      <c r="E4636" s="72" t="s">
        <v>160</v>
      </c>
      <c r="F4636" s="73">
        <v>349962</v>
      </c>
      <c r="G4636" s="72" t="s">
        <v>14</v>
      </c>
      <c r="H4636" s="72" t="s">
        <v>155</v>
      </c>
      <c r="I4636" s="72" t="s">
        <v>16</v>
      </c>
      <c r="J4636" s="72" t="s">
        <v>18</v>
      </c>
      <c r="K4636" s="72" t="s">
        <v>33</v>
      </c>
      <c r="L4636" s="72" t="s">
        <v>510</v>
      </c>
      <c r="M4636" s="72" t="s">
        <v>248</v>
      </c>
    </row>
    <row r="4637" spans="2:13" x14ac:dyDescent="0.25">
      <c r="B4637" s="72" t="s">
        <v>143</v>
      </c>
      <c r="C4637" s="72" t="s">
        <v>144</v>
      </c>
      <c r="D4637" s="72" t="s">
        <v>12</v>
      </c>
      <c r="E4637" s="72" t="s">
        <v>219</v>
      </c>
      <c r="F4637" s="73">
        <v>344430</v>
      </c>
      <c r="G4637" s="72" t="s">
        <v>14</v>
      </c>
      <c r="H4637" s="72" t="s">
        <v>15</v>
      </c>
      <c r="I4637" s="72" t="s">
        <v>16</v>
      </c>
      <c r="J4637" s="72" t="s">
        <v>18</v>
      </c>
      <c r="K4637" s="72" t="s">
        <v>21</v>
      </c>
      <c r="L4637" s="72" t="s">
        <v>602</v>
      </c>
      <c r="M4637" s="72"/>
    </row>
    <row r="4638" spans="2:13" x14ac:dyDescent="0.25">
      <c r="B4638" s="72" t="s">
        <v>143</v>
      </c>
      <c r="C4638" s="72" t="s">
        <v>144</v>
      </c>
      <c r="D4638" s="72" t="s">
        <v>12</v>
      </c>
      <c r="E4638" s="72" t="s">
        <v>160</v>
      </c>
      <c r="F4638" s="73">
        <v>521256</v>
      </c>
      <c r="G4638" s="72" t="s">
        <v>14</v>
      </c>
      <c r="H4638" s="72" t="s">
        <v>15</v>
      </c>
      <c r="I4638" s="72" t="s">
        <v>16</v>
      </c>
      <c r="J4638" s="72" t="s">
        <v>18</v>
      </c>
      <c r="K4638" s="72" t="s">
        <v>147</v>
      </c>
      <c r="L4638" s="72" t="s">
        <v>477</v>
      </c>
      <c r="M4638" s="72" t="s">
        <v>163</v>
      </c>
    </row>
    <row r="4639" spans="2:13" x14ac:dyDescent="0.25">
      <c r="B4639" s="72" t="s">
        <v>143</v>
      </c>
      <c r="C4639" s="72" t="s">
        <v>144</v>
      </c>
      <c r="D4639" s="72" t="s">
        <v>12</v>
      </c>
      <c r="E4639" s="72" t="s">
        <v>209</v>
      </c>
      <c r="F4639" s="73">
        <v>31801289</v>
      </c>
      <c r="G4639" s="72" t="s">
        <v>14</v>
      </c>
      <c r="H4639" s="72" t="s">
        <v>15</v>
      </c>
      <c r="I4639" s="72" t="s">
        <v>16</v>
      </c>
      <c r="J4639" s="72" t="s">
        <v>18</v>
      </c>
      <c r="K4639" s="72" t="s">
        <v>184</v>
      </c>
      <c r="L4639" s="72" t="s">
        <v>639</v>
      </c>
      <c r="M4639" s="72" t="s">
        <v>322</v>
      </c>
    </row>
    <row r="4640" spans="2:13" x14ac:dyDescent="0.25">
      <c r="B4640" s="72" t="s">
        <v>143</v>
      </c>
      <c r="C4640" s="72" t="s">
        <v>144</v>
      </c>
      <c r="D4640" s="72" t="s">
        <v>12</v>
      </c>
      <c r="E4640" s="72" t="s">
        <v>183</v>
      </c>
      <c r="F4640" s="73">
        <v>105090</v>
      </c>
      <c r="G4640" s="72" t="s">
        <v>14</v>
      </c>
      <c r="H4640" s="72" t="s">
        <v>15</v>
      </c>
      <c r="I4640" s="72" t="s">
        <v>16</v>
      </c>
      <c r="J4640" s="72" t="s">
        <v>18</v>
      </c>
      <c r="K4640" s="72" t="s">
        <v>33</v>
      </c>
      <c r="L4640" s="72" t="s">
        <v>430</v>
      </c>
      <c r="M4640" s="72" t="s">
        <v>186</v>
      </c>
    </row>
    <row r="4641" spans="2:13" x14ac:dyDescent="0.25">
      <c r="B4641" s="72" t="s">
        <v>143</v>
      </c>
      <c r="C4641" s="72" t="s">
        <v>144</v>
      </c>
      <c r="D4641" s="72" t="s">
        <v>12</v>
      </c>
      <c r="E4641" s="72" t="s">
        <v>154</v>
      </c>
      <c r="F4641" s="73">
        <v>-464</v>
      </c>
      <c r="G4641" s="72" t="s">
        <v>14</v>
      </c>
      <c r="H4641" s="72" t="s">
        <v>155</v>
      </c>
      <c r="I4641" s="72" t="s">
        <v>16</v>
      </c>
      <c r="J4641" s="72" t="s">
        <v>18</v>
      </c>
      <c r="K4641" s="72" t="s">
        <v>147</v>
      </c>
      <c r="L4641" s="72" t="s">
        <v>247</v>
      </c>
      <c r="M4641" s="72"/>
    </row>
    <row r="4642" spans="2:13" x14ac:dyDescent="0.25">
      <c r="B4642" s="72" t="s">
        <v>143</v>
      </c>
      <c r="C4642" s="72" t="s">
        <v>144</v>
      </c>
      <c r="D4642" s="72" t="s">
        <v>12</v>
      </c>
      <c r="E4642" s="72" t="s">
        <v>164</v>
      </c>
      <c r="F4642" s="73">
        <v>-251</v>
      </c>
      <c r="G4642" s="72" t="s">
        <v>14</v>
      </c>
      <c r="H4642" s="72" t="s">
        <v>15</v>
      </c>
      <c r="I4642" s="72" t="s">
        <v>16</v>
      </c>
      <c r="J4642" s="72" t="s">
        <v>18</v>
      </c>
      <c r="K4642" s="72" t="s">
        <v>147</v>
      </c>
      <c r="L4642" s="72" t="s">
        <v>720</v>
      </c>
      <c r="M4642" s="72"/>
    </row>
    <row r="4643" spans="2:13" x14ac:dyDescent="0.25">
      <c r="B4643" s="72" t="s">
        <v>143</v>
      </c>
      <c r="C4643" s="72" t="s">
        <v>144</v>
      </c>
      <c r="D4643" s="72" t="s">
        <v>12</v>
      </c>
      <c r="E4643" s="72" t="s">
        <v>282</v>
      </c>
      <c r="F4643" s="73">
        <v>-12</v>
      </c>
      <c r="G4643" s="72" t="s">
        <v>14</v>
      </c>
      <c r="H4643" s="72" t="s">
        <v>15</v>
      </c>
      <c r="I4643" s="72" t="s">
        <v>16</v>
      </c>
      <c r="J4643" s="72" t="s">
        <v>18</v>
      </c>
      <c r="K4643" s="72" t="s">
        <v>189</v>
      </c>
      <c r="L4643" s="72" t="s">
        <v>524</v>
      </c>
      <c r="M4643" s="72"/>
    </row>
    <row r="4644" spans="2:13" x14ac:dyDescent="0.25">
      <c r="B4644" s="72" t="s">
        <v>143</v>
      </c>
      <c r="C4644" s="72" t="s">
        <v>144</v>
      </c>
      <c r="D4644" s="72" t="s">
        <v>12</v>
      </c>
      <c r="E4644" s="72" t="s">
        <v>145</v>
      </c>
      <c r="F4644" s="73">
        <v>-252669</v>
      </c>
      <c r="G4644" s="72" t="s">
        <v>14</v>
      </c>
      <c r="H4644" s="72" t="s">
        <v>15</v>
      </c>
      <c r="I4644" s="72" t="s">
        <v>16</v>
      </c>
      <c r="J4644" s="72" t="s">
        <v>18</v>
      </c>
      <c r="K4644" s="72" t="s">
        <v>147</v>
      </c>
      <c r="L4644" s="72" t="s">
        <v>587</v>
      </c>
      <c r="M4644" s="72"/>
    </row>
    <row r="4645" spans="2:13" x14ac:dyDescent="0.25">
      <c r="B4645" s="72" t="s">
        <v>143</v>
      </c>
      <c r="C4645" s="72" t="s">
        <v>144</v>
      </c>
      <c r="D4645" s="72" t="s">
        <v>12</v>
      </c>
      <c r="E4645" s="72" t="s">
        <v>170</v>
      </c>
      <c r="F4645" s="73">
        <v>30472</v>
      </c>
      <c r="G4645" s="72" t="s">
        <v>14</v>
      </c>
      <c r="H4645" s="72" t="s">
        <v>155</v>
      </c>
      <c r="I4645" s="72" t="s">
        <v>16</v>
      </c>
      <c r="J4645" s="72" t="s">
        <v>18</v>
      </c>
      <c r="K4645" s="72" t="s">
        <v>33</v>
      </c>
      <c r="L4645" s="72" t="s">
        <v>176</v>
      </c>
      <c r="M4645" s="72" t="s">
        <v>186</v>
      </c>
    </row>
    <row r="4646" spans="2:13" x14ac:dyDescent="0.25">
      <c r="B4646" s="72" t="s">
        <v>143</v>
      </c>
      <c r="C4646" s="72" t="s">
        <v>144</v>
      </c>
      <c r="D4646" s="72" t="s">
        <v>12</v>
      </c>
      <c r="E4646" s="72" t="s">
        <v>188</v>
      </c>
      <c r="F4646" s="73">
        <v>688091</v>
      </c>
      <c r="G4646" s="72" t="s">
        <v>14</v>
      </c>
      <c r="H4646" s="72" t="s">
        <v>155</v>
      </c>
      <c r="I4646" s="72" t="s">
        <v>16</v>
      </c>
      <c r="J4646" s="72" t="s">
        <v>18</v>
      </c>
      <c r="K4646" s="72" t="s">
        <v>33</v>
      </c>
      <c r="L4646" s="72" t="s">
        <v>447</v>
      </c>
      <c r="M4646" s="72" t="s">
        <v>248</v>
      </c>
    </row>
    <row r="4647" spans="2:13" x14ac:dyDescent="0.25">
      <c r="B4647" s="72" t="s">
        <v>143</v>
      </c>
      <c r="C4647" s="72" t="s">
        <v>144</v>
      </c>
      <c r="D4647" s="72" t="s">
        <v>12</v>
      </c>
      <c r="E4647" s="72" t="s">
        <v>145</v>
      </c>
      <c r="F4647" s="73">
        <v>-17881</v>
      </c>
      <c r="G4647" s="72" t="s">
        <v>14</v>
      </c>
      <c r="H4647" s="72" t="s">
        <v>155</v>
      </c>
      <c r="I4647" s="72" t="s">
        <v>16</v>
      </c>
      <c r="J4647" s="72" t="s">
        <v>18</v>
      </c>
      <c r="K4647" s="72" t="s">
        <v>33</v>
      </c>
      <c r="L4647" s="72" t="s">
        <v>397</v>
      </c>
      <c r="M4647" s="72"/>
    </row>
    <row r="4648" spans="2:13" x14ac:dyDescent="0.25">
      <c r="B4648" s="72" t="s">
        <v>143</v>
      </c>
      <c r="C4648" s="72" t="s">
        <v>144</v>
      </c>
      <c r="D4648" s="72" t="s">
        <v>12</v>
      </c>
      <c r="E4648" s="72" t="s">
        <v>292</v>
      </c>
      <c r="F4648" s="73">
        <v>1685232</v>
      </c>
      <c r="G4648" s="72" t="s">
        <v>14</v>
      </c>
      <c r="H4648" s="72" t="s">
        <v>15</v>
      </c>
      <c r="I4648" s="72" t="s">
        <v>16</v>
      </c>
      <c r="J4648" s="72" t="s">
        <v>18</v>
      </c>
      <c r="K4648" s="72" t="s">
        <v>161</v>
      </c>
      <c r="L4648" s="72" t="s">
        <v>643</v>
      </c>
      <c r="M4648" s="72" t="s">
        <v>424</v>
      </c>
    </row>
    <row r="4649" spans="2:13" x14ac:dyDescent="0.25">
      <c r="B4649" s="72" t="s">
        <v>143</v>
      </c>
      <c r="C4649" s="72" t="s">
        <v>144</v>
      </c>
      <c r="D4649" s="72" t="s">
        <v>12</v>
      </c>
      <c r="E4649" s="72" t="s">
        <v>229</v>
      </c>
      <c r="F4649" s="73">
        <v>-1307939</v>
      </c>
      <c r="G4649" s="72" t="s">
        <v>14</v>
      </c>
      <c r="H4649" s="72" t="s">
        <v>15</v>
      </c>
      <c r="I4649" s="72" t="s">
        <v>16</v>
      </c>
      <c r="J4649" s="72" t="s">
        <v>18</v>
      </c>
      <c r="K4649" s="72" t="s">
        <v>147</v>
      </c>
      <c r="L4649" s="72" t="s">
        <v>557</v>
      </c>
      <c r="M4649" s="72"/>
    </row>
    <row r="4650" spans="2:13" x14ac:dyDescent="0.25">
      <c r="B4650" s="72" t="s">
        <v>143</v>
      </c>
      <c r="C4650" s="72" t="s">
        <v>144</v>
      </c>
      <c r="D4650" s="72" t="s">
        <v>12</v>
      </c>
      <c r="E4650" s="72" t="s">
        <v>349</v>
      </c>
      <c r="F4650" s="73">
        <v>99021</v>
      </c>
      <c r="G4650" s="72" t="s">
        <v>14</v>
      </c>
      <c r="H4650" s="72" t="s">
        <v>15</v>
      </c>
      <c r="I4650" s="72" t="s">
        <v>16</v>
      </c>
      <c r="J4650" s="72" t="s">
        <v>18</v>
      </c>
      <c r="K4650" s="72" t="s">
        <v>147</v>
      </c>
      <c r="L4650" s="72" t="s">
        <v>475</v>
      </c>
      <c r="M4650" s="72" t="s">
        <v>203</v>
      </c>
    </row>
    <row r="4651" spans="2:13" x14ac:dyDescent="0.25">
      <c r="B4651" s="72" t="s">
        <v>143</v>
      </c>
      <c r="C4651" s="72" t="s">
        <v>144</v>
      </c>
      <c r="D4651" s="72" t="s">
        <v>12</v>
      </c>
      <c r="E4651" s="72" t="s">
        <v>594</v>
      </c>
      <c r="F4651" s="73">
        <v>41314</v>
      </c>
      <c r="G4651" s="72" t="s">
        <v>14</v>
      </c>
      <c r="H4651" s="72" t="s">
        <v>155</v>
      </c>
      <c r="I4651" s="72" t="s">
        <v>16</v>
      </c>
      <c r="J4651" s="72" t="s">
        <v>18</v>
      </c>
      <c r="K4651" s="72" t="s">
        <v>267</v>
      </c>
      <c r="L4651" s="72" t="s">
        <v>308</v>
      </c>
      <c r="M4651" s="72" t="s">
        <v>601</v>
      </c>
    </row>
    <row r="4652" spans="2:13" x14ac:dyDescent="0.25">
      <c r="B4652" s="72" t="s">
        <v>143</v>
      </c>
      <c r="C4652" s="72" t="s">
        <v>144</v>
      </c>
      <c r="D4652" s="72" t="s">
        <v>12</v>
      </c>
      <c r="E4652" s="72" t="s">
        <v>197</v>
      </c>
      <c r="F4652" s="73">
        <v>249138</v>
      </c>
      <c r="G4652" s="72" t="s">
        <v>14</v>
      </c>
      <c r="H4652" s="72" t="s">
        <v>15</v>
      </c>
      <c r="I4652" s="72" t="s">
        <v>16</v>
      </c>
      <c r="J4652" s="72" t="s">
        <v>18</v>
      </c>
      <c r="K4652" s="72" t="s">
        <v>33</v>
      </c>
      <c r="L4652" s="72" t="s">
        <v>597</v>
      </c>
      <c r="M4652" s="72" t="s">
        <v>163</v>
      </c>
    </row>
    <row r="4653" spans="2:13" x14ac:dyDescent="0.25">
      <c r="B4653" s="72" t="s">
        <v>143</v>
      </c>
      <c r="C4653" s="72" t="s">
        <v>144</v>
      </c>
      <c r="D4653" s="72" t="s">
        <v>12</v>
      </c>
      <c r="E4653" s="72" t="s">
        <v>219</v>
      </c>
      <c r="F4653" s="73">
        <v>137983</v>
      </c>
      <c r="G4653" s="72" t="s">
        <v>14</v>
      </c>
      <c r="H4653" s="72" t="s">
        <v>155</v>
      </c>
      <c r="I4653" s="72" t="s">
        <v>136</v>
      </c>
      <c r="J4653" s="72" t="s">
        <v>18</v>
      </c>
      <c r="K4653" s="72" t="s">
        <v>21</v>
      </c>
      <c r="L4653" s="72" t="s">
        <v>547</v>
      </c>
      <c r="M4653" s="72"/>
    </row>
    <row r="4654" spans="2:13" x14ac:dyDescent="0.25">
      <c r="B4654" s="72" t="s">
        <v>143</v>
      </c>
      <c r="C4654" s="72" t="s">
        <v>144</v>
      </c>
      <c r="D4654" s="72" t="s">
        <v>12</v>
      </c>
      <c r="E4654" s="72" t="s">
        <v>177</v>
      </c>
      <c r="F4654" s="73">
        <v>1110686</v>
      </c>
      <c r="G4654" s="72" t="s">
        <v>14</v>
      </c>
      <c r="H4654" s="72" t="s">
        <v>15</v>
      </c>
      <c r="I4654" s="72" t="s">
        <v>16</v>
      </c>
      <c r="J4654" s="72" t="s">
        <v>18</v>
      </c>
      <c r="K4654" s="72" t="s">
        <v>189</v>
      </c>
      <c r="L4654" s="72" t="s">
        <v>421</v>
      </c>
      <c r="M4654" s="72"/>
    </row>
    <row r="4655" spans="2:13" x14ac:dyDescent="0.25">
      <c r="B4655" s="72" t="s">
        <v>143</v>
      </c>
      <c r="C4655" s="72" t="s">
        <v>144</v>
      </c>
      <c r="D4655" s="72" t="s">
        <v>12</v>
      </c>
      <c r="E4655" s="72" t="s">
        <v>160</v>
      </c>
      <c r="F4655" s="73">
        <v>512</v>
      </c>
      <c r="G4655" s="72" t="s">
        <v>14</v>
      </c>
      <c r="H4655" s="72" t="s">
        <v>15</v>
      </c>
      <c r="I4655" s="72" t="s">
        <v>16</v>
      </c>
      <c r="J4655" s="72" t="s">
        <v>18</v>
      </c>
      <c r="K4655" s="72" t="s">
        <v>33</v>
      </c>
      <c r="L4655" s="72" t="s">
        <v>443</v>
      </c>
      <c r="M4655" s="72" t="s">
        <v>151</v>
      </c>
    </row>
    <row r="4656" spans="2:13" x14ac:dyDescent="0.25">
      <c r="B4656" s="72" t="s">
        <v>143</v>
      </c>
      <c r="C4656" s="72" t="s">
        <v>144</v>
      </c>
      <c r="D4656" s="72" t="s">
        <v>12</v>
      </c>
      <c r="E4656" s="72" t="s">
        <v>213</v>
      </c>
      <c r="F4656" s="73">
        <v>158</v>
      </c>
      <c r="G4656" s="72" t="s">
        <v>14</v>
      </c>
      <c r="H4656" s="72" t="s">
        <v>15</v>
      </c>
      <c r="I4656" s="72" t="s">
        <v>16</v>
      </c>
      <c r="J4656" s="72" t="s">
        <v>18</v>
      </c>
      <c r="K4656" s="72" t="s">
        <v>33</v>
      </c>
      <c r="L4656" s="72" t="s">
        <v>360</v>
      </c>
      <c r="M4656" s="72" t="s">
        <v>172</v>
      </c>
    </row>
    <row r="4657" spans="2:13" x14ac:dyDescent="0.25">
      <c r="B4657" s="72" t="s">
        <v>143</v>
      </c>
      <c r="C4657" s="72" t="s">
        <v>144</v>
      </c>
      <c r="D4657" s="72" t="s">
        <v>12</v>
      </c>
      <c r="E4657" s="72" t="s">
        <v>188</v>
      </c>
      <c r="F4657" s="73">
        <v>37298</v>
      </c>
      <c r="G4657" s="72" t="s">
        <v>14</v>
      </c>
      <c r="H4657" s="72" t="s">
        <v>15</v>
      </c>
      <c r="I4657" s="72" t="s">
        <v>16</v>
      </c>
      <c r="J4657" s="72" t="s">
        <v>18</v>
      </c>
      <c r="K4657" s="72" t="s">
        <v>33</v>
      </c>
      <c r="L4657" s="72" t="s">
        <v>577</v>
      </c>
      <c r="M4657" s="72" t="s">
        <v>151</v>
      </c>
    </row>
    <row r="4658" spans="2:13" x14ac:dyDescent="0.25">
      <c r="B4658" s="72" t="s">
        <v>143</v>
      </c>
      <c r="C4658" s="72" t="s">
        <v>144</v>
      </c>
      <c r="D4658" s="72" t="s">
        <v>12</v>
      </c>
      <c r="E4658" s="72" t="s">
        <v>181</v>
      </c>
      <c r="F4658" s="73">
        <v>-85</v>
      </c>
      <c r="G4658" s="72" t="s">
        <v>14</v>
      </c>
      <c r="H4658" s="72" t="s">
        <v>15</v>
      </c>
      <c r="I4658" s="72" t="s">
        <v>16</v>
      </c>
      <c r="J4658" s="72" t="s">
        <v>18</v>
      </c>
      <c r="K4658" s="72" t="s">
        <v>257</v>
      </c>
      <c r="L4658" s="72" t="s">
        <v>806</v>
      </c>
      <c r="M4658" s="72"/>
    </row>
    <row r="4659" spans="2:13" x14ac:dyDescent="0.25">
      <c r="B4659" s="72" t="s">
        <v>143</v>
      </c>
      <c r="C4659" s="72" t="s">
        <v>144</v>
      </c>
      <c r="D4659" s="72" t="s">
        <v>12</v>
      </c>
      <c r="E4659" s="72" t="s">
        <v>219</v>
      </c>
      <c r="F4659" s="73">
        <v>144728</v>
      </c>
      <c r="G4659" s="72" t="s">
        <v>14</v>
      </c>
      <c r="H4659" s="72" t="s">
        <v>155</v>
      </c>
      <c r="I4659" s="72" t="s">
        <v>16</v>
      </c>
      <c r="J4659" s="72" t="s">
        <v>18</v>
      </c>
      <c r="K4659" s="72" t="s">
        <v>33</v>
      </c>
      <c r="L4659" s="72" t="s">
        <v>649</v>
      </c>
      <c r="M4659" s="72"/>
    </row>
    <row r="4660" spans="2:13" x14ac:dyDescent="0.25">
      <c r="B4660" s="72" t="s">
        <v>143</v>
      </c>
      <c r="C4660" s="72" t="s">
        <v>144</v>
      </c>
      <c r="D4660" s="72" t="s">
        <v>12</v>
      </c>
      <c r="E4660" s="72" t="s">
        <v>157</v>
      </c>
      <c r="F4660" s="73">
        <v>45032</v>
      </c>
      <c r="G4660" s="72" t="s">
        <v>14</v>
      </c>
      <c r="H4660" s="72" t="s">
        <v>15</v>
      </c>
      <c r="I4660" s="72" t="s">
        <v>16</v>
      </c>
      <c r="J4660" s="72" t="s">
        <v>18</v>
      </c>
      <c r="K4660" s="72" t="s">
        <v>161</v>
      </c>
      <c r="L4660" s="72" t="s">
        <v>391</v>
      </c>
      <c r="M4660" s="72" t="s">
        <v>337</v>
      </c>
    </row>
    <row r="4661" spans="2:13" x14ac:dyDescent="0.25">
      <c r="B4661" s="72" t="s">
        <v>143</v>
      </c>
      <c r="C4661" s="72" t="s">
        <v>144</v>
      </c>
      <c r="D4661" s="72" t="s">
        <v>12</v>
      </c>
      <c r="E4661" s="72" t="s">
        <v>170</v>
      </c>
      <c r="F4661" s="73">
        <v>310071</v>
      </c>
      <c r="G4661" s="72" t="s">
        <v>14</v>
      </c>
      <c r="H4661" s="72" t="s">
        <v>15</v>
      </c>
      <c r="I4661" s="72" t="s">
        <v>16</v>
      </c>
      <c r="J4661" s="72" t="s">
        <v>18</v>
      </c>
      <c r="K4661" s="72" t="s">
        <v>147</v>
      </c>
      <c r="L4661" s="72" t="s">
        <v>587</v>
      </c>
      <c r="M4661" s="72" t="s">
        <v>248</v>
      </c>
    </row>
    <row r="4662" spans="2:13" x14ac:dyDescent="0.25">
      <c r="B4662" s="72" t="s">
        <v>143</v>
      </c>
      <c r="C4662" s="72" t="s">
        <v>144</v>
      </c>
      <c r="D4662" s="72" t="s">
        <v>12</v>
      </c>
      <c r="E4662" s="72" t="s">
        <v>209</v>
      </c>
      <c r="F4662" s="73">
        <v>1224196</v>
      </c>
      <c r="G4662" s="72" t="s">
        <v>14</v>
      </c>
      <c r="H4662" s="72" t="s">
        <v>15</v>
      </c>
      <c r="I4662" s="72" t="s">
        <v>16</v>
      </c>
      <c r="J4662" s="72" t="s">
        <v>18</v>
      </c>
      <c r="K4662" s="72" t="s">
        <v>184</v>
      </c>
      <c r="L4662" s="72" t="s">
        <v>336</v>
      </c>
      <c r="M4662" s="72" t="s">
        <v>159</v>
      </c>
    </row>
    <row r="4663" spans="2:13" x14ac:dyDescent="0.25">
      <c r="B4663" s="72" t="s">
        <v>143</v>
      </c>
      <c r="C4663" s="72" t="s">
        <v>144</v>
      </c>
      <c r="D4663" s="72" t="s">
        <v>12</v>
      </c>
      <c r="E4663" s="72" t="s">
        <v>219</v>
      </c>
      <c r="F4663" s="73">
        <v>2691843</v>
      </c>
      <c r="G4663" s="72" t="s">
        <v>14</v>
      </c>
      <c r="H4663" s="72" t="s">
        <v>155</v>
      </c>
      <c r="I4663" s="72" t="s">
        <v>16</v>
      </c>
      <c r="J4663" s="72" t="s">
        <v>18</v>
      </c>
      <c r="K4663" s="72" t="s">
        <v>147</v>
      </c>
      <c r="L4663" s="72" t="s">
        <v>454</v>
      </c>
      <c r="M4663" s="72"/>
    </row>
    <row r="4664" spans="2:13" x14ac:dyDescent="0.25">
      <c r="B4664" s="72" t="s">
        <v>143</v>
      </c>
      <c r="C4664" s="72" t="s">
        <v>144</v>
      </c>
      <c r="D4664" s="72" t="s">
        <v>12</v>
      </c>
      <c r="E4664" s="72" t="s">
        <v>149</v>
      </c>
      <c r="F4664" s="73">
        <v>9503339</v>
      </c>
      <c r="G4664" s="72" t="s">
        <v>14</v>
      </c>
      <c r="H4664" s="72" t="s">
        <v>15</v>
      </c>
      <c r="I4664" s="72" t="s">
        <v>16</v>
      </c>
      <c r="J4664" s="72" t="s">
        <v>18</v>
      </c>
      <c r="K4664" s="72" t="s">
        <v>214</v>
      </c>
      <c r="L4664" s="72" t="s">
        <v>450</v>
      </c>
      <c r="M4664" s="72" t="s">
        <v>151</v>
      </c>
    </row>
    <row r="4665" spans="2:13" x14ac:dyDescent="0.25">
      <c r="B4665" s="72" t="s">
        <v>143</v>
      </c>
      <c r="C4665" s="72" t="s">
        <v>144</v>
      </c>
      <c r="D4665" s="72" t="s">
        <v>12</v>
      </c>
      <c r="E4665" s="72" t="s">
        <v>213</v>
      </c>
      <c r="F4665" s="73">
        <v>9905</v>
      </c>
      <c r="G4665" s="72" t="s">
        <v>14</v>
      </c>
      <c r="H4665" s="72" t="s">
        <v>15</v>
      </c>
      <c r="I4665" s="72" t="s">
        <v>16</v>
      </c>
      <c r="J4665" s="72" t="s">
        <v>18</v>
      </c>
      <c r="K4665" s="72" t="s">
        <v>189</v>
      </c>
      <c r="L4665" s="72" t="s">
        <v>486</v>
      </c>
      <c r="M4665" s="72" t="s">
        <v>172</v>
      </c>
    </row>
    <row r="4666" spans="2:13" x14ac:dyDescent="0.25">
      <c r="B4666" s="72" t="s">
        <v>143</v>
      </c>
      <c r="C4666" s="72" t="s">
        <v>144</v>
      </c>
      <c r="D4666" s="72" t="s">
        <v>12</v>
      </c>
      <c r="E4666" s="72" t="s">
        <v>177</v>
      </c>
      <c r="F4666" s="73">
        <v>961</v>
      </c>
      <c r="G4666" s="72" t="s">
        <v>14</v>
      </c>
      <c r="H4666" s="72" t="s">
        <v>155</v>
      </c>
      <c r="I4666" s="72" t="s">
        <v>16</v>
      </c>
      <c r="J4666" s="72" t="s">
        <v>18</v>
      </c>
      <c r="K4666" s="72" t="s">
        <v>33</v>
      </c>
      <c r="L4666" s="72" t="s">
        <v>453</v>
      </c>
      <c r="M4666" s="72"/>
    </row>
    <row r="4667" spans="2:13" x14ac:dyDescent="0.25">
      <c r="B4667" s="72" t="s">
        <v>143</v>
      </c>
      <c r="C4667" s="72" t="s">
        <v>144</v>
      </c>
      <c r="D4667" s="72" t="s">
        <v>12</v>
      </c>
      <c r="E4667" s="72" t="s">
        <v>157</v>
      </c>
      <c r="F4667" s="73">
        <v>75793</v>
      </c>
      <c r="G4667" s="72" t="s">
        <v>14</v>
      </c>
      <c r="H4667" s="72" t="s">
        <v>15</v>
      </c>
      <c r="I4667" s="72" t="s">
        <v>16</v>
      </c>
      <c r="J4667" s="72" t="s">
        <v>18</v>
      </c>
      <c r="K4667" s="72" t="s">
        <v>24</v>
      </c>
      <c r="L4667" s="72" t="s">
        <v>799</v>
      </c>
      <c r="M4667" s="72" t="s">
        <v>334</v>
      </c>
    </row>
    <row r="4668" spans="2:13" x14ac:dyDescent="0.25">
      <c r="B4668" s="72" t="s">
        <v>143</v>
      </c>
      <c r="C4668" s="72" t="s">
        <v>144</v>
      </c>
      <c r="D4668" s="72" t="s">
        <v>12</v>
      </c>
      <c r="E4668" s="72" t="s">
        <v>292</v>
      </c>
      <c r="F4668" s="73">
        <v>1421085</v>
      </c>
      <c r="G4668" s="72" t="s">
        <v>14</v>
      </c>
      <c r="H4668" s="72" t="s">
        <v>15</v>
      </c>
      <c r="I4668" s="72" t="s">
        <v>16</v>
      </c>
      <c r="J4668" s="72" t="s">
        <v>18</v>
      </c>
      <c r="K4668" s="72" t="s">
        <v>27</v>
      </c>
      <c r="L4668" s="72" t="s">
        <v>469</v>
      </c>
      <c r="M4668" s="72" t="s">
        <v>384</v>
      </c>
    </row>
    <row r="4669" spans="2:13" x14ac:dyDescent="0.25">
      <c r="B4669" s="72" t="s">
        <v>143</v>
      </c>
      <c r="C4669" s="72" t="s">
        <v>144</v>
      </c>
      <c r="D4669" s="72" t="s">
        <v>12</v>
      </c>
      <c r="E4669" s="72" t="s">
        <v>244</v>
      </c>
      <c r="F4669" s="73">
        <v>978226</v>
      </c>
      <c r="G4669" s="72" t="s">
        <v>14</v>
      </c>
      <c r="H4669" s="72" t="s">
        <v>15</v>
      </c>
      <c r="I4669" s="72" t="s">
        <v>16</v>
      </c>
      <c r="J4669" s="72" t="s">
        <v>18</v>
      </c>
      <c r="K4669" s="72" t="s">
        <v>205</v>
      </c>
      <c r="L4669" s="72" t="s">
        <v>206</v>
      </c>
      <c r="M4669" s="72" t="s">
        <v>186</v>
      </c>
    </row>
    <row r="4670" spans="2:13" x14ac:dyDescent="0.25">
      <c r="B4670" s="72" t="s">
        <v>143</v>
      </c>
      <c r="C4670" s="72" t="s">
        <v>144</v>
      </c>
      <c r="D4670" s="72" t="s">
        <v>12</v>
      </c>
      <c r="E4670" s="72" t="s">
        <v>188</v>
      </c>
      <c r="F4670" s="73">
        <v>265884</v>
      </c>
      <c r="G4670" s="72" t="s">
        <v>14</v>
      </c>
      <c r="H4670" s="72" t="s">
        <v>15</v>
      </c>
      <c r="I4670" s="72" t="s">
        <v>16</v>
      </c>
      <c r="J4670" s="72" t="s">
        <v>18</v>
      </c>
      <c r="K4670" s="72" t="s">
        <v>33</v>
      </c>
      <c r="L4670" s="72" t="s">
        <v>542</v>
      </c>
      <c r="M4670" s="72" t="s">
        <v>163</v>
      </c>
    </row>
    <row r="4671" spans="2:13" x14ac:dyDescent="0.25">
      <c r="B4671" s="72" t="s">
        <v>143</v>
      </c>
      <c r="C4671" s="72" t="s">
        <v>144</v>
      </c>
      <c r="D4671" s="72" t="s">
        <v>12</v>
      </c>
      <c r="E4671" s="72" t="s">
        <v>160</v>
      </c>
      <c r="F4671" s="73">
        <v>1016602</v>
      </c>
      <c r="G4671" s="72" t="s">
        <v>14</v>
      </c>
      <c r="H4671" s="72" t="s">
        <v>15</v>
      </c>
      <c r="I4671" s="72" t="s">
        <v>16</v>
      </c>
      <c r="J4671" s="72" t="s">
        <v>18</v>
      </c>
      <c r="K4671" s="72" t="s">
        <v>189</v>
      </c>
      <c r="L4671" s="72" t="s">
        <v>421</v>
      </c>
      <c r="M4671" s="72" t="s">
        <v>248</v>
      </c>
    </row>
    <row r="4672" spans="2:13" x14ac:dyDescent="0.25">
      <c r="B4672" s="72" t="s">
        <v>143</v>
      </c>
      <c r="C4672" s="72" t="s">
        <v>144</v>
      </c>
      <c r="D4672" s="72" t="s">
        <v>12</v>
      </c>
      <c r="E4672" s="72" t="s">
        <v>199</v>
      </c>
      <c r="F4672" s="73">
        <v>124206</v>
      </c>
      <c r="G4672" s="72" t="s">
        <v>14</v>
      </c>
      <c r="H4672" s="72" t="s">
        <v>15</v>
      </c>
      <c r="I4672" s="72" t="s">
        <v>16</v>
      </c>
      <c r="J4672" s="72" t="s">
        <v>18</v>
      </c>
      <c r="K4672" s="72" t="s">
        <v>147</v>
      </c>
      <c r="L4672" s="72" t="s">
        <v>437</v>
      </c>
      <c r="M4672" s="72"/>
    </row>
    <row r="4673" spans="2:13" x14ac:dyDescent="0.25">
      <c r="B4673" s="72" t="s">
        <v>143</v>
      </c>
      <c r="C4673" s="72" t="s">
        <v>144</v>
      </c>
      <c r="D4673" s="72" t="s">
        <v>12</v>
      </c>
      <c r="E4673" s="72" t="s">
        <v>197</v>
      </c>
      <c r="F4673" s="73">
        <v>161730</v>
      </c>
      <c r="G4673" s="72" t="s">
        <v>14</v>
      </c>
      <c r="H4673" s="72" t="s">
        <v>15</v>
      </c>
      <c r="I4673" s="72" t="s">
        <v>16</v>
      </c>
      <c r="J4673" s="72" t="s">
        <v>18</v>
      </c>
      <c r="K4673" s="72" t="s">
        <v>21</v>
      </c>
      <c r="L4673" s="72" t="s">
        <v>249</v>
      </c>
      <c r="M4673" s="72" t="s">
        <v>163</v>
      </c>
    </row>
    <row r="4674" spans="2:13" x14ac:dyDescent="0.25">
      <c r="B4674" s="72" t="s">
        <v>143</v>
      </c>
      <c r="C4674" s="72" t="s">
        <v>144</v>
      </c>
      <c r="D4674" s="72" t="s">
        <v>12</v>
      </c>
      <c r="E4674" s="72" t="s">
        <v>154</v>
      </c>
      <c r="F4674" s="73">
        <v>-1018</v>
      </c>
      <c r="G4674" s="72" t="s">
        <v>14</v>
      </c>
      <c r="H4674" s="72" t="s">
        <v>15</v>
      </c>
      <c r="I4674" s="72" t="s">
        <v>16</v>
      </c>
      <c r="J4674" s="72" t="s">
        <v>18</v>
      </c>
      <c r="K4674" s="72" t="s">
        <v>168</v>
      </c>
      <c r="L4674" s="72" t="s">
        <v>288</v>
      </c>
      <c r="M4674" s="72"/>
    </row>
    <row r="4675" spans="2:13" x14ac:dyDescent="0.25">
      <c r="B4675" s="72" t="s">
        <v>143</v>
      </c>
      <c r="C4675" s="72" t="s">
        <v>144</v>
      </c>
      <c r="D4675" s="72" t="s">
        <v>12</v>
      </c>
      <c r="E4675" s="72" t="s">
        <v>154</v>
      </c>
      <c r="F4675" s="73">
        <v>-2528</v>
      </c>
      <c r="G4675" s="72" t="s">
        <v>14</v>
      </c>
      <c r="H4675" s="72" t="s">
        <v>15</v>
      </c>
      <c r="I4675" s="72" t="s">
        <v>16</v>
      </c>
      <c r="J4675" s="72" t="s">
        <v>18</v>
      </c>
      <c r="K4675" s="72" t="s">
        <v>147</v>
      </c>
      <c r="L4675" s="72" t="s">
        <v>370</v>
      </c>
      <c r="M4675" s="72"/>
    </row>
    <row r="4676" spans="2:13" x14ac:dyDescent="0.25">
      <c r="B4676" s="72" t="s">
        <v>143</v>
      </c>
      <c r="C4676" s="72" t="s">
        <v>144</v>
      </c>
      <c r="D4676" s="72" t="s">
        <v>12</v>
      </c>
      <c r="E4676" s="72" t="s">
        <v>160</v>
      </c>
      <c r="F4676" s="73">
        <v>222812</v>
      </c>
      <c r="G4676" s="72" t="s">
        <v>14</v>
      </c>
      <c r="H4676" s="72" t="s">
        <v>155</v>
      </c>
      <c r="I4676" s="72" t="s">
        <v>16</v>
      </c>
      <c r="J4676" s="72" t="s">
        <v>18</v>
      </c>
      <c r="K4676" s="72" t="s">
        <v>33</v>
      </c>
      <c r="L4676" s="72" t="s">
        <v>430</v>
      </c>
      <c r="M4676" s="72" t="s">
        <v>248</v>
      </c>
    </row>
    <row r="4677" spans="2:13" x14ac:dyDescent="0.25">
      <c r="B4677" s="72" t="s">
        <v>143</v>
      </c>
      <c r="C4677" s="72" t="s">
        <v>144</v>
      </c>
      <c r="D4677" s="72" t="s">
        <v>12</v>
      </c>
      <c r="E4677" s="72" t="s">
        <v>227</v>
      </c>
      <c r="F4677" s="73">
        <v>11269</v>
      </c>
      <c r="G4677" s="72" t="s">
        <v>14</v>
      </c>
      <c r="H4677" s="72" t="s">
        <v>15</v>
      </c>
      <c r="I4677" s="72" t="s">
        <v>16</v>
      </c>
      <c r="J4677" s="72" t="s">
        <v>18</v>
      </c>
      <c r="K4677" s="72" t="s">
        <v>257</v>
      </c>
      <c r="L4677" s="72" t="s">
        <v>718</v>
      </c>
      <c r="M4677" s="72" t="s">
        <v>163</v>
      </c>
    </row>
    <row r="4678" spans="2:13" x14ac:dyDescent="0.25">
      <c r="B4678" s="72" t="s">
        <v>143</v>
      </c>
      <c r="C4678" s="72" t="s">
        <v>144</v>
      </c>
      <c r="D4678" s="72" t="s">
        <v>12</v>
      </c>
      <c r="E4678" s="72" t="s">
        <v>197</v>
      </c>
      <c r="F4678" s="73">
        <v>1013</v>
      </c>
      <c r="G4678" s="72" t="s">
        <v>14</v>
      </c>
      <c r="H4678" s="72" t="s">
        <v>15</v>
      </c>
      <c r="I4678" s="72" t="s">
        <v>16</v>
      </c>
      <c r="J4678" s="72" t="s">
        <v>18</v>
      </c>
      <c r="K4678" s="72" t="s">
        <v>33</v>
      </c>
      <c r="L4678" s="72" t="s">
        <v>286</v>
      </c>
      <c r="M4678" s="72" t="s">
        <v>151</v>
      </c>
    </row>
    <row r="4679" spans="2:13" x14ac:dyDescent="0.25">
      <c r="B4679" s="72" t="s">
        <v>143</v>
      </c>
      <c r="C4679" s="72" t="s">
        <v>144</v>
      </c>
      <c r="D4679" s="72" t="s">
        <v>12</v>
      </c>
      <c r="E4679" s="72" t="s">
        <v>177</v>
      </c>
      <c r="F4679" s="73">
        <v>23688</v>
      </c>
      <c r="G4679" s="72" t="s">
        <v>14</v>
      </c>
      <c r="H4679" s="72" t="s">
        <v>155</v>
      </c>
      <c r="I4679" s="72" t="s">
        <v>16</v>
      </c>
      <c r="J4679" s="72" t="s">
        <v>18</v>
      </c>
      <c r="K4679" s="72" t="s">
        <v>33</v>
      </c>
      <c r="L4679" s="72" t="s">
        <v>430</v>
      </c>
      <c r="M4679" s="72"/>
    </row>
    <row r="4680" spans="2:13" x14ac:dyDescent="0.25">
      <c r="B4680" s="72" t="s">
        <v>143</v>
      </c>
      <c r="C4680" s="72" t="s">
        <v>144</v>
      </c>
      <c r="D4680" s="72" t="s">
        <v>12</v>
      </c>
      <c r="E4680" s="72" t="s">
        <v>197</v>
      </c>
      <c r="F4680" s="73">
        <v>52671</v>
      </c>
      <c r="G4680" s="72" t="s">
        <v>14</v>
      </c>
      <c r="H4680" s="72" t="s">
        <v>15</v>
      </c>
      <c r="I4680" s="72" t="s">
        <v>16</v>
      </c>
      <c r="J4680" s="72" t="s">
        <v>18</v>
      </c>
      <c r="K4680" s="72" t="s">
        <v>33</v>
      </c>
      <c r="L4680" s="72" t="s">
        <v>348</v>
      </c>
      <c r="M4680" s="72" t="s">
        <v>248</v>
      </c>
    </row>
    <row r="4681" spans="2:13" x14ac:dyDescent="0.25">
      <c r="B4681" s="72" t="s">
        <v>143</v>
      </c>
      <c r="C4681" s="72" t="s">
        <v>144</v>
      </c>
      <c r="D4681" s="72" t="s">
        <v>12</v>
      </c>
      <c r="E4681" s="72" t="s">
        <v>160</v>
      </c>
      <c r="F4681" s="73">
        <v>652600</v>
      </c>
      <c r="G4681" s="72" t="s">
        <v>14</v>
      </c>
      <c r="H4681" s="72" t="s">
        <v>155</v>
      </c>
      <c r="I4681" s="72" t="s">
        <v>16</v>
      </c>
      <c r="J4681" s="72" t="s">
        <v>18</v>
      </c>
      <c r="K4681" s="72" t="s">
        <v>33</v>
      </c>
      <c r="L4681" s="72" t="s">
        <v>482</v>
      </c>
      <c r="M4681" s="72" t="s">
        <v>191</v>
      </c>
    </row>
    <row r="4682" spans="2:13" x14ac:dyDescent="0.25">
      <c r="B4682" s="72" t="s">
        <v>143</v>
      </c>
      <c r="C4682" s="72" t="s">
        <v>144</v>
      </c>
      <c r="D4682" s="72" t="s">
        <v>12</v>
      </c>
      <c r="E4682" s="72" t="s">
        <v>197</v>
      </c>
      <c r="F4682" s="73">
        <v>216598</v>
      </c>
      <c r="G4682" s="72" t="s">
        <v>14</v>
      </c>
      <c r="H4682" s="72" t="s">
        <v>15</v>
      </c>
      <c r="I4682" s="72" t="s">
        <v>16</v>
      </c>
      <c r="J4682" s="72" t="s">
        <v>18</v>
      </c>
      <c r="K4682" s="72" t="s">
        <v>33</v>
      </c>
      <c r="L4682" s="72" t="s">
        <v>649</v>
      </c>
      <c r="M4682" s="72" t="s">
        <v>163</v>
      </c>
    </row>
    <row r="4683" spans="2:13" x14ac:dyDescent="0.25">
      <c r="B4683" s="72" t="s">
        <v>143</v>
      </c>
      <c r="C4683" s="72" t="s">
        <v>144</v>
      </c>
      <c r="D4683" s="72" t="s">
        <v>12</v>
      </c>
      <c r="E4683" s="72" t="s">
        <v>756</v>
      </c>
      <c r="F4683" s="73">
        <v>296037</v>
      </c>
      <c r="G4683" s="72" t="s">
        <v>14</v>
      </c>
      <c r="H4683" s="72" t="s">
        <v>15</v>
      </c>
      <c r="I4683" s="72" t="s">
        <v>16</v>
      </c>
      <c r="J4683" s="72" t="s">
        <v>18</v>
      </c>
      <c r="K4683" s="72" t="s">
        <v>27</v>
      </c>
      <c r="L4683" s="72" t="s">
        <v>572</v>
      </c>
      <c r="M4683" s="72" t="s">
        <v>797</v>
      </c>
    </row>
    <row r="4684" spans="2:13" x14ac:dyDescent="0.25">
      <c r="B4684" s="72" t="s">
        <v>143</v>
      </c>
      <c r="C4684" s="72" t="s">
        <v>144</v>
      </c>
      <c r="D4684" s="72" t="s">
        <v>12</v>
      </c>
      <c r="E4684" s="72" t="s">
        <v>219</v>
      </c>
      <c r="F4684" s="73">
        <v>503</v>
      </c>
      <c r="G4684" s="72" t="s">
        <v>14</v>
      </c>
      <c r="H4684" s="72" t="s">
        <v>155</v>
      </c>
      <c r="I4684" s="72" t="s">
        <v>16</v>
      </c>
      <c r="J4684" s="72" t="s">
        <v>371</v>
      </c>
      <c r="K4684" s="72" t="s">
        <v>33</v>
      </c>
      <c r="L4684" s="72" t="s">
        <v>784</v>
      </c>
      <c r="M4684" s="72"/>
    </row>
    <row r="4685" spans="2:13" x14ac:dyDescent="0.25">
      <c r="B4685" s="72" t="s">
        <v>143</v>
      </c>
      <c r="C4685" s="72" t="s">
        <v>144</v>
      </c>
      <c r="D4685" s="72" t="s">
        <v>12</v>
      </c>
      <c r="E4685" s="72" t="s">
        <v>154</v>
      </c>
      <c r="F4685" s="73">
        <v>-3476</v>
      </c>
      <c r="G4685" s="72" t="s">
        <v>14</v>
      </c>
      <c r="H4685" s="72" t="s">
        <v>15</v>
      </c>
      <c r="I4685" s="72" t="s">
        <v>16</v>
      </c>
      <c r="J4685" s="72" t="s">
        <v>18</v>
      </c>
      <c r="K4685" s="72" t="s">
        <v>21</v>
      </c>
      <c r="L4685" s="72" t="s">
        <v>291</v>
      </c>
      <c r="M4685" s="72"/>
    </row>
    <row r="4686" spans="2:13" x14ac:dyDescent="0.25">
      <c r="B4686" s="72" t="s">
        <v>143</v>
      </c>
      <c r="C4686" s="72" t="s">
        <v>144</v>
      </c>
      <c r="D4686" s="72" t="s">
        <v>12</v>
      </c>
      <c r="E4686" s="72" t="s">
        <v>219</v>
      </c>
      <c r="F4686" s="73">
        <v>4695</v>
      </c>
      <c r="G4686" s="72" t="s">
        <v>14</v>
      </c>
      <c r="H4686" s="72" t="s">
        <v>15</v>
      </c>
      <c r="I4686" s="72" t="s">
        <v>16</v>
      </c>
      <c r="J4686" s="72" t="s">
        <v>18</v>
      </c>
      <c r="K4686" s="72" t="s">
        <v>33</v>
      </c>
      <c r="L4686" s="72" t="s">
        <v>445</v>
      </c>
      <c r="M4686" s="72"/>
    </row>
    <row r="4687" spans="2:13" x14ac:dyDescent="0.25">
      <c r="B4687" s="72" t="s">
        <v>143</v>
      </c>
      <c r="C4687" s="72" t="s">
        <v>144</v>
      </c>
      <c r="D4687" s="72" t="s">
        <v>12</v>
      </c>
      <c r="E4687" s="72" t="s">
        <v>219</v>
      </c>
      <c r="F4687" s="73">
        <v>344</v>
      </c>
      <c r="G4687" s="72" t="s">
        <v>14</v>
      </c>
      <c r="H4687" s="72" t="s">
        <v>155</v>
      </c>
      <c r="I4687" s="72" t="s">
        <v>16</v>
      </c>
      <c r="J4687" s="72" t="s">
        <v>18</v>
      </c>
      <c r="K4687" s="72" t="s">
        <v>33</v>
      </c>
      <c r="L4687" s="72" t="s">
        <v>784</v>
      </c>
      <c r="M4687" s="72"/>
    </row>
    <row r="4688" spans="2:13" x14ac:dyDescent="0.25">
      <c r="B4688" s="72" t="s">
        <v>143</v>
      </c>
      <c r="C4688" s="72" t="s">
        <v>144</v>
      </c>
      <c r="D4688" s="72" t="s">
        <v>12</v>
      </c>
      <c r="E4688" s="72" t="s">
        <v>154</v>
      </c>
      <c r="F4688" s="73">
        <v>-904</v>
      </c>
      <c r="G4688" s="72" t="s">
        <v>14</v>
      </c>
      <c r="H4688" s="72" t="s">
        <v>15</v>
      </c>
      <c r="I4688" s="72" t="s">
        <v>16</v>
      </c>
      <c r="J4688" s="72" t="s">
        <v>18</v>
      </c>
      <c r="K4688" s="72" t="s">
        <v>184</v>
      </c>
      <c r="L4688" s="72" t="s">
        <v>414</v>
      </c>
      <c r="M4688" s="72"/>
    </row>
    <row r="4689" spans="2:13" x14ac:dyDescent="0.25">
      <c r="B4689" s="72" t="s">
        <v>143</v>
      </c>
      <c r="C4689" s="72" t="s">
        <v>144</v>
      </c>
      <c r="D4689" s="72" t="s">
        <v>12</v>
      </c>
      <c r="E4689" s="72" t="s">
        <v>229</v>
      </c>
      <c r="F4689" s="73">
        <v>-23951</v>
      </c>
      <c r="G4689" s="72" t="s">
        <v>14</v>
      </c>
      <c r="H4689" s="72" t="s">
        <v>15</v>
      </c>
      <c r="I4689" s="72" t="s">
        <v>16</v>
      </c>
      <c r="J4689" s="72" t="s">
        <v>18</v>
      </c>
      <c r="K4689" s="72" t="s">
        <v>147</v>
      </c>
      <c r="L4689" s="72" t="s">
        <v>440</v>
      </c>
      <c r="M4689" s="72"/>
    </row>
    <row r="4690" spans="2:13" x14ac:dyDescent="0.25">
      <c r="B4690" s="72" t="s">
        <v>143</v>
      </c>
      <c r="C4690" s="72" t="s">
        <v>144</v>
      </c>
      <c r="D4690" s="72" t="s">
        <v>12</v>
      </c>
      <c r="E4690" s="72" t="s">
        <v>383</v>
      </c>
      <c r="F4690" s="73">
        <v>39029</v>
      </c>
      <c r="G4690" s="72" t="s">
        <v>14</v>
      </c>
      <c r="H4690" s="72" t="s">
        <v>155</v>
      </c>
      <c r="I4690" s="72" t="s">
        <v>16</v>
      </c>
      <c r="J4690" s="72" t="s">
        <v>18</v>
      </c>
      <c r="K4690" s="72" t="s">
        <v>147</v>
      </c>
      <c r="L4690" s="72" t="s">
        <v>275</v>
      </c>
      <c r="M4690" s="72" t="s">
        <v>384</v>
      </c>
    </row>
    <row r="4691" spans="2:13" x14ac:dyDescent="0.25">
      <c r="B4691" s="72" t="s">
        <v>143</v>
      </c>
      <c r="C4691" s="72" t="s">
        <v>144</v>
      </c>
      <c r="D4691" s="72" t="s">
        <v>12</v>
      </c>
      <c r="E4691" s="72" t="s">
        <v>240</v>
      </c>
      <c r="F4691" s="73">
        <v>-1711</v>
      </c>
      <c r="G4691" s="72" t="s">
        <v>14</v>
      </c>
      <c r="H4691" s="72" t="s">
        <v>15</v>
      </c>
      <c r="I4691" s="72" t="s">
        <v>16</v>
      </c>
      <c r="J4691" s="72" t="s">
        <v>18</v>
      </c>
      <c r="K4691" s="72" t="s">
        <v>161</v>
      </c>
      <c r="L4691" s="72" t="s">
        <v>507</v>
      </c>
      <c r="M4691" s="72"/>
    </row>
    <row r="4692" spans="2:13" x14ac:dyDescent="0.25">
      <c r="B4692" s="72" t="s">
        <v>143</v>
      </c>
      <c r="C4692" s="72" t="s">
        <v>144</v>
      </c>
      <c r="D4692" s="72" t="s">
        <v>12</v>
      </c>
      <c r="E4692" s="72" t="s">
        <v>349</v>
      </c>
      <c r="F4692" s="73">
        <v>220551</v>
      </c>
      <c r="G4692" s="72" t="s">
        <v>14</v>
      </c>
      <c r="H4692" s="72" t="s">
        <v>15</v>
      </c>
      <c r="I4692" s="72" t="s">
        <v>16</v>
      </c>
      <c r="J4692" s="72" t="s">
        <v>18</v>
      </c>
      <c r="K4692" s="72" t="s">
        <v>33</v>
      </c>
      <c r="L4692" s="72" t="s">
        <v>314</v>
      </c>
      <c r="M4692" s="72" t="s">
        <v>334</v>
      </c>
    </row>
    <row r="4693" spans="2:13" x14ac:dyDescent="0.25">
      <c r="B4693" s="72" t="s">
        <v>143</v>
      </c>
      <c r="C4693" s="72" t="s">
        <v>144</v>
      </c>
      <c r="D4693" s="72" t="s">
        <v>12</v>
      </c>
      <c r="E4693" s="72" t="s">
        <v>237</v>
      </c>
      <c r="F4693" s="73">
        <v>120963</v>
      </c>
      <c r="G4693" s="72" t="s">
        <v>14</v>
      </c>
      <c r="H4693" s="72" t="s">
        <v>155</v>
      </c>
      <c r="I4693" s="72" t="s">
        <v>16</v>
      </c>
      <c r="J4693" s="72" t="s">
        <v>18</v>
      </c>
      <c r="K4693" s="72" t="s">
        <v>33</v>
      </c>
      <c r="L4693" s="72" t="s">
        <v>497</v>
      </c>
      <c r="M4693" s="72" t="s">
        <v>248</v>
      </c>
    </row>
    <row r="4694" spans="2:13" x14ac:dyDescent="0.25">
      <c r="B4694" s="72" t="s">
        <v>143</v>
      </c>
      <c r="C4694" s="72" t="s">
        <v>144</v>
      </c>
      <c r="D4694" s="72" t="s">
        <v>12</v>
      </c>
      <c r="E4694" s="72" t="s">
        <v>145</v>
      </c>
      <c r="F4694" s="73">
        <v>-24963</v>
      </c>
      <c r="G4694" s="72" t="s">
        <v>14</v>
      </c>
      <c r="H4694" s="72" t="s">
        <v>15</v>
      </c>
      <c r="I4694" s="72" t="s">
        <v>16</v>
      </c>
      <c r="J4694" s="72" t="s">
        <v>18</v>
      </c>
      <c r="K4694" s="72" t="s">
        <v>168</v>
      </c>
      <c r="L4694" s="72" t="s">
        <v>755</v>
      </c>
      <c r="M4694" s="72"/>
    </row>
    <row r="4695" spans="2:13" x14ac:dyDescent="0.25">
      <c r="B4695" s="72" t="s">
        <v>143</v>
      </c>
      <c r="C4695" s="72" t="s">
        <v>144</v>
      </c>
      <c r="D4695" s="72" t="s">
        <v>12</v>
      </c>
      <c r="E4695" s="72" t="s">
        <v>188</v>
      </c>
      <c r="F4695" s="73">
        <v>1056</v>
      </c>
      <c r="G4695" s="72" t="s">
        <v>14</v>
      </c>
      <c r="H4695" s="72" t="s">
        <v>15</v>
      </c>
      <c r="I4695" s="72" t="s">
        <v>16</v>
      </c>
      <c r="J4695" s="72" t="s">
        <v>18</v>
      </c>
      <c r="K4695" s="72" t="s">
        <v>189</v>
      </c>
      <c r="L4695" s="72" t="s">
        <v>524</v>
      </c>
      <c r="M4695" s="72" t="s">
        <v>151</v>
      </c>
    </row>
    <row r="4696" spans="2:13" x14ac:dyDescent="0.25">
      <c r="B4696" s="72" t="s">
        <v>143</v>
      </c>
      <c r="C4696" s="72" t="s">
        <v>144</v>
      </c>
      <c r="D4696" s="72" t="s">
        <v>12</v>
      </c>
      <c r="E4696" s="72" t="s">
        <v>213</v>
      </c>
      <c r="F4696" s="73">
        <v>42156</v>
      </c>
      <c r="G4696" s="72" t="s">
        <v>14</v>
      </c>
      <c r="H4696" s="72" t="s">
        <v>15</v>
      </c>
      <c r="I4696" s="72" t="s">
        <v>16</v>
      </c>
      <c r="J4696" s="72" t="s">
        <v>18</v>
      </c>
      <c r="K4696" s="72" t="s">
        <v>184</v>
      </c>
      <c r="L4696" s="72" t="s">
        <v>698</v>
      </c>
      <c r="M4696" s="72" t="s">
        <v>248</v>
      </c>
    </row>
    <row r="4697" spans="2:13" x14ac:dyDescent="0.25">
      <c r="B4697" s="72" t="s">
        <v>143</v>
      </c>
      <c r="C4697" s="72" t="s">
        <v>144</v>
      </c>
      <c r="D4697" s="72" t="s">
        <v>12</v>
      </c>
      <c r="E4697" s="72" t="s">
        <v>188</v>
      </c>
      <c r="F4697" s="73">
        <v>16822</v>
      </c>
      <c r="G4697" s="72" t="s">
        <v>14</v>
      </c>
      <c r="H4697" s="72" t="s">
        <v>155</v>
      </c>
      <c r="I4697" s="72" t="s">
        <v>16</v>
      </c>
      <c r="J4697" s="72" t="s">
        <v>18</v>
      </c>
      <c r="K4697" s="72" t="s">
        <v>147</v>
      </c>
      <c r="L4697" s="72" t="s">
        <v>827</v>
      </c>
      <c r="M4697" s="72" t="s">
        <v>163</v>
      </c>
    </row>
    <row r="4698" spans="2:13" x14ac:dyDescent="0.25">
      <c r="B4698" s="72" t="s">
        <v>143</v>
      </c>
      <c r="C4698" s="72" t="s">
        <v>144</v>
      </c>
      <c r="D4698" s="72" t="s">
        <v>12</v>
      </c>
      <c r="E4698" s="72" t="s">
        <v>227</v>
      </c>
      <c r="F4698" s="73">
        <v>66681</v>
      </c>
      <c r="G4698" s="72" t="s">
        <v>14</v>
      </c>
      <c r="H4698" s="72" t="s">
        <v>155</v>
      </c>
      <c r="I4698" s="72" t="s">
        <v>16</v>
      </c>
      <c r="J4698" s="72" t="s">
        <v>18</v>
      </c>
      <c r="K4698" s="72" t="s">
        <v>147</v>
      </c>
      <c r="L4698" s="72" t="s">
        <v>241</v>
      </c>
      <c r="M4698" s="72" t="s">
        <v>248</v>
      </c>
    </row>
    <row r="4699" spans="2:13" x14ac:dyDescent="0.25">
      <c r="B4699" s="72" t="s">
        <v>143</v>
      </c>
      <c r="C4699" s="72" t="s">
        <v>144</v>
      </c>
      <c r="D4699" s="72" t="s">
        <v>12</v>
      </c>
      <c r="E4699" s="72" t="s">
        <v>199</v>
      </c>
      <c r="F4699" s="73">
        <v>4039</v>
      </c>
      <c r="G4699" s="72" t="s">
        <v>14</v>
      </c>
      <c r="H4699" s="72" t="s">
        <v>155</v>
      </c>
      <c r="I4699" s="72" t="s">
        <v>16</v>
      </c>
      <c r="J4699" s="72" t="s">
        <v>18</v>
      </c>
      <c r="K4699" s="72" t="s">
        <v>33</v>
      </c>
      <c r="L4699" s="72" t="s">
        <v>361</v>
      </c>
      <c r="M4699" s="72"/>
    </row>
    <row r="4700" spans="2:13" x14ac:dyDescent="0.25">
      <c r="B4700" s="72" t="s">
        <v>143</v>
      </c>
      <c r="C4700" s="72" t="s">
        <v>144</v>
      </c>
      <c r="D4700" s="72" t="s">
        <v>12</v>
      </c>
      <c r="E4700" s="72" t="s">
        <v>160</v>
      </c>
      <c r="F4700" s="73">
        <v>18539</v>
      </c>
      <c r="G4700" s="72" t="s">
        <v>14</v>
      </c>
      <c r="H4700" s="72" t="s">
        <v>15</v>
      </c>
      <c r="I4700" s="72" t="s">
        <v>16</v>
      </c>
      <c r="J4700" s="72" t="s">
        <v>18</v>
      </c>
      <c r="K4700" s="72" t="s">
        <v>147</v>
      </c>
      <c r="L4700" s="72" t="s">
        <v>466</v>
      </c>
      <c r="M4700" s="72" t="s">
        <v>191</v>
      </c>
    </row>
    <row r="4701" spans="2:13" x14ac:dyDescent="0.25">
      <c r="B4701" s="72" t="s">
        <v>143</v>
      </c>
      <c r="C4701" s="72" t="s">
        <v>144</v>
      </c>
      <c r="D4701" s="72" t="s">
        <v>12</v>
      </c>
      <c r="E4701" s="72" t="s">
        <v>152</v>
      </c>
      <c r="F4701" s="73">
        <v>-10868</v>
      </c>
      <c r="G4701" s="72" t="s">
        <v>14</v>
      </c>
      <c r="H4701" s="72" t="s">
        <v>155</v>
      </c>
      <c r="I4701" s="72" t="s">
        <v>16</v>
      </c>
      <c r="J4701" s="72" t="s">
        <v>18</v>
      </c>
      <c r="K4701" s="72" t="s">
        <v>147</v>
      </c>
      <c r="L4701" s="72" t="s">
        <v>241</v>
      </c>
      <c r="M4701" s="72"/>
    </row>
    <row r="4702" spans="2:13" x14ac:dyDescent="0.25">
      <c r="B4702" s="72" t="s">
        <v>143</v>
      </c>
      <c r="C4702" s="72" t="s">
        <v>144</v>
      </c>
      <c r="D4702" s="72" t="s">
        <v>12</v>
      </c>
      <c r="E4702" s="72" t="s">
        <v>240</v>
      </c>
      <c r="F4702" s="73">
        <v>-2257732</v>
      </c>
      <c r="G4702" s="72" t="s">
        <v>14</v>
      </c>
      <c r="H4702" s="72" t="s">
        <v>15</v>
      </c>
      <c r="I4702" s="72" t="s">
        <v>16</v>
      </c>
      <c r="J4702" s="72" t="s">
        <v>18</v>
      </c>
      <c r="K4702" s="72" t="s">
        <v>205</v>
      </c>
      <c r="L4702" s="72" t="s">
        <v>401</v>
      </c>
      <c r="M4702" s="72"/>
    </row>
    <row r="4703" spans="2:13" x14ac:dyDescent="0.25">
      <c r="B4703" s="72" t="s">
        <v>143</v>
      </c>
      <c r="C4703" s="72" t="s">
        <v>144</v>
      </c>
      <c r="D4703" s="72" t="s">
        <v>12</v>
      </c>
      <c r="E4703" s="72" t="s">
        <v>199</v>
      </c>
      <c r="F4703" s="73">
        <v>3758376</v>
      </c>
      <c r="G4703" s="72" t="s">
        <v>14</v>
      </c>
      <c r="H4703" s="72" t="s">
        <v>15</v>
      </c>
      <c r="I4703" s="72" t="s">
        <v>16</v>
      </c>
      <c r="J4703" s="72" t="s">
        <v>18</v>
      </c>
      <c r="K4703" s="72" t="s">
        <v>21</v>
      </c>
      <c r="L4703" s="72" t="s">
        <v>457</v>
      </c>
      <c r="M4703" s="72"/>
    </row>
    <row r="4704" spans="2:13" x14ac:dyDescent="0.25">
      <c r="B4704" s="72" t="s">
        <v>143</v>
      </c>
      <c r="C4704" s="72" t="s">
        <v>144</v>
      </c>
      <c r="D4704" s="72" t="s">
        <v>12</v>
      </c>
      <c r="E4704" s="72" t="s">
        <v>229</v>
      </c>
      <c r="F4704" s="73">
        <v>-964911</v>
      </c>
      <c r="G4704" s="72" t="s">
        <v>14</v>
      </c>
      <c r="H4704" s="72" t="s">
        <v>15</v>
      </c>
      <c r="I4704" s="72" t="s">
        <v>16</v>
      </c>
      <c r="J4704" s="72" t="s">
        <v>18</v>
      </c>
      <c r="K4704" s="72" t="s">
        <v>165</v>
      </c>
      <c r="L4704" s="72" t="s">
        <v>166</v>
      </c>
      <c r="M4704" s="72"/>
    </row>
    <row r="4705" spans="2:13" x14ac:dyDescent="0.25">
      <c r="B4705" s="72" t="s">
        <v>143</v>
      </c>
      <c r="C4705" s="72" t="s">
        <v>144</v>
      </c>
      <c r="D4705" s="72" t="s">
        <v>12</v>
      </c>
      <c r="E4705" s="72" t="s">
        <v>188</v>
      </c>
      <c r="F4705" s="73">
        <v>1873076</v>
      </c>
      <c r="G4705" s="72" t="s">
        <v>14</v>
      </c>
      <c r="H4705" s="72" t="s">
        <v>15</v>
      </c>
      <c r="I4705" s="72" t="s">
        <v>16</v>
      </c>
      <c r="J4705" s="72" t="s">
        <v>18</v>
      </c>
      <c r="K4705" s="72" t="s">
        <v>21</v>
      </c>
      <c r="L4705" s="72" t="s">
        <v>325</v>
      </c>
      <c r="M4705" s="72" t="s">
        <v>151</v>
      </c>
    </row>
    <row r="4706" spans="2:13" x14ac:dyDescent="0.25">
      <c r="B4706" s="72" t="s">
        <v>143</v>
      </c>
      <c r="C4706" s="72" t="s">
        <v>144</v>
      </c>
      <c r="D4706" s="72" t="s">
        <v>12</v>
      </c>
      <c r="E4706" s="72" t="s">
        <v>240</v>
      </c>
      <c r="F4706" s="73">
        <v>-5526</v>
      </c>
      <c r="G4706" s="72" t="s">
        <v>14</v>
      </c>
      <c r="H4706" s="72" t="s">
        <v>15</v>
      </c>
      <c r="I4706" s="72" t="s">
        <v>16</v>
      </c>
      <c r="J4706" s="72" t="s">
        <v>18</v>
      </c>
      <c r="K4706" s="72" t="s">
        <v>147</v>
      </c>
      <c r="L4706" s="72" t="s">
        <v>527</v>
      </c>
      <c r="M4706" s="72"/>
    </row>
    <row r="4707" spans="2:13" x14ac:dyDescent="0.25">
      <c r="B4707" s="72" t="s">
        <v>143</v>
      </c>
      <c r="C4707" s="72" t="s">
        <v>144</v>
      </c>
      <c r="D4707" s="72" t="s">
        <v>12</v>
      </c>
      <c r="E4707" s="72" t="s">
        <v>349</v>
      </c>
      <c r="F4707" s="73">
        <v>262786</v>
      </c>
      <c r="G4707" s="72" t="s">
        <v>14</v>
      </c>
      <c r="H4707" s="72" t="s">
        <v>155</v>
      </c>
      <c r="I4707" s="72" t="s">
        <v>16</v>
      </c>
      <c r="J4707" s="72" t="s">
        <v>18</v>
      </c>
      <c r="K4707" s="72" t="s">
        <v>33</v>
      </c>
      <c r="L4707" s="72" t="s">
        <v>179</v>
      </c>
      <c r="M4707" s="72" t="s">
        <v>203</v>
      </c>
    </row>
    <row r="4708" spans="2:13" x14ac:dyDescent="0.25">
      <c r="B4708" s="72" t="s">
        <v>143</v>
      </c>
      <c r="C4708" s="72" t="s">
        <v>144</v>
      </c>
      <c r="D4708" s="72" t="s">
        <v>12</v>
      </c>
      <c r="E4708" s="72" t="s">
        <v>199</v>
      </c>
      <c r="F4708" s="73">
        <v>2094</v>
      </c>
      <c r="G4708" s="72" t="s">
        <v>14</v>
      </c>
      <c r="H4708" s="72" t="s">
        <v>155</v>
      </c>
      <c r="I4708" s="72" t="s">
        <v>16</v>
      </c>
      <c r="J4708" s="72" t="s">
        <v>18</v>
      </c>
      <c r="K4708" s="72" t="s">
        <v>184</v>
      </c>
      <c r="L4708" s="72" t="s">
        <v>464</v>
      </c>
      <c r="M4708" s="72"/>
    </row>
    <row r="4709" spans="2:13" x14ac:dyDescent="0.25">
      <c r="B4709" s="72" t="s">
        <v>143</v>
      </c>
      <c r="C4709" s="72" t="s">
        <v>144</v>
      </c>
      <c r="D4709" s="72" t="s">
        <v>12</v>
      </c>
      <c r="E4709" s="72" t="s">
        <v>328</v>
      </c>
      <c r="F4709" s="73">
        <v>15057</v>
      </c>
      <c r="G4709" s="72" t="s">
        <v>14</v>
      </c>
      <c r="H4709" s="72" t="s">
        <v>15</v>
      </c>
      <c r="I4709" s="72" t="s">
        <v>16</v>
      </c>
      <c r="J4709" s="72" t="s">
        <v>18</v>
      </c>
      <c r="K4709" s="72" t="s">
        <v>24</v>
      </c>
      <c r="L4709" s="72" t="s">
        <v>799</v>
      </c>
      <c r="M4709" s="72" t="s">
        <v>159</v>
      </c>
    </row>
    <row r="4710" spans="2:13" x14ac:dyDescent="0.25">
      <c r="B4710" s="72" t="s">
        <v>143</v>
      </c>
      <c r="C4710" s="72" t="s">
        <v>144</v>
      </c>
      <c r="D4710" s="72" t="s">
        <v>12</v>
      </c>
      <c r="E4710" s="72" t="s">
        <v>188</v>
      </c>
      <c r="F4710" s="73">
        <v>185039</v>
      </c>
      <c r="G4710" s="72" t="s">
        <v>14</v>
      </c>
      <c r="H4710" s="72" t="s">
        <v>15</v>
      </c>
      <c r="I4710" s="72" t="s">
        <v>16</v>
      </c>
      <c r="J4710" s="72" t="s">
        <v>18</v>
      </c>
      <c r="K4710" s="72" t="s">
        <v>147</v>
      </c>
      <c r="L4710" s="72" t="s">
        <v>390</v>
      </c>
      <c r="M4710" s="72" t="s">
        <v>191</v>
      </c>
    </row>
    <row r="4711" spans="2:13" x14ac:dyDescent="0.25">
      <c r="B4711" s="72" t="s">
        <v>143</v>
      </c>
      <c r="C4711" s="72" t="s">
        <v>144</v>
      </c>
      <c r="D4711" s="72" t="s">
        <v>12</v>
      </c>
      <c r="E4711" s="72" t="s">
        <v>335</v>
      </c>
      <c r="F4711" s="73">
        <v>719294</v>
      </c>
      <c r="G4711" s="72" t="s">
        <v>14</v>
      </c>
      <c r="H4711" s="72" t="s">
        <v>15</v>
      </c>
      <c r="I4711" s="72" t="s">
        <v>16</v>
      </c>
      <c r="J4711" s="72" t="s">
        <v>18</v>
      </c>
      <c r="K4711" s="72" t="s">
        <v>147</v>
      </c>
      <c r="L4711" s="72" t="s">
        <v>376</v>
      </c>
      <c r="M4711" s="72" t="s">
        <v>322</v>
      </c>
    </row>
    <row r="4712" spans="2:13" x14ac:dyDescent="0.25">
      <c r="B4712" s="72" t="s">
        <v>143</v>
      </c>
      <c r="C4712" s="72" t="s">
        <v>144</v>
      </c>
      <c r="D4712" s="72" t="s">
        <v>12</v>
      </c>
      <c r="E4712" s="72" t="s">
        <v>157</v>
      </c>
      <c r="F4712" s="73">
        <v>22935447</v>
      </c>
      <c r="G4712" s="72" t="s">
        <v>14</v>
      </c>
      <c r="H4712" s="72" t="s">
        <v>15</v>
      </c>
      <c r="I4712" s="72" t="s">
        <v>16</v>
      </c>
      <c r="J4712" s="72" t="s">
        <v>18</v>
      </c>
      <c r="K4712" s="72" t="s">
        <v>21</v>
      </c>
      <c r="L4712" s="72" t="s">
        <v>22</v>
      </c>
      <c r="M4712" s="72" t="s">
        <v>334</v>
      </c>
    </row>
    <row r="4713" spans="2:13" x14ac:dyDescent="0.25">
      <c r="B4713" s="72" t="s">
        <v>143</v>
      </c>
      <c r="C4713" s="72" t="s">
        <v>144</v>
      </c>
      <c r="D4713" s="72" t="s">
        <v>12</v>
      </c>
      <c r="E4713" s="72" t="s">
        <v>154</v>
      </c>
      <c r="F4713" s="73">
        <v>-12</v>
      </c>
      <c r="G4713" s="72" t="s">
        <v>14</v>
      </c>
      <c r="H4713" s="72" t="s">
        <v>15</v>
      </c>
      <c r="I4713" s="72" t="s">
        <v>16</v>
      </c>
      <c r="J4713" s="72" t="s">
        <v>18</v>
      </c>
      <c r="K4713" s="72" t="s">
        <v>33</v>
      </c>
      <c r="L4713" s="72" t="s">
        <v>232</v>
      </c>
      <c r="M4713" s="72"/>
    </row>
    <row r="4714" spans="2:13" x14ac:dyDescent="0.25">
      <c r="B4714" s="72" t="s">
        <v>143</v>
      </c>
      <c r="C4714" s="72" t="s">
        <v>144</v>
      </c>
      <c r="D4714" s="72" t="s">
        <v>12</v>
      </c>
      <c r="E4714" s="72" t="s">
        <v>244</v>
      </c>
      <c r="F4714" s="73">
        <v>232313</v>
      </c>
      <c r="G4714" s="72" t="s">
        <v>14</v>
      </c>
      <c r="H4714" s="72" t="s">
        <v>155</v>
      </c>
      <c r="I4714" s="72" t="s">
        <v>16</v>
      </c>
      <c r="J4714" s="72" t="s">
        <v>18</v>
      </c>
      <c r="K4714" s="72" t="s">
        <v>33</v>
      </c>
      <c r="L4714" s="72" t="s">
        <v>316</v>
      </c>
      <c r="M4714" s="72" t="s">
        <v>248</v>
      </c>
    </row>
    <row r="4715" spans="2:13" x14ac:dyDescent="0.25">
      <c r="B4715" s="72" t="s">
        <v>143</v>
      </c>
      <c r="C4715" s="72" t="s">
        <v>144</v>
      </c>
      <c r="D4715" s="72" t="s">
        <v>12</v>
      </c>
      <c r="E4715" s="72" t="s">
        <v>828</v>
      </c>
      <c r="F4715" s="73">
        <v>548977</v>
      </c>
      <c r="G4715" s="72" t="s">
        <v>14</v>
      </c>
      <c r="H4715" s="72" t="s">
        <v>155</v>
      </c>
      <c r="I4715" s="72" t="s">
        <v>136</v>
      </c>
      <c r="J4715" s="72" t="s">
        <v>18</v>
      </c>
      <c r="K4715" s="72"/>
      <c r="L4715" s="72"/>
      <c r="M4715" s="72" t="s">
        <v>334</v>
      </c>
    </row>
    <row r="4716" spans="2:13" x14ac:dyDescent="0.25">
      <c r="B4716" s="72" t="s">
        <v>143</v>
      </c>
      <c r="C4716" s="72" t="s">
        <v>144</v>
      </c>
      <c r="D4716" s="72" t="s">
        <v>12</v>
      </c>
      <c r="E4716" s="72" t="s">
        <v>197</v>
      </c>
      <c r="F4716" s="73">
        <v>37855</v>
      </c>
      <c r="G4716" s="72" t="s">
        <v>14</v>
      </c>
      <c r="H4716" s="72" t="s">
        <v>155</v>
      </c>
      <c r="I4716" s="72" t="s">
        <v>16</v>
      </c>
      <c r="J4716" s="72" t="s">
        <v>18</v>
      </c>
      <c r="K4716" s="72" t="s">
        <v>147</v>
      </c>
      <c r="L4716" s="72" t="s">
        <v>571</v>
      </c>
      <c r="M4716" s="72" t="s">
        <v>163</v>
      </c>
    </row>
    <row r="4717" spans="2:13" x14ac:dyDescent="0.25">
      <c r="B4717" s="72" t="s">
        <v>143</v>
      </c>
      <c r="C4717" s="72" t="s">
        <v>144</v>
      </c>
      <c r="D4717" s="72" t="s">
        <v>12</v>
      </c>
      <c r="E4717" s="72" t="s">
        <v>219</v>
      </c>
      <c r="F4717" s="73">
        <v>590077</v>
      </c>
      <c r="G4717" s="72" t="s">
        <v>14</v>
      </c>
      <c r="H4717" s="72" t="s">
        <v>15</v>
      </c>
      <c r="I4717" s="72" t="s">
        <v>16</v>
      </c>
      <c r="J4717" s="72" t="s">
        <v>18</v>
      </c>
      <c r="K4717" s="72" t="s">
        <v>33</v>
      </c>
      <c r="L4717" s="72" t="s">
        <v>420</v>
      </c>
      <c r="M4717" s="72"/>
    </row>
    <row r="4718" spans="2:13" x14ac:dyDescent="0.25">
      <c r="B4718" s="72" t="s">
        <v>143</v>
      </c>
      <c r="C4718" s="72" t="s">
        <v>144</v>
      </c>
      <c r="D4718" s="72" t="s">
        <v>12</v>
      </c>
      <c r="E4718" s="72" t="s">
        <v>157</v>
      </c>
      <c r="F4718" s="73">
        <v>571092</v>
      </c>
      <c r="G4718" s="72" t="s">
        <v>14</v>
      </c>
      <c r="H4718" s="72" t="s">
        <v>15</v>
      </c>
      <c r="I4718" s="72" t="s">
        <v>16</v>
      </c>
      <c r="J4718" s="72" t="s">
        <v>18</v>
      </c>
      <c r="K4718" s="72" t="s">
        <v>267</v>
      </c>
      <c r="L4718" s="72" t="s">
        <v>579</v>
      </c>
      <c r="M4718" s="72" t="s">
        <v>322</v>
      </c>
    </row>
    <row r="4719" spans="2:13" x14ac:dyDescent="0.25">
      <c r="B4719" s="72" t="s">
        <v>143</v>
      </c>
      <c r="C4719" s="72" t="s">
        <v>144</v>
      </c>
      <c r="D4719" s="72" t="s">
        <v>12</v>
      </c>
      <c r="E4719" s="72" t="s">
        <v>145</v>
      </c>
      <c r="F4719" s="73">
        <v>-19679</v>
      </c>
      <c r="G4719" s="72" t="s">
        <v>14</v>
      </c>
      <c r="H4719" s="72" t="s">
        <v>15</v>
      </c>
      <c r="I4719" s="72" t="s">
        <v>16</v>
      </c>
      <c r="J4719" s="72" t="s">
        <v>18</v>
      </c>
      <c r="K4719" s="72" t="s">
        <v>214</v>
      </c>
      <c r="L4719" s="72" t="s">
        <v>781</v>
      </c>
      <c r="M4719" s="72"/>
    </row>
    <row r="4720" spans="2:13" x14ac:dyDescent="0.25">
      <c r="B4720" s="72" t="s">
        <v>143</v>
      </c>
      <c r="C4720" s="72" t="s">
        <v>144</v>
      </c>
      <c r="D4720" s="72" t="s">
        <v>12</v>
      </c>
      <c r="E4720" s="72" t="s">
        <v>328</v>
      </c>
      <c r="F4720" s="73">
        <v>52279</v>
      </c>
      <c r="G4720" s="72" t="s">
        <v>14</v>
      </c>
      <c r="H4720" s="72" t="s">
        <v>155</v>
      </c>
      <c r="I4720" s="72" t="s">
        <v>136</v>
      </c>
      <c r="J4720" s="72" t="s">
        <v>18</v>
      </c>
      <c r="K4720" s="72" t="s">
        <v>267</v>
      </c>
      <c r="L4720" s="72" t="s">
        <v>576</v>
      </c>
      <c r="M4720" s="72" t="s">
        <v>159</v>
      </c>
    </row>
    <row r="4721" spans="2:13" x14ac:dyDescent="0.25">
      <c r="B4721" s="72" t="s">
        <v>143</v>
      </c>
      <c r="C4721" s="72" t="s">
        <v>144</v>
      </c>
      <c r="D4721" s="72" t="s">
        <v>12</v>
      </c>
      <c r="E4721" s="72" t="s">
        <v>181</v>
      </c>
      <c r="F4721" s="73">
        <v>-312</v>
      </c>
      <c r="G4721" s="72" t="s">
        <v>14</v>
      </c>
      <c r="H4721" s="72" t="s">
        <v>15</v>
      </c>
      <c r="I4721" s="72" t="s">
        <v>16</v>
      </c>
      <c r="J4721" s="72" t="s">
        <v>18</v>
      </c>
      <c r="K4721" s="72" t="s">
        <v>161</v>
      </c>
      <c r="L4721" s="72" t="s">
        <v>211</v>
      </c>
      <c r="M4721" s="72"/>
    </row>
    <row r="4722" spans="2:13" x14ac:dyDescent="0.25">
      <c r="B4722" s="72" t="s">
        <v>143</v>
      </c>
      <c r="C4722" s="72" t="s">
        <v>144</v>
      </c>
      <c r="D4722" s="72" t="s">
        <v>12</v>
      </c>
      <c r="E4722" s="72" t="s">
        <v>152</v>
      </c>
      <c r="F4722" s="73">
        <v>-1957</v>
      </c>
      <c r="G4722" s="72" t="s">
        <v>14</v>
      </c>
      <c r="H4722" s="72" t="s">
        <v>155</v>
      </c>
      <c r="I4722" s="72" t="s">
        <v>16</v>
      </c>
      <c r="J4722" s="72" t="s">
        <v>18</v>
      </c>
      <c r="K4722" s="72" t="s">
        <v>33</v>
      </c>
      <c r="L4722" s="72" t="s">
        <v>331</v>
      </c>
      <c r="M4722" s="72"/>
    </row>
    <row r="4723" spans="2:13" x14ac:dyDescent="0.25">
      <c r="B4723" s="72" t="s">
        <v>143</v>
      </c>
      <c r="C4723" s="72" t="s">
        <v>144</v>
      </c>
      <c r="D4723" s="72" t="s">
        <v>12</v>
      </c>
      <c r="E4723" s="72" t="s">
        <v>145</v>
      </c>
      <c r="F4723" s="73">
        <v>-100845</v>
      </c>
      <c r="G4723" s="72" t="s">
        <v>14</v>
      </c>
      <c r="H4723" s="72" t="s">
        <v>155</v>
      </c>
      <c r="I4723" s="72" t="s">
        <v>16</v>
      </c>
      <c r="J4723" s="72" t="s">
        <v>18</v>
      </c>
      <c r="K4723" s="72" t="s">
        <v>33</v>
      </c>
      <c r="L4723" s="72" t="s">
        <v>672</v>
      </c>
      <c r="M4723" s="72"/>
    </row>
    <row r="4724" spans="2:13" x14ac:dyDescent="0.25">
      <c r="B4724" s="72" t="s">
        <v>143</v>
      </c>
      <c r="C4724" s="72" t="s">
        <v>144</v>
      </c>
      <c r="D4724" s="72" t="s">
        <v>12</v>
      </c>
      <c r="E4724" s="72" t="s">
        <v>157</v>
      </c>
      <c r="F4724" s="73">
        <v>1812807</v>
      </c>
      <c r="G4724" s="72" t="s">
        <v>14</v>
      </c>
      <c r="H4724" s="72" t="s">
        <v>15</v>
      </c>
      <c r="I4724" s="72" t="s">
        <v>16</v>
      </c>
      <c r="J4724" s="72" t="s">
        <v>18</v>
      </c>
      <c r="K4724" s="72" t="s">
        <v>147</v>
      </c>
      <c r="L4724" s="72" t="s">
        <v>511</v>
      </c>
      <c r="M4724" s="72" t="s">
        <v>203</v>
      </c>
    </row>
    <row r="4725" spans="2:13" x14ac:dyDescent="0.25">
      <c r="B4725" s="72" t="s">
        <v>143</v>
      </c>
      <c r="C4725" s="72" t="s">
        <v>144</v>
      </c>
      <c r="D4725" s="72" t="s">
        <v>12</v>
      </c>
      <c r="E4725" s="72" t="s">
        <v>145</v>
      </c>
      <c r="F4725" s="73">
        <v>-10008</v>
      </c>
      <c r="G4725" s="72" t="s">
        <v>14</v>
      </c>
      <c r="H4725" s="72" t="s">
        <v>15</v>
      </c>
      <c r="I4725" s="72" t="s">
        <v>16</v>
      </c>
      <c r="J4725" s="72" t="s">
        <v>18</v>
      </c>
      <c r="K4725" s="72" t="s">
        <v>33</v>
      </c>
      <c r="L4725" s="72" t="s">
        <v>34</v>
      </c>
      <c r="M4725" s="72"/>
    </row>
    <row r="4726" spans="2:13" x14ac:dyDescent="0.25">
      <c r="B4726" s="72" t="s">
        <v>143</v>
      </c>
      <c r="C4726" s="72" t="s">
        <v>144</v>
      </c>
      <c r="D4726" s="72" t="s">
        <v>12</v>
      </c>
      <c r="E4726" s="72" t="s">
        <v>199</v>
      </c>
      <c r="F4726" s="73">
        <v>220</v>
      </c>
      <c r="G4726" s="72" t="s">
        <v>14</v>
      </c>
      <c r="H4726" s="72" t="s">
        <v>155</v>
      </c>
      <c r="I4726" s="72" t="s">
        <v>136</v>
      </c>
      <c r="J4726" s="72" t="s">
        <v>18</v>
      </c>
      <c r="K4726" s="72" t="s">
        <v>21</v>
      </c>
      <c r="L4726" s="72" t="s">
        <v>291</v>
      </c>
      <c r="M4726" s="72"/>
    </row>
    <row r="4727" spans="2:13" x14ac:dyDescent="0.25">
      <c r="B4727" s="72" t="s">
        <v>143</v>
      </c>
      <c r="C4727" s="72" t="s">
        <v>144</v>
      </c>
      <c r="D4727" s="72" t="s">
        <v>12</v>
      </c>
      <c r="E4727" s="72" t="s">
        <v>237</v>
      </c>
      <c r="F4727" s="73">
        <v>589958</v>
      </c>
      <c r="G4727" s="72" t="s">
        <v>14</v>
      </c>
      <c r="H4727" s="72" t="s">
        <v>15</v>
      </c>
      <c r="I4727" s="72" t="s">
        <v>16</v>
      </c>
      <c r="J4727" s="72" t="s">
        <v>18</v>
      </c>
      <c r="K4727" s="72" t="s">
        <v>21</v>
      </c>
      <c r="L4727" s="72" t="s">
        <v>711</v>
      </c>
      <c r="M4727" s="72" t="s">
        <v>163</v>
      </c>
    </row>
    <row r="4728" spans="2:13" x14ac:dyDescent="0.25">
      <c r="B4728" s="72" t="s">
        <v>143</v>
      </c>
      <c r="C4728" s="72" t="s">
        <v>144</v>
      </c>
      <c r="D4728" s="72" t="s">
        <v>12</v>
      </c>
      <c r="E4728" s="72" t="s">
        <v>160</v>
      </c>
      <c r="F4728" s="73">
        <v>3456433</v>
      </c>
      <c r="G4728" s="72" t="s">
        <v>14</v>
      </c>
      <c r="H4728" s="72" t="s">
        <v>15</v>
      </c>
      <c r="I4728" s="72" t="s">
        <v>16</v>
      </c>
      <c r="J4728" s="72" t="s">
        <v>18</v>
      </c>
      <c r="K4728" s="72" t="s">
        <v>165</v>
      </c>
      <c r="L4728" s="72" t="s">
        <v>535</v>
      </c>
      <c r="M4728" s="72" t="s">
        <v>248</v>
      </c>
    </row>
    <row r="4729" spans="2:13" x14ac:dyDescent="0.25">
      <c r="B4729" s="72" t="s">
        <v>143</v>
      </c>
      <c r="C4729" s="72" t="s">
        <v>144</v>
      </c>
      <c r="D4729" s="72" t="s">
        <v>12</v>
      </c>
      <c r="E4729" s="72" t="s">
        <v>160</v>
      </c>
      <c r="F4729" s="73">
        <v>48</v>
      </c>
      <c r="G4729" s="72" t="s">
        <v>14</v>
      </c>
      <c r="H4729" s="72" t="s">
        <v>155</v>
      </c>
      <c r="I4729" s="72" t="s">
        <v>136</v>
      </c>
      <c r="J4729" s="72" t="s">
        <v>18</v>
      </c>
      <c r="K4729" s="72" t="s">
        <v>21</v>
      </c>
      <c r="L4729" s="72" t="s">
        <v>645</v>
      </c>
      <c r="M4729" s="72" t="s">
        <v>172</v>
      </c>
    </row>
    <row r="4730" spans="2:13" x14ac:dyDescent="0.25">
      <c r="B4730" s="72" t="s">
        <v>143</v>
      </c>
      <c r="C4730" s="72" t="s">
        <v>144</v>
      </c>
      <c r="D4730" s="72" t="s">
        <v>12</v>
      </c>
      <c r="E4730" s="72" t="s">
        <v>229</v>
      </c>
      <c r="F4730" s="73">
        <v>-2133</v>
      </c>
      <c r="G4730" s="72" t="s">
        <v>14</v>
      </c>
      <c r="H4730" s="72" t="s">
        <v>15</v>
      </c>
      <c r="I4730" s="72" t="s">
        <v>16</v>
      </c>
      <c r="J4730" s="72" t="s">
        <v>18</v>
      </c>
      <c r="K4730" s="72" t="s">
        <v>189</v>
      </c>
      <c r="L4730" s="72" t="s">
        <v>670</v>
      </c>
      <c r="M4730" s="72"/>
    </row>
    <row r="4731" spans="2:13" x14ac:dyDescent="0.25">
      <c r="B4731" s="72" t="s">
        <v>143</v>
      </c>
      <c r="C4731" s="72" t="s">
        <v>144</v>
      </c>
      <c r="D4731" s="72" t="s">
        <v>12</v>
      </c>
      <c r="E4731" s="72" t="s">
        <v>197</v>
      </c>
      <c r="F4731" s="73">
        <v>189055</v>
      </c>
      <c r="G4731" s="72" t="s">
        <v>14</v>
      </c>
      <c r="H4731" s="72" t="s">
        <v>155</v>
      </c>
      <c r="I4731" s="72" t="s">
        <v>16</v>
      </c>
      <c r="J4731" s="72" t="s">
        <v>18</v>
      </c>
      <c r="K4731" s="72" t="s">
        <v>147</v>
      </c>
      <c r="L4731" s="72" t="s">
        <v>404</v>
      </c>
      <c r="M4731" s="72" t="s">
        <v>163</v>
      </c>
    </row>
    <row r="4732" spans="2:13" x14ac:dyDescent="0.25">
      <c r="B4732" s="72" t="s">
        <v>143</v>
      </c>
      <c r="C4732" s="72" t="s">
        <v>144</v>
      </c>
      <c r="D4732" s="72" t="s">
        <v>12</v>
      </c>
      <c r="E4732" s="72" t="s">
        <v>244</v>
      </c>
      <c r="F4732" s="73">
        <v>40993</v>
      </c>
      <c r="G4732" s="72" t="s">
        <v>14</v>
      </c>
      <c r="H4732" s="72" t="s">
        <v>155</v>
      </c>
      <c r="I4732" s="72" t="s">
        <v>16</v>
      </c>
      <c r="J4732" s="72" t="s">
        <v>18</v>
      </c>
      <c r="K4732" s="72" t="s">
        <v>21</v>
      </c>
      <c r="L4732" s="72" t="s">
        <v>198</v>
      </c>
      <c r="M4732" s="72" t="s">
        <v>191</v>
      </c>
    </row>
    <row r="4733" spans="2:13" x14ac:dyDescent="0.25">
      <c r="B4733" s="72" t="s">
        <v>143</v>
      </c>
      <c r="C4733" s="72" t="s">
        <v>144</v>
      </c>
      <c r="D4733" s="72" t="s">
        <v>12</v>
      </c>
      <c r="E4733" s="72" t="s">
        <v>383</v>
      </c>
      <c r="F4733" s="73">
        <v>447746</v>
      </c>
      <c r="G4733" s="72" t="s">
        <v>14</v>
      </c>
      <c r="H4733" s="72" t="s">
        <v>155</v>
      </c>
      <c r="I4733" s="72" t="s">
        <v>16</v>
      </c>
      <c r="J4733" s="72" t="s">
        <v>18</v>
      </c>
      <c r="K4733" s="72" t="s">
        <v>33</v>
      </c>
      <c r="L4733" s="72" t="s">
        <v>231</v>
      </c>
      <c r="M4733" s="72" t="s">
        <v>384</v>
      </c>
    </row>
    <row r="4734" spans="2:13" x14ac:dyDescent="0.25">
      <c r="B4734" s="72" t="s">
        <v>143</v>
      </c>
      <c r="C4734" s="72" t="s">
        <v>144</v>
      </c>
      <c r="D4734" s="72" t="s">
        <v>12</v>
      </c>
      <c r="E4734" s="72" t="s">
        <v>746</v>
      </c>
      <c r="F4734" s="73">
        <v>133478</v>
      </c>
      <c r="G4734" s="72" t="s">
        <v>14</v>
      </c>
      <c r="H4734" s="72" t="s">
        <v>155</v>
      </c>
      <c r="I4734" s="72" t="s">
        <v>16</v>
      </c>
      <c r="J4734" s="72" t="s">
        <v>18</v>
      </c>
      <c r="K4734" s="72" t="s">
        <v>33</v>
      </c>
      <c r="L4734" s="72" t="s">
        <v>228</v>
      </c>
      <c r="M4734" s="72" t="s">
        <v>159</v>
      </c>
    </row>
    <row r="4735" spans="2:13" x14ac:dyDescent="0.25">
      <c r="B4735" s="72" t="s">
        <v>143</v>
      </c>
      <c r="C4735" s="72" t="s">
        <v>144</v>
      </c>
      <c r="D4735" s="72" t="s">
        <v>12</v>
      </c>
      <c r="E4735" s="72" t="s">
        <v>646</v>
      </c>
      <c r="F4735" s="73">
        <v>92857</v>
      </c>
      <c r="G4735" s="72" t="s">
        <v>14</v>
      </c>
      <c r="H4735" s="72" t="s">
        <v>15</v>
      </c>
      <c r="I4735" s="72" t="s">
        <v>16</v>
      </c>
      <c r="J4735" s="72" t="s">
        <v>18</v>
      </c>
      <c r="K4735" s="72" t="s">
        <v>147</v>
      </c>
      <c r="L4735" s="72" t="s">
        <v>376</v>
      </c>
      <c r="M4735" s="72"/>
    </row>
    <row r="4736" spans="2:13" x14ac:dyDescent="0.25">
      <c r="B4736" s="72" t="s">
        <v>143</v>
      </c>
      <c r="C4736" s="72" t="s">
        <v>144</v>
      </c>
      <c r="D4736" s="72" t="s">
        <v>12</v>
      </c>
      <c r="E4736" s="72" t="s">
        <v>197</v>
      </c>
      <c r="F4736" s="73">
        <v>50199</v>
      </c>
      <c r="G4736" s="72" t="s">
        <v>14</v>
      </c>
      <c r="H4736" s="72" t="s">
        <v>15</v>
      </c>
      <c r="I4736" s="72" t="s">
        <v>16</v>
      </c>
      <c r="J4736" s="72" t="s">
        <v>18</v>
      </c>
      <c r="K4736" s="72" t="s">
        <v>214</v>
      </c>
      <c r="L4736" s="72" t="s">
        <v>566</v>
      </c>
      <c r="M4736" s="72" t="s">
        <v>191</v>
      </c>
    </row>
    <row r="4737" spans="2:13" x14ac:dyDescent="0.25">
      <c r="B4737" s="72" t="s">
        <v>143</v>
      </c>
      <c r="C4737" s="72" t="s">
        <v>144</v>
      </c>
      <c r="D4737" s="72" t="s">
        <v>12</v>
      </c>
      <c r="E4737" s="72" t="s">
        <v>164</v>
      </c>
      <c r="F4737" s="73">
        <v>-1589</v>
      </c>
      <c r="G4737" s="72" t="s">
        <v>14</v>
      </c>
      <c r="H4737" s="72" t="s">
        <v>15</v>
      </c>
      <c r="I4737" s="72" t="s">
        <v>16</v>
      </c>
      <c r="J4737" s="72" t="s">
        <v>18</v>
      </c>
      <c r="K4737" s="72" t="s">
        <v>147</v>
      </c>
      <c r="L4737" s="72" t="s">
        <v>703</v>
      </c>
      <c r="M4737" s="72"/>
    </row>
    <row r="4738" spans="2:13" x14ac:dyDescent="0.25">
      <c r="B4738" s="72" t="s">
        <v>143</v>
      </c>
      <c r="C4738" s="72" t="s">
        <v>144</v>
      </c>
      <c r="D4738" s="72" t="s">
        <v>12</v>
      </c>
      <c r="E4738" s="72" t="s">
        <v>219</v>
      </c>
      <c r="F4738" s="73">
        <v>88156</v>
      </c>
      <c r="G4738" s="72" t="s">
        <v>14</v>
      </c>
      <c r="H4738" s="72" t="s">
        <v>155</v>
      </c>
      <c r="I4738" s="72" t="s">
        <v>16</v>
      </c>
      <c r="J4738" s="72" t="s">
        <v>18</v>
      </c>
      <c r="K4738" s="72" t="s">
        <v>33</v>
      </c>
      <c r="L4738" s="72" t="s">
        <v>344</v>
      </c>
      <c r="M4738" s="72"/>
    </row>
    <row r="4739" spans="2:13" x14ac:dyDescent="0.25">
      <c r="B4739" s="72" t="s">
        <v>143</v>
      </c>
      <c r="C4739" s="72" t="s">
        <v>144</v>
      </c>
      <c r="D4739" s="72" t="s">
        <v>12</v>
      </c>
      <c r="E4739" s="72" t="s">
        <v>219</v>
      </c>
      <c r="F4739" s="73">
        <v>4</v>
      </c>
      <c r="G4739" s="72" t="s">
        <v>14</v>
      </c>
      <c r="H4739" s="72" t="s">
        <v>15</v>
      </c>
      <c r="I4739" s="72" t="s">
        <v>16</v>
      </c>
      <c r="J4739" s="72" t="s">
        <v>18</v>
      </c>
      <c r="K4739" s="72" t="s">
        <v>24</v>
      </c>
      <c r="L4739" s="72" t="s">
        <v>407</v>
      </c>
      <c r="M4739" s="72"/>
    </row>
    <row r="4740" spans="2:13" x14ac:dyDescent="0.25">
      <c r="B4740" s="72" t="s">
        <v>143</v>
      </c>
      <c r="C4740" s="72" t="s">
        <v>144</v>
      </c>
      <c r="D4740" s="72" t="s">
        <v>12</v>
      </c>
      <c r="E4740" s="72" t="s">
        <v>219</v>
      </c>
      <c r="F4740" s="73">
        <v>2532426</v>
      </c>
      <c r="G4740" s="72" t="s">
        <v>14</v>
      </c>
      <c r="H4740" s="72" t="s">
        <v>15</v>
      </c>
      <c r="I4740" s="72" t="s">
        <v>16</v>
      </c>
      <c r="J4740" s="72" t="s">
        <v>18</v>
      </c>
      <c r="K4740" s="72" t="s">
        <v>147</v>
      </c>
      <c r="L4740" s="72" t="s">
        <v>587</v>
      </c>
      <c r="M4740" s="72"/>
    </row>
    <row r="4741" spans="2:13" x14ac:dyDescent="0.25">
      <c r="B4741" s="72" t="s">
        <v>143</v>
      </c>
      <c r="C4741" s="72" t="s">
        <v>144</v>
      </c>
      <c r="D4741" s="72" t="s">
        <v>12</v>
      </c>
      <c r="E4741" s="72" t="s">
        <v>181</v>
      </c>
      <c r="F4741" s="73">
        <v>-112</v>
      </c>
      <c r="G4741" s="72" t="s">
        <v>14</v>
      </c>
      <c r="H4741" s="72" t="s">
        <v>15</v>
      </c>
      <c r="I4741" s="72" t="s">
        <v>16</v>
      </c>
      <c r="J4741" s="72" t="s">
        <v>18</v>
      </c>
      <c r="K4741" s="72" t="s">
        <v>33</v>
      </c>
      <c r="L4741" s="72" t="s">
        <v>436</v>
      </c>
      <c r="M4741" s="72"/>
    </row>
    <row r="4742" spans="2:13" x14ac:dyDescent="0.25">
      <c r="B4742" s="72" t="s">
        <v>143</v>
      </c>
      <c r="C4742" s="72" t="s">
        <v>144</v>
      </c>
      <c r="D4742" s="72" t="s">
        <v>12</v>
      </c>
      <c r="E4742" s="72" t="s">
        <v>199</v>
      </c>
      <c r="F4742" s="73">
        <v>213</v>
      </c>
      <c r="G4742" s="72" t="s">
        <v>14</v>
      </c>
      <c r="H4742" s="72" t="s">
        <v>155</v>
      </c>
      <c r="I4742" s="72" t="s">
        <v>16</v>
      </c>
      <c r="J4742" s="72" t="s">
        <v>18</v>
      </c>
      <c r="K4742" s="72" t="s">
        <v>33</v>
      </c>
      <c r="L4742" s="72" t="s">
        <v>613</v>
      </c>
      <c r="M4742" s="72"/>
    </row>
    <row r="4743" spans="2:13" x14ac:dyDescent="0.25">
      <c r="B4743" s="72" t="s">
        <v>143</v>
      </c>
      <c r="C4743" s="72" t="s">
        <v>144</v>
      </c>
      <c r="D4743" s="72" t="s">
        <v>12</v>
      </c>
      <c r="E4743" s="72" t="s">
        <v>219</v>
      </c>
      <c r="F4743" s="73">
        <v>682006</v>
      </c>
      <c r="G4743" s="72" t="s">
        <v>14</v>
      </c>
      <c r="H4743" s="72" t="s">
        <v>155</v>
      </c>
      <c r="I4743" s="72" t="s">
        <v>16</v>
      </c>
      <c r="J4743" s="72" t="s">
        <v>18</v>
      </c>
      <c r="K4743" s="72" t="s">
        <v>33</v>
      </c>
      <c r="L4743" s="72" t="s">
        <v>397</v>
      </c>
      <c r="M4743" s="72"/>
    </row>
    <row r="4744" spans="2:13" x14ac:dyDescent="0.25">
      <c r="B4744" s="72" t="s">
        <v>143</v>
      </c>
      <c r="C4744" s="72" t="s">
        <v>144</v>
      </c>
      <c r="D4744" s="72" t="s">
        <v>12</v>
      </c>
      <c r="E4744" s="72" t="s">
        <v>177</v>
      </c>
      <c r="F4744" s="73">
        <v>809944</v>
      </c>
      <c r="G4744" s="72" t="s">
        <v>14</v>
      </c>
      <c r="H4744" s="72" t="s">
        <v>15</v>
      </c>
      <c r="I4744" s="72" t="s">
        <v>16</v>
      </c>
      <c r="J4744" s="72" t="s">
        <v>18</v>
      </c>
      <c r="K4744" s="72" t="s">
        <v>147</v>
      </c>
      <c r="L4744" s="72" t="s">
        <v>506</v>
      </c>
      <c r="M4744" s="72"/>
    </row>
    <row r="4745" spans="2:13" x14ac:dyDescent="0.25">
      <c r="B4745" s="72" t="s">
        <v>143</v>
      </c>
      <c r="C4745" s="72" t="s">
        <v>144</v>
      </c>
      <c r="D4745" s="72" t="s">
        <v>12</v>
      </c>
      <c r="E4745" s="72" t="s">
        <v>154</v>
      </c>
      <c r="F4745" s="73">
        <v>-15021</v>
      </c>
      <c r="G4745" s="72" t="s">
        <v>14</v>
      </c>
      <c r="H4745" s="72" t="s">
        <v>15</v>
      </c>
      <c r="I4745" s="72" t="s">
        <v>16</v>
      </c>
      <c r="J4745" s="72" t="s">
        <v>18</v>
      </c>
      <c r="K4745" s="72" t="s">
        <v>33</v>
      </c>
      <c r="L4745" s="72" t="s">
        <v>279</v>
      </c>
      <c r="M4745" s="72"/>
    </row>
    <row r="4746" spans="2:13" x14ac:dyDescent="0.25">
      <c r="B4746" s="72" t="s">
        <v>143</v>
      </c>
      <c r="C4746" s="72" t="s">
        <v>144</v>
      </c>
      <c r="D4746" s="72" t="s">
        <v>12</v>
      </c>
      <c r="E4746" s="72" t="s">
        <v>181</v>
      </c>
      <c r="F4746" s="73">
        <v>-544</v>
      </c>
      <c r="G4746" s="72" t="s">
        <v>14</v>
      </c>
      <c r="H4746" s="72" t="s">
        <v>155</v>
      </c>
      <c r="I4746" s="72" t="s">
        <v>16</v>
      </c>
      <c r="J4746" s="72" t="s">
        <v>18</v>
      </c>
      <c r="K4746" s="72" t="s">
        <v>33</v>
      </c>
      <c r="L4746" s="72" t="s">
        <v>330</v>
      </c>
      <c r="M4746" s="72"/>
    </row>
    <row r="4747" spans="2:13" x14ac:dyDescent="0.25">
      <c r="B4747" s="72" t="s">
        <v>143</v>
      </c>
      <c r="C4747" s="72" t="s">
        <v>144</v>
      </c>
      <c r="D4747" s="72" t="s">
        <v>12</v>
      </c>
      <c r="E4747" s="72" t="s">
        <v>229</v>
      </c>
      <c r="F4747" s="73">
        <v>-236892</v>
      </c>
      <c r="G4747" s="72" t="s">
        <v>14</v>
      </c>
      <c r="H4747" s="72" t="s">
        <v>155</v>
      </c>
      <c r="I4747" s="72" t="s">
        <v>16</v>
      </c>
      <c r="J4747" s="72" t="s">
        <v>18</v>
      </c>
      <c r="K4747" s="72" t="s">
        <v>147</v>
      </c>
      <c r="L4747" s="72" t="s">
        <v>587</v>
      </c>
      <c r="M4747" s="72"/>
    </row>
    <row r="4748" spans="2:13" x14ac:dyDescent="0.25">
      <c r="B4748" s="72" t="s">
        <v>143</v>
      </c>
      <c r="C4748" s="72" t="s">
        <v>144</v>
      </c>
      <c r="D4748" s="72" t="s">
        <v>12</v>
      </c>
      <c r="E4748" s="72" t="s">
        <v>188</v>
      </c>
      <c r="F4748" s="73">
        <v>1691470</v>
      </c>
      <c r="G4748" s="72" t="s">
        <v>14</v>
      </c>
      <c r="H4748" s="72" t="s">
        <v>155</v>
      </c>
      <c r="I4748" s="72" t="s">
        <v>16</v>
      </c>
      <c r="J4748" s="72" t="s">
        <v>18</v>
      </c>
      <c r="K4748" s="72" t="s">
        <v>269</v>
      </c>
      <c r="L4748" s="72" t="s">
        <v>717</v>
      </c>
      <c r="M4748" s="72" t="s">
        <v>191</v>
      </c>
    </row>
    <row r="4749" spans="2:13" x14ac:dyDescent="0.25">
      <c r="B4749" s="72" t="s">
        <v>143</v>
      </c>
      <c r="C4749" s="72" t="s">
        <v>144</v>
      </c>
      <c r="D4749" s="72" t="s">
        <v>12</v>
      </c>
      <c r="E4749" s="72" t="s">
        <v>783</v>
      </c>
      <c r="F4749" s="73">
        <v>634542</v>
      </c>
      <c r="G4749" s="72" t="s">
        <v>31</v>
      </c>
      <c r="H4749" s="72" t="s">
        <v>15</v>
      </c>
      <c r="I4749" s="72" t="s">
        <v>16</v>
      </c>
      <c r="J4749" s="72" t="s">
        <v>18</v>
      </c>
      <c r="K4749" s="72"/>
      <c r="L4749" s="72"/>
      <c r="M4749" s="72" t="s">
        <v>248</v>
      </c>
    </row>
    <row r="4750" spans="2:13" x14ac:dyDescent="0.25">
      <c r="B4750" s="72" t="s">
        <v>143</v>
      </c>
      <c r="C4750" s="72" t="s">
        <v>144</v>
      </c>
      <c r="D4750" s="72" t="s">
        <v>12</v>
      </c>
      <c r="E4750" s="72" t="s">
        <v>229</v>
      </c>
      <c r="F4750" s="73">
        <v>-135226</v>
      </c>
      <c r="G4750" s="72" t="s">
        <v>14</v>
      </c>
      <c r="H4750" s="72" t="s">
        <v>15</v>
      </c>
      <c r="I4750" s="72" t="s">
        <v>136</v>
      </c>
      <c r="J4750" s="72" t="s">
        <v>18</v>
      </c>
      <c r="K4750" s="72" t="s">
        <v>33</v>
      </c>
      <c r="L4750" s="72" t="s">
        <v>212</v>
      </c>
      <c r="M4750" s="72"/>
    </row>
    <row r="4751" spans="2:13" x14ac:dyDescent="0.25">
      <c r="B4751" s="72" t="s">
        <v>143</v>
      </c>
      <c r="C4751" s="72" t="s">
        <v>144</v>
      </c>
      <c r="D4751" s="72" t="s">
        <v>12</v>
      </c>
      <c r="E4751" s="72" t="s">
        <v>562</v>
      </c>
      <c r="F4751" s="73">
        <v>400530</v>
      </c>
      <c r="G4751" s="72" t="s">
        <v>14</v>
      </c>
      <c r="H4751" s="72" t="s">
        <v>15</v>
      </c>
      <c r="I4751" s="72" t="s">
        <v>16</v>
      </c>
      <c r="J4751" s="72" t="s">
        <v>18</v>
      </c>
      <c r="K4751" s="72" t="s">
        <v>205</v>
      </c>
      <c r="L4751" s="72" t="s">
        <v>460</v>
      </c>
      <c r="M4751" s="72" t="s">
        <v>159</v>
      </c>
    </row>
    <row r="4752" spans="2:13" x14ac:dyDescent="0.25">
      <c r="B4752" s="72" t="s">
        <v>143</v>
      </c>
      <c r="C4752" s="72" t="s">
        <v>144</v>
      </c>
      <c r="D4752" s="72" t="s">
        <v>12</v>
      </c>
      <c r="E4752" s="72" t="s">
        <v>229</v>
      </c>
      <c r="F4752" s="73">
        <v>-75084</v>
      </c>
      <c r="G4752" s="72" t="s">
        <v>14</v>
      </c>
      <c r="H4752" s="72" t="s">
        <v>15</v>
      </c>
      <c r="I4752" s="72" t="s">
        <v>16</v>
      </c>
      <c r="J4752" s="72" t="s">
        <v>18</v>
      </c>
      <c r="K4752" s="72" t="s">
        <v>205</v>
      </c>
      <c r="L4752" s="72" t="s">
        <v>658</v>
      </c>
      <c r="M4752" s="72"/>
    </row>
    <row r="4753" spans="2:13" x14ac:dyDescent="0.25">
      <c r="B4753" s="72" t="s">
        <v>143</v>
      </c>
      <c r="C4753" s="72" t="s">
        <v>144</v>
      </c>
      <c r="D4753" s="72" t="s">
        <v>12</v>
      </c>
      <c r="E4753" s="72" t="s">
        <v>181</v>
      </c>
      <c r="F4753" s="73">
        <v>-174</v>
      </c>
      <c r="G4753" s="72" t="s">
        <v>14</v>
      </c>
      <c r="H4753" s="72" t="s">
        <v>15</v>
      </c>
      <c r="I4753" s="72" t="s">
        <v>16</v>
      </c>
      <c r="J4753" s="72" t="s">
        <v>18</v>
      </c>
      <c r="K4753" s="72" t="s">
        <v>33</v>
      </c>
      <c r="L4753" s="72" t="s">
        <v>359</v>
      </c>
      <c r="M4753" s="72"/>
    </row>
    <row r="4754" spans="2:13" x14ac:dyDescent="0.25">
      <c r="B4754" s="72" t="s">
        <v>143</v>
      </c>
      <c r="C4754" s="72" t="s">
        <v>144</v>
      </c>
      <c r="D4754" s="72" t="s">
        <v>12</v>
      </c>
      <c r="E4754" s="72" t="s">
        <v>152</v>
      </c>
      <c r="F4754" s="73">
        <v>-2984</v>
      </c>
      <c r="G4754" s="72" t="s">
        <v>14</v>
      </c>
      <c r="H4754" s="72" t="s">
        <v>155</v>
      </c>
      <c r="I4754" s="72" t="s">
        <v>16</v>
      </c>
      <c r="J4754" s="72" t="s">
        <v>18</v>
      </c>
      <c r="K4754" s="72" t="s">
        <v>267</v>
      </c>
      <c r="L4754" s="72" t="s">
        <v>673</v>
      </c>
      <c r="M4754" s="72"/>
    </row>
    <row r="4755" spans="2:13" x14ac:dyDescent="0.25">
      <c r="B4755" s="72" t="s">
        <v>143</v>
      </c>
      <c r="C4755" s="72" t="s">
        <v>144</v>
      </c>
      <c r="D4755" s="72" t="s">
        <v>12</v>
      </c>
      <c r="E4755" s="72" t="s">
        <v>227</v>
      </c>
      <c r="F4755" s="73">
        <v>928319</v>
      </c>
      <c r="G4755" s="72" t="s">
        <v>14</v>
      </c>
      <c r="H4755" s="72" t="s">
        <v>15</v>
      </c>
      <c r="I4755" s="72" t="s">
        <v>16</v>
      </c>
      <c r="J4755" s="72" t="s">
        <v>18</v>
      </c>
      <c r="K4755" s="72" t="s">
        <v>21</v>
      </c>
      <c r="L4755" s="72" t="s">
        <v>272</v>
      </c>
      <c r="M4755" s="72" t="s">
        <v>163</v>
      </c>
    </row>
    <row r="4756" spans="2:13" x14ac:dyDescent="0.25">
      <c r="B4756" s="72" t="s">
        <v>143</v>
      </c>
      <c r="C4756" s="72" t="s">
        <v>144</v>
      </c>
      <c r="D4756" s="72" t="s">
        <v>12</v>
      </c>
      <c r="E4756" s="72" t="s">
        <v>562</v>
      </c>
      <c r="F4756" s="73">
        <v>259380</v>
      </c>
      <c r="G4756" s="72" t="s">
        <v>14</v>
      </c>
      <c r="H4756" s="72" t="s">
        <v>155</v>
      </c>
      <c r="I4756" s="72" t="s">
        <v>16</v>
      </c>
      <c r="J4756" s="72" t="s">
        <v>18</v>
      </c>
      <c r="K4756" s="72" t="s">
        <v>267</v>
      </c>
      <c r="L4756" s="72" t="s">
        <v>340</v>
      </c>
      <c r="M4756" s="72" t="s">
        <v>334</v>
      </c>
    </row>
    <row r="4757" spans="2:13" x14ac:dyDescent="0.25">
      <c r="B4757" s="72" t="s">
        <v>143</v>
      </c>
      <c r="C4757" s="72" t="s">
        <v>144</v>
      </c>
      <c r="D4757" s="72" t="s">
        <v>12</v>
      </c>
      <c r="E4757" s="72" t="s">
        <v>646</v>
      </c>
      <c r="F4757" s="73">
        <v>341380</v>
      </c>
      <c r="G4757" s="72" t="s">
        <v>14</v>
      </c>
      <c r="H4757" s="72" t="s">
        <v>15</v>
      </c>
      <c r="I4757" s="72" t="s">
        <v>16</v>
      </c>
      <c r="J4757" s="72" t="s">
        <v>18</v>
      </c>
      <c r="K4757" s="72" t="s">
        <v>147</v>
      </c>
      <c r="L4757" s="72" t="s">
        <v>327</v>
      </c>
      <c r="M4757" s="72"/>
    </row>
    <row r="4758" spans="2:13" x14ac:dyDescent="0.25">
      <c r="B4758" s="72" t="s">
        <v>143</v>
      </c>
      <c r="C4758" s="72" t="s">
        <v>144</v>
      </c>
      <c r="D4758" s="72" t="s">
        <v>12</v>
      </c>
      <c r="E4758" s="72" t="s">
        <v>219</v>
      </c>
      <c r="F4758" s="73">
        <v>96</v>
      </c>
      <c r="G4758" s="72" t="s">
        <v>14</v>
      </c>
      <c r="H4758" s="72" t="s">
        <v>15</v>
      </c>
      <c r="I4758" s="72" t="s">
        <v>136</v>
      </c>
      <c r="J4758" s="72" t="s">
        <v>18</v>
      </c>
      <c r="K4758" s="72" t="s">
        <v>33</v>
      </c>
      <c r="L4758" s="72" t="s">
        <v>316</v>
      </c>
      <c r="M4758" s="72"/>
    </row>
    <row r="4759" spans="2:13" x14ac:dyDescent="0.25">
      <c r="B4759" s="72" t="s">
        <v>143</v>
      </c>
      <c r="C4759" s="72" t="s">
        <v>144</v>
      </c>
      <c r="D4759" s="72" t="s">
        <v>12</v>
      </c>
      <c r="E4759" s="72" t="s">
        <v>152</v>
      </c>
      <c r="F4759" s="73">
        <v>-22186</v>
      </c>
      <c r="G4759" s="72" t="s">
        <v>14</v>
      </c>
      <c r="H4759" s="72" t="s">
        <v>15</v>
      </c>
      <c r="I4759" s="72" t="s">
        <v>16</v>
      </c>
      <c r="J4759" s="72" t="s">
        <v>18</v>
      </c>
      <c r="K4759" s="72" t="s">
        <v>33</v>
      </c>
      <c r="L4759" s="72" t="s">
        <v>551</v>
      </c>
      <c r="M4759" s="72"/>
    </row>
    <row r="4760" spans="2:13" x14ac:dyDescent="0.25">
      <c r="B4760" s="72" t="s">
        <v>143</v>
      </c>
      <c r="C4760" s="72" t="s">
        <v>144</v>
      </c>
      <c r="D4760" s="72" t="s">
        <v>12</v>
      </c>
      <c r="E4760" s="72" t="s">
        <v>829</v>
      </c>
      <c r="F4760" s="73">
        <v>7763874</v>
      </c>
      <c r="G4760" s="72" t="s">
        <v>31</v>
      </c>
      <c r="H4760" s="72" t="s">
        <v>15</v>
      </c>
      <c r="I4760" s="72" t="s">
        <v>16</v>
      </c>
      <c r="J4760" s="72" t="s">
        <v>18</v>
      </c>
      <c r="K4760" s="72"/>
      <c r="L4760" s="72"/>
      <c r="M4760" s="72" t="s">
        <v>248</v>
      </c>
    </row>
    <row r="4761" spans="2:13" x14ac:dyDescent="0.25">
      <c r="B4761" s="72" t="s">
        <v>143</v>
      </c>
      <c r="C4761" s="72" t="s">
        <v>144</v>
      </c>
      <c r="D4761" s="72" t="s">
        <v>12</v>
      </c>
      <c r="E4761" s="72" t="s">
        <v>152</v>
      </c>
      <c r="F4761" s="73">
        <v>-19683</v>
      </c>
      <c r="G4761" s="72" t="s">
        <v>14</v>
      </c>
      <c r="H4761" s="72" t="s">
        <v>15</v>
      </c>
      <c r="I4761" s="72" t="s">
        <v>16</v>
      </c>
      <c r="J4761" s="72" t="s">
        <v>18</v>
      </c>
      <c r="K4761" s="72" t="s">
        <v>33</v>
      </c>
      <c r="L4761" s="72" t="s">
        <v>409</v>
      </c>
      <c r="M4761" s="72"/>
    </row>
    <row r="4762" spans="2:13" x14ac:dyDescent="0.25">
      <c r="B4762" s="72" t="s">
        <v>143</v>
      </c>
      <c r="C4762" s="72" t="s">
        <v>144</v>
      </c>
      <c r="D4762" s="72" t="s">
        <v>12</v>
      </c>
      <c r="E4762" s="72" t="s">
        <v>145</v>
      </c>
      <c r="F4762" s="73">
        <v>-30</v>
      </c>
      <c r="G4762" s="72" t="s">
        <v>14</v>
      </c>
      <c r="H4762" s="72" t="s">
        <v>15</v>
      </c>
      <c r="I4762" s="72" t="s">
        <v>16</v>
      </c>
      <c r="J4762" s="72" t="s">
        <v>18</v>
      </c>
      <c r="K4762" s="72" t="s">
        <v>147</v>
      </c>
      <c r="L4762" s="72" t="s">
        <v>498</v>
      </c>
      <c r="M4762" s="72"/>
    </row>
    <row r="4763" spans="2:13" x14ac:dyDescent="0.25">
      <c r="B4763" s="72" t="s">
        <v>143</v>
      </c>
      <c r="C4763" s="72" t="s">
        <v>144</v>
      </c>
      <c r="D4763" s="72" t="s">
        <v>12</v>
      </c>
      <c r="E4763" s="72" t="s">
        <v>160</v>
      </c>
      <c r="F4763" s="73">
        <v>481665</v>
      </c>
      <c r="G4763" s="72" t="s">
        <v>14</v>
      </c>
      <c r="H4763" s="72" t="s">
        <v>155</v>
      </c>
      <c r="I4763" s="72" t="s">
        <v>16</v>
      </c>
      <c r="J4763" s="72" t="s">
        <v>18</v>
      </c>
      <c r="K4763" s="72" t="s">
        <v>33</v>
      </c>
      <c r="L4763" s="72" t="s">
        <v>256</v>
      </c>
      <c r="M4763" s="72" t="s">
        <v>248</v>
      </c>
    </row>
    <row r="4764" spans="2:13" x14ac:dyDescent="0.25">
      <c r="B4764" s="72" t="s">
        <v>143</v>
      </c>
      <c r="C4764" s="72" t="s">
        <v>144</v>
      </c>
      <c r="D4764" s="72" t="s">
        <v>12</v>
      </c>
      <c r="E4764" s="72" t="s">
        <v>175</v>
      </c>
      <c r="F4764" s="73">
        <v>-17102</v>
      </c>
      <c r="G4764" s="72" t="s">
        <v>14</v>
      </c>
      <c r="H4764" s="72" t="s">
        <v>15</v>
      </c>
      <c r="I4764" s="72" t="s">
        <v>16</v>
      </c>
      <c r="J4764" s="72" t="s">
        <v>18</v>
      </c>
      <c r="K4764" s="72" t="s">
        <v>267</v>
      </c>
      <c r="L4764" s="72" t="s">
        <v>579</v>
      </c>
      <c r="M4764" s="72"/>
    </row>
    <row r="4765" spans="2:13" x14ac:dyDescent="0.25">
      <c r="B4765" s="72" t="s">
        <v>143</v>
      </c>
      <c r="C4765" s="72" t="s">
        <v>144</v>
      </c>
      <c r="D4765" s="72" t="s">
        <v>12</v>
      </c>
      <c r="E4765" s="72" t="s">
        <v>152</v>
      </c>
      <c r="F4765" s="73">
        <v>-19449</v>
      </c>
      <c r="G4765" s="72" t="s">
        <v>14</v>
      </c>
      <c r="H4765" s="72" t="s">
        <v>155</v>
      </c>
      <c r="I4765" s="72" t="s">
        <v>16</v>
      </c>
      <c r="J4765" s="72" t="s">
        <v>18</v>
      </c>
      <c r="K4765" s="72" t="s">
        <v>33</v>
      </c>
      <c r="L4765" s="72" t="s">
        <v>510</v>
      </c>
      <c r="M4765" s="72"/>
    </row>
    <row r="4766" spans="2:13" x14ac:dyDescent="0.25">
      <c r="B4766" s="72" t="s">
        <v>143</v>
      </c>
      <c r="C4766" s="72" t="s">
        <v>144</v>
      </c>
      <c r="D4766" s="72" t="s">
        <v>12</v>
      </c>
      <c r="E4766" s="72" t="s">
        <v>164</v>
      </c>
      <c r="F4766" s="73">
        <v>-1383</v>
      </c>
      <c r="G4766" s="72" t="s">
        <v>14</v>
      </c>
      <c r="H4766" s="72" t="s">
        <v>15</v>
      </c>
      <c r="I4766" s="72" t="s">
        <v>16</v>
      </c>
      <c r="J4766" s="72" t="s">
        <v>18</v>
      </c>
      <c r="K4766" s="72" t="s">
        <v>147</v>
      </c>
      <c r="L4766" s="72" t="s">
        <v>476</v>
      </c>
      <c r="M4766" s="72"/>
    </row>
    <row r="4767" spans="2:13" x14ac:dyDescent="0.25">
      <c r="B4767" s="72" t="s">
        <v>143</v>
      </c>
      <c r="C4767" s="72" t="s">
        <v>144</v>
      </c>
      <c r="D4767" s="72" t="s">
        <v>12</v>
      </c>
      <c r="E4767" s="72" t="s">
        <v>229</v>
      </c>
      <c r="F4767" s="73">
        <v>-58239</v>
      </c>
      <c r="G4767" s="72" t="s">
        <v>14</v>
      </c>
      <c r="H4767" s="72" t="s">
        <v>15</v>
      </c>
      <c r="I4767" s="72" t="s">
        <v>16</v>
      </c>
      <c r="J4767" s="72" t="s">
        <v>18</v>
      </c>
      <c r="K4767" s="72" t="s">
        <v>184</v>
      </c>
      <c r="L4767" s="72" t="s">
        <v>504</v>
      </c>
      <c r="M4767" s="72"/>
    </row>
    <row r="4768" spans="2:13" x14ac:dyDescent="0.25">
      <c r="B4768" s="72" t="s">
        <v>143</v>
      </c>
      <c r="C4768" s="72" t="s">
        <v>144</v>
      </c>
      <c r="D4768" s="72" t="s">
        <v>12</v>
      </c>
      <c r="E4768" s="72" t="s">
        <v>199</v>
      </c>
      <c r="F4768" s="73">
        <v>546</v>
      </c>
      <c r="G4768" s="72" t="s">
        <v>14</v>
      </c>
      <c r="H4768" s="72" t="s">
        <v>15</v>
      </c>
      <c r="I4768" s="72" t="s">
        <v>16</v>
      </c>
      <c r="J4768" s="72" t="s">
        <v>18</v>
      </c>
      <c r="K4768" s="72" t="s">
        <v>24</v>
      </c>
      <c r="L4768" s="72" t="s">
        <v>585</v>
      </c>
      <c r="M4768" s="72"/>
    </row>
    <row r="4769" spans="2:13" x14ac:dyDescent="0.25">
      <c r="B4769" s="72" t="s">
        <v>143</v>
      </c>
      <c r="C4769" s="72" t="s">
        <v>144</v>
      </c>
      <c r="D4769" s="72" t="s">
        <v>12</v>
      </c>
      <c r="E4769" s="72" t="s">
        <v>152</v>
      </c>
      <c r="F4769" s="73">
        <v>-5241</v>
      </c>
      <c r="G4769" s="72" t="s">
        <v>14</v>
      </c>
      <c r="H4769" s="72" t="s">
        <v>15</v>
      </c>
      <c r="I4769" s="72" t="s">
        <v>16</v>
      </c>
      <c r="J4769" s="72" t="s">
        <v>18</v>
      </c>
      <c r="K4769" s="72" t="s">
        <v>33</v>
      </c>
      <c r="L4769" s="72" t="s">
        <v>776</v>
      </c>
      <c r="M4769" s="72"/>
    </row>
    <row r="4770" spans="2:13" x14ac:dyDescent="0.25">
      <c r="B4770" s="72" t="s">
        <v>143</v>
      </c>
      <c r="C4770" s="72" t="s">
        <v>144</v>
      </c>
      <c r="D4770" s="72" t="s">
        <v>12</v>
      </c>
      <c r="E4770" s="72" t="s">
        <v>197</v>
      </c>
      <c r="F4770" s="73">
        <v>396359</v>
      </c>
      <c r="G4770" s="72" t="s">
        <v>14</v>
      </c>
      <c r="H4770" s="72" t="s">
        <v>15</v>
      </c>
      <c r="I4770" s="72" t="s">
        <v>16</v>
      </c>
      <c r="J4770" s="72" t="s">
        <v>18</v>
      </c>
      <c r="K4770" s="72" t="s">
        <v>21</v>
      </c>
      <c r="L4770" s="72" t="s">
        <v>274</v>
      </c>
      <c r="M4770" s="72" t="s">
        <v>163</v>
      </c>
    </row>
    <row r="4771" spans="2:13" x14ac:dyDescent="0.25">
      <c r="B4771" s="72" t="s">
        <v>143</v>
      </c>
      <c r="C4771" s="72" t="s">
        <v>144</v>
      </c>
      <c r="D4771" s="72" t="s">
        <v>12</v>
      </c>
      <c r="E4771" s="72" t="s">
        <v>157</v>
      </c>
      <c r="F4771" s="73">
        <v>59693</v>
      </c>
      <c r="G4771" s="72" t="s">
        <v>14</v>
      </c>
      <c r="H4771" s="72" t="s">
        <v>15</v>
      </c>
      <c r="I4771" s="72" t="s">
        <v>16</v>
      </c>
      <c r="J4771" s="72" t="s">
        <v>18</v>
      </c>
      <c r="K4771" s="72" t="s">
        <v>214</v>
      </c>
      <c r="L4771" s="72" t="s">
        <v>665</v>
      </c>
      <c r="M4771" s="72" t="s">
        <v>337</v>
      </c>
    </row>
    <row r="4772" spans="2:13" x14ac:dyDescent="0.25">
      <c r="B4772" s="72" t="s">
        <v>143</v>
      </c>
      <c r="C4772" s="72" t="s">
        <v>144</v>
      </c>
      <c r="D4772" s="72" t="s">
        <v>12</v>
      </c>
      <c r="E4772" s="72" t="s">
        <v>227</v>
      </c>
      <c r="F4772" s="73">
        <v>120263</v>
      </c>
      <c r="G4772" s="72" t="s">
        <v>14</v>
      </c>
      <c r="H4772" s="72" t="s">
        <v>15</v>
      </c>
      <c r="I4772" s="72" t="s">
        <v>16</v>
      </c>
      <c r="J4772" s="72" t="s">
        <v>18</v>
      </c>
      <c r="K4772" s="72" t="s">
        <v>189</v>
      </c>
      <c r="L4772" s="72" t="s">
        <v>192</v>
      </c>
      <c r="M4772" s="72" t="s">
        <v>191</v>
      </c>
    </row>
    <row r="4773" spans="2:13" x14ac:dyDescent="0.25">
      <c r="B4773" s="72" t="s">
        <v>143</v>
      </c>
      <c r="C4773" s="72" t="s">
        <v>144</v>
      </c>
      <c r="D4773" s="72" t="s">
        <v>12</v>
      </c>
      <c r="E4773" s="72" t="s">
        <v>152</v>
      </c>
      <c r="F4773" s="73">
        <v>-1251</v>
      </c>
      <c r="G4773" s="72" t="s">
        <v>14</v>
      </c>
      <c r="H4773" s="72" t="s">
        <v>15</v>
      </c>
      <c r="I4773" s="72" t="s">
        <v>16</v>
      </c>
      <c r="J4773" s="72" t="s">
        <v>18</v>
      </c>
      <c r="K4773" s="72" t="s">
        <v>33</v>
      </c>
      <c r="L4773" s="72" t="s">
        <v>320</v>
      </c>
      <c r="M4773" s="72"/>
    </row>
    <row r="4774" spans="2:13" x14ac:dyDescent="0.25">
      <c r="B4774" s="72" t="s">
        <v>143</v>
      </c>
      <c r="C4774" s="72" t="s">
        <v>144</v>
      </c>
      <c r="D4774" s="72" t="s">
        <v>12</v>
      </c>
      <c r="E4774" s="72" t="s">
        <v>197</v>
      </c>
      <c r="F4774" s="73">
        <v>949076</v>
      </c>
      <c r="G4774" s="72" t="s">
        <v>14</v>
      </c>
      <c r="H4774" s="72" t="s">
        <v>15</v>
      </c>
      <c r="I4774" s="72" t="s">
        <v>16</v>
      </c>
      <c r="J4774" s="72" t="s">
        <v>18</v>
      </c>
      <c r="K4774" s="72" t="s">
        <v>165</v>
      </c>
      <c r="L4774" s="72" t="s">
        <v>535</v>
      </c>
      <c r="M4774" s="72" t="s">
        <v>163</v>
      </c>
    </row>
    <row r="4775" spans="2:13" x14ac:dyDescent="0.25">
      <c r="B4775" s="72" t="s">
        <v>143</v>
      </c>
      <c r="C4775" s="72" t="s">
        <v>144</v>
      </c>
      <c r="D4775" s="72" t="s">
        <v>12</v>
      </c>
      <c r="E4775" s="72" t="s">
        <v>328</v>
      </c>
      <c r="F4775" s="73">
        <v>43519</v>
      </c>
      <c r="G4775" s="72" t="s">
        <v>14</v>
      </c>
      <c r="H4775" s="72" t="s">
        <v>155</v>
      </c>
      <c r="I4775" s="72" t="s">
        <v>16</v>
      </c>
      <c r="J4775" s="72" t="s">
        <v>18</v>
      </c>
      <c r="K4775" s="72" t="s">
        <v>147</v>
      </c>
      <c r="L4775" s="72" t="s">
        <v>444</v>
      </c>
      <c r="M4775" s="72" t="s">
        <v>159</v>
      </c>
    </row>
    <row r="4776" spans="2:13" x14ac:dyDescent="0.25">
      <c r="B4776" s="72" t="s">
        <v>143</v>
      </c>
      <c r="C4776" s="72" t="s">
        <v>144</v>
      </c>
      <c r="D4776" s="72" t="s">
        <v>12</v>
      </c>
      <c r="E4776" s="72" t="s">
        <v>152</v>
      </c>
      <c r="F4776" s="73">
        <v>-1457</v>
      </c>
      <c r="G4776" s="72" t="s">
        <v>14</v>
      </c>
      <c r="H4776" s="72" t="s">
        <v>15</v>
      </c>
      <c r="I4776" s="72" t="s">
        <v>16</v>
      </c>
      <c r="J4776" s="72" t="s">
        <v>18</v>
      </c>
      <c r="K4776" s="72" t="s">
        <v>214</v>
      </c>
      <c r="L4776" s="72" t="s">
        <v>781</v>
      </c>
      <c r="M4776" s="72"/>
    </row>
    <row r="4777" spans="2:13" x14ac:dyDescent="0.25">
      <c r="B4777" s="72" t="s">
        <v>143</v>
      </c>
      <c r="C4777" s="72" t="s">
        <v>144</v>
      </c>
      <c r="D4777" s="72" t="s">
        <v>12</v>
      </c>
      <c r="E4777" s="72" t="s">
        <v>183</v>
      </c>
      <c r="F4777" s="73">
        <v>120581</v>
      </c>
      <c r="G4777" s="72" t="s">
        <v>14</v>
      </c>
      <c r="H4777" s="72" t="s">
        <v>15</v>
      </c>
      <c r="I4777" s="72" t="s">
        <v>16</v>
      </c>
      <c r="J4777" s="72" t="s">
        <v>18</v>
      </c>
      <c r="K4777" s="72" t="s">
        <v>147</v>
      </c>
      <c r="L4777" s="72" t="s">
        <v>467</v>
      </c>
      <c r="M4777" s="72" t="s">
        <v>186</v>
      </c>
    </row>
    <row r="4778" spans="2:13" x14ac:dyDescent="0.25">
      <c r="B4778" s="72" t="s">
        <v>143</v>
      </c>
      <c r="C4778" s="72" t="s">
        <v>144</v>
      </c>
      <c r="D4778" s="72" t="s">
        <v>12</v>
      </c>
      <c r="E4778" s="72" t="s">
        <v>152</v>
      </c>
      <c r="F4778" s="73">
        <v>-3150</v>
      </c>
      <c r="G4778" s="72" t="s">
        <v>14</v>
      </c>
      <c r="H4778" s="72" t="s">
        <v>15</v>
      </c>
      <c r="I4778" s="72" t="s">
        <v>16</v>
      </c>
      <c r="J4778" s="72" t="s">
        <v>18</v>
      </c>
      <c r="K4778" s="72" t="s">
        <v>33</v>
      </c>
      <c r="L4778" s="72" t="s">
        <v>691</v>
      </c>
      <c r="M4778" s="72"/>
    </row>
    <row r="4779" spans="2:13" x14ac:dyDescent="0.25">
      <c r="B4779" s="72" t="s">
        <v>143</v>
      </c>
      <c r="C4779" s="72" t="s">
        <v>144</v>
      </c>
      <c r="D4779" s="72" t="s">
        <v>12</v>
      </c>
      <c r="E4779" s="72" t="s">
        <v>425</v>
      </c>
      <c r="F4779" s="73">
        <v>200057</v>
      </c>
      <c r="G4779" s="72" t="s">
        <v>14</v>
      </c>
      <c r="H4779" s="72" t="s">
        <v>15</v>
      </c>
      <c r="I4779" s="72" t="s">
        <v>16</v>
      </c>
      <c r="J4779" s="72" t="s">
        <v>18</v>
      </c>
      <c r="K4779" s="72" t="s">
        <v>214</v>
      </c>
      <c r="L4779" s="72" t="s">
        <v>590</v>
      </c>
      <c r="M4779" s="72"/>
    </row>
    <row r="4780" spans="2:13" x14ac:dyDescent="0.25">
      <c r="B4780" s="72" t="s">
        <v>143</v>
      </c>
      <c r="C4780" s="72" t="s">
        <v>144</v>
      </c>
      <c r="D4780" s="72" t="s">
        <v>12</v>
      </c>
      <c r="E4780" s="72" t="s">
        <v>160</v>
      </c>
      <c r="F4780" s="73">
        <v>182576</v>
      </c>
      <c r="G4780" s="72" t="s">
        <v>14</v>
      </c>
      <c r="H4780" s="72" t="s">
        <v>155</v>
      </c>
      <c r="I4780" s="72" t="s">
        <v>16</v>
      </c>
      <c r="J4780" s="72" t="s">
        <v>18</v>
      </c>
      <c r="K4780" s="72" t="s">
        <v>33</v>
      </c>
      <c r="L4780" s="72" t="s">
        <v>485</v>
      </c>
      <c r="M4780" s="72" t="s">
        <v>248</v>
      </c>
    </row>
    <row r="4781" spans="2:13" x14ac:dyDescent="0.25">
      <c r="B4781" s="72" t="s">
        <v>143</v>
      </c>
      <c r="C4781" s="72" t="s">
        <v>144</v>
      </c>
      <c r="D4781" s="72" t="s">
        <v>12</v>
      </c>
      <c r="E4781" s="72" t="s">
        <v>219</v>
      </c>
      <c r="F4781" s="73">
        <v>3910</v>
      </c>
      <c r="G4781" s="72" t="s">
        <v>14</v>
      </c>
      <c r="H4781" s="72" t="s">
        <v>15</v>
      </c>
      <c r="I4781" s="72" t="s">
        <v>16</v>
      </c>
      <c r="J4781" s="72" t="s">
        <v>18</v>
      </c>
      <c r="K4781" s="72" t="s">
        <v>189</v>
      </c>
      <c r="L4781" s="72" t="s">
        <v>644</v>
      </c>
      <c r="M4781" s="72"/>
    </row>
    <row r="4782" spans="2:13" x14ac:dyDescent="0.25">
      <c r="B4782" s="72" t="s">
        <v>143</v>
      </c>
      <c r="C4782" s="72" t="s">
        <v>144</v>
      </c>
      <c r="D4782" s="72" t="s">
        <v>12</v>
      </c>
      <c r="E4782" s="72" t="s">
        <v>160</v>
      </c>
      <c r="F4782" s="73">
        <v>232806</v>
      </c>
      <c r="G4782" s="72" t="s">
        <v>14</v>
      </c>
      <c r="H4782" s="72" t="s">
        <v>15</v>
      </c>
      <c r="I4782" s="72" t="s">
        <v>16</v>
      </c>
      <c r="J4782" s="72" t="s">
        <v>18</v>
      </c>
      <c r="K4782" s="72" t="s">
        <v>33</v>
      </c>
      <c r="L4782" s="72" t="s">
        <v>465</v>
      </c>
      <c r="M4782" s="72" t="s">
        <v>163</v>
      </c>
    </row>
    <row r="4783" spans="2:13" x14ac:dyDescent="0.25">
      <c r="B4783" s="72" t="s">
        <v>143</v>
      </c>
      <c r="C4783" s="72" t="s">
        <v>144</v>
      </c>
      <c r="D4783" s="72" t="s">
        <v>12</v>
      </c>
      <c r="E4783" s="72" t="s">
        <v>152</v>
      </c>
      <c r="F4783" s="73">
        <v>-939</v>
      </c>
      <c r="G4783" s="72" t="s">
        <v>14</v>
      </c>
      <c r="H4783" s="72" t="s">
        <v>15</v>
      </c>
      <c r="I4783" s="72" t="s">
        <v>16</v>
      </c>
      <c r="J4783" s="72" t="s">
        <v>18</v>
      </c>
      <c r="K4783" s="72" t="s">
        <v>24</v>
      </c>
      <c r="L4783" s="72" t="s">
        <v>174</v>
      </c>
      <c r="M4783" s="72"/>
    </row>
    <row r="4784" spans="2:13" x14ac:dyDescent="0.25">
      <c r="B4784" s="72" t="s">
        <v>143</v>
      </c>
      <c r="C4784" s="72" t="s">
        <v>144</v>
      </c>
      <c r="D4784" s="72" t="s">
        <v>12</v>
      </c>
      <c r="E4784" s="72" t="s">
        <v>152</v>
      </c>
      <c r="F4784" s="73">
        <v>-16</v>
      </c>
      <c r="G4784" s="72" t="s">
        <v>14</v>
      </c>
      <c r="H4784" s="72" t="s">
        <v>15</v>
      </c>
      <c r="I4784" s="72" t="s">
        <v>136</v>
      </c>
      <c r="J4784" s="72" t="s">
        <v>18</v>
      </c>
      <c r="K4784" s="72" t="s">
        <v>21</v>
      </c>
      <c r="L4784" s="72" t="s">
        <v>22</v>
      </c>
      <c r="M4784" s="72"/>
    </row>
    <row r="4785" spans="2:13" x14ac:dyDescent="0.25">
      <c r="B4785" s="72" t="s">
        <v>143</v>
      </c>
      <c r="C4785" s="72" t="s">
        <v>144</v>
      </c>
      <c r="D4785" s="72" t="s">
        <v>12</v>
      </c>
      <c r="E4785" s="72" t="s">
        <v>145</v>
      </c>
      <c r="F4785" s="73">
        <v>-15474</v>
      </c>
      <c r="G4785" s="72" t="s">
        <v>14</v>
      </c>
      <c r="H4785" s="72" t="s">
        <v>15</v>
      </c>
      <c r="I4785" s="72" t="s">
        <v>16</v>
      </c>
      <c r="J4785" s="72" t="s">
        <v>18</v>
      </c>
      <c r="K4785" s="72" t="s">
        <v>214</v>
      </c>
      <c r="L4785" s="72" t="s">
        <v>234</v>
      </c>
      <c r="M4785" s="72"/>
    </row>
    <row r="4786" spans="2:13" x14ac:dyDescent="0.25">
      <c r="B4786" s="72" t="s">
        <v>143</v>
      </c>
      <c r="C4786" s="72" t="s">
        <v>144</v>
      </c>
      <c r="D4786" s="72" t="s">
        <v>12</v>
      </c>
      <c r="E4786" s="72" t="s">
        <v>154</v>
      </c>
      <c r="F4786" s="73">
        <v>-750</v>
      </c>
      <c r="G4786" s="72" t="s">
        <v>14</v>
      </c>
      <c r="H4786" s="72" t="s">
        <v>15</v>
      </c>
      <c r="I4786" s="72" t="s">
        <v>16</v>
      </c>
      <c r="J4786" s="72" t="s">
        <v>18</v>
      </c>
      <c r="K4786" s="72" t="s">
        <v>214</v>
      </c>
      <c r="L4786" s="72" t="s">
        <v>502</v>
      </c>
      <c r="M4786" s="72"/>
    </row>
    <row r="4787" spans="2:13" x14ac:dyDescent="0.25">
      <c r="B4787" s="72" t="s">
        <v>143</v>
      </c>
      <c r="C4787" s="72" t="s">
        <v>144</v>
      </c>
      <c r="D4787" s="72" t="s">
        <v>12</v>
      </c>
      <c r="E4787" s="72" t="s">
        <v>177</v>
      </c>
      <c r="F4787" s="73">
        <v>33003</v>
      </c>
      <c r="G4787" s="72" t="s">
        <v>14</v>
      </c>
      <c r="H4787" s="72" t="s">
        <v>15</v>
      </c>
      <c r="I4787" s="72" t="s">
        <v>16</v>
      </c>
      <c r="J4787" s="72" t="s">
        <v>18</v>
      </c>
      <c r="K4787" s="72" t="s">
        <v>33</v>
      </c>
      <c r="L4787" s="72" t="s">
        <v>525</v>
      </c>
      <c r="M4787" s="72"/>
    </row>
    <row r="4788" spans="2:13" x14ac:dyDescent="0.25">
      <c r="B4788" s="72" t="s">
        <v>143</v>
      </c>
      <c r="C4788" s="72" t="s">
        <v>144</v>
      </c>
      <c r="D4788" s="72" t="s">
        <v>12</v>
      </c>
      <c r="E4788" s="72" t="s">
        <v>181</v>
      </c>
      <c r="F4788" s="73">
        <v>-34</v>
      </c>
      <c r="G4788" s="72" t="s">
        <v>14</v>
      </c>
      <c r="H4788" s="72" t="s">
        <v>15</v>
      </c>
      <c r="I4788" s="72" t="s">
        <v>16</v>
      </c>
      <c r="J4788" s="72" t="s">
        <v>18</v>
      </c>
      <c r="K4788" s="72" t="s">
        <v>161</v>
      </c>
      <c r="L4788" s="72" t="s">
        <v>695</v>
      </c>
      <c r="M4788" s="72"/>
    </row>
    <row r="4789" spans="2:13" x14ac:dyDescent="0.25">
      <c r="B4789" s="72" t="s">
        <v>143</v>
      </c>
      <c r="C4789" s="72" t="s">
        <v>144</v>
      </c>
      <c r="D4789" s="72" t="s">
        <v>12</v>
      </c>
      <c r="E4789" s="72" t="s">
        <v>229</v>
      </c>
      <c r="F4789" s="73">
        <v>-2657</v>
      </c>
      <c r="G4789" s="72" t="s">
        <v>14</v>
      </c>
      <c r="H4789" s="72" t="s">
        <v>155</v>
      </c>
      <c r="I4789" s="72" t="s">
        <v>16</v>
      </c>
      <c r="J4789" s="72" t="s">
        <v>18</v>
      </c>
      <c r="K4789" s="72" t="s">
        <v>33</v>
      </c>
      <c r="L4789" s="72" t="s">
        <v>473</v>
      </c>
      <c r="M4789" s="72"/>
    </row>
    <row r="4790" spans="2:13" x14ac:dyDescent="0.25">
      <c r="B4790" s="72" t="s">
        <v>143</v>
      </c>
      <c r="C4790" s="72" t="s">
        <v>144</v>
      </c>
      <c r="D4790" s="72" t="s">
        <v>12</v>
      </c>
      <c r="E4790" s="72" t="s">
        <v>170</v>
      </c>
      <c r="F4790" s="73">
        <v>128</v>
      </c>
      <c r="G4790" s="72" t="s">
        <v>14</v>
      </c>
      <c r="H4790" s="72" t="s">
        <v>15</v>
      </c>
      <c r="I4790" s="72" t="s">
        <v>16</v>
      </c>
      <c r="J4790" s="72" t="s">
        <v>18</v>
      </c>
      <c r="K4790" s="72" t="s">
        <v>147</v>
      </c>
      <c r="L4790" s="72" t="s">
        <v>622</v>
      </c>
      <c r="M4790" s="72" t="s">
        <v>172</v>
      </c>
    </row>
    <row r="4791" spans="2:13" x14ac:dyDescent="0.25">
      <c r="B4791" s="72" t="s">
        <v>143</v>
      </c>
      <c r="C4791" s="72" t="s">
        <v>144</v>
      </c>
      <c r="D4791" s="72" t="s">
        <v>12</v>
      </c>
      <c r="E4791" s="72" t="s">
        <v>349</v>
      </c>
      <c r="F4791" s="73">
        <v>511322</v>
      </c>
      <c r="G4791" s="72" t="s">
        <v>14</v>
      </c>
      <c r="H4791" s="72" t="s">
        <v>155</v>
      </c>
      <c r="I4791" s="72" t="s">
        <v>16</v>
      </c>
      <c r="J4791" s="72" t="s">
        <v>18</v>
      </c>
      <c r="K4791" s="72" t="s">
        <v>33</v>
      </c>
      <c r="L4791" s="72" t="s">
        <v>195</v>
      </c>
      <c r="M4791" s="72" t="s">
        <v>203</v>
      </c>
    </row>
    <row r="4792" spans="2:13" x14ac:dyDescent="0.25">
      <c r="B4792" s="72" t="s">
        <v>143</v>
      </c>
      <c r="C4792" s="72" t="s">
        <v>144</v>
      </c>
      <c r="D4792" s="72" t="s">
        <v>12</v>
      </c>
      <c r="E4792" s="72" t="s">
        <v>280</v>
      </c>
      <c r="F4792" s="73">
        <v>87642</v>
      </c>
      <c r="G4792" s="72" t="s">
        <v>14</v>
      </c>
      <c r="H4792" s="72" t="s">
        <v>155</v>
      </c>
      <c r="I4792" s="72" t="s">
        <v>16</v>
      </c>
      <c r="J4792" s="72" t="s">
        <v>18</v>
      </c>
      <c r="K4792" s="72" t="s">
        <v>267</v>
      </c>
      <c r="L4792" s="72" t="s">
        <v>603</v>
      </c>
      <c r="M4792" s="72" t="s">
        <v>159</v>
      </c>
    </row>
    <row r="4793" spans="2:13" x14ac:dyDescent="0.25">
      <c r="B4793" s="72" t="s">
        <v>143</v>
      </c>
      <c r="C4793" s="72" t="s">
        <v>144</v>
      </c>
      <c r="D4793" s="72" t="s">
        <v>12</v>
      </c>
      <c r="E4793" s="72" t="s">
        <v>197</v>
      </c>
      <c r="F4793" s="73">
        <v>122932</v>
      </c>
      <c r="G4793" s="72" t="s">
        <v>14</v>
      </c>
      <c r="H4793" s="72" t="s">
        <v>15</v>
      </c>
      <c r="I4793" s="72" t="s">
        <v>16</v>
      </c>
      <c r="J4793" s="72" t="s">
        <v>18</v>
      </c>
      <c r="K4793" s="72" t="s">
        <v>33</v>
      </c>
      <c r="L4793" s="72" t="s">
        <v>463</v>
      </c>
      <c r="M4793" s="72" t="s">
        <v>163</v>
      </c>
    </row>
    <row r="4794" spans="2:13" x14ac:dyDescent="0.25">
      <c r="B4794" s="72" t="s">
        <v>143</v>
      </c>
      <c r="C4794" s="72" t="s">
        <v>144</v>
      </c>
      <c r="D4794" s="72" t="s">
        <v>12</v>
      </c>
      <c r="E4794" s="72" t="s">
        <v>181</v>
      </c>
      <c r="F4794" s="73">
        <v>-6</v>
      </c>
      <c r="G4794" s="72" t="s">
        <v>14</v>
      </c>
      <c r="H4794" s="72" t="s">
        <v>15</v>
      </c>
      <c r="I4794" s="72" t="s">
        <v>16</v>
      </c>
      <c r="J4794" s="72" t="s">
        <v>18</v>
      </c>
      <c r="K4794" s="72" t="s">
        <v>33</v>
      </c>
      <c r="L4794" s="72" t="s">
        <v>737</v>
      </c>
      <c r="M4794" s="72"/>
    </row>
    <row r="4795" spans="2:13" x14ac:dyDescent="0.25">
      <c r="B4795" s="72" t="s">
        <v>143</v>
      </c>
      <c r="C4795" s="72" t="s">
        <v>144</v>
      </c>
      <c r="D4795" s="72" t="s">
        <v>12</v>
      </c>
      <c r="E4795" s="72" t="s">
        <v>646</v>
      </c>
      <c r="F4795" s="73">
        <v>100151</v>
      </c>
      <c r="G4795" s="72" t="s">
        <v>14</v>
      </c>
      <c r="H4795" s="72" t="s">
        <v>15</v>
      </c>
      <c r="I4795" s="72" t="s">
        <v>16</v>
      </c>
      <c r="J4795" s="72" t="s">
        <v>18</v>
      </c>
      <c r="K4795" s="72" t="s">
        <v>33</v>
      </c>
      <c r="L4795" s="72" t="s">
        <v>420</v>
      </c>
      <c r="M4795" s="72"/>
    </row>
    <row r="4796" spans="2:13" x14ac:dyDescent="0.25">
      <c r="B4796" s="72" t="s">
        <v>143</v>
      </c>
      <c r="C4796" s="72" t="s">
        <v>144</v>
      </c>
      <c r="D4796" s="72" t="s">
        <v>12</v>
      </c>
      <c r="E4796" s="72" t="s">
        <v>164</v>
      </c>
      <c r="F4796" s="73">
        <v>-1653</v>
      </c>
      <c r="G4796" s="72" t="s">
        <v>14</v>
      </c>
      <c r="H4796" s="72" t="s">
        <v>15</v>
      </c>
      <c r="I4796" s="72" t="s">
        <v>16</v>
      </c>
      <c r="J4796" s="72" t="s">
        <v>18</v>
      </c>
      <c r="K4796" s="72" t="s">
        <v>245</v>
      </c>
      <c r="L4796" s="72" t="s">
        <v>246</v>
      </c>
      <c r="M4796" s="72"/>
    </row>
    <row r="4797" spans="2:13" x14ac:dyDescent="0.25">
      <c r="B4797" s="72" t="s">
        <v>143</v>
      </c>
      <c r="C4797" s="72" t="s">
        <v>144</v>
      </c>
      <c r="D4797" s="72" t="s">
        <v>12</v>
      </c>
      <c r="E4797" s="72" t="s">
        <v>383</v>
      </c>
      <c r="F4797" s="73">
        <v>34427</v>
      </c>
      <c r="G4797" s="72" t="s">
        <v>14</v>
      </c>
      <c r="H4797" s="72" t="s">
        <v>155</v>
      </c>
      <c r="I4797" s="72" t="s">
        <v>136</v>
      </c>
      <c r="J4797" s="72" t="s">
        <v>18</v>
      </c>
      <c r="K4797" s="72" t="s">
        <v>21</v>
      </c>
      <c r="L4797" s="72" t="s">
        <v>291</v>
      </c>
      <c r="M4797" s="72" t="s">
        <v>424</v>
      </c>
    </row>
    <row r="4798" spans="2:13" x14ac:dyDescent="0.25">
      <c r="B4798" s="72" t="s">
        <v>143</v>
      </c>
      <c r="C4798" s="72" t="s">
        <v>144</v>
      </c>
      <c r="D4798" s="72" t="s">
        <v>12</v>
      </c>
      <c r="E4798" s="72" t="s">
        <v>229</v>
      </c>
      <c r="F4798" s="73">
        <v>-1328</v>
      </c>
      <c r="G4798" s="72" t="s">
        <v>14</v>
      </c>
      <c r="H4798" s="72" t="s">
        <v>155</v>
      </c>
      <c r="I4798" s="72" t="s">
        <v>16</v>
      </c>
      <c r="J4798" s="72" t="s">
        <v>18</v>
      </c>
      <c r="K4798" s="72" t="s">
        <v>33</v>
      </c>
      <c r="L4798" s="72" t="s">
        <v>723</v>
      </c>
      <c r="M4798" s="72"/>
    </row>
    <row r="4799" spans="2:13" x14ac:dyDescent="0.25">
      <c r="B4799" s="72" t="s">
        <v>143</v>
      </c>
      <c r="C4799" s="72" t="s">
        <v>144</v>
      </c>
      <c r="D4799" s="72" t="s">
        <v>12</v>
      </c>
      <c r="E4799" s="72" t="s">
        <v>244</v>
      </c>
      <c r="F4799" s="73">
        <v>1</v>
      </c>
      <c r="G4799" s="72" t="s">
        <v>14</v>
      </c>
      <c r="H4799" s="72" t="s">
        <v>15</v>
      </c>
      <c r="I4799" s="72" t="s">
        <v>16</v>
      </c>
      <c r="J4799" s="72" t="s">
        <v>18</v>
      </c>
      <c r="K4799" s="72" t="s">
        <v>24</v>
      </c>
      <c r="L4799" s="72" t="s">
        <v>25</v>
      </c>
      <c r="M4799" s="72" t="s">
        <v>172</v>
      </c>
    </row>
    <row r="4800" spans="2:13" x14ac:dyDescent="0.25">
      <c r="B4800" s="72" t="s">
        <v>143</v>
      </c>
      <c r="C4800" s="72" t="s">
        <v>144</v>
      </c>
      <c r="D4800" s="72" t="s">
        <v>12</v>
      </c>
      <c r="E4800" s="72" t="s">
        <v>282</v>
      </c>
      <c r="F4800" s="73">
        <v>-961</v>
      </c>
      <c r="G4800" s="72" t="s">
        <v>14</v>
      </c>
      <c r="H4800" s="72" t="s">
        <v>155</v>
      </c>
      <c r="I4800" s="72" t="s">
        <v>16</v>
      </c>
      <c r="J4800" s="72" t="s">
        <v>18</v>
      </c>
      <c r="K4800" s="72" t="s">
        <v>24</v>
      </c>
      <c r="L4800" s="72" t="s">
        <v>307</v>
      </c>
      <c r="M4800" s="72"/>
    </row>
    <row r="4801" spans="2:13" x14ac:dyDescent="0.25">
      <c r="B4801" s="72" t="s">
        <v>143</v>
      </c>
      <c r="C4801" s="72" t="s">
        <v>144</v>
      </c>
      <c r="D4801" s="72" t="s">
        <v>12</v>
      </c>
      <c r="E4801" s="72" t="s">
        <v>188</v>
      </c>
      <c r="F4801" s="73">
        <v>540742</v>
      </c>
      <c r="G4801" s="72" t="s">
        <v>14</v>
      </c>
      <c r="H4801" s="72" t="s">
        <v>155</v>
      </c>
      <c r="I4801" s="72" t="s">
        <v>16</v>
      </c>
      <c r="J4801" s="72" t="s">
        <v>18</v>
      </c>
      <c r="K4801" s="72" t="s">
        <v>33</v>
      </c>
      <c r="L4801" s="72" t="s">
        <v>261</v>
      </c>
      <c r="M4801" s="72" t="s">
        <v>191</v>
      </c>
    </row>
    <row r="4802" spans="2:13" x14ac:dyDescent="0.25">
      <c r="B4802" s="72" t="s">
        <v>143</v>
      </c>
      <c r="C4802" s="72" t="s">
        <v>144</v>
      </c>
      <c r="D4802" s="72" t="s">
        <v>12</v>
      </c>
      <c r="E4802" s="72" t="s">
        <v>183</v>
      </c>
      <c r="F4802" s="73">
        <v>1264432</v>
      </c>
      <c r="G4802" s="72" t="s">
        <v>14</v>
      </c>
      <c r="H4802" s="72" t="s">
        <v>15</v>
      </c>
      <c r="I4802" s="72" t="s">
        <v>16</v>
      </c>
      <c r="J4802" s="72" t="s">
        <v>18</v>
      </c>
      <c r="K4802" s="72" t="s">
        <v>161</v>
      </c>
      <c r="L4802" s="72" t="s">
        <v>174</v>
      </c>
      <c r="M4802" s="72" t="s">
        <v>248</v>
      </c>
    </row>
    <row r="4803" spans="2:13" x14ac:dyDescent="0.25">
      <c r="B4803" s="72" t="s">
        <v>143</v>
      </c>
      <c r="C4803" s="72" t="s">
        <v>144</v>
      </c>
      <c r="D4803" s="72" t="s">
        <v>12</v>
      </c>
      <c r="E4803" s="72" t="s">
        <v>439</v>
      </c>
      <c r="F4803" s="73">
        <v>505809</v>
      </c>
      <c r="G4803" s="72" t="s">
        <v>14</v>
      </c>
      <c r="H4803" s="72" t="s">
        <v>155</v>
      </c>
      <c r="I4803" s="72" t="s">
        <v>16</v>
      </c>
      <c r="J4803" s="72" t="s">
        <v>18</v>
      </c>
      <c r="K4803" s="72" t="s">
        <v>33</v>
      </c>
      <c r="L4803" s="72" t="s">
        <v>326</v>
      </c>
      <c r="M4803" s="72"/>
    </row>
    <row r="4804" spans="2:13" x14ac:dyDescent="0.25">
      <c r="B4804" s="72" t="s">
        <v>143</v>
      </c>
      <c r="C4804" s="72" t="s">
        <v>144</v>
      </c>
      <c r="D4804" s="72" t="s">
        <v>12</v>
      </c>
      <c r="E4804" s="72" t="s">
        <v>199</v>
      </c>
      <c r="F4804" s="73">
        <v>62724</v>
      </c>
      <c r="G4804" s="72" t="s">
        <v>14</v>
      </c>
      <c r="H4804" s="72" t="s">
        <v>15</v>
      </c>
      <c r="I4804" s="72" t="s">
        <v>16</v>
      </c>
      <c r="J4804" s="72" t="s">
        <v>18</v>
      </c>
      <c r="K4804" s="72" t="s">
        <v>33</v>
      </c>
      <c r="L4804" s="72" t="s">
        <v>551</v>
      </c>
      <c r="M4804" s="72"/>
    </row>
    <row r="4805" spans="2:13" x14ac:dyDescent="0.25">
      <c r="B4805" s="72" t="s">
        <v>143</v>
      </c>
      <c r="C4805" s="72" t="s">
        <v>144</v>
      </c>
      <c r="D4805" s="72" t="s">
        <v>12</v>
      </c>
      <c r="E4805" s="72" t="s">
        <v>229</v>
      </c>
      <c r="F4805" s="73">
        <v>-1186107</v>
      </c>
      <c r="G4805" s="72" t="s">
        <v>14</v>
      </c>
      <c r="H4805" s="72" t="s">
        <v>155</v>
      </c>
      <c r="I4805" s="72" t="s">
        <v>16</v>
      </c>
      <c r="J4805" s="72" t="s">
        <v>18</v>
      </c>
      <c r="K4805" s="72" t="s">
        <v>33</v>
      </c>
      <c r="L4805" s="72" t="s">
        <v>34</v>
      </c>
      <c r="M4805" s="72"/>
    </row>
    <row r="4806" spans="2:13" x14ac:dyDescent="0.25">
      <c r="B4806" s="72" t="s">
        <v>143</v>
      </c>
      <c r="C4806" s="72" t="s">
        <v>144</v>
      </c>
      <c r="D4806" s="72" t="s">
        <v>12</v>
      </c>
      <c r="E4806" s="72" t="s">
        <v>152</v>
      </c>
      <c r="F4806" s="73">
        <v>-850</v>
      </c>
      <c r="G4806" s="72" t="s">
        <v>14</v>
      </c>
      <c r="H4806" s="72" t="s">
        <v>15</v>
      </c>
      <c r="I4806" s="72" t="s">
        <v>16</v>
      </c>
      <c r="J4806" s="72" t="s">
        <v>18</v>
      </c>
      <c r="K4806" s="72" t="s">
        <v>205</v>
      </c>
      <c r="L4806" s="72" t="s">
        <v>792</v>
      </c>
      <c r="M4806" s="72"/>
    </row>
    <row r="4807" spans="2:13" x14ac:dyDescent="0.25">
      <c r="B4807" s="72" t="s">
        <v>143</v>
      </c>
      <c r="C4807" s="72" t="s">
        <v>144</v>
      </c>
      <c r="D4807" s="72" t="s">
        <v>12</v>
      </c>
      <c r="E4807" s="72" t="s">
        <v>177</v>
      </c>
      <c r="F4807" s="73">
        <v>3507</v>
      </c>
      <c r="G4807" s="72" t="s">
        <v>14</v>
      </c>
      <c r="H4807" s="72" t="s">
        <v>15</v>
      </c>
      <c r="I4807" s="72" t="s">
        <v>16</v>
      </c>
      <c r="J4807" s="72" t="s">
        <v>18</v>
      </c>
      <c r="K4807" s="72" t="s">
        <v>830</v>
      </c>
      <c r="L4807" s="72" t="s">
        <v>831</v>
      </c>
      <c r="M4807" s="72"/>
    </row>
    <row r="4808" spans="2:13" x14ac:dyDescent="0.25">
      <c r="B4808" s="72" t="s">
        <v>143</v>
      </c>
      <c r="C4808" s="72" t="s">
        <v>144</v>
      </c>
      <c r="D4808" s="72" t="s">
        <v>12</v>
      </c>
      <c r="E4808" s="72" t="s">
        <v>197</v>
      </c>
      <c r="F4808" s="73">
        <v>1995500</v>
      </c>
      <c r="G4808" s="72" t="s">
        <v>14</v>
      </c>
      <c r="H4808" s="72" t="s">
        <v>15</v>
      </c>
      <c r="I4808" s="72" t="s">
        <v>16</v>
      </c>
      <c r="J4808" s="72" t="s">
        <v>18</v>
      </c>
      <c r="K4808" s="72" t="s">
        <v>33</v>
      </c>
      <c r="L4808" s="72" t="s">
        <v>256</v>
      </c>
      <c r="M4808" s="72" t="s">
        <v>163</v>
      </c>
    </row>
    <row r="4809" spans="2:13" x14ac:dyDescent="0.25">
      <c r="B4809" s="72" t="s">
        <v>143</v>
      </c>
      <c r="C4809" s="72" t="s">
        <v>144</v>
      </c>
      <c r="D4809" s="72" t="s">
        <v>12</v>
      </c>
      <c r="E4809" s="72" t="s">
        <v>188</v>
      </c>
      <c r="F4809" s="73">
        <v>87576</v>
      </c>
      <c r="G4809" s="72" t="s">
        <v>14</v>
      </c>
      <c r="H4809" s="72" t="s">
        <v>155</v>
      </c>
      <c r="I4809" s="72" t="s">
        <v>16</v>
      </c>
      <c r="J4809" s="72" t="s">
        <v>18</v>
      </c>
      <c r="K4809" s="72" t="s">
        <v>33</v>
      </c>
      <c r="L4809" s="72" t="s">
        <v>463</v>
      </c>
      <c r="M4809" s="72" t="s">
        <v>191</v>
      </c>
    </row>
    <row r="4810" spans="2:13" x14ac:dyDescent="0.25">
      <c r="B4810" s="72" t="s">
        <v>143</v>
      </c>
      <c r="C4810" s="72" t="s">
        <v>144</v>
      </c>
      <c r="D4810" s="72" t="s">
        <v>12</v>
      </c>
      <c r="E4810" s="72" t="s">
        <v>177</v>
      </c>
      <c r="F4810" s="73">
        <v>6025</v>
      </c>
      <c r="G4810" s="72" t="s">
        <v>14</v>
      </c>
      <c r="H4810" s="72" t="s">
        <v>155</v>
      </c>
      <c r="I4810" s="72" t="s">
        <v>136</v>
      </c>
      <c r="J4810" s="72" t="s">
        <v>18</v>
      </c>
      <c r="K4810" s="72" t="s">
        <v>21</v>
      </c>
      <c r="L4810" s="72" t="s">
        <v>238</v>
      </c>
      <c r="M4810" s="72"/>
    </row>
    <row r="4811" spans="2:13" x14ac:dyDescent="0.25">
      <c r="B4811" s="72" t="s">
        <v>143</v>
      </c>
      <c r="C4811" s="72" t="s">
        <v>144</v>
      </c>
      <c r="D4811" s="72" t="s">
        <v>12</v>
      </c>
      <c r="E4811" s="72" t="s">
        <v>188</v>
      </c>
      <c r="F4811" s="73">
        <v>400322</v>
      </c>
      <c r="G4811" s="72" t="s">
        <v>14</v>
      </c>
      <c r="H4811" s="72" t="s">
        <v>15</v>
      </c>
      <c r="I4811" s="72" t="s">
        <v>16</v>
      </c>
      <c r="J4811" s="72" t="s">
        <v>18</v>
      </c>
      <c r="K4811" s="72" t="s">
        <v>267</v>
      </c>
      <c r="L4811" s="72" t="s">
        <v>641</v>
      </c>
      <c r="M4811" s="72" t="s">
        <v>163</v>
      </c>
    </row>
    <row r="4812" spans="2:13" x14ac:dyDescent="0.25">
      <c r="B4812" s="72" t="s">
        <v>143</v>
      </c>
      <c r="C4812" s="72" t="s">
        <v>144</v>
      </c>
      <c r="D4812" s="72" t="s">
        <v>12</v>
      </c>
      <c r="E4812" s="72" t="s">
        <v>349</v>
      </c>
      <c r="F4812" s="73">
        <v>655906</v>
      </c>
      <c r="G4812" s="72" t="s">
        <v>14</v>
      </c>
      <c r="H4812" s="72" t="s">
        <v>15</v>
      </c>
      <c r="I4812" s="72" t="s">
        <v>16</v>
      </c>
      <c r="J4812" s="72" t="s">
        <v>18</v>
      </c>
      <c r="K4812" s="72" t="s">
        <v>147</v>
      </c>
      <c r="L4812" s="72" t="s">
        <v>477</v>
      </c>
      <c r="M4812" s="72" t="s">
        <v>322</v>
      </c>
    </row>
    <row r="4813" spans="2:13" x14ac:dyDescent="0.25">
      <c r="B4813" s="72" t="s">
        <v>143</v>
      </c>
      <c r="C4813" s="72" t="s">
        <v>144</v>
      </c>
      <c r="D4813" s="72" t="s">
        <v>12</v>
      </c>
      <c r="E4813" s="72" t="s">
        <v>183</v>
      </c>
      <c r="F4813" s="73">
        <v>29164</v>
      </c>
      <c r="G4813" s="72" t="s">
        <v>14</v>
      </c>
      <c r="H4813" s="72" t="s">
        <v>15</v>
      </c>
      <c r="I4813" s="72" t="s">
        <v>16</v>
      </c>
      <c r="J4813" s="72" t="s">
        <v>18</v>
      </c>
      <c r="K4813" s="72" t="s">
        <v>33</v>
      </c>
      <c r="L4813" s="72" t="s">
        <v>224</v>
      </c>
      <c r="M4813" s="72" t="s">
        <v>163</v>
      </c>
    </row>
    <row r="4814" spans="2:13" x14ac:dyDescent="0.25">
      <c r="B4814" s="72" t="s">
        <v>143</v>
      </c>
      <c r="C4814" s="72" t="s">
        <v>144</v>
      </c>
      <c r="D4814" s="72" t="s">
        <v>12</v>
      </c>
      <c r="E4814" s="72" t="s">
        <v>181</v>
      </c>
      <c r="F4814" s="73">
        <v>-2526</v>
      </c>
      <c r="G4814" s="72" t="s">
        <v>14</v>
      </c>
      <c r="H4814" s="72" t="s">
        <v>155</v>
      </c>
      <c r="I4814" s="72" t="s">
        <v>16</v>
      </c>
      <c r="J4814" s="72" t="s">
        <v>18</v>
      </c>
      <c r="K4814" s="72" t="s">
        <v>33</v>
      </c>
      <c r="L4814" s="72" t="s">
        <v>221</v>
      </c>
      <c r="M4814" s="72"/>
    </row>
    <row r="4815" spans="2:13" x14ac:dyDescent="0.25">
      <c r="B4815" s="72" t="s">
        <v>143</v>
      </c>
      <c r="C4815" s="72" t="s">
        <v>144</v>
      </c>
      <c r="D4815" s="72" t="s">
        <v>12</v>
      </c>
      <c r="E4815" s="72" t="s">
        <v>157</v>
      </c>
      <c r="F4815" s="73">
        <v>4191347</v>
      </c>
      <c r="G4815" s="72" t="s">
        <v>14</v>
      </c>
      <c r="H4815" s="72" t="s">
        <v>155</v>
      </c>
      <c r="I4815" s="72" t="s">
        <v>16</v>
      </c>
      <c r="J4815" s="72" t="s">
        <v>18</v>
      </c>
      <c r="K4815" s="72" t="s">
        <v>267</v>
      </c>
      <c r="L4815" s="72" t="s">
        <v>641</v>
      </c>
      <c r="M4815" s="72" t="s">
        <v>322</v>
      </c>
    </row>
    <row r="4816" spans="2:13" x14ac:dyDescent="0.25">
      <c r="B4816" s="72" t="s">
        <v>143</v>
      </c>
      <c r="C4816" s="72" t="s">
        <v>144</v>
      </c>
      <c r="D4816" s="72" t="s">
        <v>12</v>
      </c>
      <c r="E4816" s="72" t="s">
        <v>227</v>
      </c>
      <c r="F4816" s="73">
        <v>5670</v>
      </c>
      <c r="G4816" s="72" t="s">
        <v>14</v>
      </c>
      <c r="H4816" s="72" t="s">
        <v>15</v>
      </c>
      <c r="I4816" s="72" t="s">
        <v>16</v>
      </c>
      <c r="J4816" s="72" t="s">
        <v>18</v>
      </c>
      <c r="K4816" s="72" t="s">
        <v>147</v>
      </c>
      <c r="L4816" s="72" t="s">
        <v>747</v>
      </c>
      <c r="M4816" s="72" t="s">
        <v>151</v>
      </c>
    </row>
    <row r="4817" spans="2:13" x14ac:dyDescent="0.25">
      <c r="B4817" s="72" t="s">
        <v>143</v>
      </c>
      <c r="C4817" s="72" t="s">
        <v>144</v>
      </c>
      <c r="D4817" s="72" t="s">
        <v>12</v>
      </c>
      <c r="E4817" s="72" t="s">
        <v>154</v>
      </c>
      <c r="F4817" s="73">
        <v>-11364</v>
      </c>
      <c r="G4817" s="72" t="s">
        <v>14</v>
      </c>
      <c r="H4817" s="72" t="s">
        <v>155</v>
      </c>
      <c r="I4817" s="72" t="s">
        <v>16</v>
      </c>
      <c r="J4817" s="72" t="s">
        <v>18</v>
      </c>
      <c r="K4817" s="72" t="s">
        <v>267</v>
      </c>
      <c r="L4817" s="72" t="s">
        <v>321</v>
      </c>
      <c r="M4817" s="72"/>
    </row>
    <row r="4818" spans="2:13" x14ac:dyDescent="0.25">
      <c r="B4818" s="72" t="s">
        <v>143</v>
      </c>
      <c r="C4818" s="72" t="s">
        <v>144</v>
      </c>
      <c r="D4818" s="72" t="s">
        <v>12</v>
      </c>
      <c r="E4818" s="72" t="s">
        <v>229</v>
      </c>
      <c r="F4818" s="73">
        <v>-107000</v>
      </c>
      <c r="G4818" s="72" t="s">
        <v>14</v>
      </c>
      <c r="H4818" s="72" t="s">
        <v>15</v>
      </c>
      <c r="I4818" s="72" t="s">
        <v>16</v>
      </c>
      <c r="J4818" s="72" t="s">
        <v>18</v>
      </c>
      <c r="K4818" s="72" t="s">
        <v>189</v>
      </c>
      <c r="L4818" s="72" t="s">
        <v>150</v>
      </c>
      <c r="M4818" s="72"/>
    </row>
    <row r="4819" spans="2:13" x14ac:dyDescent="0.25">
      <c r="B4819" s="72" t="s">
        <v>143</v>
      </c>
      <c r="C4819" s="72" t="s">
        <v>144</v>
      </c>
      <c r="D4819" s="72" t="s">
        <v>12</v>
      </c>
      <c r="E4819" s="72" t="s">
        <v>282</v>
      </c>
      <c r="F4819" s="73">
        <v>-259</v>
      </c>
      <c r="G4819" s="72" t="s">
        <v>14</v>
      </c>
      <c r="H4819" s="72" t="s">
        <v>15</v>
      </c>
      <c r="I4819" s="72" t="s">
        <v>136</v>
      </c>
      <c r="J4819" s="72" t="s">
        <v>18</v>
      </c>
      <c r="K4819" s="72" t="s">
        <v>184</v>
      </c>
      <c r="L4819" s="72" t="s">
        <v>230</v>
      </c>
      <c r="M4819" s="72"/>
    </row>
    <row r="4820" spans="2:13" x14ac:dyDescent="0.25">
      <c r="B4820" s="72" t="s">
        <v>143</v>
      </c>
      <c r="C4820" s="72" t="s">
        <v>144</v>
      </c>
      <c r="D4820" s="72" t="s">
        <v>12</v>
      </c>
      <c r="E4820" s="72" t="s">
        <v>160</v>
      </c>
      <c r="F4820" s="73">
        <v>818</v>
      </c>
      <c r="G4820" s="72" t="s">
        <v>14</v>
      </c>
      <c r="H4820" s="72" t="s">
        <v>15</v>
      </c>
      <c r="I4820" s="72" t="s">
        <v>16</v>
      </c>
      <c r="J4820" s="72" t="s">
        <v>18</v>
      </c>
      <c r="K4820" s="72" t="s">
        <v>303</v>
      </c>
      <c r="L4820" s="72" t="s">
        <v>357</v>
      </c>
      <c r="M4820" s="72" t="s">
        <v>151</v>
      </c>
    </row>
    <row r="4821" spans="2:13" x14ac:dyDescent="0.25">
      <c r="B4821" s="72" t="s">
        <v>143</v>
      </c>
      <c r="C4821" s="72" t="s">
        <v>144</v>
      </c>
      <c r="D4821" s="72" t="s">
        <v>12</v>
      </c>
      <c r="E4821" s="72" t="s">
        <v>181</v>
      </c>
      <c r="F4821" s="73">
        <v>-2237</v>
      </c>
      <c r="G4821" s="72" t="s">
        <v>14</v>
      </c>
      <c r="H4821" s="72" t="s">
        <v>15</v>
      </c>
      <c r="I4821" s="72" t="s">
        <v>16</v>
      </c>
      <c r="J4821" s="72" t="s">
        <v>18</v>
      </c>
      <c r="K4821" s="72" t="s">
        <v>184</v>
      </c>
      <c r="L4821" s="72" t="s">
        <v>230</v>
      </c>
      <c r="M4821" s="72"/>
    </row>
    <row r="4822" spans="2:13" x14ac:dyDescent="0.25">
      <c r="B4822" s="72" t="s">
        <v>143</v>
      </c>
      <c r="C4822" s="72" t="s">
        <v>144</v>
      </c>
      <c r="D4822" s="72" t="s">
        <v>12</v>
      </c>
      <c r="E4822" s="72" t="s">
        <v>188</v>
      </c>
      <c r="F4822" s="73">
        <v>828980</v>
      </c>
      <c r="G4822" s="72" t="s">
        <v>14</v>
      </c>
      <c r="H4822" s="72" t="s">
        <v>15</v>
      </c>
      <c r="I4822" s="72" t="s">
        <v>16</v>
      </c>
      <c r="J4822" s="72" t="s">
        <v>18</v>
      </c>
      <c r="K4822" s="72" t="s">
        <v>147</v>
      </c>
      <c r="L4822" s="72" t="s">
        <v>432</v>
      </c>
      <c r="M4822" s="72" t="s">
        <v>191</v>
      </c>
    </row>
    <row r="4823" spans="2:13" x14ac:dyDescent="0.25">
      <c r="B4823" s="72" t="s">
        <v>143</v>
      </c>
      <c r="C4823" s="72" t="s">
        <v>144</v>
      </c>
      <c r="D4823" s="72" t="s">
        <v>12</v>
      </c>
      <c r="E4823" s="72" t="s">
        <v>219</v>
      </c>
      <c r="F4823" s="73">
        <v>108485</v>
      </c>
      <c r="G4823" s="72" t="s">
        <v>14</v>
      </c>
      <c r="H4823" s="72" t="s">
        <v>15</v>
      </c>
      <c r="I4823" s="72" t="s">
        <v>16</v>
      </c>
      <c r="J4823" s="72" t="s">
        <v>18</v>
      </c>
      <c r="K4823" s="72" t="s">
        <v>33</v>
      </c>
      <c r="L4823" s="72" t="s">
        <v>429</v>
      </c>
      <c r="M4823" s="72"/>
    </row>
    <row r="4824" spans="2:13" x14ac:dyDescent="0.25">
      <c r="B4824" s="72" t="s">
        <v>143</v>
      </c>
      <c r="C4824" s="72" t="s">
        <v>144</v>
      </c>
      <c r="D4824" s="72" t="s">
        <v>12</v>
      </c>
      <c r="E4824" s="72" t="s">
        <v>152</v>
      </c>
      <c r="F4824" s="73">
        <v>-202</v>
      </c>
      <c r="G4824" s="72" t="s">
        <v>14</v>
      </c>
      <c r="H4824" s="72" t="s">
        <v>155</v>
      </c>
      <c r="I4824" s="72" t="s">
        <v>16</v>
      </c>
      <c r="J4824" s="72" t="s">
        <v>18</v>
      </c>
      <c r="K4824" s="72" t="s">
        <v>33</v>
      </c>
      <c r="L4824" s="72" t="s">
        <v>710</v>
      </c>
      <c r="M4824" s="72"/>
    </row>
    <row r="4825" spans="2:13" x14ac:dyDescent="0.25">
      <c r="B4825" s="72" t="s">
        <v>143</v>
      </c>
      <c r="C4825" s="72" t="s">
        <v>144</v>
      </c>
      <c r="D4825" s="72" t="s">
        <v>12</v>
      </c>
      <c r="E4825" s="72" t="s">
        <v>197</v>
      </c>
      <c r="F4825" s="73">
        <v>241350</v>
      </c>
      <c r="G4825" s="72" t="s">
        <v>14</v>
      </c>
      <c r="H4825" s="72" t="s">
        <v>155</v>
      </c>
      <c r="I4825" s="72" t="s">
        <v>16</v>
      </c>
      <c r="J4825" s="72" t="s">
        <v>18</v>
      </c>
      <c r="K4825" s="72" t="s">
        <v>33</v>
      </c>
      <c r="L4825" s="72" t="s">
        <v>300</v>
      </c>
      <c r="M4825" s="72" t="s">
        <v>248</v>
      </c>
    </row>
    <row r="4826" spans="2:13" x14ac:dyDescent="0.25">
      <c r="B4826" s="72" t="s">
        <v>143</v>
      </c>
      <c r="C4826" s="72" t="s">
        <v>144</v>
      </c>
      <c r="D4826" s="72" t="s">
        <v>12</v>
      </c>
      <c r="E4826" s="72" t="s">
        <v>292</v>
      </c>
      <c r="F4826" s="73">
        <v>687089</v>
      </c>
      <c r="G4826" s="72" t="s">
        <v>14</v>
      </c>
      <c r="H4826" s="72" t="s">
        <v>15</v>
      </c>
      <c r="I4826" s="72" t="s">
        <v>16</v>
      </c>
      <c r="J4826" s="72" t="s">
        <v>18</v>
      </c>
      <c r="K4826" s="72" t="s">
        <v>33</v>
      </c>
      <c r="L4826" s="72" t="s">
        <v>430</v>
      </c>
      <c r="M4826" s="72" t="s">
        <v>384</v>
      </c>
    </row>
    <row r="4827" spans="2:13" x14ac:dyDescent="0.25">
      <c r="B4827" s="72" t="s">
        <v>143</v>
      </c>
      <c r="C4827" s="72" t="s">
        <v>144</v>
      </c>
      <c r="D4827" s="72" t="s">
        <v>12</v>
      </c>
      <c r="E4827" s="72" t="s">
        <v>177</v>
      </c>
      <c r="F4827" s="73">
        <v>4008</v>
      </c>
      <c r="G4827" s="72" t="s">
        <v>14</v>
      </c>
      <c r="H4827" s="72" t="s">
        <v>15</v>
      </c>
      <c r="I4827" s="72" t="s">
        <v>16</v>
      </c>
      <c r="J4827" s="72" t="s">
        <v>18</v>
      </c>
      <c r="K4827" s="72" t="s">
        <v>33</v>
      </c>
      <c r="L4827" s="72" t="s">
        <v>331</v>
      </c>
      <c r="M4827" s="72"/>
    </row>
    <row r="4828" spans="2:13" x14ac:dyDescent="0.25">
      <c r="B4828" s="72" t="s">
        <v>143</v>
      </c>
      <c r="C4828" s="72" t="s">
        <v>144</v>
      </c>
      <c r="D4828" s="72" t="s">
        <v>12</v>
      </c>
      <c r="E4828" s="72" t="s">
        <v>229</v>
      </c>
      <c r="F4828" s="73">
        <v>-1203531</v>
      </c>
      <c r="G4828" s="72" t="s">
        <v>14</v>
      </c>
      <c r="H4828" s="72" t="s">
        <v>15</v>
      </c>
      <c r="I4828" s="72" t="s">
        <v>16</v>
      </c>
      <c r="J4828" s="72" t="s">
        <v>18</v>
      </c>
      <c r="K4828" s="72" t="s">
        <v>21</v>
      </c>
      <c r="L4828" s="72" t="s">
        <v>272</v>
      </c>
      <c r="M4828" s="72"/>
    </row>
    <row r="4829" spans="2:13" x14ac:dyDescent="0.25">
      <c r="B4829" s="72" t="s">
        <v>143</v>
      </c>
      <c r="C4829" s="72" t="s">
        <v>144</v>
      </c>
      <c r="D4829" s="72" t="s">
        <v>12</v>
      </c>
      <c r="E4829" s="72" t="s">
        <v>292</v>
      </c>
      <c r="F4829" s="73">
        <v>186401</v>
      </c>
      <c r="G4829" s="72" t="s">
        <v>14</v>
      </c>
      <c r="H4829" s="72" t="s">
        <v>155</v>
      </c>
      <c r="I4829" s="72" t="s">
        <v>16</v>
      </c>
      <c r="J4829" s="72" t="s">
        <v>18</v>
      </c>
      <c r="K4829" s="72" t="s">
        <v>147</v>
      </c>
      <c r="L4829" s="72" t="s">
        <v>225</v>
      </c>
      <c r="M4829" s="72" t="s">
        <v>384</v>
      </c>
    </row>
    <row r="4830" spans="2:13" x14ac:dyDescent="0.25">
      <c r="B4830" s="72" t="s">
        <v>143</v>
      </c>
      <c r="C4830" s="72" t="s">
        <v>144</v>
      </c>
      <c r="D4830" s="72" t="s">
        <v>12</v>
      </c>
      <c r="E4830" s="72" t="s">
        <v>197</v>
      </c>
      <c r="F4830" s="73">
        <v>60089</v>
      </c>
      <c r="G4830" s="72" t="s">
        <v>14</v>
      </c>
      <c r="H4830" s="72" t="s">
        <v>155</v>
      </c>
      <c r="I4830" s="72" t="s">
        <v>16</v>
      </c>
      <c r="J4830" s="72" t="s">
        <v>18</v>
      </c>
      <c r="K4830" s="72" t="s">
        <v>267</v>
      </c>
      <c r="L4830" s="72" t="s">
        <v>702</v>
      </c>
      <c r="M4830" s="72" t="s">
        <v>191</v>
      </c>
    </row>
    <row r="4831" spans="2:13" x14ac:dyDescent="0.25">
      <c r="B4831" s="72" t="s">
        <v>143</v>
      </c>
      <c r="C4831" s="72" t="s">
        <v>144</v>
      </c>
      <c r="D4831" s="72" t="s">
        <v>12</v>
      </c>
      <c r="E4831" s="72" t="s">
        <v>199</v>
      </c>
      <c r="F4831" s="73">
        <v>22781</v>
      </c>
      <c r="G4831" s="72" t="s">
        <v>14</v>
      </c>
      <c r="H4831" s="72" t="s">
        <v>15</v>
      </c>
      <c r="I4831" s="72" t="s">
        <v>16</v>
      </c>
      <c r="J4831" s="72" t="s">
        <v>18</v>
      </c>
      <c r="K4831" s="72" t="s">
        <v>24</v>
      </c>
      <c r="L4831" s="72" t="s">
        <v>513</v>
      </c>
      <c r="M4831" s="72"/>
    </row>
    <row r="4832" spans="2:13" x14ac:dyDescent="0.25">
      <c r="B4832" s="72" t="s">
        <v>143</v>
      </c>
      <c r="C4832" s="72" t="s">
        <v>144</v>
      </c>
      <c r="D4832" s="72" t="s">
        <v>12</v>
      </c>
      <c r="E4832" s="72" t="s">
        <v>197</v>
      </c>
      <c r="F4832" s="73">
        <v>7037146</v>
      </c>
      <c r="G4832" s="72" t="s">
        <v>14</v>
      </c>
      <c r="H4832" s="72" t="s">
        <v>15</v>
      </c>
      <c r="I4832" s="72" t="s">
        <v>16</v>
      </c>
      <c r="J4832" s="72" t="s">
        <v>18</v>
      </c>
      <c r="K4832" s="72" t="s">
        <v>33</v>
      </c>
      <c r="L4832" s="72" t="s">
        <v>482</v>
      </c>
      <c r="M4832" s="72" t="s">
        <v>163</v>
      </c>
    </row>
    <row r="4833" spans="2:13" x14ac:dyDescent="0.25">
      <c r="B4833" s="72" t="s">
        <v>143</v>
      </c>
      <c r="C4833" s="72" t="s">
        <v>144</v>
      </c>
      <c r="D4833" s="72" t="s">
        <v>12</v>
      </c>
      <c r="E4833" s="72" t="s">
        <v>227</v>
      </c>
      <c r="F4833" s="73">
        <v>27949</v>
      </c>
      <c r="G4833" s="72" t="s">
        <v>14</v>
      </c>
      <c r="H4833" s="72" t="s">
        <v>155</v>
      </c>
      <c r="I4833" s="72" t="s">
        <v>16</v>
      </c>
      <c r="J4833" s="72" t="s">
        <v>18</v>
      </c>
      <c r="K4833" s="72" t="s">
        <v>33</v>
      </c>
      <c r="L4833" s="72" t="s">
        <v>353</v>
      </c>
      <c r="M4833" s="72" t="s">
        <v>172</v>
      </c>
    </row>
    <row r="4834" spans="2:13" x14ac:dyDescent="0.25">
      <c r="B4834" s="72" t="s">
        <v>143</v>
      </c>
      <c r="C4834" s="72" t="s">
        <v>144</v>
      </c>
      <c r="D4834" s="72" t="s">
        <v>12</v>
      </c>
      <c r="E4834" s="72" t="s">
        <v>152</v>
      </c>
      <c r="F4834" s="73">
        <v>-1064</v>
      </c>
      <c r="G4834" s="72" t="s">
        <v>14</v>
      </c>
      <c r="H4834" s="72" t="s">
        <v>15</v>
      </c>
      <c r="I4834" s="72" t="s">
        <v>16</v>
      </c>
      <c r="J4834" s="72" t="s">
        <v>18</v>
      </c>
      <c r="K4834" s="72" t="s">
        <v>214</v>
      </c>
      <c r="L4834" s="72" t="s">
        <v>400</v>
      </c>
      <c r="M4834" s="72"/>
    </row>
    <row r="4835" spans="2:13" x14ac:dyDescent="0.25">
      <c r="B4835" s="72" t="s">
        <v>143</v>
      </c>
      <c r="C4835" s="72" t="s">
        <v>144</v>
      </c>
      <c r="D4835" s="72" t="s">
        <v>12</v>
      </c>
      <c r="E4835" s="72" t="s">
        <v>229</v>
      </c>
      <c r="F4835" s="73">
        <v>-1177262</v>
      </c>
      <c r="G4835" s="72" t="s">
        <v>14</v>
      </c>
      <c r="H4835" s="72" t="s">
        <v>155</v>
      </c>
      <c r="I4835" s="72" t="s">
        <v>16</v>
      </c>
      <c r="J4835" s="72" t="s">
        <v>18</v>
      </c>
      <c r="K4835" s="72" t="s">
        <v>33</v>
      </c>
      <c r="L4835" s="72" t="s">
        <v>297</v>
      </c>
      <c r="M4835" s="72"/>
    </row>
    <row r="4836" spans="2:13" x14ac:dyDescent="0.25">
      <c r="B4836" s="72" t="s">
        <v>143</v>
      </c>
      <c r="C4836" s="72" t="s">
        <v>144</v>
      </c>
      <c r="D4836" s="72" t="s">
        <v>12</v>
      </c>
      <c r="E4836" s="72" t="s">
        <v>170</v>
      </c>
      <c r="F4836" s="73">
        <v>493</v>
      </c>
      <c r="G4836" s="72" t="s">
        <v>14</v>
      </c>
      <c r="H4836" s="72" t="s">
        <v>15</v>
      </c>
      <c r="I4836" s="72" t="s">
        <v>16</v>
      </c>
      <c r="J4836" s="72" t="s">
        <v>18</v>
      </c>
      <c r="K4836" s="72" t="s">
        <v>147</v>
      </c>
      <c r="L4836" s="72" t="s">
        <v>148</v>
      </c>
      <c r="M4836" s="72" t="s">
        <v>172</v>
      </c>
    </row>
    <row r="4837" spans="2:13" x14ac:dyDescent="0.25">
      <c r="B4837" s="72" t="s">
        <v>143</v>
      </c>
      <c r="C4837" s="72" t="s">
        <v>144</v>
      </c>
      <c r="D4837" s="72" t="s">
        <v>12</v>
      </c>
      <c r="E4837" s="72" t="s">
        <v>209</v>
      </c>
      <c r="F4837" s="73">
        <v>65514</v>
      </c>
      <c r="G4837" s="72" t="s">
        <v>14</v>
      </c>
      <c r="H4837" s="72" t="s">
        <v>15</v>
      </c>
      <c r="I4837" s="72" t="s">
        <v>16</v>
      </c>
      <c r="J4837" s="72" t="s">
        <v>18</v>
      </c>
      <c r="K4837" s="72" t="s">
        <v>33</v>
      </c>
      <c r="L4837" s="72" t="s">
        <v>34</v>
      </c>
      <c r="M4837" s="72" t="s">
        <v>322</v>
      </c>
    </row>
    <row r="4838" spans="2:13" x14ac:dyDescent="0.25">
      <c r="B4838" s="72" t="s">
        <v>143</v>
      </c>
      <c r="C4838" s="72" t="s">
        <v>144</v>
      </c>
      <c r="D4838" s="72" t="s">
        <v>12</v>
      </c>
      <c r="E4838" s="72" t="s">
        <v>160</v>
      </c>
      <c r="F4838" s="73">
        <v>535587</v>
      </c>
      <c r="G4838" s="72" t="s">
        <v>14</v>
      </c>
      <c r="H4838" s="72" t="s">
        <v>15</v>
      </c>
      <c r="I4838" s="72" t="s">
        <v>16</v>
      </c>
      <c r="J4838" s="72" t="s">
        <v>18</v>
      </c>
      <c r="K4838" s="72" t="s">
        <v>147</v>
      </c>
      <c r="L4838" s="72" t="s">
        <v>454</v>
      </c>
      <c r="M4838" s="72" t="s">
        <v>248</v>
      </c>
    </row>
    <row r="4839" spans="2:13" x14ac:dyDescent="0.25">
      <c r="B4839" s="72" t="s">
        <v>143</v>
      </c>
      <c r="C4839" s="72" t="s">
        <v>144</v>
      </c>
      <c r="D4839" s="72" t="s">
        <v>12</v>
      </c>
      <c r="E4839" s="72" t="s">
        <v>209</v>
      </c>
      <c r="F4839" s="73">
        <v>167637</v>
      </c>
      <c r="G4839" s="72" t="s">
        <v>14</v>
      </c>
      <c r="H4839" s="72" t="s">
        <v>15</v>
      </c>
      <c r="I4839" s="72" t="s">
        <v>16</v>
      </c>
      <c r="J4839" s="72" t="s">
        <v>17</v>
      </c>
      <c r="K4839" s="72" t="s">
        <v>161</v>
      </c>
      <c r="L4839" s="72" t="s">
        <v>375</v>
      </c>
      <c r="M4839" s="72" t="s">
        <v>334</v>
      </c>
    </row>
    <row r="4840" spans="2:13" x14ac:dyDescent="0.25">
      <c r="B4840" s="72" t="s">
        <v>143</v>
      </c>
      <c r="C4840" s="72" t="s">
        <v>144</v>
      </c>
      <c r="D4840" s="72" t="s">
        <v>12</v>
      </c>
      <c r="E4840" s="72" t="s">
        <v>349</v>
      </c>
      <c r="F4840" s="73">
        <v>200659</v>
      </c>
      <c r="G4840" s="72" t="s">
        <v>14</v>
      </c>
      <c r="H4840" s="72" t="s">
        <v>15</v>
      </c>
      <c r="I4840" s="72" t="s">
        <v>16</v>
      </c>
      <c r="J4840" s="72" t="s">
        <v>18</v>
      </c>
      <c r="K4840" s="72" t="s">
        <v>33</v>
      </c>
      <c r="L4840" s="72" t="s">
        <v>212</v>
      </c>
      <c r="M4840" s="72" t="s">
        <v>322</v>
      </c>
    </row>
    <row r="4841" spans="2:13" x14ac:dyDescent="0.25">
      <c r="B4841" s="72" t="s">
        <v>143</v>
      </c>
      <c r="C4841" s="72" t="s">
        <v>144</v>
      </c>
      <c r="D4841" s="72" t="s">
        <v>12</v>
      </c>
      <c r="E4841" s="72" t="s">
        <v>199</v>
      </c>
      <c r="F4841" s="73">
        <v>16108</v>
      </c>
      <c r="G4841" s="72" t="s">
        <v>14</v>
      </c>
      <c r="H4841" s="72" t="s">
        <v>15</v>
      </c>
      <c r="I4841" s="72" t="s">
        <v>16</v>
      </c>
      <c r="J4841" s="72" t="s">
        <v>18</v>
      </c>
      <c r="K4841" s="72" t="s">
        <v>147</v>
      </c>
      <c r="L4841" s="72" t="s">
        <v>404</v>
      </c>
      <c r="M4841" s="72"/>
    </row>
    <row r="4842" spans="2:13" x14ac:dyDescent="0.25">
      <c r="B4842" s="72" t="s">
        <v>143</v>
      </c>
      <c r="C4842" s="72" t="s">
        <v>144</v>
      </c>
      <c r="D4842" s="72" t="s">
        <v>12</v>
      </c>
      <c r="E4842" s="72" t="s">
        <v>219</v>
      </c>
      <c r="F4842" s="73">
        <v>213941</v>
      </c>
      <c r="G4842" s="72" t="s">
        <v>14</v>
      </c>
      <c r="H4842" s="72" t="s">
        <v>155</v>
      </c>
      <c r="I4842" s="72" t="s">
        <v>16</v>
      </c>
      <c r="J4842" s="72" t="s">
        <v>18</v>
      </c>
      <c r="K4842" s="72" t="s">
        <v>147</v>
      </c>
      <c r="L4842" s="72" t="s">
        <v>432</v>
      </c>
      <c r="M4842" s="72"/>
    </row>
    <row r="4843" spans="2:13" x14ac:dyDescent="0.25">
      <c r="B4843" s="72" t="s">
        <v>143</v>
      </c>
      <c r="C4843" s="72" t="s">
        <v>144</v>
      </c>
      <c r="D4843" s="72" t="s">
        <v>12</v>
      </c>
      <c r="E4843" s="72" t="s">
        <v>219</v>
      </c>
      <c r="F4843" s="73">
        <v>15030</v>
      </c>
      <c r="G4843" s="72" t="s">
        <v>14</v>
      </c>
      <c r="H4843" s="72" t="s">
        <v>15</v>
      </c>
      <c r="I4843" s="72" t="s">
        <v>16</v>
      </c>
      <c r="J4843" s="72" t="s">
        <v>18</v>
      </c>
      <c r="K4843" s="72" t="s">
        <v>33</v>
      </c>
      <c r="L4843" s="72" t="s">
        <v>826</v>
      </c>
      <c r="M4843" s="72"/>
    </row>
    <row r="4844" spans="2:13" x14ac:dyDescent="0.25">
      <c r="B4844" s="72" t="s">
        <v>143</v>
      </c>
      <c r="C4844" s="72" t="s">
        <v>144</v>
      </c>
      <c r="D4844" s="72" t="s">
        <v>12</v>
      </c>
      <c r="E4844" s="72" t="s">
        <v>229</v>
      </c>
      <c r="F4844" s="73">
        <v>-6813</v>
      </c>
      <c r="G4844" s="72" t="s">
        <v>14</v>
      </c>
      <c r="H4844" s="72" t="s">
        <v>15</v>
      </c>
      <c r="I4844" s="72" t="s">
        <v>16</v>
      </c>
      <c r="J4844" s="72" t="s">
        <v>18</v>
      </c>
      <c r="K4844" s="72" t="s">
        <v>33</v>
      </c>
      <c r="L4844" s="72" t="s">
        <v>820</v>
      </c>
      <c r="M4844" s="72"/>
    </row>
    <row r="4845" spans="2:13" x14ac:dyDescent="0.25">
      <c r="B4845" s="72" t="s">
        <v>143</v>
      </c>
      <c r="C4845" s="72" t="s">
        <v>144</v>
      </c>
      <c r="D4845" s="72" t="s">
        <v>12</v>
      </c>
      <c r="E4845" s="72" t="s">
        <v>219</v>
      </c>
      <c r="F4845" s="73">
        <v>247265</v>
      </c>
      <c r="G4845" s="72" t="s">
        <v>14</v>
      </c>
      <c r="H4845" s="72" t="s">
        <v>155</v>
      </c>
      <c r="I4845" s="72" t="s">
        <v>136</v>
      </c>
      <c r="J4845" s="72" t="s">
        <v>18</v>
      </c>
      <c r="K4845" s="72" t="s">
        <v>21</v>
      </c>
      <c r="L4845" s="72" t="s">
        <v>272</v>
      </c>
      <c r="M4845" s="72"/>
    </row>
    <row r="4846" spans="2:13" x14ac:dyDescent="0.25">
      <c r="B4846" s="72" t="s">
        <v>143</v>
      </c>
      <c r="C4846" s="72" t="s">
        <v>144</v>
      </c>
      <c r="D4846" s="72" t="s">
        <v>12</v>
      </c>
      <c r="E4846" s="72" t="s">
        <v>425</v>
      </c>
      <c r="F4846" s="73">
        <v>150586</v>
      </c>
      <c r="G4846" s="72" t="s">
        <v>14</v>
      </c>
      <c r="H4846" s="72" t="s">
        <v>15</v>
      </c>
      <c r="I4846" s="72" t="s">
        <v>16</v>
      </c>
      <c r="J4846" s="72" t="s">
        <v>18</v>
      </c>
      <c r="K4846" s="72" t="s">
        <v>214</v>
      </c>
      <c r="L4846" s="72" t="s">
        <v>450</v>
      </c>
      <c r="M4846" s="72"/>
    </row>
    <row r="4847" spans="2:13" x14ac:dyDescent="0.25">
      <c r="B4847" s="72" t="s">
        <v>143</v>
      </c>
      <c r="C4847" s="72" t="s">
        <v>144</v>
      </c>
      <c r="D4847" s="72" t="s">
        <v>12</v>
      </c>
      <c r="E4847" s="72" t="s">
        <v>177</v>
      </c>
      <c r="F4847" s="73">
        <v>469</v>
      </c>
      <c r="G4847" s="72" t="s">
        <v>14</v>
      </c>
      <c r="H4847" s="72" t="s">
        <v>15</v>
      </c>
      <c r="I4847" s="72" t="s">
        <v>16</v>
      </c>
      <c r="J4847" s="72" t="s">
        <v>18</v>
      </c>
      <c r="K4847" s="72" t="s">
        <v>33</v>
      </c>
      <c r="L4847" s="72" t="s">
        <v>552</v>
      </c>
      <c r="M4847" s="72"/>
    </row>
    <row r="4848" spans="2:13" x14ac:dyDescent="0.25">
      <c r="B4848" s="72" t="s">
        <v>143</v>
      </c>
      <c r="C4848" s="72" t="s">
        <v>144</v>
      </c>
      <c r="D4848" s="72" t="s">
        <v>12</v>
      </c>
      <c r="E4848" s="72" t="s">
        <v>145</v>
      </c>
      <c r="F4848" s="73">
        <v>-1998</v>
      </c>
      <c r="G4848" s="72" t="s">
        <v>14</v>
      </c>
      <c r="H4848" s="72" t="s">
        <v>15</v>
      </c>
      <c r="I4848" s="72" t="s">
        <v>16</v>
      </c>
      <c r="J4848" s="72" t="s">
        <v>18</v>
      </c>
      <c r="K4848" s="72" t="s">
        <v>303</v>
      </c>
      <c r="L4848" s="72" t="s">
        <v>712</v>
      </c>
      <c r="M4848" s="72"/>
    </row>
    <row r="4849" spans="2:13" x14ac:dyDescent="0.25">
      <c r="B4849" s="72" t="s">
        <v>143</v>
      </c>
      <c r="C4849" s="72" t="s">
        <v>144</v>
      </c>
      <c r="D4849" s="72" t="s">
        <v>12</v>
      </c>
      <c r="E4849" s="72" t="s">
        <v>748</v>
      </c>
      <c r="F4849" s="73">
        <v>138078</v>
      </c>
      <c r="G4849" s="72" t="s">
        <v>14</v>
      </c>
      <c r="H4849" s="72" t="s">
        <v>15</v>
      </c>
      <c r="I4849" s="72" t="s">
        <v>16</v>
      </c>
      <c r="J4849" s="72" t="s">
        <v>18</v>
      </c>
      <c r="K4849" s="72" t="s">
        <v>205</v>
      </c>
      <c r="L4849" s="72" t="s">
        <v>206</v>
      </c>
      <c r="M4849" s="72" t="s">
        <v>384</v>
      </c>
    </row>
    <row r="4850" spans="2:13" x14ac:dyDescent="0.25">
      <c r="B4850" s="72" t="s">
        <v>143</v>
      </c>
      <c r="C4850" s="72" t="s">
        <v>144</v>
      </c>
      <c r="D4850" s="72" t="s">
        <v>12</v>
      </c>
      <c r="E4850" s="72" t="s">
        <v>282</v>
      </c>
      <c r="F4850" s="73">
        <v>-121</v>
      </c>
      <c r="G4850" s="72" t="s">
        <v>14</v>
      </c>
      <c r="H4850" s="72" t="s">
        <v>15</v>
      </c>
      <c r="I4850" s="72" t="s">
        <v>16</v>
      </c>
      <c r="J4850" s="72" t="s">
        <v>18</v>
      </c>
      <c r="K4850" s="72" t="s">
        <v>147</v>
      </c>
      <c r="L4850" s="72" t="s">
        <v>533</v>
      </c>
      <c r="M4850" s="72"/>
    </row>
    <row r="4851" spans="2:13" x14ac:dyDescent="0.25">
      <c r="B4851" s="72" t="s">
        <v>143</v>
      </c>
      <c r="C4851" s="72" t="s">
        <v>144</v>
      </c>
      <c r="D4851" s="72" t="s">
        <v>12</v>
      </c>
      <c r="E4851" s="72" t="s">
        <v>160</v>
      </c>
      <c r="F4851" s="73">
        <v>31127</v>
      </c>
      <c r="G4851" s="72" t="s">
        <v>14</v>
      </c>
      <c r="H4851" s="72" t="s">
        <v>155</v>
      </c>
      <c r="I4851" s="72" t="s">
        <v>16</v>
      </c>
      <c r="J4851" s="72" t="s">
        <v>18</v>
      </c>
      <c r="K4851" s="72" t="s">
        <v>147</v>
      </c>
      <c r="L4851" s="72" t="s">
        <v>411</v>
      </c>
      <c r="M4851" s="72" t="s">
        <v>191</v>
      </c>
    </row>
    <row r="4852" spans="2:13" x14ac:dyDescent="0.25">
      <c r="B4852" s="72" t="s">
        <v>143</v>
      </c>
      <c r="C4852" s="72" t="s">
        <v>144</v>
      </c>
      <c r="D4852" s="72" t="s">
        <v>12</v>
      </c>
      <c r="E4852" s="72" t="s">
        <v>213</v>
      </c>
      <c r="F4852" s="73">
        <v>72</v>
      </c>
      <c r="G4852" s="72" t="s">
        <v>14</v>
      </c>
      <c r="H4852" s="72" t="s">
        <v>15</v>
      </c>
      <c r="I4852" s="72" t="s">
        <v>16</v>
      </c>
      <c r="J4852" s="72" t="s">
        <v>18</v>
      </c>
      <c r="K4852" s="72" t="s">
        <v>33</v>
      </c>
      <c r="L4852" s="72" t="s">
        <v>167</v>
      </c>
      <c r="M4852" s="72" t="s">
        <v>172</v>
      </c>
    </row>
    <row r="4853" spans="2:13" x14ac:dyDescent="0.25">
      <c r="B4853" s="72" t="s">
        <v>143</v>
      </c>
      <c r="C4853" s="72" t="s">
        <v>144</v>
      </c>
      <c r="D4853" s="72" t="s">
        <v>12</v>
      </c>
      <c r="E4853" s="72" t="s">
        <v>181</v>
      </c>
      <c r="F4853" s="73">
        <v>-302</v>
      </c>
      <c r="G4853" s="72" t="s">
        <v>14</v>
      </c>
      <c r="H4853" s="72" t="s">
        <v>15</v>
      </c>
      <c r="I4853" s="72" t="s">
        <v>136</v>
      </c>
      <c r="J4853" s="72" t="s">
        <v>18</v>
      </c>
      <c r="K4853" s="72" t="s">
        <v>147</v>
      </c>
      <c r="L4853" s="72" t="s">
        <v>378</v>
      </c>
      <c r="M4853" s="72"/>
    </row>
    <row r="4854" spans="2:13" x14ac:dyDescent="0.25">
      <c r="B4854" s="72" t="s">
        <v>143</v>
      </c>
      <c r="C4854" s="72" t="s">
        <v>144</v>
      </c>
      <c r="D4854" s="72" t="s">
        <v>12</v>
      </c>
      <c r="E4854" s="72" t="s">
        <v>160</v>
      </c>
      <c r="F4854" s="73">
        <v>445902</v>
      </c>
      <c r="G4854" s="72" t="s">
        <v>14</v>
      </c>
      <c r="H4854" s="72" t="s">
        <v>155</v>
      </c>
      <c r="I4854" s="72" t="s">
        <v>16</v>
      </c>
      <c r="J4854" s="72" t="s">
        <v>18</v>
      </c>
      <c r="K4854" s="72" t="s">
        <v>33</v>
      </c>
      <c r="L4854" s="72" t="s">
        <v>333</v>
      </c>
      <c r="M4854" s="72" t="s">
        <v>248</v>
      </c>
    </row>
    <row r="4855" spans="2:13" x14ac:dyDescent="0.25">
      <c r="B4855" s="72" t="s">
        <v>143</v>
      </c>
      <c r="C4855" s="72" t="s">
        <v>144</v>
      </c>
      <c r="D4855" s="72" t="s">
        <v>12</v>
      </c>
      <c r="E4855" s="72" t="s">
        <v>282</v>
      </c>
      <c r="F4855" s="73">
        <v>-7599</v>
      </c>
      <c r="G4855" s="72" t="s">
        <v>14</v>
      </c>
      <c r="H4855" s="72" t="s">
        <v>15</v>
      </c>
      <c r="I4855" s="72" t="s">
        <v>16</v>
      </c>
      <c r="J4855" s="72" t="s">
        <v>18</v>
      </c>
      <c r="K4855" s="72" t="s">
        <v>147</v>
      </c>
      <c r="L4855" s="72" t="s">
        <v>378</v>
      </c>
      <c r="M4855" s="72"/>
    </row>
    <row r="4856" spans="2:13" x14ac:dyDescent="0.25">
      <c r="B4856" s="72" t="s">
        <v>143</v>
      </c>
      <c r="C4856" s="72" t="s">
        <v>144</v>
      </c>
      <c r="D4856" s="72" t="s">
        <v>12</v>
      </c>
      <c r="E4856" s="72" t="s">
        <v>219</v>
      </c>
      <c r="F4856" s="73">
        <v>486357</v>
      </c>
      <c r="G4856" s="72" t="s">
        <v>14</v>
      </c>
      <c r="H4856" s="72" t="s">
        <v>15</v>
      </c>
      <c r="I4856" s="72" t="s">
        <v>16</v>
      </c>
      <c r="J4856" s="72" t="s">
        <v>18</v>
      </c>
      <c r="K4856" s="72" t="s">
        <v>33</v>
      </c>
      <c r="L4856" s="72" t="s">
        <v>465</v>
      </c>
      <c r="M4856" s="72"/>
    </row>
    <row r="4857" spans="2:13" x14ac:dyDescent="0.25">
      <c r="B4857" s="72" t="s">
        <v>143</v>
      </c>
      <c r="C4857" s="72" t="s">
        <v>144</v>
      </c>
      <c r="D4857" s="72" t="s">
        <v>12</v>
      </c>
      <c r="E4857" s="72" t="s">
        <v>282</v>
      </c>
      <c r="F4857" s="73">
        <v>-217</v>
      </c>
      <c r="G4857" s="72" t="s">
        <v>14</v>
      </c>
      <c r="H4857" s="72" t="s">
        <v>15</v>
      </c>
      <c r="I4857" s="72" t="s">
        <v>16</v>
      </c>
      <c r="J4857" s="72" t="s">
        <v>18</v>
      </c>
      <c r="K4857" s="72" t="s">
        <v>214</v>
      </c>
      <c r="L4857" s="72" t="s">
        <v>493</v>
      </c>
      <c r="M4857" s="72"/>
    </row>
    <row r="4858" spans="2:13" x14ac:dyDescent="0.25">
      <c r="B4858" s="72" t="s">
        <v>143</v>
      </c>
      <c r="C4858" s="72" t="s">
        <v>144</v>
      </c>
      <c r="D4858" s="72" t="s">
        <v>12</v>
      </c>
      <c r="E4858" s="72" t="s">
        <v>197</v>
      </c>
      <c r="F4858" s="73">
        <v>152139</v>
      </c>
      <c r="G4858" s="72" t="s">
        <v>14</v>
      </c>
      <c r="H4858" s="72" t="s">
        <v>155</v>
      </c>
      <c r="I4858" s="72" t="s">
        <v>16</v>
      </c>
      <c r="J4858" s="72" t="s">
        <v>18</v>
      </c>
      <c r="K4858" s="72" t="s">
        <v>33</v>
      </c>
      <c r="L4858" s="72" t="s">
        <v>588</v>
      </c>
      <c r="M4858" s="72" t="s">
        <v>191</v>
      </c>
    </row>
    <row r="4859" spans="2:13" x14ac:dyDescent="0.25">
      <c r="B4859" s="72" t="s">
        <v>143</v>
      </c>
      <c r="C4859" s="72" t="s">
        <v>144</v>
      </c>
      <c r="D4859" s="72" t="s">
        <v>12</v>
      </c>
      <c r="E4859" s="72" t="s">
        <v>181</v>
      </c>
      <c r="F4859" s="73">
        <v>-9654</v>
      </c>
      <c r="G4859" s="72" t="s">
        <v>14</v>
      </c>
      <c r="H4859" s="72" t="s">
        <v>15</v>
      </c>
      <c r="I4859" s="72" t="s">
        <v>16</v>
      </c>
      <c r="J4859" s="72" t="s">
        <v>18</v>
      </c>
      <c r="K4859" s="72" t="s">
        <v>189</v>
      </c>
      <c r="L4859" s="72" t="s">
        <v>306</v>
      </c>
      <c r="M4859" s="72"/>
    </row>
    <row r="4860" spans="2:13" x14ac:dyDescent="0.25">
      <c r="B4860" s="72" t="s">
        <v>143</v>
      </c>
      <c r="C4860" s="72" t="s">
        <v>144</v>
      </c>
      <c r="D4860" s="72" t="s">
        <v>12</v>
      </c>
      <c r="E4860" s="72" t="s">
        <v>328</v>
      </c>
      <c r="F4860" s="73">
        <v>1191113</v>
      </c>
      <c r="G4860" s="72" t="s">
        <v>14</v>
      </c>
      <c r="H4860" s="72" t="s">
        <v>15</v>
      </c>
      <c r="I4860" s="72" t="s">
        <v>16</v>
      </c>
      <c r="J4860" s="72" t="s">
        <v>18</v>
      </c>
      <c r="K4860" s="72" t="s">
        <v>184</v>
      </c>
      <c r="L4860" s="72" t="s">
        <v>336</v>
      </c>
      <c r="M4860" s="72" t="s">
        <v>159</v>
      </c>
    </row>
    <row r="4861" spans="2:13" x14ac:dyDescent="0.25">
      <c r="B4861" s="72" t="s">
        <v>143</v>
      </c>
      <c r="C4861" s="72" t="s">
        <v>144</v>
      </c>
      <c r="D4861" s="72" t="s">
        <v>12</v>
      </c>
      <c r="E4861" s="72" t="s">
        <v>160</v>
      </c>
      <c r="F4861" s="73">
        <v>207028</v>
      </c>
      <c r="G4861" s="72" t="s">
        <v>14</v>
      </c>
      <c r="H4861" s="72" t="s">
        <v>15</v>
      </c>
      <c r="I4861" s="72" t="s">
        <v>16</v>
      </c>
      <c r="J4861" s="72" t="s">
        <v>18</v>
      </c>
      <c r="K4861" s="72" t="s">
        <v>147</v>
      </c>
      <c r="L4861" s="72" t="s">
        <v>533</v>
      </c>
      <c r="M4861" s="72" t="s">
        <v>248</v>
      </c>
    </row>
    <row r="4862" spans="2:13" x14ac:dyDescent="0.25">
      <c r="B4862" s="72" t="s">
        <v>143</v>
      </c>
      <c r="C4862" s="72" t="s">
        <v>144</v>
      </c>
      <c r="D4862" s="72" t="s">
        <v>12</v>
      </c>
      <c r="E4862" s="72" t="s">
        <v>197</v>
      </c>
      <c r="F4862" s="73">
        <v>15646</v>
      </c>
      <c r="G4862" s="72" t="s">
        <v>14</v>
      </c>
      <c r="H4862" s="72" t="s">
        <v>15</v>
      </c>
      <c r="I4862" s="72" t="s">
        <v>16</v>
      </c>
      <c r="J4862" s="72" t="s">
        <v>18</v>
      </c>
      <c r="K4862" s="72" t="s">
        <v>33</v>
      </c>
      <c r="L4862" s="72" t="s">
        <v>473</v>
      </c>
      <c r="M4862" s="72" t="s">
        <v>191</v>
      </c>
    </row>
    <row r="4863" spans="2:13" x14ac:dyDescent="0.25">
      <c r="B4863" s="72" t="s">
        <v>143</v>
      </c>
      <c r="C4863" s="72" t="s">
        <v>144</v>
      </c>
      <c r="D4863" s="72" t="s">
        <v>12</v>
      </c>
      <c r="E4863" s="72" t="s">
        <v>229</v>
      </c>
      <c r="F4863" s="73">
        <v>-571</v>
      </c>
      <c r="G4863" s="72" t="s">
        <v>14</v>
      </c>
      <c r="H4863" s="72" t="s">
        <v>15</v>
      </c>
      <c r="I4863" s="72" t="s">
        <v>16</v>
      </c>
      <c r="J4863" s="72" t="s">
        <v>18</v>
      </c>
      <c r="K4863" s="72" t="s">
        <v>161</v>
      </c>
      <c r="L4863" s="72" t="s">
        <v>391</v>
      </c>
      <c r="M4863" s="72"/>
    </row>
    <row r="4864" spans="2:13" x14ac:dyDescent="0.25">
      <c r="B4864" s="72" t="s">
        <v>143</v>
      </c>
      <c r="C4864" s="72" t="s">
        <v>144</v>
      </c>
      <c r="D4864" s="72" t="s">
        <v>12</v>
      </c>
      <c r="E4864" s="72" t="s">
        <v>199</v>
      </c>
      <c r="F4864" s="73">
        <v>1015</v>
      </c>
      <c r="G4864" s="72" t="s">
        <v>14</v>
      </c>
      <c r="H4864" s="72" t="s">
        <v>15</v>
      </c>
      <c r="I4864" s="72" t="s">
        <v>16</v>
      </c>
      <c r="J4864" s="72" t="s">
        <v>18</v>
      </c>
      <c r="K4864" s="72" t="s">
        <v>147</v>
      </c>
      <c r="L4864" s="72" t="s">
        <v>247</v>
      </c>
      <c r="M4864" s="72"/>
    </row>
    <row r="4865" spans="2:13" x14ac:dyDescent="0.25">
      <c r="B4865" s="72" t="s">
        <v>143</v>
      </c>
      <c r="C4865" s="72" t="s">
        <v>144</v>
      </c>
      <c r="D4865" s="72" t="s">
        <v>12</v>
      </c>
      <c r="E4865" s="72" t="s">
        <v>219</v>
      </c>
      <c r="F4865" s="73">
        <v>235857</v>
      </c>
      <c r="G4865" s="72" t="s">
        <v>14</v>
      </c>
      <c r="H4865" s="72" t="s">
        <v>155</v>
      </c>
      <c r="I4865" s="72" t="s">
        <v>16</v>
      </c>
      <c r="J4865" s="72" t="s">
        <v>18</v>
      </c>
      <c r="K4865" s="72" t="s">
        <v>269</v>
      </c>
      <c r="L4865" s="72" t="s">
        <v>717</v>
      </c>
      <c r="M4865" s="72"/>
    </row>
    <row r="4866" spans="2:13" x14ac:dyDescent="0.25">
      <c r="B4866" s="72" t="s">
        <v>143</v>
      </c>
      <c r="C4866" s="72" t="s">
        <v>144</v>
      </c>
      <c r="D4866" s="72" t="s">
        <v>12</v>
      </c>
      <c r="E4866" s="72" t="s">
        <v>199</v>
      </c>
      <c r="F4866" s="73">
        <v>392181</v>
      </c>
      <c r="G4866" s="72" t="s">
        <v>14</v>
      </c>
      <c r="H4866" s="72" t="s">
        <v>15</v>
      </c>
      <c r="I4866" s="72" t="s">
        <v>16</v>
      </c>
      <c r="J4866" s="72" t="s">
        <v>18</v>
      </c>
      <c r="K4866" s="72" t="s">
        <v>147</v>
      </c>
      <c r="L4866" s="72" t="s">
        <v>511</v>
      </c>
      <c r="M4866" s="72"/>
    </row>
    <row r="4867" spans="2:13" x14ac:dyDescent="0.25">
      <c r="B4867" s="72" t="s">
        <v>143</v>
      </c>
      <c r="C4867" s="72" t="s">
        <v>144</v>
      </c>
      <c r="D4867" s="72" t="s">
        <v>12</v>
      </c>
      <c r="E4867" s="72" t="s">
        <v>177</v>
      </c>
      <c r="F4867" s="73">
        <v>222044</v>
      </c>
      <c r="G4867" s="72" t="s">
        <v>14</v>
      </c>
      <c r="H4867" s="72" t="s">
        <v>155</v>
      </c>
      <c r="I4867" s="72" t="s">
        <v>16</v>
      </c>
      <c r="J4867" s="72" t="s">
        <v>18</v>
      </c>
      <c r="K4867" s="72" t="s">
        <v>33</v>
      </c>
      <c r="L4867" s="72" t="s">
        <v>624</v>
      </c>
      <c r="M4867" s="72"/>
    </row>
    <row r="4868" spans="2:13" x14ac:dyDescent="0.25">
      <c r="B4868" s="72" t="s">
        <v>143</v>
      </c>
      <c r="C4868" s="72" t="s">
        <v>144</v>
      </c>
      <c r="D4868" s="72" t="s">
        <v>12</v>
      </c>
      <c r="E4868" s="72" t="s">
        <v>145</v>
      </c>
      <c r="F4868" s="73">
        <v>-58</v>
      </c>
      <c r="G4868" s="72" t="s">
        <v>14</v>
      </c>
      <c r="H4868" s="72" t="s">
        <v>15</v>
      </c>
      <c r="I4868" s="72" t="s">
        <v>136</v>
      </c>
      <c r="J4868" s="72" t="s">
        <v>18</v>
      </c>
      <c r="K4868" s="72" t="s">
        <v>21</v>
      </c>
      <c r="L4868" s="72" t="s">
        <v>711</v>
      </c>
      <c r="M4868" s="72"/>
    </row>
    <row r="4869" spans="2:13" x14ac:dyDescent="0.25">
      <c r="B4869" s="72" t="s">
        <v>143</v>
      </c>
      <c r="C4869" s="72" t="s">
        <v>144</v>
      </c>
      <c r="D4869" s="72" t="s">
        <v>12</v>
      </c>
      <c r="E4869" s="72" t="s">
        <v>145</v>
      </c>
      <c r="F4869" s="73">
        <v>-389821</v>
      </c>
      <c r="G4869" s="72" t="s">
        <v>14</v>
      </c>
      <c r="H4869" s="72" t="s">
        <v>15</v>
      </c>
      <c r="I4869" s="72" t="s">
        <v>16</v>
      </c>
      <c r="J4869" s="72" t="s">
        <v>18</v>
      </c>
      <c r="K4869" s="72" t="s">
        <v>147</v>
      </c>
      <c r="L4869" s="72" t="s">
        <v>529</v>
      </c>
      <c r="M4869" s="72"/>
    </row>
    <row r="4870" spans="2:13" x14ac:dyDescent="0.25">
      <c r="B4870" s="72" t="s">
        <v>143</v>
      </c>
      <c r="C4870" s="72" t="s">
        <v>144</v>
      </c>
      <c r="D4870" s="72" t="s">
        <v>12</v>
      </c>
      <c r="E4870" s="72" t="s">
        <v>562</v>
      </c>
      <c r="F4870" s="73">
        <v>55481</v>
      </c>
      <c r="G4870" s="72" t="s">
        <v>14</v>
      </c>
      <c r="H4870" s="72" t="s">
        <v>15</v>
      </c>
      <c r="I4870" s="72" t="s">
        <v>16</v>
      </c>
      <c r="J4870" s="72" t="s">
        <v>18</v>
      </c>
      <c r="K4870" s="72" t="s">
        <v>24</v>
      </c>
      <c r="L4870" s="72" t="s">
        <v>281</v>
      </c>
      <c r="M4870" s="72" t="s">
        <v>203</v>
      </c>
    </row>
    <row r="4871" spans="2:13" x14ac:dyDescent="0.25">
      <c r="B4871" s="72" t="s">
        <v>143</v>
      </c>
      <c r="C4871" s="72" t="s">
        <v>144</v>
      </c>
      <c r="D4871" s="72" t="s">
        <v>12</v>
      </c>
      <c r="E4871" s="72" t="s">
        <v>197</v>
      </c>
      <c r="F4871" s="73">
        <v>255170</v>
      </c>
      <c r="G4871" s="72" t="s">
        <v>14</v>
      </c>
      <c r="H4871" s="72" t="s">
        <v>15</v>
      </c>
      <c r="I4871" s="72" t="s">
        <v>136</v>
      </c>
      <c r="J4871" s="72" t="s">
        <v>18</v>
      </c>
      <c r="K4871" s="72" t="s">
        <v>21</v>
      </c>
      <c r="L4871" s="72" t="s">
        <v>457</v>
      </c>
      <c r="M4871" s="72" t="s">
        <v>163</v>
      </c>
    </row>
    <row r="4872" spans="2:13" x14ac:dyDescent="0.25">
      <c r="B4872" s="72" t="s">
        <v>143</v>
      </c>
      <c r="C4872" s="72" t="s">
        <v>144</v>
      </c>
      <c r="D4872" s="72" t="s">
        <v>12</v>
      </c>
      <c r="E4872" s="72" t="s">
        <v>157</v>
      </c>
      <c r="F4872" s="73">
        <v>1103540</v>
      </c>
      <c r="G4872" s="72" t="s">
        <v>14</v>
      </c>
      <c r="H4872" s="72" t="s">
        <v>15</v>
      </c>
      <c r="I4872" s="72" t="s">
        <v>16</v>
      </c>
      <c r="J4872" s="72" t="s">
        <v>18</v>
      </c>
      <c r="K4872" s="72" t="s">
        <v>21</v>
      </c>
      <c r="L4872" s="72" t="s">
        <v>272</v>
      </c>
      <c r="M4872" s="72" t="s">
        <v>334</v>
      </c>
    </row>
    <row r="4873" spans="2:13" x14ac:dyDescent="0.25">
      <c r="B4873" s="72" t="s">
        <v>143</v>
      </c>
      <c r="C4873" s="72" t="s">
        <v>144</v>
      </c>
      <c r="D4873" s="72" t="s">
        <v>12</v>
      </c>
      <c r="E4873" s="72" t="s">
        <v>145</v>
      </c>
      <c r="F4873" s="73">
        <v>-46710</v>
      </c>
      <c r="G4873" s="72" t="s">
        <v>14</v>
      </c>
      <c r="H4873" s="72" t="s">
        <v>15</v>
      </c>
      <c r="I4873" s="72" t="s">
        <v>16</v>
      </c>
      <c r="J4873" s="72" t="s">
        <v>18</v>
      </c>
      <c r="K4873" s="72" t="s">
        <v>147</v>
      </c>
      <c r="L4873" s="72" t="s">
        <v>509</v>
      </c>
      <c r="M4873" s="72"/>
    </row>
    <row r="4874" spans="2:13" x14ac:dyDescent="0.25">
      <c r="B4874" s="72" t="s">
        <v>143</v>
      </c>
      <c r="C4874" s="72" t="s">
        <v>144</v>
      </c>
      <c r="D4874" s="72" t="s">
        <v>12</v>
      </c>
      <c r="E4874" s="72" t="s">
        <v>213</v>
      </c>
      <c r="F4874" s="73">
        <v>24251</v>
      </c>
      <c r="G4874" s="72" t="s">
        <v>14</v>
      </c>
      <c r="H4874" s="72" t="s">
        <v>155</v>
      </c>
      <c r="I4874" s="72" t="s">
        <v>16</v>
      </c>
      <c r="J4874" s="72" t="s">
        <v>18</v>
      </c>
      <c r="K4874" s="72" t="s">
        <v>267</v>
      </c>
      <c r="L4874" s="72" t="s">
        <v>313</v>
      </c>
      <c r="M4874" s="72" t="s">
        <v>172</v>
      </c>
    </row>
    <row r="4875" spans="2:13" x14ac:dyDescent="0.25">
      <c r="B4875" s="72" t="s">
        <v>143</v>
      </c>
      <c r="C4875" s="72" t="s">
        <v>144</v>
      </c>
      <c r="D4875" s="72" t="s">
        <v>12</v>
      </c>
      <c r="E4875" s="72" t="s">
        <v>152</v>
      </c>
      <c r="F4875" s="73">
        <v>-13</v>
      </c>
      <c r="G4875" s="72" t="s">
        <v>31</v>
      </c>
      <c r="H4875" s="72" t="s">
        <v>15</v>
      </c>
      <c r="I4875" s="72" t="s">
        <v>16</v>
      </c>
      <c r="J4875" s="72" t="s">
        <v>32</v>
      </c>
      <c r="K4875" s="72" t="s">
        <v>24</v>
      </c>
      <c r="L4875" s="72" t="s">
        <v>772</v>
      </c>
      <c r="M4875" s="72"/>
    </row>
    <row r="4876" spans="2:13" x14ac:dyDescent="0.25">
      <c r="B4876" s="72" t="s">
        <v>143</v>
      </c>
      <c r="C4876" s="72" t="s">
        <v>144</v>
      </c>
      <c r="D4876" s="72" t="s">
        <v>12</v>
      </c>
      <c r="E4876" s="72" t="s">
        <v>145</v>
      </c>
      <c r="F4876" s="73">
        <v>-1164942</v>
      </c>
      <c r="G4876" s="72" t="s">
        <v>14</v>
      </c>
      <c r="H4876" s="72" t="s">
        <v>15</v>
      </c>
      <c r="I4876" s="72" t="s">
        <v>16</v>
      </c>
      <c r="J4876" s="72" t="s">
        <v>18</v>
      </c>
      <c r="K4876" s="72" t="s">
        <v>184</v>
      </c>
      <c r="L4876" s="72" t="s">
        <v>336</v>
      </c>
      <c r="M4876" s="72"/>
    </row>
    <row r="4877" spans="2:13" x14ac:dyDescent="0.25">
      <c r="B4877" s="72" t="s">
        <v>143</v>
      </c>
      <c r="C4877" s="72" t="s">
        <v>144</v>
      </c>
      <c r="D4877" s="72" t="s">
        <v>12</v>
      </c>
      <c r="E4877" s="72" t="s">
        <v>177</v>
      </c>
      <c r="F4877" s="73">
        <v>94732</v>
      </c>
      <c r="G4877" s="72" t="s">
        <v>14</v>
      </c>
      <c r="H4877" s="72" t="s">
        <v>15</v>
      </c>
      <c r="I4877" s="72" t="s">
        <v>16</v>
      </c>
      <c r="J4877" s="72" t="s">
        <v>18</v>
      </c>
      <c r="K4877" s="72" t="s">
        <v>147</v>
      </c>
      <c r="L4877" s="72" t="s">
        <v>571</v>
      </c>
      <c r="M4877" s="72"/>
    </row>
    <row r="4878" spans="2:13" x14ac:dyDescent="0.25">
      <c r="B4878" s="72" t="s">
        <v>143</v>
      </c>
      <c r="C4878" s="72" t="s">
        <v>144</v>
      </c>
      <c r="D4878" s="72" t="s">
        <v>12</v>
      </c>
      <c r="E4878" s="72" t="s">
        <v>181</v>
      </c>
      <c r="F4878" s="73">
        <v>-643</v>
      </c>
      <c r="G4878" s="72" t="s">
        <v>14</v>
      </c>
      <c r="H4878" s="72" t="s">
        <v>15</v>
      </c>
      <c r="I4878" s="72" t="s">
        <v>16</v>
      </c>
      <c r="J4878" s="72" t="s">
        <v>18</v>
      </c>
      <c r="K4878" s="72" t="s">
        <v>147</v>
      </c>
      <c r="L4878" s="72" t="s">
        <v>523</v>
      </c>
      <c r="M4878" s="72"/>
    </row>
    <row r="4879" spans="2:13" x14ac:dyDescent="0.25">
      <c r="B4879" s="72" t="s">
        <v>143</v>
      </c>
      <c r="C4879" s="72" t="s">
        <v>144</v>
      </c>
      <c r="D4879" s="72" t="s">
        <v>12</v>
      </c>
      <c r="E4879" s="72" t="s">
        <v>349</v>
      </c>
      <c r="F4879" s="73">
        <v>48364</v>
      </c>
      <c r="G4879" s="72" t="s">
        <v>14</v>
      </c>
      <c r="H4879" s="72" t="s">
        <v>15</v>
      </c>
      <c r="I4879" s="72" t="s">
        <v>16</v>
      </c>
      <c r="J4879" s="72" t="s">
        <v>18</v>
      </c>
      <c r="K4879" s="72" t="s">
        <v>184</v>
      </c>
      <c r="L4879" s="72" t="s">
        <v>317</v>
      </c>
      <c r="M4879" s="72" t="s">
        <v>203</v>
      </c>
    </row>
    <row r="4880" spans="2:13" x14ac:dyDescent="0.25">
      <c r="B4880" s="72" t="s">
        <v>143</v>
      </c>
      <c r="C4880" s="72" t="s">
        <v>144</v>
      </c>
      <c r="D4880" s="72" t="s">
        <v>12</v>
      </c>
      <c r="E4880" s="72" t="s">
        <v>518</v>
      </c>
      <c r="F4880" s="73">
        <v>76678</v>
      </c>
      <c r="G4880" s="72" t="s">
        <v>14</v>
      </c>
      <c r="H4880" s="72" t="s">
        <v>15</v>
      </c>
      <c r="I4880" s="72" t="s">
        <v>16</v>
      </c>
      <c r="J4880" s="72" t="s">
        <v>18</v>
      </c>
      <c r="K4880" s="72" t="s">
        <v>24</v>
      </c>
      <c r="L4880" s="72" t="s">
        <v>281</v>
      </c>
      <c r="M4880" s="72" t="s">
        <v>384</v>
      </c>
    </row>
    <row r="4881" spans="2:13" x14ac:dyDescent="0.25">
      <c r="B4881" s="72" t="s">
        <v>143</v>
      </c>
      <c r="C4881" s="72" t="s">
        <v>144</v>
      </c>
      <c r="D4881" s="72" t="s">
        <v>12</v>
      </c>
      <c r="E4881" s="72" t="s">
        <v>328</v>
      </c>
      <c r="F4881" s="73">
        <v>223705</v>
      </c>
      <c r="G4881" s="72" t="s">
        <v>14</v>
      </c>
      <c r="H4881" s="72" t="s">
        <v>15</v>
      </c>
      <c r="I4881" s="72" t="s">
        <v>16</v>
      </c>
      <c r="J4881" s="72" t="s">
        <v>18</v>
      </c>
      <c r="K4881" s="72" t="s">
        <v>165</v>
      </c>
      <c r="L4881" s="72" t="s">
        <v>254</v>
      </c>
      <c r="M4881" s="72" t="s">
        <v>203</v>
      </c>
    </row>
    <row r="4882" spans="2:13" x14ac:dyDescent="0.25">
      <c r="B4882" s="72" t="s">
        <v>143</v>
      </c>
      <c r="C4882" s="72" t="s">
        <v>144</v>
      </c>
      <c r="D4882" s="72" t="s">
        <v>12</v>
      </c>
      <c r="E4882" s="72" t="s">
        <v>282</v>
      </c>
      <c r="F4882" s="73">
        <v>-256</v>
      </c>
      <c r="G4882" s="72" t="s">
        <v>14</v>
      </c>
      <c r="H4882" s="72" t="s">
        <v>155</v>
      </c>
      <c r="I4882" s="72" t="s">
        <v>16</v>
      </c>
      <c r="J4882" s="72" t="s">
        <v>18</v>
      </c>
      <c r="K4882" s="72" t="s">
        <v>33</v>
      </c>
      <c r="L4882" s="72" t="s">
        <v>271</v>
      </c>
      <c r="M4882" s="72"/>
    </row>
    <row r="4883" spans="2:13" x14ac:dyDescent="0.25">
      <c r="B4883" s="72" t="s">
        <v>143</v>
      </c>
      <c r="C4883" s="72" t="s">
        <v>144</v>
      </c>
      <c r="D4883" s="72" t="s">
        <v>12</v>
      </c>
      <c r="E4883" s="72" t="s">
        <v>177</v>
      </c>
      <c r="F4883" s="73">
        <v>391805</v>
      </c>
      <c r="G4883" s="72" t="s">
        <v>14</v>
      </c>
      <c r="H4883" s="72" t="s">
        <v>155</v>
      </c>
      <c r="I4883" s="72" t="s">
        <v>16</v>
      </c>
      <c r="J4883" s="72" t="s">
        <v>18</v>
      </c>
      <c r="K4883" s="72" t="s">
        <v>33</v>
      </c>
      <c r="L4883" s="72" t="s">
        <v>179</v>
      </c>
      <c r="M4883" s="72"/>
    </row>
    <row r="4884" spans="2:13" x14ac:dyDescent="0.25">
      <c r="B4884" s="72" t="s">
        <v>143</v>
      </c>
      <c r="C4884" s="72" t="s">
        <v>144</v>
      </c>
      <c r="D4884" s="72" t="s">
        <v>12</v>
      </c>
      <c r="E4884" s="72" t="s">
        <v>229</v>
      </c>
      <c r="F4884" s="73">
        <v>-1015952</v>
      </c>
      <c r="G4884" s="72" t="s">
        <v>14</v>
      </c>
      <c r="H4884" s="72" t="s">
        <v>155</v>
      </c>
      <c r="I4884" s="72" t="s">
        <v>16</v>
      </c>
      <c r="J4884" s="72" t="s">
        <v>18</v>
      </c>
      <c r="K4884" s="72" t="s">
        <v>33</v>
      </c>
      <c r="L4884" s="72" t="s">
        <v>316</v>
      </c>
      <c r="M4884" s="72"/>
    </row>
    <row r="4885" spans="2:13" x14ac:dyDescent="0.25">
      <c r="B4885" s="72" t="s">
        <v>143</v>
      </c>
      <c r="C4885" s="72" t="s">
        <v>144</v>
      </c>
      <c r="D4885" s="72" t="s">
        <v>12</v>
      </c>
      <c r="E4885" s="72" t="s">
        <v>177</v>
      </c>
      <c r="F4885" s="73">
        <v>562</v>
      </c>
      <c r="G4885" s="72" t="s">
        <v>14</v>
      </c>
      <c r="H4885" s="72" t="s">
        <v>155</v>
      </c>
      <c r="I4885" s="72" t="s">
        <v>16</v>
      </c>
      <c r="J4885" s="72" t="s">
        <v>18</v>
      </c>
      <c r="K4885" s="72" t="s">
        <v>147</v>
      </c>
      <c r="L4885" s="72" t="s">
        <v>720</v>
      </c>
      <c r="M4885" s="72"/>
    </row>
    <row r="4886" spans="2:13" x14ac:dyDescent="0.25">
      <c r="B4886" s="72" t="s">
        <v>143</v>
      </c>
      <c r="C4886" s="72" t="s">
        <v>144</v>
      </c>
      <c r="D4886" s="72" t="s">
        <v>12</v>
      </c>
      <c r="E4886" s="72" t="s">
        <v>197</v>
      </c>
      <c r="F4886" s="73">
        <v>175256</v>
      </c>
      <c r="G4886" s="72" t="s">
        <v>14</v>
      </c>
      <c r="H4886" s="72" t="s">
        <v>15</v>
      </c>
      <c r="I4886" s="72" t="s">
        <v>136</v>
      </c>
      <c r="J4886" s="72" t="s">
        <v>18</v>
      </c>
      <c r="K4886" s="72" t="s">
        <v>184</v>
      </c>
      <c r="L4886" s="72" t="s">
        <v>230</v>
      </c>
      <c r="M4886" s="72" t="s">
        <v>191</v>
      </c>
    </row>
    <row r="4887" spans="2:13" x14ac:dyDescent="0.25">
      <c r="B4887" s="72" t="s">
        <v>143</v>
      </c>
      <c r="C4887" s="72" t="s">
        <v>144</v>
      </c>
      <c r="D4887" s="72" t="s">
        <v>12</v>
      </c>
      <c r="E4887" s="72" t="s">
        <v>188</v>
      </c>
      <c r="F4887" s="73">
        <v>666507</v>
      </c>
      <c r="G4887" s="72" t="s">
        <v>14</v>
      </c>
      <c r="H4887" s="72" t="s">
        <v>155</v>
      </c>
      <c r="I4887" s="72" t="s">
        <v>16</v>
      </c>
      <c r="J4887" s="72" t="s">
        <v>18</v>
      </c>
      <c r="K4887" s="72" t="s">
        <v>33</v>
      </c>
      <c r="L4887" s="72" t="s">
        <v>552</v>
      </c>
      <c r="M4887" s="72" t="s">
        <v>191</v>
      </c>
    </row>
    <row r="4888" spans="2:13" x14ac:dyDescent="0.25">
      <c r="B4888" s="72" t="s">
        <v>143</v>
      </c>
      <c r="C4888" s="72" t="s">
        <v>144</v>
      </c>
      <c r="D4888" s="72" t="s">
        <v>12</v>
      </c>
      <c r="E4888" s="72" t="s">
        <v>244</v>
      </c>
      <c r="F4888" s="73">
        <v>1085158</v>
      </c>
      <c r="G4888" s="72" t="s">
        <v>14</v>
      </c>
      <c r="H4888" s="72" t="s">
        <v>15</v>
      </c>
      <c r="I4888" s="72" t="s">
        <v>16</v>
      </c>
      <c r="J4888" s="72" t="s">
        <v>18</v>
      </c>
      <c r="K4888" s="72" t="s">
        <v>21</v>
      </c>
      <c r="L4888" s="72" t="s">
        <v>22</v>
      </c>
      <c r="M4888" s="72" t="s">
        <v>248</v>
      </c>
    </row>
    <row r="4889" spans="2:13" x14ac:dyDescent="0.25">
      <c r="B4889" s="72" t="s">
        <v>143</v>
      </c>
      <c r="C4889" s="72" t="s">
        <v>144</v>
      </c>
      <c r="D4889" s="72" t="s">
        <v>12</v>
      </c>
      <c r="E4889" s="72" t="s">
        <v>199</v>
      </c>
      <c r="F4889" s="73">
        <v>2293</v>
      </c>
      <c r="G4889" s="72" t="s">
        <v>14</v>
      </c>
      <c r="H4889" s="72" t="s">
        <v>15</v>
      </c>
      <c r="I4889" s="72" t="s">
        <v>16</v>
      </c>
      <c r="J4889" s="72" t="s">
        <v>18</v>
      </c>
      <c r="K4889" s="72" t="s">
        <v>33</v>
      </c>
      <c r="L4889" s="72" t="s">
        <v>231</v>
      </c>
      <c r="M4889" s="72"/>
    </row>
    <row r="4890" spans="2:13" x14ac:dyDescent="0.25">
      <c r="B4890" s="72" t="s">
        <v>143</v>
      </c>
      <c r="C4890" s="72" t="s">
        <v>144</v>
      </c>
      <c r="D4890" s="72" t="s">
        <v>12</v>
      </c>
      <c r="E4890" s="72" t="s">
        <v>219</v>
      </c>
      <c r="F4890" s="73">
        <v>252675</v>
      </c>
      <c r="G4890" s="72" t="s">
        <v>14</v>
      </c>
      <c r="H4890" s="72" t="s">
        <v>15</v>
      </c>
      <c r="I4890" s="72" t="s">
        <v>16</v>
      </c>
      <c r="J4890" s="72" t="s">
        <v>18</v>
      </c>
      <c r="K4890" s="72" t="s">
        <v>21</v>
      </c>
      <c r="L4890" s="72" t="s">
        <v>325</v>
      </c>
      <c r="M4890" s="72"/>
    </row>
    <row r="4891" spans="2:13" x14ac:dyDescent="0.25">
      <c r="B4891" s="72" t="s">
        <v>143</v>
      </c>
      <c r="C4891" s="72" t="s">
        <v>144</v>
      </c>
      <c r="D4891" s="72" t="s">
        <v>12</v>
      </c>
      <c r="E4891" s="72" t="s">
        <v>181</v>
      </c>
      <c r="F4891" s="73">
        <v>-1654</v>
      </c>
      <c r="G4891" s="72" t="s">
        <v>14</v>
      </c>
      <c r="H4891" s="72" t="s">
        <v>155</v>
      </c>
      <c r="I4891" s="72" t="s">
        <v>16</v>
      </c>
      <c r="J4891" s="72" t="s">
        <v>18</v>
      </c>
      <c r="K4891" s="72" t="s">
        <v>147</v>
      </c>
      <c r="L4891" s="72" t="s">
        <v>587</v>
      </c>
      <c r="M4891" s="72"/>
    </row>
    <row r="4892" spans="2:13" x14ac:dyDescent="0.25">
      <c r="B4892" s="72" t="s">
        <v>143</v>
      </c>
      <c r="C4892" s="72" t="s">
        <v>144</v>
      </c>
      <c r="D4892" s="72" t="s">
        <v>12</v>
      </c>
      <c r="E4892" s="72" t="s">
        <v>170</v>
      </c>
      <c r="F4892" s="73">
        <v>534154</v>
      </c>
      <c r="G4892" s="72" t="s">
        <v>14</v>
      </c>
      <c r="H4892" s="72" t="s">
        <v>15</v>
      </c>
      <c r="I4892" s="72" t="s">
        <v>16</v>
      </c>
      <c r="J4892" s="72" t="s">
        <v>18</v>
      </c>
      <c r="K4892" s="72" t="s">
        <v>33</v>
      </c>
      <c r="L4892" s="72" t="s">
        <v>777</v>
      </c>
      <c r="M4892" s="72" t="s">
        <v>151</v>
      </c>
    </row>
    <row r="4893" spans="2:13" x14ac:dyDescent="0.25">
      <c r="B4893" s="72" t="s">
        <v>143</v>
      </c>
      <c r="C4893" s="72" t="s">
        <v>144</v>
      </c>
      <c r="D4893" s="72" t="s">
        <v>12</v>
      </c>
      <c r="E4893" s="72" t="s">
        <v>152</v>
      </c>
      <c r="F4893" s="73">
        <v>-68</v>
      </c>
      <c r="G4893" s="72" t="s">
        <v>14</v>
      </c>
      <c r="H4893" s="72" t="s">
        <v>155</v>
      </c>
      <c r="I4893" s="72" t="s">
        <v>16</v>
      </c>
      <c r="J4893" s="72" t="s">
        <v>18</v>
      </c>
      <c r="K4893" s="72" t="s">
        <v>33</v>
      </c>
      <c r="L4893" s="72" t="s">
        <v>832</v>
      </c>
      <c r="M4893" s="72"/>
    </row>
    <row r="4894" spans="2:13" x14ac:dyDescent="0.25">
      <c r="B4894" s="72" t="s">
        <v>143</v>
      </c>
      <c r="C4894" s="72" t="s">
        <v>144</v>
      </c>
      <c r="D4894" s="72" t="s">
        <v>12</v>
      </c>
      <c r="E4894" s="72" t="s">
        <v>183</v>
      </c>
      <c r="F4894" s="73">
        <v>272837</v>
      </c>
      <c r="G4894" s="72" t="s">
        <v>14</v>
      </c>
      <c r="H4894" s="72" t="s">
        <v>155</v>
      </c>
      <c r="I4894" s="72" t="s">
        <v>16</v>
      </c>
      <c r="J4894" s="72" t="s">
        <v>18</v>
      </c>
      <c r="K4894" s="72" t="s">
        <v>33</v>
      </c>
      <c r="L4894" s="72" t="s">
        <v>691</v>
      </c>
      <c r="M4894" s="72" t="s">
        <v>248</v>
      </c>
    </row>
    <row r="4895" spans="2:13" x14ac:dyDescent="0.25">
      <c r="B4895" s="72" t="s">
        <v>143</v>
      </c>
      <c r="C4895" s="72" t="s">
        <v>144</v>
      </c>
      <c r="D4895" s="72" t="s">
        <v>12</v>
      </c>
      <c r="E4895" s="72" t="s">
        <v>154</v>
      </c>
      <c r="F4895" s="73">
        <v>-1849</v>
      </c>
      <c r="G4895" s="72" t="s">
        <v>14</v>
      </c>
      <c r="H4895" s="72" t="s">
        <v>155</v>
      </c>
      <c r="I4895" s="72" t="s">
        <v>16</v>
      </c>
      <c r="J4895" s="72" t="s">
        <v>18</v>
      </c>
      <c r="K4895" s="72" t="s">
        <v>33</v>
      </c>
      <c r="L4895" s="72" t="s">
        <v>742</v>
      </c>
      <c r="M4895" s="72"/>
    </row>
    <row r="4896" spans="2:13" x14ac:dyDescent="0.25">
      <c r="B4896" s="72" t="s">
        <v>143</v>
      </c>
      <c r="C4896" s="72" t="s">
        <v>144</v>
      </c>
      <c r="D4896" s="72" t="s">
        <v>12</v>
      </c>
      <c r="E4896" s="72" t="s">
        <v>145</v>
      </c>
      <c r="F4896" s="73">
        <v>-3392</v>
      </c>
      <c r="G4896" s="72" t="s">
        <v>14</v>
      </c>
      <c r="H4896" s="72" t="s">
        <v>15</v>
      </c>
      <c r="I4896" s="72" t="s">
        <v>16</v>
      </c>
      <c r="J4896" s="72" t="s">
        <v>18</v>
      </c>
      <c r="K4896" s="72" t="s">
        <v>245</v>
      </c>
      <c r="L4896" s="72" t="s">
        <v>780</v>
      </c>
      <c r="M4896" s="72"/>
    </row>
    <row r="4897" spans="2:13" x14ac:dyDescent="0.25">
      <c r="B4897" s="72" t="s">
        <v>143</v>
      </c>
      <c r="C4897" s="72" t="s">
        <v>144</v>
      </c>
      <c r="D4897" s="72" t="s">
        <v>12</v>
      </c>
      <c r="E4897" s="72" t="s">
        <v>188</v>
      </c>
      <c r="F4897" s="73">
        <v>10375546</v>
      </c>
      <c r="G4897" s="72" t="s">
        <v>14</v>
      </c>
      <c r="H4897" s="72" t="s">
        <v>155</v>
      </c>
      <c r="I4897" s="72" t="s">
        <v>16</v>
      </c>
      <c r="J4897" s="72" t="s">
        <v>18</v>
      </c>
      <c r="K4897" s="72" t="s">
        <v>147</v>
      </c>
      <c r="L4897" s="72" t="s">
        <v>225</v>
      </c>
      <c r="M4897" s="72" t="s">
        <v>163</v>
      </c>
    </row>
    <row r="4898" spans="2:13" x14ac:dyDescent="0.25">
      <c r="B4898" s="72" t="s">
        <v>143</v>
      </c>
      <c r="C4898" s="72" t="s">
        <v>144</v>
      </c>
      <c r="D4898" s="72" t="s">
        <v>12</v>
      </c>
      <c r="E4898" s="72" t="s">
        <v>244</v>
      </c>
      <c r="F4898" s="73">
        <v>68657</v>
      </c>
      <c r="G4898" s="72" t="s">
        <v>14</v>
      </c>
      <c r="H4898" s="72" t="s">
        <v>15</v>
      </c>
      <c r="I4898" s="72" t="s">
        <v>16</v>
      </c>
      <c r="J4898" s="72" t="s">
        <v>18</v>
      </c>
      <c r="K4898" s="72" t="s">
        <v>147</v>
      </c>
      <c r="L4898" s="72" t="s">
        <v>148</v>
      </c>
      <c r="M4898" s="72" t="s">
        <v>186</v>
      </c>
    </row>
    <row r="4899" spans="2:13" x14ac:dyDescent="0.25">
      <c r="B4899" s="72" t="s">
        <v>143</v>
      </c>
      <c r="C4899" s="72" t="s">
        <v>144</v>
      </c>
      <c r="D4899" s="72" t="s">
        <v>12</v>
      </c>
      <c r="E4899" s="72" t="s">
        <v>152</v>
      </c>
      <c r="F4899" s="73">
        <v>-5155</v>
      </c>
      <c r="G4899" s="72" t="s">
        <v>14</v>
      </c>
      <c r="H4899" s="72" t="s">
        <v>15</v>
      </c>
      <c r="I4899" s="72" t="s">
        <v>16</v>
      </c>
      <c r="J4899" s="72" t="s">
        <v>18</v>
      </c>
      <c r="K4899" s="72" t="s">
        <v>147</v>
      </c>
      <c r="L4899" s="72" t="s">
        <v>404</v>
      </c>
      <c r="M4899" s="72"/>
    </row>
    <row r="4900" spans="2:13" x14ac:dyDescent="0.25">
      <c r="B4900" s="72" t="s">
        <v>143</v>
      </c>
      <c r="C4900" s="72" t="s">
        <v>144</v>
      </c>
      <c r="D4900" s="72" t="s">
        <v>12</v>
      </c>
      <c r="E4900" s="72" t="s">
        <v>237</v>
      </c>
      <c r="F4900" s="73">
        <v>3734625</v>
      </c>
      <c r="G4900" s="72" t="s">
        <v>14</v>
      </c>
      <c r="H4900" s="72" t="s">
        <v>15</v>
      </c>
      <c r="I4900" s="72" t="s">
        <v>16</v>
      </c>
      <c r="J4900" s="72" t="s">
        <v>18</v>
      </c>
      <c r="K4900" s="72" t="s">
        <v>147</v>
      </c>
      <c r="L4900" s="72" t="s">
        <v>327</v>
      </c>
      <c r="M4900" s="72" t="s">
        <v>163</v>
      </c>
    </row>
    <row r="4901" spans="2:13" x14ac:dyDescent="0.25">
      <c r="B4901" s="72" t="s">
        <v>143</v>
      </c>
      <c r="C4901" s="72" t="s">
        <v>144</v>
      </c>
      <c r="D4901" s="72" t="s">
        <v>12</v>
      </c>
      <c r="E4901" s="72" t="s">
        <v>199</v>
      </c>
      <c r="F4901" s="73">
        <v>2230</v>
      </c>
      <c r="G4901" s="72" t="s">
        <v>14</v>
      </c>
      <c r="H4901" s="72" t="s">
        <v>15</v>
      </c>
      <c r="I4901" s="72" t="s">
        <v>16</v>
      </c>
      <c r="J4901" s="72" t="s">
        <v>18</v>
      </c>
      <c r="K4901" s="72" t="s">
        <v>33</v>
      </c>
      <c r="L4901" s="72" t="s">
        <v>354</v>
      </c>
      <c r="M4901" s="72"/>
    </row>
    <row r="4902" spans="2:13" x14ac:dyDescent="0.25">
      <c r="B4902" s="72" t="s">
        <v>143</v>
      </c>
      <c r="C4902" s="72" t="s">
        <v>144</v>
      </c>
      <c r="D4902" s="72" t="s">
        <v>12</v>
      </c>
      <c r="E4902" s="72" t="s">
        <v>164</v>
      </c>
      <c r="F4902" s="73">
        <v>-1664</v>
      </c>
      <c r="G4902" s="72" t="s">
        <v>14</v>
      </c>
      <c r="H4902" s="72" t="s">
        <v>155</v>
      </c>
      <c r="I4902" s="72" t="s">
        <v>16</v>
      </c>
      <c r="J4902" s="72" t="s">
        <v>18</v>
      </c>
      <c r="K4902" s="72" t="s">
        <v>33</v>
      </c>
      <c r="L4902" s="72" t="s">
        <v>510</v>
      </c>
      <c r="M4902" s="72"/>
    </row>
    <row r="4903" spans="2:13" x14ac:dyDescent="0.25">
      <c r="B4903" s="72" t="s">
        <v>143</v>
      </c>
      <c r="C4903" s="72" t="s">
        <v>144</v>
      </c>
      <c r="D4903" s="72" t="s">
        <v>12</v>
      </c>
      <c r="E4903" s="72" t="s">
        <v>152</v>
      </c>
      <c r="F4903" s="73">
        <v>-6195</v>
      </c>
      <c r="G4903" s="72" t="s">
        <v>14</v>
      </c>
      <c r="H4903" s="72" t="s">
        <v>15</v>
      </c>
      <c r="I4903" s="72" t="s">
        <v>16</v>
      </c>
      <c r="J4903" s="72" t="s">
        <v>18</v>
      </c>
      <c r="K4903" s="72" t="s">
        <v>147</v>
      </c>
      <c r="L4903" s="72" t="s">
        <v>476</v>
      </c>
      <c r="M4903" s="72"/>
    </row>
    <row r="4904" spans="2:13" x14ac:dyDescent="0.25">
      <c r="B4904" s="72" t="s">
        <v>143</v>
      </c>
      <c r="C4904" s="72" t="s">
        <v>144</v>
      </c>
      <c r="D4904" s="72" t="s">
        <v>12</v>
      </c>
      <c r="E4904" s="72" t="s">
        <v>229</v>
      </c>
      <c r="F4904" s="73">
        <v>-149620</v>
      </c>
      <c r="G4904" s="72" t="s">
        <v>14</v>
      </c>
      <c r="H4904" s="72" t="s">
        <v>15</v>
      </c>
      <c r="I4904" s="72" t="s">
        <v>16</v>
      </c>
      <c r="J4904" s="72" t="s">
        <v>18</v>
      </c>
      <c r="K4904" s="72" t="s">
        <v>33</v>
      </c>
      <c r="L4904" s="72" t="s">
        <v>256</v>
      </c>
      <c r="M4904" s="72"/>
    </row>
    <row r="4905" spans="2:13" x14ac:dyDescent="0.25">
      <c r="B4905" s="72" t="s">
        <v>143</v>
      </c>
      <c r="C4905" s="72" t="s">
        <v>144</v>
      </c>
      <c r="D4905" s="72" t="s">
        <v>12</v>
      </c>
      <c r="E4905" s="72" t="s">
        <v>425</v>
      </c>
      <c r="F4905" s="73">
        <v>20295</v>
      </c>
      <c r="G4905" s="72" t="s">
        <v>14</v>
      </c>
      <c r="H4905" s="72" t="s">
        <v>155</v>
      </c>
      <c r="I4905" s="72" t="s">
        <v>16</v>
      </c>
      <c r="J4905" s="72" t="s">
        <v>18</v>
      </c>
      <c r="K4905" s="72" t="s">
        <v>147</v>
      </c>
      <c r="L4905" s="72" t="s">
        <v>273</v>
      </c>
      <c r="M4905" s="72"/>
    </row>
    <row r="4906" spans="2:13" x14ac:dyDescent="0.25">
      <c r="B4906" s="72" t="s">
        <v>143</v>
      </c>
      <c r="C4906" s="72" t="s">
        <v>144</v>
      </c>
      <c r="D4906" s="72" t="s">
        <v>12</v>
      </c>
      <c r="E4906" s="72" t="s">
        <v>145</v>
      </c>
      <c r="F4906" s="73">
        <v>-55346</v>
      </c>
      <c r="G4906" s="72" t="s">
        <v>14</v>
      </c>
      <c r="H4906" s="72" t="s">
        <v>15</v>
      </c>
      <c r="I4906" s="72" t="s">
        <v>16</v>
      </c>
      <c r="J4906" s="72" t="s">
        <v>18</v>
      </c>
      <c r="K4906" s="72" t="s">
        <v>33</v>
      </c>
      <c r="L4906" s="72" t="s">
        <v>490</v>
      </c>
      <c r="M4906" s="72"/>
    </row>
    <row r="4907" spans="2:13" x14ac:dyDescent="0.25">
      <c r="B4907" s="72" t="s">
        <v>143</v>
      </c>
      <c r="C4907" s="72" t="s">
        <v>144</v>
      </c>
      <c r="D4907" s="72" t="s">
        <v>12</v>
      </c>
      <c r="E4907" s="72" t="s">
        <v>188</v>
      </c>
      <c r="F4907" s="73">
        <v>11602842</v>
      </c>
      <c r="G4907" s="72" t="s">
        <v>14</v>
      </c>
      <c r="H4907" s="72" t="s">
        <v>15</v>
      </c>
      <c r="I4907" s="72" t="s">
        <v>16</v>
      </c>
      <c r="J4907" s="72" t="s">
        <v>18</v>
      </c>
      <c r="K4907" s="72" t="s">
        <v>147</v>
      </c>
      <c r="L4907" s="72" t="s">
        <v>389</v>
      </c>
      <c r="M4907" s="72" t="s">
        <v>191</v>
      </c>
    </row>
    <row r="4908" spans="2:13" x14ac:dyDescent="0.25">
      <c r="B4908" s="72" t="s">
        <v>143</v>
      </c>
      <c r="C4908" s="72" t="s">
        <v>144</v>
      </c>
      <c r="D4908" s="72" t="s">
        <v>12</v>
      </c>
      <c r="E4908" s="72" t="s">
        <v>199</v>
      </c>
      <c r="F4908" s="73">
        <v>32631</v>
      </c>
      <c r="G4908" s="72" t="s">
        <v>14</v>
      </c>
      <c r="H4908" s="72" t="s">
        <v>15</v>
      </c>
      <c r="I4908" s="72" t="s">
        <v>16</v>
      </c>
      <c r="J4908" s="72" t="s">
        <v>18</v>
      </c>
      <c r="K4908" s="72" t="s">
        <v>214</v>
      </c>
      <c r="L4908" s="72" t="s">
        <v>560</v>
      </c>
      <c r="M4908" s="72"/>
    </row>
    <row r="4909" spans="2:13" x14ac:dyDescent="0.25">
      <c r="B4909" s="72" t="s">
        <v>143</v>
      </c>
      <c r="C4909" s="72" t="s">
        <v>144</v>
      </c>
      <c r="D4909" s="72" t="s">
        <v>12</v>
      </c>
      <c r="E4909" s="72" t="s">
        <v>197</v>
      </c>
      <c r="F4909" s="73">
        <v>1484489</v>
      </c>
      <c r="G4909" s="72" t="s">
        <v>14</v>
      </c>
      <c r="H4909" s="72" t="s">
        <v>15</v>
      </c>
      <c r="I4909" s="72" t="s">
        <v>16</v>
      </c>
      <c r="J4909" s="72" t="s">
        <v>18</v>
      </c>
      <c r="K4909" s="72" t="s">
        <v>147</v>
      </c>
      <c r="L4909" s="72" t="s">
        <v>358</v>
      </c>
      <c r="M4909" s="72" t="s">
        <v>191</v>
      </c>
    </row>
    <row r="4910" spans="2:13" x14ac:dyDescent="0.25">
      <c r="B4910" s="72" t="s">
        <v>143</v>
      </c>
      <c r="C4910" s="72" t="s">
        <v>144</v>
      </c>
      <c r="D4910" s="72" t="s">
        <v>12</v>
      </c>
      <c r="E4910" s="72" t="s">
        <v>181</v>
      </c>
      <c r="F4910" s="73">
        <v>-199</v>
      </c>
      <c r="G4910" s="72" t="s">
        <v>14</v>
      </c>
      <c r="H4910" s="72" t="s">
        <v>155</v>
      </c>
      <c r="I4910" s="72" t="s">
        <v>136</v>
      </c>
      <c r="J4910" s="72" t="s">
        <v>18</v>
      </c>
      <c r="K4910" s="72" t="s">
        <v>21</v>
      </c>
      <c r="L4910" s="72" t="s">
        <v>352</v>
      </c>
      <c r="M4910" s="72"/>
    </row>
    <row r="4911" spans="2:13" x14ac:dyDescent="0.25">
      <c r="B4911" s="72" t="s">
        <v>143</v>
      </c>
      <c r="C4911" s="72" t="s">
        <v>144</v>
      </c>
      <c r="D4911" s="72" t="s">
        <v>12</v>
      </c>
      <c r="E4911" s="72" t="s">
        <v>188</v>
      </c>
      <c r="F4911" s="73">
        <v>42302</v>
      </c>
      <c r="G4911" s="72" t="s">
        <v>14</v>
      </c>
      <c r="H4911" s="72" t="s">
        <v>155</v>
      </c>
      <c r="I4911" s="72" t="s">
        <v>136</v>
      </c>
      <c r="J4911" s="72" t="s">
        <v>18</v>
      </c>
      <c r="K4911" s="72" t="s">
        <v>33</v>
      </c>
      <c r="L4911" s="72" t="s">
        <v>277</v>
      </c>
      <c r="M4911" s="72" t="s">
        <v>163</v>
      </c>
    </row>
    <row r="4912" spans="2:13" x14ac:dyDescent="0.25">
      <c r="B4912" s="72" t="s">
        <v>143</v>
      </c>
      <c r="C4912" s="72" t="s">
        <v>144</v>
      </c>
      <c r="D4912" s="72" t="s">
        <v>12</v>
      </c>
      <c r="E4912" s="72" t="s">
        <v>219</v>
      </c>
      <c r="F4912" s="73">
        <v>1906</v>
      </c>
      <c r="G4912" s="72" t="s">
        <v>14</v>
      </c>
      <c r="H4912" s="72" t="s">
        <v>15</v>
      </c>
      <c r="I4912" s="72" t="s">
        <v>16</v>
      </c>
      <c r="J4912" s="72" t="s">
        <v>18</v>
      </c>
      <c r="K4912" s="72" t="s">
        <v>33</v>
      </c>
      <c r="L4912" s="72" t="s">
        <v>338</v>
      </c>
      <c r="M4912" s="72"/>
    </row>
    <row r="4913" spans="2:13" x14ac:dyDescent="0.25">
      <c r="B4913" s="72" t="s">
        <v>143</v>
      </c>
      <c r="C4913" s="72" t="s">
        <v>144</v>
      </c>
      <c r="D4913" s="72" t="s">
        <v>12</v>
      </c>
      <c r="E4913" s="72" t="s">
        <v>181</v>
      </c>
      <c r="F4913" s="73">
        <v>-195</v>
      </c>
      <c r="G4913" s="72" t="s">
        <v>14</v>
      </c>
      <c r="H4913" s="72" t="s">
        <v>15</v>
      </c>
      <c r="I4913" s="72" t="s">
        <v>16</v>
      </c>
      <c r="J4913" s="72" t="s">
        <v>18</v>
      </c>
      <c r="K4913" s="72" t="s">
        <v>184</v>
      </c>
      <c r="L4913" s="72" t="s">
        <v>312</v>
      </c>
      <c r="M4913" s="72"/>
    </row>
    <row r="4914" spans="2:13" x14ac:dyDescent="0.25">
      <c r="B4914" s="72" t="s">
        <v>143</v>
      </c>
      <c r="C4914" s="72" t="s">
        <v>144</v>
      </c>
      <c r="D4914" s="72" t="s">
        <v>12</v>
      </c>
      <c r="E4914" s="72" t="s">
        <v>219</v>
      </c>
      <c r="F4914" s="73">
        <v>4</v>
      </c>
      <c r="G4914" s="72" t="s">
        <v>14</v>
      </c>
      <c r="H4914" s="72" t="s">
        <v>15</v>
      </c>
      <c r="I4914" s="72" t="s">
        <v>16</v>
      </c>
      <c r="J4914" s="72" t="s">
        <v>18</v>
      </c>
      <c r="K4914" s="72" t="s">
        <v>267</v>
      </c>
      <c r="L4914" s="72" t="s">
        <v>628</v>
      </c>
      <c r="M4914" s="72"/>
    </row>
    <row r="4915" spans="2:13" x14ac:dyDescent="0.25">
      <c r="B4915" s="72" t="s">
        <v>143</v>
      </c>
      <c r="C4915" s="72" t="s">
        <v>144</v>
      </c>
      <c r="D4915" s="72" t="s">
        <v>12</v>
      </c>
      <c r="E4915" s="72" t="s">
        <v>240</v>
      </c>
      <c r="F4915" s="73">
        <v>-10644</v>
      </c>
      <c r="G4915" s="72" t="s">
        <v>14</v>
      </c>
      <c r="H4915" s="72" t="s">
        <v>15</v>
      </c>
      <c r="I4915" s="72" t="s">
        <v>16</v>
      </c>
      <c r="J4915" s="72" t="s">
        <v>18</v>
      </c>
      <c r="K4915" s="72" t="s">
        <v>147</v>
      </c>
      <c r="L4915" s="72" t="s">
        <v>389</v>
      </c>
      <c r="M4915" s="72"/>
    </row>
    <row r="4916" spans="2:13" x14ac:dyDescent="0.25">
      <c r="B4916" s="72" t="s">
        <v>143</v>
      </c>
      <c r="C4916" s="72" t="s">
        <v>144</v>
      </c>
      <c r="D4916" s="72" t="s">
        <v>12</v>
      </c>
      <c r="E4916" s="72" t="s">
        <v>383</v>
      </c>
      <c r="F4916" s="73">
        <v>1548089</v>
      </c>
      <c r="G4916" s="72" t="s">
        <v>14</v>
      </c>
      <c r="H4916" s="72" t="s">
        <v>15</v>
      </c>
      <c r="I4916" s="72" t="s">
        <v>16</v>
      </c>
      <c r="J4916" s="72" t="s">
        <v>18</v>
      </c>
      <c r="K4916" s="72" t="s">
        <v>27</v>
      </c>
      <c r="L4916" s="72" t="s">
        <v>572</v>
      </c>
      <c r="M4916" s="72" t="s">
        <v>424</v>
      </c>
    </row>
    <row r="4917" spans="2:13" x14ac:dyDescent="0.25">
      <c r="B4917" s="72" t="s">
        <v>143</v>
      </c>
      <c r="C4917" s="72" t="s">
        <v>144</v>
      </c>
      <c r="D4917" s="72" t="s">
        <v>12</v>
      </c>
      <c r="E4917" s="72" t="s">
        <v>177</v>
      </c>
      <c r="F4917" s="73">
        <v>104183</v>
      </c>
      <c r="G4917" s="72" t="s">
        <v>14</v>
      </c>
      <c r="H4917" s="72" t="s">
        <v>15</v>
      </c>
      <c r="I4917" s="72" t="s">
        <v>16</v>
      </c>
      <c r="J4917" s="72" t="s">
        <v>18</v>
      </c>
      <c r="K4917" s="72" t="s">
        <v>147</v>
      </c>
      <c r="L4917" s="72" t="s">
        <v>517</v>
      </c>
      <c r="M4917" s="72"/>
    </row>
    <row r="4918" spans="2:13" x14ac:dyDescent="0.25">
      <c r="B4918" s="72" t="s">
        <v>143</v>
      </c>
      <c r="C4918" s="72" t="s">
        <v>144</v>
      </c>
      <c r="D4918" s="72" t="s">
        <v>12</v>
      </c>
      <c r="E4918" s="72" t="s">
        <v>149</v>
      </c>
      <c r="F4918" s="73">
        <v>905641</v>
      </c>
      <c r="G4918" s="72" t="s">
        <v>14</v>
      </c>
      <c r="H4918" s="72" t="s">
        <v>15</v>
      </c>
      <c r="I4918" s="72" t="s">
        <v>16</v>
      </c>
      <c r="J4918" s="72" t="s">
        <v>18</v>
      </c>
      <c r="K4918" s="72" t="s">
        <v>147</v>
      </c>
      <c r="L4918" s="72" t="s">
        <v>529</v>
      </c>
      <c r="M4918" s="72" t="s">
        <v>151</v>
      </c>
    </row>
    <row r="4919" spans="2:13" x14ac:dyDescent="0.25">
      <c r="B4919" s="72" t="s">
        <v>143</v>
      </c>
      <c r="C4919" s="72" t="s">
        <v>144</v>
      </c>
      <c r="D4919" s="72" t="s">
        <v>12</v>
      </c>
      <c r="E4919" s="72" t="s">
        <v>244</v>
      </c>
      <c r="F4919" s="73">
        <v>128</v>
      </c>
      <c r="G4919" s="72" t="s">
        <v>14</v>
      </c>
      <c r="H4919" s="72" t="s">
        <v>15</v>
      </c>
      <c r="I4919" s="72" t="s">
        <v>16</v>
      </c>
      <c r="J4919" s="72" t="s">
        <v>18</v>
      </c>
      <c r="K4919" s="72" t="s">
        <v>257</v>
      </c>
      <c r="L4919" s="72" t="s">
        <v>258</v>
      </c>
      <c r="M4919" s="72" t="s">
        <v>172</v>
      </c>
    </row>
    <row r="4920" spans="2:13" x14ac:dyDescent="0.25">
      <c r="B4920" s="72" t="s">
        <v>143</v>
      </c>
      <c r="C4920" s="72" t="s">
        <v>144</v>
      </c>
      <c r="D4920" s="72" t="s">
        <v>12</v>
      </c>
      <c r="E4920" s="72" t="s">
        <v>145</v>
      </c>
      <c r="F4920" s="73">
        <v>-775</v>
      </c>
      <c r="G4920" s="72" t="s">
        <v>14</v>
      </c>
      <c r="H4920" s="72" t="s">
        <v>15</v>
      </c>
      <c r="I4920" s="72" t="s">
        <v>16</v>
      </c>
      <c r="J4920" s="72" t="s">
        <v>18</v>
      </c>
      <c r="K4920" s="72" t="s">
        <v>33</v>
      </c>
      <c r="L4920" s="72" t="s">
        <v>250</v>
      </c>
      <c r="M4920" s="72"/>
    </row>
    <row r="4921" spans="2:13" x14ac:dyDescent="0.25">
      <c r="B4921" s="72" t="s">
        <v>143</v>
      </c>
      <c r="C4921" s="72" t="s">
        <v>144</v>
      </c>
      <c r="D4921" s="72" t="s">
        <v>12</v>
      </c>
      <c r="E4921" s="72" t="s">
        <v>154</v>
      </c>
      <c r="F4921" s="73">
        <v>-13</v>
      </c>
      <c r="G4921" s="72" t="s">
        <v>14</v>
      </c>
      <c r="H4921" s="72" t="s">
        <v>15</v>
      </c>
      <c r="I4921" s="72" t="s">
        <v>16</v>
      </c>
      <c r="J4921" s="72" t="s">
        <v>18</v>
      </c>
      <c r="K4921" s="72" t="s">
        <v>184</v>
      </c>
      <c r="L4921" s="72" t="s">
        <v>616</v>
      </c>
      <c r="M4921" s="72"/>
    </row>
    <row r="4922" spans="2:13" x14ac:dyDescent="0.25">
      <c r="B4922" s="72" t="s">
        <v>143</v>
      </c>
      <c r="C4922" s="72" t="s">
        <v>144</v>
      </c>
      <c r="D4922" s="72" t="s">
        <v>12</v>
      </c>
      <c r="E4922" s="72" t="s">
        <v>227</v>
      </c>
      <c r="F4922" s="73">
        <v>102857</v>
      </c>
      <c r="G4922" s="72" t="s">
        <v>14</v>
      </c>
      <c r="H4922" s="72" t="s">
        <v>15</v>
      </c>
      <c r="I4922" s="72" t="s">
        <v>16</v>
      </c>
      <c r="J4922" s="72" t="s">
        <v>18</v>
      </c>
      <c r="K4922" s="72" t="s">
        <v>147</v>
      </c>
      <c r="L4922" s="72" t="s">
        <v>208</v>
      </c>
      <c r="M4922" s="72" t="s">
        <v>163</v>
      </c>
    </row>
    <row r="4923" spans="2:13" x14ac:dyDescent="0.25">
      <c r="B4923" s="72" t="s">
        <v>143</v>
      </c>
      <c r="C4923" s="72" t="s">
        <v>144</v>
      </c>
      <c r="D4923" s="72" t="s">
        <v>12</v>
      </c>
      <c r="E4923" s="72" t="s">
        <v>181</v>
      </c>
      <c r="F4923" s="73">
        <v>-109</v>
      </c>
      <c r="G4923" s="72" t="s">
        <v>14</v>
      </c>
      <c r="H4923" s="72" t="s">
        <v>15</v>
      </c>
      <c r="I4923" s="72" t="s">
        <v>16</v>
      </c>
      <c r="J4923" s="72" t="s">
        <v>18</v>
      </c>
      <c r="K4923" s="72" t="s">
        <v>147</v>
      </c>
      <c r="L4923" s="72" t="s">
        <v>694</v>
      </c>
      <c r="M4923" s="72"/>
    </row>
    <row r="4924" spans="2:13" x14ac:dyDescent="0.25">
      <c r="B4924" s="72" t="s">
        <v>143</v>
      </c>
      <c r="C4924" s="72" t="s">
        <v>144</v>
      </c>
      <c r="D4924" s="72" t="s">
        <v>12</v>
      </c>
      <c r="E4924" s="72" t="s">
        <v>197</v>
      </c>
      <c r="F4924" s="73">
        <v>713577</v>
      </c>
      <c r="G4924" s="72" t="s">
        <v>14</v>
      </c>
      <c r="H4924" s="72" t="s">
        <v>15</v>
      </c>
      <c r="I4924" s="72" t="s">
        <v>16</v>
      </c>
      <c r="J4924" s="72" t="s">
        <v>18</v>
      </c>
      <c r="K4924" s="72" t="s">
        <v>33</v>
      </c>
      <c r="L4924" s="72" t="s">
        <v>650</v>
      </c>
      <c r="M4924" s="72" t="s">
        <v>248</v>
      </c>
    </row>
    <row r="4925" spans="2:13" x14ac:dyDescent="0.25">
      <c r="B4925" s="72" t="s">
        <v>143</v>
      </c>
      <c r="C4925" s="72" t="s">
        <v>144</v>
      </c>
      <c r="D4925" s="72" t="s">
        <v>12</v>
      </c>
      <c r="E4925" s="72" t="s">
        <v>197</v>
      </c>
      <c r="F4925" s="73">
        <v>94670</v>
      </c>
      <c r="G4925" s="72" t="s">
        <v>14</v>
      </c>
      <c r="H4925" s="72" t="s">
        <v>15</v>
      </c>
      <c r="I4925" s="72" t="s">
        <v>16</v>
      </c>
      <c r="J4925" s="72" t="s">
        <v>18</v>
      </c>
      <c r="K4925" s="72" t="s">
        <v>147</v>
      </c>
      <c r="L4925" s="72" t="s">
        <v>580</v>
      </c>
      <c r="M4925" s="72" t="s">
        <v>248</v>
      </c>
    </row>
    <row r="4926" spans="2:13" x14ac:dyDescent="0.25">
      <c r="B4926" s="72" t="s">
        <v>143</v>
      </c>
      <c r="C4926" s="72" t="s">
        <v>144</v>
      </c>
      <c r="D4926" s="72" t="s">
        <v>12</v>
      </c>
      <c r="E4926" s="72" t="s">
        <v>349</v>
      </c>
      <c r="F4926" s="73">
        <v>255009</v>
      </c>
      <c r="G4926" s="72" t="s">
        <v>14</v>
      </c>
      <c r="H4926" s="72" t="s">
        <v>15</v>
      </c>
      <c r="I4926" s="72" t="s">
        <v>16</v>
      </c>
      <c r="J4926" s="72" t="s">
        <v>18</v>
      </c>
      <c r="K4926" s="72" t="s">
        <v>147</v>
      </c>
      <c r="L4926" s="72" t="s">
        <v>395</v>
      </c>
      <c r="M4926" s="72" t="s">
        <v>203</v>
      </c>
    </row>
    <row r="4927" spans="2:13" x14ac:dyDescent="0.25">
      <c r="B4927" s="72" t="s">
        <v>143</v>
      </c>
      <c r="C4927" s="72" t="s">
        <v>144</v>
      </c>
      <c r="D4927" s="72" t="s">
        <v>12</v>
      </c>
      <c r="E4927" s="72" t="s">
        <v>808</v>
      </c>
      <c r="F4927" s="73">
        <v>147390</v>
      </c>
      <c r="G4927" s="72" t="s">
        <v>14</v>
      </c>
      <c r="H4927" s="72" t="s">
        <v>155</v>
      </c>
      <c r="I4927" s="72" t="s">
        <v>16</v>
      </c>
      <c r="J4927" s="72" t="s">
        <v>18</v>
      </c>
      <c r="K4927" s="72"/>
      <c r="L4927" s="72"/>
      <c r="M4927" s="72" t="s">
        <v>522</v>
      </c>
    </row>
    <row r="4928" spans="2:13" x14ac:dyDescent="0.25">
      <c r="B4928" s="72" t="s">
        <v>143</v>
      </c>
      <c r="C4928" s="72" t="s">
        <v>144</v>
      </c>
      <c r="D4928" s="72" t="s">
        <v>12</v>
      </c>
      <c r="E4928" s="72" t="s">
        <v>170</v>
      </c>
      <c r="F4928" s="73">
        <v>193</v>
      </c>
      <c r="G4928" s="72" t="s">
        <v>14</v>
      </c>
      <c r="H4928" s="72" t="s">
        <v>15</v>
      </c>
      <c r="I4928" s="72" t="s">
        <v>16</v>
      </c>
      <c r="J4928" s="72" t="s">
        <v>18</v>
      </c>
      <c r="K4928" s="72" t="s">
        <v>147</v>
      </c>
      <c r="L4928" s="72" t="s">
        <v>369</v>
      </c>
      <c r="M4928" s="72" t="s">
        <v>172</v>
      </c>
    </row>
    <row r="4929" spans="2:13" x14ac:dyDescent="0.25">
      <c r="B4929" s="72" t="s">
        <v>143</v>
      </c>
      <c r="C4929" s="72" t="s">
        <v>144</v>
      </c>
      <c r="D4929" s="72" t="s">
        <v>12</v>
      </c>
      <c r="E4929" s="72" t="s">
        <v>181</v>
      </c>
      <c r="F4929" s="73">
        <v>-4052</v>
      </c>
      <c r="G4929" s="72" t="s">
        <v>14</v>
      </c>
      <c r="H4929" s="72" t="s">
        <v>15</v>
      </c>
      <c r="I4929" s="72" t="s">
        <v>16</v>
      </c>
      <c r="J4929" s="72" t="s">
        <v>18</v>
      </c>
      <c r="K4929" s="72" t="s">
        <v>27</v>
      </c>
      <c r="L4929" s="72" t="s">
        <v>572</v>
      </c>
      <c r="M4929" s="72"/>
    </row>
    <row r="4930" spans="2:13" x14ac:dyDescent="0.25">
      <c r="B4930" s="72" t="s">
        <v>143</v>
      </c>
      <c r="C4930" s="72" t="s">
        <v>144</v>
      </c>
      <c r="D4930" s="72" t="s">
        <v>12</v>
      </c>
      <c r="E4930" s="72" t="s">
        <v>199</v>
      </c>
      <c r="F4930" s="73">
        <v>1830</v>
      </c>
      <c r="G4930" s="72" t="s">
        <v>14</v>
      </c>
      <c r="H4930" s="72" t="s">
        <v>155</v>
      </c>
      <c r="I4930" s="72" t="s">
        <v>16</v>
      </c>
      <c r="J4930" s="72" t="s">
        <v>18</v>
      </c>
      <c r="K4930" s="72" t="s">
        <v>33</v>
      </c>
      <c r="L4930" s="72" t="s">
        <v>286</v>
      </c>
      <c r="M4930" s="72"/>
    </row>
    <row r="4931" spans="2:13" x14ac:dyDescent="0.25">
      <c r="B4931" s="72" t="s">
        <v>143</v>
      </c>
      <c r="C4931" s="72" t="s">
        <v>144</v>
      </c>
      <c r="D4931" s="72" t="s">
        <v>12</v>
      </c>
      <c r="E4931" s="72" t="s">
        <v>197</v>
      </c>
      <c r="F4931" s="73">
        <v>2553157</v>
      </c>
      <c r="G4931" s="72" t="s">
        <v>14</v>
      </c>
      <c r="H4931" s="72" t="s">
        <v>15</v>
      </c>
      <c r="I4931" s="72" t="s">
        <v>16</v>
      </c>
      <c r="J4931" s="72" t="s">
        <v>18</v>
      </c>
      <c r="K4931" s="72" t="s">
        <v>147</v>
      </c>
      <c r="L4931" s="72" t="s">
        <v>477</v>
      </c>
      <c r="M4931" s="72" t="s">
        <v>248</v>
      </c>
    </row>
    <row r="4932" spans="2:13" x14ac:dyDescent="0.25">
      <c r="B4932" s="72" t="s">
        <v>143</v>
      </c>
      <c r="C4932" s="72" t="s">
        <v>144</v>
      </c>
      <c r="D4932" s="72" t="s">
        <v>12</v>
      </c>
      <c r="E4932" s="72" t="s">
        <v>152</v>
      </c>
      <c r="F4932" s="73">
        <v>-1692</v>
      </c>
      <c r="G4932" s="72" t="s">
        <v>14</v>
      </c>
      <c r="H4932" s="72" t="s">
        <v>15</v>
      </c>
      <c r="I4932" s="72" t="s">
        <v>136</v>
      </c>
      <c r="J4932" s="72" t="s">
        <v>18</v>
      </c>
      <c r="K4932" s="72" t="s">
        <v>245</v>
      </c>
      <c r="L4932" s="72" t="s">
        <v>287</v>
      </c>
      <c r="M4932" s="72"/>
    </row>
    <row r="4933" spans="2:13" x14ac:dyDescent="0.25">
      <c r="B4933" s="72" t="s">
        <v>143</v>
      </c>
      <c r="C4933" s="72" t="s">
        <v>144</v>
      </c>
      <c r="D4933" s="72" t="s">
        <v>12</v>
      </c>
      <c r="E4933" s="72" t="s">
        <v>199</v>
      </c>
      <c r="F4933" s="73">
        <v>912</v>
      </c>
      <c r="G4933" s="72" t="s">
        <v>14</v>
      </c>
      <c r="H4933" s="72" t="s">
        <v>155</v>
      </c>
      <c r="I4933" s="72" t="s">
        <v>16</v>
      </c>
      <c r="J4933" s="72" t="s">
        <v>18</v>
      </c>
      <c r="K4933" s="72" t="s">
        <v>33</v>
      </c>
      <c r="L4933" s="72" t="s">
        <v>402</v>
      </c>
      <c r="M4933" s="72"/>
    </row>
    <row r="4934" spans="2:13" x14ac:dyDescent="0.25">
      <c r="B4934" s="72" t="s">
        <v>143</v>
      </c>
      <c r="C4934" s="72" t="s">
        <v>144</v>
      </c>
      <c r="D4934" s="72" t="s">
        <v>12</v>
      </c>
      <c r="E4934" s="72" t="s">
        <v>149</v>
      </c>
      <c r="F4934" s="73">
        <v>1015769</v>
      </c>
      <c r="G4934" s="72" t="s">
        <v>14</v>
      </c>
      <c r="H4934" s="72" t="s">
        <v>15</v>
      </c>
      <c r="I4934" s="72" t="s">
        <v>16</v>
      </c>
      <c r="J4934" s="72" t="s">
        <v>18</v>
      </c>
      <c r="K4934" s="72" t="s">
        <v>161</v>
      </c>
      <c r="L4934" s="72" t="s">
        <v>534</v>
      </c>
      <c r="M4934" s="72" t="s">
        <v>151</v>
      </c>
    </row>
    <row r="4935" spans="2:13" x14ac:dyDescent="0.25">
      <c r="B4935" s="72" t="s">
        <v>143</v>
      </c>
      <c r="C4935" s="72" t="s">
        <v>144</v>
      </c>
      <c r="D4935" s="72" t="s">
        <v>12</v>
      </c>
      <c r="E4935" s="72" t="s">
        <v>188</v>
      </c>
      <c r="F4935" s="73">
        <v>76220</v>
      </c>
      <c r="G4935" s="72" t="s">
        <v>14</v>
      </c>
      <c r="H4935" s="72" t="s">
        <v>15</v>
      </c>
      <c r="I4935" s="72" t="s">
        <v>16</v>
      </c>
      <c r="J4935" s="72" t="s">
        <v>18</v>
      </c>
      <c r="K4935" s="72" t="s">
        <v>33</v>
      </c>
      <c r="L4935" s="72" t="s">
        <v>463</v>
      </c>
      <c r="M4935" s="72" t="s">
        <v>151</v>
      </c>
    </row>
    <row r="4936" spans="2:13" x14ac:dyDescent="0.25">
      <c r="B4936" s="72" t="s">
        <v>143</v>
      </c>
      <c r="C4936" s="72" t="s">
        <v>144</v>
      </c>
      <c r="D4936" s="72" t="s">
        <v>12</v>
      </c>
      <c r="E4936" s="72" t="s">
        <v>240</v>
      </c>
      <c r="F4936" s="73">
        <v>-58551</v>
      </c>
      <c r="G4936" s="72" t="s">
        <v>14</v>
      </c>
      <c r="H4936" s="72" t="s">
        <v>15</v>
      </c>
      <c r="I4936" s="72" t="s">
        <v>16</v>
      </c>
      <c r="J4936" s="72" t="s">
        <v>18</v>
      </c>
      <c r="K4936" s="72" t="s">
        <v>147</v>
      </c>
      <c r="L4936" s="72" t="s">
        <v>444</v>
      </c>
      <c r="M4936" s="72"/>
    </row>
    <row r="4937" spans="2:13" x14ac:dyDescent="0.25">
      <c r="B4937" s="72" t="s">
        <v>143</v>
      </c>
      <c r="C4937" s="72" t="s">
        <v>144</v>
      </c>
      <c r="D4937" s="72" t="s">
        <v>12</v>
      </c>
      <c r="E4937" s="72" t="s">
        <v>209</v>
      </c>
      <c r="F4937" s="73">
        <v>37464</v>
      </c>
      <c r="G4937" s="72" t="s">
        <v>14</v>
      </c>
      <c r="H4937" s="72" t="s">
        <v>15</v>
      </c>
      <c r="I4937" s="72" t="s">
        <v>16</v>
      </c>
      <c r="J4937" s="72" t="s">
        <v>18</v>
      </c>
      <c r="K4937" s="72" t="s">
        <v>161</v>
      </c>
      <c r="L4937" s="72" t="s">
        <v>341</v>
      </c>
      <c r="M4937" s="72" t="s">
        <v>159</v>
      </c>
    </row>
    <row r="4938" spans="2:13" x14ac:dyDescent="0.25">
      <c r="B4938" s="72" t="s">
        <v>143</v>
      </c>
      <c r="C4938" s="72" t="s">
        <v>144</v>
      </c>
      <c r="D4938" s="72" t="s">
        <v>12</v>
      </c>
      <c r="E4938" s="72" t="s">
        <v>244</v>
      </c>
      <c r="F4938" s="73">
        <v>71333</v>
      </c>
      <c r="G4938" s="72" t="s">
        <v>14</v>
      </c>
      <c r="H4938" s="72" t="s">
        <v>15</v>
      </c>
      <c r="I4938" s="72" t="s">
        <v>16</v>
      </c>
      <c r="J4938" s="72" t="s">
        <v>18</v>
      </c>
      <c r="K4938" s="72" t="s">
        <v>147</v>
      </c>
      <c r="L4938" s="72" t="s">
        <v>511</v>
      </c>
      <c r="M4938" s="72" t="s">
        <v>186</v>
      </c>
    </row>
    <row r="4939" spans="2:13" x14ac:dyDescent="0.25">
      <c r="B4939" s="72" t="s">
        <v>143</v>
      </c>
      <c r="C4939" s="72" t="s">
        <v>144</v>
      </c>
      <c r="D4939" s="72" t="s">
        <v>12</v>
      </c>
      <c r="E4939" s="72" t="s">
        <v>152</v>
      </c>
      <c r="F4939" s="73">
        <v>-7271</v>
      </c>
      <c r="G4939" s="72" t="s">
        <v>14</v>
      </c>
      <c r="H4939" s="72" t="s">
        <v>15</v>
      </c>
      <c r="I4939" s="72" t="s">
        <v>16</v>
      </c>
      <c r="J4939" s="72" t="s">
        <v>18</v>
      </c>
      <c r="K4939" s="72" t="s">
        <v>147</v>
      </c>
      <c r="L4939" s="72" t="s">
        <v>395</v>
      </c>
      <c r="M4939" s="72"/>
    </row>
    <row r="4940" spans="2:13" x14ac:dyDescent="0.25">
      <c r="B4940" s="72" t="s">
        <v>143</v>
      </c>
      <c r="C4940" s="72" t="s">
        <v>144</v>
      </c>
      <c r="D4940" s="72" t="s">
        <v>12</v>
      </c>
      <c r="E4940" s="72" t="s">
        <v>219</v>
      </c>
      <c r="F4940" s="73">
        <v>18477</v>
      </c>
      <c r="G4940" s="72" t="s">
        <v>14</v>
      </c>
      <c r="H4940" s="72" t="s">
        <v>15</v>
      </c>
      <c r="I4940" s="72" t="s">
        <v>16</v>
      </c>
      <c r="J4940" s="72" t="s">
        <v>18</v>
      </c>
      <c r="K4940" s="72" t="s">
        <v>33</v>
      </c>
      <c r="L4940" s="72" t="s">
        <v>632</v>
      </c>
      <c r="M4940" s="72"/>
    </row>
    <row r="4941" spans="2:13" x14ac:dyDescent="0.25">
      <c r="B4941" s="72" t="s">
        <v>143</v>
      </c>
      <c r="C4941" s="72" t="s">
        <v>144</v>
      </c>
      <c r="D4941" s="72" t="s">
        <v>12</v>
      </c>
      <c r="E4941" s="72" t="s">
        <v>229</v>
      </c>
      <c r="F4941" s="73">
        <v>-735</v>
      </c>
      <c r="G4941" s="72" t="s">
        <v>14</v>
      </c>
      <c r="H4941" s="72" t="s">
        <v>155</v>
      </c>
      <c r="I4941" s="72" t="s">
        <v>16</v>
      </c>
      <c r="J4941" s="72" t="s">
        <v>18</v>
      </c>
      <c r="K4941" s="72" t="s">
        <v>21</v>
      </c>
      <c r="L4941" s="72" t="s">
        <v>352</v>
      </c>
      <c r="M4941" s="72"/>
    </row>
    <row r="4942" spans="2:13" x14ac:dyDescent="0.25">
      <c r="B4942" s="72" t="s">
        <v>143</v>
      </c>
      <c r="C4942" s="72" t="s">
        <v>144</v>
      </c>
      <c r="D4942" s="72" t="s">
        <v>12</v>
      </c>
      <c r="E4942" s="72" t="s">
        <v>292</v>
      </c>
      <c r="F4942" s="73">
        <v>243132</v>
      </c>
      <c r="G4942" s="72" t="s">
        <v>14</v>
      </c>
      <c r="H4942" s="72" t="s">
        <v>15</v>
      </c>
      <c r="I4942" s="72" t="s">
        <v>16</v>
      </c>
      <c r="J4942" s="72" t="s">
        <v>18</v>
      </c>
      <c r="K4942" s="72" t="s">
        <v>147</v>
      </c>
      <c r="L4942" s="72" t="s">
        <v>223</v>
      </c>
      <c r="M4942" s="72" t="s">
        <v>522</v>
      </c>
    </row>
    <row r="4943" spans="2:13" x14ac:dyDescent="0.25">
      <c r="B4943" s="72" t="s">
        <v>143</v>
      </c>
      <c r="C4943" s="72" t="s">
        <v>144</v>
      </c>
      <c r="D4943" s="72" t="s">
        <v>12</v>
      </c>
      <c r="E4943" s="72" t="s">
        <v>199</v>
      </c>
      <c r="F4943" s="73">
        <v>12</v>
      </c>
      <c r="G4943" s="72" t="s">
        <v>14</v>
      </c>
      <c r="H4943" s="72" t="s">
        <v>15</v>
      </c>
      <c r="I4943" s="72" t="s">
        <v>16</v>
      </c>
      <c r="J4943" s="72" t="s">
        <v>18</v>
      </c>
      <c r="K4943" s="72" t="s">
        <v>184</v>
      </c>
      <c r="L4943" s="72" t="s">
        <v>635</v>
      </c>
      <c r="M4943" s="72"/>
    </row>
    <row r="4944" spans="2:13" x14ac:dyDescent="0.25">
      <c r="B4944" s="72" t="s">
        <v>143</v>
      </c>
      <c r="C4944" s="72" t="s">
        <v>144</v>
      </c>
      <c r="D4944" s="72" t="s">
        <v>12</v>
      </c>
      <c r="E4944" s="72" t="s">
        <v>292</v>
      </c>
      <c r="F4944" s="73">
        <v>166367</v>
      </c>
      <c r="G4944" s="72" t="s">
        <v>14</v>
      </c>
      <c r="H4944" s="72" t="s">
        <v>15</v>
      </c>
      <c r="I4944" s="72" t="s">
        <v>16</v>
      </c>
      <c r="J4944" s="72" t="s">
        <v>18</v>
      </c>
      <c r="K4944" s="72" t="s">
        <v>257</v>
      </c>
      <c r="L4944" s="72" t="s">
        <v>258</v>
      </c>
      <c r="M4944" s="72" t="s">
        <v>601</v>
      </c>
    </row>
    <row r="4945" spans="2:13" x14ac:dyDescent="0.25">
      <c r="B4945" s="72" t="s">
        <v>143</v>
      </c>
      <c r="C4945" s="72" t="s">
        <v>144</v>
      </c>
      <c r="D4945" s="72" t="s">
        <v>12</v>
      </c>
      <c r="E4945" s="72" t="s">
        <v>328</v>
      </c>
      <c r="F4945" s="73">
        <v>91010</v>
      </c>
      <c r="G4945" s="72" t="s">
        <v>14</v>
      </c>
      <c r="H4945" s="72" t="s">
        <v>15</v>
      </c>
      <c r="I4945" s="72" t="s">
        <v>16</v>
      </c>
      <c r="J4945" s="72" t="s">
        <v>18</v>
      </c>
      <c r="K4945" s="72" t="s">
        <v>168</v>
      </c>
      <c r="L4945" s="72" t="s">
        <v>413</v>
      </c>
      <c r="M4945" s="72" t="s">
        <v>203</v>
      </c>
    </row>
    <row r="4946" spans="2:13" x14ac:dyDescent="0.25">
      <c r="B4946" s="72" t="s">
        <v>143</v>
      </c>
      <c r="C4946" s="72" t="s">
        <v>144</v>
      </c>
      <c r="D4946" s="72" t="s">
        <v>12</v>
      </c>
      <c r="E4946" s="72" t="s">
        <v>229</v>
      </c>
      <c r="F4946" s="73">
        <v>-1202269</v>
      </c>
      <c r="G4946" s="72" t="s">
        <v>14</v>
      </c>
      <c r="H4946" s="72" t="s">
        <v>15</v>
      </c>
      <c r="I4946" s="72" t="s">
        <v>16</v>
      </c>
      <c r="J4946" s="72" t="s">
        <v>18</v>
      </c>
      <c r="K4946" s="72" t="s">
        <v>33</v>
      </c>
      <c r="L4946" s="72" t="s">
        <v>316</v>
      </c>
      <c r="M4946" s="72"/>
    </row>
    <row r="4947" spans="2:13" x14ac:dyDescent="0.25">
      <c r="B4947" s="72" t="s">
        <v>143</v>
      </c>
      <c r="C4947" s="72" t="s">
        <v>144</v>
      </c>
      <c r="D4947" s="72" t="s">
        <v>12</v>
      </c>
      <c r="E4947" s="72" t="s">
        <v>229</v>
      </c>
      <c r="F4947" s="73">
        <v>-25864</v>
      </c>
      <c r="G4947" s="72" t="s">
        <v>14</v>
      </c>
      <c r="H4947" s="72" t="s">
        <v>15</v>
      </c>
      <c r="I4947" s="72" t="s">
        <v>16</v>
      </c>
      <c r="J4947" s="72" t="s">
        <v>18</v>
      </c>
      <c r="K4947" s="72" t="s">
        <v>245</v>
      </c>
      <c r="L4947" s="72" t="s">
        <v>564</v>
      </c>
      <c r="M4947" s="72"/>
    </row>
    <row r="4948" spans="2:13" x14ac:dyDescent="0.25">
      <c r="B4948" s="72" t="s">
        <v>143</v>
      </c>
      <c r="C4948" s="72" t="s">
        <v>144</v>
      </c>
      <c r="D4948" s="72" t="s">
        <v>12</v>
      </c>
      <c r="E4948" s="72" t="s">
        <v>229</v>
      </c>
      <c r="F4948" s="73">
        <v>-1217</v>
      </c>
      <c r="G4948" s="72" t="s">
        <v>14</v>
      </c>
      <c r="H4948" s="72" t="s">
        <v>15</v>
      </c>
      <c r="I4948" s="72" t="s">
        <v>16</v>
      </c>
      <c r="J4948" s="72" t="s">
        <v>220</v>
      </c>
      <c r="K4948" s="72" t="s">
        <v>24</v>
      </c>
      <c r="L4948" s="72" t="s">
        <v>448</v>
      </c>
      <c r="M4948" s="72"/>
    </row>
    <row r="4949" spans="2:13" x14ac:dyDescent="0.25">
      <c r="B4949" s="72" t="s">
        <v>143</v>
      </c>
      <c r="C4949" s="72" t="s">
        <v>144</v>
      </c>
      <c r="D4949" s="72" t="s">
        <v>12</v>
      </c>
      <c r="E4949" s="72" t="s">
        <v>425</v>
      </c>
      <c r="F4949" s="73">
        <v>20050</v>
      </c>
      <c r="G4949" s="72" t="s">
        <v>14</v>
      </c>
      <c r="H4949" s="72" t="s">
        <v>15</v>
      </c>
      <c r="I4949" s="72" t="s">
        <v>16</v>
      </c>
      <c r="J4949" s="72" t="s">
        <v>18</v>
      </c>
      <c r="K4949" s="72" t="s">
        <v>189</v>
      </c>
      <c r="L4949" s="72" t="s">
        <v>190</v>
      </c>
      <c r="M4949" s="72"/>
    </row>
    <row r="4950" spans="2:13" x14ac:dyDescent="0.25">
      <c r="B4950" s="72" t="s">
        <v>143</v>
      </c>
      <c r="C4950" s="72" t="s">
        <v>144</v>
      </c>
      <c r="D4950" s="72" t="s">
        <v>12</v>
      </c>
      <c r="E4950" s="72" t="s">
        <v>152</v>
      </c>
      <c r="F4950" s="73">
        <v>-19634</v>
      </c>
      <c r="G4950" s="72" t="s">
        <v>14</v>
      </c>
      <c r="H4950" s="72" t="s">
        <v>15</v>
      </c>
      <c r="I4950" s="72" t="s">
        <v>16</v>
      </c>
      <c r="J4950" s="72" t="s">
        <v>18</v>
      </c>
      <c r="K4950" s="72" t="s">
        <v>147</v>
      </c>
      <c r="L4950" s="72" t="s">
        <v>347</v>
      </c>
      <c r="M4950" s="72"/>
    </row>
    <row r="4951" spans="2:13" x14ac:dyDescent="0.25">
      <c r="B4951" s="72" t="s">
        <v>143</v>
      </c>
      <c r="C4951" s="72" t="s">
        <v>144</v>
      </c>
      <c r="D4951" s="72" t="s">
        <v>12</v>
      </c>
      <c r="E4951" s="72" t="s">
        <v>219</v>
      </c>
      <c r="F4951" s="73">
        <v>396525</v>
      </c>
      <c r="G4951" s="72" t="s">
        <v>14</v>
      </c>
      <c r="H4951" s="72" t="s">
        <v>155</v>
      </c>
      <c r="I4951" s="72" t="s">
        <v>16</v>
      </c>
      <c r="J4951" s="72" t="s">
        <v>18</v>
      </c>
      <c r="K4951" s="72" t="s">
        <v>33</v>
      </c>
      <c r="L4951" s="72" t="s">
        <v>333</v>
      </c>
      <c r="M4951" s="72"/>
    </row>
    <row r="4952" spans="2:13" x14ac:dyDescent="0.25">
      <c r="B4952" s="72" t="s">
        <v>143</v>
      </c>
      <c r="C4952" s="72" t="s">
        <v>144</v>
      </c>
      <c r="D4952" s="72" t="s">
        <v>12</v>
      </c>
      <c r="E4952" s="72" t="s">
        <v>160</v>
      </c>
      <c r="F4952" s="73">
        <v>113150</v>
      </c>
      <c r="G4952" s="72" t="s">
        <v>14</v>
      </c>
      <c r="H4952" s="72" t="s">
        <v>15</v>
      </c>
      <c r="I4952" s="72" t="s">
        <v>16</v>
      </c>
      <c r="J4952" s="72" t="s">
        <v>18</v>
      </c>
      <c r="K4952" s="72" t="s">
        <v>147</v>
      </c>
      <c r="L4952" s="72" t="s">
        <v>411</v>
      </c>
      <c r="M4952" s="72" t="s">
        <v>248</v>
      </c>
    </row>
    <row r="4953" spans="2:13" x14ac:dyDescent="0.25">
      <c r="B4953" s="72" t="s">
        <v>143</v>
      </c>
      <c r="C4953" s="72" t="s">
        <v>144</v>
      </c>
      <c r="D4953" s="72" t="s">
        <v>12</v>
      </c>
      <c r="E4953" s="72" t="s">
        <v>152</v>
      </c>
      <c r="F4953" s="73">
        <v>-2063</v>
      </c>
      <c r="G4953" s="72" t="s">
        <v>14</v>
      </c>
      <c r="H4953" s="72" t="s">
        <v>155</v>
      </c>
      <c r="I4953" s="72" t="s">
        <v>16</v>
      </c>
      <c r="J4953" s="72" t="s">
        <v>18</v>
      </c>
      <c r="K4953" s="72" t="s">
        <v>147</v>
      </c>
      <c r="L4953" s="72" t="s">
        <v>247</v>
      </c>
      <c r="M4953" s="72"/>
    </row>
    <row r="4954" spans="2:13" x14ac:dyDescent="0.25">
      <c r="B4954" s="72" t="s">
        <v>143</v>
      </c>
      <c r="C4954" s="72" t="s">
        <v>144</v>
      </c>
      <c r="D4954" s="72" t="s">
        <v>12</v>
      </c>
      <c r="E4954" s="72" t="s">
        <v>242</v>
      </c>
      <c r="F4954" s="73">
        <v>-3303</v>
      </c>
      <c r="G4954" s="72" t="s">
        <v>14</v>
      </c>
      <c r="H4954" s="72" t="s">
        <v>155</v>
      </c>
      <c r="I4954" s="72" t="s">
        <v>16</v>
      </c>
      <c r="J4954" s="72" t="s">
        <v>18</v>
      </c>
      <c r="K4954" s="72" t="s">
        <v>33</v>
      </c>
      <c r="L4954" s="72" t="s">
        <v>510</v>
      </c>
      <c r="M4954" s="72"/>
    </row>
    <row r="4955" spans="2:13" x14ac:dyDescent="0.25">
      <c r="B4955" s="72" t="s">
        <v>143</v>
      </c>
      <c r="C4955" s="72" t="s">
        <v>144</v>
      </c>
      <c r="D4955" s="72" t="s">
        <v>12</v>
      </c>
      <c r="E4955" s="72" t="s">
        <v>154</v>
      </c>
      <c r="F4955" s="73">
        <v>-37</v>
      </c>
      <c r="G4955" s="72" t="s">
        <v>14</v>
      </c>
      <c r="H4955" s="72" t="s">
        <v>155</v>
      </c>
      <c r="I4955" s="72" t="s">
        <v>16</v>
      </c>
      <c r="J4955" s="72" t="s">
        <v>18</v>
      </c>
      <c r="K4955" s="72" t="s">
        <v>33</v>
      </c>
      <c r="L4955" s="72" t="s">
        <v>455</v>
      </c>
      <c r="M4955" s="72"/>
    </row>
    <row r="4956" spans="2:13" x14ac:dyDescent="0.25">
      <c r="B4956" s="72" t="s">
        <v>143</v>
      </c>
      <c r="C4956" s="72" t="s">
        <v>144</v>
      </c>
      <c r="D4956" s="72" t="s">
        <v>12</v>
      </c>
      <c r="E4956" s="72" t="s">
        <v>181</v>
      </c>
      <c r="F4956" s="73">
        <v>-2743</v>
      </c>
      <c r="G4956" s="72" t="s">
        <v>14</v>
      </c>
      <c r="H4956" s="72" t="s">
        <v>15</v>
      </c>
      <c r="I4956" s="72" t="s">
        <v>16</v>
      </c>
      <c r="J4956" s="72" t="s">
        <v>18</v>
      </c>
      <c r="K4956" s="72" t="s">
        <v>257</v>
      </c>
      <c r="L4956" s="72" t="s">
        <v>581</v>
      </c>
      <c r="M4956" s="72"/>
    </row>
    <row r="4957" spans="2:13" x14ac:dyDescent="0.25">
      <c r="B4957" s="72" t="s">
        <v>143</v>
      </c>
      <c r="C4957" s="72" t="s">
        <v>144</v>
      </c>
      <c r="D4957" s="72" t="s">
        <v>12</v>
      </c>
      <c r="E4957" s="72" t="s">
        <v>439</v>
      </c>
      <c r="F4957" s="73">
        <v>85759</v>
      </c>
      <c r="G4957" s="72" t="s">
        <v>14</v>
      </c>
      <c r="H4957" s="72" t="s">
        <v>15</v>
      </c>
      <c r="I4957" s="72" t="s">
        <v>136</v>
      </c>
      <c r="J4957" s="72" t="s">
        <v>18</v>
      </c>
      <c r="K4957" s="72" t="s">
        <v>147</v>
      </c>
      <c r="L4957" s="72" t="s">
        <v>378</v>
      </c>
      <c r="M4957" s="72"/>
    </row>
    <row r="4958" spans="2:13" x14ac:dyDescent="0.25">
      <c r="B4958" s="72" t="s">
        <v>143</v>
      </c>
      <c r="C4958" s="72" t="s">
        <v>144</v>
      </c>
      <c r="D4958" s="72" t="s">
        <v>12</v>
      </c>
      <c r="E4958" s="72" t="s">
        <v>244</v>
      </c>
      <c r="F4958" s="73">
        <v>73085</v>
      </c>
      <c r="G4958" s="72" t="s">
        <v>14</v>
      </c>
      <c r="H4958" s="72" t="s">
        <v>15</v>
      </c>
      <c r="I4958" s="72" t="s">
        <v>16</v>
      </c>
      <c r="J4958" s="72" t="s">
        <v>18</v>
      </c>
      <c r="K4958" s="72" t="s">
        <v>33</v>
      </c>
      <c r="L4958" s="72" t="s">
        <v>279</v>
      </c>
      <c r="M4958" s="72" t="s">
        <v>163</v>
      </c>
    </row>
    <row r="4959" spans="2:13" x14ac:dyDescent="0.25">
      <c r="B4959" s="72" t="s">
        <v>143</v>
      </c>
      <c r="C4959" s="72" t="s">
        <v>144</v>
      </c>
      <c r="D4959" s="72" t="s">
        <v>12</v>
      </c>
      <c r="E4959" s="72" t="s">
        <v>237</v>
      </c>
      <c r="F4959" s="73">
        <v>3293339</v>
      </c>
      <c r="G4959" s="72" t="s">
        <v>14</v>
      </c>
      <c r="H4959" s="72" t="s">
        <v>15</v>
      </c>
      <c r="I4959" s="72" t="s">
        <v>16</v>
      </c>
      <c r="J4959" s="72" t="s">
        <v>18</v>
      </c>
      <c r="K4959" s="72" t="s">
        <v>147</v>
      </c>
      <c r="L4959" s="72" t="s">
        <v>225</v>
      </c>
      <c r="M4959" s="72" t="s">
        <v>248</v>
      </c>
    </row>
    <row r="4960" spans="2:13" x14ac:dyDescent="0.25">
      <c r="B4960" s="72" t="s">
        <v>143</v>
      </c>
      <c r="C4960" s="72" t="s">
        <v>144</v>
      </c>
      <c r="D4960" s="72" t="s">
        <v>12</v>
      </c>
      <c r="E4960" s="72" t="s">
        <v>671</v>
      </c>
      <c r="F4960" s="73">
        <v>62306</v>
      </c>
      <c r="G4960" s="72" t="s">
        <v>14</v>
      </c>
      <c r="H4960" s="72" t="s">
        <v>155</v>
      </c>
      <c r="I4960" s="72" t="s">
        <v>136</v>
      </c>
      <c r="J4960" s="72" t="s">
        <v>18</v>
      </c>
      <c r="K4960" s="72" t="s">
        <v>33</v>
      </c>
      <c r="L4960" s="72" t="s">
        <v>617</v>
      </c>
      <c r="M4960" s="72" t="s">
        <v>151</v>
      </c>
    </row>
    <row r="4961" spans="2:13" x14ac:dyDescent="0.25">
      <c r="B4961" s="72" t="s">
        <v>143</v>
      </c>
      <c r="C4961" s="72" t="s">
        <v>144</v>
      </c>
      <c r="D4961" s="72" t="s">
        <v>12</v>
      </c>
      <c r="E4961" s="72" t="s">
        <v>197</v>
      </c>
      <c r="F4961" s="73">
        <v>730916</v>
      </c>
      <c r="G4961" s="72" t="s">
        <v>14</v>
      </c>
      <c r="H4961" s="72" t="s">
        <v>15</v>
      </c>
      <c r="I4961" s="72" t="s">
        <v>16</v>
      </c>
      <c r="J4961" s="72" t="s">
        <v>18</v>
      </c>
      <c r="K4961" s="72" t="s">
        <v>147</v>
      </c>
      <c r="L4961" s="72" t="s">
        <v>376</v>
      </c>
      <c r="M4961" s="72" t="s">
        <v>163</v>
      </c>
    </row>
    <row r="4962" spans="2:13" x14ac:dyDescent="0.25">
      <c r="B4962" s="72" t="s">
        <v>143</v>
      </c>
      <c r="C4962" s="72" t="s">
        <v>144</v>
      </c>
      <c r="D4962" s="72" t="s">
        <v>12</v>
      </c>
      <c r="E4962" s="72" t="s">
        <v>188</v>
      </c>
      <c r="F4962" s="73">
        <v>11392056</v>
      </c>
      <c r="G4962" s="72" t="s">
        <v>31</v>
      </c>
      <c r="H4962" s="72" t="s">
        <v>15</v>
      </c>
      <c r="I4962" s="72" t="s">
        <v>16</v>
      </c>
      <c r="J4962" s="72" t="s">
        <v>146</v>
      </c>
      <c r="K4962" s="72" t="s">
        <v>24</v>
      </c>
      <c r="L4962" s="72" t="s">
        <v>264</v>
      </c>
      <c r="M4962" s="72" t="s">
        <v>151</v>
      </c>
    </row>
    <row r="4963" spans="2:13" x14ac:dyDescent="0.25">
      <c r="B4963" s="72" t="s">
        <v>143</v>
      </c>
      <c r="C4963" s="72" t="s">
        <v>144</v>
      </c>
      <c r="D4963" s="72" t="s">
        <v>12</v>
      </c>
      <c r="E4963" s="72" t="s">
        <v>328</v>
      </c>
      <c r="F4963" s="73">
        <v>5021084</v>
      </c>
      <c r="G4963" s="72" t="s">
        <v>14</v>
      </c>
      <c r="H4963" s="72" t="s">
        <v>15</v>
      </c>
      <c r="I4963" s="72" t="s">
        <v>16</v>
      </c>
      <c r="J4963" s="72" t="s">
        <v>18</v>
      </c>
      <c r="K4963" s="72" t="s">
        <v>27</v>
      </c>
      <c r="L4963" s="72" t="s">
        <v>28</v>
      </c>
      <c r="M4963" s="72" t="s">
        <v>322</v>
      </c>
    </row>
    <row r="4964" spans="2:13" x14ac:dyDescent="0.25">
      <c r="B4964" s="72" t="s">
        <v>143</v>
      </c>
      <c r="C4964" s="72" t="s">
        <v>144</v>
      </c>
      <c r="D4964" s="72" t="s">
        <v>12</v>
      </c>
      <c r="E4964" s="72" t="s">
        <v>175</v>
      </c>
      <c r="F4964" s="73">
        <v>-555</v>
      </c>
      <c r="G4964" s="72" t="s">
        <v>14</v>
      </c>
      <c r="H4964" s="72" t="s">
        <v>15</v>
      </c>
      <c r="I4964" s="72" t="s">
        <v>16</v>
      </c>
      <c r="J4964" s="72" t="s">
        <v>18</v>
      </c>
      <c r="K4964" s="72" t="s">
        <v>214</v>
      </c>
      <c r="L4964" s="72" t="s">
        <v>493</v>
      </c>
      <c r="M4964" s="72"/>
    </row>
    <row r="4965" spans="2:13" x14ac:dyDescent="0.25">
      <c r="B4965" s="72" t="s">
        <v>143</v>
      </c>
      <c r="C4965" s="72" t="s">
        <v>144</v>
      </c>
      <c r="D4965" s="72" t="s">
        <v>12</v>
      </c>
      <c r="E4965" s="72" t="s">
        <v>229</v>
      </c>
      <c r="F4965" s="73">
        <v>-1196961</v>
      </c>
      <c r="G4965" s="72" t="s">
        <v>14</v>
      </c>
      <c r="H4965" s="72" t="s">
        <v>15</v>
      </c>
      <c r="I4965" s="72" t="s">
        <v>16</v>
      </c>
      <c r="J4965" s="72" t="s">
        <v>18</v>
      </c>
      <c r="K4965" s="72" t="s">
        <v>33</v>
      </c>
      <c r="L4965" s="72" t="s">
        <v>221</v>
      </c>
      <c r="M4965" s="72"/>
    </row>
    <row r="4966" spans="2:13" x14ac:dyDescent="0.25">
      <c r="B4966" s="72" t="s">
        <v>143</v>
      </c>
      <c r="C4966" s="72" t="s">
        <v>144</v>
      </c>
      <c r="D4966" s="72" t="s">
        <v>12</v>
      </c>
      <c r="E4966" s="72" t="s">
        <v>237</v>
      </c>
      <c r="F4966" s="73">
        <v>59617032</v>
      </c>
      <c r="G4966" s="72" t="s">
        <v>14</v>
      </c>
      <c r="H4966" s="72" t="s">
        <v>15</v>
      </c>
      <c r="I4966" s="72" t="s">
        <v>16</v>
      </c>
      <c r="J4966" s="72" t="s">
        <v>18</v>
      </c>
      <c r="K4966" s="72" t="s">
        <v>21</v>
      </c>
      <c r="L4966" s="72" t="s">
        <v>22</v>
      </c>
      <c r="M4966" s="72" t="s">
        <v>163</v>
      </c>
    </row>
    <row r="4967" spans="2:13" x14ac:dyDescent="0.25">
      <c r="B4967" s="72" t="s">
        <v>143</v>
      </c>
      <c r="C4967" s="72" t="s">
        <v>144</v>
      </c>
      <c r="D4967" s="72" t="s">
        <v>12</v>
      </c>
      <c r="E4967" s="72" t="s">
        <v>229</v>
      </c>
      <c r="F4967" s="73">
        <v>-2900</v>
      </c>
      <c r="G4967" s="72" t="s">
        <v>14</v>
      </c>
      <c r="H4967" s="72" t="s">
        <v>155</v>
      </c>
      <c r="I4967" s="72" t="s">
        <v>16</v>
      </c>
      <c r="J4967" s="72" t="s">
        <v>18</v>
      </c>
      <c r="K4967" s="72" t="s">
        <v>33</v>
      </c>
      <c r="L4967" s="72" t="s">
        <v>537</v>
      </c>
      <c r="M4967" s="72"/>
    </row>
    <row r="4968" spans="2:13" x14ac:dyDescent="0.25">
      <c r="B4968" s="72" t="s">
        <v>143</v>
      </c>
      <c r="C4968" s="72" t="s">
        <v>144</v>
      </c>
      <c r="D4968" s="72" t="s">
        <v>12</v>
      </c>
      <c r="E4968" s="72" t="s">
        <v>177</v>
      </c>
      <c r="F4968" s="73">
        <v>35165</v>
      </c>
      <c r="G4968" s="72" t="s">
        <v>14</v>
      </c>
      <c r="H4968" s="72" t="s">
        <v>15</v>
      </c>
      <c r="I4968" s="72" t="s">
        <v>16</v>
      </c>
      <c r="J4968" s="72" t="s">
        <v>18</v>
      </c>
      <c r="K4968" s="72" t="s">
        <v>267</v>
      </c>
      <c r="L4968" s="72" t="s">
        <v>321</v>
      </c>
      <c r="M4968" s="72"/>
    </row>
    <row r="4969" spans="2:13" x14ac:dyDescent="0.25">
      <c r="B4969" s="72" t="s">
        <v>143</v>
      </c>
      <c r="C4969" s="72" t="s">
        <v>144</v>
      </c>
      <c r="D4969" s="72" t="s">
        <v>12</v>
      </c>
      <c r="E4969" s="72" t="s">
        <v>183</v>
      </c>
      <c r="F4969" s="73">
        <v>76104</v>
      </c>
      <c r="G4969" s="72" t="s">
        <v>14</v>
      </c>
      <c r="H4969" s="72" t="s">
        <v>155</v>
      </c>
      <c r="I4969" s="72" t="s">
        <v>16</v>
      </c>
      <c r="J4969" s="72" t="s">
        <v>18</v>
      </c>
      <c r="K4969" s="72" t="s">
        <v>33</v>
      </c>
      <c r="L4969" s="72" t="s">
        <v>617</v>
      </c>
      <c r="M4969" s="72" t="s">
        <v>186</v>
      </c>
    </row>
    <row r="4970" spans="2:13" x14ac:dyDescent="0.25">
      <c r="B4970" s="72" t="s">
        <v>143</v>
      </c>
      <c r="C4970" s="72" t="s">
        <v>144</v>
      </c>
      <c r="D4970" s="72" t="s">
        <v>12</v>
      </c>
      <c r="E4970" s="72" t="s">
        <v>152</v>
      </c>
      <c r="F4970" s="73">
        <v>-6781</v>
      </c>
      <c r="G4970" s="72" t="s">
        <v>14</v>
      </c>
      <c r="H4970" s="72" t="s">
        <v>15</v>
      </c>
      <c r="I4970" s="72" t="s">
        <v>16</v>
      </c>
      <c r="J4970" s="72" t="s">
        <v>18</v>
      </c>
      <c r="K4970" s="72" t="s">
        <v>168</v>
      </c>
      <c r="L4970" s="72" t="s">
        <v>592</v>
      </c>
      <c r="M4970" s="72"/>
    </row>
    <row r="4971" spans="2:13" x14ac:dyDescent="0.25">
      <c r="B4971" s="72" t="s">
        <v>143</v>
      </c>
      <c r="C4971" s="72" t="s">
        <v>144</v>
      </c>
      <c r="D4971" s="72" t="s">
        <v>12</v>
      </c>
      <c r="E4971" s="72" t="s">
        <v>199</v>
      </c>
      <c r="F4971" s="73">
        <v>54521</v>
      </c>
      <c r="G4971" s="72" t="s">
        <v>14</v>
      </c>
      <c r="H4971" s="72" t="s">
        <v>15</v>
      </c>
      <c r="I4971" s="72" t="s">
        <v>16</v>
      </c>
      <c r="J4971" s="72" t="s">
        <v>18</v>
      </c>
      <c r="K4971" s="72" t="s">
        <v>147</v>
      </c>
      <c r="L4971" s="72" t="s">
        <v>347</v>
      </c>
      <c r="M4971" s="72"/>
    </row>
    <row r="4972" spans="2:13" x14ac:dyDescent="0.25">
      <c r="B4972" s="72" t="s">
        <v>143</v>
      </c>
      <c r="C4972" s="72" t="s">
        <v>144</v>
      </c>
      <c r="D4972" s="72" t="s">
        <v>12</v>
      </c>
      <c r="E4972" s="72" t="s">
        <v>154</v>
      </c>
      <c r="F4972" s="73">
        <v>-11995</v>
      </c>
      <c r="G4972" s="72" t="s">
        <v>14</v>
      </c>
      <c r="H4972" s="72" t="s">
        <v>155</v>
      </c>
      <c r="I4972" s="72" t="s">
        <v>16</v>
      </c>
      <c r="J4972" s="72" t="s">
        <v>18</v>
      </c>
      <c r="K4972" s="72" t="s">
        <v>147</v>
      </c>
      <c r="L4972" s="72" t="s">
        <v>275</v>
      </c>
      <c r="M4972" s="72"/>
    </row>
    <row r="4973" spans="2:13" x14ac:dyDescent="0.25">
      <c r="B4973" s="72" t="s">
        <v>143</v>
      </c>
      <c r="C4973" s="72" t="s">
        <v>144</v>
      </c>
      <c r="D4973" s="72" t="s">
        <v>12</v>
      </c>
      <c r="E4973" s="72" t="s">
        <v>145</v>
      </c>
      <c r="F4973" s="73">
        <v>-26279</v>
      </c>
      <c r="G4973" s="72" t="s">
        <v>14</v>
      </c>
      <c r="H4973" s="72" t="s">
        <v>155</v>
      </c>
      <c r="I4973" s="72" t="s">
        <v>16</v>
      </c>
      <c r="J4973" s="72" t="s">
        <v>18</v>
      </c>
      <c r="K4973" s="72" t="s">
        <v>33</v>
      </c>
      <c r="L4973" s="72" t="s">
        <v>403</v>
      </c>
      <c r="M4973" s="72"/>
    </row>
    <row r="4974" spans="2:13" x14ac:dyDescent="0.25">
      <c r="B4974" s="72" t="s">
        <v>143</v>
      </c>
      <c r="C4974" s="72" t="s">
        <v>144</v>
      </c>
      <c r="D4974" s="72" t="s">
        <v>12</v>
      </c>
      <c r="E4974" s="72" t="s">
        <v>154</v>
      </c>
      <c r="F4974" s="73">
        <v>-1320</v>
      </c>
      <c r="G4974" s="72" t="s">
        <v>14</v>
      </c>
      <c r="H4974" s="72" t="s">
        <v>155</v>
      </c>
      <c r="I4974" s="72" t="s">
        <v>16</v>
      </c>
      <c r="J4974" s="72" t="s">
        <v>18</v>
      </c>
      <c r="K4974" s="72" t="s">
        <v>33</v>
      </c>
      <c r="L4974" s="72" t="s">
        <v>331</v>
      </c>
      <c r="M4974" s="72"/>
    </row>
    <row r="4975" spans="2:13" x14ac:dyDescent="0.25">
      <c r="B4975" s="72" t="s">
        <v>143</v>
      </c>
      <c r="C4975" s="72" t="s">
        <v>144</v>
      </c>
      <c r="D4975" s="72" t="s">
        <v>12</v>
      </c>
      <c r="E4975" s="72" t="s">
        <v>328</v>
      </c>
      <c r="F4975" s="73">
        <v>51850</v>
      </c>
      <c r="G4975" s="72" t="s">
        <v>14</v>
      </c>
      <c r="H4975" s="72" t="s">
        <v>15</v>
      </c>
      <c r="I4975" s="72" t="s">
        <v>16</v>
      </c>
      <c r="J4975" s="72" t="s">
        <v>18</v>
      </c>
      <c r="K4975" s="72" t="s">
        <v>147</v>
      </c>
      <c r="L4975" s="72" t="s">
        <v>619</v>
      </c>
      <c r="M4975" s="72" t="s">
        <v>159</v>
      </c>
    </row>
    <row r="4976" spans="2:13" x14ac:dyDescent="0.25">
      <c r="B4976" s="72" t="s">
        <v>143</v>
      </c>
      <c r="C4976" s="72" t="s">
        <v>144</v>
      </c>
      <c r="D4976" s="72" t="s">
        <v>12</v>
      </c>
      <c r="E4976" s="72" t="s">
        <v>201</v>
      </c>
      <c r="F4976" s="73">
        <v>32953</v>
      </c>
      <c r="G4976" s="72" t="s">
        <v>14</v>
      </c>
      <c r="H4976" s="72" t="s">
        <v>15</v>
      </c>
      <c r="I4976" s="72" t="s">
        <v>16</v>
      </c>
      <c r="J4976" s="72" t="s">
        <v>18</v>
      </c>
      <c r="K4976" s="72" t="s">
        <v>33</v>
      </c>
      <c r="L4976" s="72" t="s">
        <v>490</v>
      </c>
      <c r="M4976" s="72" t="s">
        <v>159</v>
      </c>
    </row>
    <row r="4977" spans="2:13" x14ac:dyDescent="0.25">
      <c r="B4977" s="72" t="s">
        <v>143</v>
      </c>
      <c r="C4977" s="72" t="s">
        <v>144</v>
      </c>
      <c r="D4977" s="72" t="s">
        <v>12</v>
      </c>
      <c r="E4977" s="72" t="s">
        <v>199</v>
      </c>
      <c r="F4977" s="73">
        <v>31377</v>
      </c>
      <c r="G4977" s="72" t="s">
        <v>14</v>
      </c>
      <c r="H4977" s="72" t="s">
        <v>15</v>
      </c>
      <c r="I4977" s="72" t="s">
        <v>16</v>
      </c>
      <c r="J4977" s="72" t="s">
        <v>18</v>
      </c>
      <c r="K4977" s="72" t="s">
        <v>168</v>
      </c>
      <c r="L4977" s="72" t="s">
        <v>755</v>
      </c>
      <c r="M4977" s="72"/>
    </row>
    <row r="4978" spans="2:13" x14ac:dyDescent="0.25">
      <c r="B4978" s="72" t="s">
        <v>143</v>
      </c>
      <c r="C4978" s="72" t="s">
        <v>144</v>
      </c>
      <c r="D4978" s="72" t="s">
        <v>12</v>
      </c>
      <c r="E4978" s="72" t="s">
        <v>188</v>
      </c>
      <c r="F4978" s="73">
        <v>39235</v>
      </c>
      <c r="G4978" s="72" t="s">
        <v>31</v>
      </c>
      <c r="H4978" s="72" t="s">
        <v>15</v>
      </c>
      <c r="I4978" s="72" t="s">
        <v>16</v>
      </c>
      <c r="J4978" s="72" t="s">
        <v>32</v>
      </c>
      <c r="K4978" s="72" t="s">
        <v>147</v>
      </c>
      <c r="L4978" s="72" t="s">
        <v>411</v>
      </c>
      <c r="M4978" s="72" t="s">
        <v>151</v>
      </c>
    </row>
    <row r="4979" spans="2:13" x14ac:dyDescent="0.25">
      <c r="B4979" s="72" t="s">
        <v>143</v>
      </c>
      <c r="C4979" s="72" t="s">
        <v>144</v>
      </c>
      <c r="D4979" s="72" t="s">
        <v>12</v>
      </c>
      <c r="E4979" s="72" t="s">
        <v>152</v>
      </c>
      <c r="F4979" s="73">
        <v>-118407</v>
      </c>
      <c r="G4979" s="72" t="s">
        <v>14</v>
      </c>
      <c r="H4979" s="72" t="s">
        <v>15</v>
      </c>
      <c r="I4979" s="72" t="s">
        <v>16</v>
      </c>
      <c r="J4979" s="72" t="s">
        <v>18</v>
      </c>
      <c r="K4979" s="72" t="s">
        <v>184</v>
      </c>
      <c r="L4979" s="72" t="s">
        <v>635</v>
      </c>
      <c r="M4979" s="72"/>
    </row>
    <row r="4980" spans="2:13" x14ac:dyDescent="0.25">
      <c r="B4980" s="72" t="s">
        <v>143</v>
      </c>
      <c r="C4980" s="72" t="s">
        <v>144</v>
      </c>
      <c r="D4980" s="72" t="s">
        <v>12</v>
      </c>
      <c r="E4980" s="72" t="s">
        <v>833</v>
      </c>
      <c r="F4980" s="73">
        <v>59278882</v>
      </c>
      <c r="G4980" s="72" t="s">
        <v>14</v>
      </c>
      <c r="H4980" s="72" t="s">
        <v>15</v>
      </c>
      <c r="I4980" s="72" t="s">
        <v>16</v>
      </c>
      <c r="J4980" s="72" t="s">
        <v>18</v>
      </c>
      <c r="K4980" s="72" t="s">
        <v>24</v>
      </c>
      <c r="L4980" s="72" t="s">
        <v>456</v>
      </c>
      <c r="M4980" s="72" t="s">
        <v>334</v>
      </c>
    </row>
    <row r="4981" spans="2:13" x14ac:dyDescent="0.25">
      <c r="B4981" s="72" t="s">
        <v>143</v>
      </c>
      <c r="C4981" s="72" t="s">
        <v>144</v>
      </c>
      <c r="D4981" s="72" t="s">
        <v>12</v>
      </c>
      <c r="E4981" s="72" t="s">
        <v>160</v>
      </c>
      <c r="F4981" s="73">
        <v>12348</v>
      </c>
      <c r="G4981" s="72" t="s">
        <v>14</v>
      </c>
      <c r="H4981" s="72" t="s">
        <v>155</v>
      </c>
      <c r="I4981" s="72" t="s">
        <v>16</v>
      </c>
      <c r="J4981" s="72" t="s">
        <v>18</v>
      </c>
      <c r="K4981" s="72" t="s">
        <v>147</v>
      </c>
      <c r="L4981" s="72" t="s">
        <v>369</v>
      </c>
      <c r="M4981" s="72" t="s">
        <v>163</v>
      </c>
    </row>
    <row r="4982" spans="2:13" x14ac:dyDescent="0.25">
      <c r="B4982" s="72" t="s">
        <v>143</v>
      </c>
      <c r="C4982" s="72" t="s">
        <v>144</v>
      </c>
      <c r="D4982" s="72" t="s">
        <v>12</v>
      </c>
      <c r="E4982" s="72" t="s">
        <v>237</v>
      </c>
      <c r="F4982" s="73">
        <v>12167</v>
      </c>
      <c r="G4982" s="72" t="s">
        <v>14</v>
      </c>
      <c r="H4982" s="72" t="s">
        <v>155</v>
      </c>
      <c r="I4982" s="72" t="s">
        <v>16</v>
      </c>
      <c r="J4982" s="72" t="s">
        <v>18</v>
      </c>
      <c r="K4982" s="72" t="s">
        <v>33</v>
      </c>
      <c r="L4982" s="72" t="s">
        <v>231</v>
      </c>
      <c r="M4982" s="72" t="s">
        <v>151</v>
      </c>
    </row>
    <row r="4983" spans="2:13" x14ac:dyDescent="0.25">
      <c r="B4983" s="72" t="s">
        <v>143</v>
      </c>
      <c r="C4983" s="72" t="s">
        <v>144</v>
      </c>
      <c r="D4983" s="72" t="s">
        <v>12</v>
      </c>
      <c r="E4983" s="72" t="s">
        <v>201</v>
      </c>
      <c r="F4983" s="73">
        <v>635305</v>
      </c>
      <c r="G4983" s="72" t="s">
        <v>14</v>
      </c>
      <c r="H4983" s="72" t="s">
        <v>15</v>
      </c>
      <c r="I4983" s="72" t="s">
        <v>16</v>
      </c>
      <c r="J4983" s="72" t="s">
        <v>18</v>
      </c>
      <c r="K4983" s="72" t="s">
        <v>184</v>
      </c>
      <c r="L4983" s="72" t="s">
        <v>336</v>
      </c>
      <c r="M4983" s="72" t="s">
        <v>203</v>
      </c>
    </row>
    <row r="4984" spans="2:13" x14ac:dyDescent="0.25">
      <c r="B4984" s="72" t="s">
        <v>143</v>
      </c>
      <c r="C4984" s="72" t="s">
        <v>144</v>
      </c>
      <c r="D4984" s="72" t="s">
        <v>12</v>
      </c>
      <c r="E4984" s="72" t="s">
        <v>188</v>
      </c>
      <c r="F4984" s="73">
        <v>4619125</v>
      </c>
      <c r="G4984" s="72" t="s">
        <v>14</v>
      </c>
      <c r="H4984" s="72" t="s">
        <v>15</v>
      </c>
      <c r="I4984" s="72" t="s">
        <v>16</v>
      </c>
      <c r="J4984" s="72" t="s">
        <v>18</v>
      </c>
      <c r="K4984" s="72" t="s">
        <v>33</v>
      </c>
      <c r="L4984" s="72" t="s">
        <v>360</v>
      </c>
      <c r="M4984" s="72" t="s">
        <v>191</v>
      </c>
    </row>
    <row r="4985" spans="2:13" x14ac:dyDescent="0.25">
      <c r="B4985" s="72" t="s">
        <v>143</v>
      </c>
      <c r="C4985" s="72" t="s">
        <v>144</v>
      </c>
      <c r="D4985" s="72" t="s">
        <v>12</v>
      </c>
      <c r="E4985" s="72" t="s">
        <v>152</v>
      </c>
      <c r="F4985" s="73">
        <v>-6070</v>
      </c>
      <c r="G4985" s="72" t="s">
        <v>14</v>
      </c>
      <c r="H4985" s="72" t="s">
        <v>15</v>
      </c>
      <c r="I4985" s="72" t="s">
        <v>16</v>
      </c>
      <c r="J4985" s="72" t="s">
        <v>18</v>
      </c>
      <c r="K4985" s="72" t="s">
        <v>33</v>
      </c>
      <c r="L4985" s="72" t="s">
        <v>232</v>
      </c>
      <c r="M4985" s="72"/>
    </row>
    <row r="4986" spans="2:13" x14ac:dyDescent="0.25">
      <c r="B4986" s="72" t="s">
        <v>143</v>
      </c>
      <c r="C4986" s="72" t="s">
        <v>144</v>
      </c>
      <c r="D4986" s="72" t="s">
        <v>12</v>
      </c>
      <c r="E4986" s="72" t="s">
        <v>227</v>
      </c>
      <c r="F4986" s="73">
        <v>87595</v>
      </c>
      <c r="G4986" s="72" t="s">
        <v>14</v>
      </c>
      <c r="H4986" s="72" t="s">
        <v>15</v>
      </c>
      <c r="I4986" s="72" t="s">
        <v>16</v>
      </c>
      <c r="J4986" s="72" t="s">
        <v>18</v>
      </c>
      <c r="K4986" s="72" t="s">
        <v>21</v>
      </c>
      <c r="L4986" s="72" t="s">
        <v>515</v>
      </c>
      <c r="M4986" s="72" t="s">
        <v>191</v>
      </c>
    </row>
    <row r="4987" spans="2:13" x14ac:dyDescent="0.25">
      <c r="B4987" s="72" t="s">
        <v>143</v>
      </c>
      <c r="C4987" s="72" t="s">
        <v>144</v>
      </c>
      <c r="D4987" s="72" t="s">
        <v>12</v>
      </c>
      <c r="E4987" s="72" t="s">
        <v>160</v>
      </c>
      <c r="F4987" s="73">
        <v>24476</v>
      </c>
      <c r="G4987" s="72" t="s">
        <v>14</v>
      </c>
      <c r="H4987" s="72" t="s">
        <v>15</v>
      </c>
      <c r="I4987" s="72" t="s">
        <v>16</v>
      </c>
      <c r="J4987" s="72" t="s">
        <v>18</v>
      </c>
      <c r="K4987" s="72" t="s">
        <v>147</v>
      </c>
      <c r="L4987" s="72" t="s">
        <v>259</v>
      </c>
      <c r="M4987" s="72" t="s">
        <v>151</v>
      </c>
    </row>
    <row r="4988" spans="2:13" x14ac:dyDescent="0.25">
      <c r="B4988" s="72" t="s">
        <v>143</v>
      </c>
      <c r="C4988" s="72" t="s">
        <v>144</v>
      </c>
      <c r="D4988" s="72" t="s">
        <v>12</v>
      </c>
      <c r="E4988" s="72" t="s">
        <v>177</v>
      </c>
      <c r="F4988" s="73">
        <v>98677</v>
      </c>
      <c r="G4988" s="72" t="s">
        <v>14</v>
      </c>
      <c r="H4988" s="72" t="s">
        <v>15</v>
      </c>
      <c r="I4988" s="72" t="s">
        <v>16</v>
      </c>
      <c r="J4988" s="72" t="s">
        <v>18</v>
      </c>
      <c r="K4988" s="72" t="s">
        <v>33</v>
      </c>
      <c r="L4988" s="72" t="s">
        <v>392</v>
      </c>
      <c r="M4988" s="72"/>
    </row>
    <row r="4989" spans="2:13" x14ac:dyDescent="0.25">
      <c r="B4989" s="72" t="s">
        <v>143</v>
      </c>
      <c r="C4989" s="72" t="s">
        <v>144</v>
      </c>
      <c r="D4989" s="72" t="s">
        <v>12</v>
      </c>
      <c r="E4989" s="72" t="s">
        <v>181</v>
      </c>
      <c r="F4989" s="73">
        <v>-40</v>
      </c>
      <c r="G4989" s="72" t="s">
        <v>14</v>
      </c>
      <c r="H4989" s="72" t="s">
        <v>15</v>
      </c>
      <c r="I4989" s="72" t="s">
        <v>16</v>
      </c>
      <c r="J4989" s="72" t="s">
        <v>18</v>
      </c>
      <c r="K4989" s="72" t="s">
        <v>33</v>
      </c>
      <c r="L4989" s="72" t="s">
        <v>597</v>
      </c>
      <c r="M4989" s="72"/>
    </row>
    <row r="4990" spans="2:13" x14ac:dyDescent="0.25">
      <c r="B4990" s="72" t="s">
        <v>143</v>
      </c>
      <c r="C4990" s="72" t="s">
        <v>144</v>
      </c>
      <c r="D4990" s="72" t="s">
        <v>12</v>
      </c>
      <c r="E4990" s="72" t="s">
        <v>164</v>
      </c>
      <c r="F4990" s="73">
        <v>-16146</v>
      </c>
      <c r="G4990" s="72" t="s">
        <v>14</v>
      </c>
      <c r="H4990" s="72" t="s">
        <v>15</v>
      </c>
      <c r="I4990" s="72" t="s">
        <v>16</v>
      </c>
      <c r="J4990" s="72" t="s">
        <v>18</v>
      </c>
      <c r="K4990" s="72" t="s">
        <v>214</v>
      </c>
      <c r="L4990" s="72" t="s">
        <v>665</v>
      </c>
      <c r="M4990" s="72"/>
    </row>
    <row r="4991" spans="2:13" x14ac:dyDescent="0.25">
      <c r="B4991" s="72" t="s">
        <v>143</v>
      </c>
      <c r="C4991" s="72" t="s">
        <v>144</v>
      </c>
      <c r="D4991" s="72" t="s">
        <v>12</v>
      </c>
      <c r="E4991" s="72" t="s">
        <v>209</v>
      </c>
      <c r="F4991" s="73">
        <v>3741232</v>
      </c>
      <c r="G4991" s="72" t="s">
        <v>14</v>
      </c>
      <c r="H4991" s="72" t="s">
        <v>15</v>
      </c>
      <c r="I4991" s="72" t="s">
        <v>16</v>
      </c>
      <c r="J4991" s="72" t="s">
        <v>18</v>
      </c>
      <c r="K4991" s="72" t="s">
        <v>205</v>
      </c>
      <c r="L4991" s="72" t="s">
        <v>540</v>
      </c>
      <c r="M4991" s="72" t="s">
        <v>159</v>
      </c>
    </row>
    <row r="4992" spans="2:13" x14ac:dyDescent="0.25">
      <c r="B4992" s="72" t="s">
        <v>143</v>
      </c>
      <c r="C4992" s="72" t="s">
        <v>144</v>
      </c>
      <c r="D4992" s="72" t="s">
        <v>12</v>
      </c>
      <c r="E4992" s="72" t="s">
        <v>164</v>
      </c>
      <c r="F4992" s="73">
        <v>-17960</v>
      </c>
      <c r="G4992" s="72" t="s">
        <v>14</v>
      </c>
      <c r="H4992" s="72" t="s">
        <v>155</v>
      </c>
      <c r="I4992" s="72" t="s">
        <v>16</v>
      </c>
      <c r="J4992" s="72" t="s">
        <v>18</v>
      </c>
      <c r="K4992" s="72" t="s">
        <v>147</v>
      </c>
      <c r="L4992" s="72" t="s">
        <v>223</v>
      </c>
      <c r="M4992" s="72"/>
    </row>
    <row r="4993" spans="2:13" x14ac:dyDescent="0.25">
      <c r="B4993" s="72" t="s">
        <v>143</v>
      </c>
      <c r="C4993" s="72" t="s">
        <v>144</v>
      </c>
      <c r="D4993" s="72" t="s">
        <v>12</v>
      </c>
      <c r="E4993" s="72" t="s">
        <v>188</v>
      </c>
      <c r="F4993" s="73">
        <v>835392</v>
      </c>
      <c r="G4993" s="72" t="s">
        <v>14</v>
      </c>
      <c r="H4993" s="72" t="s">
        <v>155</v>
      </c>
      <c r="I4993" s="72" t="s">
        <v>16</v>
      </c>
      <c r="J4993" s="72" t="s">
        <v>18</v>
      </c>
      <c r="K4993" s="72" t="s">
        <v>33</v>
      </c>
      <c r="L4993" s="72" t="s">
        <v>543</v>
      </c>
      <c r="M4993" s="72" t="s">
        <v>151</v>
      </c>
    </row>
    <row r="4994" spans="2:13" x14ac:dyDescent="0.25">
      <c r="B4994" s="72" t="s">
        <v>143</v>
      </c>
      <c r="C4994" s="72" t="s">
        <v>144</v>
      </c>
      <c r="D4994" s="72" t="s">
        <v>12</v>
      </c>
      <c r="E4994" s="72" t="s">
        <v>154</v>
      </c>
      <c r="F4994" s="73">
        <v>-622</v>
      </c>
      <c r="G4994" s="72" t="s">
        <v>14</v>
      </c>
      <c r="H4994" s="72" t="s">
        <v>15</v>
      </c>
      <c r="I4994" s="72" t="s">
        <v>16</v>
      </c>
      <c r="J4994" s="72" t="s">
        <v>18</v>
      </c>
      <c r="K4994" s="72" t="s">
        <v>147</v>
      </c>
      <c r="L4994" s="72" t="s">
        <v>411</v>
      </c>
      <c r="M4994" s="72"/>
    </row>
    <row r="4995" spans="2:13" x14ac:dyDescent="0.25">
      <c r="B4995" s="72" t="s">
        <v>143</v>
      </c>
      <c r="C4995" s="72" t="s">
        <v>144</v>
      </c>
      <c r="D4995" s="72" t="s">
        <v>12</v>
      </c>
      <c r="E4995" s="72" t="s">
        <v>219</v>
      </c>
      <c r="F4995" s="73">
        <v>192701</v>
      </c>
      <c r="G4995" s="72" t="s">
        <v>14</v>
      </c>
      <c r="H4995" s="72" t="s">
        <v>15</v>
      </c>
      <c r="I4995" s="72" t="s">
        <v>16</v>
      </c>
      <c r="J4995" s="72" t="s">
        <v>18</v>
      </c>
      <c r="K4995" s="72" t="s">
        <v>147</v>
      </c>
      <c r="L4995" s="72" t="s">
        <v>432</v>
      </c>
      <c r="M4995" s="72"/>
    </row>
    <row r="4996" spans="2:13" x14ac:dyDescent="0.25">
      <c r="B4996" s="72" t="s">
        <v>143</v>
      </c>
      <c r="C4996" s="72" t="s">
        <v>144</v>
      </c>
      <c r="D4996" s="72" t="s">
        <v>12</v>
      </c>
      <c r="E4996" s="72" t="s">
        <v>160</v>
      </c>
      <c r="F4996" s="73">
        <v>355204</v>
      </c>
      <c r="G4996" s="72" t="s">
        <v>14</v>
      </c>
      <c r="H4996" s="72" t="s">
        <v>15</v>
      </c>
      <c r="I4996" s="72" t="s">
        <v>16</v>
      </c>
      <c r="J4996" s="72" t="s">
        <v>18</v>
      </c>
      <c r="K4996" s="72" t="s">
        <v>168</v>
      </c>
      <c r="L4996" s="72" t="s">
        <v>413</v>
      </c>
      <c r="M4996" s="72" t="s">
        <v>248</v>
      </c>
    </row>
    <row r="4997" spans="2:13" x14ac:dyDescent="0.25">
      <c r="B4997" s="72" t="s">
        <v>143</v>
      </c>
      <c r="C4997" s="72" t="s">
        <v>144</v>
      </c>
      <c r="D4997" s="72" t="s">
        <v>12</v>
      </c>
      <c r="E4997" s="72" t="s">
        <v>201</v>
      </c>
      <c r="F4997" s="73">
        <v>158723</v>
      </c>
      <c r="G4997" s="72" t="s">
        <v>14</v>
      </c>
      <c r="H4997" s="72" t="s">
        <v>15</v>
      </c>
      <c r="I4997" s="72" t="s">
        <v>16</v>
      </c>
      <c r="J4997" s="72" t="s">
        <v>18</v>
      </c>
      <c r="K4997" s="72" t="s">
        <v>161</v>
      </c>
      <c r="L4997" s="72" t="s">
        <v>174</v>
      </c>
      <c r="M4997" s="72" t="s">
        <v>203</v>
      </c>
    </row>
    <row r="4998" spans="2:13" x14ac:dyDescent="0.25">
      <c r="B4998" s="72" t="s">
        <v>143</v>
      </c>
      <c r="C4998" s="72" t="s">
        <v>144</v>
      </c>
      <c r="D4998" s="72" t="s">
        <v>12</v>
      </c>
      <c r="E4998" s="72" t="s">
        <v>181</v>
      </c>
      <c r="F4998" s="73">
        <v>-110</v>
      </c>
      <c r="G4998" s="72" t="s">
        <v>14</v>
      </c>
      <c r="H4998" s="72" t="s">
        <v>155</v>
      </c>
      <c r="I4998" s="72" t="s">
        <v>16</v>
      </c>
      <c r="J4998" s="72" t="s">
        <v>18</v>
      </c>
      <c r="K4998" s="72" t="s">
        <v>33</v>
      </c>
      <c r="L4998" s="72" t="s">
        <v>805</v>
      </c>
      <c r="M4998" s="72"/>
    </row>
    <row r="4999" spans="2:13" x14ac:dyDescent="0.25">
      <c r="B4999" s="72" t="s">
        <v>143</v>
      </c>
      <c r="C4999" s="72" t="s">
        <v>144</v>
      </c>
      <c r="D4999" s="72" t="s">
        <v>12</v>
      </c>
      <c r="E4999" s="72" t="s">
        <v>160</v>
      </c>
      <c r="F4999" s="73">
        <v>6498</v>
      </c>
      <c r="G4999" s="72" t="s">
        <v>14</v>
      </c>
      <c r="H4999" s="72" t="s">
        <v>15</v>
      </c>
      <c r="I4999" s="72" t="s">
        <v>16</v>
      </c>
      <c r="J4999" s="72" t="s">
        <v>18</v>
      </c>
      <c r="K4999" s="72" t="s">
        <v>267</v>
      </c>
      <c r="L4999" s="72" t="s">
        <v>340</v>
      </c>
      <c r="M4999" s="72" t="s">
        <v>163</v>
      </c>
    </row>
    <row r="5000" spans="2:13" x14ac:dyDescent="0.25">
      <c r="B5000" s="72" t="s">
        <v>143</v>
      </c>
      <c r="C5000" s="72" t="s">
        <v>144</v>
      </c>
      <c r="D5000" s="72" t="s">
        <v>12</v>
      </c>
      <c r="E5000" s="72" t="s">
        <v>199</v>
      </c>
      <c r="F5000" s="73">
        <v>2039</v>
      </c>
      <c r="G5000" s="72" t="s">
        <v>14</v>
      </c>
      <c r="H5000" s="72" t="s">
        <v>155</v>
      </c>
      <c r="I5000" s="72" t="s">
        <v>136</v>
      </c>
      <c r="J5000" s="72" t="s">
        <v>18</v>
      </c>
      <c r="K5000" s="72" t="s">
        <v>267</v>
      </c>
      <c r="L5000" s="72" t="s">
        <v>452</v>
      </c>
      <c r="M5000" s="72"/>
    </row>
    <row r="5001" spans="2:13" x14ac:dyDescent="0.25">
      <c r="B5001" s="72" t="s">
        <v>143</v>
      </c>
      <c r="C5001" s="72" t="s">
        <v>144</v>
      </c>
      <c r="D5001" s="72" t="s">
        <v>12</v>
      </c>
      <c r="E5001" s="72" t="s">
        <v>188</v>
      </c>
      <c r="F5001" s="73">
        <v>15570135</v>
      </c>
      <c r="G5001" s="72" t="s">
        <v>14</v>
      </c>
      <c r="H5001" s="72" t="s">
        <v>155</v>
      </c>
      <c r="I5001" s="72" t="s">
        <v>16</v>
      </c>
      <c r="J5001" s="72" t="s">
        <v>18</v>
      </c>
      <c r="K5001" s="72" t="s">
        <v>33</v>
      </c>
      <c r="L5001" s="72" t="s">
        <v>353</v>
      </c>
      <c r="M5001" s="72" t="s">
        <v>191</v>
      </c>
    </row>
    <row r="5002" spans="2:13" x14ac:dyDescent="0.25">
      <c r="B5002" s="72" t="s">
        <v>143</v>
      </c>
      <c r="C5002" s="72" t="s">
        <v>144</v>
      </c>
      <c r="D5002" s="72" t="s">
        <v>12</v>
      </c>
      <c r="E5002" s="72" t="s">
        <v>199</v>
      </c>
      <c r="F5002" s="73">
        <v>10063</v>
      </c>
      <c r="G5002" s="72" t="s">
        <v>14</v>
      </c>
      <c r="H5002" s="72" t="s">
        <v>15</v>
      </c>
      <c r="I5002" s="72" t="s">
        <v>16</v>
      </c>
      <c r="J5002" s="72" t="s">
        <v>18</v>
      </c>
      <c r="K5002" s="72" t="s">
        <v>257</v>
      </c>
      <c r="L5002" s="72" t="s">
        <v>718</v>
      </c>
      <c r="M5002" s="72"/>
    </row>
    <row r="5003" spans="2:13" x14ac:dyDescent="0.25">
      <c r="B5003" s="72" t="s">
        <v>143</v>
      </c>
      <c r="C5003" s="72" t="s">
        <v>144</v>
      </c>
      <c r="D5003" s="72" t="s">
        <v>12</v>
      </c>
      <c r="E5003" s="72" t="s">
        <v>154</v>
      </c>
      <c r="F5003" s="73">
        <v>-15471</v>
      </c>
      <c r="G5003" s="72" t="s">
        <v>14</v>
      </c>
      <c r="H5003" s="72" t="s">
        <v>15</v>
      </c>
      <c r="I5003" s="72" t="s">
        <v>16</v>
      </c>
      <c r="J5003" s="72" t="s">
        <v>18</v>
      </c>
      <c r="K5003" s="72" t="s">
        <v>161</v>
      </c>
      <c r="L5003" s="72" t="s">
        <v>793</v>
      </c>
      <c r="M5003" s="72"/>
    </row>
    <row r="5004" spans="2:13" x14ac:dyDescent="0.25">
      <c r="B5004" s="72" t="s">
        <v>143</v>
      </c>
      <c r="C5004" s="72" t="s">
        <v>144</v>
      </c>
      <c r="D5004" s="72" t="s">
        <v>12</v>
      </c>
      <c r="E5004" s="72" t="s">
        <v>183</v>
      </c>
      <c r="F5004" s="73">
        <v>36390</v>
      </c>
      <c r="G5004" s="72" t="s">
        <v>14</v>
      </c>
      <c r="H5004" s="72" t="s">
        <v>15</v>
      </c>
      <c r="I5004" s="72" t="s">
        <v>16</v>
      </c>
      <c r="J5004" s="72" t="s">
        <v>18</v>
      </c>
      <c r="K5004" s="72" t="s">
        <v>24</v>
      </c>
      <c r="L5004" s="72" t="s">
        <v>585</v>
      </c>
      <c r="M5004" s="72" t="s">
        <v>248</v>
      </c>
    </row>
    <row r="5005" spans="2:13" x14ac:dyDescent="0.25">
      <c r="B5005" s="72" t="s">
        <v>143</v>
      </c>
      <c r="C5005" s="72" t="s">
        <v>144</v>
      </c>
      <c r="D5005" s="72" t="s">
        <v>12</v>
      </c>
      <c r="E5005" s="72" t="s">
        <v>227</v>
      </c>
      <c r="F5005" s="73">
        <v>96195</v>
      </c>
      <c r="G5005" s="72" t="s">
        <v>14</v>
      </c>
      <c r="H5005" s="72" t="s">
        <v>15</v>
      </c>
      <c r="I5005" s="72" t="s">
        <v>16</v>
      </c>
      <c r="J5005" s="72" t="s">
        <v>18</v>
      </c>
      <c r="K5005" s="72" t="s">
        <v>147</v>
      </c>
      <c r="L5005" s="72" t="s">
        <v>365</v>
      </c>
      <c r="M5005" s="72" t="s">
        <v>248</v>
      </c>
    </row>
    <row r="5006" spans="2:13" x14ac:dyDescent="0.25">
      <c r="B5006" s="72" t="s">
        <v>143</v>
      </c>
      <c r="C5006" s="72" t="s">
        <v>144</v>
      </c>
      <c r="D5006" s="72" t="s">
        <v>12</v>
      </c>
      <c r="E5006" s="72" t="s">
        <v>199</v>
      </c>
      <c r="F5006" s="73">
        <v>232</v>
      </c>
      <c r="G5006" s="72" t="s">
        <v>14</v>
      </c>
      <c r="H5006" s="72" t="s">
        <v>15</v>
      </c>
      <c r="I5006" s="72" t="s">
        <v>16</v>
      </c>
      <c r="J5006" s="72" t="s">
        <v>18</v>
      </c>
      <c r="K5006" s="72" t="s">
        <v>245</v>
      </c>
      <c r="L5006" s="72" t="s">
        <v>287</v>
      </c>
      <c r="M5006" s="72"/>
    </row>
    <row r="5007" spans="2:13" x14ac:dyDescent="0.25">
      <c r="B5007" s="72" t="s">
        <v>143</v>
      </c>
      <c r="C5007" s="72" t="s">
        <v>144</v>
      </c>
      <c r="D5007" s="72" t="s">
        <v>12</v>
      </c>
      <c r="E5007" s="72" t="s">
        <v>282</v>
      </c>
      <c r="F5007" s="73">
        <v>-2098</v>
      </c>
      <c r="G5007" s="72" t="s">
        <v>14</v>
      </c>
      <c r="H5007" s="72" t="s">
        <v>15</v>
      </c>
      <c r="I5007" s="72" t="s">
        <v>16</v>
      </c>
      <c r="J5007" s="72" t="s">
        <v>18</v>
      </c>
      <c r="K5007" s="72" t="s">
        <v>161</v>
      </c>
      <c r="L5007" s="72" t="s">
        <v>423</v>
      </c>
      <c r="M5007" s="72"/>
    </row>
    <row r="5008" spans="2:13" x14ac:dyDescent="0.25">
      <c r="B5008" s="72" t="s">
        <v>143</v>
      </c>
      <c r="C5008" s="72" t="s">
        <v>144</v>
      </c>
      <c r="D5008" s="72" t="s">
        <v>12</v>
      </c>
      <c r="E5008" s="72" t="s">
        <v>152</v>
      </c>
      <c r="F5008" s="73">
        <v>-6759</v>
      </c>
      <c r="G5008" s="72" t="s">
        <v>14</v>
      </c>
      <c r="H5008" s="72" t="s">
        <v>155</v>
      </c>
      <c r="I5008" s="72" t="s">
        <v>16</v>
      </c>
      <c r="J5008" s="72" t="s">
        <v>18</v>
      </c>
      <c r="K5008" s="72" t="s">
        <v>33</v>
      </c>
      <c r="L5008" s="72" t="s">
        <v>834</v>
      </c>
      <c r="M5008" s="72"/>
    </row>
    <row r="5009" spans="2:13" x14ac:dyDescent="0.25">
      <c r="B5009" s="72" t="s">
        <v>143</v>
      </c>
      <c r="C5009" s="72" t="s">
        <v>144</v>
      </c>
      <c r="D5009" s="72" t="s">
        <v>12</v>
      </c>
      <c r="E5009" s="72" t="s">
        <v>199</v>
      </c>
      <c r="F5009" s="73">
        <v>2446</v>
      </c>
      <c r="G5009" s="72" t="s">
        <v>14</v>
      </c>
      <c r="H5009" s="72" t="s">
        <v>15</v>
      </c>
      <c r="I5009" s="72" t="s">
        <v>16</v>
      </c>
      <c r="J5009" s="72" t="s">
        <v>18</v>
      </c>
      <c r="K5009" s="72" t="s">
        <v>267</v>
      </c>
      <c r="L5009" s="72" t="s">
        <v>342</v>
      </c>
      <c r="M5009" s="72"/>
    </row>
    <row r="5010" spans="2:13" x14ac:dyDescent="0.25">
      <c r="B5010" s="72" t="s">
        <v>143</v>
      </c>
      <c r="C5010" s="72" t="s">
        <v>144</v>
      </c>
      <c r="D5010" s="72" t="s">
        <v>12</v>
      </c>
      <c r="E5010" s="72" t="s">
        <v>240</v>
      </c>
      <c r="F5010" s="73">
        <v>-43496</v>
      </c>
      <c r="G5010" s="72" t="s">
        <v>14</v>
      </c>
      <c r="H5010" s="72" t="s">
        <v>15</v>
      </c>
      <c r="I5010" s="72" t="s">
        <v>16</v>
      </c>
      <c r="J5010" s="72" t="s">
        <v>18</v>
      </c>
      <c r="K5010" s="72" t="s">
        <v>147</v>
      </c>
      <c r="L5010" s="72" t="s">
        <v>437</v>
      </c>
      <c r="M5010" s="72"/>
    </row>
    <row r="5011" spans="2:13" x14ac:dyDescent="0.25">
      <c r="B5011" s="72" t="s">
        <v>143</v>
      </c>
      <c r="C5011" s="72" t="s">
        <v>144</v>
      </c>
      <c r="D5011" s="72" t="s">
        <v>12</v>
      </c>
      <c r="E5011" s="72" t="s">
        <v>199</v>
      </c>
      <c r="F5011" s="73">
        <v>1215</v>
      </c>
      <c r="G5011" s="72" t="s">
        <v>14</v>
      </c>
      <c r="H5011" s="72" t="s">
        <v>155</v>
      </c>
      <c r="I5011" s="72" t="s">
        <v>16</v>
      </c>
      <c r="J5011" s="72" t="s">
        <v>18</v>
      </c>
      <c r="K5011" s="72" t="s">
        <v>33</v>
      </c>
      <c r="L5011" s="72" t="s">
        <v>266</v>
      </c>
      <c r="M5011" s="72"/>
    </row>
    <row r="5012" spans="2:13" x14ac:dyDescent="0.25">
      <c r="B5012" s="72" t="s">
        <v>143</v>
      </c>
      <c r="C5012" s="72" t="s">
        <v>144</v>
      </c>
      <c r="D5012" s="72" t="s">
        <v>12</v>
      </c>
      <c r="E5012" s="72" t="s">
        <v>199</v>
      </c>
      <c r="F5012" s="73">
        <v>621637</v>
      </c>
      <c r="G5012" s="72" t="s">
        <v>14</v>
      </c>
      <c r="H5012" s="72" t="s">
        <v>15</v>
      </c>
      <c r="I5012" s="72" t="s">
        <v>16</v>
      </c>
      <c r="J5012" s="72" t="s">
        <v>18</v>
      </c>
      <c r="K5012" s="72" t="s">
        <v>184</v>
      </c>
      <c r="L5012" s="72" t="s">
        <v>317</v>
      </c>
      <c r="M5012" s="72"/>
    </row>
    <row r="5013" spans="2:13" x14ac:dyDescent="0.25">
      <c r="B5013" s="72" t="s">
        <v>143</v>
      </c>
      <c r="C5013" s="72" t="s">
        <v>144</v>
      </c>
      <c r="D5013" s="72" t="s">
        <v>12</v>
      </c>
      <c r="E5013" s="72" t="s">
        <v>183</v>
      </c>
      <c r="F5013" s="73">
        <v>167675</v>
      </c>
      <c r="G5013" s="72" t="s">
        <v>14</v>
      </c>
      <c r="H5013" s="72" t="s">
        <v>15</v>
      </c>
      <c r="I5013" s="72" t="s">
        <v>16</v>
      </c>
      <c r="J5013" s="72" t="s">
        <v>18</v>
      </c>
      <c r="K5013" s="72" t="s">
        <v>161</v>
      </c>
      <c r="L5013" s="72" t="s">
        <v>793</v>
      </c>
      <c r="M5013" s="72" t="s">
        <v>248</v>
      </c>
    </row>
    <row r="5014" spans="2:13" x14ac:dyDescent="0.25">
      <c r="B5014" s="72" t="s">
        <v>143</v>
      </c>
      <c r="C5014" s="72" t="s">
        <v>144</v>
      </c>
      <c r="D5014" s="72" t="s">
        <v>12</v>
      </c>
      <c r="E5014" s="72" t="s">
        <v>157</v>
      </c>
      <c r="F5014" s="73">
        <v>239758</v>
      </c>
      <c r="G5014" s="72" t="s">
        <v>14</v>
      </c>
      <c r="H5014" s="72" t="s">
        <v>155</v>
      </c>
      <c r="I5014" s="72" t="s">
        <v>16</v>
      </c>
      <c r="J5014" s="72" t="s">
        <v>18</v>
      </c>
      <c r="K5014" s="72" t="s">
        <v>33</v>
      </c>
      <c r="L5014" s="72" t="s">
        <v>212</v>
      </c>
      <c r="M5014" s="72" t="s">
        <v>203</v>
      </c>
    </row>
    <row r="5015" spans="2:13" x14ac:dyDescent="0.25">
      <c r="B5015" s="72" t="s">
        <v>143</v>
      </c>
      <c r="C5015" s="72" t="s">
        <v>144</v>
      </c>
      <c r="D5015" s="72" t="s">
        <v>12</v>
      </c>
      <c r="E5015" s="72" t="s">
        <v>145</v>
      </c>
      <c r="F5015" s="73">
        <v>-1850</v>
      </c>
      <c r="G5015" s="72" t="s">
        <v>14</v>
      </c>
      <c r="H5015" s="72" t="s">
        <v>155</v>
      </c>
      <c r="I5015" s="72" t="s">
        <v>16</v>
      </c>
      <c r="J5015" s="72" t="s">
        <v>18</v>
      </c>
      <c r="K5015" s="72" t="s">
        <v>33</v>
      </c>
      <c r="L5015" s="72" t="s">
        <v>262</v>
      </c>
      <c r="M5015" s="72"/>
    </row>
    <row r="5016" spans="2:13" x14ac:dyDescent="0.25">
      <c r="B5016" s="72" t="s">
        <v>143</v>
      </c>
      <c r="C5016" s="72" t="s">
        <v>144</v>
      </c>
      <c r="D5016" s="72" t="s">
        <v>12</v>
      </c>
      <c r="E5016" s="72" t="s">
        <v>157</v>
      </c>
      <c r="F5016" s="73">
        <v>266303</v>
      </c>
      <c r="G5016" s="72" t="s">
        <v>14</v>
      </c>
      <c r="H5016" s="72" t="s">
        <v>15</v>
      </c>
      <c r="I5016" s="72" t="s">
        <v>136</v>
      </c>
      <c r="J5016" s="72" t="s">
        <v>18</v>
      </c>
      <c r="K5016" s="72" t="s">
        <v>205</v>
      </c>
      <c r="L5016" s="72" t="s">
        <v>206</v>
      </c>
      <c r="M5016" s="72" t="s">
        <v>334</v>
      </c>
    </row>
    <row r="5017" spans="2:13" x14ac:dyDescent="0.25">
      <c r="B5017" s="72" t="s">
        <v>143</v>
      </c>
      <c r="C5017" s="72" t="s">
        <v>144</v>
      </c>
      <c r="D5017" s="72" t="s">
        <v>12</v>
      </c>
      <c r="E5017" s="72" t="s">
        <v>183</v>
      </c>
      <c r="F5017" s="73">
        <v>7615</v>
      </c>
      <c r="G5017" s="72" t="s">
        <v>14</v>
      </c>
      <c r="H5017" s="72" t="s">
        <v>155</v>
      </c>
      <c r="I5017" s="72" t="s">
        <v>16</v>
      </c>
      <c r="J5017" s="72" t="s">
        <v>18</v>
      </c>
      <c r="K5017" s="72" t="s">
        <v>21</v>
      </c>
      <c r="L5017" s="72" t="s">
        <v>609</v>
      </c>
      <c r="M5017" s="72" t="s">
        <v>151</v>
      </c>
    </row>
    <row r="5018" spans="2:13" x14ac:dyDescent="0.25">
      <c r="B5018" s="72" t="s">
        <v>143</v>
      </c>
      <c r="C5018" s="72" t="s">
        <v>144</v>
      </c>
      <c r="D5018" s="72" t="s">
        <v>12</v>
      </c>
      <c r="E5018" s="72" t="s">
        <v>227</v>
      </c>
      <c r="F5018" s="73">
        <v>141</v>
      </c>
      <c r="G5018" s="72" t="s">
        <v>14</v>
      </c>
      <c r="H5018" s="72" t="s">
        <v>155</v>
      </c>
      <c r="I5018" s="72" t="s">
        <v>16</v>
      </c>
      <c r="J5018" s="72" t="s">
        <v>18</v>
      </c>
      <c r="K5018" s="72" t="s">
        <v>33</v>
      </c>
      <c r="L5018" s="72" t="s">
        <v>463</v>
      </c>
      <c r="M5018" s="72" t="s">
        <v>172</v>
      </c>
    </row>
    <row r="5019" spans="2:13" x14ac:dyDescent="0.25">
      <c r="B5019" s="72" t="s">
        <v>143</v>
      </c>
      <c r="C5019" s="72" t="s">
        <v>144</v>
      </c>
      <c r="D5019" s="72" t="s">
        <v>12</v>
      </c>
      <c r="E5019" s="72" t="s">
        <v>229</v>
      </c>
      <c r="F5019" s="73">
        <v>-464592</v>
      </c>
      <c r="G5019" s="72" t="s">
        <v>14</v>
      </c>
      <c r="H5019" s="72" t="s">
        <v>15</v>
      </c>
      <c r="I5019" s="72" t="s">
        <v>16</v>
      </c>
      <c r="J5019" s="72" t="s">
        <v>18</v>
      </c>
      <c r="K5019" s="72" t="s">
        <v>147</v>
      </c>
      <c r="L5019" s="72" t="s">
        <v>217</v>
      </c>
      <c r="M5019" s="72"/>
    </row>
    <row r="5020" spans="2:13" x14ac:dyDescent="0.25">
      <c r="B5020" s="72" t="s">
        <v>143</v>
      </c>
      <c r="C5020" s="72" t="s">
        <v>144</v>
      </c>
      <c r="D5020" s="72" t="s">
        <v>12</v>
      </c>
      <c r="E5020" s="72" t="s">
        <v>152</v>
      </c>
      <c r="F5020" s="73">
        <v>-14</v>
      </c>
      <c r="G5020" s="72" t="s">
        <v>14</v>
      </c>
      <c r="H5020" s="72" t="s">
        <v>15</v>
      </c>
      <c r="I5020" s="72" t="s">
        <v>16</v>
      </c>
      <c r="J5020" s="72" t="s">
        <v>18</v>
      </c>
      <c r="K5020" s="72" t="s">
        <v>24</v>
      </c>
      <c r="L5020" s="72" t="s">
        <v>150</v>
      </c>
      <c r="M5020" s="72"/>
    </row>
    <row r="5021" spans="2:13" x14ac:dyDescent="0.25">
      <c r="B5021" s="72" t="s">
        <v>143</v>
      </c>
      <c r="C5021" s="72" t="s">
        <v>144</v>
      </c>
      <c r="D5021" s="72" t="s">
        <v>12</v>
      </c>
      <c r="E5021" s="72" t="s">
        <v>188</v>
      </c>
      <c r="F5021" s="73">
        <v>103832</v>
      </c>
      <c r="G5021" s="72" t="s">
        <v>14</v>
      </c>
      <c r="H5021" s="72" t="s">
        <v>15</v>
      </c>
      <c r="I5021" s="72" t="s">
        <v>16</v>
      </c>
      <c r="J5021" s="72" t="s">
        <v>18</v>
      </c>
      <c r="K5021" s="72" t="s">
        <v>147</v>
      </c>
      <c r="L5021" s="72" t="s">
        <v>388</v>
      </c>
      <c r="M5021" s="72" t="s">
        <v>151</v>
      </c>
    </row>
    <row r="5022" spans="2:13" x14ac:dyDescent="0.25">
      <c r="B5022" s="72" t="s">
        <v>143</v>
      </c>
      <c r="C5022" s="72" t="s">
        <v>144</v>
      </c>
      <c r="D5022" s="72" t="s">
        <v>12</v>
      </c>
      <c r="E5022" s="72" t="s">
        <v>199</v>
      </c>
      <c r="F5022" s="73">
        <v>1250</v>
      </c>
      <c r="G5022" s="72" t="s">
        <v>14</v>
      </c>
      <c r="H5022" s="72" t="s">
        <v>155</v>
      </c>
      <c r="I5022" s="72" t="s">
        <v>16</v>
      </c>
      <c r="J5022" s="72" t="s">
        <v>18</v>
      </c>
      <c r="K5022" s="72" t="s">
        <v>33</v>
      </c>
      <c r="L5022" s="72" t="s">
        <v>835</v>
      </c>
      <c r="M5022" s="72"/>
    </row>
    <row r="5023" spans="2:13" x14ac:dyDescent="0.25">
      <c r="B5023" s="72" t="s">
        <v>143</v>
      </c>
      <c r="C5023" s="72" t="s">
        <v>144</v>
      </c>
      <c r="D5023" s="72" t="s">
        <v>12</v>
      </c>
      <c r="E5023" s="72" t="s">
        <v>197</v>
      </c>
      <c r="F5023" s="73">
        <v>5174</v>
      </c>
      <c r="G5023" s="72" t="s">
        <v>14</v>
      </c>
      <c r="H5023" s="72" t="s">
        <v>15</v>
      </c>
      <c r="I5023" s="72" t="s">
        <v>136</v>
      </c>
      <c r="J5023" s="72" t="s">
        <v>18</v>
      </c>
      <c r="K5023" s="72" t="s">
        <v>33</v>
      </c>
      <c r="L5023" s="72" t="s">
        <v>233</v>
      </c>
      <c r="M5023" s="72" t="s">
        <v>191</v>
      </c>
    </row>
    <row r="5024" spans="2:13" x14ac:dyDescent="0.25">
      <c r="B5024" s="72" t="s">
        <v>143</v>
      </c>
      <c r="C5024" s="72" t="s">
        <v>144</v>
      </c>
      <c r="D5024" s="72" t="s">
        <v>12</v>
      </c>
      <c r="E5024" s="72" t="s">
        <v>160</v>
      </c>
      <c r="F5024" s="73">
        <v>86297</v>
      </c>
      <c r="G5024" s="72" t="s">
        <v>14</v>
      </c>
      <c r="H5024" s="72" t="s">
        <v>15</v>
      </c>
      <c r="I5024" s="72" t="s">
        <v>16</v>
      </c>
      <c r="J5024" s="72" t="s">
        <v>18</v>
      </c>
      <c r="K5024" s="72" t="s">
        <v>189</v>
      </c>
      <c r="L5024" s="72" t="s">
        <v>426</v>
      </c>
      <c r="M5024" s="72" t="s">
        <v>186</v>
      </c>
    </row>
    <row r="5025" spans="2:13" x14ac:dyDescent="0.25">
      <c r="B5025" s="72" t="s">
        <v>143</v>
      </c>
      <c r="C5025" s="72" t="s">
        <v>144</v>
      </c>
      <c r="D5025" s="72" t="s">
        <v>12</v>
      </c>
      <c r="E5025" s="72" t="s">
        <v>188</v>
      </c>
      <c r="F5025" s="73">
        <v>186133</v>
      </c>
      <c r="G5025" s="72" t="s">
        <v>14</v>
      </c>
      <c r="H5025" s="72" t="s">
        <v>155</v>
      </c>
      <c r="I5025" s="72" t="s">
        <v>16</v>
      </c>
      <c r="J5025" s="72" t="s">
        <v>18</v>
      </c>
      <c r="K5025" s="72" t="s">
        <v>21</v>
      </c>
      <c r="L5025" s="72" t="s">
        <v>645</v>
      </c>
      <c r="M5025" s="72" t="s">
        <v>191</v>
      </c>
    </row>
    <row r="5026" spans="2:13" x14ac:dyDescent="0.25">
      <c r="B5026" s="72" t="s">
        <v>143</v>
      </c>
      <c r="C5026" s="72" t="s">
        <v>144</v>
      </c>
      <c r="D5026" s="72" t="s">
        <v>12</v>
      </c>
      <c r="E5026" s="72" t="s">
        <v>439</v>
      </c>
      <c r="F5026" s="73">
        <v>250113</v>
      </c>
      <c r="G5026" s="72" t="s">
        <v>14</v>
      </c>
      <c r="H5026" s="72" t="s">
        <v>15</v>
      </c>
      <c r="I5026" s="72" t="s">
        <v>16</v>
      </c>
      <c r="J5026" s="72" t="s">
        <v>18</v>
      </c>
      <c r="K5026" s="72" t="s">
        <v>33</v>
      </c>
      <c r="L5026" s="72" t="s">
        <v>632</v>
      </c>
      <c r="M5026" s="72"/>
    </row>
    <row r="5027" spans="2:13" x14ac:dyDescent="0.25">
      <c r="B5027" s="72" t="s">
        <v>143</v>
      </c>
      <c r="C5027" s="72" t="s">
        <v>144</v>
      </c>
      <c r="D5027" s="72" t="s">
        <v>12</v>
      </c>
      <c r="E5027" s="72" t="s">
        <v>183</v>
      </c>
      <c r="F5027" s="73">
        <v>266845</v>
      </c>
      <c r="G5027" s="72" t="s">
        <v>14</v>
      </c>
      <c r="H5027" s="72" t="s">
        <v>15</v>
      </c>
      <c r="I5027" s="72" t="s">
        <v>16</v>
      </c>
      <c r="J5027" s="72" t="s">
        <v>18</v>
      </c>
      <c r="K5027" s="72" t="s">
        <v>147</v>
      </c>
      <c r="L5027" s="72" t="s">
        <v>557</v>
      </c>
      <c r="M5027" s="72" t="s">
        <v>163</v>
      </c>
    </row>
    <row r="5028" spans="2:13" x14ac:dyDescent="0.25">
      <c r="B5028" s="72" t="s">
        <v>143</v>
      </c>
      <c r="C5028" s="72" t="s">
        <v>144</v>
      </c>
      <c r="D5028" s="72" t="s">
        <v>12</v>
      </c>
      <c r="E5028" s="72" t="s">
        <v>282</v>
      </c>
      <c r="F5028" s="73">
        <v>-1359</v>
      </c>
      <c r="G5028" s="72" t="s">
        <v>14</v>
      </c>
      <c r="H5028" s="72" t="s">
        <v>15</v>
      </c>
      <c r="I5028" s="72" t="s">
        <v>16</v>
      </c>
      <c r="J5028" s="72" t="s">
        <v>18</v>
      </c>
      <c r="K5028" s="72" t="s">
        <v>24</v>
      </c>
      <c r="L5028" s="72" t="s">
        <v>676</v>
      </c>
      <c r="M5028" s="72"/>
    </row>
    <row r="5029" spans="2:13" x14ac:dyDescent="0.25">
      <c r="B5029" s="72" t="s">
        <v>143</v>
      </c>
      <c r="C5029" s="72" t="s">
        <v>144</v>
      </c>
      <c r="D5029" s="72" t="s">
        <v>12</v>
      </c>
      <c r="E5029" s="72" t="s">
        <v>152</v>
      </c>
      <c r="F5029" s="73">
        <v>-11981</v>
      </c>
      <c r="G5029" s="72" t="s">
        <v>14</v>
      </c>
      <c r="H5029" s="72" t="s">
        <v>15</v>
      </c>
      <c r="I5029" s="72" t="s">
        <v>16</v>
      </c>
      <c r="J5029" s="72" t="s">
        <v>18</v>
      </c>
      <c r="K5029" s="72" t="s">
        <v>214</v>
      </c>
      <c r="L5029" s="72" t="s">
        <v>560</v>
      </c>
      <c r="M5029" s="72"/>
    </row>
    <row r="5030" spans="2:13" x14ac:dyDescent="0.25">
      <c r="B5030" s="72" t="s">
        <v>143</v>
      </c>
      <c r="C5030" s="72" t="s">
        <v>144</v>
      </c>
      <c r="D5030" s="72" t="s">
        <v>12</v>
      </c>
      <c r="E5030" s="72" t="s">
        <v>188</v>
      </c>
      <c r="F5030" s="73">
        <v>6578798</v>
      </c>
      <c r="G5030" s="72" t="s">
        <v>14</v>
      </c>
      <c r="H5030" s="72" t="s">
        <v>15</v>
      </c>
      <c r="I5030" s="72" t="s">
        <v>16</v>
      </c>
      <c r="J5030" s="72" t="s">
        <v>18</v>
      </c>
      <c r="K5030" s="72" t="s">
        <v>189</v>
      </c>
      <c r="L5030" s="72" t="s">
        <v>421</v>
      </c>
      <c r="M5030" s="72" t="s">
        <v>191</v>
      </c>
    </row>
    <row r="5031" spans="2:13" x14ac:dyDescent="0.25">
      <c r="B5031" s="72" t="s">
        <v>143</v>
      </c>
      <c r="C5031" s="72" t="s">
        <v>144</v>
      </c>
      <c r="D5031" s="72" t="s">
        <v>12</v>
      </c>
      <c r="E5031" s="72" t="s">
        <v>145</v>
      </c>
      <c r="F5031" s="73">
        <v>-686</v>
      </c>
      <c r="G5031" s="72" t="s">
        <v>14</v>
      </c>
      <c r="H5031" s="72" t="s">
        <v>15</v>
      </c>
      <c r="I5031" s="72" t="s">
        <v>136</v>
      </c>
      <c r="J5031" s="72" t="s">
        <v>18</v>
      </c>
      <c r="K5031" s="72" t="s">
        <v>27</v>
      </c>
      <c r="L5031" s="72" t="s">
        <v>405</v>
      </c>
      <c r="M5031" s="72"/>
    </row>
    <row r="5032" spans="2:13" x14ac:dyDescent="0.25">
      <c r="B5032" s="72" t="s">
        <v>143</v>
      </c>
      <c r="C5032" s="72" t="s">
        <v>144</v>
      </c>
      <c r="D5032" s="72" t="s">
        <v>12</v>
      </c>
      <c r="E5032" s="72" t="s">
        <v>152</v>
      </c>
      <c r="F5032" s="73">
        <v>-7424</v>
      </c>
      <c r="G5032" s="72" t="s">
        <v>14</v>
      </c>
      <c r="H5032" s="72" t="s">
        <v>15</v>
      </c>
      <c r="I5032" s="72" t="s">
        <v>16</v>
      </c>
      <c r="J5032" s="72" t="s">
        <v>18</v>
      </c>
      <c r="K5032" s="72" t="s">
        <v>147</v>
      </c>
      <c r="L5032" s="72" t="s">
        <v>208</v>
      </c>
      <c r="M5032" s="72"/>
    </row>
    <row r="5033" spans="2:13" x14ac:dyDescent="0.25">
      <c r="B5033" s="72" t="s">
        <v>143</v>
      </c>
      <c r="C5033" s="72" t="s">
        <v>144</v>
      </c>
      <c r="D5033" s="72" t="s">
        <v>12</v>
      </c>
      <c r="E5033" s="72" t="s">
        <v>197</v>
      </c>
      <c r="F5033" s="73">
        <v>796496</v>
      </c>
      <c r="G5033" s="72" t="s">
        <v>14</v>
      </c>
      <c r="H5033" s="72" t="s">
        <v>15</v>
      </c>
      <c r="I5033" s="72" t="s">
        <v>16</v>
      </c>
      <c r="J5033" s="72" t="s">
        <v>18</v>
      </c>
      <c r="K5033" s="72" t="s">
        <v>147</v>
      </c>
      <c r="L5033" s="72" t="s">
        <v>675</v>
      </c>
      <c r="M5033" s="72" t="s">
        <v>163</v>
      </c>
    </row>
    <row r="5034" spans="2:13" x14ac:dyDescent="0.25">
      <c r="B5034" s="72" t="s">
        <v>143</v>
      </c>
      <c r="C5034" s="72" t="s">
        <v>144</v>
      </c>
      <c r="D5034" s="72" t="s">
        <v>12</v>
      </c>
      <c r="E5034" s="72" t="s">
        <v>229</v>
      </c>
      <c r="F5034" s="73">
        <v>-6270</v>
      </c>
      <c r="G5034" s="72" t="s">
        <v>14</v>
      </c>
      <c r="H5034" s="72" t="s">
        <v>15</v>
      </c>
      <c r="I5034" s="72" t="s">
        <v>16</v>
      </c>
      <c r="J5034" s="72" t="s">
        <v>18</v>
      </c>
      <c r="K5034" s="72" t="s">
        <v>33</v>
      </c>
      <c r="L5034" s="72" t="s">
        <v>597</v>
      </c>
      <c r="M5034" s="72"/>
    </row>
    <row r="5035" spans="2:13" x14ac:dyDescent="0.25">
      <c r="B5035" s="72" t="s">
        <v>143</v>
      </c>
      <c r="C5035" s="72" t="s">
        <v>144</v>
      </c>
      <c r="D5035" s="72" t="s">
        <v>12</v>
      </c>
      <c r="E5035" s="72" t="s">
        <v>149</v>
      </c>
      <c r="F5035" s="73">
        <v>6044904</v>
      </c>
      <c r="G5035" s="72" t="s">
        <v>14</v>
      </c>
      <c r="H5035" s="72" t="s">
        <v>15</v>
      </c>
      <c r="I5035" s="72" t="s">
        <v>16</v>
      </c>
      <c r="J5035" s="72" t="s">
        <v>18</v>
      </c>
      <c r="K5035" s="72" t="s">
        <v>147</v>
      </c>
      <c r="L5035" s="72" t="s">
        <v>182</v>
      </c>
      <c r="M5035" s="72" t="s">
        <v>151</v>
      </c>
    </row>
    <row r="5036" spans="2:13" x14ac:dyDescent="0.25">
      <c r="B5036" s="72" t="s">
        <v>143</v>
      </c>
      <c r="C5036" s="72" t="s">
        <v>144</v>
      </c>
      <c r="D5036" s="72" t="s">
        <v>12</v>
      </c>
      <c r="E5036" s="72" t="s">
        <v>152</v>
      </c>
      <c r="F5036" s="73">
        <v>-8463</v>
      </c>
      <c r="G5036" s="72" t="s">
        <v>14</v>
      </c>
      <c r="H5036" s="72" t="s">
        <v>155</v>
      </c>
      <c r="I5036" s="72" t="s">
        <v>16</v>
      </c>
      <c r="J5036" s="72" t="s">
        <v>18</v>
      </c>
      <c r="K5036" s="72" t="s">
        <v>147</v>
      </c>
      <c r="L5036" s="72" t="s">
        <v>223</v>
      </c>
      <c r="M5036" s="72"/>
    </row>
    <row r="5037" spans="2:13" x14ac:dyDescent="0.25">
      <c r="B5037" s="72" t="s">
        <v>143</v>
      </c>
      <c r="C5037" s="72" t="s">
        <v>144</v>
      </c>
      <c r="D5037" s="72" t="s">
        <v>12</v>
      </c>
      <c r="E5037" s="72" t="s">
        <v>149</v>
      </c>
      <c r="F5037" s="73">
        <v>2532637</v>
      </c>
      <c r="G5037" s="72" t="s">
        <v>14</v>
      </c>
      <c r="H5037" s="72" t="s">
        <v>15</v>
      </c>
      <c r="I5037" s="72" t="s">
        <v>16</v>
      </c>
      <c r="J5037" s="72" t="s">
        <v>18</v>
      </c>
      <c r="K5037" s="72" t="s">
        <v>147</v>
      </c>
      <c r="L5037" s="72" t="s">
        <v>477</v>
      </c>
      <c r="M5037" s="72" t="s">
        <v>151</v>
      </c>
    </row>
    <row r="5038" spans="2:13" x14ac:dyDescent="0.25">
      <c r="B5038" s="72" t="s">
        <v>143</v>
      </c>
      <c r="C5038" s="72" t="s">
        <v>144</v>
      </c>
      <c r="D5038" s="72" t="s">
        <v>12</v>
      </c>
      <c r="E5038" s="72" t="s">
        <v>164</v>
      </c>
      <c r="F5038" s="73">
        <v>-99</v>
      </c>
      <c r="G5038" s="72" t="s">
        <v>14</v>
      </c>
      <c r="H5038" s="72" t="s">
        <v>155</v>
      </c>
      <c r="I5038" s="72" t="s">
        <v>16</v>
      </c>
      <c r="J5038" s="72" t="s">
        <v>18</v>
      </c>
      <c r="K5038" s="72" t="s">
        <v>33</v>
      </c>
      <c r="L5038" s="72" t="s">
        <v>402</v>
      </c>
      <c r="M5038" s="72"/>
    </row>
    <row r="5039" spans="2:13" x14ac:dyDescent="0.25">
      <c r="B5039" s="72" t="s">
        <v>143</v>
      </c>
      <c r="C5039" s="72" t="s">
        <v>144</v>
      </c>
      <c r="D5039" s="72" t="s">
        <v>12</v>
      </c>
      <c r="E5039" s="72" t="s">
        <v>160</v>
      </c>
      <c r="F5039" s="73">
        <v>72864</v>
      </c>
      <c r="G5039" s="72" t="s">
        <v>14</v>
      </c>
      <c r="H5039" s="72" t="s">
        <v>15</v>
      </c>
      <c r="I5039" s="72" t="s">
        <v>16</v>
      </c>
      <c r="J5039" s="72" t="s">
        <v>18</v>
      </c>
      <c r="K5039" s="72" t="s">
        <v>147</v>
      </c>
      <c r="L5039" s="72" t="s">
        <v>236</v>
      </c>
      <c r="M5039" s="72" t="s">
        <v>248</v>
      </c>
    </row>
    <row r="5040" spans="2:13" x14ac:dyDescent="0.25">
      <c r="B5040" s="72" t="s">
        <v>143</v>
      </c>
      <c r="C5040" s="72" t="s">
        <v>144</v>
      </c>
      <c r="D5040" s="72" t="s">
        <v>12</v>
      </c>
      <c r="E5040" s="72" t="s">
        <v>383</v>
      </c>
      <c r="F5040" s="73">
        <v>93981</v>
      </c>
      <c r="G5040" s="72" t="s">
        <v>14</v>
      </c>
      <c r="H5040" s="72" t="s">
        <v>15</v>
      </c>
      <c r="I5040" s="72" t="s">
        <v>16</v>
      </c>
      <c r="J5040" s="72" t="s">
        <v>18</v>
      </c>
      <c r="K5040" s="72" t="s">
        <v>27</v>
      </c>
      <c r="L5040" s="72" t="s">
        <v>469</v>
      </c>
      <c r="M5040" s="72" t="s">
        <v>384</v>
      </c>
    </row>
    <row r="5041" spans="2:13" x14ac:dyDescent="0.25">
      <c r="B5041" s="72" t="s">
        <v>143</v>
      </c>
      <c r="C5041" s="72" t="s">
        <v>144</v>
      </c>
      <c r="D5041" s="72" t="s">
        <v>12</v>
      </c>
      <c r="E5041" s="72" t="s">
        <v>282</v>
      </c>
      <c r="F5041" s="73">
        <v>-49</v>
      </c>
      <c r="G5041" s="72" t="s">
        <v>14</v>
      </c>
      <c r="H5041" s="72" t="s">
        <v>15</v>
      </c>
      <c r="I5041" s="72" t="s">
        <v>136</v>
      </c>
      <c r="J5041" s="72" t="s">
        <v>18</v>
      </c>
      <c r="K5041" s="72" t="s">
        <v>147</v>
      </c>
      <c r="L5041" s="72" t="s">
        <v>216</v>
      </c>
      <c r="M5041" s="72"/>
    </row>
    <row r="5042" spans="2:13" x14ac:dyDescent="0.25">
      <c r="B5042" s="72" t="s">
        <v>143</v>
      </c>
      <c r="C5042" s="72" t="s">
        <v>144</v>
      </c>
      <c r="D5042" s="72" t="s">
        <v>12</v>
      </c>
      <c r="E5042" s="72" t="s">
        <v>219</v>
      </c>
      <c r="F5042" s="73">
        <v>11512</v>
      </c>
      <c r="G5042" s="72" t="s">
        <v>14</v>
      </c>
      <c r="H5042" s="72" t="s">
        <v>155</v>
      </c>
      <c r="I5042" s="72" t="s">
        <v>16</v>
      </c>
      <c r="J5042" s="72" t="s">
        <v>18</v>
      </c>
      <c r="K5042" s="72" t="s">
        <v>33</v>
      </c>
      <c r="L5042" s="72" t="s">
        <v>727</v>
      </c>
      <c r="M5042" s="72"/>
    </row>
    <row r="5043" spans="2:13" x14ac:dyDescent="0.25">
      <c r="B5043" s="72" t="s">
        <v>143</v>
      </c>
      <c r="C5043" s="72" t="s">
        <v>144</v>
      </c>
      <c r="D5043" s="72" t="s">
        <v>12</v>
      </c>
      <c r="E5043" s="72" t="s">
        <v>197</v>
      </c>
      <c r="F5043" s="73">
        <v>540075</v>
      </c>
      <c r="G5043" s="72" t="s">
        <v>14</v>
      </c>
      <c r="H5043" s="72" t="s">
        <v>15</v>
      </c>
      <c r="I5043" s="72" t="s">
        <v>16</v>
      </c>
      <c r="J5043" s="72" t="s">
        <v>18</v>
      </c>
      <c r="K5043" s="72" t="s">
        <v>161</v>
      </c>
      <c r="L5043" s="72" t="s">
        <v>211</v>
      </c>
      <c r="M5043" s="72" t="s">
        <v>191</v>
      </c>
    </row>
    <row r="5044" spans="2:13" x14ac:dyDescent="0.25">
      <c r="B5044" s="72" t="s">
        <v>143</v>
      </c>
      <c r="C5044" s="72" t="s">
        <v>144</v>
      </c>
      <c r="D5044" s="72" t="s">
        <v>12</v>
      </c>
      <c r="E5044" s="72" t="s">
        <v>154</v>
      </c>
      <c r="F5044" s="73">
        <v>-3444</v>
      </c>
      <c r="G5044" s="72" t="s">
        <v>14</v>
      </c>
      <c r="H5044" s="72" t="s">
        <v>15</v>
      </c>
      <c r="I5044" s="72" t="s">
        <v>16</v>
      </c>
      <c r="J5044" s="72" t="s">
        <v>18</v>
      </c>
      <c r="K5044" s="72" t="s">
        <v>214</v>
      </c>
      <c r="L5044" s="72" t="s">
        <v>560</v>
      </c>
      <c r="M5044" s="72"/>
    </row>
    <row r="5045" spans="2:13" x14ac:dyDescent="0.25">
      <c r="B5045" s="72" t="s">
        <v>143</v>
      </c>
      <c r="C5045" s="72" t="s">
        <v>144</v>
      </c>
      <c r="D5045" s="72" t="s">
        <v>12</v>
      </c>
      <c r="E5045" s="72" t="s">
        <v>154</v>
      </c>
      <c r="F5045" s="73">
        <v>-6753</v>
      </c>
      <c r="G5045" s="72" t="s">
        <v>14</v>
      </c>
      <c r="H5045" s="72" t="s">
        <v>155</v>
      </c>
      <c r="I5045" s="72" t="s">
        <v>16</v>
      </c>
      <c r="J5045" s="72" t="s">
        <v>18</v>
      </c>
      <c r="K5045" s="72" t="s">
        <v>33</v>
      </c>
      <c r="L5045" s="72" t="s">
        <v>521</v>
      </c>
      <c r="M5045" s="72"/>
    </row>
    <row r="5046" spans="2:13" x14ac:dyDescent="0.25">
      <c r="B5046" s="72" t="s">
        <v>143</v>
      </c>
      <c r="C5046" s="72" t="s">
        <v>144</v>
      </c>
      <c r="D5046" s="72" t="s">
        <v>12</v>
      </c>
      <c r="E5046" s="72" t="s">
        <v>219</v>
      </c>
      <c r="F5046" s="73">
        <v>181103</v>
      </c>
      <c r="G5046" s="72" t="s">
        <v>14</v>
      </c>
      <c r="H5046" s="72" t="s">
        <v>15</v>
      </c>
      <c r="I5046" s="72" t="s">
        <v>16</v>
      </c>
      <c r="J5046" s="72" t="s">
        <v>18</v>
      </c>
      <c r="K5046" s="72" t="s">
        <v>168</v>
      </c>
      <c r="L5046" s="72" t="s">
        <v>680</v>
      </c>
      <c r="M5046" s="72"/>
    </row>
    <row r="5047" spans="2:13" x14ac:dyDescent="0.25">
      <c r="B5047" s="72" t="s">
        <v>143</v>
      </c>
      <c r="C5047" s="72" t="s">
        <v>144</v>
      </c>
      <c r="D5047" s="72" t="s">
        <v>12</v>
      </c>
      <c r="E5047" s="72" t="s">
        <v>199</v>
      </c>
      <c r="F5047" s="73">
        <v>807735</v>
      </c>
      <c r="G5047" s="72" t="s">
        <v>14</v>
      </c>
      <c r="H5047" s="72" t="s">
        <v>155</v>
      </c>
      <c r="I5047" s="72" t="s">
        <v>16</v>
      </c>
      <c r="J5047" s="72" t="s">
        <v>18</v>
      </c>
      <c r="K5047" s="72" t="s">
        <v>33</v>
      </c>
      <c r="L5047" s="72" t="s">
        <v>551</v>
      </c>
      <c r="M5047" s="72"/>
    </row>
    <row r="5048" spans="2:13" x14ac:dyDescent="0.25">
      <c r="B5048" s="72" t="s">
        <v>143</v>
      </c>
      <c r="C5048" s="72" t="s">
        <v>144</v>
      </c>
      <c r="D5048" s="72" t="s">
        <v>12</v>
      </c>
      <c r="E5048" s="72" t="s">
        <v>219</v>
      </c>
      <c r="F5048" s="73">
        <v>3847</v>
      </c>
      <c r="G5048" s="72" t="s">
        <v>14</v>
      </c>
      <c r="H5048" s="72" t="s">
        <v>15</v>
      </c>
      <c r="I5048" s="72" t="s">
        <v>16</v>
      </c>
      <c r="J5048" s="72" t="s">
        <v>18</v>
      </c>
      <c r="K5048" s="72" t="s">
        <v>161</v>
      </c>
      <c r="L5048" s="72" t="s">
        <v>304</v>
      </c>
      <c r="M5048" s="72"/>
    </row>
    <row r="5049" spans="2:13" x14ac:dyDescent="0.25">
      <c r="B5049" s="72" t="s">
        <v>143</v>
      </c>
      <c r="C5049" s="72" t="s">
        <v>144</v>
      </c>
      <c r="D5049" s="72" t="s">
        <v>12</v>
      </c>
      <c r="E5049" s="72" t="s">
        <v>292</v>
      </c>
      <c r="F5049" s="73">
        <v>5483482</v>
      </c>
      <c r="G5049" s="72" t="s">
        <v>14</v>
      </c>
      <c r="H5049" s="72" t="s">
        <v>15</v>
      </c>
      <c r="I5049" s="72" t="s">
        <v>16</v>
      </c>
      <c r="J5049" s="72" t="s">
        <v>18</v>
      </c>
      <c r="K5049" s="72" t="s">
        <v>21</v>
      </c>
      <c r="L5049" s="72" t="s">
        <v>457</v>
      </c>
      <c r="M5049" s="72" t="s">
        <v>424</v>
      </c>
    </row>
    <row r="5050" spans="2:13" x14ac:dyDescent="0.25">
      <c r="B5050" s="72" t="s">
        <v>143</v>
      </c>
      <c r="C5050" s="72" t="s">
        <v>144</v>
      </c>
      <c r="D5050" s="72" t="s">
        <v>12</v>
      </c>
      <c r="E5050" s="72" t="s">
        <v>197</v>
      </c>
      <c r="F5050" s="73">
        <v>4583</v>
      </c>
      <c r="G5050" s="72" t="s">
        <v>14</v>
      </c>
      <c r="H5050" s="72" t="s">
        <v>155</v>
      </c>
      <c r="I5050" s="72" t="s">
        <v>16</v>
      </c>
      <c r="J5050" s="72" t="s">
        <v>18</v>
      </c>
      <c r="K5050" s="72" t="s">
        <v>33</v>
      </c>
      <c r="L5050" s="72" t="s">
        <v>496</v>
      </c>
      <c r="M5050" s="72" t="s">
        <v>191</v>
      </c>
    </row>
    <row r="5051" spans="2:13" x14ac:dyDescent="0.25">
      <c r="B5051" s="72" t="s">
        <v>143</v>
      </c>
      <c r="C5051" s="72" t="s">
        <v>144</v>
      </c>
      <c r="D5051" s="72" t="s">
        <v>12</v>
      </c>
      <c r="E5051" s="72" t="s">
        <v>188</v>
      </c>
      <c r="F5051" s="73">
        <v>280335914</v>
      </c>
      <c r="G5051" s="72" t="s">
        <v>14</v>
      </c>
      <c r="H5051" s="72" t="s">
        <v>15</v>
      </c>
      <c r="I5051" s="72" t="s">
        <v>16</v>
      </c>
      <c r="J5051" s="72" t="s">
        <v>18</v>
      </c>
      <c r="K5051" s="72" t="s">
        <v>147</v>
      </c>
      <c r="L5051" s="72" t="s">
        <v>295</v>
      </c>
      <c r="M5051" s="72" t="s">
        <v>163</v>
      </c>
    </row>
    <row r="5052" spans="2:13" x14ac:dyDescent="0.25">
      <c r="B5052" s="72" t="s">
        <v>143</v>
      </c>
      <c r="C5052" s="72" t="s">
        <v>144</v>
      </c>
      <c r="D5052" s="72" t="s">
        <v>12</v>
      </c>
      <c r="E5052" s="72" t="s">
        <v>219</v>
      </c>
      <c r="F5052" s="73">
        <v>187039</v>
      </c>
      <c r="G5052" s="72" t="s">
        <v>14</v>
      </c>
      <c r="H5052" s="72" t="s">
        <v>15</v>
      </c>
      <c r="I5052" s="72" t="s">
        <v>16</v>
      </c>
      <c r="J5052" s="72" t="s">
        <v>18</v>
      </c>
      <c r="K5052" s="72" t="s">
        <v>33</v>
      </c>
      <c r="L5052" s="72" t="s">
        <v>805</v>
      </c>
      <c r="M5052" s="72"/>
    </row>
    <row r="5053" spans="2:13" x14ac:dyDescent="0.25">
      <c r="B5053" s="72" t="s">
        <v>143</v>
      </c>
      <c r="C5053" s="72" t="s">
        <v>144</v>
      </c>
      <c r="D5053" s="72" t="s">
        <v>12</v>
      </c>
      <c r="E5053" s="72" t="s">
        <v>209</v>
      </c>
      <c r="F5053" s="73">
        <v>166885</v>
      </c>
      <c r="G5053" s="72" t="s">
        <v>14</v>
      </c>
      <c r="H5053" s="72" t="s">
        <v>15</v>
      </c>
      <c r="I5053" s="72" t="s">
        <v>16</v>
      </c>
      <c r="J5053" s="72" t="s">
        <v>18</v>
      </c>
      <c r="K5053" s="72" t="s">
        <v>267</v>
      </c>
      <c r="L5053" s="72" t="s">
        <v>452</v>
      </c>
      <c r="M5053" s="72" t="s">
        <v>322</v>
      </c>
    </row>
    <row r="5054" spans="2:13" x14ac:dyDescent="0.25">
      <c r="B5054" s="72" t="s">
        <v>143</v>
      </c>
      <c r="C5054" s="72" t="s">
        <v>144</v>
      </c>
      <c r="D5054" s="72" t="s">
        <v>12</v>
      </c>
      <c r="E5054" s="72" t="s">
        <v>229</v>
      </c>
      <c r="F5054" s="73">
        <v>-118</v>
      </c>
      <c r="G5054" s="72" t="s">
        <v>14</v>
      </c>
      <c r="H5054" s="72" t="s">
        <v>15</v>
      </c>
      <c r="I5054" s="72" t="s">
        <v>16</v>
      </c>
      <c r="J5054" s="72" t="s">
        <v>18</v>
      </c>
      <c r="K5054" s="72" t="s">
        <v>147</v>
      </c>
      <c r="L5054" s="72" t="s">
        <v>694</v>
      </c>
      <c r="M5054" s="72"/>
    </row>
    <row r="5055" spans="2:13" x14ac:dyDescent="0.25">
      <c r="B5055" s="72" t="s">
        <v>143</v>
      </c>
      <c r="C5055" s="72" t="s">
        <v>144</v>
      </c>
      <c r="D5055" s="72" t="s">
        <v>12</v>
      </c>
      <c r="E5055" s="72" t="s">
        <v>177</v>
      </c>
      <c r="F5055" s="73">
        <v>11264545</v>
      </c>
      <c r="G5055" s="72" t="s">
        <v>14</v>
      </c>
      <c r="H5055" s="72" t="s">
        <v>15</v>
      </c>
      <c r="I5055" s="72" t="s">
        <v>16</v>
      </c>
      <c r="J5055" s="72" t="s">
        <v>18</v>
      </c>
      <c r="K5055" s="72" t="s">
        <v>21</v>
      </c>
      <c r="L5055" s="72" t="s">
        <v>457</v>
      </c>
      <c r="M5055" s="72"/>
    </row>
    <row r="5056" spans="2:13" x14ac:dyDescent="0.25">
      <c r="B5056" s="72" t="s">
        <v>143</v>
      </c>
      <c r="C5056" s="72" t="s">
        <v>144</v>
      </c>
      <c r="D5056" s="72" t="s">
        <v>12</v>
      </c>
      <c r="E5056" s="72" t="s">
        <v>154</v>
      </c>
      <c r="F5056" s="73">
        <v>-18926</v>
      </c>
      <c r="G5056" s="72" t="s">
        <v>14</v>
      </c>
      <c r="H5056" s="72" t="s">
        <v>15</v>
      </c>
      <c r="I5056" s="72" t="s">
        <v>16</v>
      </c>
      <c r="J5056" s="72" t="s">
        <v>18</v>
      </c>
      <c r="K5056" s="72" t="s">
        <v>147</v>
      </c>
      <c r="L5056" s="72" t="s">
        <v>380</v>
      </c>
      <c r="M5056" s="72"/>
    </row>
    <row r="5057" spans="2:13" x14ac:dyDescent="0.25">
      <c r="B5057" s="72" t="s">
        <v>143</v>
      </c>
      <c r="C5057" s="72" t="s">
        <v>144</v>
      </c>
      <c r="D5057" s="72" t="s">
        <v>12</v>
      </c>
      <c r="E5057" s="72" t="s">
        <v>183</v>
      </c>
      <c r="F5057" s="73">
        <v>25833</v>
      </c>
      <c r="G5057" s="72" t="s">
        <v>14</v>
      </c>
      <c r="H5057" s="72" t="s">
        <v>15</v>
      </c>
      <c r="I5057" s="72" t="s">
        <v>16</v>
      </c>
      <c r="J5057" s="72" t="s">
        <v>18</v>
      </c>
      <c r="K5057" s="72" t="s">
        <v>33</v>
      </c>
      <c r="L5057" s="72" t="s">
        <v>359</v>
      </c>
      <c r="M5057" s="72" t="s">
        <v>186</v>
      </c>
    </row>
    <row r="5058" spans="2:13" x14ac:dyDescent="0.25">
      <c r="B5058" s="72" t="s">
        <v>143</v>
      </c>
      <c r="C5058" s="72" t="s">
        <v>144</v>
      </c>
      <c r="D5058" s="72" t="s">
        <v>12</v>
      </c>
      <c r="E5058" s="72" t="s">
        <v>160</v>
      </c>
      <c r="F5058" s="73">
        <v>78950</v>
      </c>
      <c r="G5058" s="72" t="s">
        <v>14</v>
      </c>
      <c r="H5058" s="72" t="s">
        <v>15</v>
      </c>
      <c r="I5058" s="72" t="s">
        <v>16</v>
      </c>
      <c r="J5058" s="72" t="s">
        <v>18</v>
      </c>
      <c r="K5058" s="72" t="s">
        <v>147</v>
      </c>
      <c r="L5058" s="72" t="s">
        <v>275</v>
      </c>
      <c r="M5058" s="72" t="s">
        <v>191</v>
      </c>
    </row>
    <row r="5059" spans="2:13" x14ac:dyDescent="0.25">
      <c r="B5059" s="72" t="s">
        <v>143</v>
      </c>
      <c r="C5059" s="72" t="s">
        <v>144</v>
      </c>
      <c r="D5059" s="72" t="s">
        <v>12</v>
      </c>
      <c r="E5059" s="72" t="s">
        <v>188</v>
      </c>
      <c r="F5059" s="73">
        <v>1671274</v>
      </c>
      <c r="G5059" s="72" t="s">
        <v>14</v>
      </c>
      <c r="H5059" s="72" t="s">
        <v>15</v>
      </c>
      <c r="I5059" s="72" t="s">
        <v>16</v>
      </c>
      <c r="J5059" s="72" t="s">
        <v>18</v>
      </c>
      <c r="K5059" s="72" t="s">
        <v>33</v>
      </c>
      <c r="L5059" s="72" t="s">
        <v>232</v>
      </c>
      <c r="M5059" s="72" t="s">
        <v>163</v>
      </c>
    </row>
    <row r="5060" spans="2:13" x14ac:dyDescent="0.25">
      <c r="B5060" s="72" t="s">
        <v>143</v>
      </c>
      <c r="C5060" s="72" t="s">
        <v>144</v>
      </c>
      <c r="D5060" s="72" t="s">
        <v>12</v>
      </c>
      <c r="E5060" s="72" t="s">
        <v>229</v>
      </c>
      <c r="F5060" s="73">
        <v>-27718</v>
      </c>
      <c r="G5060" s="72" t="s">
        <v>14</v>
      </c>
      <c r="H5060" s="72" t="s">
        <v>15</v>
      </c>
      <c r="I5060" s="72" t="s">
        <v>16</v>
      </c>
      <c r="J5060" s="72" t="s">
        <v>18</v>
      </c>
      <c r="K5060" s="72" t="s">
        <v>184</v>
      </c>
      <c r="L5060" s="72" t="s">
        <v>312</v>
      </c>
      <c r="M5060" s="72"/>
    </row>
    <row r="5061" spans="2:13" x14ac:dyDescent="0.25">
      <c r="B5061" s="72" t="s">
        <v>143</v>
      </c>
      <c r="C5061" s="72" t="s">
        <v>144</v>
      </c>
      <c r="D5061" s="72" t="s">
        <v>12</v>
      </c>
      <c r="E5061" s="72" t="s">
        <v>183</v>
      </c>
      <c r="F5061" s="73">
        <v>91</v>
      </c>
      <c r="G5061" s="72" t="s">
        <v>14</v>
      </c>
      <c r="H5061" s="72" t="s">
        <v>15</v>
      </c>
      <c r="I5061" s="72" t="s">
        <v>16</v>
      </c>
      <c r="J5061" s="72" t="s">
        <v>18</v>
      </c>
      <c r="K5061" s="72" t="s">
        <v>33</v>
      </c>
      <c r="L5061" s="72" t="s">
        <v>290</v>
      </c>
      <c r="M5061" s="72" t="s">
        <v>172</v>
      </c>
    </row>
    <row r="5062" spans="2:13" x14ac:dyDescent="0.25">
      <c r="B5062" s="72" t="s">
        <v>143</v>
      </c>
      <c r="C5062" s="72" t="s">
        <v>144</v>
      </c>
      <c r="D5062" s="72" t="s">
        <v>12</v>
      </c>
      <c r="E5062" s="72" t="s">
        <v>280</v>
      </c>
      <c r="F5062" s="73">
        <v>36802</v>
      </c>
      <c r="G5062" s="72" t="s">
        <v>14</v>
      </c>
      <c r="H5062" s="72" t="s">
        <v>155</v>
      </c>
      <c r="I5062" s="72" t="s">
        <v>16</v>
      </c>
      <c r="J5062" s="72" t="s">
        <v>18</v>
      </c>
      <c r="K5062" s="72" t="s">
        <v>147</v>
      </c>
      <c r="L5062" s="72" t="s">
        <v>295</v>
      </c>
      <c r="M5062" s="72" t="s">
        <v>203</v>
      </c>
    </row>
    <row r="5063" spans="2:13" x14ac:dyDescent="0.25">
      <c r="B5063" s="72" t="s">
        <v>143</v>
      </c>
      <c r="C5063" s="72" t="s">
        <v>144</v>
      </c>
      <c r="D5063" s="72" t="s">
        <v>12</v>
      </c>
      <c r="E5063" s="72" t="s">
        <v>154</v>
      </c>
      <c r="F5063" s="73">
        <v>-300</v>
      </c>
      <c r="G5063" s="72" t="s">
        <v>14</v>
      </c>
      <c r="H5063" s="72" t="s">
        <v>15</v>
      </c>
      <c r="I5063" s="72" t="s">
        <v>16</v>
      </c>
      <c r="J5063" s="72" t="s">
        <v>18</v>
      </c>
      <c r="K5063" s="72" t="s">
        <v>147</v>
      </c>
      <c r="L5063" s="72" t="s">
        <v>358</v>
      </c>
      <c r="M5063" s="72"/>
    </row>
    <row r="5064" spans="2:13" x14ac:dyDescent="0.25">
      <c r="B5064" s="72" t="s">
        <v>143</v>
      </c>
      <c r="C5064" s="72" t="s">
        <v>144</v>
      </c>
      <c r="D5064" s="72" t="s">
        <v>12</v>
      </c>
      <c r="E5064" s="72" t="s">
        <v>175</v>
      </c>
      <c r="F5064" s="73">
        <v>-1806</v>
      </c>
      <c r="G5064" s="72" t="s">
        <v>14</v>
      </c>
      <c r="H5064" s="72" t="s">
        <v>15</v>
      </c>
      <c r="I5064" s="72" t="s">
        <v>16</v>
      </c>
      <c r="J5064" s="72" t="s">
        <v>18</v>
      </c>
      <c r="K5064" s="72" t="s">
        <v>267</v>
      </c>
      <c r="L5064" s="72" t="s">
        <v>342</v>
      </c>
      <c r="M5064" s="72"/>
    </row>
    <row r="5065" spans="2:13" x14ac:dyDescent="0.25">
      <c r="B5065" s="72" t="s">
        <v>143</v>
      </c>
      <c r="C5065" s="72" t="s">
        <v>144</v>
      </c>
      <c r="D5065" s="72" t="s">
        <v>12</v>
      </c>
      <c r="E5065" s="72" t="s">
        <v>154</v>
      </c>
      <c r="F5065" s="73">
        <v>-4380</v>
      </c>
      <c r="G5065" s="72" t="s">
        <v>14</v>
      </c>
      <c r="H5065" s="72" t="s">
        <v>155</v>
      </c>
      <c r="I5065" s="72" t="s">
        <v>16</v>
      </c>
      <c r="J5065" s="72" t="s">
        <v>18</v>
      </c>
      <c r="K5065" s="72" t="s">
        <v>147</v>
      </c>
      <c r="L5065" s="72" t="s">
        <v>332</v>
      </c>
      <c r="M5065" s="72"/>
    </row>
    <row r="5066" spans="2:13" x14ac:dyDescent="0.25">
      <c r="B5066" s="72" t="s">
        <v>143</v>
      </c>
      <c r="C5066" s="72" t="s">
        <v>144</v>
      </c>
      <c r="D5066" s="72" t="s">
        <v>12</v>
      </c>
      <c r="E5066" s="72" t="s">
        <v>177</v>
      </c>
      <c r="F5066" s="73">
        <v>245581</v>
      </c>
      <c r="G5066" s="72" t="s">
        <v>14</v>
      </c>
      <c r="H5066" s="72" t="s">
        <v>15</v>
      </c>
      <c r="I5066" s="72" t="s">
        <v>16</v>
      </c>
      <c r="J5066" s="72" t="s">
        <v>18</v>
      </c>
      <c r="K5066" s="72" t="s">
        <v>257</v>
      </c>
      <c r="L5066" s="72" t="s">
        <v>299</v>
      </c>
      <c r="M5066" s="72"/>
    </row>
    <row r="5067" spans="2:13" x14ac:dyDescent="0.25">
      <c r="B5067" s="72" t="s">
        <v>143</v>
      </c>
      <c r="C5067" s="72" t="s">
        <v>144</v>
      </c>
      <c r="D5067" s="72" t="s">
        <v>12</v>
      </c>
      <c r="E5067" s="72" t="s">
        <v>209</v>
      </c>
      <c r="F5067" s="73">
        <v>1075652</v>
      </c>
      <c r="G5067" s="72" t="s">
        <v>14</v>
      </c>
      <c r="H5067" s="72" t="s">
        <v>155</v>
      </c>
      <c r="I5067" s="72" t="s">
        <v>16</v>
      </c>
      <c r="J5067" s="72" t="s">
        <v>18</v>
      </c>
      <c r="K5067" s="72" t="s">
        <v>33</v>
      </c>
      <c r="L5067" s="72" t="s">
        <v>231</v>
      </c>
      <c r="M5067" s="72" t="s">
        <v>159</v>
      </c>
    </row>
    <row r="5068" spans="2:13" x14ac:dyDescent="0.25">
      <c r="B5068" s="72" t="s">
        <v>143</v>
      </c>
      <c r="C5068" s="72" t="s">
        <v>144</v>
      </c>
      <c r="D5068" s="72" t="s">
        <v>12</v>
      </c>
      <c r="E5068" s="72" t="s">
        <v>177</v>
      </c>
      <c r="F5068" s="73">
        <v>24955</v>
      </c>
      <c r="G5068" s="72" t="s">
        <v>14</v>
      </c>
      <c r="H5068" s="72" t="s">
        <v>15</v>
      </c>
      <c r="I5068" s="72" t="s">
        <v>136</v>
      </c>
      <c r="J5068" s="72" t="s">
        <v>18</v>
      </c>
      <c r="K5068" s="72" t="s">
        <v>33</v>
      </c>
      <c r="L5068" s="72" t="s">
        <v>156</v>
      </c>
      <c r="M5068" s="72"/>
    </row>
    <row r="5069" spans="2:13" x14ac:dyDescent="0.25">
      <c r="B5069" s="72" t="s">
        <v>143</v>
      </c>
      <c r="C5069" s="72" t="s">
        <v>144</v>
      </c>
      <c r="D5069" s="72" t="s">
        <v>12</v>
      </c>
      <c r="E5069" s="72" t="s">
        <v>280</v>
      </c>
      <c r="F5069" s="73">
        <v>14055</v>
      </c>
      <c r="G5069" s="72" t="s">
        <v>14</v>
      </c>
      <c r="H5069" s="72" t="s">
        <v>15</v>
      </c>
      <c r="I5069" s="72" t="s">
        <v>16</v>
      </c>
      <c r="J5069" s="72" t="s">
        <v>18</v>
      </c>
      <c r="K5069" s="72" t="s">
        <v>147</v>
      </c>
      <c r="L5069" s="72" t="s">
        <v>196</v>
      </c>
      <c r="M5069" s="72" t="s">
        <v>159</v>
      </c>
    </row>
    <row r="5070" spans="2:13" x14ac:dyDescent="0.25">
      <c r="B5070" s="72" t="s">
        <v>143</v>
      </c>
      <c r="C5070" s="72" t="s">
        <v>144</v>
      </c>
      <c r="D5070" s="72" t="s">
        <v>12</v>
      </c>
      <c r="E5070" s="72" t="s">
        <v>188</v>
      </c>
      <c r="F5070" s="73">
        <v>50377</v>
      </c>
      <c r="G5070" s="72" t="s">
        <v>14</v>
      </c>
      <c r="H5070" s="72" t="s">
        <v>15</v>
      </c>
      <c r="I5070" s="72" t="s">
        <v>16</v>
      </c>
      <c r="J5070" s="72" t="s">
        <v>18</v>
      </c>
      <c r="K5070" s="72" t="s">
        <v>189</v>
      </c>
      <c r="L5070" s="72" t="s">
        <v>704</v>
      </c>
      <c r="M5070" s="72" t="s">
        <v>191</v>
      </c>
    </row>
    <row r="5071" spans="2:13" x14ac:dyDescent="0.25">
      <c r="B5071" s="72" t="s">
        <v>143</v>
      </c>
      <c r="C5071" s="72" t="s">
        <v>144</v>
      </c>
      <c r="D5071" s="72" t="s">
        <v>12</v>
      </c>
      <c r="E5071" s="72" t="s">
        <v>181</v>
      </c>
      <c r="F5071" s="73">
        <v>-534</v>
      </c>
      <c r="G5071" s="72" t="s">
        <v>14</v>
      </c>
      <c r="H5071" s="72" t="s">
        <v>155</v>
      </c>
      <c r="I5071" s="72" t="s">
        <v>16</v>
      </c>
      <c r="J5071" s="72" t="s">
        <v>18</v>
      </c>
      <c r="K5071" s="72" t="s">
        <v>33</v>
      </c>
      <c r="L5071" s="72" t="s">
        <v>212</v>
      </c>
      <c r="M5071" s="72"/>
    </row>
    <row r="5072" spans="2:13" x14ac:dyDescent="0.25">
      <c r="B5072" s="72" t="s">
        <v>143</v>
      </c>
      <c r="C5072" s="72" t="s">
        <v>144</v>
      </c>
      <c r="D5072" s="72" t="s">
        <v>12</v>
      </c>
      <c r="E5072" s="72" t="s">
        <v>219</v>
      </c>
      <c r="F5072" s="73">
        <v>231</v>
      </c>
      <c r="G5072" s="72" t="s">
        <v>14</v>
      </c>
      <c r="H5072" s="72" t="s">
        <v>15</v>
      </c>
      <c r="I5072" s="72" t="s">
        <v>16</v>
      </c>
      <c r="J5072" s="72" t="s">
        <v>18</v>
      </c>
      <c r="K5072" s="72" t="s">
        <v>257</v>
      </c>
      <c r="L5072" s="72" t="s">
        <v>816</v>
      </c>
      <c r="M5072" s="72"/>
    </row>
    <row r="5073" spans="2:13" x14ac:dyDescent="0.25">
      <c r="B5073" s="72" t="s">
        <v>143</v>
      </c>
      <c r="C5073" s="72" t="s">
        <v>144</v>
      </c>
      <c r="D5073" s="72" t="s">
        <v>12</v>
      </c>
      <c r="E5073" s="72" t="s">
        <v>145</v>
      </c>
      <c r="F5073" s="73">
        <v>-1154581</v>
      </c>
      <c r="G5073" s="72" t="s">
        <v>14</v>
      </c>
      <c r="H5073" s="72" t="s">
        <v>15</v>
      </c>
      <c r="I5073" s="72" t="s">
        <v>16</v>
      </c>
      <c r="J5073" s="72" t="s">
        <v>18</v>
      </c>
      <c r="K5073" s="72" t="s">
        <v>205</v>
      </c>
      <c r="L5073" s="72" t="s">
        <v>540</v>
      </c>
      <c r="M5073" s="72"/>
    </row>
    <row r="5074" spans="2:13" x14ac:dyDescent="0.25">
      <c r="B5074" s="72" t="s">
        <v>143</v>
      </c>
      <c r="C5074" s="72" t="s">
        <v>144</v>
      </c>
      <c r="D5074" s="72" t="s">
        <v>12</v>
      </c>
      <c r="E5074" s="72" t="s">
        <v>145</v>
      </c>
      <c r="F5074" s="73">
        <v>-2637</v>
      </c>
      <c r="G5074" s="72" t="s">
        <v>14</v>
      </c>
      <c r="H5074" s="72" t="s">
        <v>155</v>
      </c>
      <c r="I5074" s="72" t="s">
        <v>16</v>
      </c>
      <c r="J5074" s="72" t="s">
        <v>18</v>
      </c>
      <c r="K5074" s="72" t="s">
        <v>147</v>
      </c>
      <c r="L5074" s="72" t="s">
        <v>417</v>
      </c>
      <c r="M5074" s="72"/>
    </row>
    <row r="5075" spans="2:13" x14ac:dyDescent="0.25">
      <c r="B5075" s="72" t="s">
        <v>143</v>
      </c>
      <c r="C5075" s="72" t="s">
        <v>144</v>
      </c>
      <c r="D5075" s="72" t="s">
        <v>12</v>
      </c>
      <c r="E5075" s="72" t="s">
        <v>188</v>
      </c>
      <c r="F5075" s="73">
        <v>289333</v>
      </c>
      <c r="G5075" s="72" t="s">
        <v>14</v>
      </c>
      <c r="H5075" s="72" t="s">
        <v>15</v>
      </c>
      <c r="I5075" s="72" t="s">
        <v>136</v>
      </c>
      <c r="J5075" s="72" t="s">
        <v>18</v>
      </c>
      <c r="K5075" s="72" t="s">
        <v>184</v>
      </c>
      <c r="L5075" s="72" t="s">
        <v>312</v>
      </c>
      <c r="M5075" s="72" t="s">
        <v>151</v>
      </c>
    </row>
    <row r="5076" spans="2:13" x14ac:dyDescent="0.25">
      <c r="B5076" s="72" t="s">
        <v>143</v>
      </c>
      <c r="C5076" s="72" t="s">
        <v>144</v>
      </c>
      <c r="D5076" s="72" t="s">
        <v>12</v>
      </c>
      <c r="E5076" s="72" t="s">
        <v>183</v>
      </c>
      <c r="F5076" s="73">
        <v>17100</v>
      </c>
      <c r="G5076" s="72" t="s">
        <v>14</v>
      </c>
      <c r="H5076" s="72" t="s">
        <v>15</v>
      </c>
      <c r="I5076" s="72" t="s">
        <v>16</v>
      </c>
      <c r="J5076" s="72" t="s">
        <v>18</v>
      </c>
      <c r="K5076" s="72" t="s">
        <v>147</v>
      </c>
      <c r="L5076" s="72" t="s">
        <v>417</v>
      </c>
      <c r="M5076" s="72" t="s">
        <v>186</v>
      </c>
    </row>
    <row r="5077" spans="2:13" x14ac:dyDescent="0.25">
      <c r="B5077" s="72" t="s">
        <v>143</v>
      </c>
      <c r="C5077" s="72" t="s">
        <v>144</v>
      </c>
      <c r="D5077" s="72" t="s">
        <v>12</v>
      </c>
      <c r="E5077" s="72" t="s">
        <v>181</v>
      </c>
      <c r="F5077" s="73">
        <v>-3760</v>
      </c>
      <c r="G5077" s="72" t="s">
        <v>14</v>
      </c>
      <c r="H5077" s="72" t="s">
        <v>15</v>
      </c>
      <c r="I5077" s="72" t="s">
        <v>16</v>
      </c>
      <c r="J5077" s="72" t="s">
        <v>18</v>
      </c>
      <c r="K5077" s="72" t="s">
        <v>33</v>
      </c>
      <c r="L5077" s="72" t="s">
        <v>316</v>
      </c>
      <c r="M5077" s="72"/>
    </row>
    <row r="5078" spans="2:13" x14ac:dyDescent="0.25">
      <c r="B5078" s="72" t="s">
        <v>143</v>
      </c>
      <c r="C5078" s="72" t="s">
        <v>144</v>
      </c>
      <c r="D5078" s="72" t="s">
        <v>12</v>
      </c>
      <c r="E5078" s="72" t="s">
        <v>244</v>
      </c>
      <c r="F5078" s="73">
        <v>20372</v>
      </c>
      <c r="G5078" s="72" t="s">
        <v>14</v>
      </c>
      <c r="H5078" s="72" t="s">
        <v>15</v>
      </c>
      <c r="I5078" s="72" t="s">
        <v>16</v>
      </c>
      <c r="J5078" s="72" t="s">
        <v>18</v>
      </c>
      <c r="K5078" s="72" t="s">
        <v>147</v>
      </c>
      <c r="L5078" s="72" t="s">
        <v>489</v>
      </c>
      <c r="M5078" s="72" t="s">
        <v>191</v>
      </c>
    </row>
    <row r="5079" spans="2:13" x14ac:dyDescent="0.25">
      <c r="B5079" s="72" t="s">
        <v>143</v>
      </c>
      <c r="C5079" s="72" t="s">
        <v>144</v>
      </c>
      <c r="D5079" s="72" t="s">
        <v>12</v>
      </c>
      <c r="E5079" s="72" t="s">
        <v>145</v>
      </c>
      <c r="F5079" s="73">
        <v>-98266</v>
      </c>
      <c r="G5079" s="72" t="s">
        <v>14</v>
      </c>
      <c r="H5079" s="72" t="s">
        <v>15</v>
      </c>
      <c r="I5079" s="72" t="s">
        <v>16</v>
      </c>
      <c r="J5079" s="72" t="s">
        <v>18</v>
      </c>
      <c r="K5079" s="72" t="s">
        <v>147</v>
      </c>
      <c r="L5079" s="72" t="s">
        <v>310</v>
      </c>
      <c r="M5079" s="72"/>
    </row>
    <row r="5080" spans="2:13" x14ac:dyDescent="0.25">
      <c r="B5080" s="72" t="s">
        <v>143</v>
      </c>
      <c r="C5080" s="72" t="s">
        <v>144</v>
      </c>
      <c r="D5080" s="72" t="s">
        <v>12</v>
      </c>
      <c r="E5080" s="72" t="s">
        <v>181</v>
      </c>
      <c r="F5080" s="73">
        <v>-395</v>
      </c>
      <c r="G5080" s="72" t="s">
        <v>14</v>
      </c>
      <c r="H5080" s="72" t="s">
        <v>155</v>
      </c>
      <c r="I5080" s="72" t="s">
        <v>16</v>
      </c>
      <c r="J5080" s="72" t="s">
        <v>18</v>
      </c>
      <c r="K5080" s="72" t="s">
        <v>267</v>
      </c>
      <c r="L5080" s="72" t="s">
        <v>340</v>
      </c>
      <c r="M5080" s="72"/>
    </row>
    <row r="5081" spans="2:13" x14ac:dyDescent="0.25">
      <c r="B5081" s="72" t="s">
        <v>143</v>
      </c>
      <c r="C5081" s="72" t="s">
        <v>144</v>
      </c>
      <c r="D5081" s="72" t="s">
        <v>12</v>
      </c>
      <c r="E5081" s="72" t="s">
        <v>219</v>
      </c>
      <c r="F5081" s="73">
        <v>-107</v>
      </c>
      <c r="G5081" s="72" t="s">
        <v>14</v>
      </c>
      <c r="H5081" s="72" t="s">
        <v>15</v>
      </c>
      <c r="I5081" s="72" t="s">
        <v>136</v>
      </c>
      <c r="J5081" s="72" t="s">
        <v>18</v>
      </c>
      <c r="K5081" s="72" t="s">
        <v>33</v>
      </c>
      <c r="L5081" s="72" t="s">
        <v>359</v>
      </c>
      <c r="M5081" s="72"/>
    </row>
    <row r="5082" spans="2:13" x14ac:dyDescent="0.25">
      <c r="B5082" s="72" t="s">
        <v>143</v>
      </c>
      <c r="C5082" s="72" t="s">
        <v>144</v>
      </c>
      <c r="D5082" s="72" t="s">
        <v>12</v>
      </c>
      <c r="E5082" s="72" t="s">
        <v>201</v>
      </c>
      <c r="F5082" s="73">
        <v>25691</v>
      </c>
      <c r="G5082" s="72" t="s">
        <v>14</v>
      </c>
      <c r="H5082" s="72" t="s">
        <v>15</v>
      </c>
      <c r="I5082" s="72" t="s">
        <v>16</v>
      </c>
      <c r="J5082" s="72" t="s">
        <v>18</v>
      </c>
      <c r="K5082" s="72" t="s">
        <v>257</v>
      </c>
      <c r="L5082" s="72" t="s">
        <v>634</v>
      </c>
      <c r="M5082" s="72" t="s">
        <v>159</v>
      </c>
    </row>
    <row r="5083" spans="2:13" x14ac:dyDescent="0.25">
      <c r="B5083" s="72" t="s">
        <v>143</v>
      </c>
      <c r="C5083" s="72" t="s">
        <v>144</v>
      </c>
      <c r="D5083" s="72" t="s">
        <v>12</v>
      </c>
      <c r="E5083" s="72" t="s">
        <v>183</v>
      </c>
      <c r="F5083" s="73">
        <v>379871</v>
      </c>
      <c r="G5083" s="72" t="s">
        <v>14</v>
      </c>
      <c r="H5083" s="72" t="s">
        <v>155</v>
      </c>
      <c r="I5083" s="72" t="s">
        <v>16</v>
      </c>
      <c r="J5083" s="72" t="s">
        <v>18</v>
      </c>
      <c r="K5083" s="72" t="s">
        <v>33</v>
      </c>
      <c r="L5083" s="72" t="s">
        <v>277</v>
      </c>
      <c r="M5083" s="72" t="s">
        <v>163</v>
      </c>
    </row>
    <row r="5084" spans="2:13" x14ac:dyDescent="0.25">
      <c r="B5084" s="72" t="s">
        <v>143</v>
      </c>
      <c r="C5084" s="72" t="s">
        <v>144</v>
      </c>
      <c r="D5084" s="72" t="s">
        <v>12</v>
      </c>
      <c r="E5084" s="72" t="s">
        <v>177</v>
      </c>
      <c r="F5084" s="73">
        <v>42006</v>
      </c>
      <c r="G5084" s="72" t="s">
        <v>14</v>
      </c>
      <c r="H5084" s="72" t="s">
        <v>15</v>
      </c>
      <c r="I5084" s="72" t="s">
        <v>16</v>
      </c>
      <c r="J5084" s="72" t="s">
        <v>18</v>
      </c>
      <c r="K5084" s="72" t="s">
        <v>33</v>
      </c>
      <c r="L5084" s="72" t="s">
        <v>497</v>
      </c>
      <c r="M5084" s="72"/>
    </row>
    <row r="5085" spans="2:13" x14ac:dyDescent="0.25">
      <c r="B5085" s="72" t="s">
        <v>143</v>
      </c>
      <c r="C5085" s="72" t="s">
        <v>144</v>
      </c>
      <c r="D5085" s="72" t="s">
        <v>12</v>
      </c>
      <c r="E5085" s="72" t="s">
        <v>181</v>
      </c>
      <c r="F5085" s="73">
        <v>-14</v>
      </c>
      <c r="G5085" s="72" t="s">
        <v>14</v>
      </c>
      <c r="H5085" s="72" t="s">
        <v>155</v>
      </c>
      <c r="I5085" s="72" t="s">
        <v>16</v>
      </c>
      <c r="J5085" s="72" t="s">
        <v>18</v>
      </c>
      <c r="K5085" s="72" t="s">
        <v>33</v>
      </c>
      <c r="L5085" s="72" t="s">
        <v>193</v>
      </c>
      <c r="M5085" s="72"/>
    </row>
    <row r="5086" spans="2:13" x14ac:dyDescent="0.25">
      <c r="B5086" s="72" t="s">
        <v>143</v>
      </c>
      <c r="C5086" s="72" t="s">
        <v>144</v>
      </c>
      <c r="D5086" s="72" t="s">
        <v>12</v>
      </c>
      <c r="E5086" s="72" t="s">
        <v>154</v>
      </c>
      <c r="F5086" s="73">
        <v>-428</v>
      </c>
      <c r="G5086" s="72" t="s">
        <v>14</v>
      </c>
      <c r="H5086" s="72" t="s">
        <v>15</v>
      </c>
      <c r="I5086" s="72" t="s">
        <v>16</v>
      </c>
      <c r="J5086" s="72" t="s">
        <v>18</v>
      </c>
      <c r="K5086" s="72" t="s">
        <v>189</v>
      </c>
      <c r="L5086" s="72" t="s">
        <v>623</v>
      </c>
      <c r="M5086" s="72"/>
    </row>
    <row r="5087" spans="2:13" x14ac:dyDescent="0.25">
      <c r="B5087" s="72" t="s">
        <v>143</v>
      </c>
      <c r="C5087" s="72" t="s">
        <v>144</v>
      </c>
      <c r="D5087" s="72" t="s">
        <v>12</v>
      </c>
      <c r="E5087" s="72" t="s">
        <v>160</v>
      </c>
      <c r="F5087" s="73">
        <v>34684</v>
      </c>
      <c r="G5087" s="72" t="s">
        <v>14</v>
      </c>
      <c r="H5087" s="72" t="s">
        <v>15</v>
      </c>
      <c r="I5087" s="72" t="s">
        <v>16</v>
      </c>
      <c r="J5087" s="72" t="s">
        <v>18</v>
      </c>
      <c r="K5087" s="72" t="s">
        <v>33</v>
      </c>
      <c r="L5087" s="72" t="s">
        <v>525</v>
      </c>
      <c r="M5087" s="72" t="s">
        <v>248</v>
      </c>
    </row>
    <row r="5088" spans="2:13" x14ac:dyDescent="0.25">
      <c r="B5088" s="72" t="s">
        <v>143</v>
      </c>
      <c r="C5088" s="72" t="s">
        <v>144</v>
      </c>
      <c r="D5088" s="72" t="s">
        <v>12</v>
      </c>
      <c r="E5088" s="72" t="s">
        <v>229</v>
      </c>
      <c r="F5088" s="73">
        <v>-119273</v>
      </c>
      <c r="G5088" s="72" t="s">
        <v>14</v>
      </c>
      <c r="H5088" s="72" t="s">
        <v>155</v>
      </c>
      <c r="I5088" s="72" t="s">
        <v>16</v>
      </c>
      <c r="J5088" s="72" t="s">
        <v>18</v>
      </c>
      <c r="K5088" s="72" t="s">
        <v>33</v>
      </c>
      <c r="L5088" s="72" t="s">
        <v>344</v>
      </c>
      <c r="M5088" s="72"/>
    </row>
    <row r="5089" spans="2:13" x14ac:dyDescent="0.25">
      <c r="B5089" s="72" t="s">
        <v>143</v>
      </c>
      <c r="C5089" s="72" t="s">
        <v>144</v>
      </c>
      <c r="D5089" s="72" t="s">
        <v>12</v>
      </c>
      <c r="E5089" s="72" t="s">
        <v>164</v>
      </c>
      <c r="F5089" s="73">
        <v>-27556</v>
      </c>
      <c r="G5089" s="72" t="s">
        <v>14</v>
      </c>
      <c r="H5089" s="72" t="s">
        <v>155</v>
      </c>
      <c r="I5089" s="72" t="s">
        <v>136</v>
      </c>
      <c r="J5089" s="72" t="s">
        <v>18</v>
      </c>
      <c r="K5089" s="72" t="s">
        <v>21</v>
      </c>
      <c r="L5089" s="72" t="s">
        <v>645</v>
      </c>
      <c r="M5089" s="72"/>
    </row>
    <row r="5090" spans="2:13" x14ac:dyDescent="0.25">
      <c r="B5090" s="72" t="s">
        <v>143</v>
      </c>
      <c r="C5090" s="72" t="s">
        <v>144</v>
      </c>
      <c r="D5090" s="72" t="s">
        <v>12</v>
      </c>
      <c r="E5090" s="72" t="s">
        <v>177</v>
      </c>
      <c r="F5090" s="73">
        <v>1</v>
      </c>
      <c r="G5090" s="72" t="s">
        <v>14</v>
      </c>
      <c r="H5090" s="72" t="s">
        <v>15</v>
      </c>
      <c r="I5090" s="72" t="s">
        <v>16</v>
      </c>
      <c r="J5090" s="72" t="s">
        <v>18</v>
      </c>
      <c r="K5090" s="72" t="s">
        <v>33</v>
      </c>
      <c r="L5090" s="72" t="s">
        <v>583</v>
      </c>
      <c r="M5090" s="72"/>
    </row>
    <row r="5091" spans="2:13" x14ac:dyDescent="0.25">
      <c r="B5091" s="72" t="s">
        <v>143</v>
      </c>
      <c r="C5091" s="72" t="s">
        <v>144</v>
      </c>
      <c r="D5091" s="72" t="s">
        <v>12</v>
      </c>
      <c r="E5091" s="72" t="s">
        <v>219</v>
      </c>
      <c r="F5091" s="73">
        <v>469594</v>
      </c>
      <c r="G5091" s="72" t="s">
        <v>14</v>
      </c>
      <c r="H5091" s="72" t="s">
        <v>15</v>
      </c>
      <c r="I5091" s="72" t="s">
        <v>16</v>
      </c>
      <c r="J5091" s="72" t="s">
        <v>18</v>
      </c>
      <c r="K5091" s="72" t="s">
        <v>33</v>
      </c>
      <c r="L5091" s="72" t="s">
        <v>344</v>
      </c>
      <c r="M5091" s="72"/>
    </row>
    <row r="5092" spans="2:13" x14ac:dyDescent="0.25">
      <c r="B5092" s="72" t="s">
        <v>143</v>
      </c>
      <c r="C5092" s="72" t="s">
        <v>144</v>
      </c>
      <c r="D5092" s="72" t="s">
        <v>12</v>
      </c>
      <c r="E5092" s="72" t="s">
        <v>181</v>
      </c>
      <c r="F5092" s="73">
        <v>-1370</v>
      </c>
      <c r="G5092" s="72" t="s">
        <v>14</v>
      </c>
      <c r="H5092" s="72" t="s">
        <v>15</v>
      </c>
      <c r="I5092" s="72" t="s">
        <v>16</v>
      </c>
      <c r="J5092" s="72" t="s">
        <v>18</v>
      </c>
      <c r="K5092" s="72" t="s">
        <v>21</v>
      </c>
      <c r="L5092" s="72" t="s">
        <v>325</v>
      </c>
      <c r="M5092" s="72"/>
    </row>
    <row r="5093" spans="2:13" x14ac:dyDescent="0.25">
      <c r="B5093" s="72" t="s">
        <v>143</v>
      </c>
      <c r="C5093" s="72" t="s">
        <v>144</v>
      </c>
      <c r="D5093" s="72" t="s">
        <v>12</v>
      </c>
      <c r="E5093" s="72" t="s">
        <v>229</v>
      </c>
      <c r="F5093" s="73">
        <v>-567</v>
      </c>
      <c r="G5093" s="72" t="s">
        <v>14</v>
      </c>
      <c r="H5093" s="72" t="s">
        <v>15</v>
      </c>
      <c r="I5093" s="72" t="s">
        <v>16</v>
      </c>
      <c r="J5093" s="72" t="s">
        <v>18</v>
      </c>
      <c r="K5093" s="72" t="s">
        <v>147</v>
      </c>
      <c r="L5093" s="72" t="s">
        <v>692</v>
      </c>
      <c r="M5093" s="72"/>
    </row>
    <row r="5094" spans="2:13" x14ac:dyDescent="0.25">
      <c r="B5094" s="72" t="s">
        <v>143</v>
      </c>
      <c r="C5094" s="72" t="s">
        <v>144</v>
      </c>
      <c r="D5094" s="72" t="s">
        <v>12</v>
      </c>
      <c r="E5094" s="72" t="s">
        <v>160</v>
      </c>
      <c r="F5094" s="73">
        <v>206692</v>
      </c>
      <c r="G5094" s="72" t="s">
        <v>14</v>
      </c>
      <c r="H5094" s="72" t="s">
        <v>15</v>
      </c>
      <c r="I5094" s="72" t="s">
        <v>16</v>
      </c>
      <c r="J5094" s="72" t="s">
        <v>18</v>
      </c>
      <c r="K5094" s="72" t="s">
        <v>24</v>
      </c>
      <c r="L5094" s="72" t="s">
        <v>448</v>
      </c>
      <c r="M5094" s="72" t="s">
        <v>248</v>
      </c>
    </row>
    <row r="5095" spans="2:13" x14ac:dyDescent="0.25">
      <c r="B5095" s="72" t="s">
        <v>143</v>
      </c>
      <c r="C5095" s="72" t="s">
        <v>144</v>
      </c>
      <c r="D5095" s="72" t="s">
        <v>12</v>
      </c>
      <c r="E5095" s="72" t="s">
        <v>229</v>
      </c>
      <c r="F5095" s="73">
        <v>-6646</v>
      </c>
      <c r="G5095" s="72" t="s">
        <v>14</v>
      </c>
      <c r="H5095" s="72" t="s">
        <v>155</v>
      </c>
      <c r="I5095" s="72" t="s">
        <v>16</v>
      </c>
      <c r="J5095" s="72" t="s">
        <v>18</v>
      </c>
      <c r="K5095" s="72" t="s">
        <v>33</v>
      </c>
      <c r="L5095" s="72" t="s">
        <v>630</v>
      </c>
      <c r="M5095" s="72"/>
    </row>
    <row r="5096" spans="2:13" x14ac:dyDescent="0.25">
      <c r="B5096" s="72" t="s">
        <v>143</v>
      </c>
      <c r="C5096" s="72" t="s">
        <v>144</v>
      </c>
      <c r="D5096" s="72" t="s">
        <v>12</v>
      </c>
      <c r="E5096" s="72" t="s">
        <v>227</v>
      </c>
      <c r="F5096" s="73">
        <v>20174</v>
      </c>
      <c r="G5096" s="72" t="s">
        <v>14</v>
      </c>
      <c r="H5096" s="72" t="s">
        <v>15</v>
      </c>
      <c r="I5096" s="72" t="s">
        <v>16</v>
      </c>
      <c r="J5096" s="72" t="s">
        <v>18</v>
      </c>
      <c r="K5096" s="72" t="s">
        <v>33</v>
      </c>
      <c r="L5096" s="72" t="s">
        <v>353</v>
      </c>
      <c r="M5096" s="72" t="s">
        <v>163</v>
      </c>
    </row>
    <row r="5097" spans="2:13" x14ac:dyDescent="0.25">
      <c r="B5097" s="72" t="s">
        <v>143</v>
      </c>
      <c r="C5097" s="72" t="s">
        <v>144</v>
      </c>
      <c r="D5097" s="72" t="s">
        <v>12</v>
      </c>
      <c r="E5097" s="72" t="s">
        <v>177</v>
      </c>
      <c r="F5097" s="73">
        <v>2864</v>
      </c>
      <c r="G5097" s="72" t="s">
        <v>14</v>
      </c>
      <c r="H5097" s="72" t="s">
        <v>155</v>
      </c>
      <c r="I5097" s="72" t="s">
        <v>16</v>
      </c>
      <c r="J5097" s="72" t="s">
        <v>18</v>
      </c>
      <c r="K5097" s="72" t="s">
        <v>21</v>
      </c>
      <c r="L5097" s="72" t="s">
        <v>178</v>
      </c>
      <c r="M5097" s="72"/>
    </row>
    <row r="5098" spans="2:13" x14ac:dyDescent="0.25">
      <c r="B5098" s="72" t="s">
        <v>143</v>
      </c>
      <c r="C5098" s="72" t="s">
        <v>144</v>
      </c>
      <c r="D5098" s="72" t="s">
        <v>12</v>
      </c>
      <c r="E5098" s="72" t="s">
        <v>157</v>
      </c>
      <c r="F5098" s="73">
        <v>69796</v>
      </c>
      <c r="G5098" s="72" t="s">
        <v>14</v>
      </c>
      <c r="H5098" s="72" t="s">
        <v>155</v>
      </c>
      <c r="I5098" s="72" t="s">
        <v>16</v>
      </c>
      <c r="J5098" s="72" t="s">
        <v>18</v>
      </c>
      <c r="K5098" s="72" t="s">
        <v>33</v>
      </c>
      <c r="L5098" s="72" t="s">
        <v>354</v>
      </c>
      <c r="M5098" s="72" t="s">
        <v>159</v>
      </c>
    </row>
    <row r="5099" spans="2:13" x14ac:dyDescent="0.25">
      <c r="B5099" s="72" t="s">
        <v>143</v>
      </c>
      <c r="C5099" s="72" t="s">
        <v>144</v>
      </c>
      <c r="D5099" s="72" t="s">
        <v>12</v>
      </c>
      <c r="E5099" s="72" t="s">
        <v>170</v>
      </c>
      <c r="F5099" s="73">
        <v>3421</v>
      </c>
      <c r="G5099" s="72" t="s">
        <v>14</v>
      </c>
      <c r="H5099" s="72" t="s">
        <v>15</v>
      </c>
      <c r="I5099" s="72" t="s">
        <v>16</v>
      </c>
      <c r="J5099" s="72" t="s">
        <v>18</v>
      </c>
      <c r="K5099" s="72" t="s">
        <v>165</v>
      </c>
      <c r="L5099" s="72" t="s">
        <v>166</v>
      </c>
      <c r="M5099" s="72" t="s">
        <v>151</v>
      </c>
    </row>
    <row r="5100" spans="2:13" x14ac:dyDescent="0.25">
      <c r="B5100" s="72" t="s">
        <v>143</v>
      </c>
      <c r="C5100" s="72" t="s">
        <v>144</v>
      </c>
      <c r="D5100" s="72" t="s">
        <v>12</v>
      </c>
      <c r="E5100" s="72" t="s">
        <v>219</v>
      </c>
      <c r="F5100" s="73">
        <v>220437</v>
      </c>
      <c r="G5100" s="72" t="s">
        <v>14</v>
      </c>
      <c r="H5100" s="72" t="s">
        <v>15</v>
      </c>
      <c r="I5100" s="72" t="s">
        <v>16</v>
      </c>
      <c r="J5100" s="72" t="s">
        <v>18</v>
      </c>
      <c r="K5100" s="72" t="s">
        <v>205</v>
      </c>
      <c r="L5100" s="72" t="s">
        <v>658</v>
      </c>
      <c r="M5100" s="72"/>
    </row>
    <row r="5101" spans="2:13" x14ac:dyDescent="0.25">
      <c r="B5101" s="72" t="s">
        <v>143</v>
      </c>
      <c r="C5101" s="72" t="s">
        <v>144</v>
      </c>
      <c r="D5101" s="72" t="s">
        <v>12</v>
      </c>
      <c r="E5101" s="72" t="s">
        <v>152</v>
      </c>
      <c r="F5101" s="73">
        <v>-5847</v>
      </c>
      <c r="G5101" s="72" t="s">
        <v>14</v>
      </c>
      <c r="H5101" s="72" t="s">
        <v>15</v>
      </c>
      <c r="I5101" s="72" t="s">
        <v>16</v>
      </c>
      <c r="J5101" s="72" t="s">
        <v>18</v>
      </c>
      <c r="K5101" s="72" t="s">
        <v>267</v>
      </c>
      <c r="L5101" s="72" t="s">
        <v>381</v>
      </c>
      <c r="M5101" s="72"/>
    </row>
    <row r="5102" spans="2:13" x14ac:dyDescent="0.25">
      <c r="B5102" s="72" t="s">
        <v>143</v>
      </c>
      <c r="C5102" s="72" t="s">
        <v>144</v>
      </c>
      <c r="D5102" s="72" t="s">
        <v>12</v>
      </c>
      <c r="E5102" s="72" t="s">
        <v>152</v>
      </c>
      <c r="F5102" s="73">
        <v>-75</v>
      </c>
      <c r="G5102" s="72" t="s">
        <v>14</v>
      </c>
      <c r="H5102" s="72" t="s">
        <v>155</v>
      </c>
      <c r="I5102" s="72" t="s">
        <v>16</v>
      </c>
      <c r="J5102" s="72" t="s">
        <v>18</v>
      </c>
      <c r="K5102" s="72" t="s">
        <v>33</v>
      </c>
      <c r="L5102" s="72" t="s">
        <v>770</v>
      </c>
      <c r="M5102" s="72"/>
    </row>
    <row r="5103" spans="2:13" x14ac:dyDescent="0.25">
      <c r="B5103" s="72" t="s">
        <v>143</v>
      </c>
      <c r="C5103" s="72" t="s">
        <v>144</v>
      </c>
      <c r="D5103" s="72" t="s">
        <v>12</v>
      </c>
      <c r="E5103" s="72" t="s">
        <v>160</v>
      </c>
      <c r="F5103" s="73">
        <v>271549</v>
      </c>
      <c r="G5103" s="72" t="s">
        <v>14</v>
      </c>
      <c r="H5103" s="72" t="s">
        <v>15</v>
      </c>
      <c r="I5103" s="72" t="s">
        <v>16</v>
      </c>
      <c r="J5103" s="72" t="s">
        <v>18</v>
      </c>
      <c r="K5103" s="72" t="s">
        <v>184</v>
      </c>
      <c r="L5103" s="72" t="s">
        <v>639</v>
      </c>
      <c r="M5103" s="72" t="s">
        <v>163</v>
      </c>
    </row>
    <row r="5104" spans="2:13" x14ac:dyDescent="0.25">
      <c r="B5104" s="72" t="s">
        <v>143</v>
      </c>
      <c r="C5104" s="72" t="s">
        <v>144</v>
      </c>
      <c r="D5104" s="72" t="s">
        <v>12</v>
      </c>
      <c r="E5104" s="72" t="s">
        <v>154</v>
      </c>
      <c r="F5104" s="73">
        <v>-14</v>
      </c>
      <c r="G5104" s="72" t="s">
        <v>14</v>
      </c>
      <c r="H5104" s="72" t="s">
        <v>15</v>
      </c>
      <c r="I5104" s="72" t="s">
        <v>16</v>
      </c>
      <c r="J5104" s="72" t="s">
        <v>18</v>
      </c>
      <c r="K5104" s="72" t="s">
        <v>147</v>
      </c>
      <c r="L5104" s="72" t="s">
        <v>663</v>
      </c>
      <c r="M5104" s="72"/>
    </row>
    <row r="5105" spans="2:13" x14ac:dyDescent="0.25">
      <c r="B5105" s="72" t="s">
        <v>143</v>
      </c>
      <c r="C5105" s="72" t="s">
        <v>144</v>
      </c>
      <c r="D5105" s="72" t="s">
        <v>12</v>
      </c>
      <c r="E5105" s="72" t="s">
        <v>199</v>
      </c>
      <c r="F5105" s="73">
        <v>609608</v>
      </c>
      <c r="G5105" s="72" t="s">
        <v>14</v>
      </c>
      <c r="H5105" s="72" t="s">
        <v>15</v>
      </c>
      <c r="I5105" s="72" t="s">
        <v>16</v>
      </c>
      <c r="J5105" s="72" t="s">
        <v>18</v>
      </c>
      <c r="K5105" s="72" t="s">
        <v>147</v>
      </c>
      <c r="L5105" s="72" t="s">
        <v>376</v>
      </c>
      <c r="M5105" s="72"/>
    </row>
    <row r="5106" spans="2:13" x14ac:dyDescent="0.25">
      <c r="B5106" s="72" t="s">
        <v>143</v>
      </c>
      <c r="C5106" s="72" t="s">
        <v>144</v>
      </c>
      <c r="D5106" s="72" t="s">
        <v>12</v>
      </c>
      <c r="E5106" s="72" t="s">
        <v>219</v>
      </c>
      <c r="F5106" s="73">
        <v>55995</v>
      </c>
      <c r="G5106" s="72" t="s">
        <v>14</v>
      </c>
      <c r="H5106" s="72" t="s">
        <v>155</v>
      </c>
      <c r="I5106" s="72" t="s">
        <v>16</v>
      </c>
      <c r="J5106" s="72" t="s">
        <v>18</v>
      </c>
      <c r="K5106" s="72" t="s">
        <v>33</v>
      </c>
      <c r="L5106" s="72" t="s">
        <v>598</v>
      </c>
      <c r="M5106" s="72"/>
    </row>
    <row r="5107" spans="2:13" x14ac:dyDescent="0.25">
      <c r="B5107" s="72" t="s">
        <v>143</v>
      </c>
      <c r="C5107" s="72" t="s">
        <v>144</v>
      </c>
      <c r="D5107" s="72" t="s">
        <v>12</v>
      </c>
      <c r="E5107" s="72" t="s">
        <v>188</v>
      </c>
      <c r="F5107" s="73">
        <v>1128295</v>
      </c>
      <c r="G5107" s="72" t="s">
        <v>14</v>
      </c>
      <c r="H5107" s="72" t="s">
        <v>155</v>
      </c>
      <c r="I5107" s="72" t="s">
        <v>16</v>
      </c>
      <c r="J5107" s="72" t="s">
        <v>18</v>
      </c>
      <c r="K5107" s="72" t="s">
        <v>33</v>
      </c>
      <c r="L5107" s="72" t="s">
        <v>776</v>
      </c>
      <c r="M5107" s="72" t="s">
        <v>248</v>
      </c>
    </row>
    <row r="5108" spans="2:13" x14ac:dyDescent="0.25">
      <c r="B5108" s="72" t="s">
        <v>143</v>
      </c>
      <c r="C5108" s="72" t="s">
        <v>144</v>
      </c>
      <c r="D5108" s="72" t="s">
        <v>12</v>
      </c>
      <c r="E5108" s="72" t="s">
        <v>177</v>
      </c>
      <c r="F5108" s="73">
        <v>109981</v>
      </c>
      <c r="G5108" s="72" t="s">
        <v>14</v>
      </c>
      <c r="H5108" s="72" t="s">
        <v>155</v>
      </c>
      <c r="I5108" s="72" t="s">
        <v>16</v>
      </c>
      <c r="J5108" s="72" t="s">
        <v>18</v>
      </c>
      <c r="K5108" s="72" t="s">
        <v>33</v>
      </c>
      <c r="L5108" s="72" t="s">
        <v>597</v>
      </c>
      <c r="M5108" s="72"/>
    </row>
    <row r="5109" spans="2:13" x14ac:dyDescent="0.25">
      <c r="B5109" s="72" t="s">
        <v>143</v>
      </c>
      <c r="C5109" s="72" t="s">
        <v>144</v>
      </c>
      <c r="D5109" s="72" t="s">
        <v>12</v>
      </c>
      <c r="E5109" s="72" t="s">
        <v>160</v>
      </c>
      <c r="F5109" s="73">
        <v>13448</v>
      </c>
      <c r="G5109" s="72" t="s">
        <v>14</v>
      </c>
      <c r="H5109" s="72" t="s">
        <v>15</v>
      </c>
      <c r="I5109" s="72" t="s">
        <v>16</v>
      </c>
      <c r="J5109" s="72" t="s">
        <v>18</v>
      </c>
      <c r="K5109" s="72" t="s">
        <v>33</v>
      </c>
      <c r="L5109" s="72" t="s">
        <v>420</v>
      </c>
      <c r="M5109" s="72" t="s">
        <v>163</v>
      </c>
    </row>
    <row r="5110" spans="2:13" x14ac:dyDescent="0.25">
      <c r="B5110" s="72" t="s">
        <v>143</v>
      </c>
      <c r="C5110" s="72" t="s">
        <v>144</v>
      </c>
      <c r="D5110" s="72" t="s">
        <v>12</v>
      </c>
      <c r="E5110" s="72" t="s">
        <v>227</v>
      </c>
      <c r="F5110" s="73">
        <v>2556</v>
      </c>
      <c r="G5110" s="72" t="s">
        <v>14</v>
      </c>
      <c r="H5110" s="72" t="s">
        <v>15</v>
      </c>
      <c r="I5110" s="72" t="s">
        <v>16</v>
      </c>
      <c r="J5110" s="72" t="s">
        <v>18</v>
      </c>
      <c r="K5110" s="72" t="s">
        <v>147</v>
      </c>
      <c r="L5110" s="72" t="s">
        <v>571</v>
      </c>
      <c r="M5110" s="72" t="s">
        <v>151</v>
      </c>
    </row>
    <row r="5111" spans="2:13" x14ac:dyDescent="0.25">
      <c r="B5111" s="72" t="s">
        <v>143</v>
      </c>
      <c r="C5111" s="72" t="s">
        <v>144</v>
      </c>
      <c r="D5111" s="72" t="s">
        <v>12</v>
      </c>
      <c r="E5111" s="72" t="s">
        <v>152</v>
      </c>
      <c r="F5111" s="73">
        <v>-140</v>
      </c>
      <c r="G5111" s="72" t="s">
        <v>14</v>
      </c>
      <c r="H5111" s="72" t="s">
        <v>15</v>
      </c>
      <c r="I5111" s="72" t="s">
        <v>16</v>
      </c>
      <c r="J5111" s="72" t="s">
        <v>371</v>
      </c>
      <c r="K5111" s="72" t="s">
        <v>21</v>
      </c>
      <c r="L5111" s="72" t="s">
        <v>711</v>
      </c>
      <c r="M5111" s="72"/>
    </row>
    <row r="5112" spans="2:13" x14ac:dyDescent="0.25">
      <c r="B5112" s="72" t="s">
        <v>143</v>
      </c>
      <c r="C5112" s="72" t="s">
        <v>144</v>
      </c>
      <c r="D5112" s="72" t="s">
        <v>12</v>
      </c>
      <c r="E5112" s="72" t="s">
        <v>594</v>
      </c>
      <c r="F5112" s="73">
        <v>34379</v>
      </c>
      <c r="G5112" s="72" t="s">
        <v>14</v>
      </c>
      <c r="H5112" s="72" t="s">
        <v>15</v>
      </c>
      <c r="I5112" s="72" t="s">
        <v>16</v>
      </c>
      <c r="J5112" s="72" t="s">
        <v>18</v>
      </c>
      <c r="K5112" s="72" t="s">
        <v>147</v>
      </c>
      <c r="L5112" s="72" t="s">
        <v>225</v>
      </c>
      <c r="M5112" s="72" t="s">
        <v>384</v>
      </c>
    </row>
    <row r="5113" spans="2:13" x14ac:dyDescent="0.25">
      <c r="B5113" s="72" t="s">
        <v>143</v>
      </c>
      <c r="C5113" s="72" t="s">
        <v>144</v>
      </c>
      <c r="D5113" s="72" t="s">
        <v>12</v>
      </c>
      <c r="E5113" s="72" t="s">
        <v>282</v>
      </c>
      <c r="F5113" s="73">
        <v>-1572</v>
      </c>
      <c r="G5113" s="72" t="s">
        <v>14</v>
      </c>
      <c r="H5113" s="72" t="s">
        <v>15</v>
      </c>
      <c r="I5113" s="72" t="s">
        <v>16</v>
      </c>
      <c r="J5113" s="72" t="s">
        <v>18</v>
      </c>
      <c r="K5113" s="72" t="s">
        <v>147</v>
      </c>
      <c r="L5113" s="72" t="s">
        <v>477</v>
      </c>
      <c r="M5113" s="72"/>
    </row>
    <row r="5114" spans="2:13" x14ac:dyDescent="0.25">
      <c r="B5114" s="72" t="s">
        <v>143</v>
      </c>
      <c r="C5114" s="72" t="s">
        <v>144</v>
      </c>
      <c r="D5114" s="72" t="s">
        <v>12</v>
      </c>
      <c r="E5114" s="72" t="s">
        <v>145</v>
      </c>
      <c r="F5114" s="73">
        <v>-863</v>
      </c>
      <c r="G5114" s="72" t="s">
        <v>14</v>
      </c>
      <c r="H5114" s="72" t="s">
        <v>15</v>
      </c>
      <c r="I5114" s="72" t="s">
        <v>16</v>
      </c>
      <c r="J5114" s="72" t="s">
        <v>18</v>
      </c>
      <c r="K5114" s="72" t="s">
        <v>147</v>
      </c>
      <c r="L5114" s="72" t="s">
        <v>773</v>
      </c>
      <c r="M5114" s="72"/>
    </row>
    <row r="5115" spans="2:13" x14ac:dyDescent="0.25">
      <c r="B5115" s="72" t="s">
        <v>143</v>
      </c>
      <c r="C5115" s="72" t="s">
        <v>144</v>
      </c>
      <c r="D5115" s="72" t="s">
        <v>12</v>
      </c>
      <c r="E5115" s="72" t="s">
        <v>328</v>
      </c>
      <c r="F5115" s="73">
        <v>20787</v>
      </c>
      <c r="G5115" s="72" t="s">
        <v>14</v>
      </c>
      <c r="H5115" s="72" t="s">
        <v>15</v>
      </c>
      <c r="I5115" s="72" t="s">
        <v>16</v>
      </c>
      <c r="J5115" s="72" t="s">
        <v>18</v>
      </c>
      <c r="K5115" s="72" t="s">
        <v>21</v>
      </c>
      <c r="L5115" s="72" t="s">
        <v>272</v>
      </c>
      <c r="M5115" s="72" t="s">
        <v>159</v>
      </c>
    </row>
    <row r="5116" spans="2:13" x14ac:dyDescent="0.25">
      <c r="B5116" s="72" t="s">
        <v>143</v>
      </c>
      <c r="C5116" s="72" t="s">
        <v>144</v>
      </c>
      <c r="D5116" s="72" t="s">
        <v>12</v>
      </c>
      <c r="E5116" s="72" t="s">
        <v>349</v>
      </c>
      <c r="F5116" s="73">
        <v>154237</v>
      </c>
      <c r="G5116" s="72" t="s">
        <v>14</v>
      </c>
      <c r="H5116" s="72" t="s">
        <v>155</v>
      </c>
      <c r="I5116" s="72" t="s">
        <v>16</v>
      </c>
      <c r="J5116" s="72" t="s">
        <v>18</v>
      </c>
      <c r="K5116" s="72" t="s">
        <v>33</v>
      </c>
      <c r="L5116" s="72" t="s">
        <v>307</v>
      </c>
      <c r="M5116" s="72" t="s">
        <v>203</v>
      </c>
    </row>
    <row r="5117" spans="2:13" x14ac:dyDescent="0.25">
      <c r="B5117" s="72" t="s">
        <v>143</v>
      </c>
      <c r="C5117" s="72" t="s">
        <v>144</v>
      </c>
      <c r="D5117" s="72" t="s">
        <v>12</v>
      </c>
      <c r="E5117" s="72" t="s">
        <v>219</v>
      </c>
      <c r="F5117" s="73">
        <v>195529</v>
      </c>
      <c r="G5117" s="72" t="s">
        <v>14</v>
      </c>
      <c r="H5117" s="72" t="s">
        <v>15</v>
      </c>
      <c r="I5117" s="72" t="s">
        <v>16</v>
      </c>
      <c r="J5117" s="72" t="s">
        <v>371</v>
      </c>
      <c r="K5117" s="72" t="s">
        <v>147</v>
      </c>
      <c r="L5117" s="72" t="s">
        <v>235</v>
      </c>
      <c r="M5117" s="72"/>
    </row>
    <row r="5118" spans="2:13" x14ac:dyDescent="0.25">
      <c r="B5118" s="72" t="s">
        <v>143</v>
      </c>
      <c r="C5118" s="72" t="s">
        <v>144</v>
      </c>
      <c r="D5118" s="72" t="s">
        <v>12</v>
      </c>
      <c r="E5118" s="72" t="s">
        <v>227</v>
      </c>
      <c r="F5118" s="73">
        <v>46365</v>
      </c>
      <c r="G5118" s="72" t="s">
        <v>14</v>
      </c>
      <c r="H5118" s="72" t="s">
        <v>15</v>
      </c>
      <c r="I5118" s="72" t="s">
        <v>16</v>
      </c>
      <c r="J5118" s="72" t="s">
        <v>18</v>
      </c>
      <c r="K5118" s="72" t="s">
        <v>214</v>
      </c>
      <c r="L5118" s="72" t="s">
        <v>566</v>
      </c>
      <c r="M5118" s="72" t="s">
        <v>151</v>
      </c>
    </row>
    <row r="5119" spans="2:13" x14ac:dyDescent="0.25">
      <c r="B5119" s="72" t="s">
        <v>143</v>
      </c>
      <c r="C5119" s="72" t="s">
        <v>144</v>
      </c>
      <c r="D5119" s="72" t="s">
        <v>12</v>
      </c>
      <c r="E5119" s="72" t="s">
        <v>229</v>
      </c>
      <c r="F5119" s="73">
        <v>-201676</v>
      </c>
      <c r="G5119" s="72" t="s">
        <v>14</v>
      </c>
      <c r="H5119" s="72" t="s">
        <v>15</v>
      </c>
      <c r="I5119" s="72" t="s">
        <v>16</v>
      </c>
      <c r="J5119" s="72" t="s">
        <v>18</v>
      </c>
      <c r="K5119" s="72" t="s">
        <v>147</v>
      </c>
      <c r="L5119" s="72" t="s">
        <v>241</v>
      </c>
      <c r="M5119" s="72"/>
    </row>
    <row r="5120" spans="2:13" x14ac:dyDescent="0.25">
      <c r="B5120" s="72" t="s">
        <v>143</v>
      </c>
      <c r="C5120" s="72" t="s">
        <v>144</v>
      </c>
      <c r="D5120" s="72" t="s">
        <v>12</v>
      </c>
      <c r="E5120" s="72" t="s">
        <v>177</v>
      </c>
      <c r="F5120" s="73">
        <v>51153</v>
      </c>
      <c r="G5120" s="72" t="s">
        <v>14</v>
      </c>
      <c r="H5120" s="72" t="s">
        <v>15</v>
      </c>
      <c r="I5120" s="72" t="s">
        <v>16</v>
      </c>
      <c r="J5120" s="72" t="s">
        <v>18</v>
      </c>
      <c r="K5120" s="72" t="s">
        <v>33</v>
      </c>
      <c r="L5120" s="72" t="s">
        <v>805</v>
      </c>
      <c r="M5120" s="72"/>
    </row>
    <row r="5121" spans="2:13" x14ac:dyDescent="0.25">
      <c r="B5121" s="72" t="s">
        <v>143</v>
      </c>
      <c r="C5121" s="72" t="s">
        <v>144</v>
      </c>
      <c r="D5121" s="72" t="s">
        <v>12</v>
      </c>
      <c r="E5121" s="72" t="s">
        <v>145</v>
      </c>
      <c r="F5121" s="73">
        <v>-4451</v>
      </c>
      <c r="G5121" s="72" t="s">
        <v>14</v>
      </c>
      <c r="H5121" s="72" t="s">
        <v>15</v>
      </c>
      <c r="I5121" s="72" t="s">
        <v>16</v>
      </c>
      <c r="J5121" s="72" t="s">
        <v>18</v>
      </c>
      <c r="K5121" s="72" t="s">
        <v>33</v>
      </c>
      <c r="L5121" s="72" t="s">
        <v>691</v>
      </c>
      <c r="M5121" s="72"/>
    </row>
    <row r="5122" spans="2:13" x14ac:dyDescent="0.25">
      <c r="B5122" s="72" t="s">
        <v>143</v>
      </c>
      <c r="C5122" s="72" t="s">
        <v>144</v>
      </c>
      <c r="D5122" s="72" t="s">
        <v>12</v>
      </c>
      <c r="E5122" s="72" t="s">
        <v>282</v>
      </c>
      <c r="F5122" s="73">
        <v>-15</v>
      </c>
      <c r="G5122" s="72" t="s">
        <v>14</v>
      </c>
      <c r="H5122" s="72" t="s">
        <v>15</v>
      </c>
      <c r="I5122" s="72" t="s">
        <v>16</v>
      </c>
      <c r="J5122" s="72" t="s">
        <v>18</v>
      </c>
      <c r="K5122" s="72" t="s">
        <v>33</v>
      </c>
      <c r="L5122" s="72" t="s">
        <v>331</v>
      </c>
      <c r="M5122" s="72"/>
    </row>
    <row r="5123" spans="2:13" x14ac:dyDescent="0.25">
      <c r="B5123" s="72" t="s">
        <v>143</v>
      </c>
      <c r="C5123" s="72" t="s">
        <v>144</v>
      </c>
      <c r="D5123" s="72" t="s">
        <v>12</v>
      </c>
      <c r="E5123" s="72" t="s">
        <v>152</v>
      </c>
      <c r="F5123" s="73">
        <v>-2759</v>
      </c>
      <c r="G5123" s="72" t="s">
        <v>14</v>
      </c>
      <c r="H5123" s="72" t="s">
        <v>15</v>
      </c>
      <c r="I5123" s="72" t="s">
        <v>16</v>
      </c>
      <c r="J5123" s="72" t="s">
        <v>18</v>
      </c>
      <c r="K5123" s="72" t="s">
        <v>33</v>
      </c>
      <c r="L5123" s="72" t="s">
        <v>224</v>
      </c>
      <c r="M5123" s="72"/>
    </row>
    <row r="5124" spans="2:13" x14ac:dyDescent="0.25">
      <c r="B5124" s="72" t="s">
        <v>143</v>
      </c>
      <c r="C5124" s="72" t="s">
        <v>144</v>
      </c>
      <c r="D5124" s="72" t="s">
        <v>12</v>
      </c>
      <c r="E5124" s="72" t="s">
        <v>188</v>
      </c>
      <c r="F5124" s="73">
        <v>161822</v>
      </c>
      <c r="G5124" s="72" t="s">
        <v>14</v>
      </c>
      <c r="H5124" s="72" t="s">
        <v>15</v>
      </c>
      <c r="I5124" s="72" t="s">
        <v>16</v>
      </c>
      <c r="J5124" s="72" t="s">
        <v>18</v>
      </c>
      <c r="K5124" s="72" t="s">
        <v>33</v>
      </c>
      <c r="L5124" s="72" t="s">
        <v>826</v>
      </c>
      <c r="M5124" s="72" t="s">
        <v>163</v>
      </c>
    </row>
    <row r="5125" spans="2:13" x14ac:dyDescent="0.25">
      <c r="B5125" s="72" t="s">
        <v>143</v>
      </c>
      <c r="C5125" s="72" t="s">
        <v>144</v>
      </c>
      <c r="D5125" s="72" t="s">
        <v>12</v>
      </c>
      <c r="E5125" s="72" t="s">
        <v>177</v>
      </c>
      <c r="F5125" s="73">
        <v>10133</v>
      </c>
      <c r="G5125" s="72" t="s">
        <v>14</v>
      </c>
      <c r="H5125" s="72" t="s">
        <v>15</v>
      </c>
      <c r="I5125" s="72" t="s">
        <v>136</v>
      </c>
      <c r="J5125" s="72" t="s">
        <v>18</v>
      </c>
      <c r="K5125" s="72" t="s">
        <v>147</v>
      </c>
      <c r="L5125" s="72" t="s">
        <v>378</v>
      </c>
      <c r="M5125" s="72"/>
    </row>
    <row r="5126" spans="2:13" x14ac:dyDescent="0.25">
      <c r="B5126" s="72" t="s">
        <v>143</v>
      </c>
      <c r="C5126" s="72" t="s">
        <v>144</v>
      </c>
      <c r="D5126" s="72" t="s">
        <v>12</v>
      </c>
      <c r="E5126" s="72" t="s">
        <v>149</v>
      </c>
      <c r="F5126" s="73">
        <v>3524289</v>
      </c>
      <c r="G5126" s="72" t="s">
        <v>14</v>
      </c>
      <c r="H5126" s="72" t="s">
        <v>155</v>
      </c>
      <c r="I5126" s="72" t="s">
        <v>16</v>
      </c>
      <c r="J5126" s="72" t="s">
        <v>18</v>
      </c>
      <c r="K5126" s="72" t="s">
        <v>33</v>
      </c>
      <c r="L5126" s="72" t="s">
        <v>510</v>
      </c>
      <c r="M5126" s="72" t="s">
        <v>151</v>
      </c>
    </row>
    <row r="5127" spans="2:13" x14ac:dyDescent="0.25">
      <c r="B5127" s="72" t="s">
        <v>143</v>
      </c>
      <c r="C5127" s="72" t="s">
        <v>144</v>
      </c>
      <c r="D5127" s="72" t="s">
        <v>12</v>
      </c>
      <c r="E5127" s="72" t="s">
        <v>213</v>
      </c>
      <c r="F5127" s="73">
        <v>30553</v>
      </c>
      <c r="G5127" s="72" t="s">
        <v>14</v>
      </c>
      <c r="H5127" s="72" t="s">
        <v>15</v>
      </c>
      <c r="I5127" s="72" t="s">
        <v>16</v>
      </c>
      <c r="J5127" s="72" t="s">
        <v>18</v>
      </c>
      <c r="K5127" s="72" t="s">
        <v>257</v>
      </c>
      <c r="L5127" s="72" t="s">
        <v>449</v>
      </c>
      <c r="M5127" s="72" t="s">
        <v>248</v>
      </c>
    </row>
    <row r="5128" spans="2:13" x14ac:dyDescent="0.25">
      <c r="B5128" s="72" t="s">
        <v>143</v>
      </c>
      <c r="C5128" s="72" t="s">
        <v>144</v>
      </c>
      <c r="D5128" s="72" t="s">
        <v>12</v>
      </c>
      <c r="E5128" s="72" t="s">
        <v>154</v>
      </c>
      <c r="F5128" s="73">
        <v>-2776</v>
      </c>
      <c r="G5128" s="72" t="s">
        <v>14</v>
      </c>
      <c r="H5128" s="72" t="s">
        <v>15</v>
      </c>
      <c r="I5128" s="72" t="s">
        <v>136</v>
      </c>
      <c r="J5128" s="72" t="s">
        <v>18</v>
      </c>
      <c r="K5128" s="72" t="s">
        <v>33</v>
      </c>
      <c r="L5128" s="72" t="s">
        <v>233</v>
      </c>
      <c r="M5128" s="72"/>
    </row>
    <row r="5129" spans="2:13" x14ac:dyDescent="0.25">
      <c r="B5129" s="72" t="s">
        <v>143</v>
      </c>
      <c r="C5129" s="72" t="s">
        <v>144</v>
      </c>
      <c r="D5129" s="72" t="s">
        <v>12</v>
      </c>
      <c r="E5129" s="72" t="s">
        <v>188</v>
      </c>
      <c r="F5129" s="73">
        <v>2239867</v>
      </c>
      <c r="G5129" s="72" t="s">
        <v>14</v>
      </c>
      <c r="H5129" s="72" t="s">
        <v>15</v>
      </c>
      <c r="I5129" s="72" t="s">
        <v>16</v>
      </c>
      <c r="J5129" s="72" t="s">
        <v>18</v>
      </c>
      <c r="K5129" s="72" t="s">
        <v>205</v>
      </c>
      <c r="L5129" s="72" t="s">
        <v>460</v>
      </c>
      <c r="M5129" s="72" t="s">
        <v>248</v>
      </c>
    </row>
    <row r="5130" spans="2:13" x14ac:dyDescent="0.25">
      <c r="B5130" s="72" t="s">
        <v>143</v>
      </c>
      <c r="C5130" s="72" t="s">
        <v>144</v>
      </c>
      <c r="D5130" s="72" t="s">
        <v>12</v>
      </c>
      <c r="E5130" s="72" t="s">
        <v>145</v>
      </c>
      <c r="F5130" s="73">
        <v>-58674</v>
      </c>
      <c r="G5130" s="72" t="s">
        <v>14</v>
      </c>
      <c r="H5130" s="72" t="s">
        <v>15</v>
      </c>
      <c r="I5130" s="72" t="s">
        <v>16</v>
      </c>
      <c r="J5130" s="72" t="s">
        <v>18</v>
      </c>
      <c r="K5130" s="72" t="s">
        <v>147</v>
      </c>
      <c r="L5130" s="72" t="s">
        <v>276</v>
      </c>
      <c r="M5130" s="72"/>
    </row>
    <row r="5131" spans="2:13" x14ac:dyDescent="0.25">
      <c r="B5131" s="72" t="s">
        <v>143</v>
      </c>
      <c r="C5131" s="72" t="s">
        <v>144</v>
      </c>
      <c r="D5131" s="72" t="s">
        <v>12</v>
      </c>
      <c r="E5131" s="72" t="s">
        <v>152</v>
      </c>
      <c r="F5131" s="73">
        <v>-1518</v>
      </c>
      <c r="G5131" s="72" t="s">
        <v>14</v>
      </c>
      <c r="H5131" s="72" t="s">
        <v>15</v>
      </c>
      <c r="I5131" s="72" t="s">
        <v>16</v>
      </c>
      <c r="J5131" s="72" t="s">
        <v>18</v>
      </c>
      <c r="K5131" s="72" t="s">
        <v>184</v>
      </c>
      <c r="L5131" s="72" t="s">
        <v>698</v>
      </c>
      <c r="M5131" s="72"/>
    </row>
    <row r="5132" spans="2:13" x14ac:dyDescent="0.25">
      <c r="B5132" s="72" t="s">
        <v>143</v>
      </c>
      <c r="C5132" s="72" t="s">
        <v>144</v>
      </c>
      <c r="D5132" s="72" t="s">
        <v>12</v>
      </c>
      <c r="E5132" s="72" t="s">
        <v>197</v>
      </c>
      <c r="F5132" s="73">
        <v>2359494</v>
      </c>
      <c r="G5132" s="72" t="s">
        <v>14</v>
      </c>
      <c r="H5132" s="72" t="s">
        <v>15</v>
      </c>
      <c r="I5132" s="72" t="s">
        <v>16</v>
      </c>
      <c r="J5132" s="72" t="s">
        <v>18</v>
      </c>
      <c r="K5132" s="72" t="s">
        <v>147</v>
      </c>
      <c r="L5132" s="72" t="s">
        <v>380</v>
      </c>
      <c r="M5132" s="72" t="s">
        <v>191</v>
      </c>
    </row>
    <row r="5133" spans="2:13" x14ac:dyDescent="0.25">
      <c r="B5133" s="72" t="s">
        <v>143</v>
      </c>
      <c r="C5133" s="72" t="s">
        <v>144</v>
      </c>
      <c r="D5133" s="72" t="s">
        <v>12</v>
      </c>
      <c r="E5133" s="72" t="s">
        <v>229</v>
      </c>
      <c r="F5133" s="73">
        <v>-10428</v>
      </c>
      <c r="G5133" s="72" t="s">
        <v>14</v>
      </c>
      <c r="H5133" s="72" t="s">
        <v>15</v>
      </c>
      <c r="I5133" s="72" t="s">
        <v>16</v>
      </c>
      <c r="J5133" s="72" t="s">
        <v>18</v>
      </c>
      <c r="K5133" s="72" t="s">
        <v>33</v>
      </c>
      <c r="L5133" s="72" t="s">
        <v>331</v>
      </c>
      <c r="M5133" s="72"/>
    </row>
    <row r="5134" spans="2:13" x14ac:dyDescent="0.25">
      <c r="B5134" s="72" t="s">
        <v>143</v>
      </c>
      <c r="C5134" s="72" t="s">
        <v>144</v>
      </c>
      <c r="D5134" s="72" t="s">
        <v>12</v>
      </c>
      <c r="E5134" s="72" t="s">
        <v>177</v>
      </c>
      <c r="F5134" s="73">
        <v>104494</v>
      </c>
      <c r="G5134" s="72" t="s">
        <v>14</v>
      </c>
      <c r="H5134" s="72" t="s">
        <v>155</v>
      </c>
      <c r="I5134" s="72" t="s">
        <v>16</v>
      </c>
      <c r="J5134" s="72" t="s">
        <v>18</v>
      </c>
      <c r="K5134" s="72" t="s">
        <v>33</v>
      </c>
      <c r="L5134" s="72" t="s">
        <v>429</v>
      </c>
      <c r="M5134" s="72"/>
    </row>
    <row r="5135" spans="2:13" x14ac:dyDescent="0.25">
      <c r="B5135" s="72" t="s">
        <v>143</v>
      </c>
      <c r="C5135" s="72" t="s">
        <v>144</v>
      </c>
      <c r="D5135" s="72" t="s">
        <v>12</v>
      </c>
      <c r="E5135" s="72" t="s">
        <v>145</v>
      </c>
      <c r="F5135" s="73">
        <v>-1278</v>
      </c>
      <c r="G5135" s="72" t="s">
        <v>14</v>
      </c>
      <c r="H5135" s="72" t="s">
        <v>15</v>
      </c>
      <c r="I5135" s="72" t="s">
        <v>16</v>
      </c>
      <c r="J5135" s="72" t="s">
        <v>18</v>
      </c>
      <c r="K5135" s="72" t="s">
        <v>205</v>
      </c>
      <c r="L5135" s="72" t="s">
        <v>792</v>
      </c>
      <c r="M5135" s="72"/>
    </row>
    <row r="5136" spans="2:13" x14ac:dyDescent="0.25">
      <c r="B5136" s="72" t="s">
        <v>143</v>
      </c>
      <c r="C5136" s="72" t="s">
        <v>144</v>
      </c>
      <c r="D5136" s="72" t="s">
        <v>12</v>
      </c>
      <c r="E5136" s="72" t="s">
        <v>229</v>
      </c>
      <c r="F5136" s="73">
        <v>-1541003</v>
      </c>
      <c r="G5136" s="72" t="s">
        <v>14</v>
      </c>
      <c r="H5136" s="72" t="s">
        <v>15</v>
      </c>
      <c r="I5136" s="72" t="s">
        <v>16</v>
      </c>
      <c r="J5136" s="72" t="s">
        <v>18</v>
      </c>
      <c r="K5136" s="72" t="s">
        <v>147</v>
      </c>
      <c r="L5136" s="72" t="s">
        <v>275</v>
      </c>
      <c r="M5136" s="72"/>
    </row>
    <row r="5137" spans="2:13" x14ac:dyDescent="0.25">
      <c r="B5137" s="72" t="s">
        <v>143</v>
      </c>
      <c r="C5137" s="72" t="s">
        <v>144</v>
      </c>
      <c r="D5137" s="72" t="s">
        <v>12</v>
      </c>
      <c r="E5137" s="72" t="s">
        <v>201</v>
      </c>
      <c r="F5137" s="73">
        <v>50316</v>
      </c>
      <c r="G5137" s="72" t="s">
        <v>14</v>
      </c>
      <c r="H5137" s="72" t="s">
        <v>15</v>
      </c>
      <c r="I5137" s="72" t="s">
        <v>16</v>
      </c>
      <c r="J5137" s="72" t="s">
        <v>18</v>
      </c>
      <c r="K5137" s="72" t="s">
        <v>147</v>
      </c>
      <c r="L5137" s="72" t="s">
        <v>273</v>
      </c>
      <c r="M5137" s="72" t="s">
        <v>159</v>
      </c>
    </row>
    <row r="5138" spans="2:13" x14ac:dyDescent="0.25">
      <c r="B5138" s="72" t="s">
        <v>143</v>
      </c>
      <c r="C5138" s="72" t="s">
        <v>144</v>
      </c>
      <c r="D5138" s="72" t="s">
        <v>12</v>
      </c>
      <c r="E5138" s="72" t="s">
        <v>335</v>
      </c>
      <c r="F5138" s="73">
        <v>352262</v>
      </c>
      <c r="G5138" s="72" t="s">
        <v>14</v>
      </c>
      <c r="H5138" s="72" t="s">
        <v>155</v>
      </c>
      <c r="I5138" s="72" t="s">
        <v>16</v>
      </c>
      <c r="J5138" s="72" t="s">
        <v>18</v>
      </c>
      <c r="K5138" s="72" t="s">
        <v>33</v>
      </c>
      <c r="L5138" s="72" t="s">
        <v>490</v>
      </c>
      <c r="M5138" s="72" t="s">
        <v>334</v>
      </c>
    </row>
    <row r="5139" spans="2:13" x14ac:dyDescent="0.25">
      <c r="B5139" s="72" t="s">
        <v>143</v>
      </c>
      <c r="C5139" s="72" t="s">
        <v>144</v>
      </c>
      <c r="D5139" s="72" t="s">
        <v>12</v>
      </c>
      <c r="E5139" s="72" t="s">
        <v>164</v>
      </c>
      <c r="F5139" s="73">
        <v>-8</v>
      </c>
      <c r="G5139" s="72" t="s">
        <v>14</v>
      </c>
      <c r="H5139" s="72" t="s">
        <v>15</v>
      </c>
      <c r="I5139" s="72" t="s">
        <v>16</v>
      </c>
      <c r="J5139" s="72" t="s">
        <v>18</v>
      </c>
      <c r="K5139" s="72" t="s">
        <v>33</v>
      </c>
      <c r="L5139" s="72" t="s">
        <v>353</v>
      </c>
      <c r="M5139" s="72"/>
    </row>
    <row r="5140" spans="2:13" x14ac:dyDescent="0.25">
      <c r="B5140" s="72" t="s">
        <v>143</v>
      </c>
      <c r="C5140" s="72" t="s">
        <v>144</v>
      </c>
      <c r="D5140" s="72" t="s">
        <v>12</v>
      </c>
      <c r="E5140" s="72" t="s">
        <v>227</v>
      </c>
      <c r="F5140" s="73">
        <v>727712</v>
      </c>
      <c r="G5140" s="72" t="s">
        <v>14</v>
      </c>
      <c r="H5140" s="72" t="s">
        <v>15</v>
      </c>
      <c r="I5140" s="72" t="s">
        <v>16</v>
      </c>
      <c r="J5140" s="72" t="s">
        <v>18</v>
      </c>
      <c r="K5140" s="72" t="s">
        <v>33</v>
      </c>
      <c r="L5140" s="72" t="s">
        <v>752</v>
      </c>
      <c r="M5140" s="72" t="s">
        <v>163</v>
      </c>
    </row>
    <row r="5141" spans="2:13" x14ac:dyDescent="0.25">
      <c r="B5141" s="72" t="s">
        <v>143</v>
      </c>
      <c r="C5141" s="72" t="s">
        <v>144</v>
      </c>
      <c r="D5141" s="72" t="s">
        <v>12</v>
      </c>
      <c r="E5141" s="72" t="s">
        <v>197</v>
      </c>
      <c r="F5141" s="73">
        <v>70475</v>
      </c>
      <c r="G5141" s="72" t="s">
        <v>14</v>
      </c>
      <c r="H5141" s="72" t="s">
        <v>15</v>
      </c>
      <c r="I5141" s="72" t="s">
        <v>16</v>
      </c>
      <c r="J5141" s="72" t="s">
        <v>18</v>
      </c>
      <c r="K5141" s="72" t="s">
        <v>214</v>
      </c>
      <c r="L5141" s="72" t="s">
        <v>605</v>
      </c>
      <c r="M5141" s="72" t="s">
        <v>163</v>
      </c>
    </row>
    <row r="5142" spans="2:13" x14ac:dyDescent="0.25">
      <c r="B5142" s="72" t="s">
        <v>143</v>
      </c>
      <c r="C5142" s="72" t="s">
        <v>144</v>
      </c>
      <c r="D5142" s="72" t="s">
        <v>12</v>
      </c>
      <c r="E5142" s="72" t="s">
        <v>188</v>
      </c>
      <c r="F5142" s="73">
        <v>96652</v>
      </c>
      <c r="G5142" s="72" t="s">
        <v>14</v>
      </c>
      <c r="H5142" s="72" t="s">
        <v>155</v>
      </c>
      <c r="I5142" s="72" t="s">
        <v>136</v>
      </c>
      <c r="J5142" s="72" t="s">
        <v>18</v>
      </c>
      <c r="K5142" s="72" t="s">
        <v>33</v>
      </c>
      <c r="L5142" s="72" t="s">
        <v>232</v>
      </c>
      <c r="M5142" s="72" t="s">
        <v>163</v>
      </c>
    </row>
    <row r="5143" spans="2:13" x14ac:dyDescent="0.25">
      <c r="B5143" s="72" t="s">
        <v>143</v>
      </c>
      <c r="C5143" s="72" t="s">
        <v>144</v>
      </c>
      <c r="D5143" s="72" t="s">
        <v>12</v>
      </c>
      <c r="E5143" s="72" t="s">
        <v>229</v>
      </c>
      <c r="F5143" s="73">
        <v>-464079</v>
      </c>
      <c r="G5143" s="72" t="s">
        <v>14</v>
      </c>
      <c r="H5143" s="72" t="s">
        <v>155</v>
      </c>
      <c r="I5143" s="72" t="s">
        <v>16</v>
      </c>
      <c r="J5143" s="72" t="s">
        <v>18</v>
      </c>
      <c r="K5143" s="72" t="s">
        <v>33</v>
      </c>
      <c r="L5143" s="72" t="s">
        <v>497</v>
      </c>
      <c r="M5143" s="72"/>
    </row>
    <row r="5144" spans="2:13" x14ac:dyDescent="0.25">
      <c r="B5144" s="72" t="s">
        <v>143</v>
      </c>
      <c r="C5144" s="72" t="s">
        <v>144</v>
      </c>
      <c r="D5144" s="72" t="s">
        <v>12</v>
      </c>
      <c r="E5144" s="72" t="s">
        <v>227</v>
      </c>
      <c r="F5144" s="73">
        <v>6500</v>
      </c>
      <c r="G5144" s="72" t="s">
        <v>14</v>
      </c>
      <c r="H5144" s="72" t="s">
        <v>155</v>
      </c>
      <c r="I5144" s="72" t="s">
        <v>16</v>
      </c>
      <c r="J5144" s="72" t="s">
        <v>18</v>
      </c>
      <c r="K5144" s="72" t="s">
        <v>21</v>
      </c>
      <c r="L5144" s="72" t="s">
        <v>291</v>
      </c>
      <c r="M5144" s="72" t="s">
        <v>151</v>
      </c>
    </row>
    <row r="5145" spans="2:13" x14ac:dyDescent="0.25">
      <c r="B5145" s="72" t="s">
        <v>143</v>
      </c>
      <c r="C5145" s="72" t="s">
        <v>144</v>
      </c>
      <c r="D5145" s="72" t="s">
        <v>12</v>
      </c>
      <c r="E5145" s="72" t="s">
        <v>183</v>
      </c>
      <c r="F5145" s="73">
        <v>483</v>
      </c>
      <c r="G5145" s="72" t="s">
        <v>14</v>
      </c>
      <c r="H5145" s="72" t="s">
        <v>15</v>
      </c>
      <c r="I5145" s="72" t="s">
        <v>16</v>
      </c>
      <c r="J5145" s="72" t="s">
        <v>18</v>
      </c>
      <c r="K5145" s="72" t="s">
        <v>33</v>
      </c>
      <c r="L5145" s="72" t="s">
        <v>456</v>
      </c>
      <c r="M5145" s="72" t="s">
        <v>151</v>
      </c>
    </row>
    <row r="5146" spans="2:13" x14ac:dyDescent="0.25">
      <c r="B5146" s="72" t="s">
        <v>143</v>
      </c>
      <c r="C5146" s="72" t="s">
        <v>144</v>
      </c>
      <c r="D5146" s="72" t="s">
        <v>12</v>
      </c>
      <c r="E5146" s="72" t="s">
        <v>152</v>
      </c>
      <c r="F5146" s="73">
        <v>-25393</v>
      </c>
      <c r="G5146" s="72" t="s">
        <v>14</v>
      </c>
      <c r="H5146" s="72" t="s">
        <v>15</v>
      </c>
      <c r="I5146" s="72" t="s">
        <v>16</v>
      </c>
      <c r="J5146" s="72" t="s">
        <v>18</v>
      </c>
      <c r="K5146" s="72" t="s">
        <v>33</v>
      </c>
      <c r="L5146" s="72" t="s">
        <v>364</v>
      </c>
      <c r="M5146" s="72"/>
    </row>
    <row r="5147" spans="2:13" x14ac:dyDescent="0.25">
      <c r="B5147" s="72" t="s">
        <v>143</v>
      </c>
      <c r="C5147" s="72" t="s">
        <v>144</v>
      </c>
      <c r="D5147" s="72" t="s">
        <v>12</v>
      </c>
      <c r="E5147" s="72" t="s">
        <v>177</v>
      </c>
      <c r="F5147" s="73">
        <v>564011</v>
      </c>
      <c r="G5147" s="72" t="s">
        <v>14</v>
      </c>
      <c r="H5147" s="72" t="s">
        <v>15</v>
      </c>
      <c r="I5147" s="72" t="s">
        <v>16</v>
      </c>
      <c r="J5147" s="72" t="s">
        <v>18</v>
      </c>
      <c r="K5147" s="72" t="s">
        <v>189</v>
      </c>
      <c r="L5147" s="72" t="s">
        <v>399</v>
      </c>
      <c r="M5147" s="72"/>
    </row>
    <row r="5148" spans="2:13" x14ac:dyDescent="0.25">
      <c r="B5148" s="72" t="s">
        <v>143</v>
      </c>
      <c r="C5148" s="72" t="s">
        <v>144</v>
      </c>
      <c r="D5148" s="72" t="s">
        <v>12</v>
      </c>
      <c r="E5148" s="72" t="s">
        <v>149</v>
      </c>
      <c r="F5148" s="73">
        <v>12208357</v>
      </c>
      <c r="G5148" s="72" t="s">
        <v>14</v>
      </c>
      <c r="H5148" s="72" t="s">
        <v>15</v>
      </c>
      <c r="I5148" s="72" t="s">
        <v>16</v>
      </c>
      <c r="J5148" s="72" t="s">
        <v>18</v>
      </c>
      <c r="K5148" s="72" t="s">
        <v>161</v>
      </c>
      <c r="L5148" s="72" t="s">
        <v>174</v>
      </c>
      <c r="M5148" s="72" t="s">
        <v>151</v>
      </c>
    </row>
    <row r="5149" spans="2:13" x14ac:dyDescent="0.25">
      <c r="B5149" s="72" t="s">
        <v>143</v>
      </c>
      <c r="C5149" s="72" t="s">
        <v>144</v>
      </c>
      <c r="D5149" s="72" t="s">
        <v>12</v>
      </c>
      <c r="E5149" s="72" t="s">
        <v>145</v>
      </c>
      <c r="F5149" s="73">
        <v>-10522</v>
      </c>
      <c r="G5149" s="72" t="s">
        <v>14</v>
      </c>
      <c r="H5149" s="72" t="s">
        <v>15</v>
      </c>
      <c r="I5149" s="72" t="s">
        <v>16</v>
      </c>
      <c r="J5149" s="72" t="s">
        <v>18</v>
      </c>
      <c r="K5149" s="72" t="s">
        <v>33</v>
      </c>
      <c r="L5149" s="72" t="s">
        <v>323</v>
      </c>
      <c r="M5149" s="72"/>
    </row>
    <row r="5150" spans="2:13" x14ac:dyDescent="0.25">
      <c r="B5150" s="72" t="s">
        <v>143</v>
      </c>
      <c r="C5150" s="72" t="s">
        <v>144</v>
      </c>
      <c r="D5150" s="72" t="s">
        <v>12</v>
      </c>
      <c r="E5150" s="72" t="s">
        <v>145</v>
      </c>
      <c r="F5150" s="73">
        <v>-114219</v>
      </c>
      <c r="G5150" s="72" t="s">
        <v>14</v>
      </c>
      <c r="H5150" s="72" t="s">
        <v>155</v>
      </c>
      <c r="I5150" s="72" t="s">
        <v>16</v>
      </c>
      <c r="J5150" s="72" t="s">
        <v>18</v>
      </c>
      <c r="K5150" s="72" t="s">
        <v>33</v>
      </c>
      <c r="L5150" s="72" t="s">
        <v>348</v>
      </c>
      <c r="M5150" s="72"/>
    </row>
    <row r="5151" spans="2:13" x14ac:dyDescent="0.25">
      <c r="B5151" s="72" t="s">
        <v>143</v>
      </c>
      <c r="C5151" s="72" t="s">
        <v>144</v>
      </c>
      <c r="D5151" s="72" t="s">
        <v>12</v>
      </c>
      <c r="E5151" s="72" t="s">
        <v>219</v>
      </c>
      <c r="F5151" s="73">
        <v>333</v>
      </c>
      <c r="G5151" s="72" t="s">
        <v>14</v>
      </c>
      <c r="H5151" s="72" t="s">
        <v>155</v>
      </c>
      <c r="I5151" s="72" t="s">
        <v>16</v>
      </c>
      <c r="J5151" s="72" t="s">
        <v>18</v>
      </c>
      <c r="K5151" s="72" t="s">
        <v>33</v>
      </c>
      <c r="L5151" s="72" t="s">
        <v>455</v>
      </c>
      <c r="M5151" s="72"/>
    </row>
    <row r="5152" spans="2:13" x14ac:dyDescent="0.25">
      <c r="B5152" s="72" t="s">
        <v>143</v>
      </c>
      <c r="C5152" s="72" t="s">
        <v>144</v>
      </c>
      <c r="D5152" s="72" t="s">
        <v>12</v>
      </c>
      <c r="E5152" s="72" t="s">
        <v>766</v>
      </c>
      <c r="F5152" s="73">
        <v>159784026</v>
      </c>
      <c r="G5152" s="72" t="s">
        <v>14</v>
      </c>
      <c r="H5152" s="72" t="s">
        <v>15</v>
      </c>
      <c r="I5152" s="72" t="s">
        <v>16</v>
      </c>
      <c r="J5152" s="72" t="s">
        <v>18</v>
      </c>
      <c r="K5152" s="72"/>
      <c r="L5152" s="72"/>
      <c r="M5152" s="72" t="s">
        <v>811</v>
      </c>
    </row>
    <row r="5153" spans="2:13" x14ac:dyDescent="0.25">
      <c r="B5153" s="72" t="s">
        <v>143</v>
      </c>
      <c r="C5153" s="72" t="s">
        <v>144</v>
      </c>
      <c r="D5153" s="72" t="s">
        <v>12</v>
      </c>
      <c r="E5153" s="72" t="s">
        <v>237</v>
      </c>
      <c r="F5153" s="73">
        <v>217091</v>
      </c>
      <c r="G5153" s="72" t="s">
        <v>14</v>
      </c>
      <c r="H5153" s="72" t="s">
        <v>15</v>
      </c>
      <c r="I5153" s="72" t="s">
        <v>16</v>
      </c>
      <c r="J5153" s="72" t="s">
        <v>18</v>
      </c>
      <c r="K5153" s="72" t="s">
        <v>168</v>
      </c>
      <c r="L5153" s="72" t="s">
        <v>298</v>
      </c>
      <c r="M5153" s="72" t="s">
        <v>191</v>
      </c>
    </row>
    <row r="5154" spans="2:13" x14ac:dyDescent="0.25">
      <c r="B5154" s="72" t="s">
        <v>143</v>
      </c>
      <c r="C5154" s="72" t="s">
        <v>144</v>
      </c>
      <c r="D5154" s="72" t="s">
        <v>12</v>
      </c>
      <c r="E5154" s="72" t="s">
        <v>145</v>
      </c>
      <c r="F5154" s="73">
        <v>-35</v>
      </c>
      <c r="G5154" s="72" t="s">
        <v>14</v>
      </c>
      <c r="H5154" s="72" t="s">
        <v>155</v>
      </c>
      <c r="I5154" s="72" t="s">
        <v>16</v>
      </c>
      <c r="J5154" s="72" t="s">
        <v>18</v>
      </c>
      <c r="K5154" s="72" t="s">
        <v>267</v>
      </c>
      <c r="L5154" s="72" t="s">
        <v>836</v>
      </c>
      <c r="M5154" s="72"/>
    </row>
    <row r="5155" spans="2:13" x14ac:dyDescent="0.25">
      <c r="B5155" s="72" t="s">
        <v>143</v>
      </c>
      <c r="C5155" s="72" t="s">
        <v>144</v>
      </c>
      <c r="D5155" s="72" t="s">
        <v>12</v>
      </c>
      <c r="E5155" s="72" t="s">
        <v>213</v>
      </c>
      <c r="F5155" s="73">
        <v>156026</v>
      </c>
      <c r="G5155" s="72" t="s">
        <v>14</v>
      </c>
      <c r="H5155" s="72" t="s">
        <v>15</v>
      </c>
      <c r="I5155" s="72" t="s">
        <v>16</v>
      </c>
      <c r="J5155" s="72" t="s">
        <v>18</v>
      </c>
      <c r="K5155" s="72" t="s">
        <v>27</v>
      </c>
      <c r="L5155" s="72" t="s">
        <v>405</v>
      </c>
      <c r="M5155" s="72" t="s">
        <v>248</v>
      </c>
    </row>
    <row r="5156" spans="2:13" x14ac:dyDescent="0.25">
      <c r="B5156" s="72" t="s">
        <v>143</v>
      </c>
      <c r="C5156" s="72" t="s">
        <v>144</v>
      </c>
      <c r="D5156" s="72" t="s">
        <v>12</v>
      </c>
      <c r="E5156" s="72" t="s">
        <v>160</v>
      </c>
      <c r="F5156" s="73">
        <v>348393</v>
      </c>
      <c r="G5156" s="72" t="s">
        <v>14</v>
      </c>
      <c r="H5156" s="72" t="s">
        <v>155</v>
      </c>
      <c r="I5156" s="72" t="s">
        <v>16</v>
      </c>
      <c r="J5156" s="72" t="s">
        <v>18</v>
      </c>
      <c r="K5156" s="72" t="s">
        <v>33</v>
      </c>
      <c r="L5156" s="72" t="s">
        <v>353</v>
      </c>
      <c r="M5156" s="72" t="s">
        <v>163</v>
      </c>
    </row>
    <row r="5157" spans="2:13" x14ac:dyDescent="0.25">
      <c r="B5157" s="72" t="s">
        <v>143</v>
      </c>
      <c r="C5157" s="72" t="s">
        <v>144</v>
      </c>
      <c r="D5157" s="72" t="s">
        <v>12</v>
      </c>
      <c r="E5157" s="72" t="s">
        <v>199</v>
      </c>
      <c r="F5157" s="73">
        <v>21550</v>
      </c>
      <c r="G5157" s="72" t="s">
        <v>14</v>
      </c>
      <c r="H5157" s="72" t="s">
        <v>155</v>
      </c>
      <c r="I5157" s="72" t="s">
        <v>16</v>
      </c>
      <c r="J5157" s="72" t="s">
        <v>18</v>
      </c>
      <c r="K5157" s="72" t="s">
        <v>33</v>
      </c>
      <c r="L5157" s="72" t="s">
        <v>615</v>
      </c>
      <c r="M5157" s="72"/>
    </row>
    <row r="5158" spans="2:13" x14ac:dyDescent="0.25">
      <c r="B5158" s="72" t="s">
        <v>143</v>
      </c>
      <c r="C5158" s="72" t="s">
        <v>144</v>
      </c>
      <c r="D5158" s="72" t="s">
        <v>12</v>
      </c>
      <c r="E5158" s="72" t="s">
        <v>197</v>
      </c>
      <c r="F5158" s="73">
        <v>618208</v>
      </c>
      <c r="G5158" s="72" t="s">
        <v>14</v>
      </c>
      <c r="H5158" s="72" t="s">
        <v>15</v>
      </c>
      <c r="I5158" s="72" t="s">
        <v>16</v>
      </c>
      <c r="J5158" s="72" t="s">
        <v>18</v>
      </c>
      <c r="K5158" s="72" t="s">
        <v>257</v>
      </c>
      <c r="L5158" s="72" t="s">
        <v>258</v>
      </c>
      <c r="M5158" s="72" t="s">
        <v>191</v>
      </c>
    </row>
    <row r="5159" spans="2:13" x14ac:dyDescent="0.25">
      <c r="B5159" s="72" t="s">
        <v>143</v>
      </c>
      <c r="C5159" s="72" t="s">
        <v>144</v>
      </c>
      <c r="D5159" s="72" t="s">
        <v>12</v>
      </c>
      <c r="E5159" s="72" t="s">
        <v>181</v>
      </c>
      <c r="F5159" s="73">
        <v>-813</v>
      </c>
      <c r="G5159" s="72" t="s">
        <v>14</v>
      </c>
      <c r="H5159" s="72" t="s">
        <v>15</v>
      </c>
      <c r="I5159" s="72" t="s">
        <v>16</v>
      </c>
      <c r="J5159" s="72" t="s">
        <v>18</v>
      </c>
      <c r="K5159" s="72" t="s">
        <v>33</v>
      </c>
      <c r="L5159" s="72" t="s">
        <v>462</v>
      </c>
      <c r="M5159" s="72"/>
    </row>
    <row r="5160" spans="2:13" x14ac:dyDescent="0.25">
      <c r="B5160" s="72" t="s">
        <v>143</v>
      </c>
      <c r="C5160" s="72" t="s">
        <v>144</v>
      </c>
      <c r="D5160" s="72" t="s">
        <v>12</v>
      </c>
      <c r="E5160" s="72" t="s">
        <v>152</v>
      </c>
      <c r="F5160" s="73">
        <v>-357</v>
      </c>
      <c r="G5160" s="72" t="s">
        <v>14</v>
      </c>
      <c r="H5160" s="72" t="s">
        <v>155</v>
      </c>
      <c r="I5160" s="72" t="s">
        <v>16</v>
      </c>
      <c r="J5160" s="72" t="s">
        <v>18</v>
      </c>
      <c r="K5160" s="72" t="s">
        <v>33</v>
      </c>
      <c r="L5160" s="72" t="s">
        <v>651</v>
      </c>
      <c r="M5160" s="72"/>
    </row>
    <row r="5161" spans="2:13" x14ac:dyDescent="0.25">
      <c r="B5161" s="72" t="s">
        <v>143</v>
      </c>
      <c r="C5161" s="72" t="s">
        <v>144</v>
      </c>
      <c r="D5161" s="72" t="s">
        <v>12</v>
      </c>
      <c r="E5161" s="72" t="s">
        <v>183</v>
      </c>
      <c r="F5161" s="73">
        <v>75</v>
      </c>
      <c r="G5161" s="72" t="s">
        <v>14</v>
      </c>
      <c r="H5161" s="72" t="s">
        <v>15</v>
      </c>
      <c r="I5161" s="72" t="s">
        <v>16</v>
      </c>
      <c r="J5161" s="72" t="s">
        <v>18</v>
      </c>
      <c r="K5161" s="72" t="s">
        <v>257</v>
      </c>
      <c r="L5161" s="72" t="s">
        <v>674</v>
      </c>
      <c r="M5161" s="72" t="s">
        <v>172</v>
      </c>
    </row>
    <row r="5162" spans="2:13" x14ac:dyDescent="0.25">
      <c r="B5162" s="72" t="s">
        <v>143</v>
      </c>
      <c r="C5162" s="72" t="s">
        <v>144</v>
      </c>
      <c r="D5162" s="72" t="s">
        <v>12</v>
      </c>
      <c r="E5162" s="72" t="s">
        <v>229</v>
      </c>
      <c r="F5162" s="73">
        <v>-652425</v>
      </c>
      <c r="G5162" s="72" t="s">
        <v>14</v>
      </c>
      <c r="H5162" s="72" t="s">
        <v>15</v>
      </c>
      <c r="I5162" s="72" t="s">
        <v>16</v>
      </c>
      <c r="J5162" s="72" t="s">
        <v>18</v>
      </c>
      <c r="K5162" s="72" t="s">
        <v>147</v>
      </c>
      <c r="L5162" s="72" t="s">
        <v>506</v>
      </c>
      <c r="M5162" s="72"/>
    </row>
    <row r="5163" spans="2:13" x14ac:dyDescent="0.25">
      <c r="B5163" s="72" t="s">
        <v>143</v>
      </c>
      <c r="C5163" s="72" t="s">
        <v>144</v>
      </c>
      <c r="D5163" s="72" t="s">
        <v>12</v>
      </c>
      <c r="E5163" s="72" t="s">
        <v>164</v>
      </c>
      <c r="F5163" s="73">
        <v>-643</v>
      </c>
      <c r="G5163" s="72" t="s">
        <v>14</v>
      </c>
      <c r="H5163" s="72" t="s">
        <v>15</v>
      </c>
      <c r="I5163" s="72" t="s">
        <v>16</v>
      </c>
      <c r="J5163" s="72" t="s">
        <v>18</v>
      </c>
      <c r="K5163" s="72" t="s">
        <v>161</v>
      </c>
      <c r="L5163" s="72" t="s">
        <v>379</v>
      </c>
      <c r="M5163" s="72"/>
    </row>
    <row r="5164" spans="2:13" x14ac:dyDescent="0.25">
      <c r="B5164" s="72" t="s">
        <v>143</v>
      </c>
      <c r="C5164" s="72" t="s">
        <v>144</v>
      </c>
      <c r="D5164" s="72" t="s">
        <v>12</v>
      </c>
      <c r="E5164" s="72" t="s">
        <v>219</v>
      </c>
      <c r="F5164" s="73">
        <v>11844</v>
      </c>
      <c r="G5164" s="72" t="s">
        <v>14</v>
      </c>
      <c r="H5164" s="72" t="s">
        <v>15</v>
      </c>
      <c r="I5164" s="72" t="s">
        <v>16</v>
      </c>
      <c r="J5164" s="72" t="s">
        <v>18</v>
      </c>
      <c r="K5164" s="72" t="s">
        <v>33</v>
      </c>
      <c r="L5164" s="72" t="s">
        <v>584</v>
      </c>
      <c r="M5164" s="72"/>
    </row>
    <row r="5165" spans="2:13" x14ac:dyDescent="0.25">
      <c r="B5165" s="72" t="s">
        <v>143</v>
      </c>
      <c r="C5165" s="72" t="s">
        <v>144</v>
      </c>
      <c r="D5165" s="72" t="s">
        <v>12</v>
      </c>
      <c r="E5165" s="72" t="s">
        <v>213</v>
      </c>
      <c r="F5165" s="73">
        <v>3383</v>
      </c>
      <c r="G5165" s="72" t="s">
        <v>14</v>
      </c>
      <c r="H5165" s="72" t="s">
        <v>15</v>
      </c>
      <c r="I5165" s="72" t="s">
        <v>16</v>
      </c>
      <c r="J5165" s="72" t="s">
        <v>18</v>
      </c>
      <c r="K5165" s="72" t="s">
        <v>147</v>
      </c>
      <c r="L5165" s="72" t="s">
        <v>182</v>
      </c>
      <c r="M5165" s="72" t="s">
        <v>172</v>
      </c>
    </row>
    <row r="5166" spans="2:13" x14ac:dyDescent="0.25">
      <c r="B5166" s="72" t="s">
        <v>143</v>
      </c>
      <c r="C5166" s="72" t="s">
        <v>144</v>
      </c>
      <c r="D5166" s="72" t="s">
        <v>12</v>
      </c>
      <c r="E5166" s="72" t="s">
        <v>152</v>
      </c>
      <c r="F5166" s="73">
        <v>-21140</v>
      </c>
      <c r="G5166" s="72" t="s">
        <v>14</v>
      </c>
      <c r="H5166" s="72" t="s">
        <v>15</v>
      </c>
      <c r="I5166" s="72" t="s">
        <v>16</v>
      </c>
      <c r="J5166" s="72" t="s">
        <v>18</v>
      </c>
      <c r="K5166" s="72" t="s">
        <v>184</v>
      </c>
      <c r="L5166" s="72" t="s">
        <v>204</v>
      </c>
      <c r="M5166" s="72"/>
    </row>
    <row r="5167" spans="2:13" x14ac:dyDescent="0.25">
      <c r="B5167" s="72" t="s">
        <v>143</v>
      </c>
      <c r="C5167" s="72" t="s">
        <v>144</v>
      </c>
      <c r="D5167" s="72" t="s">
        <v>12</v>
      </c>
      <c r="E5167" s="72" t="s">
        <v>177</v>
      </c>
      <c r="F5167" s="73">
        <v>38</v>
      </c>
      <c r="G5167" s="72" t="s">
        <v>14</v>
      </c>
      <c r="H5167" s="72" t="s">
        <v>15</v>
      </c>
      <c r="I5167" s="72" t="s">
        <v>16</v>
      </c>
      <c r="J5167" s="72" t="s">
        <v>18</v>
      </c>
      <c r="K5167" s="72" t="s">
        <v>33</v>
      </c>
      <c r="L5167" s="72" t="s">
        <v>397</v>
      </c>
      <c r="M5167" s="72"/>
    </row>
    <row r="5168" spans="2:13" x14ac:dyDescent="0.25">
      <c r="B5168" s="72" t="s">
        <v>143</v>
      </c>
      <c r="C5168" s="72" t="s">
        <v>144</v>
      </c>
      <c r="D5168" s="72" t="s">
        <v>12</v>
      </c>
      <c r="E5168" s="72" t="s">
        <v>197</v>
      </c>
      <c r="F5168" s="73">
        <v>35555</v>
      </c>
      <c r="G5168" s="72" t="s">
        <v>31</v>
      </c>
      <c r="H5168" s="72" t="s">
        <v>15</v>
      </c>
      <c r="I5168" s="72" t="s">
        <v>16</v>
      </c>
      <c r="J5168" s="72" t="s">
        <v>821</v>
      </c>
      <c r="K5168" s="72" t="s">
        <v>24</v>
      </c>
      <c r="L5168" s="72" t="s">
        <v>264</v>
      </c>
      <c r="M5168" s="72" t="s">
        <v>151</v>
      </c>
    </row>
    <row r="5169" spans="2:13" x14ac:dyDescent="0.25">
      <c r="B5169" s="72" t="s">
        <v>143</v>
      </c>
      <c r="C5169" s="72" t="s">
        <v>144</v>
      </c>
      <c r="D5169" s="72" t="s">
        <v>12</v>
      </c>
      <c r="E5169" s="72" t="s">
        <v>152</v>
      </c>
      <c r="F5169" s="73">
        <v>-15481</v>
      </c>
      <c r="G5169" s="72" t="s">
        <v>14</v>
      </c>
      <c r="H5169" s="72" t="s">
        <v>15</v>
      </c>
      <c r="I5169" s="72" t="s">
        <v>16</v>
      </c>
      <c r="J5169" s="72" t="s">
        <v>18</v>
      </c>
      <c r="K5169" s="72" t="s">
        <v>214</v>
      </c>
      <c r="L5169" s="72" t="s">
        <v>422</v>
      </c>
      <c r="M5169" s="72"/>
    </row>
    <row r="5170" spans="2:13" x14ac:dyDescent="0.25">
      <c r="B5170" s="72" t="s">
        <v>143</v>
      </c>
      <c r="C5170" s="72" t="s">
        <v>144</v>
      </c>
      <c r="D5170" s="72" t="s">
        <v>12</v>
      </c>
      <c r="E5170" s="72" t="s">
        <v>201</v>
      </c>
      <c r="F5170" s="73">
        <v>18891</v>
      </c>
      <c r="G5170" s="72" t="s">
        <v>14</v>
      </c>
      <c r="H5170" s="72" t="s">
        <v>15</v>
      </c>
      <c r="I5170" s="72" t="s">
        <v>16</v>
      </c>
      <c r="J5170" s="72" t="s">
        <v>18</v>
      </c>
      <c r="K5170" s="72" t="s">
        <v>168</v>
      </c>
      <c r="L5170" s="72" t="s">
        <v>413</v>
      </c>
      <c r="M5170" s="72" t="s">
        <v>203</v>
      </c>
    </row>
    <row r="5171" spans="2:13" x14ac:dyDescent="0.25">
      <c r="B5171" s="72" t="s">
        <v>143</v>
      </c>
      <c r="C5171" s="72" t="s">
        <v>144</v>
      </c>
      <c r="D5171" s="72" t="s">
        <v>12</v>
      </c>
      <c r="E5171" s="72" t="s">
        <v>181</v>
      </c>
      <c r="F5171" s="73">
        <v>-640</v>
      </c>
      <c r="G5171" s="72" t="s">
        <v>14</v>
      </c>
      <c r="H5171" s="72" t="s">
        <v>155</v>
      </c>
      <c r="I5171" s="72" t="s">
        <v>16</v>
      </c>
      <c r="J5171" s="72" t="s">
        <v>18</v>
      </c>
      <c r="K5171" s="72" t="s">
        <v>33</v>
      </c>
      <c r="L5171" s="72" t="s">
        <v>156</v>
      </c>
      <c r="M5171" s="72"/>
    </row>
    <row r="5172" spans="2:13" x14ac:dyDescent="0.25">
      <c r="B5172" s="72" t="s">
        <v>143</v>
      </c>
      <c r="C5172" s="72" t="s">
        <v>144</v>
      </c>
      <c r="D5172" s="72" t="s">
        <v>12</v>
      </c>
      <c r="E5172" s="72" t="s">
        <v>177</v>
      </c>
      <c r="F5172" s="73">
        <v>12183</v>
      </c>
      <c r="G5172" s="72" t="s">
        <v>14</v>
      </c>
      <c r="H5172" s="72" t="s">
        <v>15</v>
      </c>
      <c r="I5172" s="72" t="s">
        <v>136</v>
      </c>
      <c r="J5172" s="72" t="s">
        <v>18</v>
      </c>
      <c r="K5172" s="72" t="s">
        <v>33</v>
      </c>
      <c r="L5172" s="72" t="s">
        <v>256</v>
      </c>
      <c r="M5172" s="72"/>
    </row>
    <row r="5173" spans="2:13" x14ac:dyDescent="0.25">
      <c r="B5173" s="72" t="s">
        <v>143</v>
      </c>
      <c r="C5173" s="72" t="s">
        <v>144</v>
      </c>
      <c r="D5173" s="72" t="s">
        <v>12</v>
      </c>
      <c r="E5173" s="72" t="s">
        <v>164</v>
      </c>
      <c r="F5173" s="73">
        <v>-12537</v>
      </c>
      <c r="G5173" s="72" t="s">
        <v>14</v>
      </c>
      <c r="H5173" s="72" t="s">
        <v>15</v>
      </c>
      <c r="I5173" s="72" t="s">
        <v>16</v>
      </c>
      <c r="J5173" s="72" t="s">
        <v>18</v>
      </c>
      <c r="K5173" s="72" t="s">
        <v>21</v>
      </c>
      <c r="L5173" s="72" t="s">
        <v>515</v>
      </c>
      <c r="M5173" s="72"/>
    </row>
    <row r="5174" spans="2:13" x14ac:dyDescent="0.25">
      <c r="B5174" s="72" t="s">
        <v>143</v>
      </c>
      <c r="C5174" s="72" t="s">
        <v>144</v>
      </c>
      <c r="D5174" s="72" t="s">
        <v>12</v>
      </c>
      <c r="E5174" s="72" t="s">
        <v>282</v>
      </c>
      <c r="F5174" s="73">
        <v>-1251</v>
      </c>
      <c r="G5174" s="72" t="s">
        <v>14</v>
      </c>
      <c r="H5174" s="72" t="s">
        <v>15</v>
      </c>
      <c r="I5174" s="72" t="s">
        <v>136</v>
      </c>
      <c r="J5174" s="72" t="s">
        <v>18</v>
      </c>
      <c r="K5174" s="72" t="s">
        <v>205</v>
      </c>
      <c r="L5174" s="72" t="s">
        <v>206</v>
      </c>
      <c r="M5174" s="72"/>
    </row>
    <row r="5175" spans="2:13" x14ac:dyDescent="0.25">
      <c r="B5175" s="72" t="s">
        <v>143</v>
      </c>
      <c r="C5175" s="72" t="s">
        <v>144</v>
      </c>
      <c r="D5175" s="72" t="s">
        <v>12</v>
      </c>
      <c r="E5175" s="72" t="s">
        <v>213</v>
      </c>
      <c r="F5175" s="73">
        <v>163090</v>
      </c>
      <c r="G5175" s="72" t="s">
        <v>14</v>
      </c>
      <c r="H5175" s="72" t="s">
        <v>155</v>
      </c>
      <c r="I5175" s="72" t="s">
        <v>16</v>
      </c>
      <c r="J5175" s="72" t="s">
        <v>18</v>
      </c>
      <c r="K5175" s="72" t="s">
        <v>33</v>
      </c>
      <c r="L5175" s="72" t="s">
        <v>551</v>
      </c>
      <c r="M5175" s="72" t="s">
        <v>191</v>
      </c>
    </row>
    <row r="5176" spans="2:13" x14ac:dyDescent="0.25">
      <c r="B5176" s="72" t="s">
        <v>143</v>
      </c>
      <c r="C5176" s="72" t="s">
        <v>144</v>
      </c>
      <c r="D5176" s="72" t="s">
        <v>12</v>
      </c>
      <c r="E5176" s="72" t="s">
        <v>154</v>
      </c>
      <c r="F5176" s="73">
        <v>-10071</v>
      </c>
      <c r="G5176" s="72" t="s">
        <v>14</v>
      </c>
      <c r="H5176" s="72" t="s">
        <v>15</v>
      </c>
      <c r="I5176" s="72" t="s">
        <v>16</v>
      </c>
      <c r="J5176" s="72" t="s">
        <v>18</v>
      </c>
      <c r="K5176" s="72" t="s">
        <v>33</v>
      </c>
      <c r="L5176" s="72" t="s">
        <v>256</v>
      </c>
      <c r="M5176" s="72"/>
    </row>
    <row r="5177" spans="2:13" x14ac:dyDescent="0.25">
      <c r="B5177" s="72" t="s">
        <v>143</v>
      </c>
      <c r="C5177" s="72" t="s">
        <v>144</v>
      </c>
      <c r="D5177" s="72" t="s">
        <v>12</v>
      </c>
      <c r="E5177" s="72" t="s">
        <v>145</v>
      </c>
      <c r="F5177" s="73">
        <v>-45849</v>
      </c>
      <c r="G5177" s="72" t="s">
        <v>31</v>
      </c>
      <c r="H5177" s="72" t="s">
        <v>15</v>
      </c>
      <c r="I5177" s="72" t="s">
        <v>16</v>
      </c>
      <c r="J5177" s="72" t="s">
        <v>32</v>
      </c>
      <c r="K5177" s="72" t="s">
        <v>161</v>
      </c>
      <c r="L5177" s="72" t="s">
        <v>375</v>
      </c>
      <c r="M5177" s="72"/>
    </row>
    <row r="5178" spans="2:13" x14ac:dyDescent="0.25">
      <c r="B5178" s="72" t="s">
        <v>143</v>
      </c>
      <c r="C5178" s="72" t="s">
        <v>144</v>
      </c>
      <c r="D5178" s="72" t="s">
        <v>12</v>
      </c>
      <c r="E5178" s="72" t="s">
        <v>349</v>
      </c>
      <c r="F5178" s="73">
        <v>76363</v>
      </c>
      <c r="G5178" s="72" t="s">
        <v>14</v>
      </c>
      <c r="H5178" s="72" t="s">
        <v>15</v>
      </c>
      <c r="I5178" s="72" t="s">
        <v>16</v>
      </c>
      <c r="J5178" s="72" t="s">
        <v>18</v>
      </c>
      <c r="K5178" s="72" t="s">
        <v>33</v>
      </c>
      <c r="L5178" s="72" t="s">
        <v>596</v>
      </c>
      <c r="M5178" s="72" t="s">
        <v>203</v>
      </c>
    </row>
    <row r="5179" spans="2:13" x14ac:dyDescent="0.25">
      <c r="B5179" s="72" t="s">
        <v>143</v>
      </c>
      <c r="C5179" s="72" t="s">
        <v>144</v>
      </c>
      <c r="D5179" s="72" t="s">
        <v>12</v>
      </c>
      <c r="E5179" s="72" t="s">
        <v>152</v>
      </c>
      <c r="F5179" s="73">
        <v>-9790</v>
      </c>
      <c r="G5179" s="72" t="s">
        <v>14</v>
      </c>
      <c r="H5179" s="72" t="s">
        <v>155</v>
      </c>
      <c r="I5179" s="72" t="s">
        <v>16</v>
      </c>
      <c r="J5179" s="72" t="s">
        <v>18</v>
      </c>
      <c r="K5179" s="72" t="s">
        <v>33</v>
      </c>
      <c r="L5179" s="72" t="s">
        <v>649</v>
      </c>
      <c r="M5179" s="72"/>
    </row>
    <row r="5180" spans="2:13" x14ac:dyDescent="0.25">
      <c r="B5180" s="72" t="s">
        <v>143</v>
      </c>
      <c r="C5180" s="72" t="s">
        <v>144</v>
      </c>
      <c r="D5180" s="72" t="s">
        <v>12</v>
      </c>
      <c r="E5180" s="72" t="s">
        <v>328</v>
      </c>
      <c r="F5180" s="73">
        <v>70565</v>
      </c>
      <c r="G5180" s="72" t="s">
        <v>14</v>
      </c>
      <c r="H5180" s="72" t="s">
        <v>155</v>
      </c>
      <c r="I5180" s="72" t="s">
        <v>16</v>
      </c>
      <c r="J5180" s="72" t="s">
        <v>18</v>
      </c>
      <c r="K5180" s="72" t="s">
        <v>33</v>
      </c>
      <c r="L5180" s="72" t="s">
        <v>316</v>
      </c>
      <c r="M5180" s="72" t="s">
        <v>159</v>
      </c>
    </row>
    <row r="5181" spans="2:13" x14ac:dyDescent="0.25">
      <c r="B5181" s="72" t="s">
        <v>143</v>
      </c>
      <c r="C5181" s="72" t="s">
        <v>144</v>
      </c>
      <c r="D5181" s="72" t="s">
        <v>12</v>
      </c>
      <c r="E5181" s="72" t="s">
        <v>282</v>
      </c>
      <c r="F5181" s="73">
        <v>-161</v>
      </c>
      <c r="G5181" s="72" t="s">
        <v>14</v>
      </c>
      <c r="H5181" s="72" t="s">
        <v>155</v>
      </c>
      <c r="I5181" s="72" t="s">
        <v>16</v>
      </c>
      <c r="J5181" s="72" t="s">
        <v>18</v>
      </c>
      <c r="K5181" s="72" t="s">
        <v>33</v>
      </c>
      <c r="L5181" s="72" t="s">
        <v>387</v>
      </c>
      <c r="M5181" s="72"/>
    </row>
    <row r="5182" spans="2:13" x14ac:dyDescent="0.25">
      <c r="B5182" s="72" t="s">
        <v>143</v>
      </c>
      <c r="C5182" s="72" t="s">
        <v>144</v>
      </c>
      <c r="D5182" s="72" t="s">
        <v>12</v>
      </c>
      <c r="E5182" s="72" t="s">
        <v>240</v>
      </c>
      <c r="F5182" s="73">
        <v>-1905</v>
      </c>
      <c r="G5182" s="72" t="s">
        <v>14</v>
      </c>
      <c r="H5182" s="72" t="s">
        <v>155</v>
      </c>
      <c r="I5182" s="72" t="s">
        <v>16</v>
      </c>
      <c r="J5182" s="72" t="s">
        <v>18</v>
      </c>
      <c r="K5182" s="72" t="s">
        <v>147</v>
      </c>
      <c r="L5182" s="72" t="s">
        <v>587</v>
      </c>
      <c r="M5182" s="72"/>
    </row>
    <row r="5183" spans="2:13" x14ac:dyDescent="0.25">
      <c r="B5183" s="72" t="s">
        <v>143</v>
      </c>
      <c r="C5183" s="72" t="s">
        <v>144</v>
      </c>
      <c r="D5183" s="72" t="s">
        <v>12</v>
      </c>
      <c r="E5183" s="72" t="s">
        <v>152</v>
      </c>
      <c r="F5183" s="73">
        <v>-1947</v>
      </c>
      <c r="G5183" s="72" t="s">
        <v>14</v>
      </c>
      <c r="H5183" s="72" t="s">
        <v>15</v>
      </c>
      <c r="I5183" s="72" t="s">
        <v>16</v>
      </c>
      <c r="J5183" s="72" t="s">
        <v>18</v>
      </c>
      <c r="K5183" s="72" t="s">
        <v>147</v>
      </c>
      <c r="L5183" s="72" t="s">
        <v>747</v>
      </c>
      <c r="M5183" s="72"/>
    </row>
    <row r="5184" spans="2:13" x14ac:dyDescent="0.25">
      <c r="B5184" s="72" t="s">
        <v>143</v>
      </c>
      <c r="C5184" s="72" t="s">
        <v>144</v>
      </c>
      <c r="D5184" s="72" t="s">
        <v>12</v>
      </c>
      <c r="E5184" s="72" t="s">
        <v>229</v>
      </c>
      <c r="F5184" s="73">
        <v>-6039</v>
      </c>
      <c r="G5184" s="72" t="s">
        <v>14</v>
      </c>
      <c r="H5184" s="72" t="s">
        <v>15</v>
      </c>
      <c r="I5184" s="72" t="s">
        <v>16</v>
      </c>
      <c r="J5184" s="72" t="s">
        <v>18</v>
      </c>
      <c r="K5184" s="72" t="s">
        <v>189</v>
      </c>
      <c r="L5184" s="72" t="s">
        <v>618</v>
      </c>
      <c r="M5184" s="72"/>
    </row>
    <row r="5185" spans="2:13" x14ac:dyDescent="0.25">
      <c r="B5185" s="72" t="s">
        <v>143</v>
      </c>
      <c r="C5185" s="72" t="s">
        <v>144</v>
      </c>
      <c r="D5185" s="72" t="s">
        <v>12</v>
      </c>
      <c r="E5185" s="72" t="s">
        <v>183</v>
      </c>
      <c r="F5185" s="73">
        <v>43186</v>
      </c>
      <c r="G5185" s="72" t="s">
        <v>14</v>
      </c>
      <c r="H5185" s="72" t="s">
        <v>15</v>
      </c>
      <c r="I5185" s="72" t="s">
        <v>16</v>
      </c>
      <c r="J5185" s="72" t="s">
        <v>18</v>
      </c>
      <c r="K5185" s="72" t="s">
        <v>33</v>
      </c>
      <c r="L5185" s="72" t="s">
        <v>353</v>
      </c>
      <c r="M5185" s="72" t="s">
        <v>191</v>
      </c>
    </row>
    <row r="5186" spans="2:13" x14ac:dyDescent="0.25">
      <c r="B5186" s="72" t="s">
        <v>143</v>
      </c>
      <c r="C5186" s="72" t="s">
        <v>144</v>
      </c>
      <c r="D5186" s="72" t="s">
        <v>12</v>
      </c>
      <c r="E5186" s="72" t="s">
        <v>240</v>
      </c>
      <c r="F5186" s="73">
        <v>-2318</v>
      </c>
      <c r="G5186" s="72" t="s">
        <v>14</v>
      </c>
      <c r="H5186" s="72" t="s">
        <v>15</v>
      </c>
      <c r="I5186" s="72" t="s">
        <v>16</v>
      </c>
      <c r="J5186" s="72" t="s">
        <v>18</v>
      </c>
      <c r="K5186" s="72" t="s">
        <v>214</v>
      </c>
      <c r="L5186" s="72" t="s">
        <v>450</v>
      </c>
      <c r="M5186" s="72"/>
    </row>
    <row r="5187" spans="2:13" x14ac:dyDescent="0.25">
      <c r="B5187" s="72" t="s">
        <v>143</v>
      </c>
      <c r="C5187" s="72" t="s">
        <v>144</v>
      </c>
      <c r="D5187" s="72" t="s">
        <v>12</v>
      </c>
      <c r="E5187" s="72" t="s">
        <v>145</v>
      </c>
      <c r="F5187" s="73">
        <v>-3236</v>
      </c>
      <c r="G5187" s="72" t="s">
        <v>14</v>
      </c>
      <c r="H5187" s="72" t="s">
        <v>15</v>
      </c>
      <c r="I5187" s="72" t="s">
        <v>16</v>
      </c>
      <c r="J5187" s="72" t="s">
        <v>18</v>
      </c>
      <c r="K5187" s="72" t="s">
        <v>33</v>
      </c>
      <c r="L5187" s="72" t="s">
        <v>409</v>
      </c>
      <c r="M5187" s="72"/>
    </row>
    <row r="5188" spans="2:13" x14ac:dyDescent="0.25">
      <c r="B5188" s="72" t="s">
        <v>143</v>
      </c>
      <c r="C5188" s="72" t="s">
        <v>144</v>
      </c>
      <c r="D5188" s="72" t="s">
        <v>12</v>
      </c>
      <c r="E5188" s="72" t="s">
        <v>145</v>
      </c>
      <c r="F5188" s="73">
        <v>-6921</v>
      </c>
      <c r="G5188" s="72" t="s">
        <v>14</v>
      </c>
      <c r="H5188" s="72" t="s">
        <v>15</v>
      </c>
      <c r="I5188" s="72" t="s">
        <v>16</v>
      </c>
      <c r="J5188" s="72" t="s">
        <v>18</v>
      </c>
      <c r="K5188" s="72" t="s">
        <v>33</v>
      </c>
      <c r="L5188" s="72" t="s">
        <v>430</v>
      </c>
      <c r="M5188" s="72"/>
    </row>
    <row r="5189" spans="2:13" x14ac:dyDescent="0.25">
      <c r="B5189" s="72" t="s">
        <v>143</v>
      </c>
      <c r="C5189" s="72" t="s">
        <v>144</v>
      </c>
      <c r="D5189" s="72" t="s">
        <v>12</v>
      </c>
      <c r="E5189" s="72" t="s">
        <v>518</v>
      </c>
      <c r="F5189" s="73">
        <v>78949</v>
      </c>
      <c r="G5189" s="72" t="s">
        <v>14</v>
      </c>
      <c r="H5189" s="72" t="s">
        <v>15</v>
      </c>
      <c r="I5189" s="72" t="s">
        <v>16</v>
      </c>
      <c r="J5189" s="72" t="s">
        <v>18</v>
      </c>
      <c r="K5189" s="72" t="s">
        <v>205</v>
      </c>
      <c r="L5189" s="72" t="s">
        <v>540</v>
      </c>
      <c r="M5189" s="72" t="s">
        <v>384</v>
      </c>
    </row>
    <row r="5190" spans="2:13" x14ac:dyDescent="0.25">
      <c r="B5190" s="72" t="s">
        <v>143</v>
      </c>
      <c r="C5190" s="72" t="s">
        <v>144</v>
      </c>
      <c r="D5190" s="72" t="s">
        <v>12</v>
      </c>
      <c r="E5190" s="72" t="s">
        <v>349</v>
      </c>
      <c r="F5190" s="73">
        <v>205635</v>
      </c>
      <c r="G5190" s="72" t="s">
        <v>14</v>
      </c>
      <c r="H5190" s="72" t="s">
        <v>15</v>
      </c>
      <c r="I5190" s="72" t="s">
        <v>16</v>
      </c>
      <c r="J5190" s="72" t="s">
        <v>18</v>
      </c>
      <c r="K5190" s="72" t="s">
        <v>33</v>
      </c>
      <c r="L5190" s="72" t="s">
        <v>465</v>
      </c>
      <c r="M5190" s="72" t="s">
        <v>159</v>
      </c>
    </row>
    <row r="5191" spans="2:13" x14ac:dyDescent="0.25">
      <c r="B5191" s="72" t="s">
        <v>143</v>
      </c>
      <c r="C5191" s="72" t="s">
        <v>144</v>
      </c>
      <c r="D5191" s="72" t="s">
        <v>12</v>
      </c>
      <c r="E5191" s="72" t="s">
        <v>188</v>
      </c>
      <c r="F5191" s="73">
        <v>39120</v>
      </c>
      <c r="G5191" s="72" t="s">
        <v>14</v>
      </c>
      <c r="H5191" s="72" t="s">
        <v>15</v>
      </c>
      <c r="I5191" s="72" t="s">
        <v>16</v>
      </c>
      <c r="J5191" s="72" t="s">
        <v>18</v>
      </c>
      <c r="K5191" s="72" t="s">
        <v>33</v>
      </c>
      <c r="L5191" s="72" t="s">
        <v>473</v>
      </c>
      <c r="M5191" s="72" t="s">
        <v>191</v>
      </c>
    </row>
    <row r="5192" spans="2:13" x14ac:dyDescent="0.25">
      <c r="B5192" s="72" t="s">
        <v>143</v>
      </c>
      <c r="C5192" s="72" t="s">
        <v>144</v>
      </c>
      <c r="D5192" s="72" t="s">
        <v>12</v>
      </c>
      <c r="E5192" s="72" t="s">
        <v>183</v>
      </c>
      <c r="F5192" s="73">
        <v>6829</v>
      </c>
      <c r="G5192" s="72" t="s">
        <v>14</v>
      </c>
      <c r="H5192" s="72" t="s">
        <v>15</v>
      </c>
      <c r="I5192" s="72" t="s">
        <v>16</v>
      </c>
      <c r="J5192" s="72" t="s">
        <v>18</v>
      </c>
      <c r="K5192" s="72" t="s">
        <v>267</v>
      </c>
      <c r="L5192" s="72" t="s">
        <v>308</v>
      </c>
      <c r="M5192" s="72" t="s">
        <v>151</v>
      </c>
    </row>
    <row r="5193" spans="2:13" x14ac:dyDescent="0.25">
      <c r="B5193" s="72" t="s">
        <v>143</v>
      </c>
      <c r="C5193" s="72" t="s">
        <v>144</v>
      </c>
      <c r="D5193" s="72" t="s">
        <v>12</v>
      </c>
      <c r="E5193" s="72" t="s">
        <v>145</v>
      </c>
      <c r="F5193" s="73">
        <v>-58400</v>
      </c>
      <c r="G5193" s="72" t="s">
        <v>14</v>
      </c>
      <c r="H5193" s="72" t="s">
        <v>15</v>
      </c>
      <c r="I5193" s="72" t="s">
        <v>16</v>
      </c>
      <c r="J5193" s="72" t="s">
        <v>18</v>
      </c>
      <c r="K5193" s="72" t="s">
        <v>33</v>
      </c>
      <c r="L5193" s="72" t="s">
        <v>551</v>
      </c>
      <c r="M5193" s="72"/>
    </row>
    <row r="5194" spans="2:13" x14ac:dyDescent="0.25">
      <c r="B5194" s="72" t="s">
        <v>143</v>
      </c>
      <c r="C5194" s="72" t="s">
        <v>144</v>
      </c>
      <c r="D5194" s="72" t="s">
        <v>12</v>
      </c>
      <c r="E5194" s="72" t="s">
        <v>152</v>
      </c>
      <c r="F5194" s="73">
        <v>-152</v>
      </c>
      <c r="G5194" s="72" t="s">
        <v>14</v>
      </c>
      <c r="H5194" s="72" t="s">
        <v>15</v>
      </c>
      <c r="I5194" s="72" t="s">
        <v>16</v>
      </c>
      <c r="J5194" s="72" t="s">
        <v>18</v>
      </c>
      <c r="K5194" s="72" t="s">
        <v>33</v>
      </c>
      <c r="L5194" s="72" t="s">
        <v>301</v>
      </c>
      <c r="M5194" s="72"/>
    </row>
    <row r="5195" spans="2:13" x14ac:dyDescent="0.25">
      <c r="B5195" s="72" t="s">
        <v>143</v>
      </c>
      <c r="C5195" s="72" t="s">
        <v>144</v>
      </c>
      <c r="D5195" s="72" t="s">
        <v>12</v>
      </c>
      <c r="E5195" s="72" t="s">
        <v>152</v>
      </c>
      <c r="F5195" s="73">
        <v>-69295</v>
      </c>
      <c r="G5195" s="72" t="s">
        <v>14</v>
      </c>
      <c r="H5195" s="72" t="s">
        <v>15</v>
      </c>
      <c r="I5195" s="72" t="s">
        <v>16</v>
      </c>
      <c r="J5195" s="72" t="s">
        <v>18</v>
      </c>
      <c r="K5195" s="72" t="s">
        <v>147</v>
      </c>
      <c r="L5195" s="72" t="s">
        <v>376</v>
      </c>
      <c r="M5195" s="72"/>
    </row>
    <row r="5196" spans="2:13" x14ac:dyDescent="0.25">
      <c r="B5196" s="72" t="s">
        <v>143</v>
      </c>
      <c r="C5196" s="72" t="s">
        <v>144</v>
      </c>
      <c r="D5196" s="72" t="s">
        <v>12</v>
      </c>
      <c r="E5196" s="72" t="s">
        <v>157</v>
      </c>
      <c r="F5196" s="73">
        <v>76082</v>
      </c>
      <c r="G5196" s="72" t="s">
        <v>14</v>
      </c>
      <c r="H5196" s="72" t="s">
        <v>15</v>
      </c>
      <c r="I5196" s="72" t="s">
        <v>16</v>
      </c>
      <c r="J5196" s="72" t="s">
        <v>18</v>
      </c>
      <c r="K5196" s="72" t="s">
        <v>33</v>
      </c>
      <c r="L5196" s="72" t="s">
        <v>588</v>
      </c>
      <c r="M5196" s="72" t="s">
        <v>337</v>
      </c>
    </row>
    <row r="5197" spans="2:13" x14ac:dyDescent="0.25">
      <c r="B5197" s="72" t="s">
        <v>143</v>
      </c>
      <c r="C5197" s="72" t="s">
        <v>144</v>
      </c>
      <c r="D5197" s="72" t="s">
        <v>12</v>
      </c>
      <c r="E5197" s="72" t="s">
        <v>154</v>
      </c>
      <c r="F5197" s="73">
        <v>-664</v>
      </c>
      <c r="G5197" s="72" t="s">
        <v>14</v>
      </c>
      <c r="H5197" s="72" t="s">
        <v>15</v>
      </c>
      <c r="I5197" s="72" t="s">
        <v>16</v>
      </c>
      <c r="J5197" s="72" t="s">
        <v>18</v>
      </c>
      <c r="K5197" s="72" t="s">
        <v>267</v>
      </c>
      <c r="L5197" s="72" t="s">
        <v>628</v>
      </c>
      <c r="M5197" s="72"/>
    </row>
    <row r="5198" spans="2:13" x14ac:dyDescent="0.25">
      <c r="B5198" s="72" t="s">
        <v>143</v>
      </c>
      <c r="C5198" s="72" t="s">
        <v>144</v>
      </c>
      <c r="D5198" s="72" t="s">
        <v>12</v>
      </c>
      <c r="E5198" s="72" t="s">
        <v>219</v>
      </c>
      <c r="F5198" s="73">
        <v>53943</v>
      </c>
      <c r="G5198" s="72" t="s">
        <v>14</v>
      </c>
      <c r="H5198" s="72" t="s">
        <v>15</v>
      </c>
      <c r="I5198" s="72" t="s">
        <v>16</v>
      </c>
      <c r="J5198" s="72" t="s">
        <v>18</v>
      </c>
      <c r="K5198" s="72" t="s">
        <v>214</v>
      </c>
      <c r="L5198" s="72" t="s">
        <v>678</v>
      </c>
      <c r="M5198" s="72"/>
    </row>
    <row r="5199" spans="2:13" x14ac:dyDescent="0.25">
      <c r="B5199" s="72" t="s">
        <v>143</v>
      </c>
      <c r="C5199" s="72" t="s">
        <v>144</v>
      </c>
      <c r="D5199" s="72" t="s">
        <v>12</v>
      </c>
      <c r="E5199" s="72" t="s">
        <v>837</v>
      </c>
      <c r="F5199" s="73">
        <v>145078516</v>
      </c>
      <c r="G5199" s="72" t="s">
        <v>14</v>
      </c>
      <c r="H5199" s="72" t="s">
        <v>15</v>
      </c>
      <c r="I5199" s="72" t="s">
        <v>16</v>
      </c>
      <c r="J5199" s="72" t="s">
        <v>18</v>
      </c>
      <c r="K5199" s="72"/>
      <c r="L5199" s="72"/>
      <c r="M5199" s="72" t="s">
        <v>248</v>
      </c>
    </row>
    <row r="5200" spans="2:13" x14ac:dyDescent="0.25">
      <c r="B5200" s="72" t="s">
        <v>143</v>
      </c>
      <c r="C5200" s="72" t="s">
        <v>144</v>
      </c>
      <c r="D5200" s="72" t="s">
        <v>12</v>
      </c>
      <c r="E5200" s="72" t="s">
        <v>349</v>
      </c>
      <c r="F5200" s="73">
        <v>123586</v>
      </c>
      <c r="G5200" s="72" t="s">
        <v>14</v>
      </c>
      <c r="H5200" s="72" t="s">
        <v>155</v>
      </c>
      <c r="I5200" s="72" t="s">
        <v>16</v>
      </c>
      <c r="J5200" s="72" t="s">
        <v>18</v>
      </c>
      <c r="K5200" s="72" t="s">
        <v>33</v>
      </c>
      <c r="L5200" s="72" t="s">
        <v>526</v>
      </c>
      <c r="M5200" s="72" t="s">
        <v>203</v>
      </c>
    </row>
    <row r="5201" spans="2:13" x14ac:dyDescent="0.25">
      <c r="B5201" s="72" t="s">
        <v>143</v>
      </c>
      <c r="C5201" s="72" t="s">
        <v>144</v>
      </c>
      <c r="D5201" s="72" t="s">
        <v>12</v>
      </c>
      <c r="E5201" s="72" t="s">
        <v>188</v>
      </c>
      <c r="F5201" s="73">
        <v>116816</v>
      </c>
      <c r="G5201" s="72" t="s">
        <v>31</v>
      </c>
      <c r="H5201" s="72" t="s">
        <v>15</v>
      </c>
      <c r="I5201" s="72" t="s">
        <v>16</v>
      </c>
      <c r="J5201" s="72" t="s">
        <v>263</v>
      </c>
      <c r="K5201" s="72" t="s">
        <v>24</v>
      </c>
      <c r="L5201" s="72" t="s">
        <v>264</v>
      </c>
      <c r="M5201" s="72" t="s">
        <v>151</v>
      </c>
    </row>
    <row r="5202" spans="2:13" x14ac:dyDescent="0.25">
      <c r="B5202" s="72" t="s">
        <v>143</v>
      </c>
      <c r="C5202" s="72" t="s">
        <v>144</v>
      </c>
      <c r="D5202" s="72" t="s">
        <v>12</v>
      </c>
      <c r="E5202" s="72" t="s">
        <v>213</v>
      </c>
      <c r="F5202" s="73">
        <v>965</v>
      </c>
      <c r="G5202" s="72" t="s">
        <v>14</v>
      </c>
      <c r="H5202" s="72" t="s">
        <v>15</v>
      </c>
      <c r="I5202" s="72" t="s">
        <v>16</v>
      </c>
      <c r="J5202" s="72" t="s">
        <v>18</v>
      </c>
      <c r="K5202" s="72" t="s">
        <v>214</v>
      </c>
      <c r="L5202" s="72" t="s">
        <v>590</v>
      </c>
      <c r="M5202" s="72" t="s">
        <v>172</v>
      </c>
    </row>
    <row r="5203" spans="2:13" x14ac:dyDescent="0.25">
      <c r="B5203" s="72" t="s">
        <v>143</v>
      </c>
      <c r="C5203" s="72" t="s">
        <v>144</v>
      </c>
      <c r="D5203" s="72" t="s">
        <v>12</v>
      </c>
      <c r="E5203" s="72" t="s">
        <v>154</v>
      </c>
      <c r="F5203" s="73">
        <v>-248</v>
      </c>
      <c r="G5203" s="72" t="s">
        <v>14</v>
      </c>
      <c r="H5203" s="72" t="s">
        <v>15</v>
      </c>
      <c r="I5203" s="72" t="s">
        <v>16</v>
      </c>
      <c r="J5203" s="72" t="s">
        <v>18</v>
      </c>
      <c r="K5203" s="72" t="s">
        <v>33</v>
      </c>
      <c r="L5203" s="72" t="s">
        <v>630</v>
      </c>
      <c r="M5203" s="72"/>
    </row>
    <row r="5204" spans="2:13" x14ac:dyDescent="0.25">
      <c r="B5204" s="72" t="s">
        <v>143</v>
      </c>
      <c r="C5204" s="72" t="s">
        <v>144</v>
      </c>
      <c r="D5204" s="72" t="s">
        <v>12</v>
      </c>
      <c r="E5204" s="72" t="s">
        <v>219</v>
      </c>
      <c r="F5204" s="73">
        <v>2874181</v>
      </c>
      <c r="G5204" s="72" t="s">
        <v>14</v>
      </c>
      <c r="H5204" s="72" t="s">
        <v>15</v>
      </c>
      <c r="I5204" s="72" t="s">
        <v>16</v>
      </c>
      <c r="J5204" s="72" t="s">
        <v>18</v>
      </c>
      <c r="K5204" s="72" t="s">
        <v>33</v>
      </c>
      <c r="L5204" s="72" t="s">
        <v>179</v>
      </c>
      <c r="M5204" s="72"/>
    </row>
    <row r="5205" spans="2:13" x14ac:dyDescent="0.25">
      <c r="B5205" s="72" t="s">
        <v>143</v>
      </c>
      <c r="C5205" s="72" t="s">
        <v>144</v>
      </c>
      <c r="D5205" s="72" t="s">
        <v>12</v>
      </c>
      <c r="E5205" s="72" t="s">
        <v>154</v>
      </c>
      <c r="F5205" s="73">
        <v>-768</v>
      </c>
      <c r="G5205" s="72" t="s">
        <v>14</v>
      </c>
      <c r="H5205" s="72" t="s">
        <v>15</v>
      </c>
      <c r="I5205" s="72" t="s">
        <v>16</v>
      </c>
      <c r="J5205" s="72" t="s">
        <v>18</v>
      </c>
      <c r="K5205" s="72" t="s">
        <v>205</v>
      </c>
      <c r="L5205" s="72" t="s">
        <v>658</v>
      </c>
      <c r="M5205" s="72"/>
    </row>
    <row r="5206" spans="2:13" x14ac:dyDescent="0.25">
      <c r="B5206" s="72" t="s">
        <v>143</v>
      </c>
      <c r="C5206" s="72" t="s">
        <v>144</v>
      </c>
      <c r="D5206" s="72" t="s">
        <v>12</v>
      </c>
      <c r="E5206" s="72" t="s">
        <v>177</v>
      </c>
      <c r="F5206" s="73">
        <v>859695</v>
      </c>
      <c r="G5206" s="72" t="s">
        <v>14</v>
      </c>
      <c r="H5206" s="72" t="s">
        <v>155</v>
      </c>
      <c r="I5206" s="72" t="s">
        <v>16</v>
      </c>
      <c r="J5206" s="72" t="s">
        <v>18</v>
      </c>
      <c r="K5206" s="72" t="s">
        <v>33</v>
      </c>
      <c r="L5206" s="72" t="s">
        <v>316</v>
      </c>
      <c r="M5206" s="72"/>
    </row>
    <row r="5207" spans="2:13" x14ac:dyDescent="0.25">
      <c r="B5207" s="72" t="s">
        <v>143</v>
      </c>
      <c r="C5207" s="72" t="s">
        <v>144</v>
      </c>
      <c r="D5207" s="72" t="s">
        <v>12</v>
      </c>
      <c r="E5207" s="72" t="s">
        <v>154</v>
      </c>
      <c r="F5207" s="73">
        <v>-2281</v>
      </c>
      <c r="G5207" s="72" t="s">
        <v>14</v>
      </c>
      <c r="H5207" s="72" t="s">
        <v>15</v>
      </c>
      <c r="I5207" s="72" t="s">
        <v>16</v>
      </c>
      <c r="J5207" s="72" t="s">
        <v>18</v>
      </c>
      <c r="K5207" s="72" t="s">
        <v>33</v>
      </c>
      <c r="L5207" s="72" t="s">
        <v>397</v>
      </c>
      <c r="M5207" s="72"/>
    </row>
    <row r="5208" spans="2:13" x14ac:dyDescent="0.25">
      <c r="B5208" s="72" t="s">
        <v>143</v>
      </c>
      <c r="C5208" s="72" t="s">
        <v>144</v>
      </c>
      <c r="D5208" s="72" t="s">
        <v>12</v>
      </c>
      <c r="E5208" s="72" t="s">
        <v>181</v>
      </c>
      <c r="F5208" s="73">
        <v>-2541</v>
      </c>
      <c r="G5208" s="72" t="s">
        <v>14</v>
      </c>
      <c r="H5208" s="72" t="s">
        <v>155</v>
      </c>
      <c r="I5208" s="72" t="s">
        <v>16</v>
      </c>
      <c r="J5208" s="72" t="s">
        <v>18</v>
      </c>
      <c r="K5208" s="72" t="s">
        <v>33</v>
      </c>
      <c r="L5208" s="72" t="s">
        <v>497</v>
      </c>
      <c r="M5208" s="72"/>
    </row>
    <row r="5209" spans="2:13" x14ac:dyDescent="0.25">
      <c r="B5209" s="72" t="s">
        <v>143</v>
      </c>
      <c r="C5209" s="72" t="s">
        <v>144</v>
      </c>
      <c r="D5209" s="72" t="s">
        <v>12</v>
      </c>
      <c r="E5209" s="72" t="s">
        <v>197</v>
      </c>
      <c r="F5209" s="73">
        <v>2965150</v>
      </c>
      <c r="G5209" s="72" t="s">
        <v>14</v>
      </c>
      <c r="H5209" s="72" t="s">
        <v>15</v>
      </c>
      <c r="I5209" s="72" t="s">
        <v>16</v>
      </c>
      <c r="J5209" s="72" t="s">
        <v>18</v>
      </c>
      <c r="K5209" s="72" t="s">
        <v>147</v>
      </c>
      <c r="L5209" s="72" t="s">
        <v>557</v>
      </c>
      <c r="M5209" s="72" t="s">
        <v>191</v>
      </c>
    </row>
    <row r="5210" spans="2:13" x14ac:dyDescent="0.25">
      <c r="B5210" s="72" t="s">
        <v>143</v>
      </c>
      <c r="C5210" s="72" t="s">
        <v>144</v>
      </c>
      <c r="D5210" s="72" t="s">
        <v>12</v>
      </c>
      <c r="E5210" s="72" t="s">
        <v>237</v>
      </c>
      <c r="F5210" s="73">
        <v>8499</v>
      </c>
      <c r="G5210" s="72" t="s">
        <v>14</v>
      </c>
      <c r="H5210" s="72" t="s">
        <v>15</v>
      </c>
      <c r="I5210" s="72" t="s">
        <v>16</v>
      </c>
      <c r="J5210" s="72" t="s">
        <v>18</v>
      </c>
      <c r="K5210" s="72" t="s">
        <v>147</v>
      </c>
      <c r="L5210" s="72" t="s">
        <v>703</v>
      </c>
      <c r="M5210" s="72" t="s">
        <v>151</v>
      </c>
    </row>
    <row r="5211" spans="2:13" x14ac:dyDescent="0.25">
      <c r="B5211" s="72" t="s">
        <v>143</v>
      </c>
      <c r="C5211" s="72" t="s">
        <v>144</v>
      </c>
      <c r="D5211" s="72" t="s">
        <v>12</v>
      </c>
      <c r="E5211" s="72" t="s">
        <v>219</v>
      </c>
      <c r="F5211" s="73">
        <v>6003079</v>
      </c>
      <c r="G5211" s="72" t="s">
        <v>14</v>
      </c>
      <c r="H5211" s="72" t="s">
        <v>15</v>
      </c>
      <c r="I5211" s="72" t="s">
        <v>16</v>
      </c>
      <c r="J5211" s="72" t="s">
        <v>18</v>
      </c>
      <c r="K5211" s="72" t="s">
        <v>147</v>
      </c>
      <c r="L5211" s="72" t="s">
        <v>389</v>
      </c>
      <c r="M5211" s="72"/>
    </row>
    <row r="5212" spans="2:13" x14ac:dyDescent="0.25">
      <c r="B5212" s="72" t="s">
        <v>143</v>
      </c>
      <c r="C5212" s="72" t="s">
        <v>144</v>
      </c>
      <c r="D5212" s="72" t="s">
        <v>12</v>
      </c>
      <c r="E5212" s="72" t="s">
        <v>177</v>
      </c>
      <c r="F5212" s="73">
        <v>269092</v>
      </c>
      <c r="G5212" s="72" t="s">
        <v>14</v>
      </c>
      <c r="H5212" s="72" t="s">
        <v>15</v>
      </c>
      <c r="I5212" s="72" t="s">
        <v>16</v>
      </c>
      <c r="J5212" s="72" t="s">
        <v>18</v>
      </c>
      <c r="K5212" s="72" t="s">
        <v>24</v>
      </c>
      <c r="L5212" s="72" t="s">
        <v>586</v>
      </c>
      <c r="M5212" s="72"/>
    </row>
    <row r="5213" spans="2:13" x14ac:dyDescent="0.25">
      <c r="B5213" s="72" t="s">
        <v>143</v>
      </c>
      <c r="C5213" s="72" t="s">
        <v>144</v>
      </c>
      <c r="D5213" s="72" t="s">
        <v>12</v>
      </c>
      <c r="E5213" s="72" t="s">
        <v>237</v>
      </c>
      <c r="F5213" s="73">
        <v>27238</v>
      </c>
      <c r="G5213" s="72" t="s">
        <v>14</v>
      </c>
      <c r="H5213" s="72" t="s">
        <v>155</v>
      </c>
      <c r="I5213" s="72" t="s">
        <v>16</v>
      </c>
      <c r="J5213" s="72" t="s">
        <v>18</v>
      </c>
      <c r="K5213" s="72" t="s">
        <v>33</v>
      </c>
      <c r="L5213" s="72" t="s">
        <v>354</v>
      </c>
      <c r="M5213" s="72" t="s">
        <v>191</v>
      </c>
    </row>
    <row r="5214" spans="2:13" x14ac:dyDescent="0.25">
      <c r="B5214" s="72" t="s">
        <v>143</v>
      </c>
      <c r="C5214" s="72" t="s">
        <v>144</v>
      </c>
      <c r="D5214" s="72" t="s">
        <v>12</v>
      </c>
      <c r="E5214" s="72" t="s">
        <v>746</v>
      </c>
      <c r="F5214" s="73">
        <v>27443</v>
      </c>
      <c r="G5214" s="72" t="s">
        <v>14</v>
      </c>
      <c r="H5214" s="72" t="s">
        <v>155</v>
      </c>
      <c r="I5214" s="72" t="s">
        <v>136</v>
      </c>
      <c r="J5214" s="72" t="s">
        <v>18</v>
      </c>
      <c r="K5214" s="72" t="s">
        <v>21</v>
      </c>
      <c r="L5214" s="72" t="s">
        <v>645</v>
      </c>
      <c r="M5214" s="72" t="s">
        <v>159</v>
      </c>
    </row>
    <row r="5215" spans="2:13" x14ac:dyDescent="0.25">
      <c r="B5215" s="72" t="s">
        <v>143</v>
      </c>
      <c r="C5215" s="72" t="s">
        <v>144</v>
      </c>
      <c r="D5215" s="72" t="s">
        <v>12</v>
      </c>
      <c r="E5215" s="72" t="s">
        <v>152</v>
      </c>
      <c r="F5215" s="73">
        <v>-4677</v>
      </c>
      <c r="G5215" s="72" t="s">
        <v>14</v>
      </c>
      <c r="H5215" s="72" t="s">
        <v>155</v>
      </c>
      <c r="I5215" s="72" t="s">
        <v>16</v>
      </c>
      <c r="J5215" s="72" t="s">
        <v>18</v>
      </c>
      <c r="K5215" s="72" t="s">
        <v>33</v>
      </c>
      <c r="L5215" s="72" t="s">
        <v>318</v>
      </c>
      <c r="M5215" s="72"/>
    </row>
    <row r="5216" spans="2:13" x14ac:dyDescent="0.25">
      <c r="B5216" s="72" t="s">
        <v>143</v>
      </c>
      <c r="C5216" s="72" t="s">
        <v>144</v>
      </c>
      <c r="D5216" s="72" t="s">
        <v>12</v>
      </c>
      <c r="E5216" s="72" t="s">
        <v>240</v>
      </c>
      <c r="F5216" s="73">
        <v>-57813</v>
      </c>
      <c r="G5216" s="72" t="s">
        <v>14</v>
      </c>
      <c r="H5216" s="72" t="s">
        <v>15</v>
      </c>
      <c r="I5216" s="72" t="s">
        <v>16</v>
      </c>
      <c r="J5216" s="72" t="s">
        <v>18</v>
      </c>
      <c r="K5216" s="72" t="s">
        <v>33</v>
      </c>
      <c r="L5216" s="72" t="s">
        <v>338</v>
      </c>
      <c r="M5216" s="72"/>
    </row>
    <row r="5217" spans="2:13" x14ac:dyDescent="0.25">
      <c r="B5217" s="72" t="s">
        <v>143</v>
      </c>
      <c r="C5217" s="72" t="s">
        <v>144</v>
      </c>
      <c r="D5217" s="72" t="s">
        <v>12</v>
      </c>
      <c r="E5217" s="72" t="s">
        <v>181</v>
      </c>
      <c r="F5217" s="73">
        <v>-9127</v>
      </c>
      <c r="G5217" s="72" t="s">
        <v>14</v>
      </c>
      <c r="H5217" s="72" t="s">
        <v>15</v>
      </c>
      <c r="I5217" s="72" t="s">
        <v>16</v>
      </c>
      <c r="J5217" s="72" t="s">
        <v>18</v>
      </c>
      <c r="K5217" s="72" t="s">
        <v>161</v>
      </c>
      <c r="L5217" s="72" t="s">
        <v>174</v>
      </c>
      <c r="M5217" s="72"/>
    </row>
    <row r="5218" spans="2:13" x14ac:dyDescent="0.25">
      <c r="B5218" s="72" t="s">
        <v>143</v>
      </c>
      <c r="C5218" s="72" t="s">
        <v>144</v>
      </c>
      <c r="D5218" s="72" t="s">
        <v>12</v>
      </c>
      <c r="E5218" s="72" t="s">
        <v>229</v>
      </c>
      <c r="F5218" s="73">
        <v>-607630</v>
      </c>
      <c r="G5218" s="72" t="s">
        <v>14</v>
      </c>
      <c r="H5218" s="72" t="s">
        <v>15</v>
      </c>
      <c r="I5218" s="72" t="s">
        <v>16</v>
      </c>
      <c r="J5218" s="72" t="s">
        <v>18</v>
      </c>
      <c r="K5218" s="72" t="s">
        <v>147</v>
      </c>
      <c r="L5218" s="72" t="s">
        <v>171</v>
      </c>
      <c r="M5218" s="72"/>
    </row>
    <row r="5219" spans="2:13" x14ac:dyDescent="0.25">
      <c r="B5219" s="72" t="s">
        <v>143</v>
      </c>
      <c r="C5219" s="72" t="s">
        <v>144</v>
      </c>
      <c r="D5219" s="72" t="s">
        <v>12</v>
      </c>
      <c r="E5219" s="72" t="s">
        <v>154</v>
      </c>
      <c r="F5219" s="73">
        <v>-18578</v>
      </c>
      <c r="G5219" s="72" t="s">
        <v>14</v>
      </c>
      <c r="H5219" s="72" t="s">
        <v>15</v>
      </c>
      <c r="I5219" s="72" t="s">
        <v>16</v>
      </c>
      <c r="J5219" s="72" t="s">
        <v>18</v>
      </c>
      <c r="K5219" s="72" t="s">
        <v>161</v>
      </c>
      <c r="L5219" s="72" t="s">
        <v>643</v>
      </c>
      <c r="M5219" s="72"/>
    </row>
    <row r="5220" spans="2:13" x14ac:dyDescent="0.25">
      <c r="B5220" s="72" t="s">
        <v>143</v>
      </c>
      <c r="C5220" s="72" t="s">
        <v>144</v>
      </c>
      <c r="D5220" s="72" t="s">
        <v>12</v>
      </c>
      <c r="E5220" s="72" t="s">
        <v>219</v>
      </c>
      <c r="F5220" s="73">
        <v>2485449</v>
      </c>
      <c r="G5220" s="72" t="s">
        <v>14</v>
      </c>
      <c r="H5220" s="72" t="s">
        <v>15</v>
      </c>
      <c r="I5220" s="72" t="s">
        <v>16</v>
      </c>
      <c r="J5220" s="72" t="s">
        <v>18</v>
      </c>
      <c r="K5220" s="72" t="s">
        <v>33</v>
      </c>
      <c r="L5220" s="72" t="s">
        <v>156</v>
      </c>
      <c r="M5220" s="72"/>
    </row>
    <row r="5221" spans="2:13" x14ac:dyDescent="0.25">
      <c r="B5221" s="72" t="s">
        <v>143</v>
      </c>
      <c r="C5221" s="72" t="s">
        <v>144</v>
      </c>
      <c r="D5221" s="72" t="s">
        <v>12</v>
      </c>
      <c r="E5221" s="72" t="s">
        <v>188</v>
      </c>
      <c r="F5221" s="73">
        <v>1972654</v>
      </c>
      <c r="G5221" s="72" t="s">
        <v>14</v>
      </c>
      <c r="H5221" s="72" t="s">
        <v>155</v>
      </c>
      <c r="I5221" s="72" t="s">
        <v>16</v>
      </c>
      <c r="J5221" s="72" t="s">
        <v>18</v>
      </c>
      <c r="K5221" s="72" t="s">
        <v>33</v>
      </c>
      <c r="L5221" s="72" t="s">
        <v>700</v>
      </c>
      <c r="M5221" s="72" t="s">
        <v>191</v>
      </c>
    </row>
    <row r="5222" spans="2:13" x14ac:dyDescent="0.25">
      <c r="B5222" s="72" t="s">
        <v>143</v>
      </c>
      <c r="C5222" s="72" t="s">
        <v>144</v>
      </c>
      <c r="D5222" s="72" t="s">
        <v>12</v>
      </c>
      <c r="E5222" s="72" t="s">
        <v>240</v>
      </c>
      <c r="F5222" s="73">
        <v>-9</v>
      </c>
      <c r="G5222" s="72" t="s">
        <v>14</v>
      </c>
      <c r="H5222" s="72" t="s">
        <v>15</v>
      </c>
      <c r="I5222" s="72" t="s">
        <v>16</v>
      </c>
      <c r="J5222" s="72" t="s">
        <v>18</v>
      </c>
      <c r="K5222" s="72" t="s">
        <v>257</v>
      </c>
      <c r="L5222" s="72" t="s">
        <v>258</v>
      </c>
      <c r="M5222" s="72"/>
    </row>
    <row r="5223" spans="2:13" x14ac:dyDescent="0.25">
      <c r="B5223" s="72" t="s">
        <v>143</v>
      </c>
      <c r="C5223" s="72" t="s">
        <v>144</v>
      </c>
      <c r="D5223" s="72" t="s">
        <v>12</v>
      </c>
      <c r="E5223" s="72" t="s">
        <v>199</v>
      </c>
      <c r="F5223" s="73">
        <v>646526</v>
      </c>
      <c r="G5223" s="72" t="s">
        <v>14</v>
      </c>
      <c r="H5223" s="72" t="s">
        <v>15</v>
      </c>
      <c r="I5223" s="72" t="s">
        <v>16</v>
      </c>
      <c r="J5223" s="72" t="s">
        <v>18</v>
      </c>
      <c r="K5223" s="72" t="s">
        <v>147</v>
      </c>
      <c r="L5223" s="72" t="s">
        <v>529</v>
      </c>
      <c r="M5223" s="72"/>
    </row>
    <row r="5224" spans="2:13" x14ac:dyDescent="0.25">
      <c r="B5224" s="72" t="s">
        <v>143</v>
      </c>
      <c r="C5224" s="72" t="s">
        <v>144</v>
      </c>
      <c r="D5224" s="72" t="s">
        <v>12</v>
      </c>
      <c r="E5224" s="72" t="s">
        <v>838</v>
      </c>
      <c r="F5224" s="73">
        <v>509935</v>
      </c>
      <c r="G5224" s="72" t="s">
        <v>14</v>
      </c>
      <c r="H5224" s="72" t="s">
        <v>15</v>
      </c>
      <c r="I5224" s="72" t="s">
        <v>16</v>
      </c>
      <c r="J5224" s="72" t="s">
        <v>18</v>
      </c>
      <c r="K5224" s="72"/>
      <c r="L5224" s="72"/>
      <c r="M5224" s="72" t="s">
        <v>322</v>
      </c>
    </row>
    <row r="5225" spans="2:13" x14ac:dyDescent="0.25">
      <c r="B5225" s="72" t="s">
        <v>143</v>
      </c>
      <c r="C5225" s="72" t="s">
        <v>144</v>
      </c>
      <c r="D5225" s="72" t="s">
        <v>12</v>
      </c>
      <c r="E5225" s="72" t="s">
        <v>152</v>
      </c>
      <c r="F5225" s="73">
        <v>-18</v>
      </c>
      <c r="G5225" s="72" t="s">
        <v>14</v>
      </c>
      <c r="H5225" s="72" t="s">
        <v>15</v>
      </c>
      <c r="I5225" s="72" t="s">
        <v>16</v>
      </c>
      <c r="J5225" s="72" t="s">
        <v>18</v>
      </c>
      <c r="K5225" s="72" t="s">
        <v>24</v>
      </c>
      <c r="L5225" s="72" t="s">
        <v>206</v>
      </c>
      <c r="M5225" s="72"/>
    </row>
    <row r="5226" spans="2:13" x14ac:dyDescent="0.25">
      <c r="B5226" s="72" t="s">
        <v>143</v>
      </c>
      <c r="C5226" s="72" t="s">
        <v>144</v>
      </c>
      <c r="D5226" s="72" t="s">
        <v>12</v>
      </c>
      <c r="E5226" s="72" t="s">
        <v>199</v>
      </c>
      <c r="F5226" s="73">
        <v>74120</v>
      </c>
      <c r="G5226" s="72" t="s">
        <v>31</v>
      </c>
      <c r="H5226" s="72" t="s">
        <v>15</v>
      </c>
      <c r="I5226" s="72" t="s">
        <v>16</v>
      </c>
      <c r="J5226" s="72" t="s">
        <v>146</v>
      </c>
      <c r="K5226" s="72" t="s">
        <v>161</v>
      </c>
      <c r="L5226" s="72" t="s">
        <v>375</v>
      </c>
      <c r="M5226" s="72"/>
    </row>
    <row r="5227" spans="2:13" x14ac:dyDescent="0.25">
      <c r="B5227" s="72" t="s">
        <v>143</v>
      </c>
      <c r="C5227" s="72" t="s">
        <v>144</v>
      </c>
      <c r="D5227" s="72" t="s">
        <v>12</v>
      </c>
      <c r="E5227" s="72" t="s">
        <v>282</v>
      </c>
      <c r="F5227" s="73">
        <v>-445</v>
      </c>
      <c r="G5227" s="72" t="s">
        <v>14</v>
      </c>
      <c r="H5227" s="72" t="s">
        <v>15</v>
      </c>
      <c r="I5227" s="72" t="s">
        <v>16</v>
      </c>
      <c r="J5227" s="72" t="s">
        <v>18</v>
      </c>
      <c r="K5227" s="72" t="s">
        <v>147</v>
      </c>
      <c r="L5227" s="72" t="s">
        <v>553</v>
      </c>
      <c r="M5227" s="72"/>
    </row>
    <row r="5228" spans="2:13" x14ac:dyDescent="0.25">
      <c r="B5228" s="72" t="s">
        <v>143</v>
      </c>
      <c r="C5228" s="72" t="s">
        <v>144</v>
      </c>
      <c r="D5228" s="72" t="s">
        <v>12</v>
      </c>
      <c r="E5228" s="72" t="s">
        <v>160</v>
      </c>
      <c r="F5228" s="73">
        <v>67000</v>
      </c>
      <c r="G5228" s="72" t="s">
        <v>14</v>
      </c>
      <c r="H5228" s="72" t="s">
        <v>155</v>
      </c>
      <c r="I5228" s="72" t="s">
        <v>16</v>
      </c>
      <c r="J5228" s="72" t="s">
        <v>18</v>
      </c>
      <c r="K5228" s="72" t="s">
        <v>33</v>
      </c>
      <c r="L5228" s="72" t="s">
        <v>362</v>
      </c>
      <c r="M5228" s="72" t="s">
        <v>248</v>
      </c>
    </row>
    <row r="5229" spans="2:13" x14ac:dyDescent="0.25">
      <c r="B5229" s="72" t="s">
        <v>143</v>
      </c>
      <c r="C5229" s="72" t="s">
        <v>144</v>
      </c>
      <c r="D5229" s="72" t="s">
        <v>12</v>
      </c>
      <c r="E5229" s="72" t="s">
        <v>328</v>
      </c>
      <c r="F5229" s="73">
        <v>25629</v>
      </c>
      <c r="G5229" s="72" t="s">
        <v>14</v>
      </c>
      <c r="H5229" s="72" t="s">
        <v>15</v>
      </c>
      <c r="I5229" s="72" t="s">
        <v>16</v>
      </c>
      <c r="J5229" s="72" t="s">
        <v>18</v>
      </c>
      <c r="K5229" s="72" t="s">
        <v>21</v>
      </c>
      <c r="L5229" s="72" t="s">
        <v>547</v>
      </c>
      <c r="M5229" s="72" t="s">
        <v>159</v>
      </c>
    </row>
    <row r="5230" spans="2:13" x14ac:dyDescent="0.25">
      <c r="B5230" s="72" t="s">
        <v>143</v>
      </c>
      <c r="C5230" s="72" t="s">
        <v>144</v>
      </c>
      <c r="D5230" s="72" t="s">
        <v>12</v>
      </c>
      <c r="E5230" s="72" t="s">
        <v>219</v>
      </c>
      <c r="F5230" s="73">
        <v>50506</v>
      </c>
      <c r="G5230" s="72" t="s">
        <v>14</v>
      </c>
      <c r="H5230" s="72" t="s">
        <v>15</v>
      </c>
      <c r="I5230" s="72" t="s">
        <v>16</v>
      </c>
      <c r="J5230" s="72" t="s">
        <v>18</v>
      </c>
      <c r="K5230" s="72" t="s">
        <v>33</v>
      </c>
      <c r="L5230" s="72" t="s">
        <v>443</v>
      </c>
      <c r="M5230" s="72"/>
    </row>
    <row r="5231" spans="2:13" x14ac:dyDescent="0.25">
      <c r="B5231" s="72" t="s">
        <v>143</v>
      </c>
      <c r="C5231" s="72" t="s">
        <v>144</v>
      </c>
      <c r="D5231" s="72" t="s">
        <v>12</v>
      </c>
      <c r="E5231" s="72" t="s">
        <v>177</v>
      </c>
      <c r="F5231" s="73">
        <v>49</v>
      </c>
      <c r="G5231" s="72" t="s">
        <v>14</v>
      </c>
      <c r="H5231" s="72" t="s">
        <v>155</v>
      </c>
      <c r="I5231" s="72" t="s">
        <v>16</v>
      </c>
      <c r="J5231" s="72" t="s">
        <v>18</v>
      </c>
      <c r="K5231" s="72" t="s">
        <v>33</v>
      </c>
      <c r="L5231" s="72" t="s">
        <v>271</v>
      </c>
      <c r="M5231" s="72"/>
    </row>
    <row r="5232" spans="2:13" x14ac:dyDescent="0.25">
      <c r="B5232" s="72" t="s">
        <v>143</v>
      </c>
      <c r="C5232" s="72" t="s">
        <v>144</v>
      </c>
      <c r="D5232" s="72" t="s">
        <v>12</v>
      </c>
      <c r="E5232" s="72" t="s">
        <v>282</v>
      </c>
      <c r="F5232" s="73">
        <v>-6442</v>
      </c>
      <c r="G5232" s="72" t="s">
        <v>14</v>
      </c>
      <c r="H5232" s="72" t="s">
        <v>155</v>
      </c>
      <c r="I5232" s="72" t="s">
        <v>16</v>
      </c>
      <c r="J5232" s="72" t="s">
        <v>18</v>
      </c>
      <c r="K5232" s="72" t="s">
        <v>33</v>
      </c>
      <c r="L5232" s="72" t="s">
        <v>179</v>
      </c>
      <c r="M5232" s="72"/>
    </row>
    <row r="5233" spans="2:13" x14ac:dyDescent="0.25">
      <c r="B5233" s="72" t="s">
        <v>143</v>
      </c>
      <c r="C5233" s="72" t="s">
        <v>144</v>
      </c>
      <c r="D5233" s="72" t="s">
        <v>12</v>
      </c>
      <c r="E5233" s="72" t="s">
        <v>181</v>
      </c>
      <c r="F5233" s="73">
        <v>-1968</v>
      </c>
      <c r="G5233" s="72" t="s">
        <v>14</v>
      </c>
      <c r="H5233" s="72" t="s">
        <v>155</v>
      </c>
      <c r="I5233" s="72" t="s">
        <v>16</v>
      </c>
      <c r="J5233" s="72" t="s">
        <v>18</v>
      </c>
      <c r="K5233" s="72" t="s">
        <v>21</v>
      </c>
      <c r="L5233" s="72" t="s">
        <v>457</v>
      </c>
      <c r="M5233" s="72"/>
    </row>
    <row r="5234" spans="2:13" x14ac:dyDescent="0.25">
      <c r="B5234" s="72" t="s">
        <v>143</v>
      </c>
      <c r="C5234" s="72" t="s">
        <v>144</v>
      </c>
      <c r="D5234" s="72" t="s">
        <v>12</v>
      </c>
      <c r="E5234" s="72" t="s">
        <v>160</v>
      </c>
      <c r="F5234" s="73">
        <v>642172</v>
      </c>
      <c r="G5234" s="72" t="s">
        <v>14</v>
      </c>
      <c r="H5234" s="72" t="s">
        <v>155</v>
      </c>
      <c r="I5234" s="72" t="s">
        <v>16</v>
      </c>
      <c r="J5234" s="72" t="s">
        <v>18</v>
      </c>
      <c r="K5234" s="72" t="s">
        <v>33</v>
      </c>
      <c r="L5234" s="72" t="s">
        <v>179</v>
      </c>
      <c r="M5234" s="72" t="s">
        <v>248</v>
      </c>
    </row>
    <row r="5235" spans="2:13" x14ac:dyDescent="0.25">
      <c r="B5235" s="72" t="s">
        <v>143</v>
      </c>
      <c r="C5235" s="72" t="s">
        <v>144</v>
      </c>
      <c r="D5235" s="72" t="s">
        <v>12</v>
      </c>
      <c r="E5235" s="72" t="s">
        <v>181</v>
      </c>
      <c r="F5235" s="73">
        <v>-1056</v>
      </c>
      <c r="G5235" s="72" t="s">
        <v>14</v>
      </c>
      <c r="H5235" s="72" t="s">
        <v>15</v>
      </c>
      <c r="I5235" s="72" t="s">
        <v>16</v>
      </c>
      <c r="J5235" s="72" t="s">
        <v>18</v>
      </c>
      <c r="K5235" s="72" t="s">
        <v>33</v>
      </c>
      <c r="L5235" s="72" t="s">
        <v>360</v>
      </c>
      <c r="M5235" s="72"/>
    </row>
    <row r="5236" spans="2:13" x14ac:dyDescent="0.25">
      <c r="B5236" s="72" t="s">
        <v>143</v>
      </c>
      <c r="C5236" s="72" t="s">
        <v>144</v>
      </c>
      <c r="D5236" s="72" t="s">
        <v>12</v>
      </c>
      <c r="E5236" s="72" t="s">
        <v>335</v>
      </c>
      <c r="F5236" s="73">
        <v>98388</v>
      </c>
      <c r="G5236" s="72" t="s">
        <v>14</v>
      </c>
      <c r="H5236" s="72" t="s">
        <v>15</v>
      </c>
      <c r="I5236" s="72" t="s">
        <v>16</v>
      </c>
      <c r="J5236" s="72" t="s">
        <v>18</v>
      </c>
      <c r="K5236" s="72" t="s">
        <v>21</v>
      </c>
      <c r="L5236" s="72" t="s">
        <v>238</v>
      </c>
      <c r="M5236" s="72" t="s">
        <v>159</v>
      </c>
    </row>
    <row r="5237" spans="2:13" x14ac:dyDescent="0.25">
      <c r="B5237" s="72" t="s">
        <v>143</v>
      </c>
      <c r="C5237" s="72" t="s">
        <v>144</v>
      </c>
      <c r="D5237" s="72" t="s">
        <v>12</v>
      </c>
      <c r="E5237" s="72" t="s">
        <v>177</v>
      </c>
      <c r="F5237" s="73">
        <v>90076</v>
      </c>
      <c r="G5237" s="72" t="s">
        <v>14</v>
      </c>
      <c r="H5237" s="72" t="s">
        <v>155</v>
      </c>
      <c r="I5237" s="72" t="s">
        <v>16</v>
      </c>
      <c r="J5237" s="72" t="s">
        <v>18</v>
      </c>
      <c r="K5237" s="72" t="s">
        <v>267</v>
      </c>
      <c r="L5237" s="72" t="s">
        <v>648</v>
      </c>
      <c r="M5237" s="72"/>
    </row>
    <row r="5238" spans="2:13" x14ac:dyDescent="0.25">
      <c r="B5238" s="72" t="s">
        <v>143</v>
      </c>
      <c r="C5238" s="72" t="s">
        <v>144</v>
      </c>
      <c r="D5238" s="72" t="s">
        <v>12</v>
      </c>
      <c r="E5238" s="72" t="s">
        <v>383</v>
      </c>
      <c r="F5238" s="73">
        <v>59777</v>
      </c>
      <c r="G5238" s="72" t="s">
        <v>14</v>
      </c>
      <c r="H5238" s="72" t="s">
        <v>155</v>
      </c>
      <c r="I5238" s="72" t="s">
        <v>16</v>
      </c>
      <c r="J5238" s="72" t="s">
        <v>18</v>
      </c>
      <c r="K5238" s="72" t="s">
        <v>33</v>
      </c>
      <c r="L5238" s="72" t="s">
        <v>279</v>
      </c>
      <c r="M5238" s="72" t="s">
        <v>522</v>
      </c>
    </row>
    <row r="5239" spans="2:13" x14ac:dyDescent="0.25">
      <c r="B5239" s="72" t="s">
        <v>143</v>
      </c>
      <c r="C5239" s="72" t="s">
        <v>144</v>
      </c>
      <c r="D5239" s="72" t="s">
        <v>12</v>
      </c>
      <c r="E5239" s="72" t="s">
        <v>197</v>
      </c>
      <c r="F5239" s="73">
        <v>22021</v>
      </c>
      <c r="G5239" s="72" t="s">
        <v>14</v>
      </c>
      <c r="H5239" s="72" t="s">
        <v>155</v>
      </c>
      <c r="I5239" s="72" t="s">
        <v>16</v>
      </c>
      <c r="J5239" s="72" t="s">
        <v>18</v>
      </c>
      <c r="K5239" s="72" t="s">
        <v>267</v>
      </c>
      <c r="L5239" s="72" t="s">
        <v>484</v>
      </c>
      <c r="M5239" s="72" t="s">
        <v>151</v>
      </c>
    </row>
    <row r="5240" spans="2:13" x14ac:dyDescent="0.25">
      <c r="B5240" s="72" t="s">
        <v>143</v>
      </c>
      <c r="C5240" s="72" t="s">
        <v>144</v>
      </c>
      <c r="D5240" s="72" t="s">
        <v>12</v>
      </c>
      <c r="E5240" s="72" t="s">
        <v>197</v>
      </c>
      <c r="F5240" s="73">
        <v>46176</v>
      </c>
      <c r="G5240" s="72" t="s">
        <v>14</v>
      </c>
      <c r="H5240" s="72" t="s">
        <v>15</v>
      </c>
      <c r="I5240" s="72" t="s">
        <v>16</v>
      </c>
      <c r="J5240" s="72" t="s">
        <v>220</v>
      </c>
      <c r="K5240" s="72" t="s">
        <v>24</v>
      </c>
      <c r="L5240" s="72" t="s">
        <v>264</v>
      </c>
      <c r="M5240" s="72" t="s">
        <v>151</v>
      </c>
    </row>
    <row r="5241" spans="2:13" x14ac:dyDescent="0.25">
      <c r="B5241" s="72" t="s">
        <v>143</v>
      </c>
      <c r="C5241" s="72" t="s">
        <v>144</v>
      </c>
      <c r="D5241" s="72" t="s">
        <v>12</v>
      </c>
      <c r="E5241" s="72" t="s">
        <v>181</v>
      </c>
      <c r="F5241" s="73">
        <v>-39</v>
      </c>
      <c r="G5241" s="72" t="s">
        <v>14</v>
      </c>
      <c r="H5241" s="72" t="s">
        <v>15</v>
      </c>
      <c r="I5241" s="72" t="s">
        <v>16</v>
      </c>
      <c r="J5241" s="72" t="s">
        <v>18</v>
      </c>
      <c r="K5241" s="72" t="s">
        <v>33</v>
      </c>
      <c r="L5241" s="72" t="s">
        <v>361</v>
      </c>
      <c r="M5241" s="72"/>
    </row>
    <row r="5242" spans="2:13" x14ac:dyDescent="0.25">
      <c r="B5242" s="72" t="s">
        <v>143</v>
      </c>
      <c r="C5242" s="72" t="s">
        <v>144</v>
      </c>
      <c r="D5242" s="72" t="s">
        <v>12</v>
      </c>
      <c r="E5242" s="72" t="s">
        <v>177</v>
      </c>
      <c r="F5242" s="73">
        <v>514107</v>
      </c>
      <c r="G5242" s="72" t="s">
        <v>14</v>
      </c>
      <c r="H5242" s="72" t="s">
        <v>15</v>
      </c>
      <c r="I5242" s="72" t="s">
        <v>16</v>
      </c>
      <c r="J5242" s="72" t="s">
        <v>18</v>
      </c>
      <c r="K5242" s="72" t="s">
        <v>161</v>
      </c>
      <c r="L5242" s="72" t="s">
        <v>434</v>
      </c>
      <c r="M5242" s="72"/>
    </row>
    <row r="5243" spans="2:13" x14ac:dyDescent="0.25">
      <c r="B5243" s="72" t="s">
        <v>143</v>
      </c>
      <c r="C5243" s="72" t="s">
        <v>144</v>
      </c>
      <c r="D5243" s="72" t="s">
        <v>12</v>
      </c>
      <c r="E5243" s="72" t="s">
        <v>154</v>
      </c>
      <c r="F5243" s="73">
        <v>-644</v>
      </c>
      <c r="G5243" s="72" t="s">
        <v>14</v>
      </c>
      <c r="H5243" s="72" t="s">
        <v>15</v>
      </c>
      <c r="I5243" s="72" t="s">
        <v>136</v>
      </c>
      <c r="J5243" s="72" t="s">
        <v>18</v>
      </c>
      <c r="K5243" s="72" t="s">
        <v>21</v>
      </c>
      <c r="L5243" s="72" t="s">
        <v>352</v>
      </c>
      <c r="M5243" s="72"/>
    </row>
    <row r="5244" spans="2:13" x14ac:dyDescent="0.25">
      <c r="B5244" s="72" t="s">
        <v>143</v>
      </c>
      <c r="C5244" s="72" t="s">
        <v>144</v>
      </c>
      <c r="D5244" s="72" t="s">
        <v>12</v>
      </c>
      <c r="E5244" s="72" t="s">
        <v>839</v>
      </c>
      <c r="F5244" s="73">
        <v>454904</v>
      </c>
      <c r="G5244" s="72" t="s">
        <v>14</v>
      </c>
      <c r="H5244" s="72" t="s">
        <v>15</v>
      </c>
      <c r="I5244" s="72" t="s">
        <v>16</v>
      </c>
      <c r="J5244" s="72" t="s">
        <v>18</v>
      </c>
      <c r="K5244" s="72" t="s">
        <v>205</v>
      </c>
      <c r="L5244" s="72" t="s">
        <v>540</v>
      </c>
      <c r="M5244" s="72" t="s">
        <v>797</v>
      </c>
    </row>
    <row r="5245" spans="2:13" x14ac:dyDescent="0.25">
      <c r="B5245" s="72" t="s">
        <v>143</v>
      </c>
      <c r="C5245" s="72" t="s">
        <v>144</v>
      </c>
      <c r="D5245" s="72" t="s">
        <v>12</v>
      </c>
      <c r="E5245" s="72" t="s">
        <v>175</v>
      </c>
      <c r="F5245" s="73">
        <v>-426483</v>
      </c>
      <c r="G5245" s="72" t="s">
        <v>14</v>
      </c>
      <c r="H5245" s="72" t="s">
        <v>15</v>
      </c>
      <c r="I5245" s="72" t="s">
        <v>16</v>
      </c>
      <c r="J5245" s="72" t="s">
        <v>18</v>
      </c>
      <c r="K5245" s="72" t="s">
        <v>184</v>
      </c>
      <c r="L5245" s="72" t="s">
        <v>336</v>
      </c>
      <c r="M5245" s="72"/>
    </row>
    <row r="5246" spans="2:13" x14ac:dyDescent="0.25">
      <c r="B5246" s="72" t="s">
        <v>143</v>
      </c>
      <c r="C5246" s="72" t="s">
        <v>144</v>
      </c>
      <c r="D5246" s="72" t="s">
        <v>12</v>
      </c>
      <c r="E5246" s="72" t="s">
        <v>157</v>
      </c>
      <c r="F5246" s="73">
        <v>2662152</v>
      </c>
      <c r="G5246" s="72" t="s">
        <v>14</v>
      </c>
      <c r="H5246" s="72" t="s">
        <v>155</v>
      </c>
      <c r="I5246" s="72" t="s">
        <v>16</v>
      </c>
      <c r="J5246" s="72" t="s">
        <v>18</v>
      </c>
      <c r="K5246" s="72" t="s">
        <v>21</v>
      </c>
      <c r="L5246" s="72" t="s">
        <v>22</v>
      </c>
      <c r="M5246" s="72" t="s">
        <v>337</v>
      </c>
    </row>
    <row r="5247" spans="2:13" x14ac:dyDescent="0.25">
      <c r="B5247" s="72" t="s">
        <v>143</v>
      </c>
      <c r="C5247" s="72" t="s">
        <v>144</v>
      </c>
      <c r="D5247" s="72" t="s">
        <v>12</v>
      </c>
      <c r="E5247" s="72" t="s">
        <v>282</v>
      </c>
      <c r="F5247" s="73">
        <v>-411</v>
      </c>
      <c r="G5247" s="72" t="s">
        <v>14</v>
      </c>
      <c r="H5247" s="72" t="s">
        <v>15</v>
      </c>
      <c r="I5247" s="72" t="s">
        <v>16</v>
      </c>
      <c r="J5247" s="72" t="s">
        <v>18</v>
      </c>
      <c r="K5247" s="72" t="s">
        <v>161</v>
      </c>
      <c r="L5247" s="72" t="s">
        <v>211</v>
      </c>
      <c r="M5247" s="72"/>
    </row>
    <row r="5248" spans="2:13" x14ac:dyDescent="0.25">
      <c r="B5248" s="72" t="s">
        <v>143</v>
      </c>
      <c r="C5248" s="72" t="s">
        <v>144</v>
      </c>
      <c r="D5248" s="72" t="s">
        <v>12</v>
      </c>
      <c r="E5248" s="72" t="s">
        <v>219</v>
      </c>
      <c r="F5248" s="73">
        <v>2775805</v>
      </c>
      <c r="G5248" s="72" t="s">
        <v>14</v>
      </c>
      <c r="H5248" s="72" t="s">
        <v>15</v>
      </c>
      <c r="I5248" s="72" t="s">
        <v>16</v>
      </c>
      <c r="J5248" s="72" t="s">
        <v>18</v>
      </c>
      <c r="K5248" s="72" t="s">
        <v>147</v>
      </c>
      <c r="L5248" s="72" t="s">
        <v>358</v>
      </c>
      <c r="M5248" s="72"/>
    </row>
    <row r="5249" spans="2:13" x14ac:dyDescent="0.25">
      <c r="B5249" s="72" t="s">
        <v>143</v>
      </c>
      <c r="C5249" s="72" t="s">
        <v>144</v>
      </c>
      <c r="D5249" s="72" t="s">
        <v>12</v>
      </c>
      <c r="E5249" s="72" t="s">
        <v>201</v>
      </c>
      <c r="F5249" s="73">
        <v>1022004</v>
      </c>
      <c r="G5249" s="72" t="s">
        <v>14</v>
      </c>
      <c r="H5249" s="72" t="s">
        <v>155</v>
      </c>
      <c r="I5249" s="72" t="s">
        <v>16</v>
      </c>
      <c r="J5249" s="72" t="s">
        <v>18</v>
      </c>
      <c r="K5249" s="72" t="s">
        <v>33</v>
      </c>
      <c r="L5249" s="72" t="s">
        <v>307</v>
      </c>
      <c r="M5249" s="72" t="s">
        <v>203</v>
      </c>
    </row>
    <row r="5250" spans="2:13" x14ac:dyDescent="0.25">
      <c r="B5250" s="72" t="s">
        <v>143</v>
      </c>
      <c r="C5250" s="72" t="s">
        <v>144</v>
      </c>
      <c r="D5250" s="72" t="s">
        <v>12</v>
      </c>
      <c r="E5250" s="72" t="s">
        <v>282</v>
      </c>
      <c r="F5250" s="73">
        <v>-15</v>
      </c>
      <c r="G5250" s="72" t="s">
        <v>14</v>
      </c>
      <c r="H5250" s="72" t="s">
        <v>155</v>
      </c>
      <c r="I5250" s="72" t="s">
        <v>16</v>
      </c>
      <c r="J5250" s="72" t="s">
        <v>18</v>
      </c>
      <c r="K5250" s="72" t="s">
        <v>33</v>
      </c>
      <c r="L5250" s="72" t="s">
        <v>443</v>
      </c>
      <c r="M5250" s="72"/>
    </row>
    <row r="5251" spans="2:13" x14ac:dyDescent="0.25">
      <c r="B5251" s="72" t="s">
        <v>143</v>
      </c>
      <c r="C5251" s="72" t="s">
        <v>144</v>
      </c>
      <c r="D5251" s="72" t="s">
        <v>12</v>
      </c>
      <c r="E5251" s="72" t="s">
        <v>197</v>
      </c>
      <c r="F5251" s="73">
        <v>102937</v>
      </c>
      <c r="G5251" s="72" t="s">
        <v>14</v>
      </c>
      <c r="H5251" s="72" t="s">
        <v>155</v>
      </c>
      <c r="I5251" s="72" t="s">
        <v>16</v>
      </c>
      <c r="J5251" s="72" t="s">
        <v>18</v>
      </c>
      <c r="K5251" s="72" t="s">
        <v>33</v>
      </c>
      <c r="L5251" s="72" t="s">
        <v>463</v>
      </c>
      <c r="M5251" s="72" t="s">
        <v>191</v>
      </c>
    </row>
    <row r="5252" spans="2:13" x14ac:dyDescent="0.25">
      <c r="B5252" s="72" t="s">
        <v>143</v>
      </c>
      <c r="C5252" s="72" t="s">
        <v>144</v>
      </c>
      <c r="D5252" s="72" t="s">
        <v>12</v>
      </c>
      <c r="E5252" s="72" t="s">
        <v>152</v>
      </c>
      <c r="F5252" s="73">
        <v>-874</v>
      </c>
      <c r="G5252" s="72" t="s">
        <v>14</v>
      </c>
      <c r="H5252" s="72" t="s">
        <v>15</v>
      </c>
      <c r="I5252" s="72" t="s">
        <v>16</v>
      </c>
      <c r="J5252" s="72" t="s">
        <v>18</v>
      </c>
      <c r="K5252" s="72" t="s">
        <v>267</v>
      </c>
      <c r="L5252" s="72" t="s">
        <v>659</v>
      </c>
      <c r="M5252" s="72"/>
    </row>
    <row r="5253" spans="2:13" x14ac:dyDescent="0.25">
      <c r="B5253" s="72" t="s">
        <v>143</v>
      </c>
      <c r="C5253" s="72" t="s">
        <v>144</v>
      </c>
      <c r="D5253" s="72" t="s">
        <v>12</v>
      </c>
      <c r="E5253" s="72" t="s">
        <v>201</v>
      </c>
      <c r="F5253" s="73">
        <v>106114</v>
      </c>
      <c r="G5253" s="72" t="s">
        <v>14</v>
      </c>
      <c r="H5253" s="72" t="s">
        <v>15</v>
      </c>
      <c r="I5253" s="72" t="s">
        <v>16</v>
      </c>
      <c r="J5253" s="72" t="s">
        <v>18</v>
      </c>
      <c r="K5253" s="72" t="s">
        <v>214</v>
      </c>
      <c r="L5253" s="72" t="s">
        <v>373</v>
      </c>
      <c r="M5253" s="72" t="s">
        <v>159</v>
      </c>
    </row>
    <row r="5254" spans="2:13" x14ac:dyDescent="0.25">
      <c r="B5254" s="72" t="s">
        <v>143</v>
      </c>
      <c r="C5254" s="72" t="s">
        <v>144</v>
      </c>
      <c r="D5254" s="72" t="s">
        <v>12</v>
      </c>
      <c r="E5254" s="72" t="s">
        <v>160</v>
      </c>
      <c r="F5254" s="73">
        <v>2686950</v>
      </c>
      <c r="G5254" s="72" t="s">
        <v>14</v>
      </c>
      <c r="H5254" s="72" t="s">
        <v>15</v>
      </c>
      <c r="I5254" s="72" t="s">
        <v>16</v>
      </c>
      <c r="J5254" s="72" t="s">
        <v>18</v>
      </c>
      <c r="K5254" s="72" t="s">
        <v>27</v>
      </c>
      <c r="L5254" s="72" t="s">
        <v>572</v>
      </c>
      <c r="M5254" s="72" t="s">
        <v>248</v>
      </c>
    </row>
    <row r="5255" spans="2:13" x14ac:dyDescent="0.25">
      <c r="B5255" s="72" t="s">
        <v>143</v>
      </c>
      <c r="C5255" s="72" t="s">
        <v>144</v>
      </c>
      <c r="D5255" s="72" t="s">
        <v>12</v>
      </c>
      <c r="E5255" s="72" t="s">
        <v>177</v>
      </c>
      <c r="F5255" s="73">
        <v>26626</v>
      </c>
      <c r="G5255" s="72" t="s">
        <v>14</v>
      </c>
      <c r="H5255" s="72" t="s">
        <v>155</v>
      </c>
      <c r="I5255" s="72" t="s">
        <v>136</v>
      </c>
      <c r="J5255" s="72" t="s">
        <v>18</v>
      </c>
      <c r="K5255" s="72" t="s">
        <v>21</v>
      </c>
      <c r="L5255" s="72" t="s">
        <v>249</v>
      </c>
      <c r="M5255" s="72"/>
    </row>
    <row r="5256" spans="2:13" x14ac:dyDescent="0.25">
      <c r="B5256" s="72" t="s">
        <v>143</v>
      </c>
      <c r="C5256" s="72" t="s">
        <v>144</v>
      </c>
      <c r="D5256" s="72" t="s">
        <v>12</v>
      </c>
      <c r="E5256" s="72" t="s">
        <v>152</v>
      </c>
      <c r="F5256" s="73">
        <v>-18</v>
      </c>
      <c r="G5256" s="72" t="s">
        <v>14</v>
      </c>
      <c r="H5256" s="72" t="s">
        <v>155</v>
      </c>
      <c r="I5256" s="72" t="s">
        <v>136</v>
      </c>
      <c r="J5256" s="72" t="s">
        <v>18</v>
      </c>
      <c r="K5256" s="72" t="s">
        <v>267</v>
      </c>
      <c r="L5256" s="72" t="s">
        <v>428</v>
      </c>
      <c r="M5256" s="72"/>
    </row>
    <row r="5257" spans="2:13" x14ac:dyDescent="0.25">
      <c r="B5257" s="72" t="s">
        <v>143</v>
      </c>
      <c r="C5257" s="72" t="s">
        <v>144</v>
      </c>
      <c r="D5257" s="72" t="s">
        <v>12</v>
      </c>
      <c r="E5257" s="72" t="s">
        <v>145</v>
      </c>
      <c r="F5257" s="73">
        <v>-63376</v>
      </c>
      <c r="G5257" s="72" t="s">
        <v>14</v>
      </c>
      <c r="H5257" s="72" t="s">
        <v>155</v>
      </c>
      <c r="I5257" s="72" t="s">
        <v>16</v>
      </c>
      <c r="J5257" s="72" t="s">
        <v>18</v>
      </c>
      <c r="K5257" s="72" t="s">
        <v>33</v>
      </c>
      <c r="L5257" s="72" t="s">
        <v>339</v>
      </c>
      <c r="M5257" s="72"/>
    </row>
    <row r="5258" spans="2:13" x14ac:dyDescent="0.25">
      <c r="B5258" s="72" t="s">
        <v>143</v>
      </c>
      <c r="C5258" s="72" t="s">
        <v>144</v>
      </c>
      <c r="D5258" s="72" t="s">
        <v>12</v>
      </c>
      <c r="E5258" s="72" t="s">
        <v>199</v>
      </c>
      <c r="F5258" s="73">
        <v>536</v>
      </c>
      <c r="G5258" s="72" t="s">
        <v>14</v>
      </c>
      <c r="H5258" s="72" t="s">
        <v>15</v>
      </c>
      <c r="I5258" s="72" t="s">
        <v>16</v>
      </c>
      <c r="J5258" s="72" t="s">
        <v>18</v>
      </c>
      <c r="K5258" s="72" t="s">
        <v>267</v>
      </c>
      <c r="L5258" s="72" t="s">
        <v>659</v>
      </c>
      <c r="M5258" s="72"/>
    </row>
    <row r="5259" spans="2:13" x14ac:dyDescent="0.25">
      <c r="B5259" s="72" t="s">
        <v>143</v>
      </c>
      <c r="C5259" s="72" t="s">
        <v>144</v>
      </c>
      <c r="D5259" s="72" t="s">
        <v>12</v>
      </c>
      <c r="E5259" s="72" t="s">
        <v>154</v>
      </c>
      <c r="F5259" s="73">
        <v>-2342</v>
      </c>
      <c r="G5259" s="72" t="s">
        <v>14</v>
      </c>
      <c r="H5259" s="72" t="s">
        <v>155</v>
      </c>
      <c r="I5259" s="72" t="s">
        <v>16</v>
      </c>
      <c r="J5259" s="72" t="s">
        <v>18</v>
      </c>
      <c r="K5259" s="72" t="s">
        <v>33</v>
      </c>
      <c r="L5259" s="72" t="s">
        <v>473</v>
      </c>
      <c r="M5259" s="72"/>
    </row>
    <row r="5260" spans="2:13" x14ac:dyDescent="0.25">
      <c r="B5260" s="72" t="s">
        <v>143</v>
      </c>
      <c r="C5260" s="72" t="s">
        <v>144</v>
      </c>
      <c r="D5260" s="72" t="s">
        <v>12</v>
      </c>
      <c r="E5260" s="72" t="s">
        <v>199</v>
      </c>
      <c r="F5260" s="73">
        <v>896</v>
      </c>
      <c r="G5260" s="72" t="s">
        <v>14</v>
      </c>
      <c r="H5260" s="72" t="s">
        <v>15</v>
      </c>
      <c r="I5260" s="72" t="s">
        <v>16</v>
      </c>
      <c r="J5260" s="72" t="s">
        <v>18</v>
      </c>
      <c r="K5260" s="72" t="s">
        <v>21</v>
      </c>
      <c r="L5260" s="72" t="s">
        <v>602</v>
      </c>
      <c r="M5260" s="72"/>
    </row>
    <row r="5261" spans="2:13" x14ac:dyDescent="0.25">
      <c r="B5261" s="72" t="s">
        <v>143</v>
      </c>
      <c r="C5261" s="72" t="s">
        <v>144</v>
      </c>
      <c r="D5261" s="72" t="s">
        <v>12</v>
      </c>
      <c r="E5261" s="72" t="s">
        <v>160</v>
      </c>
      <c r="F5261" s="73">
        <v>83751</v>
      </c>
      <c r="G5261" s="72" t="s">
        <v>14</v>
      </c>
      <c r="H5261" s="72" t="s">
        <v>15</v>
      </c>
      <c r="I5261" s="72" t="s">
        <v>16</v>
      </c>
      <c r="J5261" s="72" t="s">
        <v>18</v>
      </c>
      <c r="K5261" s="72" t="s">
        <v>147</v>
      </c>
      <c r="L5261" s="72" t="s">
        <v>310</v>
      </c>
      <c r="M5261" s="72" t="s">
        <v>191</v>
      </c>
    </row>
    <row r="5262" spans="2:13" x14ac:dyDescent="0.25">
      <c r="B5262" s="72" t="s">
        <v>143</v>
      </c>
      <c r="C5262" s="72" t="s">
        <v>144</v>
      </c>
      <c r="D5262" s="72" t="s">
        <v>12</v>
      </c>
      <c r="E5262" s="72" t="s">
        <v>181</v>
      </c>
      <c r="F5262" s="73">
        <v>-2018</v>
      </c>
      <c r="G5262" s="72" t="s">
        <v>14</v>
      </c>
      <c r="H5262" s="72" t="s">
        <v>15</v>
      </c>
      <c r="I5262" s="72" t="s">
        <v>16</v>
      </c>
      <c r="J5262" s="72" t="s">
        <v>18</v>
      </c>
      <c r="K5262" s="72" t="s">
        <v>214</v>
      </c>
      <c r="L5262" s="72" t="s">
        <v>642</v>
      </c>
      <c r="M5262" s="72"/>
    </row>
    <row r="5263" spans="2:13" x14ac:dyDescent="0.25">
      <c r="B5263" s="72" t="s">
        <v>143</v>
      </c>
      <c r="C5263" s="72" t="s">
        <v>144</v>
      </c>
      <c r="D5263" s="72" t="s">
        <v>12</v>
      </c>
      <c r="E5263" s="72" t="s">
        <v>219</v>
      </c>
      <c r="F5263" s="73">
        <v>400897</v>
      </c>
      <c r="G5263" s="72" t="s">
        <v>14</v>
      </c>
      <c r="H5263" s="72" t="s">
        <v>15</v>
      </c>
      <c r="I5263" s="72" t="s">
        <v>16</v>
      </c>
      <c r="J5263" s="72" t="s">
        <v>18</v>
      </c>
      <c r="K5263" s="72" t="s">
        <v>33</v>
      </c>
      <c r="L5263" s="72" t="s">
        <v>392</v>
      </c>
      <c r="M5263" s="72"/>
    </row>
    <row r="5264" spans="2:13" x14ac:dyDescent="0.25">
      <c r="B5264" s="72" t="s">
        <v>143</v>
      </c>
      <c r="C5264" s="72" t="s">
        <v>144</v>
      </c>
      <c r="D5264" s="72" t="s">
        <v>12</v>
      </c>
      <c r="E5264" s="72" t="s">
        <v>183</v>
      </c>
      <c r="F5264" s="73">
        <v>14468</v>
      </c>
      <c r="G5264" s="72" t="s">
        <v>14</v>
      </c>
      <c r="H5264" s="72" t="s">
        <v>155</v>
      </c>
      <c r="I5264" s="72" t="s">
        <v>16</v>
      </c>
      <c r="J5264" s="72" t="s">
        <v>18</v>
      </c>
      <c r="K5264" s="72" t="s">
        <v>147</v>
      </c>
      <c r="L5264" s="72" t="s">
        <v>476</v>
      </c>
      <c r="M5264" s="72" t="s">
        <v>191</v>
      </c>
    </row>
    <row r="5265" spans="2:13" x14ac:dyDescent="0.25">
      <c r="B5265" s="72" t="s">
        <v>143</v>
      </c>
      <c r="C5265" s="72" t="s">
        <v>144</v>
      </c>
      <c r="D5265" s="72" t="s">
        <v>12</v>
      </c>
      <c r="E5265" s="72" t="s">
        <v>199</v>
      </c>
      <c r="F5265" s="73">
        <v>7350</v>
      </c>
      <c r="G5265" s="72" t="s">
        <v>14</v>
      </c>
      <c r="H5265" s="72" t="s">
        <v>15</v>
      </c>
      <c r="I5265" s="72" t="s">
        <v>16</v>
      </c>
      <c r="J5265" s="72" t="s">
        <v>18</v>
      </c>
      <c r="K5265" s="72" t="s">
        <v>189</v>
      </c>
      <c r="L5265" s="72" t="s">
        <v>618</v>
      </c>
      <c r="M5265" s="72"/>
    </row>
    <row r="5266" spans="2:13" x14ac:dyDescent="0.25">
      <c r="B5266" s="72" t="s">
        <v>143</v>
      </c>
      <c r="C5266" s="72" t="s">
        <v>144</v>
      </c>
      <c r="D5266" s="72" t="s">
        <v>12</v>
      </c>
      <c r="E5266" s="72" t="s">
        <v>199</v>
      </c>
      <c r="F5266" s="73">
        <v>17611</v>
      </c>
      <c r="G5266" s="72" t="s">
        <v>14</v>
      </c>
      <c r="H5266" s="72" t="s">
        <v>15</v>
      </c>
      <c r="I5266" s="72" t="s">
        <v>16</v>
      </c>
      <c r="J5266" s="72" t="s">
        <v>18</v>
      </c>
      <c r="K5266" s="72" t="s">
        <v>33</v>
      </c>
      <c r="L5266" s="72" t="s">
        <v>490</v>
      </c>
      <c r="M5266" s="72"/>
    </row>
    <row r="5267" spans="2:13" x14ac:dyDescent="0.25">
      <c r="B5267" s="72" t="s">
        <v>143</v>
      </c>
      <c r="C5267" s="72" t="s">
        <v>144</v>
      </c>
      <c r="D5267" s="72" t="s">
        <v>12</v>
      </c>
      <c r="E5267" s="72" t="s">
        <v>349</v>
      </c>
      <c r="F5267" s="73">
        <v>15265</v>
      </c>
      <c r="G5267" s="72" t="s">
        <v>14</v>
      </c>
      <c r="H5267" s="72" t="s">
        <v>15</v>
      </c>
      <c r="I5267" s="72" t="s">
        <v>16</v>
      </c>
      <c r="J5267" s="72" t="s">
        <v>18</v>
      </c>
      <c r="K5267" s="72" t="s">
        <v>24</v>
      </c>
      <c r="L5267" s="72" t="s">
        <v>620</v>
      </c>
      <c r="M5267" s="72" t="s">
        <v>159</v>
      </c>
    </row>
    <row r="5268" spans="2:13" x14ac:dyDescent="0.25">
      <c r="B5268" s="72" t="s">
        <v>143</v>
      </c>
      <c r="C5268" s="72" t="s">
        <v>144</v>
      </c>
      <c r="D5268" s="72" t="s">
        <v>12</v>
      </c>
      <c r="E5268" s="72" t="s">
        <v>177</v>
      </c>
      <c r="F5268" s="73">
        <v>1217</v>
      </c>
      <c r="G5268" s="72" t="s">
        <v>14</v>
      </c>
      <c r="H5268" s="72" t="s">
        <v>15</v>
      </c>
      <c r="I5268" s="72" t="s">
        <v>16</v>
      </c>
      <c r="J5268" s="72" t="s">
        <v>18</v>
      </c>
      <c r="K5268" s="72" t="s">
        <v>24</v>
      </c>
      <c r="L5268" s="72" t="s">
        <v>166</v>
      </c>
      <c r="M5268" s="72"/>
    </row>
    <row r="5269" spans="2:13" x14ac:dyDescent="0.25">
      <c r="B5269" s="72" t="s">
        <v>143</v>
      </c>
      <c r="C5269" s="72" t="s">
        <v>144</v>
      </c>
      <c r="D5269" s="72" t="s">
        <v>12</v>
      </c>
      <c r="E5269" s="72" t="s">
        <v>177</v>
      </c>
      <c r="F5269" s="73">
        <v>41660</v>
      </c>
      <c r="G5269" s="72" t="s">
        <v>14</v>
      </c>
      <c r="H5269" s="72" t="s">
        <v>15</v>
      </c>
      <c r="I5269" s="72" t="s">
        <v>16</v>
      </c>
      <c r="J5269" s="72" t="s">
        <v>18</v>
      </c>
      <c r="K5269" s="72" t="s">
        <v>147</v>
      </c>
      <c r="L5269" s="72" t="s">
        <v>663</v>
      </c>
      <c r="M5269" s="72"/>
    </row>
    <row r="5270" spans="2:13" x14ac:dyDescent="0.25">
      <c r="B5270" s="72" t="s">
        <v>143</v>
      </c>
      <c r="C5270" s="72" t="s">
        <v>144</v>
      </c>
      <c r="D5270" s="72" t="s">
        <v>12</v>
      </c>
      <c r="E5270" s="72" t="s">
        <v>197</v>
      </c>
      <c r="F5270" s="73">
        <v>773394</v>
      </c>
      <c r="G5270" s="72" t="s">
        <v>14</v>
      </c>
      <c r="H5270" s="72" t="s">
        <v>15</v>
      </c>
      <c r="I5270" s="72" t="s">
        <v>16</v>
      </c>
      <c r="J5270" s="72" t="s">
        <v>18</v>
      </c>
      <c r="K5270" s="72" t="s">
        <v>161</v>
      </c>
      <c r="L5270" s="72" t="s">
        <v>180</v>
      </c>
      <c r="M5270" s="72" t="s">
        <v>248</v>
      </c>
    </row>
    <row r="5271" spans="2:13" x14ac:dyDescent="0.25">
      <c r="B5271" s="72" t="s">
        <v>143</v>
      </c>
      <c r="C5271" s="72" t="s">
        <v>144</v>
      </c>
      <c r="D5271" s="72" t="s">
        <v>12</v>
      </c>
      <c r="E5271" s="72" t="s">
        <v>154</v>
      </c>
      <c r="F5271" s="73">
        <v>-1919</v>
      </c>
      <c r="G5271" s="72" t="s">
        <v>14</v>
      </c>
      <c r="H5271" s="72" t="s">
        <v>15</v>
      </c>
      <c r="I5271" s="72" t="s">
        <v>16</v>
      </c>
      <c r="J5271" s="72" t="s">
        <v>18</v>
      </c>
      <c r="K5271" s="72" t="s">
        <v>24</v>
      </c>
      <c r="L5271" s="72" t="s">
        <v>664</v>
      </c>
      <c r="M5271" s="72"/>
    </row>
    <row r="5272" spans="2:13" x14ac:dyDescent="0.25">
      <c r="B5272" s="72" t="s">
        <v>143</v>
      </c>
      <c r="C5272" s="72" t="s">
        <v>144</v>
      </c>
      <c r="D5272" s="72" t="s">
        <v>12</v>
      </c>
      <c r="E5272" s="72" t="s">
        <v>157</v>
      </c>
      <c r="F5272" s="73">
        <v>77099</v>
      </c>
      <c r="G5272" s="72" t="s">
        <v>14</v>
      </c>
      <c r="H5272" s="72" t="s">
        <v>15</v>
      </c>
      <c r="I5272" s="72" t="s">
        <v>16</v>
      </c>
      <c r="J5272" s="72" t="s">
        <v>18</v>
      </c>
      <c r="K5272" s="72" t="s">
        <v>214</v>
      </c>
      <c r="L5272" s="72" t="s">
        <v>398</v>
      </c>
      <c r="M5272" s="72" t="s">
        <v>159</v>
      </c>
    </row>
    <row r="5273" spans="2:13" x14ac:dyDescent="0.25">
      <c r="B5273" s="72" t="s">
        <v>143</v>
      </c>
      <c r="C5273" s="72" t="s">
        <v>144</v>
      </c>
      <c r="D5273" s="72" t="s">
        <v>12</v>
      </c>
      <c r="E5273" s="72" t="s">
        <v>425</v>
      </c>
      <c r="F5273" s="73">
        <v>15057</v>
      </c>
      <c r="G5273" s="72" t="s">
        <v>14</v>
      </c>
      <c r="H5273" s="72" t="s">
        <v>155</v>
      </c>
      <c r="I5273" s="72" t="s">
        <v>16</v>
      </c>
      <c r="J5273" s="72" t="s">
        <v>18</v>
      </c>
      <c r="K5273" s="72" t="s">
        <v>147</v>
      </c>
      <c r="L5273" s="72" t="s">
        <v>587</v>
      </c>
      <c r="M5273" s="72"/>
    </row>
    <row r="5274" spans="2:13" x14ac:dyDescent="0.25">
      <c r="B5274" s="72" t="s">
        <v>143</v>
      </c>
      <c r="C5274" s="72" t="s">
        <v>144</v>
      </c>
      <c r="D5274" s="72" t="s">
        <v>12</v>
      </c>
      <c r="E5274" s="72" t="s">
        <v>145</v>
      </c>
      <c r="F5274" s="73">
        <v>-70853</v>
      </c>
      <c r="G5274" s="72" t="s">
        <v>14</v>
      </c>
      <c r="H5274" s="72" t="s">
        <v>155</v>
      </c>
      <c r="I5274" s="72" t="s">
        <v>16</v>
      </c>
      <c r="J5274" s="72" t="s">
        <v>18</v>
      </c>
      <c r="K5274" s="72" t="s">
        <v>33</v>
      </c>
      <c r="L5274" s="72" t="s">
        <v>228</v>
      </c>
      <c r="M5274" s="72"/>
    </row>
    <row r="5275" spans="2:13" x14ac:dyDescent="0.25">
      <c r="B5275" s="72" t="s">
        <v>143</v>
      </c>
      <c r="C5275" s="72" t="s">
        <v>144</v>
      </c>
      <c r="D5275" s="72" t="s">
        <v>12</v>
      </c>
      <c r="E5275" s="72" t="s">
        <v>282</v>
      </c>
      <c r="F5275" s="73">
        <v>-25</v>
      </c>
      <c r="G5275" s="72" t="s">
        <v>14</v>
      </c>
      <c r="H5275" s="72" t="s">
        <v>15</v>
      </c>
      <c r="I5275" s="72" t="s">
        <v>16</v>
      </c>
      <c r="J5275" s="72" t="s">
        <v>18</v>
      </c>
      <c r="K5275" s="72" t="s">
        <v>33</v>
      </c>
      <c r="L5275" s="72" t="s">
        <v>542</v>
      </c>
      <c r="M5275" s="72"/>
    </row>
    <row r="5276" spans="2:13" x14ac:dyDescent="0.25">
      <c r="B5276" s="72" t="s">
        <v>143</v>
      </c>
      <c r="C5276" s="72" t="s">
        <v>144</v>
      </c>
      <c r="D5276" s="72" t="s">
        <v>12</v>
      </c>
      <c r="E5276" s="72" t="s">
        <v>244</v>
      </c>
      <c r="F5276" s="73">
        <v>137218</v>
      </c>
      <c r="G5276" s="72" t="s">
        <v>14</v>
      </c>
      <c r="H5276" s="72" t="s">
        <v>15</v>
      </c>
      <c r="I5276" s="72" t="s">
        <v>16</v>
      </c>
      <c r="J5276" s="72" t="s">
        <v>18</v>
      </c>
      <c r="K5276" s="72" t="s">
        <v>33</v>
      </c>
      <c r="L5276" s="72" t="s">
        <v>624</v>
      </c>
      <c r="M5276" s="72" t="s">
        <v>248</v>
      </c>
    </row>
    <row r="5277" spans="2:13" x14ac:dyDescent="0.25">
      <c r="B5277" s="72" t="s">
        <v>143</v>
      </c>
      <c r="C5277" s="72" t="s">
        <v>144</v>
      </c>
      <c r="D5277" s="72" t="s">
        <v>12</v>
      </c>
      <c r="E5277" s="72" t="s">
        <v>229</v>
      </c>
      <c r="F5277" s="73">
        <v>-4251</v>
      </c>
      <c r="G5277" s="72" t="s">
        <v>14</v>
      </c>
      <c r="H5277" s="72" t="s">
        <v>15</v>
      </c>
      <c r="I5277" s="72" t="s">
        <v>16</v>
      </c>
      <c r="J5277" s="72" t="s">
        <v>18</v>
      </c>
      <c r="K5277" s="72" t="s">
        <v>33</v>
      </c>
      <c r="L5277" s="72" t="s">
        <v>552</v>
      </c>
      <c r="M5277" s="72"/>
    </row>
    <row r="5278" spans="2:13" x14ac:dyDescent="0.25">
      <c r="B5278" s="72" t="s">
        <v>143</v>
      </c>
      <c r="C5278" s="72" t="s">
        <v>144</v>
      </c>
      <c r="D5278" s="72" t="s">
        <v>12</v>
      </c>
      <c r="E5278" s="72" t="s">
        <v>197</v>
      </c>
      <c r="F5278" s="73">
        <v>57153</v>
      </c>
      <c r="G5278" s="72" t="s">
        <v>14</v>
      </c>
      <c r="H5278" s="72" t="s">
        <v>155</v>
      </c>
      <c r="I5278" s="72" t="s">
        <v>16</v>
      </c>
      <c r="J5278" s="72" t="s">
        <v>18</v>
      </c>
      <c r="K5278" s="72" t="s">
        <v>33</v>
      </c>
      <c r="L5278" s="72" t="s">
        <v>224</v>
      </c>
      <c r="M5278" s="72" t="s">
        <v>248</v>
      </c>
    </row>
    <row r="5279" spans="2:13" x14ac:dyDescent="0.25">
      <c r="B5279" s="72" t="s">
        <v>143</v>
      </c>
      <c r="C5279" s="72" t="s">
        <v>144</v>
      </c>
      <c r="D5279" s="72" t="s">
        <v>12</v>
      </c>
      <c r="E5279" s="72" t="s">
        <v>199</v>
      </c>
      <c r="F5279" s="73">
        <v>4056</v>
      </c>
      <c r="G5279" s="72" t="s">
        <v>14</v>
      </c>
      <c r="H5279" s="72" t="s">
        <v>15</v>
      </c>
      <c r="I5279" s="72" t="s">
        <v>16</v>
      </c>
      <c r="J5279" s="72" t="s">
        <v>18</v>
      </c>
      <c r="K5279" s="72" t="s">
        <v>267</v>
      </c>
      <c r="L5279" s="72" t="s">
        <v>372</v>
      </c>
      <c r="M5279" s="72"/>
    </row>
    <row r="5280" spans="2:13" x14ac:dyDescent="0.25">
      <c r="B5280" s="72" t="s">
        <v>143</v>
      </c>
      <c r="C5280" s="72" t="s">
        <v>144</v>
      </c>
      <c r="D5280" s="72" t="s">
        <v>12</v>
      </c>
      <c r="E5280" s="72" t="s">
        <v>152</v>
      </c>
      <c r="F5280" s="73">
        <v>-334334</v>
      </c>
      <c r="G5280" s="72" t="s">
        <v>14</v>
      </c>
      <c r="H5280" s="72" t="s">
        <v>15</v>
      </c>
      <c r="I5280" s="72" t="s">
        <v>16</v>
      </c>
      <c r="J5280" s="72" t="s">
        <v>18</v>
      </c>
      <c r="K5280" s="72" t="s">
        <v>24</v>
      </c>
      <c r="L5280" s="72" t="s">
        <v>25</v>
      </c>
      <c r="M5280" s="72"/>
    </row>
    <row r="5281" spans="2:13" x14ac:dyDescent="0.25">
      <c r="B5281" s="72" t="s">
        <v>143</v>
      </c>
      <c r="C5281" s="72" t="s">
        <v>144</v>
      </c>
      <c r="D5281" s="72" t="s">
        <v>12</v>
      </c>
      <c r="E5281" s="72" t="s">
        <v>229</v>
      </c>
      <c r="F5281" s="73">
        <v>-85697</v>
      </c>
      <c r="G5281" s="72" t="s">
        <v>14</v>
      </c>
      <c r="H5281" s="72" t="s">
        <v>15</v>
      </c>
      <c r="I5281" s="72" t="s">
        <v>16</v>
      </c>
      <c r="J5281" s="72" t="s">
        <v>18</v>
      </c>
      <c r="K5281" s="72" t="s">
        <v>161</v>
      </c>
      <c r="L5281" s="72" t="s">
        <v>423</v>
      </c>
      <c r="M5281" s="72"/>
    </row>
    <row r="5282" spans="2:13" x14ac:dyDescent="0.25">
      <c r="B5282" s="72" t="s">
        <v>143</v>
      </c>
      <c r="C5282" s="72" t="s">
        <v>144</v>
      </c>
      <c r="D5282" s="72" t="s">
        <v>12</v>
      </c>
      <c r="E5282" s="72" t="s">
        <v>183</v>
      </c>
      <c r="F5282" s="73">
        <v>108113</v>
      </c>
      <c r="G5282" s="72" t="s">
        <v>14</v>
      </c>
      <c r="H5282" s="72" t="s">
        <v>155</v>
      </c>
      <c r="I5282" s="72" t="s">
        <v>16</v>
      </c>
      <c r="J5282" s="72" t="s">
        <v>18</v>
      </c>
      <c r="K5282" s="72" t="s">
        <v>33</v>
      </c>
      <c r="L5282" s="72" t="s">
        <v>261</v>
      </c>
      <c r="M5282" s="72" t="s">
        <v>248</v>
      </c>
    </row>
    <row r="5283" spans="2:13" x14ac:dyDescent="0.25">
      <c r="B5283" s="72" t="s">
        <v>143</v>
      </c>
      <c r="C5283" s="72" t="s">
        <v>144</v>
      </c>
      <c r="D5283" s="72" t="s">
        <v>12</v>
      </c>
      <c r="E5283" s="72" t="s">
        <v>292</v>
      </c>
      <c r="F5283" s="73">
        <v>196980</v>
      </c>
      <c r="G5283" s="72" t="s">
        <v>14</v>
      </c>
      <c r="H5283" s="72" t="s">
        <v>15</v>
      </c>
      <c r="I5283" s="72" t="s">
        <v>16</v>
      </c>
      <c r="J5283" s="72" t="s">
        <v>18</v>
      </c>
      <c r="K5283" s="72" t="s">
        <v>189</v>
      </c>
      <c r="L5283" s="72" t="s">
        <v>500</v>
      </c>
      <c r="M5283" s="72" t="s">
        <v>522</v>
      </c>
    </row>
    <row r="5284" spans="2:13" x14ac:dyDescent="0.25">
      <c r="B5284" s="72" t="s">
        <v>143</v>
      </c>
      <c r="C5284" s="72" t="s">
        <v>144</v>
      </c>
      <c r="D5284" s="72" t="s">
        <v>12</v>
      </c>
      <c r="E5284" s="72" t="s">
        <v>152</v>
      </c>
      <c r="F5284" s="73">
        <v>-101577</v>
      </c>
      <c r="G5284" s="72" t="s">
        <v>14</v>
      </c>
      <c r="H5284" s="72" t="s">
        <v>15</v>
      </c>
      <c r="I5284" s="72" t="s">
        <v>16</v>
      </c>
      <c r="J5284" s="72" t="s">
        <v>18</v>
      </c>
      <c r="K5284" s="72" t="s">
        <v>184</v>
      </c>
      <c r="L5284" s="72" t="s">
        <v>639</v>
      </c>
      <c r="M5284" s="72"/>
    </row>
    <row r="5285" spans="2:13" x14ac:dyDescent="0.25">
      <c r="B5285" s="72" t="s">
        <v>143</v>
      </c>
      <c r="C5285" s="72" t="s">
        <v>144</v>
      </c>
      <c r="D5285" s="72" t="s">
        <v>12</v>
      </c>
      <c r="E5285" s="72" t="s">
        <v>177</v>
      </c>
      <c r="F5285" s="73">
        <v>57373</v>
      </c>
      <c r="G5285" s="72" t="s">
        <v>14</v>
      </c>
      <c r="H5285" s="72" t="s">
        <v>155</v>
      </c>
      <c r="I5285" s="72" t="s">
        <v>16</v>
      </c>
      <c r="J5285" s="72" t="s">
        <v>18</v>
      </c>
      <c r="K5285" s="72" t="s">
        <v>147</v>
      </c>
      <c r="L5285" s="72" t="s">
        <v>390</v>
      </c>
      <c r="M5285" s="72"/>
    </row>
    <row r="5286" spans="2:13" x14ac:dyDescent="0.25">
      <c r="B5286" s="72" t="s">
        <v>143</v>
      </c>
      <c r="C5286" s="72" t="s">
        <v>144</v>
      </c>
      <c r="D5286" s="72" t="s">
        <v>12</v>
      </c>
      <c r="E5286" s="72" t="s">
        <v>197</v>
      </c>
      <c r="F5286" s="73">
        <v>78029</v>
      </c>
      <c r="G5286" s="72" t="s">
        <v>14</v>
      </c>
      <c r="H5286" s="72" t="s">
        <v>15</v>
      </c>
      <c r="I5286" s="72" t="s">
        <v>16</v>
      </c>
      <c r="J5286" s="72" t="s">
        <v>18</v>
      </c>
      <c r="K5286" s="72" t="s">
        <v>33</v>
      </c>
      <c r="L5286" s="72" t="s">
        <v>512</v>
      </c>
      <c r="M5286" s="72" t="s">
        <v>191</v>
      </c>
    </row>
    <row r="5287" spans="2:13" x14ac:dyDescent="0.25">
      <c r="B5287" s="72" t="s">
        <v>143</v>
      </c>
      <c r="C5287" s="72" t="s">
        <v>144</v>
      </c>
      <c r="D5287" s="72" t="s">
        <v>12</v>
      </c>
      <c r="E5287" s="72" t="s">
        <v>160</v>
      </c>
      <c r="F5287" s="73">
        <v>6172</v>
      </c>
      <c r="G5287" s="72" t="s">
        <v>14</v>
      </c>
      <c r="H5287" s="72" t="s">
        <v>15</v>
      </c>
      <c r="I5287" s="72" t="s">
        <v>16</v>
      </c>
      <c r="J5287" s="72" t="s">
        <v>18</v>
      </c>
      <c r="K5287" s="72" t="s">
        <v>24</v>
      </c>
      <c r="L5287" s="72" t="s">
        <v>708</v>
      </c>
      <c r="M5287" s="72" t="s">
        <v>191</v>
      </c>
    </row>
    <row r="5288" spans="2:13" x14ac:dyDescent="0.25">
      <c r="B5288" s="72" t="s">
        <v>143</v>
      </c>
      <c r="C5288" s="72" t="s">
        <v>144</v>
      </c>
      <c r="D5288" s="72" t="s">
        <v>12</v>
      </c>
      <c r="E5288" s="72" t="s">
        <v>152</v>
      </c>
      <c r="F5288" s="73">
        <v>-28316</v>
      </c>
      <c r="G5288" s="72" t="s">
        <v>14</v>
      </c>
      <c r="H5288" s="72" t="s">
        <v>15</v>
      </c>
      <c r="I5288" s="72" t="s">
        <v>16</v>
      </c>
      <c r="J5288" s="72" t="s">
        <v>18</v>
      </c>
      <c r="K5288" s="72" t="s">
        <v>147</v>
      </c>
      <c r="L5288" s="72" t="s">
        <v>509</v>
      </c>
      <c r="M5288" s="72"/>
    </row>
    <row r="5289" spans="2:13" x14ac:dyDescent="0.25">
      <c r="B5289" s="72" t="s">
        <v>143</v>
      </c>
      <c r="C5289" s="72" t="s">
        <v>144</v>
      </c>
      <c r="D5289" s="72" t="s">
        <v>12</v>
      </c>
      <c r="E5289" s="72" t="s">
        <v>219</v>
      </c>
      <c r="F5289" s="73">
        <v>465656</v>
      </c>
      <c r="G5289" s="72" t="s">
        <v>14</v>
      </c>
      <c r="H5289" s="72" t="s">
        <v>15</v>
      </c>
      <c r="I5289" s="72" t="s">
        <v>16</v>
      </c>
      <c r="J5289" s="72" t="s">
        <v>18</v>
      </c>
      <c r="K5289" s="72" t="s">
        <v>267</v>
      </c>
      <c r="L5289" s="72" t="s">
        <v>321</v>
      </c>
      <c r="M5289" s="72"/>
    </row>
    <row r="5290" spans="2:13" x14ac:dyDescent="0.25">
      <c r="B5290" s="72" t="s">
        <v>143</v>
      </c>
      <c r="C5290" s="72" t="s">
        <v>144</v>
      </c>
      <c r="D5290" s="72" t="s">
        <v>12</v>
      </c>
      <c r="E5290" s="72" t="s">
        <v>209</v>
      </c>
      <c r="F5290" s="73">
        <v>1833305</v>
      </c>
      <c r="G5290" s="72" t="s">
        <v>14</v>
      </c>
      <c r="H5290" s="72" t="s">
        <v>15</v>
      </c>
      <c r="I5290" s="72" t="s">
        <v>16</v>
      </c>
      <c r="J5290" s="72" t="s">
        <v>18</v>
      </c>
      <c r="K5290" s="72" t="s">
        <v>33</v>
      </c>
      <c r="L5290" s="72" t="s">
        <v>462</v>
      </c>
      <c r="M5290" s="72" t="s">
        <v>159</v>
      </c>
    </row>
    <row r="5291" spans="2:13" x14ac:dyDescent="0.25">
      <c r="B5291" s="72" t="s">
        <v>143</v>
      </c>
      <c r="C5291" s="72" t="s">
        <v>144</v>
      </c>
      <c r="D5291" s="72" t="s">
        <v>12</v>
      </c>
      <c r="E5291" s="72" t="s">
        <v>199</v>
      </c>
      <c r="F5291" s="73">
        <v>1317029</v>
      </c>
      <c r="G5291" s="72" t="s">
        <v>14</v>
      </c>
      <c r="H5291" s="72" t="s">
        <v>15</v>
      </c>
      <c r="I5291" s="72" t="s">
        <v>16</v>
      </c>
      <c r="J5291" s="72" t="s">
        <v>18</v>
      </c>
      <c r="K5291" s="72" t="s">
        <v>184</v>
      </c>
      <c r="L5291" s="72" t="s">
        <v>336</v>
      </c>
      <c r="M5291" s="72"/>
    </row>
    <row r="5292" spans="2:13" x14ac:dyDescent="0.25">
      <c r="B5292" s="72" t="s">
        <v>143</v>
      </c>
      <c r="C5292" s="72" t="s">
        <v>144</v>
      </c>
      <c r="D5292" s="72" t="s">
        <v>12</v>
      </c>
      <c r="E5292" s="72" t="s">
        <v>177</v>
      </c>
      <c r="F5292" s="73">
        <v>6</v>
      </c>
      <c r="G5292" s="72" t="s">
        <v>14</v>
      </c>
      <c r="H5292" s="72" t="s">
        <v>15</v>
      </c>
      <c r="I5292" s="72" t="s">
        <v>136</v>
      </c>
      <c r="J5292" s="72" t="s">
        <v>18</v>
      </c>
      <c r="K5292" s="72" t="s">
        <v>27</v>
      </c>
      <c r="L5292" s="72" t="s">
        <v>28</v>
      </c>
      <c r="M5292" s="72"/>
    </row>
    <row r="5293" spans="2:13" x14ac:dyDescent="0.25">
      <c r="B5293" s="72" t="s">
        <v>143</v>
      </c>
      <c r="C5293" s="72" t="s">
        <v>144</v>
      </c>
      <c r="D5293" s="72" t="s">
        <v>12</v>
      </c>
      <c r="E5293" s="72" t="s">
        <v>160</v>
      </c>
      <c r="F5293" s="73">
        <v>65776</v>
      </c>
      <c r="G5293" s="72" t="s">
        <v>14</v>
      </c>
      <c r="H5293" s="72" t="s">
        <v>15</v>
      </c>
      <c r="I5293" s="72" t="s">
        <v>16</v>
      </c>
      <c r="J5293" s="72" t="s">
        <v>18</v>
      </c>
      <c r="K5293" s="72" t="s">
        <v>245</v>
      </c>
      <c r="L5293" s="72" t="s">
        <v>769</v>
      </c>
      <c r="M5293" s="72" t="s">
        <v>151</v>
      </c>
    </row>
    <row r="5294" spans="2:13" x14ac:dyDescent="0.25">
      <c r="B5294" s="72" t="s">
        <v>143</v>
      </c>
      <c r="C5294" s="72" t="s">
        <v>144</v>
      </c>
      <c r="D5294" s="72" t="s">
        <v>12</v>
      </c>
      <c r="E5294" s="72" t="s">
        <v>177</v>
      </c>
      <c r="F5294" s="73">
        <v>2350761</v>
      </c>
      <c r="G5294" s="72" t="s">
        <v>14</v>
      </c>
      <c r="H5294" s="72" t="s">
        <v>15</v>
      </c>
      <c r="I5294" s="72" t="s">
        <v>16</v>
      </c>
      <c r="J5294" s="72" t="s">
        <v>18</v>
      </c>
      <c r="K5294" s="72" t="s">
        <v>147</v>
      </c>
      <c r="L5294" s="72" t="s">
        <v>378</v>
      </c>
      <c r="M5294" s="72"/>
    </row>
    <row r="5295" spans="2:13" x14ac:dyDescent="0.25">
      <c r="B5295" s="72" t="s">
        <v>143</v>
      </c>
      <c r="C5295" s="72" t="s">
        <v>144</v>
      </c>
      <c r="D5295" s="72" t="s">
        <v>12</v>
      </c>
      <c r="E5295" s="72" t="s">
        <v>145</v>
      </c>
      <c r="F5295" s="73">
        <v>-20271</v>
      </c>
      <c r="G5295" s="72" t="s">
        <v>14</v>
      </c>
      <c r="H5295" s="72" t="s">
        <v>15</v>
      </c>
      <c r="I5295" s="72" t="s">
        <v>136</v>
      </c>
      <c r="J5295" s="72" t="s">
        <v>18</v>
      </c>
      <c r="K5295" s="72" t="s">
        <v>147</v>
      </c>
      <c r="L5295" s="72" t="s">
        <v>225</v>
      </c>
      <c r="M5295" s="72"/>
    </row>
    <row r="5296" spans="2:13" x14ac:dyDescent="0.25">
      <c r="B5296" s="72" t="s">
        <v>143</v>
      </c>
      <c r="C5296" s="72" t="s">
        <v>144</v>
      </c>
      <c r="D5296" s="72" t="s">
        <v>12</v>
      </c>
      <c r="E5296" s="72" t="s">
        <v>177</v>
      </c>
      <c r="F5296" s="73">
        <v>994</v>
      </c>
      <c r="G5296" s="72" t="s">
        <v>14</v>
      </c>
      <c r="H5296" s="72" t="s">
        <v>15</v>
      </c>
      <c r="I5296" s="72" t="s">
        <v>136</v>
      </c>
      <c r="J5296" s="72" t="s">
        <v>18</v>
      </c>
      <c r="K5296" s="72" t="s">
        <v>33</v>
      </c>
      <c r="L5296" s="72" t="s">
        <v>233</v>
      </c>
      <c r="M5296" s="72"/>
    </row>
    <row r="5297" spans="2:13" x14ac:dyDescent="0.25">
      <c r="B5297" s="72" t="s">
        <v>143</v>
      </c>
      <c r="C5297" s="72" t="s">
        <v>144</v>
      </c>
      <c r="D5297" s="72" t="s">
        <v>12</v>
      </c>
      <c r="E5297" s="72" t="s">
        <v>748</v>
      </c>
      <c r="F5297" s="73">
        <v>1906766</v>
      </c>
      <c r="G5297" s="72" t="s">
        <v>14</v>
      </c>
      <c r="H5297" s="72" t="s">
        <v>15</v>
      </c>
      <c r="I5297" s="72" t="s">
        <v>16</v>
      </c>
      <c r="J5297" s="72" t="s">
        <v>18</v>
      </c>
      <c r="K5297" s="72" t="s">
        <v>147</v>
      </c>
      <c r="L5297" s="72" t="s">
        <v>148</v>
      </c>
      <c r="M5297" s="72" t="s">
        <v>384</v>
      </c>
    </row>
    <row r="5298" spans="2:13" x14ac:dyDescent="0.25">
      <c r="B5298" s="72" t="s">
        <v>143</v>
      </c>
      <c r="C5298" s="72" t="s">
        <v>144</v>
      </c>
      <c r="D5298" s="72" t="s">
        <v>12</v>
      </c>
      <c r="E5298" s="72" t="s">
        <v>154</v>
      </c>
      <c r="F5298" s="73">
        <v>-3000</v>
      </c>
      <c r="G5298" s="72" t="s">
        <v>14</v>
      </c>
      <c r="H5298" s="72" t="s">
        <v>155</v>
      </c>
      <c r="I5298" s="72" t="s">
        <v>16</v>
      </c>
      <c r="J5298" s="72" t="s">
        <v>18</v>
      </c>
      <c r="K5298" s="72" t="s">
        <v>33</v>
      </c>
      <c r="L5298" s="72" t="s">
        <v>34</v>
      </c>
      <c r="M5298" s="72"/>
    </row>
    <row r="5299" spans="2:13" x14ac:dyDescent="0.25">
      <c r="B5299" s="72" t="s">
        <v>143</v>
      </c>
      <c r="C5299" s="72" t="s">
        <v>144</v>
      </c>
      <c r="D5299" s="72" t="s">
        <v>12</v>
      </c>
      <c r="E5299" s="72" t="s">
        <v>328</v>
      </c>
      <c r="F5299" s="73">
        <v>102401</v>
      </c>
      <c r="G5299" s="72" t="s">
        <v>14</v>
      </c>
      <c r="H5299" s="72" t="s">
        <v>15</v>
      </c>
      <c r="I5299" s="72" t="s">
        <v>16</v>
      </c>
      <c r="J5299" s="72" t="s">
        <v>18</v>
      </c>
      <c r="K5299" s="72" t="s">
        <v>33</v>
      </c>
      <c r="L5299" s="72" t="s">
        <v>256</v>
      </c>
      <c r="M5299" s="72" t="s">
        <v>159</v>
      </c>
    </row>
    <row r="5300" spans="2:13" x14ac:dyDescent="0.25">
      <c r="B5300" s="72" t="s">
        <v>143</v>
      </c>
      <c r="C5300" s="72" t="s">
        <v>144</v>
      </c>
      <c r="D5300" s="72" t="s">
        <v>12</v>
      </c>
      <c r="E5300" s="72" t="s">
        <v>160</v>
      </c>
      <c r="F5300" s="73">
        <v>652045</v>
      </c>
      <c r="G5300" s="72" t="s">
        <v>14</v>
      </c>
      <c r="H5300" s="72" t="s">
        <v>15</v>
      </c>
      <c r="I5300" s="72" t="s">
        <v>16</v>
      </c>
      <c r="J5300" s="72" t="s">
        <v>18</v>
      </c>
      <c r="K5300" s="72" t="s">
        <v>184</v>
      </c>
      <c r="L5300" s="72" t="s">
        <v>185</v>
      </c>
      <c r="M5300" s="72" t="s">
        <v>186</v>
      </c>
    </row>
    <row r="5301" spans="2:13" x14ac:dyDescent="0.25">
      <c r="B5301" s="72" t="s">
        <v>143</v>
      </c>
      <c r="C5301" s="72" t="s">
        <v>144</v>
      </c>
      <c r="D5301" s="72" t="s">
        <v>12</v>
      </c>
      <c r="E5301" s="72" t="s">
        <v>219</v>
      </c>
      <c r="F5301" s="73">
        <v>573</v>
      </c>
      <c r="G5301" s="72" t="s">
        <v>14</v>
      </c>
      <c r="H5301" s="72" t="s">
        <v>15</v>
      </c>
      <c r="I5301" s="72" t="s">
        <v>16</v>
      </c>
      <c r="J5301" s="72" t="s">
        <v>18</v>
      </c>
      <c r="K5301" s="72" t="s">
        <v>24</v>
      </c>
      <c r="L5301" s="72" t="s">
        <v>790</v>
      </c>
      <c r="M5301" s="72"/>
    </row>
    <row r="5302" spans="2:13" x14ac:dyDescent="0.25">
      <c r="B5302" s="72" t="s">
        <v>143</v>
      </c>
      <c r="C5302" s="72" t="s">
        <v>144</v>
      </c>
      <c r="D5302" s="72" t="s">
        <v>12</v>
      </c>
      <c r="E5302" s="72" t="s">
        <v>183</v>
      </c>
      <c r="F5302" s="73">
        <v>85482</v>
      </c>
      <c r="G5302" s="72" t="s">
        <v>14</v>
      </c>
      <c r="H5302" s="72" t="s">
        <v>15</v>
      </c>
      <c r="I5302" s="72" t="s">
        <v>16</v>
      </c>
      <c r="J5302" s="72" t="s">
        <v>18</v>
      </c>
      <c r="K5302" s="72" t="s">
        <v>33</v>
      </c>
      <c r="L5302" s="72" t="s">
        <v>314</v>
      </c>
      <c r="M5302" s="72" t="s">
        <v>191</v>
      </c>
    </row>
    <row r="5303" spans="2:13" x14ac:dyDescent="0.25">
      <c r="B5303" s="72" t="s">
        <v>143</v>
      </c>
      <c r="C5303" s="72" t="s">
        <v>144</v>
      </c>
      <c r="D5303" s="72" t="s">
        <v>12</v>
      </c>
      <c r="E5303" s="72" t="s">
        <v>181</v>
      </c>
      <c r="F5303" s="73">
        <v>-605</v>
      </c>
      <c r="G5303" s="72" t="s">
        <v>14</v>
      </c>
      <c r="H5303" s="72" t="s">
        <v>155</v>
      </c>
      <c r="I5303" s="72" t="s">
        <v>136</v>
      </c>
      <c r="J5303" s="72" t="s">
        <v>18</v>
      </c>
      <c r="K5303" s="72" t="s">
        <v>267</v>
      </c>
      <c r="L5303" s="72" t="s">
        <v>576</v>
      </c>
      <c r="M5303" s="72"/>
    </row>
    <row r="5304" spans="2:13" x14ac:dyDescent="0.25">
      <c r="B5304" s="72" t="s">
        <v>143</v>
      </c>
      <c r="C5304" s="72" t="s">
        <v>144</v>
      </c>
      <c r="D5304" s="72" t="s">
        <v>12</v>
      </c>
      <c r="E5304" s="72" t="s">
        <v>152</v>
      </c>
      <c r="F5304" s="73">
        <v>-3942</v>
      </c>
      <c r="G5304" s="72" t="s">
        <v>14</v>
      </c>
      <c r="H5304" s="72" t="s">
        <v>15</v>
      </c>
      <c r="I5304" s="72" t="s">
        <v>16</v>
      </c>
      <c r="J5304" s="72" t="s">
        <v>18</v>
      </c>
      <c r="K5304" s="72" t="s">
        <v>161</v>
      </c>
      <c r="L5304" s="72" t="s">
        <v>423</v>
      </c>
      <c r="M5304" s="72"/>
    </row>
    <row r="5305" spans="2:13" x14ac:dyDescent="0.25">
      <c r="B5305" s="72" t="s">
        <v>143</v>
      </c>
      <c r="C5305" s="72" t="s">
        <v>144</v>
      </c>
      <c r="D5305" s="72" t="s">
        <v>12</v>
      </c>
      <c r="E5305" s="72" t="s">
        <v>229</v>
      </c>
      <c r="F5305" s="73">
        <v>-4696</v>
      </c>
      <c r="G5305" s="72" t="s">
        <v>14</v>
      </c>
      <c r="H5305" s="72" t="s">
        <v>155</v>
      </c>
      <c r="I5305" s="72" t="s">
        <v>16</v>
      </c>
      <c r="J5305" s="72" t="s">
        <v>18</v>
      </c>
      <c r="K5305" s="72" t="s">
        <v>33</v>
      </c>
      <c r="L5305" s="72" t="s">
        <v>686</v>
      </c>
      <c r="M5305" s="72"/>
    </row>
    <row r="5306" spans="2:13" x14ac:dyDescent="0.25">
      <c r="B5306" s="72" t="s">
        <v>143</v>
      </c>
      <c r="C5306" s="72" t="s">
        <v>144</v>
      </c>
      <c r="D5306" s="72" t="s">
        <v>12</v>
      </c>
      <c r="E5306" s="72" t="s">
        <v>152</v>
      </c>
      <c r="F5306" s="73">
        <v>-1064</v>
      </c>
      <c r="G5306" s="72" t="s">
        <v>14</v>
      </c>
      <c r="H5306" s="72" t="s">
        <v>15</v>
      </c>
      <c r="I5306" s="72" t="s">
        <v>16</v>
      </c>
      <c r="J5306" s="72" t="s">
        <v>18</v>
      </c>
      <c r="K5306" s="72" t="s">
        <v>214</v>
      </c>
      <c r="L5306" s="72" t="s">
        <v>566</v>
      </c>
      <c r="M5306" s="72"/>
    </row>
    <row r="5307" spans="2:13" x14ac:dyDescent="0.25">
      <c r="B5307" s="72" t="s">
        <v>143</v>
      </c>
      <c r="C5307" s="72" t="s">
        <v>144</v>
      </c>
      <c r="D5307" s="72" t="s">
        <v>12</v>
      </c>
      <c r="E5307" s="72" t="s">
        <v>145</v>
      </c>
      <c r="F5307" s="73">
        <v>-344</v>
      </c>
      <c r="G5307" s="72" t="s">
        <v>14</v>
      </c>
      <c r="H5307" s="72" t="s">
        <v>15</v>
      </c>
      <c r="I5307" s="72" t="s">
        <v>16</v>
      </c>
      <c r="J5307" s="72" t="s">
        <v>18</v>
      </c>
      <c r="K5307" s="72" t="s">
        <v>33</v>
      </c>
      <c r="L5307" s="72" t="s">
        <v>232</v>
      </c>
      <c r="M5307" s="72"/>
    </row>
    <row r="5308" spans="2:13" x14ac:dyDescent="0.25">
      <c r="B5308" s="72" t="s">
        <v>143</v>
      </c>
      <c r="C5308" s="72" t="s">
        <v>144</v>
      </c>
      <c r="D5308" s="72" t="s">
        <v>12</v>
      </c>
      <c r="E5308" s="72" t="s">
        <v>227</v>
      </c>
      <c r="F5308" s="73">
        <v>151376</v>
      </c>
      <c r="G5308" s="72" t="s">
        <v>14</v>
      </c>
      <c r="H5308" s="72" t="s">
        <v>155</v>
      </c>
      <c r="I5308" s="72" t="s">
        <v>16</v>
      </c>
      <c r="J5308" s="72" t="s">
        <v>18</v>
      </c>
      <c r="K5308" s="72" t="s">
        <v>147</v>
      </c>
      <c r="L5308" s="72" t="s">
        <v>273</v>
      </c>
      <c r="M5308" s="72" t="s">
        <v>163</v>
      </c>
    </row>
    <row r="5309" spans="2:13" x14ac:dyDescent="0.25">
      <c r="B5309" s="72" t="s">
        <v>143</v>
      </c>
      <c r="C5309" s="72" t="s">
        <v>144</v>
      </c>
      <c r="D5309" s="72" t="s">
        <v>12</v>
      </c>
      <c r="E5309" s="72" t="s">
        <v>199</v>
      </c>
      <c r="F5309" s="73">
        <v>4114</v>
      </c>
      <c r="G5309" s="72" t="s">
        <v>14</v>
      </c>
      <c r="H5309" s="72" t="s">
        <v>15</v>
      </c>
      <c r="I5309" s="72" t="s">
        <v>16</v>
      </c>
      <c r="J5309" s="72" t="s">
        <v>18</v>
      </c>
      <c r="K5309" s="72" t="s">
        <v>214</v>
      </c>
      <c r="L5309" s="72" t="s">
        <v>422</v>
      </c>
      <c r="M5309" s="72"/>
    </row>
    <row r="5310" spans="2:13" x14ac:dyDescent="0.25">
      <c r="B5310" s="72" t="s">
        <v>143</v>
      </c>
      <c r="C5310" s="72" t="s">
        <v>144</v>
      </c>
      <c r="D5310" s="72" t="s">
        <v>12</v>
      </c>
      <c r="E5310" s="72" t="s">
        <v>145</v>
      </c>
      <c r="F5310" s="73">
        <v>-16277</v>
      </c>
      <c r="G5310" s="72" t="s">
        <v>14</v>
      </c>
      <c r="H5310" s="72" t="s">
        <v>15</v>
      </c>
      <c r="I5310" s="72" t="s">
        <v>16</v>
      </c>
      <c r="J5310" s="72" t="s">
        <v>18</v>
      </c>
      <c r="K5310" s="72" t="s">
        <v>33</v>
      </c>
      <c r="L5310" s="72" t="s">
        <v>596</v>
      </c>
      <c r="M5310" s="72"/>
    </row>
    <row r="5311" spans="2:13" x14ac:dyDescent="0.25">
      <c r="B5311" s="72" t="s">
        <v>143</v>
      </c>
      <c r="C5311" s="72" t="s">
        <v>144</v>
      </c>
      <c r="D5311" s="72" t="s">
        <v>12</v>
      </c>
      <c r="E5311" s="72" t="s">
        <v>154</v>
      </c>
      <c r="F5311" s="73">
        <v>-1986</v>
      </c>
      <c r="G5311" s="72" t="s">
        <v>14</v>
      </c>
      <c r="H5311" s="72" t="s">
        <v>155</v>
      </c>
      <c r="I5311" s="72" t="s">
        <v>16</v>
      </c>
      <c r="J5311" s="72" t="s">
        <v>18</v>
      </c>
      <c r="K5311" s="72" t="s">
        <v>267</v>
      </c>
      <c r="L5311" s="72" t="s">
        <v>268</v>
      </c>
      <c r="M5311" s="72"/>
    </row>
    <row r="5312" spans="2:13" x14ac:dyDescent="0.25">
      <c r="B5312" s="72" t="s">
        <v>143</v>
      </c>
      <c r="C5312" s="72" t="s">
        <v>144</v>
      </c>
      <c r="D5312" s="72" t="s">
        <v>12</v>
      </c>
      <c r="E5312" s="72" t="s">
        <v>219</v>
      </c>
      <c r="F5312" s="73">
        <v>1080</v>
      </c>
      <c r="G5312" s="72" t="s">
        <v>14</v>
      </c>
      <c r="H5312" s="72" t="s">
        <v>15</v>
      </c>
      <c r="I5312" s="72" t="s">
        <v>16</v>
      </c>
      <c r="J5312" s="72" t="s">
        <v>18</v>
      </c>
      <c r="K5312" s="72" t="s">
        <v>24</v>
      </c>
      <c r="L5312" s="72" t="s">
        <v>180</v>
      </c>
      <c r="M5312" s="72"/>
    </row>
    <row r="5313" spans="2:13" x14ac:dyDescent="0.25">
      <c r="B5313" s="72" t="s">
        <v>143</v>
      </c>
      <c r="C5313" s="72" t="s">
        <v>144</v>
      </c>
      <c r="D5313" s="72" t="s">
        <v>12</v>
      </c>
      <c r="E5313" s="72" t="s">
        <v>157</v>
      </c>
      <c r="F5313" s="73">
        <v>57413</v>
      </c>
      <c r="G5313" s="72" t="s">
        <v>14</v>
      </c>
      <c r="H5313" s="72" t="s">
        <v>155</v>
      </c>
      <c r="I5313" s="72" t="s">
        <v>16</v>
      </c>
      <c r="J5313" s="72" t="s">
        <v>18</v>
      </c>
      <c r="K5313" s="72" t="s">
        <v>21</v>
      </c>
      <c r="L5313" s="72" t="s">
        <v>457</v>
      </c>
      <c r="M5313" s="72" t="s">
        <v>337</v>
      </c>
    </row>
    <row r="5314" spans="2:13" x14ac:dyDescent="0.25">
      <c r="B5314" s="72" t="s">
        <v>143</v>
      </c>
      <c r="C5314" s="72" t="s">
        <v>144</v>
      </c>
      <c r="D5314" s="72" t="s">
        <v>12</v>
      </c>
      <c r="E5314" s="72" t="s">
        <v>251</v>
      </c>
      <c r="F5314" s="73">
        <v>1052029</v>
      </c>
      <c r="G5314" s="72" t="s">
        <v>14</v>
      </c>
      <c r="H5314" s="72" t="s">
        <v>15</v>
      </c>
      <c r="I5314" s="72" t="s">
        <v>16</v>
      </c>
      <c r="J5314" s="72" t="s">
        <v>18</v>
      </c>
      <c r="K5314" s="72" t="s">
        <v>205</v>
      </c>
      <c r="L5314" s="72" t="s">
        <v>206</v>
      </c>
      <c r="M5314" s="72" t="s">
        <v>424</v>
      </c>
    </row>
    <row r="5315" spans="2:13" x14ac:dyDescent="0.25">
      <c r="B5315" s="72" t="s">
        <v>143</v>
      </c>
      <c r="C5315" s="72" t="s">
        <v>144</v>
      </c>
      <c r="D5315" s="72" t="s">
        <v>12</v>
      </c>
      <c r="E5315" s="72" t="s">
        <v>292</v>
      </c>
      <c r="F5315" s="73">
        <v>145624</v>
      </c>
      <c r="G5315" s="72" t="s">
        <v>14</v>
      </c>
      <c r="H5315" s="72" t="s">
        <v>155</v>
      </c>
      <c r="I5315" s="72" t="s">
        <v>16</v>
      </c>
      <c r="J5315" s="72" t="s">
        <v>18</v>
      </c>
      <c r="K5315" s="72" t="s">
        <v>33</v>
      </c>
      <c r="L5315" s="72" t="s">
        <v>179</v>
      </c>
      <c r="M5315" s="72" t="s">
        <v>522</v>
      </c>
    </row>
    <row r="5316" spans="2:13" x14ac:dyDescent="0.25">
      <c r="B5316" s="72" t="s">
        <v>143</v>
      </c>
      <c r="C5316" s="72" t="s">
        <v>144</v>
      </c>
      <c r="D5316" s="72" t="s">
        <v>12</v>
      </c>
      <c r="E5316" s="72" t="s">
        <v>227</v>
      </c>
      <c r="F5316" s="73">
        <v>283337</v>
      </c>
      <c r="G5316" s="72" t="s">
        <v>14</v>
      </c>
      <c r="H5316" s="72" t="s">
        <v>15</v>
      </c>
      <c r="I5316" s="72" t="s">
        <v>16</v>
      </c>
      <c r="J5316" s="72" t="s">
        <v>18</v>
      </c>
      <c r="K5316" s="72" t="s">
        <v>214</v>
      </c>
      <c r="L5316" s="72" t="s">
        <v>599</v>
      </c>
      <c r="M5316" s="72" t="s">
        <v>191</v>
      </c>
    </row>
    <row r="5317" spans="2:13" x14ac:dyDescent="0.25">
      <c r="B5317" s="72" t="s">
        <v>143</v>
      </c>
      <c r="C5317" s="72" t="s">
        <v>144</v>
      </c>
      <c r="D5317" s="72" t="s">
        <v>12</v>
      </c>
      <c r="E5317" s="72" t="s">
        <v>219</v>
      </c>
      <c r="F5317" s="73">
        <v>250366</v>
      </c>
      <c r="G5317" s="72" t="s">
        <v>14</v>
      </c>
      <c r="H5317" s="72" t="s">
        <v>15</v>
      </c>
      <c r="I5317" s="72" t="s">
        <v>16</v>
      </c>
      <c r="J5317" s="72" t="s">
        <v>18</v>
      </c>
      <c r="K5317" s="72" t="s">
        <v>33</v>
      </c>
      <c r="L5317" s="72" t="s">
        <v>542</v>
      </c>
      <c r="M5317" s="72"/>
    </row>
    <row r="5318" spans="2:13" x14ac:dyDescent="0.25">
      <c r="B5318" s="72" t="s">
        <v>143</v>
      </c>
      <c r="C5318" s="72" t="s">
        <v>144</v>
      </c>
      <c r="D5318" s="72" t="s">
        <v>12</v>
      </c>
      <c r="E5318" s="72" t="s">
        <v>646</v>
      </c>
      <c r="F5318" s="73">
        <v>191533</v>
      </c>
      <c r="G5318" s="72" t="s">
        <v>14</v>
      </c>
      <c r="H5318" s="72" t="s">
        <v>15</v>
      </c>
      <c r="I5318" s="72" t="s">
        <v>136</v>
      </c>
      <c r="J5318" s="72" t="s">
        <v>18</v>
      </c>
      <c r="K5318" s="72" t="s">
        <v>205</v>
      </c>
      <c r="L5318" s="72" t="s">
        <v>401</v>
      </c>
      <c r="M5318" s="72"/>
    </row>
    <row r="5319" spans="2:13" x14ac:dyDescent="0.25">
      <c r="B5319" s="72" t="s">
        <v>143</v>
      </c>
      <c r="C5319" s="72" t="s">
        <v>144</v>
      </c>
      <c r="D5319" s="72" t="s">
        <v>12</v>
      </c>
      <c r="E5319" s="72" t="s">
        <v>154</v>
      </c>
      <c r="F5319" s="73">
        <v>-1092</v>
      </c>
      <c r="G5319" s="72" t="s">
        <v>14</v>
      </c>
      <c r="H5319" s="72" t="s">
        <v>15</v>
      </c>
      <c r="I5319" s="72" t="s">
        <v>16</v>
      </c>
      <c r="J5319" s="72" t="s">
        <v>18</v>
      </c>
      <c r="K5319" s="72" t="s">
        <v>214</v>
      </c>
      <c r="L5319" s="72" t="s">
        <v>566</v>
      </c>
      <c r="M5319" s="72"/>
    </row>
    <row r="5320" spans="2:13" x14ac:dyDescent="0.25">
      <c r="B5320" s="72" t="s">
        <v>143</v>
      </c>
      <c r="C5320" s="72" t="s">
        <v>144</v>
      </c>
      <c r="D5320" s="72" t="s">
        <v>12</v>
      </c>
      <c r="E5320" s="72" t="s">
        <v>292</v>
      </c>
      <c r="F5320" s="73">
        <v>97011</v>
      </c>
      <c r="G5320" s="72" t="s">
        <v>14</v>
      </c>
      <c r="H5320" s="72" t="s">
        <v>15</v>
      </c>
      <c r="I5320" s="72" t="s">
        <v>16</v>
      </c>
      <c r="J5320" s="72" t="s">
        <v>18</v>
      </c>
      <c r="K5320" s="72" t="s">
        <v>161</v>
      </c>
      <c r="L5320" s="72" t="s">
        <v>379</v>
      </c>
      <c r="M5320" s="72" t="s">
        <v>522</v>
      </c>
    </row>
    <row r="5321" spans="2:13" x14ac:dyDescent="0.25">
      <c r="B5321" s="72" t="s">
        <v>143</v>
      </c>
      <c r="C5321" s="72" t="s">
        <v>144</v>
      </c>
      <c r="D5321" s="72" t="s">
        <v>12</v>
      </c>
      <c r="E5321" s="72" t="s">
        <v>244</v>
      </c>
      <c r="F5321" s="73">
        <v>41250</v>
      </c>
      <c r="G5321" s="72" t="s">
        <v>14</v>
      </c>
      <c r="H5321" s="72" t="s">
        <v>155</v>
      </c>
      <c r="I5321" s="72" t="s">
        <v>16</v>
      </c>
      <c r="J5321" s="72" t="s">
        <v>18</v>
      </c>
      <c r="K5321" s="72" t="s">
        <v>33</v>
      </c>
      <c r="L5321" s="72" t="s">
        <v>710</v>
      </c>
      <c r="M5321" s="72" t="s">
        <v>186</v>
      </c>
    </row>
    <row r="5322" spans="2:13" x14ac:dyDescent="0.25">
      <c r="B5322" s="72" t="s">
        <v>143</v>
      </c>
      <c r="C5322" s="72" t="s">
        <v>144</v>
      </c>
      <c r="D5322" s="72" t="s">
        <v>12</v>
      </c>
      <c r="E5322" s="72" t="s">
        <v>145</v>
      </c>
      <c r="F5322" s="73">
        <v>-936</v>
      </c>
      <c r="G5322" s="72" t="s">
        <v>14</v>
      </c>
      <c r="H5322" s="72" t="s">
        <v>15</v>
      </c>
      <c r="I5322" s="72" t="s">
        <v>16</v>
      </c>
      <c r="J5322" s="72" t="s">
        <v>18</v>
      </c>
      <c r="K5322" s="72" t="s">
        <v>168</v>
      </c>
      <c r="L5322" s="72" t="s">
        <v>680</v>
      </c>
      <c r="M5322" s="72"/>
    </row>
    <row r="5323" spans="2:13" x14ac:dyDescent="0.25">
      <c r="B5323" s="72" t="s">
        <v>143</v>
      </c>
      <c r="C5323" s="72" t="s">
        <v>144</v>
      </c>
      <c r="D5323" s="72" t="s">
        <v>12</v>
      </c>
      <c r="E5323" s="72" t="s">
        <v>183</v>
      </c>
      <c r="F5323" s="73">
        <v>59260</v>
      </c>
      <c r="G5323" s="72" t="s">
        <v>14</v>
      </c>
      <c r="H5323" s="72" t="s">
        <v>15</v>
      </c>
      <c r="I5323" s="72" t="s">
        <v>16</v>
      </c>
      <c r="J5323" s="72" t="s">
        <v>18</v>
      </c>
      <c r="K5323" s="72" t="s">
        <v>214</v>
      </c>
      <c r="L5323" s="72" t="s">
        <v>629</v>
      </c>
      <c r="M5323" s="72" t="s">
        <v>186</v>
      </c>
    </row>
    <row r="5324" spans="2:13" x14ac:dyDescent="0.25">
      <c r="B5324" s="72" t="s">
        <v>143</v>
      </c>
      <c r="C5324" s="72" t="s">
        <v>144</v>
      </c>
      <c r="D5324" s="72" t="s">
        <v>12</v>
      </c>
      <c r="E5324" s="72" t="s">
        <v>145</v>
      </c>
      <c r="F5324" s="73">
        <v>-34314</v>
      </c>
      <c r="G5324" s="72" t="s">
        <v>14</v>
      </c>
      <c r="H5324" s="72" t="s">
        <v>155</v>
      </c>
      <c r="I5324" s="72" t="s">
        <v>16</v>
      </c>
      <c r="J5324" s="72" t="s">
        <v>18</v>
      </c>
      <c r="K5324" s="72" t="s">
        <v>33</v>
      </c>
      <c r="L5324" s="72" t="s">
        <v>528</v>
      </c>
      <c r="M5324" s="72"/>
    </row>
    <row r="5325" spans="2:13" x14ac:dyDescent="0.25">
      <c r="B5325" s="72" t="s">
        <v>143</v>
      </c>
      <c r="C5325" s="72" t="s">
        <v>144</v>
      </c>
      <c r="D5325" s="72" t="s">
        <v>12</v>
      </c>
      <c r="E5325" s="72" t="s">
        <v>425</v>
      </c>
      <c r="F5325" s="73">
        <v>13814</v>
      </c>
      <c r="G5325" s="72" t="s">
        <v>14</v>
      </c>
      <c r="H5325" s="72" t="s">
        <v>15</v>
      </c>
      <c r="I5325" s="72" t="s">
        <v>16</v>
      </c>
      <c r="J5325" s="72" t="s">
        <v>18</v>
      </c>
      <c r="K5325" s="72" t="s">
        <v>214</v>
      </c>
      <c r="L5325" s="72" t="s">
        <v>479</v>
      </c>
      <c r="M5325" s="72"/>
    </row>
    <row r="5326" spans="2:13" x14ac:dyDescent="0.25">
      <c r="B5326" s="72" t="s">
        <v>143</v>
      </c>
      <c r="C5326" s="72" t="s">
        <v>144</v>
      </c>
      <c r="D5326" s="72" t="s">
        <v>12</v>
      </c>
      <c r="E5326" s="72" t="s">
        <v>244</v>
      </c>
      <c r="F5326" s="73">
        <v>755209</v>
      </c>
      <c r="G5326" s="72" t="s">
        <v>14</v>
      </c>
      <c r="H5326" s="72" t="s">
        <v>15</v>
      </c>
      <c r="I5326" s="72" t="s">
        <v>16</v>
      </c>
      <c r="J5326" s="72" t="s">
        <v>18</v>
      </c>
      <c r="K5326" s="72" t="s">
        <v>147</v>
      </c>
      <c r="L5326" s="72" t="s">
        <v>216</v>
      </c>
      <c r="M5326" s="72" t="s">
        <v>248</v>
      </c>
    </row>
    <row r="5327" spans="2:13" x14ac:dyDescent="0.25">
      <c r="B5327" s="72" t="s">
        <v>143</v>
      </c>
      <c r="C5327" s="72" t="s">
        <v>144</v>
      </c>
      <c r="D5327" s="72" t="s">
        <v>12</v>
      </c>
      <c r="E5327" s="72" t="s">
        <v>229</v>
      </c>
      <c r="F5327" s="73">
        <v>-18833</v>
      </c>
      <c r="G5327" s="72" t="s">
        <v>14</v>
      </c>
      <c r="H5327" s="72" t="s">
        <v>155</v>
      </c>
      <c r="I5327" s="72" t="s">
        <v>16</v>
      </c>
      <c r="J5327" s="72" t="s">
        <v>18</v>
      </c>
      <c r="K5327" s="72" t="s">
        <v>33</v>
      </c>
      <c r="L5327" s="72" t="s">
        <v>521</v>
      </c>
      <c r="M5327" s="72"/>
    </row>
    <row r="5328" spans="2:13" x14ac:dyDescent="0.25">
      <c r="B5328" s="72" t="s">
        <v>143</v>
      </c>
      <c r="C5328" s="72" t="s">
        <v>144</v>
      </c>
      <c r="D5328" s="72" t="s">
        <v>12</v>
      </c>
      <c r="E5328" s="72" t="s">
        <v>152</v>
      </c>
      <c r="F5328" s="73">
        <v>-43430</v>
      </c>
      <c r="G5328" s="72" t="s">
        <v>14</v>
      </c>
      <c r="H5328" s="72" t="s">
        <v>15</v>
      </c>
      <c r="I5328" s="72" t="s">
        <v>16</v>
      </c>
      <c r="J5328" s="72" t="s">
        <v>18</v>
      </c>
      <c r="K5328" s="72" t="s">
        <v>147</v>
      </c>
      <c r="L5328" s="72" t="s">
        <v>407</v>
      </c>
      <c r="M5328" s="72"/>
    </row>
    <row r="5329" spans="2:13" x14ac:dyDescent="0.25">
      <c r="B5329" s="72" t="s">
        <v>143</v>
      </c>
      <c r="C5329" s="72" t="s">
        <v>144</v>
      </c>
      <c r="D5329" s="72" t="s">
        <v>12</v>
      </c>
      <c r="E5329" s="72" t="s">
        <v>335</v>
      </c>
      <c r="F5329" s="73">
        <v>95497</v>
      </c>
      <c r="G5329" s="72" t="s">
        <v>14</v>
      </c>
      <c r="H5329" s="72" t="s">
        <v>15</v>
      </c>
      <c r="I5329" s="72" t="s">
        <v>16</v>
      </c>
      <c r="J5329" s="72" t="s">
        <v>18</v>
      </c>
      <c r="K5329" s="72" t="s">
        <v>27</v>
      </c>
      <c r="L5329" s="72" t="s">
        <v>469</v>
      </c>
      <c r="M5329" s="72" t="s">
        <v>159</v>
      </c>
    </row>
    <row r="5330" spans="2:13" x14ac:dyDescent="0.25">
      <c r="B5330" s="72" t="s">
        <v>143</v>
      </c>
      <c r="C5330" s="72" t="s">
        <v>144</v>
      </c>
      <c r="D5330" s="72" t="s">
        <v>12</v>
      </c>
      <c r="E5330" s="72" t="s">
        <v>183</v>
      </c>
      <c r="F5330" s="73">
        <v>44857</v>
      </c>
      <c r="G5330" s="72" t="s">
        <v>14</v>
      </c>
      <c r="H5330" s="72" t="s">
        <v>15</v>
      </c>
      <c r="I5330" s="72" t="s">
        <v>16</v>
      </c>
      <c r="J5330" s="72" t="s">
        <v>18</v>
      </c>
      <c r="K5330" s="72" t="s">
        <v>21</v>
      </c>
      <c r="L5330" s="72" t="s">
        <v>249</v>
      </c>
      <c r="M5330" s="72" t="s">
        <v>151</v>
      </c>
    </row>
    <row r="5331" spans="2:13" x14ac:dyDescent="0.25">
      <c r="B5331" s="72" t="s">
        <v>143</v>
      </c>
      <c r="C5331" s="72" t="s">
        <v>144</v>
      </c>
      <c r="D5331" s="72" t="s">
        <v>12</v>
      </c>
      <c r="E5331" s="72" t="s">
        <v>201</v>
      </c>
      <c r="F5331" s="73">
        <v>156175</v>
      </c>
      <c r="G5331" s="72" t="s">
        <v>31</v>
      </c>
      <c r="H5331" s="72" t="s">
        <v>15</v>
      </c>
      <c r="I5331" s="72" t="s">
        <v>16</v>
      </c>
      <c r="J5331" s="72" t="s">
        <v>32</v>
      </c>
      <c r="K5331" s="72" t="s">
        <v>161</v>
      </c>
      <c r="L5331" s="72" t="s">
        <v>375</v>
      </c>
      <c r="M5331" s="72" t="s">
        <v>334</v>
      </c>
    </row>
    <row r="5332" spans="2:13" x14ac:dyDescent="0.25">
      <c r="B5332" s="72" t="s">
        <v>143</v>
      </c>
      <c r="C5332" s="72" t="s">
        <v>144</v>
      </c>
      <c r="D5332" s="72" t="s">
        <v>12</v>
      </c>
      <c r="E5332" s="72" t="s">
        <v>199</v>
      </c>
      <c r="F5332" s="73">
        <v>2083</v>
      </c>
      <c r="G5332" s="72" t="s">
        <v>14</v>
      </c>
      <c r="H5332" s="72" t="s">
        <v>155</v>
      </c>
      <c r="I5332" s="72" t="s">
        <v>16</v>
      </c>
      <c r="J5332" s="72" t="s">
        <v>18</v>
      </c>
      <c r="K5332" s="72" t="s">
        <v>33</v>
      </c>
      <c r="L5332" s="72" t="s">
        <v>714</v>
      </c>
      <c r="M5332" s="72"/>
    </row>
    <row r="5333" spans="2:13" x14ac:dyDescent="0.25">
      <c r="B5333" s="72" t="s">
        <v>143</v>
      </c>
      <c r="C5333" s="72" t="s">
        <v>144</v>
      </c>
      <c r="D5333" s="72" t="s">
        <v>12</v>
      </c>
      <c r="E5333" s="72" t="s">
        <v>188</v>
      </c>
      <c r="F5333" s="73">
        <v>1282320</v>
      </c>
      <c r="G5333" s="72" t="s">
        <v>14</v>
      </c>
      <c r="H5333" s="72" t="s">
        <v>155</v>
      </c>
      <c r="I5333" s="72" t="s">
        <v>16</v>
      </c>
      <c r="J5333" s="72" t="s">
        <v>18</v>
      </c>
      <c r="K5333" s="72" t="s">
        <v>33</v>
      </c>
      <c r="L5333" s="72" t="s">
        <v>318</v>
      </c>
      <c r="M5333" s="72" t="s">
        <v>151</v>
      </c>
    </row>
    <row r="5334" spans="2:13" x14ac:dyDescent="0.25">
      <c r="B5334" s="72" t="s">
        <v>143</v>
      </c>
      <c r="C5334" s="72" t="s">
        <v>144</v>
      </c>
      <c r="D5334" s="72" t="s">
        <v>12</v>
      </c>
      <c r="E5334" s="72" t="s">
        <v>199</v>
      </c>
      <c r="F5334" s="73">
        <v>3271</v>
      </c>
      <c r="G5334" s="72" t="s">
        <v>14</v>
      </c>
      <c r="H5334" s="72" t="s">
        <v>15</v>
      </c>
      <c r="I5334" s="72" t="s">
        <v>16</v>
      </c>
      <c r="J5334" s="72" t="s">
        <v>18</v>
      </c>
      <c r="K5334" s="72" t="s">
        <v>21</v>
      </c>
      <c r="L5334" s="72" t="s">
        <v>494</v>
      </c>
      <c r="M5334" s="72"/>
    </row>
    <row r="5335" spans="2:13" x14ac:dyDescent="0.25">
      <c r="B5335" s="72" t="s">
        <v>143</v>
      </c>
      <c r="C5335" s="72" t="s">
        <v>144</v>
      </c>
      <c r="D5335" s="72" t="s">
        <v>12</v>
      </c>
      <c r="E5335" s="72" t="s">
        <v>282</v>
      </c>
      <c r="F5335" s="73">
        <v>-232</v>
      </c>
      <c r="G5335" s="72" t="s">
        <v>14</v>
      </c>
      <c r="H5335" s="72" t="s">
        <v>15</v>
      </c>
      <c r="I5335" s="72" t="s">
        <v>16</v>
      </c>
      <c r="J5335" s="72" t="s">
        <v>18</v>
      </c>
      <c r="K5335" s="72" t="s">
        <v>267</v>
      </c>
      <c r="L5335" s="72" t="s">
        <v>321</v>
      </c>
      <c r="M5335" s="72"/>
    </row>
    <row r="5336" spans="2:13" x14ac:dyDescent="0.25">
      <c r="B5336" s="72" t="s">
        <v>143</v>
      </c>
      <c r="C5336" s="72" t="s">
        <v>144</v>
      </c>
      <c r="D5336" s="72" t="s">
        <v>12</v>
      </c>
      <c r="E5336" s="72" t="s">
        <v>199</v>
      </c>
      <c r="F5336" s="73">
        <v>3191</v>
      </c>
      <c r="G5336" s="72" t="s">
        <v>14</v>
      </c>
      <c r="H5336" s="72" t="s">
        <v>15</v>
      </c>
      <c r="I5336" s="72" t="s">
        <v>16</v>
      </c>
      <c r="J5336" s="72" t="s">
        <v>18</v>
      </c>
      <c r="K5336" s="72" t="s">
        <v>24</v>
      </c>
      <c r="L5336" s="72" t="s">
        <v>799</v>
      </c>
      <c r="M5336" s="72"/>
    </row>
    <row r="5337" spans="2:13" x14ac:dyDescent="0.25">
      <c r="B5337" s="72" t="s">
        <v>143</v>
      </c>
      <c r="C5337" s="72" t="s">
        <v>144</v>
      </c>
      <c r="D5337" s="72" t="s">
        <v>12</v>
      </c>
      <c r="E5337" s="72" t="s">
        <v>154</v>
      </c>
      <c r="F5337" s="73">
        <v>-1340</v>
      </c>
      <c r="G5337" s="72" t="s">
        <v>14</v>
      </c>
      <c r="H5337" s="72" t="s">
        <v>15</v>
      </c>
      <c r="I5337" s="72" t="s">
        <v>16</v>
      </c>
      <c r="J5337" s="72" t="s">
        <v>18</v>
      </c>
      <c r="K5337" s="72" t="s">
        <v>33</v>
      </c>
      <c r="L5337" s="72" t="s">
        <v>597</v>
      </c>
      <c r="M5337" s="72"/>
    </row>
    <row r="5338" spans="2:13" x14ac:dyDescent="0.25">
      <c r="B5338" s="72" t="s">
        <v>143</v>
      </c>
      <c r="C5338" s="72" t="s">
        <v>144</v>
      </c>
      <c r="D5338" s="72" t="s">
        <v>12</v>
      </c>
      <c r="E5338" s="72" t="s">
        <v>157</v>
      </c>
      <c r="F5338" s="73">
        <v>460852</v>
      </c>
      <c r="G5338" s="72" t="s">
        <v>14</v>
      </c>
      <c r="H5338" s="72" t="s">
        <v>15</v>
      </c>
      <c r="I5338" s="72" t="s">
        <v>16</v>
      </c>
      <c r="J5338" s="72" t="s">
        <v>18</v>
      </c>
      <c r="K5338" s="72" t="s">
        <v>21</v>
      </c>
      <c r="L5338" s="72" t="s">
        <v>178</v>
      </c>
      <c r="M5338" s="72" t="s">
        <v>322</v>
      </c>
    </row>
    <row r="5339" spans="2:13" x14ac:dyDescent="0.25">
      <c r="B5339" s="72" t="s">
        <v>143</v>
      </c>
      <c r="C5339" s="72" t="s">
        <v>144</v>
      </c>
      <c r="D5339" s="72" t="s">
        <v>12</v>
      </c>
      <c r="E5339" s="72" t="s">
        <v>177</v>
      </c>
      <c r="F5339" s="73">
        <v>1752</v>
      </c>
      <c r="G5339" s="72" t="s">
        <v>14</v>
      </c>
      <c r="H5339" s="72" t="s">
        <v>15</v>
      </c>
      <c r="I5339" s="72" t="s">
        <v>16</v>
      </c>
      <c r="J5339" s="72" t="s">
        <v>18</v>
      </c>
      <c r="K5339" s="72" t="s">
        <v>33</v>
      </c>
      <c r="L5339" s="72" t="s">
        <v>465</v>
      </c>
      <c r="M5339" s="72"/>
    </row>
    <row r="5340" spans="2:13" x14ac:dyDescent="0.25">
      <c r="B5340" s="72" t="s">
        <v>143</v>
      </c>
      <c r="C5340" s="72" t="s">
        <v>144</v>
      </c>
      <c r="D5340" s="72" t="s">
        <v>12</v>
      </c>
      <c r="E5340" s="72" t="s">
        <v>160</v>
      </c>
      <c r="F5340" s="73">
        <v>551225</v>
      </c>
      <c r="G5340" s="72" t="s">
        <v>14</v>
      </c>
      <c r="H5340" s="72" t="s">
        <v>155</v>
      </c>
      <c r="I5340" s="72" t="s">
        <v>16</v>
      </c>
      <c r="J5340" s="72" t="s">
        <v>18</v>
      </c>
      <c r="K5340" s="72" t="s">
        <v>33</v>
      </c>
      <c r="L5340" s="72" t="s">
        <v>364</v>
      </c>
      <c r="M5340" s="72" t="s">
        <v>163</v>
      </c>
    </row>
    <row r="5341" spans="2:13" x14ac:dyDescent="0.25">
      <c r="B5341" s="72" t="s">
        <v>143</v>
      </c>
      <c r="C5341" s="72" t="s">
        <v>144</v>
      </c>
      <c r="D5341" s="72" t="s">
        <v>12</v>
      </c>
      <c r="E5341" s="72" t="s">
        <v>188</v>
      </c>
      <c r="F5341" s="73">
        <v>785201</v>
      </c>
      <c r="G5341" s="72" t="s">
        <v>14</v>
      </c>
      <c r="H5341" s="72" t="s">
        <v>155</v>
      </c>
      <c r="I5341" s="72" t="s">
        <v>16</v>
      </c>
      <c r="J5341" s="72" t="s">
        <v>18</v>
      </c>
      <c r="K5341" s="72" t="s">
        <v>33</v>
      </c>
      <c r="L5341" s="72" t="s">
        <v>807</v>
      </c>
      <c r="M5341" s="72" t="s">
        <v>191</v>
      </c>
    </row>
    <row r="5342" spans="2:13" x14ac:dyDescent="0.25">
      <c r="B5342" s="72" t="s">
        <v>143</v>
      </c>
      <c r="C5342" s="72" t="s">
        <v>144</v>
      </c>
      <c r="D5342" s="72" t="s">
        <v>12</v>
      </c>
      <c r="E5342" s="72" t="s">
        <v>199</v>
      </c>
      <c r="F5342" s="73">
        <v>2836</v>
      </c>
      <c r="G5342" s="72" t="s">
        <v>14</v>
      </c>
      <c r="H5342" s="72" t="s">
        <v>15</v>
      </c>
      <c r="I5342" s="72" t="s">
        <v>16</v>
      </c>
      <c r="J5342" s="72" t="s">
        <v>18</v>
      </c>
      <c r="K5342" s="72" t="s">
        <v>147</v>
      </c>
      <c r="L5342" s="72" t="s">
        <v>626</v>
      </c>
      <c r="M5342" s="72"/>
    </row>
    <row r="5343" spans="2:13" x14ac:dyDescent="0.25">
      <c r="B5343" s="72" t="s">
        <v>143</v>
      </c>
      <c r="C5343" s="72" t="s">
        <v>144</v>
      </c>
      <c r="D5343" s="72" t="s">
        <v>12</v>
      </c>
      <c r="E5343" s="72" t="s">
        <v>219</v>
      </c>
      <c r="F5343" s="73">
        <v>26331</v>
      </c>
      <c r="G5343" s="72" t="s">
        <v>14</v>
      </c>
      <c r="H5343" s="72" t="s">
        <v>15</v>
      </c>
      <c r="I5343" s="72" t="s">
        <v>16</v>
      </c>
      <c r="J5343" s="72" t="s">
        <v>18</v>
      </c>
      <c r="K5343" s="72" t="s">
        <v>33</v>
      </c>
      <c r="L5343" s="72" t="s">
        <v>346</v>
      </c>
      <c r="M5343" s="72"/>
    </row>
    <row r="5344" spans="2:13" x14ac:dyDescent="0.25">
      <c r="B5344" s="72" t="s">
        <v>143</v>
      </c>
      <c r="C5344" s="72" t="s">
        <v>144</v>
      </c>
      <c r="D5344" s="72" t="s">
        <v>12</v>
      </c>
      <c r="E5344" s="72" t="s">
        <v>209</v>
      </c>
      <c r="F5344" s="73">
        <v>841099</v>
      </c>
      <c r="G5344" s="72" t="s">
        <v>14</v>
      </c>
      <c r="H5344" s="72" t="s">
        <v>15</v>
      </c>
      <c r="I5344" s="72" t="s">
        <v>16</v>
      </c>
      <c r="J5344" s="72" t="s">
        <v>18</v>
      </c>
      <c r="K5344" s="72" t="s">
        <v>168</v>
      </c>
      <c r="L5344" s="72" t="s">
        <v>591</v>
      </c>
      <c r="M5344" s="72" t="s">
        <v>337</v>
      </c>
    </row>
    <row r="5345" spans="2:13" x14ac:dyDescent="0.25">
      <c r="B5345" s="72" t="s">
        <v>143</v>
      </c>
      <c r="C5345" s="72" t="s">
        <v>144</v>
      </c>
      <c r="D5345" s="72" t="s">
        <v>12</v>
      </c>
      <c r="E5345" s="72" t="s">
        <v>181</v>
      </c>
      <c r="F5345" s="73">
        <v>-178</v>
      </c>
      <c r="G5345" s="72" t="s">
        <v>14</v>
      </c>
      <c r="H5345" s="72" t="s">
        <v>155</v>
      </c>
      <c r="I5345" s="72" t="s">
        <v>16</v>
      </c>
      <c r="J5345" s="72" t="s">
        <v>18</v>
      </c>
      <c r="K5345" s="72" t="s">
        <v>147</v>
      </c>
      <c r="L5345" s="72" t="s">
        <v>241</v>
      </c>
      <c r="M5345" s="72"/>
    </row>
    <row r="5346" spans="2:13" x14ac:dyDescent="0.25">
      <c r="B5346" s="72" t="s">
        <v>143</v>
      </c>
      <c r="C5346" s="72" t="s">
        <v>144</v>
      </c>
      <c r="D5346" s="72" t="s">
        <v>12</v>
      </c>
      <c r="E5346" s="72" t="s">
        <v>145</v>
      </c>
      <c r="F5346" s="73">
        <v>-18089</v>
      </c>
      <c r="G5346" s="72" t="s">
        <v>14</v>
      </c>
      <c r="H5346" s="72" t="s">
        <v>15</v>
      </c>
      <c r="I5346" s="72" t="s">
        <v>16</v>
      </c>
      <c r="J5346" s="72" t="s">
        <v>18</v>
      </c>
      <c r="K5346" s="72" t="s">
        <v>33</v>
      </c>
      <c r="L5346" s="72" t="s">
        <v>228</v>
      </c>
      <c r="M5346" s="72"/>
    </row>
    <row r="5347" spans="2:13" x14ac:dyDescent="0.25">
      <c r="B5347" s="72" t="s">
        <v>143</v>
      </c>
      <c r="C5347" s="72" t="s">
        <v>144</v>
      </c>
      <c r="D5347" s="72" t="s">
        <v>12</v>
      </c>
      <c r="E5347" s="72" t="s">
        <v>152</v>
      </c>
      <c r="F5347" s="73">
        <v>-242690</v>
      </c>
      <c r="G5347" s="72" t="s">
        <v>14</v>
      </c>
      <c r="H5347" s="72" t="s">
        <v>15</v>
      </c>
      <c r="I5347" s="72" t="s">
        <v>16</v>
      </c>
      <c r="J5347" s="72" t="s">
        <v>17</v>
      </c>
      <c r="K5347" s="72" t="s">
        <v>24</v>
      </c>
      <c r="L5347" s="72" t="s">
        <v>264</v>
      </c>
      <c r="M5347" s="72"/>
    </row>
    <row r="5348" spans="2:13" x14ac:dyDescent="0.25">
      <c r="B5348" s="72" t="s">
        <v>143</v>
      </c>
      <c r="C5348" s="72" t="s">
        <v>144</v>
      </c>
      <c r="D5348" s="72" t="s">
        <v>12</v>
      </c>
      <c r="E5348" s="72" t="s">
        <v>227</v>
      </c>
      <c r="F5348" s="73">
        <v>94047</v>
      </c>
      <c r="G5348" s="72" t="s">
        <v>14</v>
      </c>
      <c r="H5348" s="72" t="s">
        <v>15</v>
      </c>
      <c r="I5348" s="72" t="s">
        <v>16</v>
      </c>
      <c r="J5348" s="72" t="s">
        <v>18</v>
      </c>
      <c r="K5348" s="72" t="s">
        <v>147</v>
      </c>
      <c r="L5348" s="72" t="s">
        <v>411</v>
      </c>
      <c r="M5348" s="72" t="s">
        <v>191</v>
      </c>
    </row>
    <row r="5349" spans="2:13" x14ac:dyDescent="0.25">
      <c r="B5349" s="72" t="s">
        <v>143</v>
      </c>
      <c r="C5349" s="72" t="s">
        <v>144</v>
      </c>
      <c r="D5349" s="72" t="s">
        <v>12</v>
      </c>
      <c r="E5349" s="72" t="s">
        <v>229</v>
      </c>
      <c r="F5349" s="73">
        <v>-35589</v>
      </c>
      <c r="G5349" s="72" t="s">
        <v>14</v>
      </c>
      <c r="H5349" s="72" t="s">
        <v>155</v>
      </c>
      <c r="I5349" s="72" t="s">
        <v>16</v>
      </c>
      <c r="J5349" s="72" t="s">
        <v>18</v>
      </c>
      <c r="K5349" s="72" t="s">
        <v>33</v>
      </c>
      <c r="L5349" s="72" t="s">
        <v>650</v>
      </c>
      <c r="M5349" s="72"/>
    </row>
    <row r="5350" spans="2:13" x14ac:dyDescent="0.25">
      <c r="B5350" s="72" t="s">
        <v>143</v>
      </c>
      <c r="C5350" s="72" t="s">
        <v>144</v>
      </c>
      <c r="D5350" s="72" t="s">
        <v>12</v>
      </c>
      <c r="E5350" s="72" t="s">
        <v>164</v>
      </c>
      <c r="F5350" s="73">
        <v>-31925</v>
      </c>
      <c r="G5350" s="72" t="s">
        <v>14</v>
      </c>
      <c r="H5350" s="72" t="s">
        <v>155</v>
      </c>
      <c r="I5350" s="72" t="s">
        <v>16</v>
      </c>
      <c r="J5350" s="72" t="s">
        <v>18</v>
      </c>
      <c r="K5350" s="72" t="s">
        <v>33</v>
      </c>
      <c r="L5350" s="72" t="s">
        <v>307</v>
      </c>
      <c r="M5350" s="72"/>
    </row>
    <row r="5351" spans="2:13" x14ac:dyDescent="0.25">
      <c r="B5351" s="72" t="s">
        <v>143</v>
      </c>
      <c r="C5351" s="72" t="s">
        <v>144</v>
      </c>
      <c r="D5351" s="72" t="s">
        <v>12</v>
      </c>
      <c r="E5351" s="72" t="s">
        <v>181</v>
      </c>
      <c r="F5351" s="73">
        <v>-163</v>
      </c>
      <c r="G5351" s="72" t="s">
        <v>14</v>
      </c>
      <c r="H5351" s="72" t="s">
        <v>155</v>
      </c>
      <c r="I5351" s="72" t="s">
        <v>16</v>
      </c>
      <c r="J5351" s="72" t="s">
        <v>18</v>
      </c>
      <c r="K5351" s="72" t="s">
        <v>33</v>
      </c>
      <c r="L5351" s="72" t="s">
        <v>360</v>
      </c>
      <c r="M5351" s="72"/>
    </row>
    <row r="5352" spans="2:13" x14ac:dyDescent="0.25">
      <c r="B5352" s="72" t="s">
        <v>143</v>
      </c>
      <c r="C5352" s="72" t="s">
        <v>144</v>
      </c>
      <c r="D5352" s="72" t="s">
        <v>12</v>
      </c>
      <c r="E5352" s="72" t="s">
        <v>199</v>
      </c>
      <c r="F5352" s="73">
        <v>1714</v>
      </c>
      <c r="G5352" s="72" t="s">
        <v>14</v>
      </c>
      <c r="H5352" s="72" t="s">
        <v>15</v>
      </c>
      <c r="I5352" s="72" t="s">
        <v>16</v>
      </c>
      <c r="J5352" s="72" t="s">
        <v>18</v>
      </c>
      <c r="K5352" s="72" t="s">
        <v>189</v>
      </c>
      <c r="L5352" s="72" t="s">
        <v>283</v>
      </c>
      <c r="M5352" s="72"/>
    </row>
    <row r="5353" spans="2:13" x14ac:dyDescent="0.25">
      <c r="B5353" s="72" t="s">
        <v>143</v>
      </c>
      <c r="C5353" s="72" t="s">
        <v>144</v>
      </c>
      <c r="D5353" s="72" t="s">
        <v>12</v>
      </c>
      <c r="E5353" s="72" t="s">
        <v>188</v>
      </c>
      <c r="F5353" s="73">
        <v>5562</v>
      </c>
      <c r="G5353" s="72" t="s">
        <v>14</v>
      </c>
      <c r="H5353" s="72" t="s">
        <v>155</v>
      </c>
      <c r="I5353" s="72" t="s">
        <v>16</v>
      </c>
      <c r="J5353" s="72" t="s">
        <v>18</v>
      </c>
      <c r="K5353" s="72" t="s">
        <v>33</v>
      </c>
      <c r="L5353" s="72" t="s">
        <v>387</v>
      </c>
      <c r="M5353" s="72" t="s">
        <v>151</v>
      </c>
    </row>
    <row r="5354" spans="2:13" x14ac:dyDescent="0.25">
      <c r="B5354" s="72" t="s">
        <v>143</v>
      </c>
      <c r="C5354" s="72" t="s">
        <v>144</v>
      </c>
      <c r="D5354" s="72" t="s">
        <v>12</v>
      </c>
      <c r="E5354" s="72" t="s">
        <v>229</v>
      </c>
      <c r="F5354" s="73">
        <v>-15390</v>
      </c>
      <c r="G5354" s="72" t="s">
        <v>14</v>
      </c>
      <c r="H5354" s="72" t="s">
        <v>15</v>
      </c>
      <c r="I5354" s="72" t="s">
        <v>16</v>
      </c>
      <c r="J5354" s="72" t="s">
        <v>18</v>
      </c>
      <c r="K5354" s="72" t="s">
        <v>147</v>
      </c>
      <c r="L5354" s="72" t="s">
        <v>517</v>
      </c>
      <c r="M5354" s="72"/>
    </row>
    <row r="5355" spans="2:13" x14ac:dyDescent="0.25">
      <c r="B5355" s="72" t="s">
        <v>143</v>
      </c>
      <c r="C5355" s="72" t="s">
        <v>144</v>
      </c>
      <c r="D5355" s="72" t="s">
        <v>12</v>
      </c>
      <c r="E5355" s="72" t="s">
        <v>240</v>
      </c>
      <c r="F5355" s="73">
        <v>-17021</v>
      </c>
      <c r="G5355" s="72" t="s">
        <v>14</v>
      </c>
      <c r="H5355" s="72" t="s">
        <v>155</v>
      </c>
      <c r="I5355" s="72" t="s">
        <v>16</v>
      </c>
      <c r="J5355" s="72" t="s">
        <v>18</v>
      </c>
      <c r="K5355" s="72" t="s">
        <v>33</v>
      </c>
      <c r="L5355" s="72" t="s">
        <v>436</v>
      </c>
      <c r="M5355" s="72"/>
    </row>
    <row r="5356" spans="2:13" x14ac:dyDescent="0.25">
      <c r="B5356" s="72" t="s">
        <v>143</v>
      </c>
      <c r="C5356" s="72" t="s">
        <v>144</v>
      </c>
      <c r="D5356" s="72" t="s">
        <v>12</v>
      </c>
      <c r="E5356" s="72" t="s">
        <v>229</v>
      </c>
      <c r="F5356" s="73">
        <v>-39369</v>
      </c>
      <c r="G5356" s="72" t="s">
        <v>14</v>
      </c>
      <c r="H5356" s="72" t="s">
        <v>155</v>
      </c>
      <c r="I5356" s="72" t="s">
        <v>16</v>
      </c>
      <c r="J5356" s="72" t="s">
        <v>18</v>
      </c>
      <c r="K5356" s="72" t="s">
        <v>147</v>
      </c>
      <c r="L5356" s="72" t="s">
        <v>332</v>
      </c>
      <c r="M5356" s="72"/>
    </row>
    <row r="5357" spans="2:13" x14ac:dyDescent="0.25">
      <c r="B5357" s="72" t="s">
        <v>143</v>
      </c>
      <c r="C5357" s="72" t="s">
        <v>144</v>
      </c>
      <c r="D5357" s="72" t="s">
        <v>12</v>
      </c>
      <c r="E5357" s="72" t="s">
        <v>197</v>
      </c>
      <c r="F5357" s="73">
        <v>11739</v>
      </c>
      <c r="G5357" s="72" t="s">
        <v>14</v>
      </c>
      <c r="H5357" s="72" t="s">
        <v>15</v>
      </c>
      <c r="I5357" s="72" t="s">
        <v>136</v>
      </c>
      <c r="J5357" s="72" t="s">
        <v>18</v>
      </c>
      <c r="K5357" s="72" t="s">
        <v>147</v>
      </c>
      <c r="L5357" s="72" t="s">
        <v>182</v>
      </c>
      <c r="M5357" s="72" t="s">
        <v>191</v>
      </c>
    </row>
    <row r="5358" spans="2:13" x14ac:dyDescent="0.25">
      <c r="B5358" s="72" t="s">
        <v>143</v>
      </c>
      <c r="C5358" s="72" t="s">
        <v>144</v>
      </c>
      <c r="D5358" s="72" t="s">
        <v>12</v>
      </c>
      <c r="E5358" s="72" t="s">
        <v>335</v>
      </c>
      <c r="F5358" s="73">
        <v>237760</v>
      </c>
      <c r="G5358" s="72" t="s">
        <v>14</v>
      </c>
      <c r="H5358" s="72" t="s">
        <v>155</v>
      </c>
      <c r="I5358" s="72" t="s">
        <v>16</v>
      </c>
      <c r="J5358" s="72" t="s">
        <v>18</v>
      </c>
      <c r="K5358" s="72" t="s">
        <v>33</v>
      </c>
      <c r="L5358" s="72" t="s">
        <v>256</v>
      </c>
      <c r="M5358" s="72" t="s">
        <v>337</v>
      </c>
    </row>
    <row r="5359" spans="2:13" x14ac:dyDescent="0.25">
      <c r="B5359" s="72" t="s">
        <v>143</v>
      </c>
      <c r="C5359" s="72" t="s">
        <v>144</v>
      </c>
      <c r="D5359" s="72" t="s">
        <v>12</v>
      </c>
      <c r="E5359" s="72" t="s">
        <v>229</v>
      </c>
      <c r="F5359" s="73">
        <v>-351</v>
      </c>
      <c r="G5359" s="72" t="s">
        <v>14</v>
      </c>
      <c r="H5359" s="72" t="s">
        <v>15</v>
      </c>
      <c r="I5359" s="72" t="s">
        <v>16</v>
      </c>
      <c r="J5359" s="72" t="s">
        <v>18</v>
      </c>
      <c r="K5359" s="72" t="s">
        <v>245</v>
      </c>
      <c r="L5359" s="72" t="s">
        <v>782</v>
      </c>
      <c r="M5359" s="72"/>
    </row>
    <row r="5360" spans="2:13" x14ac:dyDescent="0.25">
      <c r="B5360" s="72" t="s">
        <v>143</v>
      </c>
      <c r="C5360" s="72" t="s">
        <v>144</v>
      </c>
      <c r="D5360" s="72" t="s">
        <v>12</v>
      </c>
      <c r="E5360" s="72" t="s">
        <v>349</v>
      </c>
      <c r="F5360" s="73">
        <v>104916</v>
      </c>
      <c r="G5360" s="72" t="s">
        <v>14</v>
      </c>
      <c r="H5360" s="72" t="s">
        <v>15</v>
      </c>
      <c r="I5360" s="72" t="s">
        <v>16</v>
      </c>
      <c r="J5360" s="72" t="s">
        <v>18</v>
      </c>
      <c r="K5360" s="72" t="s">
        <v>21</v>
      </c>
      <c r="L5360" s="72" t="s">
        <v>272</v>
      </c>
      <c r="M5360" s="72" t="s">
        <v>203</v>
      </c>
    </row>
    <row r="5361" spans="2:13" x14ac:dyDescent="0.25">
      <c r="B5361" s="72" t="s">
        <v>143</v>
      </c>
      <c r="C5361" s="72" t="s">
        <v>144</v>
      </c>
      <c r="D5361" s="72" t="s">
        <v>12</v>
      </c>
      <c r="E5361" s="72" t="s">
        <v>197</v>
      </c>
      <c r="F5361" s="73">
        <v>184259</v>
      </c>
      <c r="G5361" s="72" t="s">
        <v>14</v>
      </c>
      <c r="H5361" s="72" t="s">
        <v>15</v>
      </c>
      <c r="I5361" s="72" t="s">
        <v>16</v>
      </c>
      <c r="J5361" s="72" t="s">
        <v>18</v>
      </c>
      <c r="K5361" s="72" t="s">
        <v>33</v>
      </c>
      <c r="L5361" s="72" t="s">
        <v>496</v>
      </c>
      <c r="M5361" s="72" t="s">
        <v>163</v>
      </c>
    </row>
    <row r="5362" spans="2:13" x14ac:dyDescent="0.25">
      <c r="B5362" s="72" t="s">
        <v>143</v>
      </c>
      <c r="C5362" s="72" t="s">
        <v>144</v>
      </c>
      <c r="D5362" s="72" t="s">
        <v>12</v>
      </c>
      <c r="E5362" s="72" t="s">
        <v>145</v>
      </c>
      <c r="F5362" s="73">
        <v>-19693</v>
      </c>
      <c r="G5362" s="72" t="s">
        <v>14</v>
      </c>
      <c r="H5362" s="72" t="s">
        <v>15</v>
      </c>
      <c r="I5362" s="72" t="s">
        <v>136</v>
      </c>
      <c r="J5362" s="72" t="s">
        <v>18</v>
      </c>
      <c r="K5362" s="72" t="s">
        <v>184</v>
      </c>
      <c r="L5362" s="72" t="s">
        <v>317</v>
      </c>
      <c r="M5362" s="72"/>
    </row>
    <row r="5363" spans="2:13" x14ac:dyDescent="0.25">
      <c r="B5363" s="72" t="s">
        <v>143</v>
      </c>
      <c r="C5363" s="72" t="s">
        <v>144</v>
      </c>
      <c r="D5363" s="72" t="s">
        <v>12</v>
      </c>
      <c r="E5363" s="72" t="s">
        <v>240</v>
      </c>
      <c r="F5363" s="73">
        <v>-4724</v>
      </c>
      <c r="G5363" s="72" t="s">
        <v>14</v>
      </c>
      <c r="H5363" s="72" t="s">
        <v>15</v>
      </c>
      <c r="I5363" s="72" t="s">
        <v>16</v>
      </c>
      <c r="J5363" s="72" t="s">
        <v>18</v>
      </c>
      <c r="K5363" s="72" t="s">
        <v>161</v>
      </c>
      <c r="L5363" s="72" t="s">
        <v>265</v>
      </c>
      <c r="M5363" s="72"/>
    </row>
    <row r="5364" spans="2:13" x14ac:dyDescent="0.25">
      <c r="B5364" s="72" t="s">
        <v>143</v>
      </c>
      <c r="C5364" s="72" t="s">
        <v>144</v>
      </c>
      <c r="D5364" s="72" t="s">
        <v>12</v>
      </c>
      <c r="E5364" s="72" t="s">
        <v>213</v>
      </c>
      <c r="F5364" s="73">
        <v>39836</v>
      </c>
      <c r="G5364" s="72" t="s">
        <v>14</v>
      </c>
      <c r="H5364" s="72" t="s">
        <v>155</v>
      </c>
      <c r="I5364" s="72" t="s">
        <v>16</v>
      </c>
      <c r="J5364" s="72" t="s">
        <v>18</v>
      </c>
      <c r="K5364" s="72" t="s">
        <v>33</v>
      </c>
      <c r="L5364" s="72" t="s">
        <v>490</v>
      </c>
      <c r="M5364" s="72" t="s">
        <v>191</v>
      </c>
    </row>
    <row r="5365" spans="2:13" x14ac:dyDescent="0.25">
      <c r="B5365" s="72" t="s">
        <v>143</v>
      </c>
      <c r="C5365" s="72" t="s">
        <v>144</v>
      </c>
      <c r="D5365" s="72" t="s">
        <v>12</v>
      </c>
      <c r="E5365" s="72" t="s">
        <v>219</v>
      </c>
      <c r="F5365" s="73">
        <v>734053</v>
      </c>
      <c r="G5365" s="72" t="s">
        <v>14</v>
      </c>
      <c r="H5365" s="72" t="s">
        <v>15</v>
      </c>
      <c r="I5365" s="72" t="s">
        <v>16</v>
      </c>
      <c r="J5365" s="72" t="s">
        <v>18</v>
      </c>
      <c r="K5365" s="72" t="s">
        <v>147</v>
      </c>
      <c r="L5365" s="72" t="s">
        <v>553</v>
      </c>
      <c r="M5365" s="72"/>
    </row>
    <row r="5366" spans="2:13" x14ac:dyDescent="0.25">
      <c r="B5366" s="72" t="s">
        <v>143</v>
      </c>
      <c r="C5366" s="72" t="s">
        <v>144</v>
      </c>
      <c r="D5366" s="72" t="s">
        <v>12</v>
      </c>
      <c r="E5366" s="72" t="s">
        <v>201</v>
      </c>
      <c r="F5366" s="73">
        <v>73763</v>
      </c>
      <c r="G5366" s="72" t="s">
        <v>14</v>
      </c>
      <c r="H5366" s="72" t="s">
        <v>15</v>
      </c>
      <c r="I5366" s="72" t="s">
        <v>16</v>
      </c>
      <c r="J5366" s="72" t="s">
        <v>18</v>
      </c>
      <c r="K5366" s="72" t="s">
        <v>24</v>
      </c>
      <c r="L5366" s="72" t="s">
        <v>620</v>
      </c>
      <c r="M5366" s="72" t="s">
        <v>203</v>
      </c>
    </row>
    <row r="5367" spans="2:13" x14ac:dyDescent="0.25">
      <c r="B5367" s="72" t="s">
        <v>143</v>
      </c>
      <c r="C5367" s="72" t="s">
        <v>144</v>
      </c>
      <c r="D5367" s="72" t="s">
        <v>12</v>
      </c>
      <c r="E5367" s="72" t="s">
        <v>181</v>
      </c>
      <c r="F5367" s="73">
        <v>-18</v>
      </c>
      <c r="G5367" s="72" t="s">
        <v>14</v>
      </c>
      <c r="H5367" s="72" t="s">
        <v>15</v>
      </c>
      <c r="I5367" s="72" t="s">
        <v>16</v>
      </c>
      <c r="J5367" s="72" t="s">
        <v>18</v>
      </c>
      <c r="K5367" s="72" t="s">
        <v>33</v>
      </c>
      <c r="L5367" s="72" t="s">
        <v>742</v>
      </c>
      <c r="M5367" s="72"/>
    </row>
    <row r="5368" spans="2:13" x14ac:dyDescent="0.25">
      <c r="B5368" s="72" t="s">
        <v>143</v>
      </c>
      <c r="C5368" s="72" t="s">
        <v>144</v>
      </c>
      <c r="D5368" s="72" t="s">
        <v>12</v>
      </c>
      <c r="E5368" s="72" t="s">
        <v>160</v>
      </c>
      <c r="F5368" s="73">
        <v>564167</v>
      </c>
      <c r="G5368" s="72" t="s">
        <v>14</v>
      </c>
      <c r="H5368" s="72" t="s">
        <v>15</v>
      </c>
      <c r="I5368" s="72" t="s">
        <v>16</v>
      </c>
      <c r="J5368" s="72" t="s">
        <v>18</v>
      </c>
      <c r="K5368" s="72" t="s">
        <v>147</v>
      </c>
      <c r="L5368" s="72" t="s">
        <v>235</v>
      </c>
      <c r="M5368" s="72" t="s">
        <v>248</v>
      </c>
    </row>
    <row r="5369" spans="2:13" x14ac:dyDescent="0.25">
      <c r="B5369" s="72" t="s">
        <v>143</v>
      </c>
      <c r="C5369" s="72" t="s">
        <v>144</v>
      </c>
      <c r="D5369" s="72" t="s">
        <v>12</v>
      </c>
      <c r="E5369" s="72" t="s">
        <v>292</v>
      </c>
      <c r="F5369" s="73">
        <v>1140601</v>
      </c>
      <c r="G5369" s="72" t="s">
        <v>14</v>
      </c>
      <c r="H5369" s="72" t="s">
        <v>15</v>
      </c>
      <c r="I5369" s="72" t="s">
        <v>16</v>
      </c>
      <c r="J5369" s="72" t="s">
        <v>18</v>
      </c>
      <c r="K5369" s="72" t="s">
        <v>161</v>
      </c>
      <c r="L5369" s="72" t="s">
        <v>174</v>
      </c>
      <c r="M5369" s="72" t="s">
        <v>384</v>
      </c>
    </row>
    <row r="5370" spans="2:13" x14ac:dyDescent="0.25">
      <c r="B5370" s="72" t="s">
        <v>143</v>
      </c>
      <c r="C5370" s="72" t="s">
        <v>144</v>
      </c>
      <c r="D5370" s="72" t="s">
        <v>12</v>
      </c>
      <c r="E5370" s="72" t="s">
        <v>183</v>
      </c>
      <c r="F5370" s="73">
        <v>61158</v>
      </c>
      <c r="G5370" s="72" t="s">
        <v>14</v>
      </c>
      <c r="H5370" s="72" t="s">
        <v>15</v>
      </c>
      <c r="I5370" s="72" t="s">
        <v>16</v>
      </c>
      <c r="J5370" s="72" t="s">
        <v>18</v>
      </c>
      <c r="K5370" s="72" t="s">
        <v>189</v>
      </c>
      <c r="L5370" s="72" t="s">
        <v>399</v>
      </c>
      <c r="M5370" s="72" t="s">
        <v>248</v>
      </c>
    </row>
    <row r="5371" spans="2:13" x14ac:dyDescent="0.25">
      <c r="B5371" s="72" t="s">
        <v>143</v>
      </c>
      <c r="C5371" s="72" t="s">
        <v>144</v>
      </c>
      <c r="D5371" s="72" t="s">
        <v>12</v>
      </c>
      <c r="E5371" s="72" t="s">
        <v>181</v>
      </c>
      <c r="F5371" s="73">
        <v>-3</v>
      </c>
      <c r="G5371" s="72" t="s">
        <v>14</v>
      </c>
      <c r="H5371" s="72" t="s">
        <v>15</v>
      </c>
      <c r="I5371" s="72" t="s">
        <v>16</v>
      </c>
      <c r="J5371" s="72" t="s">
        <v>18</v>
      </c>
      <c r="K5371" s="72" t="s">
        <v>257</v>
      </c>
      <c r="L5371" s="72" t="s">
        <v>554</v>
      </c>
      <c r="M5371" s="72"/>
    </row>
    <row r="5372" spans="2:13" x14ac:dyDescent="0.25">
      <c r="B5372" s="72" t="s">
        <v>143</v>
      </c>
      <c r="C5372" s="72" t="s">
        <v>144</v>
      </c>
      <c r="D5372" s="72" t="s">
        <v>12</v>
      </c>
      <c r="E5372" s="72" t="s">
        <v>177</v>
      </c>
      <c r="F5372" s="73">
        <v>1162203</v>
      </c>
      <c r="G5372" s="72" t="s">
        <v>14</v>
      </c>
      <c r="H5372" s="72" t="s">
        <v>15</v>
      </c>
      <c r="I5372" s="72" t="s">
        <v>16</v>
      </c>
      <c r="J5372" s="72" t="s">
        <v>18</v>
      </c>
      <c r="K5372" s="72" t="s">
        <v>33</v>
      </c>
      <c r="L5372" s="72" t="s">
        <v>316</v>
      </c>
      <c r="M5372" s="72"/>
    </row>
    <row r="5373" spans="2:13" x14ac:dyDescent="0.25">
      <c r="B5373" s="72" t="s">
        <v>143</v>
      </c>
      <c r="C5373" s="72" t="s">
        <v>144</v>
      </c>
      <c r="D5373" s="72" t="s">
        <v>12</v>
      </c>
      <c r="E5373" s="72" t="s">
        <v>251</v>
      </c>
      <c r="F5373" s="73">
        <v>12751483</v>
      </c>
      <c r="G5373" s="72" t="s">
        <v>14</v>
      </c>
      <c r="H5373" s="72" t="s">
        <v>155</v>
      </c>
      <c r="I5373" s="72" t="s">
        <v>16</v>
      </c>
      <c r="J5373" s="72" t="s">
        <v>18</v>
      </c>
      <c r="K5373" s="72" t="s">
        <v>27</v>
      </c>
      <c r="L5373" s="72" t="s">
        <v>231</v>
      </c>
      <c r="M5373" s="72" t="s">
        <v>384</v>
      </c>
    </row>
    <row r="5374" spans="2:13" x14ac:dyDescent="0.25">
      <c r="B5374" s="72" t="s">
        <v>143</v>
      </c>
      <c r="C5374" s="72" t="s">
        <v>144</v>
      </c>
      <c r="D5374" s="72" t="s">
        <v>12</v>
      </c>
      <c r="E5374" s="72" t="s">
        <v>219</v>
      </c>
      <c r="F5374" s="73">
        <v>4</v>
      </c>
      <c r="G5374" s="72" t="s">
        <v>14</v>
      </c>
      <c r="H5374" s="72" t="s">
        <v>155</v>
      </c>
      <c r="I5374" s="72" t="s">
        <v>16</v>
      </c>
      <c r="J5374" s="72" t="s">
        <v>18</v>
      </c>
      <c r="K5374" s="72" t="s">
        <v>147</v>
      </c>
      <c r="L5374" s="72" t="s">
        <v>720</v>
      </c>
      <c r="M5374" s="72"/>
    </row>
    <row r="5375" spans="2:13" x14ac:dyDescent="0.25">
      <c r="B5375" s="72" t="s">
        <v>143</v>
      </c>
      <c r="C5375" s="72" t="s">
        <v>144</v>
      </c>
      <c r="D5375" s="72" t="s">
        <v>12</v>
      </c>
      <c r="E5375" s="72" t="s">
        <v>170</v>
      </c>
      <c r="F5375" s="73">
        <v>579</v>
      </c>
      <c r="G5375" s="72" t="s">
        <v>14</v>
      </c>
      <c r="H5375" s="72" t="s">
        <v>15</v>
      </c>
      <c r="I5375" s="72" t="s">
        <v>16</v>
      </c>
      <c r="J5375" s="72" t="s">
        <v>18</v>
      </c>
      <c r="K5375" s="72" t="s">
        <v>21</v>
      </c>
      <c r="L5375" s="72" t="s">
        <v>274</v>
      </c>
      <c r="M5375" s="72" t="s">
        <v>172</v>
      </c>
    </row>
    <row r="5376" spans="2:13" x14ac:dyDescent="0.25">
      <c r="B5376" s="72" t="s">
        <v>143</v>
      </c>
      <c r="C5376" s="72" t="s">
        <v>144</v>
      </c>
      <c r="D5376" s="72" t="s">
        <v>12</v>
      </c>
      <c r="E5376" s="72" t="s">
        <v>188</v>
      </c>
      <c r="F5376" s="73">
        <v>2055</v>
      </c>
      <c r="G5376" s="72" t="s">
        <v>14</v>
      </c>
      <c r="H5376" s="72" t="s">
        <v>15</v>
      </c>
      <c r="I5376" s="72" t="s">
        <v>16</v>
      </c>
      <c r="J5376" s="72" t="s">
        <v>18</v>
      </c>
      <c r="K5376" s="72" t="s">
        <v>267</v>
      </c>
      <c r="L5376" s="72" t="s">
        <v>561</v>
      </c>
      <c r="M5376" s="72" t="s">
        <v>191</v>
      </c>
    </row>
    <row r="5377" spans="2:13" x14ac:dyDescent="0.25">
      <c r="B5377" s="72" t="s">
        <v>143</v>
      </c>
      <c r="C5377" s="72" t="s">
        <v>144</v>
      </c>
      <c r="D5377" s="72" t="s">
        <v>12</v>
      </c>
      <c r="E5377" s="72" t="s">
        <v>181</v>
      </c>
      <c r="F5377" s="73">
        <v>-6497</v>
      </c>
      <c r="G5377" s="72" t="s">
        <v>14</v>
      </c>
      <c r="H5377" s="72" t="s">
        <v>15</v>
      </c>
      <c r="I5377" s="72" t="s">
        <v>16</v>
      </c>
      <c r="J5377" s="72" t="s">
        <v>18</v>
      </c>
      <c r="K5377" s="72" t="s">
        <v>214</v>
      </c>
      <c r="L5377" s="72" t="s">
        <v>479</v>
      </c>
      <c r="M5377" s="72"/>
    </row>
    <row r="5378" spans="2:13" x14ac:dyDescent="0.25">
      <c r="B5378" s="72" t="s">
        <v>143</v>
      </c>
      <c r="C5378" s="72" t="s">
        <v>144</v>
      </c>
      <c r="D5378" s="72" t="s">
        <v>12</v>
      </c>
      <c r="E5378" s="72" t="s">
        <v>199</v>
      </c>
      <c r="F5378" s="73">
        <v>82811</v>
      </c>
      <c r="G5378" s="72" t="s">
        <v>14</v>
      </c>
      <c r="H5378" s="72" t="s">
        <v>15</v>
      </c>
      <c r="I5378" s="72" t="s">
        <v>16</v>
      </c>
      <c r="J5378" s="72" t="s">
        <v>18</v>
      </c>
      <c r="K5378" s="72" t="s">
        <v>184</v>
      </c>
      <c r="L5378" s="72" t="s">
        <v>539</v>
      </c>
      <c r="M5378" s="72"/>
    </row>
    <row r="5379" spans="2:13" x14ac:dyDescent="0.25">
      <c r="B5379" s="72" t="s">
        <v>143</v>
      </c>
      <c r="C5379" s="72" t="s">
        <v>144</v>
      </c>
      <c r="D5379" s="72" t="s">
        <v>12</v>
      </c>
      <c r="E5379" s="72" t="s">
        <v>237</v>
      </c>
      <c r="F5379" s="73">
        <v>654274</v>
      </c>
      <c r="G5379" s="72" t="s">
        <v>14</v>
      </c>
      <c r="H5379" s="72" t="s">
        <v>155</v>
      </c>
      <c r="I5379" s="72" t="s">
        <v>16</v>
      </c>
      <c r="J5379" s="72" t="s">
        <v>18</v>
      </c>
      <c r="K5379" s="72" t="s">
        <v>33</v>
      </c>
      <c r="L5379" s="72" t="s">
        <v>256</v>
      </c>
      <c r="M5379" s="72" t="s">
        <v>248</v>
      </c>
    </row>
    <row r="5380" spans="2:13" x14ac:dyDescent="0.25">
      <c r="B5380" s="72" t="s">
        <v>143</v>
      </c>
      <c r="C5380" s="72" t="s">
        <v>144</v>
      </c>
      <c r="D5380" s="72" t="s">
        <v>12</v>
      </c>
      <c r="E5380" s="72" t="s">
        <v>197</v>
      </c>
      <c r="F5380" s="73">
        <v>59513</v>
      </c>
      <c r="G5380" s="72" t="s">
        <v>14</v>
      </c>
      <c r="H5380" s="72" t="s">
        <v>15</v>
      </c>
      <c r="I5380" s="72" t="s">
        <v>16</v>
      </c>
      <c r="J5380" s="72" t="s">
        <v>18</v>
      </c>
      <c r="K5380" s="72" t="s">
        <v>33</v>
      </c>
      <c r="L5380" s="72" t="s">
        <v>442</v>
      </c>
      <c r="M5380" s="72" t="s">
        <v>151</v>
      </c>
    </row>
    <row r="5381" spans="2:13" x14ac:dyDescent="0.25">
      <c r="B5381" s="72" t="s">
        <v>143</v>
      </c>
      <c r="C5381" s="72" t="s">
        <v>144</v>
      </c>
      <c r="D5381" s="72" t="s">
        <v>12</v>
      </c>
      <c r="E5381" s="72" t="s">
        <v>152</v>
      </c>
      <c r="F5381" s="73">
        <v>-62</v>
      </c>
      <c r="G5381" s="72" t="s">
        <v>14</v>
      </c>
      <c r="H5381" s="72" t="s">
        <v>15</v>
      </c>
      <c r="I5381" s="72" t="s">
        <v>16</v>
      </c>
      <c r="J5381" s="72" t="s">
        <v>18</v>
      </c>
      <c r="K5381" s="72" t="s">
        <v>214</v>
      </c>
      <c r="L5381" s="72" t="s">
        <v>840</v>
      </c>
      <c r="M5381" s="72"/>
    </row>
    <row r="5382" spans="2:13" x14ac:dyDescent="0.25">
      <c r="B5382" s="72" t="s">
        <v>143</v>
      </c>
      <c r="C5382" s="72" t="s">
        <v>144</v>
      </c>
      <c r="D5382" s="72" t="s">
        <v>12</v>
      </c>
      <c r="E5382" s="72" t="s">
        <v>152</v>
      </c>
      <c r="F5382" s="73">
        <v>-67105</v>
      </c>
      <c r="G5382" s="72" t="s">
        <v>14</v>
      </c>
      <c r="H5382" s="72" t="s">
        <v>15</v>
      </c>
      <c r="I5382" s="72" t="s">
        <v>16</v>
      </c>
      <c r="J5382" s="72" t="s">
        <v>841</v>
      </c>
      <c r="K5382" s="72" t="s">
        <v>24</v>
      </c>
      <c r="L5382" s="72" t="s">
        <v>264</v>
      </c>
      <c r="M5382" s="72"/>
    </row>
    <row r="5383" spans="2:13" x14ac:dyDescent="0.25">
      <c r="B5383" s="72" t="s">
        <v>143</v>
      </c>
      <c r="C5383" s="72" t="s">
        <v>144</v>
      </c>
      <c r="D5383" s="72" t="s">
        <v>12</v>
      </c>
      <c r="E5383" s="72" t="s">
        <v>197</v>
      </c>
      <c r="F5383" s="73">
        <v>36178</v>
      </c>
      <c r="G5383" s="72" t="s">
        <v>14</v>
      </c>
      <c r="H5383" s="72" t="s">
        <v>155</v>
      </c>
      <c r="I5383" s="72" t="s">
        <v>16</v>
      </c>
      <c r="J5383" s="72" t="s">
        <v>18</v>
      </c>
      <c r="K5383" s="72" t="s">
        <v>303</v>
      </c>
      <c r="L5383" s="72" t="s">
        <v>357</v>
      </c>
      <c r="M5383" s="72" t="s">
        <v>151</v>
      </c>
    </row>
    <row r="5384" spans="2:13" x14ac:dyDescent="0.25">
      <c r="B5384" s="72" t="s">
        <v>143</v>
      </c>
      <c r="C5384" s="72" t="s">
        <v>144</v>
      </c>
      <c r="D5384" s="72" t="s">
        <v>12</v>
      </c>
      <c r="E5384" s="72" t="s">
        <v>227</v>
      </c>
      <c r="F5384" s="73">
        <v>697985</v>
      </c>
      <c r="G5384" s="72" t="s">
        <v>14</v>
      </c>
      <c r="H5384" s="72" t="s">
        <v>15</v>
      </c>
      <c r="I5384" s="72" t="s">
        <v>16</v>
      </c>
      <c r="J5384" s="72" t="s">
        <v>18</v>
      </c>
      <c r="K5384" s="72" t="s">
        <v>147</v>
      </c>
      <c r="L5384" s="72" t="s">
        <v>148</v>
      </c>
      <c r="M5384" s="72" t="s">
        <v>163</v>
      </c>
    </row>
    <row r="5385" spans="2:13" x14ac:dyDescent="0.25">
      <c r="B5385" s="72" t="s">
        <v>143</v>
      </c>
      <c r="C5385" s="72" t="s">
        <v>144</v>
      </c>
      <c r="D5385" s="72" t="s">
        <v>12</v>
      </c>
      <c r="E5385" s="72" t="s">
        <v>292</v>
      </c>
      <c r="F5385" s="73">
        <v>267737</v>
      </c>
      <c r="G5385" s="72" t="s">
        <v>14</v>
      </c>
      <c r="H5385" s="72" t="s">
        <v>15</v>
      </c>
      <c r="I5385" s="72" t="s">
        <v>16</v>
      </c>
      <c r="J5385" s="72" t="s">
        <v>18</v>
      </c>
      <c r="K5385" s="72" t="s">
        <v>168</v>
      </c>
      <c r="L5385" s="72" t="s">
        <v>755</v>
      </c>
      <c r="M5385" s="72" t="s">
        <v>424</v>
      </c>
    </row>
    <row r="5386" spans="2:13" x14ac:dyDescent="0.25">
      <c r="B5386" s="72" t="s">
        <v>143</v>
      </c>
      <c r="C5386" s="72" t="s">
        <v>144</v>
      </c>
      <c r="D5386" s="72" t="s">
        <v>12</v>
      </c>
      <c r="E5386" s="72" t="s">
        <v>229</v>
      </c>
      <c r="F5386" s="73">
        <v>-1215</v>
      </c>
      <c r="G5386" s="72" t="s">
        <v>14</v>
      </c>
      <c r="H5386" s="72" t="s">
        <v>15</v>
      </c>
      <c r="I5386" s="72" t="s">
        <v>16</v>
      </c>
      <c r="J5386" s="72" t="s">
        <v>18</v>
      </c>
      <c r="K5386" s="72" t="s">
        <v>168</v>
      </c>
      <c r="L5386" s="72" t="s">
        <v>591</v>
      </c>
      <c r="M5386" s="72"/>
    </row>
    <row r="5387" spans="2:13" x14ac:dyDescent="0.25">
      <c r="B5387" s="72" t="s">
        <v>143</v>
      </c>
      <c r="C5387" s="72" t="s">
        <v>144</v>
      </c>
      <c r="D5387" s="72" t="s">
        <v>12</v>
      </c>
      <c r="E5387" s="72" t="s">
        <v>177</v>
      </c>
      <c r="F5387" s="73">
        <v>8403</v>
      </c>
      <c r="G5387" s="72" t="s">
        <v>14</v>
      </c>
      <c r="H5387" s="72" t="s">
        <v>155</v>
      </c>
      <c r="I5387" s="72" t="s">
        <v>16</v>
      </c>
      <c r="J5387" s="72" t="s">
        <v>18</v>
      </c>
      <c r="K5387" s="72" t="s">
        <v>33</v>
      </c>
      <c r="L5387" s="72" t="s">
        <v>632</v>
      </c>
      <c r="M5387" s="72"/>
    </row>
    <row r="5388" spans="2:13" x14ac:dyDescent="0.25">
      <c r="B5388" s="72" t="s">
        <v>143</v>
      </c>
      <c r="C5388" s="72" t="s">
        <v>144</v>
      </c>
      <c r="D5388" s="72" t="s">
        <v>12</v>
      </c>
      <c r="E5388" s="72" t="s">
        <v>229</v>
      </c>
      <c r="F5388" s="73">
        <v>-399451</v>
      </c>
      <c r="G5388" s="72" t="s">
        <v>14</v>
      </c>
      <c r="H5388" s="72" t="s">
        <v>15</v>
      </c>
      <c r="I5388" s="72" t="s">
        <v>16</v>
      </c>
      <c r="J5388" s="72" t="s">
        <v>18</v>
      </c>
      <c r="K5388" s="72" t="s">
        <v>147</v>
      </c>
      <c r="L5388" s="72" t="s">
        <v>444</v>
      </c>
      <c r="M5388" s="72"/>
    </row>
    <row r="5389" spans="2:13" x14ac:dyDescent="0.25">
      <c r="B5389" s="72" t="s">
        <v>143</v>
      </c>
      <c r="C5389" s="72" t="s">
        <v>144</v>
      </c>
      <c r="D5389" s="72" t="s">
        <v>12</v>
      </c>
      <c r="E5389" s="72" t="s">
        <v>145</v>
      </c>
      <c r="F5389" s="73">
        <v>-32114</v>
      </c>
      <c r="G5389" s="72" t="s">
        <v>14</v>
      </c>
      <c r="H5389" s="72" t="s">
        <v>15</v>
      </c>
      <c r="I5389" s="72" t="s">
        <v>16</v>
      </c>
      <c r="J5389" s="72" t="s">
        <v>18</v>
      </c>
      <c r="K5389" s="72" t="s">
        <v>147</v>
      </c>
      <c r="L5389" s="72" t="s">
        <v>395</v>
      </c>
      <c r="M5389" s="72"/>
    </row>
    <row r="5390" spans="2:13" x14ac:dyDescent="0.25">
      <c r="B5390" s="72" t="s">
        <v>143</v>
      </c>
      <c r="C5390" s="72" t="s">
        <v>144</v>
      </c>
      <c r="D5390" s="72" t="s">
        <v>12</v>
      </c>
      <c r="E5390" s="72" t="s">
        <v>154</v>
      </c>
      <c r="F5390" s="73">
        <v>-14494</v>
      </c>
      <c r="G5390" s="72" t="s">
        <v>14</v>
      </c>
      <c r="H5390" s="72" t="s">
        <v>155</v>
      </c>
      <c r="I5390" s="72" t="s">
        <v>16</v>
      </c>
      <c r="J5390" s="72" t="s">
        <v>18</v>
      </c>
      <c r="K5390" s="72" t="s">
        <v>269</v>
      </c>
      <c r="L5390" s="72" t="s">
        <v>270</v>
      </c>
      <c r="M5390" s="72"/>
    </row>
    <row r="5391" spans="2:13" x14ac:dyDescent="0.25">
      <c r="B5391" s="72" t="s">
        <v>143</v>
      </c>
      <c r="C5391" s="72" t="s">
        <v>144</v>
      </c>
      <c r="D5391" s="72" t="s">
        <v>12</v>
      </c>
      <c r="E5391" s="72" t="s">
        <v>229</v>
      </c>
      <c r="F5391" s="73">
        <v>-118769</v>
      </c>
      <c r="G5391" s="72" t="s">
        <v>14</v>
      </c>
      <c r="H5391" s="72" t="s">
        <v>15</v>
      </c>
      <c r="I5391" s="72" t="s">
        <v>16</v>
      </c>
      <c r="J5391" s="72" t="s">
        <v>18</v>
      </c>
      <c r="K5391" s="72" t="s">
        <v>33</v>
      </c>
      <c r="L5391" s="72" t="s">
        <v>156</v>
      </c>
      <c r="M5391" s="72"/>
    </row>
    <row r="5392" spans="2:13" x14ac:dyDescent="0.25">
      <c r="B5392" s="72" t="s">
        <v>143</v>
      </c>
      <c r="C5392" s="72" t="s">
        <v>144</v>
      </c>
      <c r="D5392" s="72" t="s">
        <v>12</v>
      </c>
      <c r="E5392" s="72" t="s">
        <v>219</v>
      </c>
      <c r="F5392" s="73">
        <v>4038</v>
      </c>
      <c r="G5392" s="72" t="s">
        <v>14</v>
      </c>
      <c r="H5392" s="72" t="s">
        <v>155</v>
      </c>
      <c r="I5392" s="72" t="s">
        <v>16</v>
      </c>
      <c r="J5392" s="72" t="s">
        <v>18</v>
      </c>
      <c r="K5392" s="72" t="s">
        <v>267</v>
      </c>
      <c r="L5392" s="72" t="s">
        <v>702</v>
      </c>
      <c r="M5392" s="72"/>
    </row>
    <row r="5393" spans="2:13" x14ac:dyDescent="0.25">
      <c r="B5393" s="72" t="s">
        <v>143</v>
      </c>
      <c r="C5393" s="72" t="s">
        <v>144</v>
      </c>
      <c r="D5393" s="72" t="s">
        <v>12</v>
      </c>
      <c r="E5393" s="72" t="s">
        <v>199</v>
      </c>
      <c r="F5393" s="73">
        <v>335</v>
      </c>
      <c r="G5393" s="72" t="s">
        <v>14</v>
      </c>
      <c r="H5393" s="72" t="s">
        <v>15</v>
      </c>
      <c r="I5393" s="72" t="s">
        <v>16</v>
      </c>
      <c r="J5393" s="72" t="s">
        <v>18</v>
      </c>
      <c r="K5393" s="72" t="s">
        <v>24</v>
      </c>
      <c r="L5393" s="72" t="s">
        <v>763</v>
      </c>
      <c r="M5393" s="72"/>
    </row>
    <row r="5394" spans="2:13" x14ac:dyDescent="0.25">
      <c r="B5394" s="72" t="s">
        <v>143</v>
      </c>
      <c r="C5394" s="72" t="s">
        <v>144</v>
      </c>
      <c r="D5394" s="72" t="s">
        <v>12</v>
      </c>
      <c r="E5394" s="72" t="s">
        <v>188</v>
      </c>
      <c r="F5394" s="73">
        <v>133348</v>
      </c>
      <c r="G5394" s="72" t="s">
        <v>14</v>
      </c>
      <c r="H5394" s="72" t="s">
        <v>15</v>
      </c>
      <c r="I5394" s="72" t="s">
        <v>16</v>
      </c>
      <c r="J5394" s="72" t="s">
        <v>18</v>
      </c>
      <c r="K5394" s="72" t="s">
        <v>214</v>
      </c>
      <c r="L5394" s="72" t="s">
        <v>740</v>
      </c>
      <c r="M5394" s="72" t="s">
        <v>191</v>
      </c>
    </row>
    <row r="5395" spans="2:13" x14ac:dyDescent="0.25">
      <c r="B5395" s="72" t="s">
        <v>143</v>
      </c>
      <c r="C5395" s="72" t="s">
        <v>144</v>
      </c>
      <c r="D5395" s="72" t="s">
        <v>12</v>
      </c>
      <c r="E5395" s="72" t="s">
        <v>282</v>
      </c>
      <c r="F5395" s="73">
        <v>-473</v>
      </c>
      <c r="G5395" s="72" t="s">
        <v>14</v>
      </c>
      <c r="H5395" s="72" t="s">
        <v>15</v>
      </c>
      <c r="I5395" s="72" t="s">
        <v>16</v>
      </c>
      <c r="J5395" s="72" t="s">
        <v>18</v>
      </c>
      <c r="K5395" s="72" t="s">
        <v>257</v>
      </c>
      <c r="L5395" s="72" t="s">
        <v>449</v>
      </c>
      <c r="M5395" s="72"/>
    </row>
    <row r="5396" spans="2:13" x14ac:dyDescent="0.25">
      <c r="B5396" s="72" t="s">
        <v>143</v>
      </c>
      <c r="C5396" s="72" t="s">
        <v>144</v>
      </c>
      <c r="D5396" s="72" t="s">
        <v>12</v>
      </c>
      <c r="E5396" s="72" t="s">
        <v>152</v>
      </c>
      <c r="F5396" s="73">
        <v>-5892</v>
      </c>
      <c r="G5396" s="72" t="s">
        <v>14</v>
      </c>
      <c r="H5396" s="72" t="s">
        <v>155</v>
      </c>
      <c r="I5396" s="72" t="s">
        <v>136</v>
      </c>
      <c r="J5396" s="72" t="s">
        <v>18</v>
      </c>
      <c r="K5396" s="72" t="s">
        <v>33</v>
      </c>
      <c r="L5396" s="72" t="s">
        <v>636</v>
      </c>
      <c r="M5396" s="72"/>
    </row>
    <row r="5397" spans="2:13" x14ac:dyDescent="0.25">
      <c r="B5397" s="72" t="s">
        <v>143</v>
      </c>
      <c r="C5397" s="72" t="s">
        <v>144</v>
      </c>
      <c r="D5397" s="72" t="s">
        <v>12</v>
      </c>
      <c r="E5397" s="72" t="s">
        <v>761</v>
      </c>
      <c r="F5397" s="73">
        <v>16788009195</v>
      </c>
      <c r="G5397" s="72" t="s">
        <v>14</v>
      </c>
      <c r="H5397" s="72" t="s">
        <v>15</v>
      </c>
      <c r="I5397" s="72" t="s">
        <v>16</v>
      </c>
      <c r="J5397" s="72" t="s">
        <v>18</v>
      </c>
      <c r="K5397" s="72"/>
      <c r="L5397" s="72"/>
      <c r="M5397" s="72" t="s">
        <v>762</v>
      </c>
    </row>
    <row r="5398" spans="2:13" x14ac:dyDescent="0.25">
      <c r="B5398" s="72" t="s">
        <v>143</v>
      </c>
      <c r="C5398" s="72" t="s">
        <v>144</v>
      </c>
      <c r="D5398" s="72" t="s">
        <v>12</v>
      </c>
      <c r="E5398" s="72" t="s">
        <v>282</v>
      </c>
      <c r="F5398" s="73">
        <v>-226</v>
      </c>
      <c r="G5398" s="72" t="s">
        <v>14</v>
      </c>
      <c r="H5398" s="72" t="s">
        <v>155</v>
      </c>
      <c r="I5398" s="72" t="s">
        <v>136</v>
      </c>
      <c r="J5398" s="72" t="s">
        <v>18</v>
      </c>
      <c r="K5398" s="72" t="s">
        <v>21</v>
      </c>
      <c r="L5398" s="72" t="s">
        <v>178</v>
      </c>
      <c r="M5398" s="72"/>
    </row>
    <row r="5399" spans="2:13" x14ac:dyDescent="0.25">
      <c r="B5399" s="72" t="s">
        <v>143</v>
      </c>
      <c r="C5399" s="72" t="s">
        <v>144</v>
      </c>
      <c r="D5399" s="72" t="s">
        <v>12</v>
      </c>
      <c r="E5399" s="72" t="s">
        <v>229</v>
      </c>
      <c r="F5399" s="73">
        <v>-1333</v>
      </c>
      <c r="G5399" s="72" t="s">
        <v>14</v>
      </c>
      <c r="H5399" s="72" t="s">
        <v>15</v>
      </c>
      <c r="I5399" s="72" t="s">
        <v>16</v>
      </c>
      <c r="J5399" s="72" t="s">
        <v>18</v>
      </c>
      <c r="K5399" s="72" t="s">
        <v>24</v>
      </c>
      <c r="L5399" s="72" t="s">
        <v>612</v>
      </c>
      <c r="M5399" s="72"/>
    </row>
    <row r="5400" spans="2:13" x14ac:dyDescent="0.25">
      <c r="B5400" s="72" t="s">
        <v>143</v>
      </c>
      <c r="C5400" s="72" t="s">
        <v>144</v>
      </c>
      <c r="D5400" s="72" t="s">
        <v>12</v>
      </c>
      <c r="E5400" s="72" t="s">
        <v>152</v>
      </c>
      <c r="F5400" s="73">
        <v>-1</v>
      </c>
      <c r="G5400" s="72" t="s">
        <v>14</v>
      </c>
      <c r="H5400" s="72" t="s">
        <v>15</v>
      </c>
      <c r="I5400" s="72" t="s">
        <v>16</v>
      </c>
      <c r="J5400" s="72" t="s">
        <v>17</v>
      </c>
      <c r="K5400" s="72" t="s">
        <v>147</v>
      </c>
      <c r="L5400" s="72" t="s">
        <v>619</v>
      </c>
      <c r="M5400" s="72"/>
    </row>
    <row r="5401" spans="2:13" x14ac:dyDescent="0.25">
      <c r="B5401" s="72" t="s">
        <v>143</v>
      </c>
      <c r="C5401" s="72" t="s">
        <v>144</v>
      </c>
      <c r="D5401" s="72" t="s">
        <v>12</v>
      </c>
      <c r="E5401" s="72" t="s">
        <v>227</v>
      </c>
      <c r="F5401" s="73">
        <v>6165</v>
      </c>
      <c r="G5401" s="72" t="s">
        <v>14</v>
      </c>
      <c r="H5401" s="72" t="s">
        <v>155</v>
      </c>
      <c r="I5401" s="72" t="s">
        <v>16</v>
      </c>
      <c r="J5401" s="72" t="s">
        <v>18</v>
      </c>
      <c r="K5401" s="72" t="s">
        <v>33</v>
      </c>
      <c r="L5401" s="72" t="s">
        <v>300</v>
      </c>
      <c r="M5401" s="72" t="s">
        <v>163</v>
      </c>
    </row>
    <row r="5402" spans="2:13" x14ac:dyDescent="0.25">
      <c r="B5402" s="72" t="s">
        <v>143</v>
      </c>
      <c r="C5402" s="72" t="s">
        <v>144</v>
      </c>
      <c r="D5402" s="72" t="s">
        <v>12</v>
      </c>
      <c r="E5402" s="72" t="s">
        <v>219</v>
      </c>
      <c r="F5402" s="73">
        <v>53785</v>
      </c>
      <c r="G5402" s="72" t="s">
        <v>14</v>
      </c>
      <c r="H5402" s="72" t="s">
        <v>15</v>
      </c>
      <c r="I5402" s="72" t="s">
        <v>16</v>
      </c>
      <c r="J5402" s="72" t="s">
        <v>18</v>
      </c>
      <c r="K5402" s="72" t="s">
        <v>33</v>
      </c>
      <c r="L5402" s="72" t="s">
        <v>361</v>
      </c>
      <c r="M5402" s="72"/>
    </row>
    <row r="5403" spans="2:13" x14ac:dyDescent="0.25">
      <c r="B5403" s="72" t="s">
        <v>143</v>
      </c>
      <c r="C5403" s="72" t="s">
        <v>144</v>
      </c>
      <c r="D5403" s="72" t="s">
        <v>12</v>
      </c>
      <c r="E5403" s="72" t="s">
        <v>160</v>
      </c>
      <c r="F5403" s="73">
        <v>28785</v>
      </c>
      <c r="G5403" s="72" t="s">
        <v>14</v>
      </c>
      <c r="H5403" s="72" t="s">
        <v>155</v>
      </c>
      <c r="I5403" s="72" t="s">
        <v>16</v>
      </c>
      <c r="J5403" s="72" t="s">
        <v>18</v>
      </c>
      <c r="K5403" s="72" t="s">
        <v>33</v>
      </c>
      <c r="L5403" s="72" t="s">
        <v>598</v>
      </c>
      <c r="M5403" s="72" t="s">
        <v>191</v>
      </c>
    </row>
    <row r="5404" spans="2:13" x14ac:dyDescent="0.25">
      <c r="B5404" s="72" t="s">
        <v>143</v>
      </c>
      <c r="C5404" s="72" t="s">
        <v>144</v>
      </c>
      <c r="D5404" s="72" t="s">
        <v>12</v>
      </c>
      <c r="E5404" s="72" t="s">
        <v>154</v>
      </c>
      <c r="F5404" s="73">
        <v>-14515</v>
      </c>
      <c r="G5404" s="72" t="s">
        <v>14</v>
      </c>
      <c r="H5404" s="72" t="s">
        <v>155</v>
      </c>
      <c r="I5404" s="72" t="s">
        <v>16</v>
      </c>
      <c r="J5404" s="72" t="s">
        <v>18</v>
      </c>
      <c r="K5404" s="72" t="s">
        <v>33</v>
      </c>
      <c r="L5404" s="72" t="s">
        <v>256</v>
      </c>
      <c r="M5404" s="72"/>
    </row>
    <row r="5405" spans="2:13" x14ac:dyDescent="0.25">
      <c r="B5405" s="72" t="s">
        <v>143</v>
      </c>
      <c r="C5405" s="72" t="s">
        <v>144</v>
      </c>
      <c r="D5405" s="72" t="s">
        <v>12</v>
      </c>
      <c r="E5405" s="72" t="s">
        <v>227</v>
      </c>
      <c r="F5405" s="73">
        <v>41952</v>
      </c>
      <c r="G5405" s="72" t="s">
        <v>14</v>
      </c>
      <c r="H5405" s="72" t="s">
        <v>155</v>
      </c>
      <c r="I5405" s="72" t="s">
        <v>16</v>
      </c>
      <c r="J5405" s="72" t="s">
        <v>18</v>
      </c>
      <c r="K5405" s="72" t="s">
        <v>33</v>
      </c>
      <c r="L5405" s="72" t="s">
        <v>314</v>
      </c>
      <c r="M5405" s="72" t="s">
        <v>191</v>
      </c>
    </row>
    <row r="5406" spans="2:13" x14ac:dyDescent="0.25">
      <c r="B5406" s="72" t="s">
        <v>143</v>
      </c>
      <c r="C5406" s="72" t="s">
        <v>144</v>
      </c>
      <c r="D5406" s="72" t="s">
        <v>12</v>
      </c>
      <c r="E5406" s="72" t="s">
        <v>152</v>
      </c>
      <c r="F5406" s="73">
        <v>-335413</v>
      </c>
      <c r="G5406" s="72" t="s">
        <v>14</v>
      </c>
      <c r="H5406" s="72" t="s">
        <v>15</v>
      </c>
      <c r="I5406" s="72" t="s">
        <v>16</v>
      </c>
      <c r="J5406" s="72" t="s">
        <v>18</v>
      </c>
      <c r="K5406" s="72" t="s">
        <v>205</v>
      </c>
      <c r="L5406" s="72" t="s">
        <v>540</v>
      </c>
      <c r="M5406" s="72"/>
    </row>
    <row r="5407" spans="2:13" x14ac:dyDescent="0.25">
      <c r="B5407" s="72" t="s">
        <v>143</v>
      </c>
      <c r="C5407" s="72" t="s">
        <v>144</v>
      </c>
      <c r="D5407" s="72" t="s">
        <v>12</v>
      </c>
      <c r="E5407" s="72" t="s">
        <v>292</v>
      </c>
      <c r="F5407" s="73">
        <v>1073298</v>
      </c>
      <c r="G5407" s="72" t="s">
        <v>14</v>
      </c>
      <c r="H5407" s="72" t="s">
        <v>15</v>
      </c>
      <c r="I5407" s="72" t="s">
        <v>16</v>
      </c>
      <c r="J5407" s="72" t="s">
        <v>18</v>
      </c>
      <c r="K5407" s="72" t="s">
        <v>214</v>
      </c>
      <c r="L5407" s="72" t="s">
        <v>319</v>
      </c>
      <c r="M5407" s="72" t="s">
        <v>384</v>
      </c>
    </row>
    <row r="5408" spans="2:13" x14ac:dyDescent="0.25">
      <c r="B5408" s="72" t="s">
        <v>143</v>
      </c>
      <c r="C5408" s="72" t="s">
        <v>144</v>
      </c>
      <c r="D5408" s="72" t="s">
        <v>12</v>
      </c>
      <c r="E5408" s="72" t="s">
        <v>213</v>
      </c>
      <c r="F5408" s="73">
        <v>28728</v>
      </c>
      <c r="G5408" s="72" t="s">
        <v>14</v>
      </c>
      <c r="H5408" s="72" t="s">
        <v>155</v>
      </c>
      <c r="I5408" s="72" t="s">
        <v>16</v>
      </c>
      <c r="J5408" s="72" t="s">
        <v>18</v>
      </c>
      <c r="K5408" s="72" t="s">
        <v>267</v>
      </c>
      <c r="L5408" s="72" t="s">
        <v>603</v>
      </c>
      <c r="M5408" s="72" t="s">
        <v>191</v>
      </c>
    </row>
    <row r="5409" spans="2:13" x14ac:dyDescent="0.25">
      <c r="B5409" s="72" t="s">
        <v>143</v>
      </c>
      <c r="C5409" s="72" t="s">
        <v>144</v>
      </c>
      <c r="D5409" s="72" t="s">
        <v>12</v>
      </c>
      <c r="E5409" s="72" t="s">
        <v>145</v>
      </c>
      <c r="F5409" s="73">
        <v>-17803</v>
      </c>
      <c r="G5409" s="72" t="s">
        <v>14</v>
      </c>
      <c r="H5409" s="72" t="s">
        <v>155</v>
      </c>
      <c r="I5409" s="72" t="s">
        <v>16</v>
      </c>
      <c r="J5409" s="72" t="s">
        <v>18</v>
      </c>
      <c r="K5409" s="72" t="s">
        <v>33</v>
      </c>
      <c r="L5409" s="72" t="s">
        <v>430</v>
      </c>
      <c r="M5409" s="72"/>
    </row>
    <row r="5410" spans="2:13" x14ac:dyDescent="0.25">
      <c r="B5410" s="72" t="s">
        <v>143</v>
      </c>
      <c r="C5410" s="72" t="s">
        <v>144</v>
      </c>
      <c r="D5410" s="72" t="s">
        <v>12</v>
      </c>
      <c r="E5410" s="72" t="s">
        <v>197</v>
      </c>
      <c r="F5410" s="73">
        <v>370051</v>
      </c>
      <c r="G5410" s="72" t="s">
        <v>14</v>
      </c>
      <c r="H5410" s="72" t="s">
        <v>15</v>
      </c>
      <c r="I5410" s="72" t="s">
        <v>16</v>
      </c>
      <c r="J5410" s="72" t="s">
        <v>18</v>
      </c>
      <c r="K5410" s="72" t="s">
        <v>147</v>
      </c>
      <c r="L5410" s="72" t="s">
        <v>411</v>
      </c>
      <c r="M5410" s="72" t="s">
        <v>191</v>
      </c>
    </row>
    <row r="5411" spans="2:13" x14ac:dyDescent="0.25">
      <c r="B5411" s="72" t="s">
        <v>143</v>
      </c>
      <c r="C5411" s="72" t="s">
        <v>144</v>
      </c>
      <c r="D5411" s="72" t="s">
        <v>12</v>
      </c>
      <c r="E5411" s="72" t="s">
        <v>199</v>
      </c>
      <c r="F5411" s="73">
        <v>3066</v>
      </c>
      <c r="G5411" s="72" t="s">
        <v>14</v>
      </c>
      <c r="H5411" s="72" t="s">
        <v>155</v>
      </c>
      <c r="I5411" s="72" t="s">
        <v>16</v>
      </c>
      <c r="J5411" s="72" t="s">
        <v>18</v>
      </c>
      <c r="K5411" s="72" t="s">
        <v>21</v>
      </c>
      <c r="L5411" s="72" t="s">
        <v>711</v>
      </c>
      <c r="M5411" s="72"/>
    </row>
    <row r="5412" spans="2:13" x14ac:dyDescent="0.25">
      <c r="B5412" s="72" t="s">
        <v>143</v>
      </c>
      <c r="C5412" s="72" t="s">
        <v>144</v>
      </c>
      <c r="D5412" s="72" t="s">
        <v>12</v>
      </c>
      <c r="E5412" s="72" t="s">
        <v>181</v>
      </c>
      <c r="F5412" s="73">
        <v>-104</v>
      </c>
      <c r="G5412" s="72" t="s">
        <v>14</v>
      </c>
      <c r="H5412" s="72" t="s">
        <v>15</v>
      </c>
      <c r="I5412" s="72" t="s">
        <v>16</v>
      </c>
      <c r="J5412" s="72" t="s">
        <v>18</v>
      </c>
      <c r="K5412" s="72" t="s">
        <v>33</v>
      </c>
      <c r="L5412" s="72" t="s">
        <v>431</v>
      </c>
      <c r="M5412" s="72"/>
    </row>
    <row r="5413" spans="2:13" x14ac:dyDescent="0.25">
      <c r="B5413" s="72" t="s">
        <v>143</v>
      </c>
      <c r="C5413" s="72" t="s">
        <v>144</v>
      </c>
      <c r="D5413" s="72" t="s">
        <v>12</v>
      </c>
      <c r="E5413" s="72" t="s">
        <v>801</v>
      </c>
      <c r="F5413" s="73">
        <v>75893334</v>
      </c>
      <c r="G5413" s="72" t="s">
        <v>14</v>
      </c>
      <c r="H5413" s="72" t="s">
        <v>15</v>
      </c>
      <c r="I5413" s="72" t="s">
        <v>16</v>
      </c>
      <c r="J5413" s="72" t="s">
        <v>18</v>
      </c>
      <c r="K5413" s="72"/>
      <c r="L5413" s="72"/>
      <c r="M5413" s="72" t="s">
        <v>186</v>
      </c>
    </row>
    <row r="5414" spans="2:13" x14ac:dyDescent="0.25">
      <c r="B5414" s="72" t="s">
        <v>143</v>
      </c>
      <c r="C5414" s="72" t="s">
        <v>144</v>
      </c>
      <c r="D5414" s="72" t="s">
        <v>12</v>
      </c>
      <c r="E5414" s="72" t="s">
        <v>160</v>
      </c>
      <c r="F5414" s="73">
        <v>113599</v>
      </c>
      <c r="G5414" s="72" t="s">
        <v>14</v>
      </c>
      <c r="H5414" s="72" t="s">
        <v>155</v>
      </c>
      <c r="I5414" s="72" t="s">
        <v>16</v>
      </c>
      <c r="J5414" s="72" t="s">
        <v>18</v>
      </c>
      <c r="K5414" s="72" t="s">
        <v>267</v>
      </c>
      <c r="L5414" s="72" t="s">
        <v>340</v>
      </c>
      <c r="M5414" s="72" t="s">
        <v>191</v>
      </c>
    </row>
    <row r="5415" spans="2:13" x14ac:dyDescent="0.25">
      <c r="B5415" s="72" t="s">
        <v>143</v>
      </c>
      <c r="C5415" s="72" t="s">
        <v>144</v>
      </c>
      <c r="D5415" s="72" t="s">
        <v>12</v>
      </c>
      <c r="E5415" s="72" t="s">
        <v>160</v>
      </c>
      <c r="F5415" s="73">
        <v>703684</v>
      </c>
      <c r="G5415" s="72" t="s">
        <v>14</v>
      </c>
      <c r="H5415" s="72" t="s">
        <v>15</v>
      </c>
      <c r="I5415" s="72" t="s">
        <v>16</v>
      </c>
      <c r="J5415" s="72" t="s">
        <v>18</v>
      </c>
      <c r="K5415" s="72" t="s">
        <v>161</v>
      </c>
      <c r="L5415" s="72" t="s">
        <v>793</v>
      </c>
      <c r="M5415" s="72" t="s">
        <v>248</v>
      </c>
    </row>
    <row r="5416" spans="2:13" x14ac:dyDescent="0.25">
      <c r="B5416" s="72" t="s">
        <v>143</v>
      </c>
      <c r="C5416" s="72" t="s">
        <v>144</v>
      </c>
      <c r="D5416" s="72" t="s">
        <v>12</v>
      </c>
      <c r="E5416" s="72" t="s">
        <v>201</v>
      </c>
      <c r="F5416" s="73">
        <v>148380</v>
      </c>
      <c r="G5416" s="72" t="s">
        <v>14</v>
      </c>
      <c r="H5416" s="72" t="s">
        <v>15</v>
      </c>
      <c r="I5416" s="72" t="s">
        <v>16</v>
      </c>
      <c r="J5416" s="72" t="s">
        <v>18</v>
      </c>
      <c r="K5416" s="72" t="s">
        <v>189</v>
      </c>
      <c r="L5416" s="72" t="s">
        <v>618</v>
      </c>
      <c r="M5416" s="72" t="s">
        <v>159</v>
      </c>
    </row>
    <row r="5417" spans="2:13" x14ac:dyDescent="0.25">
      <c r="B5417" s="72" t="s">
        <v>143</v>
      </c>
      <c r="C5417" s="72" t="s">
        <v>144</v>
      </c>
      <c r="D5417" s="72" t="s">
        <v>12</v>
      </c>
      <c r="E5417" s="72" t="s">
        <v>152</v>
      </c>
      <c r="F5417" s="73">
        <v>-782</v>
      </c>
      <c r="G5417" s="72" t="s">
        <v>14</v>
      </c>
      <c r="H5417" s="72" t="s">
        <v>155</v>
      </c>
      <c r="I5417" s="72" t="s">
        <v>136</v>
      </c>
      <c r="J5417" s="72" t="s">
        <v>18</v>
      </c>
      <c r="K5417" s="72" t="s">
        <v>267</v>
      </c>
      <c r="L5417" s="72" t="s">
        <v>372</v>
      </c>
      <c r="M5417" s="72"/>
    </row>
    <row r="5418" spans="2:13" x14ac:dyDescent="0.25">
      <c r="B5418" s="72" t="s">
        <v>143</v>
      </c>
      <c r="C5418" s="72" t="s">
        <v>144</v>
      </c>
      <c r="D5418" s="72" t="s">
        <v>12</v>
      </c>
      <c r="E5418" s="72" t="s">
        <v>175</v>
      </c>
      <c r="F5418" s="73">
        <v>-37149</v>
      </c>
      <c r="G5418" s="72" t="s">
        <v>14</v>
      </c>
      <c r="H5418" s="72" t="s">
        <v>15</v>
      </c>
      <c r="I5418" s="72" t="s">
        <v>16</v>
      </c>
      <c r="J5418" s="72" t="s">
        <v>18</v>
      </c>
      <c r="K5418" s="72" t="s">
        <v>147</v>
      </c>
      <c r="L5418" s="72" t="s">
        <v>310</v>
      </c>
      <c r="M5418" s="72"/>
    </row>
    <row r="5419" spans="2:13" x14ac:dyDescent="0.25">
      <c r="B5419" s="72" t="s">
        <v>143</v>
      </c>
      <c r="C5419" s="72" t="s">
        <v>144</v>
      </c>
      <c r="D5419" s="72" t="s">
        <v>12</v>
      </c>
      <c r="E5419" s="72" t="s">
        <v>237</v>
      </c>
      <c r="F5419" s="73">
        <v>252289</v>
      </c>
      <c r="G5419" s="72" t="s">
        <v>14</v>
      </c>
      <c r="H5419" s="72" t="s">
        <v>15</v>
      </c>
      <c r="I5419" s="72" t="s">
        <v>16</v>
      </c>
      <c r="J5419" s="72" t="s">
        <v>18</v>
      </c>
      <c r="K5419" s="72" t="s">
        <v>257</v>
      </c>
      <c r="L5419" s="72" t="s">
        <v>718</v>
      </c>
      <c r="M5419" s="72" t="s">
        <v>248</v>
      </c>
    </row>
    <row r="5420" spans="2:13" x14ac:dyDescent="0.25">
      <c r="B5420" s="72" t="s">
        <v>143</v>
      </c>
      <c r="C5420" s="72" t="s">
        <v>144</v>
      </c>
      <c r="D5420" s="72" t="s">
        <v>12</v>
      </c>
      <c r="E5420" s="72" t="s">
        <v>227</v>
      </c>
      <c r="F5420" s="73">
        <v>224100</v>
      </c>
      <c r="G5420" s="72" t="s">
        <v>14</v>
      </c>
      <c r="H5420" s="72" t="s">
        <v>15</v>
      </c>
      <c r="I5420" s="72" t="s">
        <v>16</v>
      </c>
      <c r="J5420" s="72" t="s">
        <v>18</v>
      </c>
      <c r="K5420" s="72" t="s">
        <v>33</v>
      </c>
      <c r="L5420" s="72" t="s">
        <v>261</v>
      </c>
      <c r="M5420" s="72" t="s">
        <v>248</v>
      </c>
    </row>
    <row r="5421" spans="2:13" x14ac:dyDescent="0.25">
      <c r="B5421" s="72" t="s">
        <v>143</v>
      </c>
      <c r="C5421" s="72" t="s">
        <v>144</v>
      </c>
      <c r="D5421" s="72" t="s">
        <v>12</v>
      </c>
      <c r="E5421" s="72" t="s">
        <v>157</v>
      </c>
      <c r="F5421" s="73">
        <v>366861</v>
      </c>
      <c r="G5421" s="72" t="s">
        <v>14</v>
      </c>
      <c r="H5421" s="72" t="s">
        <v>15</v>
      </c>
      <c r="I5421" s="72" t="s">
        <v>16</v>
      </c>
      <c r="J5421" s="72" t="s">
        <v>18</v>
      </c>
      <c r="K5421" s="72" t="s">
        <v>161</v>
      </c>
      <c r="L5421" s="72" t="s">
        <v>793</v>
      </c>
      <c r="M5421" s="72" t="s">
        <v>322</v>
      </c>
    </row>
    <row r="5422" spans="2:13" x14ac:dyDescent="0.25">
      <c r="B5422" s="72" t="s">
        <v>143</v>
      </c>
      <c r="C5422" s="72" t="s">
        <v>144</v>
      </c>
      <c r="D5422" s="72" t="s">
        <v>12</v>
      </c>
      <c r="E5422" s="72" t="s">
        <v>242</v>
      </c>
      <c r="F5422" s="73">
        <v>-13762</v>
      </c>
      <c r="G5422" s="72" t="s">
        <v>14</v>
      </c>
      <c r="H5422" s="72" t="s">
        <v>155</v>
      </c>
      <c r="I5422" s="72" t="s">
        <v>16</v>
      </c>
      <c r="J5422" s="72" t="s">
        <v>18</v>
      </c>
      <c r="K5422" s="72" t="s">
        <v>267</v>
      </c>
      <c r="L5422" s="72" t="s">
        <v>478</v>
      </c>
      <c r="M5422" s="72"/>
    </row>
    <row r="5423" spans="2:13" x14ac:dyDescent="0.25">
      <c r="B5423" s="72" t="s">
        <v>143</v>
      </c>
      <c r="C5423" s="72" t="s">
        <v>144</v>
      </c>
      <c r="D5423" s="72" t="s">
        <v>12</v>
      </c>
      <c r="E5423" s="72" t="s">
        <v>145</v>
      </c>
      <c r="F5423" s="73">
        <v>-1183</v>
      </c>
      <c r="G5423" s="72" t="s">
        <v>14</v>
      </c>
      <c r="H5423" s="72" t="s">
        <v>155</v>
      </c>
      <c r="I5423" s="72" t="s">
        <v>16</v>
      </c>
      <c r="J5423" s="72" t="s">
        <v>18</v>
      </c>
      <c r="K5423" s="72" t="s">
        <v>33</v>
      </c>
      <c r="L5423" s="72" t="s">
        <v>323</v>
      </c>
      <c r="M5423" s="72"/>
    </row>
    <row r="5424" spans="2:13" x14ac:dyDescent="0.25">
      <c r="B5424" s="72" t="s">
        <v>143</v>
      </c>
      <c r="C5424" s="72" t="s">
        <v>144</v>
      </c>
      <c r="D5424" s="72" t="s">
        <v>12</v>
      </c>
      <c r="E5424" s="72" t="s">
        <v>219</v>
      </c>
      <c r="F5424" s="73">
        <v>529483</v>
      </c>
      <c r="G5424" s="72" t="s">
        <v>14</v>
      </c>
      <c r="H5424" s="72" t="s">
        <v>155</v>
      </c>
      <c r="I5424" s="72" t="s">
        <v>16</v>
      </c>
      <c r="J5424" s="72" t="s">
        <v>18</v>
      </c>
      <c r="K5424" s="72" t="s">
        <v>33</v>
      </c>
      <c r="L5424" s="72" t="s">
        <v>497</v>
      </c>
      <c r="M5424" s="72"/>
    </row>
    <row r="5425" spans="2:13" x14ac:dyDescent="0.25">
      <c r="B5425" s="72" t="s">
        <v>143</v>
      </c>
      <c r="C5425" s="72" t="s">
        <v>144</v>
      </c>
      <c r="D5425" s="72" t="s">
        <v>12</v>
      </c>
      <c r="E5425" s="72" t="s">
        <v>175</v>
      </c>
      <c r="F5425" s="73">
        <v>-25839</v>
      </c>
      <c r="G5425" s="72" t="s">
        <v>14</v>
      </c>
      <c r="H5425" s="72" t="s">
        <v>15</v>
      </c>
      <c r="I5425" s="72" t="s">
        <v>16</v>
      </c>
      <c r="J5425" s="72" t="s">
        <v>18</v>
      </c>
      <c r="K5425" s="72" t="s">
        <v>33</v>
      </c>
      <c r="L5425" s="72" t="s">
        <v>649</v>
      </c>
      <c r="M5425" s="72"/>
    </row>
    <row r="5426" spans="2:13" x14ac:dyDescent="0.25">
      <c r="B5426" s="72" t="s">
        <v>143</v>
      </c>
      <c r="C5426" s="72" t="s">
        <v>144</v>
      </c>
      <c r="D5426" s="72" t="s">
        <v>12</v>
      </c>
      <c r="E5426" s="72" t="s">
        <v>152</v>
      </c>
      <c r="F5426" s="73">
        <v>-148986</v>
      </c>
      <c r="G5426" s="72" t="s">
        <v>14</v>
      </c>
      <c r="H5426" s="72" t="s">
        <v>155</v>
      </c>
      <c r="I5426" s="72" t="s">
        <v>16</v>
      </c>
      <c r="J5426" s="72" t="s">
        <v>18</v>
      </c>
      <c r="K5426" s="72" t="s">
        <v>33</v>
      </c>
      <c r="L5426" s="72" t="s">
        <v>364</v>
      </c>
      <c r="M5426" s="72"/>
    </row>
    <row r="5427" spans="2:13" x14ac:dyDescent="0.25">
      <c r="B5427" s="72" t="s">
        <v>143</v>
      </c>
      <c r="C5427" s="72" t="s">
        <v>144</v>
      </c>
      <c r="D5427" s="72" t="s">
        <v>12</v>
      </c>
      <c r="E5427" s="72" t="s">
        <v>181</v>
      </c>
      <c r="F5427" s="73">
        <v>-3483</v>
      </c>
      <c r="G5427" s="72" t="s">
        <v>14</v>
      </c>
      <c r="H5427" s="72" t="s">
        <v>155</v>
      </c>
      <c r="I5427" s="72" t="s">
        <v>16</v>
      </c>
      <c r="J5427" s="72" t="s">
        <v>18</v>
      </c>
      <c r="K5427" s="72" t="s">
        <v>33</v>
      </c>
      <c r="L5427" s="72" t="s">
        <v>279</v>
      </c>
      <c r="M5427" s="72"/>
    </row>
    <row r="5428" spans="2:13" x14ac:dyDescent="0.25">
      <c r="B5428" s="72" t="s">
        <v>143</v>
      </c>
      <c r="C5428" s="72" t="s">
        <v>144</v>
      </c>
      <c r="D5428" s="72" t="s">
        <v>12</v>
      </c>
      <c r="E5428" s="72" t="s">
        <v>145</v>
      </c>
      <c r="F5428" s="73">
        <v>-20</v>
      </c>
      <c r="G5428" s="72" t="s">
        <v>14</v>
      </c>
      <c r="H5428" s="72" t="s">
        <v>15</v>
      </c>
      <c r="I5428" s="72" t="s">
        <v>16</v>
      </c>
      <c r="J5428" s="72" t="s">
        <v>17</v>
      </c>
      <c r="K5428" s="72" t="s">
        <v>27</v>
      </c>
      <c r="L5428" s="72" t="s">
        <v>28</v>
      </c>
      <c r="M5428" s="72"/>
    </row>
    <row r="5429" spans="2:13" x14ac:dyDescent="0.25">
      <c r="B5429" s="72" t="s">
        <v>143</v>
      </c>
      <c r="C5429" s="72" t="s">
        <v>144</v>
      </c>
      <c r="D5429" s="72" t="s">
        <v>12</v>
      </c>
      <c r="E5429" s="72" t="s">
        <v>157</v>
      </c>
      <c r="F5429" s="73">
        <v>76393</v>
      </c>
      <c r="G5429" s="72" t="s">
        <v>14</v>
      </c>
      <c r="H5429" s="72" t="s">
        <v>155</v>
      </c>
      <c r="I5429" s="72" t="s">
        <v>16</v>
      </c>
      <c r="J5429" s="72" t="s">
        <v>18</v>
      </c>
      <c r="K5429" s="72" t="s">
        <v>33</v>
      </c>
      <c r="L5429" s="72" t="s">
        <v>318</v>
      </c>
      <c r="M5429" s="72" t="s">
        <v>159</v>
      </c>
    </row>
    <row r="5430" spans="2:13" x14ac:dyDescent="0.25">
      <c r="B5430" s="72" t="s">
        <v>143</v>
      </c>
      <c r="C5430" s="72" t="s">
        <v>144</v>
      </c>
      <c r="D5430" s="72" t="s">
        <v>12</v>
      </c>
      <c r="E5430" s="72" t="s">
        <v>177</v>
      </c>
      <c r="F5430" s="73">
        <v>64983</v>
      </c>
      <c r="G5430" s="72" t="s">
        <v>14</v>
      </c>
      <c r="H5430" s="72" t="s">
        <v>15</v>
      </c>
      <c r="I5430" s="72" t="s">
        <v>16</v>
      </c>
      <c r="J5430" s="72" t="s">
        <v>18</v>
      </c>
      <c r="K5430" s="72" t="s">
        <v>214</v>
      </c>
      <c r="L5430" s="72" t="s">
        <v>642</v>
      </c>
      <c r="M5430" s="72"/>
    </row>
    <row r="5431" spans="2:13" x14ac:dyDescent="0.25">
      <c r="B5431" s="72" t="s">
        <v>143</v>
      </c>
      <c r="C5431" s="72" t="s">
        <v>144</v>
      </c>
      <c r="D5431" s="72" t="s">
        <v>12</v>
      </c>
      <c r="E5431" s="72" t="s">
        <v>199</v>
      </c>
      <c r="F5431" s="73">
        <v>3783</v>
      </c>
      <c r="G5431" s="72" t="s">
        <v>14</v>
      </c>
      <c r="H5431" s="72" t="s">
        <v>15</v>
      </c>
      <c r="I5431" s="72" t="s">
        <v>16</v>
      </c>
      <c r="J5431" s="72" t="s">
        <v>18</v>
      </c>
      <c r="K5431" s="72" t="s">
        <v>33</v>
      </c>
      <c r="L5431" s="72" t="s">
        <v>615</v>
      </c>
      <c r="M5431" s="72"/>
    </row>
    <row r="5432" spans="2:13" x14ac:dyDescent="0.25">
      <c r="B5432" s="72" t="s">
        <v>143</v>
      </c>
      <c r="C5432" s="72" t="s">
        <v>144</v>
      </c>
      <c r="D5432" s="72" t="s">
        <v>12</v>
      </c>
      <c r="E5432" s="72" t="s">
        <v>181</v>
      </c>
      <c r="F5432" s="73">
        <v>-232</v>
      </c>
      <c r="G5432" s="72" t="s">
        <v>14</v>
      </c>
      <c r="H5432" s="72" t="s">
        <v>15</v>
      </c>
      <c r="I5432" s="72" t="s">
        <v>16</v>
      </c>
      <c r="J5432" s="72" t="s">
        <v>18</v>
      </c>
      <c r="K5432" s="72" t="s">
        <v>147</v>
      </c>
      <c r="L5432" s="72" t="s">
        <v>706</v>
      </c>
      <c r="M5432" s="72"/>
    </row>
    <row r="5433" spans="2:13" x14ac:dyDescent="0.25">
      <c r="B5433" s="72" t="s">
        <v>143</v>
      </c>
      <c r="C5433" s="72" t="s">
        <v>144</v>
      </c>
      <c r="D5433" s="72" t="s">
        <v>12</v>
      </c>
      <c r="E5433" s="72" t="s">
        <v>199</v>
      </c>
      <c r="F5433" s="73">
        <v>446</v>
      </c>
      <c r="G5433" s="72" t="s">
        <v>14</v>
      </c>
      <c r="H5433" s="72" t="s">
        <v>155</v>
      </c>
      <c r="I5433" s="72" t="s">
        <v>16</v>
      </c>
      <c r="J5433" s="72" t="s">
        <v>18</v>
      </c>
      <c r="K5433" s="72" t="s">
        <v>33</v>
      </c>
      <c r="L5433" s="72" t="s">
        <v>262</v>
      </c>
      <c r="M5433" s="72"/>
    </row>
    <row r="5434" spans="2:13" x14ac:dyDescent="0.25">
      <c r="B5434" s="72" t="s">
        <v>143</v>
      </c>
      <c r="C5434" s="72" t="s">
        <v>144</v>
      </c>
      <c r="D5434" s="72" t="s">
        <v>12</v>
      </c>
      <c r="E5434" s="72" t="s">
        <v>292</v>
      </c>
      <c r="F5434" s="73">
        <v>118316</v>
      </c>
      <c r="G5434" s="72" t="s">
        <v>14</v>
      </c>
      <c r="H5434" s="72" t="s">
        <v>15</v>
      </c>
      <c r="I5434" s="72" t="s">
        <v>16</v>
      </c>
      <c r="J5434" s="72" t="s">
        <v>18</v>
      </c>
      <c r="K5434" s="72" t="s">
        <v>147</v>
      </c>
      <c r="L5434" s="72" t="s">
        <v>703</v>
      </c>
      <c r="M5434" s="72" t="s">
        <v>293</v>
      </c>
    </row>
    <row r="5435" spans="2:13" x14ac:dyDescent="0.25">
      <c r="B5435" s="72" t="s">
        <v>143</v>
      </c>
      <c r="C5435" s="72" t="s">
        <v>144</v>
      </c>
      <c r="D5435" s="72" t="s">
        <v>12</v>
      </c>
      <c r="E5435" s="72" t="s">
        <v>188</v>
      </c>
      <c r="F5435" s="73">
        <v>3520138</v>
      </c>
      <c r="G5435" s="72" t="s">
        <v>14</v>
      </c>
      <c r="H5435" s="72" t="s">
        <v>155</v>
      </c>
      <c r="I5435" s="72" t="s">
        <v>16</v>
      </c>
      <c r="J5435" s="72" t="s">
        <v>18</v>
      </c>
      <c r="K5435" s="72" t="s">
        <v>33</v>
      </c>
      <c r="L5435" s="72" t="s">
        <v>360</v>
      </c>
      <c r="M5435" s="72" t="s">
        <v>163</v>
      </c>
    </row>
    <row r="5436" spans="2:13" x14ac:dyDescent="0.25">
      <c r="B5436" s="72" t="s">
        <v>143</v>
      </c>
      <c r="C5436" s="72" t="s">
        <v>144</v>
      </c>
      <c r="D5436" s="72" t="s">
        <v>12</v>
      </c>
      <c r="E5436" s="72" t="s">
        <v>175</v>
      </c>
      <c r="F5436" s="73">
        <v>-47555</v>
      </c>
      <c r="G5436" s="72" t="s">
        <v>14</v>
      </c>
      <c r="H5436" s="72" t="s">
        <v>15</v>
      </c>
      <c r="I5436" s="72" t="s">
        <v>16</v>
      </c>
      <c r="J5436" s="72" t="s">
        <v>18</v>
      </c>
      <c r="K5436" s="72" t="s">
        <v>147</v>
      </c>
      <c r="L5436" s="72" t="s">
        <v>574</v>
      </c>
      <c r="M5436" s="72"/>
    </row>
    <row r="5437" spans="2:13" x14ac:dyDescent="0.25">
      <c r="B5437" s="72" t="s">
        <v>143</v>
      </c>
      <c r="C5437" s="72" t="s">
        <v>144</v>
      </c>
      <c r="D5437" s="72" t="s">
        <v>12</v>
      </c>
      <c r="E5437" s="72" t="s">
        <v>183</v>
      </c>
      <c r="F5437" s="73">
        <v>385534</v>
      </c>
      <c r="G5437" s="72" t="s">
        <v>14</v>
      </c>
      <c r="H5437" s="72" t="s">
        <v>155</v>
      </c>
      <c r="I5437" s="72" t="s">
        <v>16</v>
      </c>
      <c r="J5437" s="72" t="s">
        <v>18</v>
      </c>
      <c r="K5437" s="72" t="s">
        <v>269</v>
      </c>
      <c r="L5437" s="72" t="s">
        <v>270</v>
      </c>
      <c r="M5437" s="72" t="s">
        <v>248</v>
      </c>
    </row>
    <row r="5438" spans="2:13" x14ac:dyDescent="0.25">
      <c r="B5438" s="72" t="s">
        <v>143</v>
      </c>
      <c r="C5438" s="72" t="s">
        <v>144</v>
      </c>
      <c r="D5438" s="72" t="s">
        <v>12</v>
      </c>
      <c r="E5438" s="72" t="s">
        <v>177</v>
      </c>
      <c r="F5438" s="73">
        <v>1550354</v>
      </c>
      <c r="G5438" s="72" t="s">
        <v>14</v>
      </c>
      <c r="H5438" s="72" t="s">
        <v>15</v>
      </c>
      <c r="I5438" s="72" t="s">
        <v>16</v>
      </c>
      <c r="J5438" s="72" t="s">
        <v>18</v>
      </c>
      <c r="K5438" s="72" t="s">
        <v>147</v>
      </c>
      <c r="L5438" s="72" t="s">
        <v>587</v>
      </c>
      <c r="M5438" s="72"/>
    </row>
    <row r="5439" spans="2:13" x14ac:dyDescent="0.25">
      <c r="B5439" s="72" t="s">
        <v>143</v>
      </c>
      <c r="C5439" s="72" t="s">
        <v>144</v>
      </c>
      <c r="D5439" s="72" t="s">
        <v>12</v>
      </c>
      <c r="E5439" s="72" t="s">
        <v>145</v>
      </c>
      <c r="F5439" s="73">
        <v>-12529</v>
      </c>
      <c r="G5439" s="72" t="s">
        <v>14</v>
      </c>
      <c r="H5439" s="72" t="s">
        <v>15</v>
      </c>
      <c r="I5439" s="72" t="s">
        <v>16</v>
      </c>
      <c r="J5439" s="72" t="s">
        <v>18</v>
      </c>
      <c r="K5439" s="72" t="s">
        <v>267</v>
      </c>
      <c r="L5439" s="72" t="s">
        <v>342</v>
      </c>
      <c r="M5439" s="72"/>
    </row>
    <row r="5440" spans="2:13" x14ac:dyDescent="0.25">
      <c r="B5440" s="72" t="s">
        <v>143</v>
      </c>
      <c r="C5440" s="72" t="s">
        <v>144</v>
      </c>
      <c r="D5440" s="72" t="s">
        <v>12</v>
      </c>
      <c r="E5440" s="72" t="s">
        <v>157</v>
      </c>
      <c r="F5440" s="73">
        <v>3612011</v>
      </c>
      <c r="G5440" s="72" t="s">
        <v>14</v>
      </c>
      <c r="H5440" s="72" t="s">
        <v>15</v>
      </c>
      <c r="I5440" s="72" t="s">
        <v>16</v>
      </c>
      <c r="J5440" s="72" t="s">
        <v>18</v>
      </c>
      <c r="K5440" s="72" t="s">
        <v>257</v>
      </c>
      <c r="L5440" s="72" t="s">
        <v>718</v>
      </c>
      <c r="M5440" s="72" t="s">
        <v>337</v>
      </c>
    </row>
    <row r="5441" spans="2:13" x14ac:dyDescent="0.25">
      <c r="B5441" s="72" t="s">
        <v>143</v>
      </c>
      <c r="C5441" s="72" t="s">
        <v>144</v>
      </c>
      <c r="D5441" s="72" t="s">
        <v>12</v>
      </c>
      <c r="E5441" s="72" t="s">
        <v>828</v>
      </c>
      <c r="F5441" s="73">
        <v>40161062</v>
      </c>
      <c r="G5441" s="72" t="s">
        <v>31</v>
      </c>
      <c r="H5441" s="72" t="s">
        <v>15</v>
      </c>
      <c r="I5441" s="72" t="s">
        <v>16</v>
      </c>
      <c r="J5441" s="72" t="s">
        <v>18</v>
      </c>
      <c r="K5441" s="72"/>
      <c r="L5441" s="72"/>
      <c r="M5441" s="72" t="s">
        <v>322</v>
      </c>
    </row>
    <row r="5442" spans="2:13" x14ac:dyDescent="0.25">
      <c r="B5442" s="72" t="s">
        <v>143</v>
      </c>
      <c r="C5442" s="72" t="s">
        <v>144</v>
      </c>
      <c r="D5442" s="72" t="s">
        <v>12</v>
      </c>
      <c r="E5442" s="72" t="s">
        <v>188</v>
      </c>
      <c r="F5442" s="73">
        <v>697272</v>
      </c>
      <c r="G5442" s="72" t="s">
        <v>14</v>
      </c>
      <c r="H5442" s="72" t="s">
        <v>155</v>
      </c>
      <c r="I5442" s="72" t="s">
        <v>16</v>
      </c>
      <c r="J5442" s="72" t="s">
        <v>18</v>
      </c>
      <c r="K5442" s="72" t="s">
        <v>267</v>
      </c>
      <c r="L5442" s="72" t="s">
        <v>468</v>
      </c>
      <c r="M5442" s="72" t="s">
        <v>151</v>
      </c>
    </row>
    <row r="5443" spans="2:13" x14ac:dyDescent="0.25">
      <c r="B5443" s="72" t="s">
        <v>143</v>
      </c>
      <c r="C5443" s="72" t="s">
        <v>144</v>
      </c>
      <c r="D5443" s="72" t="s">
        <v>12</v>
      </c>
      <c r="E5443" s="72" t="s">
        <v>152</v>
      </c>
      <c r="F5443" s="73">
        <v>-6799</v>
      </c>
      <c r="G5443" s="72" t="s">
        <v>14</v>
      </c>
      <c r="H5443" s="72" t="s">
        <v>155</v>
      </c>
      <c r="I5443" s="72" t="s">
        <v>16</v>
      </c>
      <c r="J5443" s="72" t="s">
        <v>18</v>
      </c>
      <c r="K5443" s="72" t="s">
        <v>33</v>
      </c>
      <c r="L5443" s="72" t="s">
        <v>262</v>
      </c>
      <c r="M5443" s="72"/>
    </row>
    <row r="5444" spans="2:13" x14ac:dyDescent="0.25">
      <c r="B5444" s="72" t="s">
        <v>143</v>
      </c>
      <c r="C5444" s="72" t="s">
        <v>144</v>
      </c>
      <c r="D5444" s="72" t="s">
        <v>12</v>
      </c>
      <c r="E5444" s="72" t="s">
        <v>746</v>
      </c>
      <c r="F5444" s="73">
        <v>31493</v>
      </c>
      <c r="G5444" s="72" t="s">
        <v>14</v>
      </c>
      <c r="H5444" s="72" t="s">
        <v>155</v>
      </c>
      <c r="I5444" s="72" t="s">
        <v>16</v>
      </c>
      <c r="J5444" s="72" t="s">
        <v>18</v>
      </c>
      <c r="K5444" s="72" t="s">
        <v>33</v>
      </c>
      <c r="L5444" s="72" t="s">
        <v>436</v>
      </c>
      <c r="M5444" s="72" t="s">
        <v>159</v>
      </c>
    </row>
    <row r="5445" spans="2:13" x14ac:dyDescent="0.25">
      <c r="B5445" s="72" t="s">
        <v>143</v>
      </c>
      <c r="C5445" s="72" t="s">
        <v>144</v>
      </c>
      <c r="D5445" s="72" t="s">
        <v>12</v>
      </c>
      <c r="E5445" s="72" t="s">
        <v>183</v>
      </c>
      <c r="F5445" s="73">
        <v>6218</v>
      </c>
      <c r="G5445" s="72" t="s">
        <v>14</v>
      </c>
      <c r="H5445" s="72" t="s">
        <v>15</v>
      </c>
      <c r="I5445" s="72" t="s">
        <v>16</v>
      </c>
      <c r="J5445" s="72" t="s">
        <v>18</v>
      </c>
      <c r="K5445" s="72" t="s">
        <v>147</v>
      </c>
      <c r="L5445" s="72" t="s">
        <v>388</v>
      </c>
      <c r="M5445" s="72" t="s">
        <v>191</v>
      </c>
    </row>
    <row r="5446" spans="2:13" x14ac:dyDescent="0.25">
      <c r="B5446" s="72" t="s">
        <v>143</v>
      </c>
      <c r="C5446" s="72" t="s">
        <v>144</v>
      </c>
      <c r="D5446" s="72" t="s">
        <v>12</v>
      </c>
      <c r="E5446" s="72" t="s">
        <v>213</v>
      </c>
      <c r="F5446" s="73">
        <v>7447</v>
      </c>
      <c r="G5446" s="72" t="s">
        <v>14</v>
      </c>
      <c r="H5446" s="72" t="s">
        <v>15</v>
      </c>
      <c r="I5446" s="72" t="s">
        <v>16</v>
      </c>
      <c r="J5446" s="72" t="s">
        <v>18</v>
      </c>
      <c r="K5446" s="72" t="s">
        <v>161</v>
      </c>
      <c r="L5446" s="72" t="s">
        <v>582</v>
      </c>
      <c r="M5446" s="72" t="s">
        <v>151</v>
      </c>
    </row>
    <row r="5447" spans="2:13" x14ac:dyDescent="0.25">
      <c r="B5447" s="72" t="s">
        <v>143</v>
      </c>
      <c r="C5447" s="72" t="s">
        <v>144</v>
      </c>
      <c r="D5447" s="72" t="s">
        <v>12</v>
      </c>
      <c r="E5447" s="72" t="s">
        <v>209</v>
      </c>
      <c r="F5447" s="73">
        <v>260618</v>
      </c>
      <c r="G5447" s="72" t="s">
        <v>14</v>
      </c>
      <c r="H5447" s="72" t="s">
        <v>15</v>
      </c>
      <c r="I5447" s="72" t="s">
        <v>16</v>
      </c>
      <c r="J5447" s="72" t="s">
        <v>18</v>
      </c>
      <c r="K5447" s="72" t="s">
        <v>147</v>
      </c>
      <c r="L5447" s="72" t="s">
        <v>440</v>
      </c>
      <c r="M5447" s="72" t="s">
        <v>203</v>
      </c>
    </row>
    <row r="5448" spans="2:13" x14ac:dyDescent="0.25">
      <c r="B5448" s="72" t="s">
        <v>143</v>
      </c>
      <c r="C5448" s="72" t="s">
        <v>144</v>
      </c>
      <c r="D5448" s="72" t="s">
        <v>12</v>
      </c>
      <c r="E5448" s="72" t="s">
        <v>209</v>
      </c>
      <c r="F5448" s="73">
        <v>7626233</v>
      </c>
      <c r="G5448" s="72" t="s">
        <v>14</v>
      </c>
      <c r="H5448" s="72" t="s">
        <v>15</v>
      </c>
      <c r="I5448" s="72" t="s">
        <v>16</v>
      </c>
      <c r="J5448" s="72" t="s">
        <v>18</v>
      </c>
      <c r="K5448" s="72" t="s">
        <v>33</v>
      </c>
      <c r="L5448" s="72" t="s">
        <v>677</v>
      </c>
      <c r="M5448" s="72" t="s">
        <v>159</v>
      </c>
    </row>
    <row r="5449" spans="2:13" x14ac:dyDescent="0.25">
      <c r="B5449" s="72" t="s">
        <v>143</v>
      </c>
      <c r="C5449" s="72" t="s">
        <v>144</v>
      </c>
      <c r="D5449" s="72" t="s">
        <v>12</v>
      </c>
      <c r="E5449" s="72" t="s">
        <v>154</v>
      </c>
      <c r="F5449" s="73">
        <v>-153</v>
      </c>
      <c r="G5449" s="72" t="s">
        <v>14</v>
      </c>
      <c r="H5449" s="72" t="s">
        <v>15</v>
      </c>
      <c r="I5449" s="72" t="s">
        <v>16</v>
      </c>
      <c r="J5449" s="72" t="s">
        <v>18</v>
      </c>
      <c r="K5449" s="72" t="s">
        <v>33</v>
      </c>
      <c r="L5449" s="72" t="s">
        <v>544</v>
      </c>
      <c r="M5449" s="72"/>
    </row>
    <row r="5450" spans="2:13" x14ac:dyDescent="0.25">
      <c r="B5450" s="72" t="s">
        <v>143</v>
      </c>
      <c r="C5450" s="72" t="s">
        <v>144</v>
      </c>
      <c r="D5450" s="72" t="s">
        <v>12</v>
      </c>
      <c r="E5450" s="72" t="s">
        <v>149</v>
      </c>
      <c r="F5450" s="73">
        <v>748670719</v>
      </c>
      <c r="G5450" s="72" t="s">
        <v>14</v>
      </c>
      <c r="H5450" s="72" t="s">
        <v>15</v>
      </c>
      <c r="I5450" s="72" t="s">
        <v>16</v>
      </c>
      <c r="J5450" s="72" t="s">
        <v>18</v>
      </c>
      <c r="K5450" s="72" t="s">
        <v>161</v>
      </c>
      <c r="L5450" s="72" t="s">
        <v>434</v>
      </c>
      <c r="M5450" s="72" t="s">
        <v>191</v>
      </c>
    </row>
    <row r="5451" spans="2:13" x14ac:dyDescent="0.25">
      <c r="B5451" s="72" t="s">
        <v>143</v>
      </c>
      <c r="C5451" s="72" t="s">
        <v>144</v>
      </c>
      <c r="D5451" s="72" t="s">
        <v>12</v>
      </c>
      <c r="E5451" s="72" t="s">
        <v>229</v>
      </c>
      <c r="F5451" s="73">
        <v>-87124</v>
      </c>
      <c r="G5451" s="72" t="s">
        <v>14</v>
      </c>
      <c r="H5451" s="72" t="s">
        <v>155</v>
      </c>
      <c r="I5451" s="72" t="s">
        <v>136</v>
      </c>
      <c r="J5451" s="72" t="s">
        <v>18</v>
      </c>
      <c r="K5451" s="72" t="s">
        <v>267</v>
      </c>
      <c r="L5451" s="72" t="s">
        <v>576</v>
      </c>
      <c r="M5451" s="72"/>
    </row>
    <row r="5452" spans="2:13" x14ac:dyDescent="0.25">
      <c r="B5452" s="72" t="s">
        <v>143</v>
      </c>
      <c r="C5452" s="72" t="s">
        <v>144</v>
      </c>
      <c r="D5452" s="72" t="s">
        <v>12</v>
      </c>
      <c r="E5452" s="72" t="s">
        <v>145</v>
      </c>
      <c r="F5452" s="73">
        <v>-18316</v>
      </c>
      <c r="G5452" s="72" t="s">
        <v>14</v>
      </c>
      <c r="H5452" s="72" t="s">
        <v>15</v>
      </c>
      <c r="I5452" s="72" t="s">
        <v>16</v>
      </c>
      <c r="J5452" s="72" t="s">
        <v>18</v>
      </c>
      <c r="K5452" s="72" t="s">
        <v>147</v>
      </c>
      <c r="L5452" s="72" t="s">
        <v>619</v>
      </c>
      <c r="M5452" s="72"/>
    </row>
    <row r="5453" spans="2:13" x14ac:dyDescent="0.25">
      <c r="B5453" s="72" t="s">
        <v>143</v>
      </c>
      <c r="C5453" s="72" t="s">
        <v>144</v>
      </c>
      <c r="D5453" s="72" t="s">
        <v>12</v>
      </c>
      <c r="E5453" s="72" t="s">
        <v>292</v>
      </c>
      <c r="F5453" s="73">
        <v>206036</v>
      </c>
      <c r="G5453" s="72" t="s">
        <v>14</v>
      </c>
      <c r="H5453" s="72" t="s">
        <v>15</v>
      </c>
      <c r="I5453" s="72" t="s">
        <v>16</v>
      </c>
      <c r="J5453" s="72" t="s">
        <v>18</v>
      </c>
      <c r="K5453" s="72" t="s">
        <v>214</v>
      </c>
      <c r="L5453" s="72" t="s">
        <v>722</v>
      </c>
      <c r="M5453" s="72" t="s">
        <v>522</v>
      </c>
    </row>
    <row r="5454" spans="2:13" x14ac:dyDescent="0.25">
      <c r="B5454" s="72" t="s">
        <v>143</v>
      </c>
      <c r="C5454" s="72" t="s">
        <v>144</v>
      </c>
      <c r="D5454" s="72" t="s">
        <v>12</v>
      </c>
      <c r="E5454" s="72" t="s">
        <v>439</v>
      </c>
      <c r="F5454" s="73">
        <v>346560</v>
      </c>
      <c r="G5454" s="72" t="s">
        <v>14</v>
      </c>
      <c r="H5454" s="72" t="s">
        <v>15</v>
      </c>
      <c r="I5454" s="72" t="s">
        <v>16</v>
      </c>
      <c r="J5454" s="72" t="s">
        <v>18</v>
      </c>
      <c r="K5454" s="72" t="s">
        <v>205</v>
      </c>
      <c r="L5454" s="72" t="s">
        <v>206</v>
      </c>
      <c r="M5454" s="72"/>
    </row>
    <row r="5455" spans="2:13" x14ac:dyDescent="0.25">
      <c r="B5455" s="72" t="s">
        <v>143</v>
      </c>
      <c r="C5455" s="72" t="s">
        <v>144</v>
      </c>
      <c r="D5455" s="72" t="s">
        <v>12</v>
      </c>
      <c r="E5455" s="72" t="s">
        <v>197</v>
      </c>
      <c r="F5455" s="73">
        <v>294118</v>
      </c>
      <c r="G5455" s="72" t="s">
        <v>14</v>
      </c>
      <c r="H5455" s="72" t="s">
        <v>15</v>
      </c>
      <c r="I5455" s="72" t="s">
        <v>16</v>
      </c>
      <c r="J5455" s="72" t="s">
        <v>18</v>
      </c>
      <c r="K5455" s="72" t="s">
        <v>147</v>
      </c>
      <c r="L5455" s="72" t="s">
        <v>619</v>
      </c>
      <c r="M5455" s="72" t="s">
        <v>163</v>
      </c>
    </row>
    <row r="5456" spans="2:13" x14ac:dyDescent="0.25">
      <c r="B5456" s="72" t="s">
        <v>143</v>
      </c>
      <c r="C5456" s="72" t="s">
        <v>144</v>
      </c>
      <c r="D5456" s="72" t="s">
        <v>12</v>
      </c>
      <c r="E5456" s="72" t="s">
        <v>229</v>
      </c>
      <c r="F5456" s="73">
        <v>-52551</v>
      </c>
      <c r="G5456" s="72" t="s">
        <v>14</v>
      </c>
      <c r="H5456" s="72" t="s">
        <v>155</v>
      </c>
      <c r="I5456" s="72" t="s">
        <v>16</v>
      </c>
      <c r="J5456" s="72" t="s">
        <v>18</v>
      </c>
      <c r="K5456" s="72" t="s">
        <v>147</v>
      </c>
      <c r="L5456" s="72" t="s">
        <v>275</v>
      </c>
      <c r="M5456" s="72"/>
    </row>
    <row r="5457" spans="2:13" x14ac:dyDescent="0.25">
      <c r="B5457" s="72" t="s">
        <v>143</v>
      </c>
      <c r="C5457" s="72" t="s">
        <v>144</v>
      </c>
      <c r="D5457" s="72" t="s">
        <v>12</v>
      </c>
      <c r="E5457" s="72" t="s">
        <v>242</v>
      </c>
      <c r="F5457" s="73">
        <v>-15113</v>
      </c>
      <c r="G5457" s="72" t="s">
        <v>14</v>
      </c>
      <c r="H5457" s="72" t="s">
        <v>155</v>
      </c>
      <c r="I5457" s="72" t="s">
        <v>16</v>
      </c>
      <c r="J5457" s="72" t="s">
        <v>18</v>
      </c>
      <c r="K5457" s="72" t="s">
        <v>33</v>
      </c>
      <c r="L5457" s="72" t="s">
        <v>456</v>
      </c>
      <c r="M5457" s="72"/>
    </row>
    <row r="5458" spans="2:13" x14ac:dyDescent="0.25">
      <c r="B5458" s="72" t="s">
        <v>143</v>
      </c>
      <c r="C5458" s="72" t="s">
        <v>144</v>
      </c>
      <c r="D5458" s="72" t="s">
        <v>12</v>
      </c>
      <c r="E5458" s="72" t="s">
        <v>213</v>
      </c>
      <c r="F5458" s="73">
        <v>231</v>
      </c>
      <c r="G5458" s="72" t="s">
        <v>14</v>
      </c>
      <c r="H5458" s="72" t="s">
        <v>15</v>
      </c>
      <c r="I5458" s="72" t="s">
        <v>16</v>
      </c>
      <c r="J5458" s="72" t="s">
        <v>18</v>
      </c>
      <c r="K5458" s="72" t="s">
        <v>27</v>
      </c>
      <c r="L5458" s="72" t="s">
        <v>28</v>
      </c>
      <c r="M5458" s="72" t="s">
        <v>172</v>
      </c>
    </row>
    <row r="5459" spans="2:13" x14ac:dyDescent="0.25">
      <c r="B5459" s="72" t="s">
        <v>143</v>
      </c>
      <c r="C5459" s="72" t="s">
        <v>144</v>
      </c>
      <c r="D5459" s="72" t="s">
        <v>12</v>
      </c>
      <c r="E5459" s="72" t="s">
        <v>177</v>
      </c>
      <c r="F5459" s="73">
        <v>202137</v>
      </c>
      <c r="G5459" s="72" t="s">
        <v>14</v>
      </c>
      <c r="H5459" s="72" t="s">
        <v>155</v>
      </c>
      <c r="I5459" s="72" t="s">
        <v>16</v>
      </c>
      <c r="J5459" s="72" t="s">
        <v>18</v>
      </c>
      <c r="K5459" s="72" t="s">
        <v>21</v>
      </c>
      <c r="L5459" s="72" t="s">
        <v>272</v>
      </c>
      <c r="M5459" s="72"/>
    </row>
    <row r="5460" spans="2:13" x14ac:dyDescent="0.25">
      <c r="B5460" s="72" t="s">
        <v>143</v>
      </c>
      <c r="C5460" s="72" t="s">
        <v>144</v>
      </c>
      <c r="D5460" s="72" t="s">
        <v>12</v>
      </c>
      <c r="E5460" s="72" t="s">
        <v>199</v>
      </c>
      <c r="F5460" s="73">
        <v>162</v>
      </c>
      <c r="G5460" s="72" t="s">
        <v>31</v>
      </c>
      <c r="H5460" s="72" t="s">
        <v>15</v>
      </c>
      <c r="I5460" s="72" t="s">
        <v>16</v>
      </c>
      <c r="J5460" s="72" t="s">
        <v>140</v>
      </c>
      <c r="K5460" s="72" t="s">
        <v>267</v>
      </c>
      <c r="L5460" s="72" t="s">
        <v>579</v>
      </c>
      <c r="M5460" s="72"/>
    </row>
    <row r="5461" spans="2:13" x14ac:dyDescent="0.25">
      <c r="B5461" s="72" t="s">
        <v>143</v>
      </c>
      <c r="C5461" s="72" t="s">
        <v>144</v>
      </c>
      <c r="D5461" s="72" t="s">
        <v>12</v>
      </c>
      <c r="E5461" s="72" t="s">
        <v>183</v>
      </c>
      <c r="F5461" s="73">
        <v>11814</v>
      </c>
      <c r="G5461" s="72" t="s">
        <v>14</v>
      </c>
      <c r="H5461" s="72" t="s">
        <v>155</v>
      </c>
      <c r="I5461" s="72" t="s">
        <v>16</v>
      </c>
      <c r="J5461" s="72" t="s">
        <v>18</v>
      </c>
      <c r="K5461" s="72" t="s">
        <v>33</v>
      </c>
      <c r="L5461" s="72" t="s">
        <v>516</v>
      </c>
      <c r="M5461" s="72" t="s">
        <v>151</v>
      </c>
    </row>
    <row r="5462" spans="2:13" x14ac:dyDescent="0.25">
      <c r="B5462" s="72" t="s">
        <v>143</v>
      </c>
      <c r="C5462" s="72" t="s">
        <v>144</v>
      </c>
      <c r="D5462" s="72" t="s">
        <v>12</v>
      </c>
      <c r="E5462" s="72" t="s">
        <v>188</v>
      </c>
      <c r="F5462" s="73">
        <v>338992</v>
      </c>
      <c r="G5462" s="72" t="s">
        <v>14</v>
      </c>
      <c r="H5462" s="72" t="s">
        <v>15</v>
      </c>
      <c r="I5462" s="72" t="s">
        <v>16</v>
      </c>
      <c r="J5462" s="72" t="s">
        <v>18</v>
      </c>
      <c r="K5462" s="72" t="s">
        <v>168</v>
      </c>
      <c r="L5462" s="72" t="s">
        <v>296</v>
      </c>
      <c r="M5462" s="72" t="s">
        <v>163</v>
      </c>
    </row>
    <row r="5463" spans="2:13" x14ac:dyDescent="0.25">
      <c r="B5463" s="72" t="s">
        <v>143</v>
      </c>
      <c r="C5463" s="72" t="s">
        <v>144</v>
      </c>
      <c r="D5463" s="72" t="s">
        <v>12</v>
      </c>
      <c r="E5463" s="72" t="s">
        <v>335</v>
      </c>
      <c r="F5463" s="73">
        <v>50549</v>
      </c>
      <c r="G5463" s="72" t="s">
        <v>14</v>
      </c>
      <c r="H5463" s="72" t="s">
        <v>15</v>
      </c>
      <c r="I5463" s="72" t="s">
        <v>16</v>
      </c>
      <c r="J5463" s="72" t="s">
        <v>18</v>
      </c>
      <c r="K5463" s="72" t="s">
        <v>161</v>
      </c>
      <c r="L5463" s="72" t="s">
        <v>507</v>
      </c>
      <c r="M5463" s="72" t="s">
        <v>337</v>
      </c>
    </row>
    <row r="5464" spans="2:13" x14ac:dyDescent="0.25">
      <c r="B5464" s="72" t="s">
        <v>143</v>
      </c>
      <c r="C5464" s="72" t="s">
        <v>144</v>
      </c>
      <c r="D5464" s="72" t="s">
        <v>12</v>
      </c>
      <c r="E5464" s="72" t="s">
        <v>199</v>
      </c>
      <c r="F5464" s="73">
        <v>453</v>
      </c>
      <c r="G5464" s="72" t="s">
        <v>14</v>
      </c>
      <c r="H5464" s="72" t="s">
        <v>155</v>
      </c>
      <c r="I5464" s="72" t="s">
        <v>136</v>
      </c>
      <c r="J5464" s="72" t="s">
        <v>18</v>
      </c>
      <c r="K5464" s="72" t="s">
        <v>21</v>
      </c>
      <c r="L5464" s="72" t="s">
        <v>515</v>
      </c>
      <c r="M5464" s="72"/>
    </row>
    <row r="5465" spans="2:13" x14ac:dyDescent="0.25">
      <c r="B5465" s="72" t="s">
        <v>143</v>
      </c>
      <c r="C5465" s="72" t="s">
        <v>144</v>
      </c>
      <c r="D5465" s="72" t="s">
        <v>12</v>
      </c>
      <c r="E5465" s="72" t="s">
        <v>697</v>
      </c>
      <c r="F5465" s="73">
        <v>47672</v>
      </c>
      <c r="G5465" s="72" t="s">
        <v>14</v>
      </c>
      <c r="H5465" s="72" t="s">
        <v>155</v>
      </c>
      <c r="I5465" s="72" t="s">
        <v>16</v>
      </c>
      <c r="J5465" s="72" t="s">
        <v>18</v>
      </c>
      <c r="K5465" s="72" t="s">
        <v>267</v>
      </c>
      <c r="L5465" s="72" t="s">
        <v>308</v>
      </c>
      <c r="M5465" s="72"/>
    </row>
    <row r="5466" spans="2:13" x14ac:dyDescent="0.25">
      <c r="B5466" s="72" t="s">
        <v>143</v>
      </c>
      <c r="C5466" s="72" t="s">
        <v>144</v>
      </c>
      <c r="D5466" s="72" t="s">
        <v>12</v>
      </c>
      <c r="E5466" s="72" t="s">
        <v>197</v>
      </c>
      <c r="F5466" s="73">
        <v>5261645</v>
      </c>
      <c r="G5466" s="72" t="s">
        <v>14</v>
      </c>
      <c r="H5466" s="72" t="s">
        <v>15</v>
      </c>
      <c r="I5466" s="72" t="s">
        <v>16</v>
      </c>
      <c r="J5466" s="72" t="s">
        <v>18</v>
      </c>
      <c r="K5466" s="72" t="s">
        <v>147</v>
      </c>
      <c r="L5466" s="72" t="s">
        <v>148</v>
      </c>
      <c r="M5466" s="72" t="s">
        <v>163</v>
      </c>
    </row>
    <row r="5467" spans="2:13" x14ac:dyDescent="0.25">
      <c r="B5467" s="72" t="s">
        <v>143</v>
      </c>
      <c r="C5467" s="72" t="s">
        <v>144</v>
      </c>
      <c r="D5467" s="72" t="s">
        <v>12</v>
      </c>
      <c r="E5467" s="72" t="s">
        <v>199</v>
      </c>
      <c r="F5467" s="73">
        <v>1027</v>
      </c>
      <c r="G5467" s="72" t="s">
        <v>14</v>
      </c>
      <c r="H5467" s="72" t="s">
        <v>155</v>
      </c>
      <c r="I5467" s="72" t="s">
        <v>16</v>
      </c>
      <c r="J5467" s="72" t="s">
        <v>18</v>
      </c>
      <c r="K5467" s="72" t="s">
        <v>33</v>
      </c>
      <c r="L5467" s="72" t="s">
        <v>577</v>
      </c>
      <c r="M5467" s="72"/>
    </row>
    <row r="5468" spans="2:13" x14ac:dyDescent="0.25">
      <c r="B5468" s="72" t="s">
        <v>143</v>
      </c>
      <c r="C5468" s="72" t="s">
        <v>144</v>
      </c>
      <c r="D5468" s="72" t="s">
        <v>12</v>
      </c>
      <c r="E5468" s="72" t="s">
        <v>164</v>
      </c>
      <c r="F5468" s="73">
        <v>-12319</v>
      </c>
      <c r="G5468" s="72" t="s">
        <v>14</v>
      </c>
      <c r="H5468" s="72" t="s">
        <v>15</v>
      </c>
      <c r="I5468" s="72" t="s">
        <v>16</v>
      </c>
      <c r="J5468" s="72" t="s">
        <v>18</v>
      </c>
      <c r="K5468" s="72" t="s">
        <v>147</v>
      </c>
      <c r="L5468" s="72" t="s">
        <v>158</v>
      </c>
      <c r="M5468" s="72"/>
    </row>
    <row r="5469" spans="2:13" x14ac:dyDescent="0.25">
      <c r="B5469" s="72" t="s">
        <v>143</v>
      </c>
      <c r="C5469" s="72" t="s">
        <v>144</v>
      </c>
      <c r="D5469" s="72" t="s">
        <v>12</v>
      </c>
      <c r="E5469" s="72" t="s">
        <v>280</v>
      </c>
      <c r="F5469" s="73">
        <v>39218</v>
      </c>
      <c r="G5469" s="72" t="s">
        <v>14</v>
      </c>
      <c r="H5469" s="72" t="s">
        <v>15</v>
      </c>
      <c r="I5469" s="72" t="s">
        <v>16</v>
      </c>
      <c r="J5469" s="72" t="s">
        <v>18</v>
      </c>
      <c r="K5469" s="72" t="s">
        <v>214</v>
      </c>
      <c r="L5469" s="72" t="s">
        <v>479</v>
      </c>
      <c r="M5469" s="72" t="s">
        <v>159</v>
      </c>
    </row>
    <row r="5470" spans="2:13" x14ac:dyDescent="0.25">
      <c r="B5470" s="72" t="s">
        <v>143</v>
      </c>
      <c r="C5470" s="72" t="s">
        <v>144</v>
      </c>
      <c r="D5470" s="72" t="s">
        <v>12</v>
      </c>
      <c r="E5470" s="72" t="s">
        <v>439</v>
      </c>
      <c r="F5470" s="73">
        <v>25015</v>
      </c>
      <c r="G5470" s="72" t="s">
        <v>14</v>
      </c>
      <c r="H5470" s="72" t="s">
        <v>155</v>
      </c>
      <c r="I5470" s="72" t="s">
        <v>16</v>
      </c>
      <c r="J5470" s="72" t="s">
        <v>18</v>
      </c>
      <c r="K5470" s="72" t="s">
        <v>33</v>
      </c>
      <c r="L5470" s="72" t="s">
        <v>179</v>
      </c>
      <c r="M5470" s="72"/>
    </row>
    <row r="5471" spans="2:13" x14ac:dyDescent="0.25">
      <c r="B5471" s="72" t="s">
        <v>143</v>
      </c>
      <c r="C5471" s="72" t="s">
        <v>144</v>
      </c>
      <c r="D5471" s="72" t="s">
        <v>12</v>
      </c>
      <c r="E5471" s="72" t="s">
        <v>383</v>
      </c>
      <c r="F5471" s="73">
        <v>155596</v>
      </c>
      <c r="G5471" s="72" t="s">
        <v>14</v>
      </c>
      <c r="H5471" s="72" t="s">
        <v>15</v>
      </c>
      <c r="I5471" s="72" t="s">
        <v>16</v>
      </c>
      <c r="J5471" s="72" t="s">
        <v>18</v>
      </c>
      <c r="K5471" s="72" t="s">
        <v>21</v>
      </c>
      <c r="L5471" s="72" t="s">
        <v>272</v>
      </c>
      <c r="M5471" s="72" t="s">
        <v>601</v>
      </c>
    </row>
    <row r="5472" spans="2:13" x14ac:dyDescent="0.25">
      <c r="B5472" s="72" t="s">
        <v>143</v>
      </c>
      <c r="C5472" s="72" t="s">
        <v>144</v>
      </c>
      <c r="D5472" s="72" t="s">
        <v>12</v>
      </c>
      <c r="E5472" s="72" t="s">
        <v>152</v>
      </c>
      <c r="F5472" s="73">
        <v>-77</v>
      </c>
      <c r="G5472" s="72" t="s">
        <v>14</v>
      </c>
      <c r="H5472" s="72" t="s">
        <v>15</v>
      </c>
      <c r="I5472" s="72" t="s">
        <v>16</v>
      </c>
      <c r="J5472" s="72" t="s">
        <v>18</v>
      </c>
      <c r="K5472" s="72" t="s">
        <v>33</v>
      </c>
      <c r="L5472" s="72" t="s">
        <v>784</v>
      </c>
      <c r="M5472" s="72"/>
    </row>
    <row r="5473" spans="2:13" x14ac:dyDescent="0.25">
      <c r="B5473" s="72" t="s">
        <v>143</v>
      </c>
      <c r="C5473" s="72" t="s">
        <v>144</v>
      </c>
      <c r="D5473" s="72" t="s">
        <v>12</v>
      </c>
      <c r="E5473" s="72" t="s">
        <v>152</v>
      </c>
      <c r="F5473" s="73">
        <v>-2117</v>
      </c>
      <c r="G5473" s="72" t="s">
        <v>14</v>
      </c>
      <c r="H5473" s="72" t="s">
        <v>15</v>
      </c>
      <c r="I5473" s="72" t="s">
        <v>16</v>
      </c>
      <c r="J5473" s="72" t="s">
        <v>18</v>
      </c>
      <c r="K5473" s="72" t="s">
        <v>267</v>
      </c>
      <c r="L5473" s="72" t="s">
        <v>468</v>
      </c>
      <c r="M5473" s="72"/>
    </row>
    <row r="5474" spans="2:13" x14ac:dyDescent="0.25">
      <c r="B5474" s="72" t="s">
        <v>143</v>
      </c>
      <c r="C5474" s="72" t="s">
        <v>144</v>
      </c>
      <c r="D5474" s="72" t="s">
        <v>12</v>
      </c>
      <c r="E5474" s="72" t="s">
        <v>335</v>
      </c>
      <c r="F5474" s="73">
        <v>1011313</v>
      </c>
      <c r="G5474" s="72" t="s">
        <v>14</v>
      </c>
      <c r="H5474" s="72" t="s">
        <v>15</v>
      </c>
      <c r="I5474" s="72" t="s">
        <v>16</v>
      </c>
      <c r="J5474" s="72" t="s">
        <v>18</v>
      </c>
      <c r="K5474" s="72" t="s">
        <v>165</v>
      </c>
      <c r="L5474" s="72" t="s">
        <v>535</v>
      </c>
      <c r="M5474" s="72" t="s">
        <v>203</v>
      </c>
    </row>
    <row r="5475" spans="2:13" x14ac:dyDescent="0.25">
      <c r="B5475" s="72" t="s">
        <v>143</v>
      </c>
      <c r="C5475" s="72" t="s">
        <v>144</v>
      </c>
      <c r="D5475" s="72" t="s">
        <v>12</v>
      </c>
      <c r="E5475" s="72" t="s">
        <v>160</v>
      </c>
      <c r="F5475" s="73">
        <v>109991</v>
      </c>
      <c r="G5475" s="72" t="s">
        <v>14</v>
      </c>
      <c r="H5475" s="72" t="s">
        <v>15</v>
      </c>
      <c r="I5475" s="72" t="s">
        <v>16</v>
      </c>
      <c r="J5475" s="72" t="s">
        <v>18</v>
      </c>
      <c r="K5475" s="72" t="s">
        <v>24</v>
      </c>
      <c r="L5475" s="72" t="s">
        <v>798</v>
      </c>
      <c r="M5475" s="72" t="s">
        <v>248</v>
      </c>
    </row>
    <row r="5476" spans="2:13" x14ac:dyDescent="0.25">
      <c r="B5476" s="72" t="s">
        <v>143</v>
      </c>
      <c r="C5476" s="72" t="s">
        <v>144</v>
      </c>
      <c r="D5476" s="72" t="s">
        <v>12</v>
      </c>
      <c r="E5476" s="72" t="s">
        <v>164</v>
      </c>
      <c r="F5476" s="73">
        <v>-47393</v>
      </c>
      <c r="G5476" s="72" t="s">
        <v>14</v>
      </c>
      <c r="H5476" s="72" t="s">
        <v>15</v>
      </c>
      <c r="I5476" s="72" t="s">
        <v>16</v>
      </c>
      <c r="J5476" s="72" t="s">
        <v>18</v>
      </c>
      <c r="K5476" s="72" t="s">
        <v>147</v>
      </c>
      <c r="L5476" s="72" t="s">
        <v>407</v>
      </c>
      <c r="M5476" s="72"/>
    </row>
    <row r="5477" spans="2:13" x14ac:dyDescent="0.25">
      <c r="B5477" s="72" t="s">
        <v>143</v>
      </c>
      <c r="C5477" s="72" t="s">
        <v>144</v>
      </c>
      <c r="D5477" s="72" t="s">
        <v>12</v>
      </c>
      <c r="E5477" s="72" t="s">
        <v>229</v>
      </c>
      <c r="F5477" s="73">
        <v>-34370</v>
      </c>
      <c r="G5477" s="72" t="s">
        <v>14</v>
      </c>
      <c r="H5477" s="72" t="s">
        <v>15</v>
      </c>
      <c r="I5477" s="72" t="s">
        <v>16</v>
      </c>
      <c r="J5477" s="72" t="s">
        <v>18</v>
      </c>
      <c r="K5477" s="72" t="s">
        <v>189</v>
      </c>
      <c r="L5477" s="72" t="s">
        <v>283</v>
      </c>
      <c r="M5477" s="72"/>
    </row>
    <row r="5478" spans="2:13" x14ac:dyDescent="0.25">
      <c r="B5478" s="72" t="s">
        <v>143</v>
      </c>
      <c r="C5478" s="72" t="s">
        <v>144</v>
      </c>
      <c r="D5478" s="72" t="s">
        <v>12</v>
      </c>
      <c r="E5478" s="72" t="s">
        <v>219</v>
      </c>
      <c r="F5478" s="73">
        <v>119645</v>
      </c>
      <c r="G5478" s="72" t="s">
        <v>14</v>
      </c>
      <c r="H5478" s="72" t="s">
        <v>155</v>
      </c>
      <c r="I5478" s="72" t="s">
        <v>16</v>
      </c>
      <c r="J5478" s="72" t="s">
        <v>18</v>
      </c>
      <c r="K5478" s="72" t="s">
        <v>147</v>
      </c>
      <c r="L5478" s="72" t="s">
        <v>411</v>
      </c>
      <c r="M5478" s="72"/>
    </row>
    <row r="5479" spans="2:13" x14ac:dyDescent="0.25">
      <c r="B5479" s="72" t="s">
        <v>143</v>
      </c>
      <c r="C5479" s="72" t="s">
        <v>144</v>
      </c>
      <c r="D5479" s="72" t="s">
        <v>12</v>
      </c>
      <c r="E5479" s="72" t="s">
        <v>181</v>
      </c>
      <c r="F5479" s="73">
        <v>-35</v>
      </c>
      <c r="G5479" s="72" t="s">
        <v>14</v>
      </c>
      <c r="H5479" s="72" t="s">
        <v>155</v>
      </c>
      <c r="I5479" s="72" t="s">
        <v>16</v>
      </c>
      <c r="J5479" s="72" t="s">
        <v>18</v>
      </c>
      <c r="K5479" s="72" t="s">
        <v>33</v>
      </c>
      <c r="L5479" s="72" t="s">
        <v>650</v>
      </c>
      <c r="M5479" s="72"/>
    </row>
    <row r="5480" spans="2:13" x14ac:dyDescent="0.25">
      <c r="B5480" s="72" t="s">
        <v>143</v>
      </c>
      <c r="C5480" s="72" t="s">
        <v>144</v>
      </c>
      <c r="D5480" s="72" t="s">
        <v>12</v>
      </c>
      <c r="E5480" s="72" t="s">
        <v>227</v>
      </c>
      <c r="F5480" s="73">
        <v>15</v>
      </c>
      <c r="G5480" s="72" t="s">
        <v>14</v>
      </c>
      <c r="H5480" s="72" t="s">
        <v>155</v>
      </c>
      <c r="I5480" s="72" t="s">
        <v>16</v>
      </c>
      <c r="J5480" s="72" t="s">
        <v>18</v>
      </c>
      <c r="K5480" s="72" t="s">
        <v>33</v>
      </c>
      <c r="L5480" s="72" t="s">
        <v>262</v>
      </c>
      <c r="M5480" s="72" t="s">
        <v>172</v>
      </c>
    </row>
    <row r="5481" spans="2:13" x14ac:dyDescent="0.25">
      <c r="B5481" s="72" t="s">
        <v>143</v>
      </c>
      <c r="C5481" s="72" t="s">
        <v>144</v>
      </c>
      <c r="D5481" s="72" t="s">
        <v>12</v>
      </c>
      <c r="E5481" s="72" t="s">
        <v>242</v>
      </c>
      <c r="F5481" s="73">
        <v>-6584</v>
      </c>
      <c r="G5481" s="72" t="s">
        <v>14</v>
      </c>
      <c r="H5481" s="72" t="s">
        <v>155</v>
      </c>
      <c r="I5481" s="72" t="s">
        <v>16</v>
      </c>
      <c r="J5481" s="72" t="s">
        <v>18</v>
      </c>
      <c r="K5481" s="72" t="s">
        <v>147</v>
      </c>
      <c r="L5481" s="72" t="s">
        <v>158</v>
      </c>
      <c r="M5481" s="72"/>
    </row>
    <row r="5482" spans="2:13" x14ac:dyDescent="0.25">
      <c r="B5482" s="72" t="s">
        <v>143</v>
      </c>
      <c r="C5482" s="72" t="s">
        <v>144</v>
      </c>
      <c r="D5482" s="72" t="s">
        <v>12</v>
      </c>
      <c r="E5482" s="72" t="s">
        <v>145</v>
      </c>
      <c r="F5482" s="73">
        <v>-49522</v>
      </c>
      <c r="G5482" s="72" t="s">
        <v>14</v>
      </c>
      <c r="H5482" s="72" t="s">
        <v>155</v>
      </c>
      <c r="I5482" s="72" t="s">
        <v>16</v>
      </c>
      <c r="J5482" s="72" t="s">
        <v>18</v>
      </c>
      <c r="K5482" s="72" t="s">
        <v>147</v>
      </c>
      <c r="L5482" s="72" t="s">
        <v>278</v>
      </c>
      <c r="M5482" s="72"/>
    </row>
    <row r="5483" spans="2:13" x14ac:dyDescent="0.25">
      <c r="B5483" s="72" t="s">
        <v>143</v>
      </c>
      <c r="C5483" s="72" t="s">
        <v>144</v>
      </c>
      <c r="D5483" s="72" t="s">
        <v>12</v>
      </c>
      <c r="E5483" s="72" t="s">
        <v>154</v>
      </c>
      <c r="F5483" s="73">
        <v>-15190</v>
      </c>
      <c r="G5483" s="72" t="s">
        <v>14</v>
      </c>
      <c r="H5483" s="72" t="s">
        <v>15</v>
      </c>
      <c r="I5483" s="72" t="s">
        <v>16</v>
      </c>
      <c r="J5483" s="72" t="s">
        <v>18</v>
      </c>
      <c r="K5483" s="72" t="s">
        <v>189</v>
      </c>
      <c r="L5483" s="72" t="s">
        <v>202</v>
      </c>
      <c r="M5483" s="72"/>
    </row>
    <row r="5484" spans="2:13" x14ac:dyDescent="0.25">
      <c r="B5484" s="72" t="s">
        <v>143</v>
      </c>
      <c r="C5484" s="72" t="s">
        <v>144</v>
      </c>
      <c r="D5484" s="72" t="s">
        <v>12</v>
      </c>
      <c r="E5484" s="72" t="s">
        <v>199</v>
      </c>
      <c r="F5484" s="73">
        <v>53475</v>
      </c>
      <c r="G5484" s="72" t="s">
        <v>14</v>
      </c>
      <c r="H5484" s="72" t="s">
        <v>15</v>
      </c>
      <c r="I5484" s="72" t="s">
        <v>16</v>
      </c>
      <c r="J5484" s="72" t="s">
        <v>18</v>
      </c>
      <c r="K5484" s="72" t="s">
        <v>147</v>
      </c>
      <c r="L5484" s="72" t="s">
        <v>454</v>
      </c>
      <c r="M5484" s="72"/>
    </row>
    <row r="5485" spans="2:13" x14ac:dyDescent="0.25">
      <c r="B5485" s="72" t="s">
        <v>143</v>
      </c>
      <c r="C5485" s="72" t="s">
        <v>144</v>
      </c>
      <c r="D5485" s="72" t="s">
        <v>12</v>
      </c>
      <c r="E5485" s="72" t="s">
        <v>177</v>
      </c>
      <c r="F5485" s="73">
        <v>1925</v>
      </c>
      <c r="G5485" s="72" t="s">
        <v>14</v>
      </c>
      <c r="H5485" s="72" t="s">
        <v>15</v>
      </c>
      <c r="I5485" s="72" t="s">
        <v>16</v>
      </c>
      <c r="J5485" s="72" t="s">
        <v>18</v>
      </c>
      <c r="K5485" s="72" t="s">
        <v>33</v>
      </c>
      <c r="L5485" s="72" t="s">
        <v>473</v>
      </c>
      <c r="M5485" s="72"/>
    </row>
    <row r="5486" spans="2:13" x14ac:dyDescent="0.25">
      <c r="B5486" s="72" t="s">
        <v>143</v>
      </c>
      <c r="C5486" s="72" t="s">
        <v>144</v>
      </c>
      <c r="D5486" s="72" t="s">
        <v>12</v>
      </c>
      <c r="E5486" s="72" t="s">
        <v>199</v>
      </c>
      <c r="F5486" s="73">
        <v>1124</v>
      </c>
      <c r="G5486" s="72" t="s">
        <v>14</v>
      </c>
      <c r="H5486" s="72" t="s">
        <v>15</v>
      </c>
      <c r="I5486" s="72" t="s">
        <v>16</v>
      </c>
      <c r="J5486" s="72" t="s">
        <v>18</v>
      </c>
      <c r="K5486" s="72" t="s">
        <v>33</v>
      </c>
      <c r="L5486" s="72" t="s">
        <v>649</v>
      </c>
      <c r="M5486" s="72"/>
    </row>
    <row r="5487" spans="2:13" x14ac:dyDescent="0.25">
      <c r="B5487" s="72" t="s">
        <v>143</v>
      </c>
      <c r="C5487" s="72" t="s">
        <v>144</v>
      </c>
      <c r="D5487" s="72" t="s">
        <v>12</v>
      </c>
      <c r="E5487" s="72" t="s">
        <v>213</v>
      </c>
      <c r="F5487" s="73">
        <v>10162</v>
      </c>
      <c r="G5487" s="72" t="s">
        <v>14</v>
      </c>
      <c r="H5487" s="72" t="s">
        <v>15</v>
      </c>
      <c r="I5487" s="72" t="s">
        <v>16</v>
      </c>
      <c r="J5487" s="72" t="s">
        <v>18</v>
      </c>
      <c r="K5487" s="72" t="s">
        <v>147</v>
      </c>
      <c r="L5487" s="72" t="s">
        <v>530</v>
      </c>
      <c r="M5487" s="72" t="s">
        <v>172</v>
      </c>
    </row>
    <row r="5488" spans="2:13" x14ac:dyDescent="0.25">
      <c r="B5488" s="72" t="s">
        <v>143</v>
      </c>
      <c r="C5488" s="72" t="s">
        <v>144</v>
      </c>
      <c r="D5488" s="72" t="s">
        <v>12</v>
      </c>
      <c r="E5488" s="72" t="s">
        <v>349</v>
      </c>
      <c r="F5488" s="73">
        <v>3021</v>
      </c>
      <c r="G5488" s="72" t="s">
        <v>14</v>
      </c>
      <c r="H5488" s="72" t="s">
        <v>15</v>
      </c>
      <c r="I5488" s="72" t="s">
        <v>16</v>
      </c>
      <c r="J5488" s="72" t="s">
        <v>18</v>
      </c>
      <c r="K5488" s="72" t="s">
        <v>147</v>
      </c>
      <c r="L5488" s="72" t="s">
        <v>467</v>
      </c>
      <c r="M5488" s="72" t="s">
        <v>203</v>
      </c>
    </row>
    <row r="5489" spans="2:13" x14ac:dyDescent="0.25">
      <c r="B5489" s="72" t="s">
        <v>143</v>
      </c>
      <c r="C5489" s="72" t="s">
        <v>144</v>
      </c>
      <c r="D5489" s="72" t="s">
        <v>12</v>
      </c>
      <c r="E5489" s="72" t="s">
        <v>145</v>
      </c>
      <c r="F5489" s="73">
        <v>-469191</v>
      </c>
      <c r="G5489" s="72" t="s">
        <v>14</v>
      </c>
      <c r="H5489" s="72" t="s">
        <v>15</v>
      </c>
      <c r="I5489" s="72" t="s">
        <v>16</v>
      </c>
      <c r="J5489" s="72" t="s">
        <v>18</v>
      </c>
      <c r="K5489" s="72" t="s">
        <v>205</v>
      </c>
      <c r="L5489" s="72" t="s">
        <v>210</v>
      </c>
      <c r="M5489" s="72"/>
    </row>
    <row r="5490" spans="2:13" x14ac:dyDescent="0.25">
      <c r="B5490" s="72" t="s">
        <v>143</v>
      </c>
      <c r="C5490" s="72" t="s">
        <v>144</v>
      </c>
      <c r="D5490" s="72" t="s">
        <v>12</v>
      </c>
      <c r="E5490" s="72" t="s">
        <v>237</v>
      </c>
      <c r="F5490" s="73">
        <v>125171</v>
      </c>
      <c r="G5490" s="72" t="s">
        <v>14</v>
      </c>
      <c r="H5490" s="72" t="s">
        <v>15</v>
      </c>
      <c r="I5490" s="72" t="s">
        <v>16</v>
      </c>
      <c r="J5490" s="72" t="s">
        <v>18</v>
      </c>
      <c r="K5490" s="72" t="s">
        <v>257</v>
      </c>
      <c r="L5490" s="72" t="s">
        <v>581</v>
      </c>
      <c r="M5490" s="72" t="s">
        <v>191</v>
      </c>
    </row>
    <row r="5491" spans="2:13" x14ac:dyDescent="0.25">
      <c r="B5491" s="72" t="s">
        <v>143</v>
      </c>
      <c r="C5491" s="72" t="s">
        <v>144</v>
      </c>
      <c r="D5491" s="72" t="s">
        <v>12</v>
      </c>
      <c r="E5491" s="72" t="s">
        <v>152</v>
      </c>
      <c r="F5491" s="73">
        <v>-1072</v>
      </c>
      <c r="G5491" s="72" t="s">
        <v>14</v>
      </c>
      <c r="H5491" s="72" t="s">
        <v>155</v>
      </c>
      <c r="I5491" s="72" t="s">
        <v>16</v>
      </c>
      <c r="J5491" s="72" t="s">
        <v>18</v>
      </c>
      <c r="K5491" s="72" t="s">
        <v>33</v>
      </c>
      <c r="L5491" s="72" t="s">
        <v>224</v>
      </c>
      <c r="M5491" s="72"/>
    </row>
    <row r="5492" spans="2:13" x14ac:dyDescent="0.25">
      <c r="B5492" s="72" t="s">
        <v>143</v>
      </c>
      <c r="C5492" s="72" t="s">
        <v>144</v>
      </c>
      <c r="D5492" s="72" t="s">
        <v>12</v>
      </c>
      <c r="E5492" s="72" t="s">
        <v>349</v>
      </c>
      <c r="F5492" s="73">
        <v>76339</v>
      </c>
      <c r="G5492" s="72" t="s">
        <v>14</v>
      </c>
      <c r="H5492" s="72" t="s">
        <v>155</v>
      </c>
      <c r="I5492" s="72" t="s">
        <v>16</v>
      </c>
      <c r="J5492" s="72" t="s">
        <v>18</v>
      </c>
      <c r="K5492" s="72" t="s">
        <v>33</v>
      </c>
      <c r="L5492" s="72" t="s">
        <v>543</v>
      </c>
      <c r="M5492" s="72" t="s">
        <v>203</v>
      </c>
    </row>
    <row r="5493" spans="2:13" x14ac:dyDescent="0.25">
      <c r="B5493" s="72" t="s">
        <v>143</v>
      </c>
      <c r="C5493" s="72" t="s">
        <v>144</v>
      </c>
      <c r="D5493" s="72" t="s">
        <v>12</v>
      </c>
      <c r="E5493" s="72" t="s">
        <v>183</v>
      </c>
      <c r="F5493" s="73">
        <v>142536</v>
      </c>
      <c r="G5493" s="72" t="s">
        <v>14</v>
      </c>
      <c r="H5493" s="72" t="s">
        <v>15</v>
      </c>
      <c r="I5493" s="72" t="s">
        <v>16</v>
      </c>
      <c r="J5493" s="72" t="s">
        <v>18</v>
      </c>
      <c r="K5493" s="72" t="s">
        <v>33</v>
      </c>
      <c r="L5493" s="72" t="s">
        <v>510</v>
      </c>
      <c r="M5493" s="72" t="s">
        <v>191</v>
      </c>
    </row>
    <row r="5494" spans="2:13" x14ac:dyDescent="0.25">
      <c r="B5494" s="72" t="s">
        <v>143</v>
      </c>
      <c r="C5494" s="72" t="s">
        <v>144</v>
      </c>
      <c r="D5494" s="72" t="s">
        <v>12</v>
      </c>
      <c r="E5494" s="72" t="s">
        <v>237</v>
      </c>
      <c r="F5494" s="73">
        <v>127022</v>
      </c>
      <c r="G5494" s="72" t="s">
        <v>14</v>
      </c>
      <c r="H5494" s="72" t="s">
        <v>15</v>
      </c>
      <c r="I5494" s="72" t="s">
        <v>16</v>
      </c>
      <c r="J5494" s="72" t="s">
        <v>18</v>
      </c>
      <c r="K5494" s="72" t="s">
        <v>24</v>
      </c>
      <c r="L5494" s="72" t="s">
        <v>281</v>
      </c>
      <c r="M5494" s="72" t="s">
        <v>163</v>
      </c>
    </row>
    <row r="5495" spans="2:13" x14ac:dyDescent="0.25">
      <c r="B5495" s="72" t="s">
        <v>143</v>
      </c>
      <c r="C5495" s="72" t="s">
        <v>144</v>
      </c>
      <c r="D5495" s="72" t="s">
        <v>12</v>
      </c>
      <c r="E5495" s="72" t="s">
        <v>237</v>
      </c>
      <c r="F5495" s="73">
        <v>942703</v>
      </c>
      <c r="G5495" s="72" t="s">
        <v>14</v>
      </c>
      <c r="H5495" s="72" t="s">
        <v>15</v>
      </c>
      <c r="I5495" s="72" t="s">
        <v>16</v>
      </c>
      <c r="J5495" s="72" t="s">
        <v>18</v>
      </c>
      <c r="K5495" s="72" t="s">
        <v>184</v>
      </c>
      <c r="L5495" s="72" t="s">
        <v>230</v>
      </c>
      <c r="M5495" s="72" t="s">
        <v>248</v>
      </c>
    </row>
    <row r="5496" spans="2:13" x14ac:dyDescent="0.25">
      <c r="B5496" s="72" t="s">
        <v>143</v>
      </c>
      <c r="C5496" s="72" t="s">
        <v>144</v>
      </c>
      <c r="D5496" s="72" t="s">
        <v>12</v>
      </c>
      <c r="E5496" s="72" t="s">
        <v>199</v>
      </c>
      <c r="F5496" s="73">
        <v>56379</v>
      </c>
      <c r="G5496" s="72" t="s">
        <v>14</v>
      </c>
      <c r="H5496" s="72" t="s">
        <v>15</v>
      </c>
      <c r="I5496" s="72" t="s">
        <v>16</v>
      </c>
      <c r="J5496" s="72" t="s">
        <v>18</v>
      </c>
      <c r="K5496" s="72" t="s">
        <v>33</v>
      </c>
      <c r="L5496" s="72" t="s">
        <v>233</v>
      </c>
      <c r="M5496" s="72"/>
    </row>
    <row r="5497" spans="2:13" x14ac:dyDescent="0.25">
      <c r="B5497" s="72" t="s">
        <v>143</v>
      </c>
      <c r="C5497" s="72" t="s">
        <v>144</v>
      </c>
      <c r="D5497" s="72" t="s">
        <v>12</v>
      </c>
      <c r="E5497" s="72" t="s">
        <v>199</v>
      </c>
      <c r="F5497" s="73">
        <v>3151</v>
      </c>
      <c r="G5497" s="72" t="s">
        <v>14</v>
      </c>
      <c r="H5497" s="72" t="s">
        <v>155</v>
      </c>
      <c r="I5497" s="72" t="s">
        <v>16</v>
      </c>
      <c r="J5497" s="72" t="s">
        <v>18</v>
      </c>
      <c r="K5497" s="72" t="s">
        <v>33</v>
      </c>
      <c r="L5497" s="72" t="s">
        <v>473</v>
      </c>
      <c r="M5497" s="72"/>
    </row>
    <row r="5498" spans="2:13" x14ac:dyDescent="0.25">
      <c r="B5498" s="72" t="s">
        <v>143</v>
      </c>
      <c r="C5498" s="72" t="s">
        <v>144</v>
      </c>
      <c r="D5498" s="72" t="s">
        <v>12</v>
      </c>
      <c r="E5498" s="72" t="s">
        <v>227</v>
      </c>
      <c r="F5498" s="73">
        <v>766691</v>
      </c>
      <c r="G5498" s="72" t="s">
        <v>14</v>
      </c>
      <c r="H5498" s="72" t="s">
        <v>155</v>
      </c>
      <c r="I5498" s="72" t="s">
        <v>16</v>
      </c>
      <c r="J5498" s="72" t="s">
        <v>18</v>
      </c>
      <c r="K5498" s="72" t="s">
        <v>269</v>
      </c>
      <c r="L5498" s="72" t="s">
        <v>270</v>
      </c>
      <c r="M5498" s="72" t="s">
        <v>248</v>
      </c>
    </row>
    <row r="5499" spans="2:13" x14ac:dyDescent="0.25">
      <c r="B5499" s="72" t="s">
        <v>143</v>
      </c>
      <c r="C5499" s="72" t="s">
        <v>144</v>
      </c>
      <c r="D5499" s="72" t="s">
        <v>12</v>
      </c>
      <c r="E5499" s="72" t="s">
        <v>219</v>
      </c>
      <c r="F5499" s="73">
        <v>1</v>
      </c>
      <c r="G5499" s="72" t="s">
        <v>14</v>
      </c>
      <c r="H5499" s="72" t="s">
        <v>15</v>
      </c>
      <c r="I5499" s="72" t="s">
        <v>16</v>
      </c>
      <c r="J5499" s="72" t="s">
        <v>18</v>
      </c>
      <c r="K5499" s="72" t="s">
        <v>267</v>
      </c>
      <c r="L5499" s="72" t="s">
        <v>673</v>
      </c>
      <c r="M5499" s="72"/>
    </row>
    <row r="5500" spans="2:13" x14ac:dyDescent="0.25">
      <c r="B5500" s="72" t="s">
        <v>143</v>
      </c>
      <c r="C5500" s="72" t="s">
        <v>144</v>
      </c>
      <c r="D5500" s="72" t="s">
        <v>12</v>
      </c>
      <c r="E5500" s="72" t="s">
        <v>349</v>
      </c>
      <c r="F5500" s="73">
        <v>96342</v>
      </c>
      <c r="G5500" s="72" t="s">
        <v>14</v>
      </c>
      <c r="H5500" s="72" t="s">
        <v>15</v>
      </c>
      <c r="I5500" s="72" t="s">
        <v>16</v>
      </c>
      <c r="J5500" s="72" t="s">
        <v>18</v>
      </c>
      <c r="K5500" s="72" t="s">
        <v>24</v>
      </c>
      <c r="L5500" s="72" t="s">
        <v>508</v>
      </c>
      <c r="M5500" s="72" t="s">
        <v>337</v>
      </c>
    </row>
    <row r="5501" spans="2:13" x14ac:dyDescent="0.25">
      <c r="B5501" s="72" t="s">
        <v>143</v>
      </c>
      <c r="C5501" s="72" t="s">
        <v>144</v>
      </c>
      <c r="D5501" s="72" t="s">
        <v>12</v>
      </c>
      <c r="E5501" s="72" t="s">
        <v>282</v>
      </c>
      <c r="F5501" s="73">
        <v>-1353</v>
      </c>
      <c r="G5501" s="72" t="s">
        <v>14</v>
      </c>
      <c r="H5501" s="72" t="s">
        <v>155</v>
      </c>
      <c r="I5501" s="72" t="s">
        <v>16</v>
      </c>
      <c r="J5501" s="72" t="s">
        <v>18</v>
      </c>
      <c r="K5501" s="72" t="s">
        <v>33</v>
      </c>
      <c r="L5501" s="72" t="s">
        <v>348</v>
      </c>
      <c r="M5501" s="72"/>
    </row>
    <row r="5502" spans="2:13" x14ac:dyDescent="0.25">
      <c r="B5502" s="72" t="s">
        <v>143</v>
      </c>
      <c r="C5502" s="72" t="s">
        <v>144</v>
      </c>
      <c r="D5502" s="72" t="s">
        <v>12</v>
      </c>
      <c r="E5502" s="72" t="s">
        <v>229</v>
      </c>
      <c r="F5502" s="73">
        <v>-21821</v>
      </c>
      <c r="G5502" s="72" t="s">
        <v>14</v>
      </c>
      <c r="H5502" s="72" t="s">
        <v>15</v>
      </c>
      <c r="I5502" s="72" t="s">
        <v>16</v>
      </c>
      <c r="J5502" s="72" t="s">
        <v>18</v>
      </c>
      <c r="K5502" s="72" t="s">
        <v>24</v>
      </c>
      <c r="L5502" s="72" t="s">
        <v>620</v>
      </c>
      <c r="M5502" s="72"/>
    </row>
    <row r="5503" spans="2:13" x14ac:dyDescent="0.25">
      <c r="B5503" s="72" t="s">
        <v>143</v>
      </c>
      <c r="C5503" s="72" t="s">
        <v>144</v>
      </c>
      <c r="D5503" s="72" t="s">
        <v>12</v>
      </c>
      <c r="E5503" s="72" t="s">
        <v>219</v>
      </c>
      <c r="F5503" s="73">
        <v>623</v>
      </c>
      <c r="G5503" s="72" t="s">
        <v>14</v>
      </c>
      <c r="H5503" s="72" t="s">
        <v>155</v>
      </c>
      <c r="I5503" s="72" t="s">
        <v>16</v>
      </c>
      <c r="J5503" s="72" t="s">
        <v>18</v>
      </c>
      <c r="K5503" s="72" t="s">
        <v>21</v>
      </c>
      <c r="L5503" s="72" t="s">
        <v>645</v>
      </c>
      <c r="M5503" s="72"/>
    </row>
    <row r="5504" spans="2:13" x14ac:dyDescent="0.25">
      <c r="B5504" s="72" t="s">
        <v>143</v>
      </c>
      <c r="C5504" s="72" t="s">
        <v>144</v>
      </c>
      <c r="D5504" s="72" t="s">
        <v>12</v>
      </c>
      <c r="E5504" s="72" t="s">
        <v>188</v>
      </c>
      <c r="F5504" s="73">
        <v>1259299</v>
      </c>
      <c r="G5504" s="72" t="s">
        <v>14</v>
      </c>
      <c r="H5504" s="72" t="s">
        <v>15</v>
      </c>
      <c r="I5504" s="72" t="s">
        <v>16</v>
      </c>
      <c r="J5504" s="72" t="s">
        <v>18</v>
      </c>
      <c r="K5504" s="72" t="s">
        <v>33</v>
      </c>
      <c r="L5504" s="72" t="s">
        <v>512</v>
      </c>
      <c r="M5504" s="72" t="s">
        <v>163</v>
      </c>
    </row>
    <row r="5505" spans="2:13" x14ac:dyDescent="0.25">
      <c r="B5505" s="72" t="s">
        <v>143</v>
      </c>
      <c r="C5505" s="72" t="s">
        <v>144</v>
      </c>
      <c r="D5505" s="72" t="s">
        <v>12</v>
      </c>
      <c r="E5505" s="72" t="s">
        <v>328</v>
      </c>
      <c r="F5505" s="73">
        <v>37865</v>
      </c>
      <c r="G5505" s="72" t="s">
        <v>14</v>
      </c>
      <c r="H5505" s="72" t="s">
        <v>15</v>
      </c>
      <c r="I5505" s="72" t="s">
        <v>16</v>
      </c>
      <c r="J5505" s="72" t="s">
        <v>18</v>
      </c>
      <c r="K5505" s="72" t="s">
        <v>147</v>
      </c>
      <c r="L5505" s="72" t="s">
        <v>432</v>
      </c>
      <c r="M5505" s="72" t="s">
        <v>159</v>
      </c>
    </row>
    <row r="5506" spans="2:13" x14ac:dyDescent="0.25">
      <c r="B5506" s="72" t="s">
        <v>143</v>
      </c>
      <c r="C5506" s="72" t="s">
        <v>144</v>
      </c>
      <c r="D5506" s="72" t="s">
        <v>12</v>
      </c>
      <c r="E5506" s="72" t="s">
        <v>282</v>
      </c>
      <c r="F5506" s="73">
        <v>-1411</v>
      </c>
      <c r="G5506" s="72" t="s">
        <v>14</v>
      </c>
      <c r="H5506" s="72" t="s">
        <v>15</v>
      </c>
      <c r="I5506" s="72" t="s">
        <v>16</v>
      </c>
      <c r="J5506" s="72" t="s">
        <v>18</v>
      </c>
      <c r="K5506" s="72" t="s">
        <v>267</v>
      </c>
      <c r="L5506" s="72" t="s">
        <v>579</v>
      </c>
      <c r="M5506" s="72"/>
    </row>
    <row r="5507" spans="2:13" x14ac:dyDescent="0.25">
      <c r="B5507" s="72" t="s">
        <v>143</v>
      </c>
      <c r="C5507" s="72" t="s">
        <v>144</v>
      </c>
      <c r="D5507" s="72" t="s">
        <v>12</v>
      </c>
      <c r="E5507" s="72" t="s">
        <v>229</v>
      </c>
      <c r="F5507" s="73">
        <v>-208209</v>
      </c>
      <c r="G5507" s="72" t="s">
        <v>14</v>
      </c>
      <c r="H5507" s="72" t="s">
        <v>15</v>
      </c>
      <c r="I5507" s="72" t="s">
        <v>16</v>
      </c>
      <c r="J5507" s="72" t="s">
        <v>18</v>
      </c>
      <c r="K5507" s="72" t="s">
        <v>161</v>
      </c>
      <c r="L5507" s="72" t="s">
        <v>162</v>
      </c>
      <c r="M5507" s="72"/>
    </row>
    <row r="5508" spans="2:13" x14ac:dyDescent="0.25">
      <c r="B5508" s="72" t="s">
        <v>143</v>
      </c>
      <c r="C5508" s="72" t="s">
        <v>144</v>
      </c>
      <c r="D5508" s="72" t="s">
        <v>12</v>
      </c>
      <c r="E5508" s="72" t="s">
        <v>383</v>
      </c>
      <c r="F5508" s="73">
        <v>10103387</v>
      </c>
      <c r="G5508" s="72" t="s">
        <v>14</v>
      </c>
      <c r="H5508" s="72" t="s">
        <v>15</v>
      </c>
      <c r="I5508" s="72" t="s">
        <v>16</v>
      </c>
      <c r="J5508" s="72" t="s">
        <v>18</v>
      </c>
      <c r="K5508" s="72" t="s">
        <v>161</v>
      </c>
      <c r="L5508" s="72" t="s">
        <v>375</v>
      </c>
      <c r="M5508" s="72" t="s">
        <v>384</v>
      </c>
    </row>
    <row r="5509" spans="2:13" x14ac:dyDescent="0.25">
      <c r="B5509" s="72" t="s">
        <v>143</v>
      </c>
      <c r="C5509" s="72" t="s">
        <v>144</v>
      </c>
      <c r="D5509" s="72" t="s">
        <v>12</v>
      </c>
      <c r="E5509" s="72" t="s">
        <v>160</v>
      </c>
      <c r="F5509" s="73">
        <v>645870</v>
      </c>
      <c r="G5509" s="72" t="s">
        <v>14</v>
      </c>
      <c r="H5509" s="72" t="s">
        <v>15</v>
      </c>
      <c r="I5509" s="72" t="s">
        <v>16</v>
      </c>
      <c r="J5509" s="72" t="s">
        <v>18</v>
      </c>
      <c r="K5509" s="72" t="s">
        <v>184</v>
      </c>
      <c r="L5509" s="72" t="s">
        <v>230</v>
      </c>
      <c r="M5509" s="72" t="s">
        <v>163</v>
      </c>
    </row>
    <row r="5510" spans="2:13" x14ac:dyDescent="0.25">
      <c r="B5510" s="72" t="s">
        <v>143</v>
      </c>
      <c r="C5510" s="72" t="s">
        <v>144</v>
      </c>
      <c r="D5510" s="72" t="s">
        <v>12</v>
      </c>
      <c r="E5510" s="72" t="s">
        <v>244</v>
      </c>
      <c r="F5510" s="73">
        <v>677127</v>
      </c>
      <c r="G5510" s="72" t="s">
        <v>14</v>
      </c>
      <c r="H5510" s="72" t="s">
        <v>155</v>
      </c>
      <c r="I5510" s="72" t="s">
        <v>136</v>
      </c>
      <c r="J5510" s="72" t="s">
        <v>18</v>
      </c>
      <c r="K5510" s="72" t="s">
        <v>267</v>
      </c>
      <c r="L5510" s="72" t="s">
        <v>342</v>
      </c>
      <c r="M5510" s="72" t="s">
        <v>186</v>
      </c>
    </row>
    <row r="5511" spans="2:13" x14ac:dyDescent="0.25">
      <c r="B5511" s="72" t="s">
        <v>143</v>
      </c>
      <c r="C5511" s="72" t="s">
        <v>144</v>
      </c>
      <c r="D5511" s="72" t="s">
        <v>12</v>
      </c>
      <c r="E5511" s="72" t="s">
        <v>229</v>
      </c>
      <c r="F5511" s="73">
        <v>-115504</v>
      </c>
      <c r="G5511" s="72" t="s">
        <v>14</v>
      </c>
      <c r="H5511" s="72" t="s">
        <v>15</v>
      </c>
      <c r="I5511" s="72" t="s">
        <v>16</v>
      </c>
      <c r="J5511" s="72" t="s">
        <v>18</v>
      </c>
      <c r="K5511" s="72" t="s">
        <v>33</v>
      </c>
      <c r="L5511" s="72" t="s">
        <v>409</v>
      </c>
      <c r="M5511" s="72"/>
    </row>
    <row r="5512" spans="2:13" x14ac:dyDescent="0.25">
      <c r="B5512" s="72" t="s">
        <v>143</v>
      </c>
      <c r="C5512" s="72" t="s">
        <v>144</v>
      </c>
      <c r="D5512" s="72" t="s">
        <v>12</v>
      </c>
      <c r="E5512" s="72" t="s">
        <v>154</v>
      </c>
      <c r="F5512" s="73">
        <v>-476320</v>
      </c>
      <c r="G5512" s="72" t="s">
        <v>14</v>
      </c>
      <c r="H5512" s="72" t="s">
        <v>15</v>
      </c>
      <c r="I5512" s="72" t="s">
        <v>16</v>
      </c>
      <c r="J5512" s="72" t="s">
        <v>18</v>
      </c>
      <c r="K5512" s="72" t="s">
        <v>184</v>
      </c>
      <c r="L5512" s="72" t="s">
        <v>336</v>
      </c>
      <c r="M5512" s="72"/>
    </row>
    <row r="5513" spans="2:13" x14ac:dyDescent="0.25">
      <c r="B5513" s="72" t="s">
        <v>143</v>
      </c>
      <c r="C5513" s="72" t="s">
        <v>144</v>
      </c>
      <c r="D5513" s="72" t="s">
        <v>12</v>
      </c>
      <c r="E5513" s="72" t="s">
        <v>199</v>
      </c>
      <c r="F5513" s="73">
        <v>25165</v>
      </c>
      <c r="G5513" s="72" t="s">
        <v>14</v>
      </c>
      <c r="H5513" s="72" t="s">
        <v>15</v>
      </c>
      <c r="I5513" s="72" t="s">
        <v>16</v>
      </c>
      <c r="J5513" s="72" t="s">
        <v>18</v>
      </c>
      <c r="K5513" s="72" t="s">
        <v>21</v>
      </c>
      <c r="L5513" s="72" t="s">
        <v>329</v>
      </c>
      <c r="M5513" s="72"/>
    </row>
    <row r="5514" spans="2:13" x14ac:dyDescent="0.25">
      <c r="B5514" s="72" t="s">
        <v>143</v>
      </c>
      <c r="C5514" s="72" t="s">
        <v>144</v>
      </c>
      <c r="D5514" s="72" t="s">
        <v>12</v>
      </c>
      <c r="E5514" s="72" t="s">
        <v>164</v>
      </c>
      <c r="F5514" s="73">
        <v>-4929</v>
      </c>
      <c r="G5514" s="72" t="s">
        <v>14</v>
      </c>
      <c r="H5514" s="72" t="s">
        <v>155</v>
      </c>
      <c r="I5514" s="72" t="s">
        <v>16</v>
      </c>
      <c r="J5514" s="72" t="s">
        <v>18</v>
      </c>
      <c r="K5514" s="72" t="s">
        <v>33</v>
      </c>
      <c r="L5514" s="72" t="s">
        <v>284</v>
      </c>
      <c r="M5514" s="72"/>
    </row>
    <row r="5515" spans="2:13" x14ac:dyDescent="0.25">
      <c r="B5515" s="72" t="s">
        <v>143</v>
      </c>
      <c r="C5515" s="72" t="s">
        <v>144</v>
      </c>
      <c r="D5515" s="72" t="s">
        <v>12</v>
      </c>
      <c r="E5515" s="72" t="s">
        <v>164</v>
      </c>
      <c r="F5515" s="73">
        <v>-6448</v>
      </c>
      <c r="G5515" s="72" t="s">
        <v>14</v>
      </c>
      <c r="H5515" s="72" t="s">
        <v>155</v>
      </c>
      <c r="I5515" s="72" t="s">
        <v>16</v>
      </c>
      <c r="J5515" s="72" t="s">
        <v>18</v>
      </c>
      <c r="K5515" s="72" t="s">
        <v>267</v>
      </c>
      <c r="L5515" s="72" t="s">
        <v>311</v>
      </c>
      <c r="M5515" s="72"/>
    </row>
    <row r="5516" spans="2:13" x14ac:dyDescent="0.25">
      <c r="B5516" s="72" t="s">
        <v>143</v>
      </c>
      <c r="C5516" s="72" t="s">
        <v>144</v>
      </c>
      <c r="D5516" s="72" t="s">
        <v>12</v>
      </c>
      <c r="E5516" s="72" t="s">
        <v>177</v>
      </c>
      <c r="F5516" s="73">
        <v>212</v>
      </c>
      <c r="G5516" s="72" t="s">
        <v>14</v>
      </c>
      <c r="H5516" s="72" t="s">
        <v>15</v>
      </c>
      <c r="I5516" s="72" t="s">
        <v>16</v>
      </c>
      <c r="J5516" s="72" t="s">
        <v>18</v>
      </c>
      <c r="K5516" s="72" t="s">
        <v>168</v>
      </c>
      <c r="L5516" s="72" t="s">
        <v>591</v>
      </c>
      <c r="M5516" s="72"/>
    </row>
    <row r="5517" spans="2:13" x14ac:dyDescent="0.25">
      <c r="B5517" s="72" t="s">
        <v>143</v>
      </c>
      <c r="C5517" s="72" t="s">
        <v>144</v>
      </c>
      <c r="D5517" s="72" t="s">
        <v>12</v>
      </c>
      <c r="E5517" s="72" t="s">
        <v>219</v>
      </c>
      <c r="F5517" s="73">
        <v>52250</v>
      </c>
      <c r="G5517" s="72" t="s">
        <v>14</v>
      </c>
      <c r="H5517" s="72" t="s">
        <v>15</v>
      </c>
      <c r="I5517" s="72" t="s">
        <v>16</v>
      </c>
      <c r="J5517" s="72" t="s">
        <v>18</v>
      </c>
      <c r="K5517" s="72" t="s">
        <v>267</v>
      </c>
      <c r="L5517" s="72" t="s">
        <v>342</v>
      </c>
      <c r="M5517" s="72"/>
    </row>
    <row r="5518" spans="2:13" x14ac:dyDescent="0.25">
      <c r="B5518" s="72" t="s">
        <v>143</v>
      </c>
      <c r="C5518" s="72" t="s">
        <v>144</v>
      </c>
      <c r="D5518" s="72" t="s">
        <v>12</v>
      </c>
      <c r="E5518" s="72" t="s">
        <v>229</v>
      </c>
      <c r="F5518" s="73">
        <v>-66</v>
      </c>
      <c r="G5518" s="72" t="s">
        <v>14</v>
      </c>
      <c r="H5518" s="72" t="s">
        <v>15</v>
      </c>
      <c r="I5518" s="72" t="s">
        <v>136</v>
      </c>
      <c r="J5518" s="72" t="s">
        <v>18</v>
      </c>
      <c r="K5518" s="72" t="s">
        <v>33</v>
      </c>
      <c r="L5518" s="72" t="s">
        <v>261</v>
      </c>
      <c r="M5518" s="72"/>
    </row>
    <row r="5519" spans="2:13" x14ac:dyDescent="0.25">
      <c r="B5519" s="72" t="s">
        <v>143</v>
      </c>
      <c r="C5519" s="72" t="s">
        <v>144</v>
      </c>
      <c r="D5519" s="72" t="s">
        <v>12</v>
      </c>
      <c r="E5519" s="72" t="s">
        <v>199</v>
      </c>
      <c r="F5519" s="73">
        <v>4651</v>
      </c>
      <c r="G5519" s="72" t="s">
        <v>14</v>
      </c>
      <c r="H5519" s="72" t="s">
        <v>15</v>
      </c>
      <c r="I5519" s="72" t="s">
        <v>16</v>
      </c>
      <c r="J5519" s="72" t="s">
        <v>18</v>
      </c>
      <c r="K5519" s="72" t="s">
        <v>24</v>
      </c>
      <c r="L5519" s="72" t="s">
        <v>794</v>
      </c>
      <c r="M5519" s="72"/>
    </row>
    <row r="5520" spans="2:13" x14ac:dyDescent="0.25">
      <c r="B5520" s="72" t="s">
        <v>143</v>
      </c>
      <c r="C5520" s="72" t="s">
        <v>144</v>
      </c>
      <c r="D5520" s="72" t="s">
        <v>12</v>
      </c>
      <c r="E5520" s="72" t="s">
        <v>227</v>
      </c>
      <c r="F5520" s="73">
        <v>462165</v>
      </c>
      <c r="G5520" s="72" t="s">
        <v>14</v>
      </c>
      <c r="H5520" s="72" t="s">
        <v>15</v>
      </c>
      <c r="I5520" s="72" t="s">
        <v>16</v>
      </c>
      <c r="J5520" s="72" t="s">
        <v>18</v>
      </c>
      <c r="K5520" s="72" t="s">
        <v>214</v>
      </c>
      <c r="L5520" s="72" t="s">
        <v>479</v>
      </c>
      <c r="M5520" s="72" t="s">
        <v>191</v>
      </c>
    </row>
    <row r="5521" spans="2:13" x14ac:dyDescent="0.25">
      <c r="B5521" s="72" t="s">
        <v>143</v>
      </c>
      <c r="C5521" s="72" t="s">
        <v>144</v>
      </c>
      <c r="D5521" s="72" t="s">
        <v>12</v>
      </c>
      <c r="E5521" s="72" t="s">
        <v>199</v>
      </c>
      <c r="F5521" s="73">
        <v>504097</v>
      </c>
      <c r="G5521" s="72" t="s">
        <v>14</v>
      </c>
      <c r="H5521" s="72" t="s">
        <v>15</v>
      </c>
      <c r="I5521" s="72" t="s">
        <v>16</v>
      </c>
      <c r="J5521" s="72" t="s">
        <v>18</v>
      </c>
      <c r="K5521" s="72" t="s">
        <v>21</v>
      </c>
      <c r="L5521" s="72" t="s">
        <v>272</v>
      </c>
      <c r="M5521" s="72"/>
    </row>
    <row r="5522" spans="2:13" x14ac:dyDescent="0.25">
      <c r="B5522" s="72" t="s">
        <v>143</v>
      </c>
      <c r="C5522" s="72" t="s">
        <v>144</v>
      </c>
      <c r="D5522" s="72" t="s">
        <v>12</v>
      </c>
      <c r="E5522" s="72" t="s">
        <v>152</v>
      </c>
      <c r="F5522" s="73">
        <v>-39183</v>
      </c>
      <c r="G5522" s="72" t="s">
        <v>31</v>
      </c>
      <c r="H5522" s="72" t="s">
        <v>15</v>
      </c>
      <c r="I5522" s="72" t="s">
        <v>16</v>
      </c>
      <c r="J5522" s="72" t="s">
        <v>17</v>
      </c>
      <c r="K5522" s="72" t="s">
        <v>33</v>
      </c>
      <c r="L5522" s="72" t="s">
        <v>693</v>
      </c>
      <c r="M5522" s="72"/>
    </row>
    <row r="5523" spans="2:13" x14ac:dyDescent="0.25">
      <c r="B5523" s="72" t="s">
        <v>143</v>
      </c>
      <c r="C5523" s="72" t="s">
        <v>144</v>
      </c>
      <c r="D5523" s="72" t="s">
        <v>12</v>
      </c>
      <c r="E5523" s="72" t="s">
        <v>145</v>
      </c>
      <c r="F5523" s="73">
        <v>-303</v>
      </c>
      <c r="G5523" s="72" t="s">
        <v>14</v>
      </c>
      <c r="H5523" s="72" t="s">
        <v>15</v>
      </c>
      <c r="I5523" s="72" t="s">
        <v>16</v>
      </c>
      <c r="J5523" s="72" t="s">
        <v>18</v>
      </c>
      <c r="K5523" s="72" t="s">
        <v>184</v>
      </c>
      <c r="L5523" s="72" t="s">
        <v>464</v>
      </c>
      <c r="M5523" s="72"/>
    </row>
    <row r="5524" spans="2:13" x14ac:dyDescent="0.25">
      <c r="B5524" s="72" t="s">
        <v>143</v>
      </c>
      <c r="C5524" s="72" t="s">
        <v>144</v>
      </c>
      <c r="D5524" s="72" t="s">
        <v>12</v>
      </c>
      <c r="E5524" s="72" t="s">
        <v>177</v>
      </c>
      <c r="F5524" s="73">
        <v>72700</v>
      </c>
      <c r="G5524" s="72" t="s">
        <v>14</v>
      </c>
      <c r="H5524" s="72" t="s">
        <v>15</v>
      </c>
      <c r="I5524" s="72" t="s">
        <v>16</v>
      </c>
      <c r="J5524" s="72" t="s">
        <v>18</v>
      </c>
      <c r="K5524" s="72" t="s">
        <v>33</v>
      </c>
      <c r="L5524" s="72" t="s">
        <v>463</v>
      </c>
      <c r="M5524" s="72"/>
    </row>
    <row r="5525" spans="2:13" x14ac:dyDescent="0.25">
      <c r="B5525" s="72" t="s">
        <v>143</v>
      </c>
      <c r="C5525" s="72" t="s">
        <v>144</v>
      </c>
      <c r="D5525" s="72" t="s">
        <v>12</v>
      </c>
      <c r="E5525" s="72" t="s">
        <v>219</v>
      </c>
      <c r="F5525" s="73">
        <v>4</v>
      </c>
      <c r="G5525" s="72" t="s">
        <v>14</v>
      </c>
      <c r="H5525" s="72" t="s">
        <v>15</v>
      </c>
      <c r="I5525" s="72" t="s">
        <v>16</v>
      </c>
      <c r="J5525" s="72" t="s">
        <v>18</v>
      </c>
      <c r="K5525" s="72" t="s">
        <v>267</v>
      </c>
      <c r="L5525" s="72" t="s">
        <v>836</v>
      </c>
      <c r="M5525" s="72"/>
    </row>
    <row r="5526" spans="2:13" x14ac:dyDescent="0.25">
      <c r="B5526" s="72" t="s">
        <v>143</v>
      </c>
      <c r="C5526" s="72" t="s">
        <v>144</v>
      </c>
      <c r="D5526" s="72" t="s">
        <v>12</v>
      </c>
      <c r="E5526" s="72" t="s">
        <v>188</v>
      </c>
      <c r="F5526" s="73">
        <v>25594</v>
      </c>
      <c r="G5526" s="72" t="s">
        <v>14</v>
      </c>
      <c r="H5526" s="72" t="s">
        <v>15</v>
      </c>
      <c r="I5526" s="72" t="s">
        <v>16</v>
      </c>
      <c r="J5526" s="72" t="s">
        <v>18</v>
      </c>
      <c r="K5526" s="72" t="s">
        <v>165</v>
      </c>
      <c r="L5526" s="72" t="s">
        <v>819</v>
      </c>
      <c r="M5526" s="72" t="s">
        <v>191</v>
      </c>
    </row>
    <row r="5527" spans="2:13" x14ac:dyDescent="0.25">
      <c r="B5527" s="72" t="s">
        <v>143</v>
      </c>
      <c r="C5527" s="72" t="s">
        <v>144</v>
      </c>
      <c r="D5527" s="72" t="s">
        <v>12</v>
      </c>
      <c r="E5527" s="72" t="s">
        <v>240</v>
      </c>
      <c r="F5527" s="73">
        <v>-553</v>
      </c>
      <c r="G5527" s="72" t="s">
        <v>14</v>
      </c>
      <c r="H5527" s="72" t="s">
        <v>15</v>
      </c>
      <c r="I5527" s="72" t="s">
        <v>16</v>
      </c>
      <c r="J5527" s="72" t="s">
        <v>18</v>
      </c>
      <c r="K5527" s="72" t="s">
        <v>147</v>
      </c>
      <c r="L5527" s="72" t="s">
        <v>417</v>
      </c>
      <c r="M5527" s="72"/>
    </row>
    <row r="5528" spans="2:13" x14ac:dyDescent="0.25">
      <c r="B5528" s="72" t="s">
        <v>143</v>
      </c>
      <c r="C5528" s="72" t="s">
        <v>144</v>
      </c>
      <c r="D5528" s="72" t="s">
        <v>12</v>
      </c>
      <c r="E5528" s="72" t="s">
        <v>152</v>
      </c>
      <c r="F5528" s="73">
        <v>-55</v>
      </c>
      <c r="G5528" s="72" t="s">
        <v>14</v>
      </c>
      <c r="H5528" s="72" t="s">
        <v>155</v>
      </c>
      <c r="I5528" s="72" t="s">
        <v>16</v>
      </c>
      <c r="J5528" s="72" t="s">
        <v>18</v>
      </c>
      <c r="K5528" s="72" t="s">
        <v>147</v>
      </c>
      <c r="L5528" s="72" t="s">
        <v>692</v>
      </c>
      <c r="M5528" s="72"/>
    </row>
    <row r="5529" spans="2:13" x14ac:dyDescent="0.25">
      <c r="B5529" s="72" t="s">
        <v>143</v>
      </c>
      <c r="C5529" s="72" t="s">
        <v>144</v>
      </c>
      <c r="D5529" s="72" t="s">
        <v>12</v>
      </c>
      <c r="E5529" s="72" t="s">
        <v>227</v>
      </c>
      <c r="F5529" s="73">
        <v>649198</v>
      </c>
      <c r="G5529" s="72" t="s">
        <v>14</v>
      </c>
      <c r="H5529" s="72" t="s">
        <v>15</v>
      </c>
      <c r="I5529" s="72" t="s">
        <v>16</v>
      </c>
      <c r="J5529" s="72" t="s">
        <v>18</v>
      </c>
      <c r="K5529" s="72" t="s">
        <v>161</v>
      </c>
      <c r="L5529" s="72" t="s">
        <v>180</v>
      </c>
      <c r="M5529" s="72" t="s">
        <v>163</v>
      </c>
    </row>
    <row r="5530" spans="2:13" x14ac:dyDescent="0.25">
      <c r="B5530" s="72" t="s">
        <v>143</v>
      </c>
      <c r="C5530" s="72" t="s">
        <v>144</v>
      </c>
      <c r="D5530" s="72" t="s">
        <v>12</v>
      </c>
      <c r="E5530" s="72" t="s">
        <v>152</v>
      </c>
      <c r="F5530" s="73">
        <v>-4542</v>
      </c>
      <c r="G5530" s="72" t="s">
        <v>14</v>
      </c>
      <c r="H5530" s="72" t="s">
        <v>15</v>
      </c>
      <c r="I5530" s="72" t="s">
        <v>16</v>
      </c>
      <c r="J5530" s="72" t="s">
        <v>18</v>
      </c>
      <c r="K5530" s="72" t="s">
        <v>205</v>
      </c>
      <c r="L5530" s="72" t="s">
        <v>658</v>
      </c>
      <c r="M5530" s="72"/>
    </row>
    <row r="5531" spans="2:13" x14ac:dyDescent="0.25">
      <c r="B5531" s="72" t="s">
        <v>143</v>
      </c>
      <c r="C5531" s="72" t="s">
        <v>144</v>
      </c>
      <c r="D5531" s="72" t="s">
        <v>12</v>
      </c>
      <c r="E5531" s="72" t="s">
        <v>219</v>
      </c>
      <c r="F5531" s="73">
        <v>28247</v>
      </c>
      <c r="G5531" s="72" t="s">
        <v>14</v>
      </c>
      <c r="H5531" s="72" t="s">
        <v>15</v>
      </c>
      <c r="I5531" s="72" t="s">
        <v>16</v>
      </c>
      <c r="J5531" s="72" t="s">
        <v>18</v>
      </c>
      <c r="K5531" s="72" t="s">
        <v>33</v>
      </c>
      <c r="L5531" s="72" t="s">
        <v>362</v>
      </c>
      <c r="M5531" s="72"/>
    </row>
    <row r="5532" spans="2:13" x14ac:dyDescent="0.25">
      <c r="B5532" s="72" t="s">
        <v>143</v>
      </c>
      <c r="C5532" s="72" t="s">
        <v>144</v>
      </c>
      <c r="D5532" s="72" t="s">
        <v>12</v>
      </c>
      <c r="E5532" s="72" t="s">
        <v>227</v>
      </c>
      <c r="F5532" s="73">
        <v>280989</v>
      </c>
      <c r="G5532" s="72" t="s">
        <v>14</v>
      </c>
      <c r="H5532" s="72" t="s">
        <v>15</v>
      </c>
      <c r="I5532" s="72" t="s">
        <v>16</v>
      </c>
      <c r="J5532" s="72" t="s">
        <v>18</v>
      </c>
      <c r="K5532" s="72" t="s">
        <v>205</v>
      </c>
      <c r="L5532" s="72" t="s">
        <v>206</v>
      </c>
      <c r="M5532" s="72" t="s">
        <v>163</v>
      </c>
    </row>
    <row r="5533" spans="2:13" x14ac:dyDescent="0.25">
      <c r="B5533" s="72" t="s">
        <v>143</v>
      </c>
      <c r="C5533" s="72" t="s">
        <v>144</v>
      </c>
      <c r="D5533" s="72" t="s">
        <v>12</v>
      </c>
      <c r="E5533" s="72" t="s">
        <v>152</v>
      </c>
      <c r="F5533" s="73">
        <v>-1813</v>
      </c>
      <c r="G5533" s="72" t="s">
        <v>14</v>
      </c>
      <c r="H5533" s="72" t="s">
        <v>15</v>
      </c>
      <c r="I5533" s="72" t="s">
        <v>16</v>
      </c>
      <c r="J5533" s="72" t="s">
        <v>18</v>
      </c>
      <c r="K5533" s="72" t="s">
        <v>33</v>
      </c>
      <c r="L5533" s="72" t="s">
        <v>630</v>
      </c>
      <c r="M5533" s="72"/>
    </row>
    <row r="5534" spans="2:13" x14ac:dyDescent="0.25">
      <c r="B5534" s="72" t="s">
        <v>143</v>
      </c>
      <c r="C5534" s="72" t="s">
        <v>144</v>
      </c>
      <c r="D5534" s="72" t="s">
        <v>12</v>
      </c>
      <c r="E5534" s="72" t="s">
        <v>149</v>
      </c>
      <c r="F5534" s="73">
        <v>3854509</v>
      </c>
      <c r="G5534" s="72" t="s">
        <v>14</v>
      </c>
      <c r="H5534" s="72" t="s">
        <v>15</v>
      </c>
      <c r="I5534" s="72" t="s">
        <v>16</v>
      </c>
      <c r="J5534" s="72" t="s">
        <v>18</v>
      </c>
      <c r="K5534" s="72" t="s">
        <v>147</v>
      </c>
      <c r="L5534" s="72" t="s">
        <v>378</v>
      </c>
      <c r="M5534" s="72" t="s">
        <v>151</v>
      </c>
    </row>
    <row r="5535" spans="2:13" x14ac:dyDescent="0.25">
      <c r="B5535" s="72" t="s">
        <v>143</v>
      </c>
      <c r="C5535" s="72" t="s">
        <v>144</v>
      </c>
      <c r="D5535" s="72" t="s">
        <v>12</v>
      </c>
      <c r="E5535" s="72" t="s">
        <v>199</v>
      </c>
      <c r="F5535" s="73">
        <v>1864</v>
      </c>
      <c r="G5535" s="72" t="s">
        <v>14</v>
      </c>
      <c r="H5535" s="72" t="s">
        <v>155</v>
      </c>
      <c r="I5535" s="72" t="s">
        <v>16</v>
      </c>
      <c r="J5535" s="72" t="s">
        <v>18</v>
      </c>
      <c r="K5535" s="72" t="s">
        <v>33</v>
      </c>
      <c r="L5535" s="72" t="s">
        <v>543</v>
      </c>
      <c r="M5535" s="72"/>
    </row>
    <row r="5536" spans="2:13" x14ac:dyDescent="0.25">
      <c r="B5536" s="72" t="s">
        <v>143</v>
      </c>
      <c r="C5536" s="72" t="s">
        <v>144</v>
      </c>
      <c r="D5536" s="72" t="s">
        <v>12</v>
      </c>
      <c r="E5536" s="72" t="s">
        <v>240</v>
      </c>
      <c r="F5536" s="73">
        <v>-602</v>
      </c>
      <c r="G5536" s="72" t="s">
        <v>14</v>
      </c>
      <c r="H5536" s="72" t="s">
        <v>15</v>
      </c>
      <c r="I5536" s="72" t="s">
        <v>16</v>
      </c>
      <c r="J5536" s="72" t="s">
        <v>18</v>
      </c>
      <c r="K5536" s="72" t="s">
        <v>147</v>
      </c>
      <c r="L5536" s="72" t="s">
        <v>747</v>
      </c>
      <c r="M5536" s="72"/>
    </row>
    <row r="5537" spans="2:13" x14ac:dyDescent="0.25">
      <c r="B5537" s="72" t="s">
        <v>143</v>
      </c>
      <c r="C5537" s="72" t="s">
        <v>144</v>
      </c>
      <c r="D5537" s="72" t="s">
        <v>12</v>
      </c>
      <c r="E5537" s="72" t="s">
        <v>177</v>
      </c>
      <c r="F5537" s="73">
        <v>17</v>
      </c>
      <c r="G5537" s="72" t="s">
        <v>14</v>
      </c>
      <c r="H5537" s="72" t="s">
        <v>155</v>
      </c>
      <c r="I5537" s="72" t="s">
        <v>136</v>
      </c>
      <c r="J5537" s="72" t="s">
        <v>18</v>
      </c>
      <c r="K5537" s="72" t="s">
        <v>21</v>
      </c>
      <c r="L5537" s="72" t="s">
        <v>494</v>
      </c>
      <c r="M5537" s="72"/>
    </row>
    <row r="5538" spans="2:13" x14ac:dyDescent="0.25">
      <c r="B5538" s="72" t="s">
        <v>143</v>
      </c>
      <c r="C5538" s="72" t="s">
        <v>144</v>
      </c>
      <c r="D5538" s="72" t="s">
        <v>12</v>
      </c>
      <c r="E5538" s="72" t="s">
        <v>145</v>
      </c>
      <c r="F5538" s="73">
        <v>-85950</v>
      </c>
      <c r="G5538" s="72" t="s">
        <v>14</v>
      </c>
      <c r="H5538" s="72" t="s">
        <v>155</v>
      </c>
      <c r="I5538" s="72" t="s">
        <v>16</v>
      </c>
      <c r="J5538" s="72" t="s">
        <v>18</v>
      </c>
      <c r="K5538" s="72" t="s">
        <v>33</v>
      </c>
      <c r="L5538" s="72" t="s">
        <v>497</v>
      </c>
      <c r="M5538" s="72"/>
    </row>
    <row r="5539" spans="2:13" x14ac:dyDescent="0.25">
      <c r="B5539" s="72" t="s">
        <v>143</v>
      </c>
      <c r="C5539" s="72" t="s">
        <v>144</v>
      </c>
      <c r="D5539" s="72" t="s">
        <v>12</v>
      </c>
      <c r="E5539" s="72" t="s">
        <v>181</v>
      </c>
      <c r="F5539" s="73">
        <v>-1128</v>
      </c>
      <c r="G5539" s="72" t="s">
        <v>14</v>
      </c>
      <c r="H5539" s="72" t="s">
        <v>15</v>
      </c>
      <c r="I5539" s="72" t="s">
        <v>16</v>
      </c>
      <c r="J5539" s="72" t="s">
        <v>18</v>
      </c>
      <c r="K5539" s="72" t="s">
        <v>189</v>
      </c>
      <c r="L5539" s="72" t="s">
        <v>202</v>
      </c>
      <c r="M5539" s="72"/>
    </row>
    <row r="5540" spans="2:13" x14ac:dyDescent="0.25">
      <c r="B5540" s="72" t="s">
        <v>143</v>
      </c>
      <c r="C5540" s="72" t="s">
        <v>144</v>
      </c>
      <c r="D5540" s="72" t="s">
        <v>12</v>
      </c>
      <c r="E5540" s="72" t="s">
        <v>197</v>
      </c>
      <c r="F5540" s="73">
        <v>887854</v>
      </c>
      <c r="G5540" s="72" t="s">
        <v>14</v>
      </c>
      <c r="H5540" s="72" t="s">
        <v>155</v>
      </c>
      <c r="I5540" s="72" t="s">
        <v>16</v>
      </c>
      <c r="J5540" s="72" t="s">
        <v>18</v>
      </c>
      <c r="K5540" s="72" t="s">
        <v>33</v>
      </c>
      <c r="L5540" s="72" t="s">
        <v>179</v>
      </c>
      <c r="M5540" s="72" t="s">
        <v>163</v>
      </c>
    </row>
    <row r="5541" spans="2:13" x14ac:dyDescent="0.25">
      <c r="B5541" s="72" t="s">
        <v>143</v>
      </c>
      <c r="C5541" s="72" t="s">
        <v>144</v>
      </c>
      <c r="D5541" s="72" t="s">
        <v>12</v>
      </c>
      <c r="E5541" s="72" t="s">
        <v>219</v>
      </c>
      <c r="F5541" s="73">
        <v>37020</v>
      </c>
      <c r="G5541" s="72" t="s">
        <v>14</v>
      </c>
      <c r="H5541" s="72" t="s">
        <v>15</v>
      </c>
      <c r="I5541" s="72" t="s">
        <v>16</v>
      </c>
      <c r="J5541" s="72" t="s">
        <v>18</v>
      </c>
      <c r="K5541" s="72" t="s">
        <v>257</v>
      </c>
      <c r="L5541" s="72" t="s">
        <v>674</v>
      </c>
      <c r="M5541" s="72"/>
    </row>
    <row r="5542" spans="2:13" x14ac:dyDescent="0.25">
      <c r="B5542" s="72" t="s">
        <v>143</v>
      </c>
      <c r="C5542" s="72" t="s">
        <v>144</v>
      </c>
      <c r="D5542" s="72" t="s">
        <v>12</v>
      </c>
      <c r="E5542" s="72" t="s">
        <v>154</v>
      </c>
      <c r="F5542" s="73">
        <v>-5805</v>
      </c>
      <c r="G5542" s="72" t="s">
        <v>14</v>
      </c>
      <c r="H5542" s="72" t="s">
        <v>155</v>
      </c>
      <c r="I5542" s="72" t="s">
        <v>16</v>
      </c>
      <c r="J5542" s="72" t="s">
        <v>18</v>
      </c>
      <c r="K5542" s="72" t="s">
        <v>147</v>
      </c>
      <c r="L5542" s="72" t="s">
        <v>158</v>
      </c>
      <c r="M5542" s="72"/>
    </row>
    <row r="5543" spans="2:13" x14ac:dyDescent="0.25">
      <c r="B5543" s="72" t="s">
        <v>143</v>
      </c>
      <c r="C5543" s="72" t="s">
        <v>144</v>
      </c>
      <c r="D5543" s="72" t="s">
        <v>12</v>
      </c>
      <c r="E5543" s="72" t="s">
        <v>183</v>
      </c>
      <c r="F5543" s="73">
        <v>18755</v>
      </c>
      <c r="G5543" s="72" t="s">
        <v>14</v>
      </c>
      <c r="H5543" s="72" t="s">
        <v>155</v>
      </c>
      <c r="I5543" s="72" t="s">
        <v>16</v>
      </c>
      <c r="J5543" s="72" t="s">
        <v>18</v>
      </c>
      <c r="K5543" s="72" t="s">
        <v>33</v>
      </c>
      <c r="L5543" s="72" t="s">
        <v>339</v>
      </c>
      <c r="M5543" s="72" t="s">
        <v>191</v>
      </c>
    </row>
    <row r="5544" spans="2:13" x14ac:dyDescent="0.25">
      <c r="B5544" s="72" t="s">
        <v>143</v>
      </c>
      <c r="C5544" s="72" t="s">
        <v>144</v>
      </c>
      <c r="D5544" s="72" t="s">
        <v>12</v>
      </c>
      <c r="E5544" s="72" t="s">
        <v>188</v>
      </c>
      <c r="F5544" s="73">
        <v>229357</v>
      </c>
      <c r="G5544" s="72" t="s">
        <v>14</v>
      </c>
      <c r="H5544" s="72" t="s">
        <v>155</v>
      </c>
      <c r="I5544" s="72" t="s">
        <v>16</v>
      </c>
      <c r="J5544" s="72" t="s">
        <v>18</v>
      </c>
      <c r="K5544" s="72" t="s">
        <v>33</v>
      </c>
      <c r="L5544" s="72" t="s">
        <v>331</v>
      </c>
      <c r="M5544" s="72" t="s">
        <v>191</v>
      </c>
    </row>
    <row r="5545" spans="2:13" x14ac:dyDescent="0.25">
      <c r="B5545" s="72" t="s">
        <v>143</v>
      </c>
      <c r="C5545" s="72" t="s">
        <v>144</v>
      </c>
      <c r="D5545" s="72" t="s">
        <v>12</v>
      </c>
      <c r="E5545" s="72" t="s">
        <v>282</v>
      </c>
      <c r="F5545" s="73">
        <v>-914</v>
      </c>
      <c r="G5545" s="72" t="s">
        <v>14</v>
      </c>
      <c r="H5545" s="72" t="s">
        <v>15</v>
      </c>
      <c r="I5545" s="72" t="s">
        <v>16</v>
      </c>
      <c r="J5545" s="72" t="s">
        <v>18</v>
      </c>
      <c r="K5545" s="72" t="s">
        <v>147</v>
      </c>
      <c r="L5545" s="72" t="s">
        <v>223</v>
      </c>
      <c r="M5545" s="72"/>
    </row>
    <row r="5546" spans="2:13" x14ac:dyDescent="0.25">
      <c r="B5546" s="72" t="s">
        <v>143</v>
      </c>
      <c r="C5546" s="72" t="s">
        <v>144</v>
      </c>
      <c r="D5546" s="72" t="s">
        <v>12</v>
      </c>
      <c r="E5546" s="72" t="s">
        <v>177</v>
      </c>
      <c r="F5546" s="73">
        <v>38</v>
      </c>
      <c r="G5546" s="72" t="s">
        <v>14</v>
      </c>
      <c r="H5546" s="72" t="s">
        <v>15</v>
      </c>
      <c r="I5546" s="72" t="s">
        <v>16</v>
      </c>
      <c r="J5546" s="72" t="s">
        <v>18</v>
      </c>
      <c r="K5546" s="72" t="s">
        <v>214</v>
      </c>
      <c r="L5546" s="72" t="s">
        <v>722</v>
      </c>
      <c r="M5546" s="72"/>
    </row>
    <row r="5547" spans="2:13" x14ac:dyDescent="0.25">
      <c r="B5547" s="72" t="s">
        <v>143</v>
      </c>
      <c r="C5547" s="72" t="s">
        <v>144</v>
      </c>
      <c r="D5547" s="72" t="s">
        <v>12</v>
      </c>
      <c r="E5547" s="72" t="s">
        <v>145</v>
      </c>
      <c r="F5547" s="73">
        <v>-30893</v>
      </c>
      <c r="G5547" s="72" t="s">
        <v>14</v>
      </c>
      <c r="H5547" s="72" t="s">
        <v>15</v>
      </c>
      <c r="I5547" s="72" t="s">
        <v>16</v>
      </c>
      <c r="J5547" s="72" t="s">
        <v>18</v>
      </c>
      <c r="K5547" s="72" t="s">
        <v>189</v>
      </c>
      <c r="L5547" s="72" t="s">
        <v>618</v>
      </c>
      <c r="M5547" s="72"/>
    </row>
    <row r="5548" spans="2:13" x14ac:dyDescent="0.25">
      <c r="B5548" s="72" t="s">
        <v>143</v>
      </c>
      <c r="C5548" s="72" t="s">
        <v>144</v>
      </c>
      <c r="D5548" s="72" t="s">
        <v>12</v>
      </c>
      <c r="E5548" s="72" t="s">
        <v>229</v>
      </c>
      <c r="F5548" s="73">
        <v>-37974</v>
      </c>
      <c r="G5548" s="72" t="s">
        <v>31</v>
      </c>
      <c r="H5548" s="72" t="s">
        <v>15</v>
      </c>
      <c r="I5548" s="72" t="s">
        <v>16</v>
      </c>
      <c r="J5548" s="72" t="s">
        <v>32</v>
      </c>
      <c r="K5548" s="72" t="s">
        <v>161</v>
      </c>
      <c r="L5548" s="72" t="s">
        <v>375</v>
      </c>
      <c r="M5548" s="72"/>
    </row>
    <row r="5549" spans="2:13" x14ac:dyDescent="0.25">
      <c r="B5549" s="72" t="s">
        <v>143</v>
      </c>
      <c r="C5549" s="72" t="s">
        <v>144</v>
      </c>
      <c r="D5549" s="72" t="s">
        <v>12</v>
      </c>
      <c r="E5549" s="72" t="s">
        <v>145</v>
      </c>
      <c r="F5549" s="73">
        <v>-13779</v>
      </c>
      <c r="G5549" s="72" t="s">
        <v>14</v>
      </c>
      <c r="H5549" s="72" t="s">
        <v>155</v>
      </c>
      <c r="I5549" s="72" t="s">
        <v>16</v>
      </c>
      <c r="J5549" s="72" t="s">
        <v>18</v>
      </c>
      <c r="K5549" s="72" t="s">
        <v>147</v>
      </c>
      <c r="L5549" s="72" t="s">
        <v>273</v>
      </c>
      <c r="M5549" s="72"/>
    </row>
    <row r="5550" spans="2:13" x14ac:dyDescent="0.25">
      <c r="B5550" s="72" t="s">
        <v>143</v>
      </c>
      <c r="C5550" s="72" t="s">
        <v>144</v>
      </c>
      <c r="D5550" s="72" t="s">
        <v>12</v>
      </c>
      <c r="E5550" s="72" t="s">
        <v>183</v>
      </c>
      <c r="F5550" s="73">
        <v>22757</v>
      </c>
      <c r="G5550" s="72" t="s">
        <v>14</v>
      </c>
      <c r="H5550" s="72" t="s">
        <v>15</v>
      </c>
      <c r="I5550" s="72" t="s">
        <v>16</v>
      </c>
      <c r="J5550" s="72" t="s">
        <v>18</v>
      </c>
      <c r="K5550" s="72" t="s">
        <v>33</v>
      </c>
      <c r="L5550" s="72" t="s">
        <v>361</v>
      </c>
      <c r="M5550" s="72" t="s">
        <v>163</v>
      </c>
    </row>
    <row r="5551" spans="2:13" x14ac:dyDescent="0.25">
      <c r="B5551" s="72" t="s">
        <v>143</v>
      </c>
      <c r="C5551" s="72" t="s">
        <v>144</v>
      </c>
      <c r="D5551" s="72" t="s">
        <v>12</v>
      </c>
      <c r="E5551" s="72" t="s">
        <v>349</v>
      </c>
      <c r="F5551" s="73">
        <v>33445</v>
      </c>
      <c r="G5551" s="72" t="s">
        <v>14</v>
      </c>
      <c r="H5551" s="72" t="s">
        <v>155</v>
      </c>
      <c r="I5551" s="72" t="s">
        <v>16</v>
      </c>
      <c r="J5551" s="72" t="s">
        <v>18</v>
      </c>
      <c r="K5551" s="72" t="s">
        <v>267</v>
      </c>
      <c r="L5551" s="72" t="s">
        <v>321</v>
      </c>
      <c r="M5551" s="72" t="s">
        <v>334</v>
      </c>
    </row>
    <row r="5552" spans="2:13" x14ac:dyDescent="0.25">
      <c r="B5552" s="72" t="s">
        <v>143</v>
      </c>
      <c r="C5552" s="72" t="s">
        <v>144</v>
      </c>
      <c r="D5552" s="72" t="s">
        <v>12</v>
      </c>
      <c r="E5552" s="72" t="s">
        <v>188</v>
      </c>
      <c r="F5552" s="73">
        <v>525025</v>
      </c>
      <c r="G5552" s="72" t="s">
        <v>14</v>
      </c>
      <c r="H5552" s="72" t="s">
        <v>15</v>
      </c>
      <c r="I5552" s="72" t="s">
        <v>16</v>
      </c>
      <c r="J5552" s="72" t="s">
        <v>18</v>
      </c>
      <c r="K5552" s="72" t="s">
        <v>168</v>
      </c>
      <c r="L5552" s="72" t="s">
        <v>755</v>
      </c>
      <c r="M5552" s="72" t="s">
        <v>163</v>
      </c>
    </row>
    <row r="5553" spans="2:13" x14ac:dyDescent="0.25">
      <c r="B5553" s="72" t="s">
        <v>143</v>
      </c>
      <c r="C5553" s="72" t="s">
        <v>144</v>
      </c>
      <c r="D5553" s="72" t="s">
        <v>12</v>
      </c>
      <c r="E5553" s="72" t="s">
        <v>160</v>
      </c>
      <c r="F5553" s="73">
        <v>158916</v>
      </c>
      <c r="G5553" s="72" t="s">
        <v>14</v>
      </c>
      <c r="H5553" s="72" t="s">
        <v>15</v>
      </c>
      <c r="I5553" s="72" t="s">
        <v>16</v>
      </c>
      <c r="J5553" s="72" t="s">
        <v>18</v>
      </c>
      <c r="K5553" s="72" t="s">
        <v>24</v>
      </c>
      <c r="L5553" s="72" t="s">
        <v>620</v>
      </c>
      <c r="M5553" s="72" t="s">
        <v>186</v>
      </c>
    </row>
    <row r="5554" spans="2:13" x14ac:dyDescent="0.25">
      <c r="B5554" s="72" t="s">
        <v>143</v>
      </c>
      <c r="C5554" s="72" t="s">
        <v>144</v>
      </c>
      <c r="D5554" s="72" t="s">
        <v>12</v>
      </c>
      <c r="E5554" s="72" t="s">
        <v>219</v>
      </c>
      <c r="F5554" s="73">
        <v>44980</v>
      </c>
      <c r="G5554" s="72" t="s">
        <v>14</v>
      </c>
      <c r="H5554" s="72" t="s">
        <v>15</v>
      </c>
      <c r="I5554" s="72" t="s">
        <v>16</v>
      </c>
      <c r="J5554" s="72" t="s">
        <v>18</v>
      </c>
      <c r="K5554" s="72" t="s">
        <v>33</v>
      </c>
      <c r="L5554" s="72" t="s">
        <v>710</v>
      </c>
      <c r="M5554" s="72"/>
    </row>
    <row r="5555" spans="2:13" x14ac:dyDescent="0.25">
      <c r="B5555" s="72" t="s">
        <v>143</v>
      </c>
      <c r="C5555" s="72" t="s">
        <v>144</v>
      </c>
      <c r="D5555" s="72" t="s">
        <v>12</v>
      </c>
      <c r="E5555" s="72" t="s">
        <v>349</v>
      </c>
      <c r="F5555" s="73">
        <v>68361</v>
      </c>
      <c r="G5555" s="72" t="s">
        <v>14</v>
      </c>
      <c r="H5555" s="72" t="s">
        <v>15</v>
      </c>
      <c r="I5555" s="72" t="s">
        <v>16</v>
      </c>
      <c r="J5555" s="72" t="s">
        <v>18</v>
      </c>
      <c r="K5555" s="72" t="s">
        <v>33</v>
      </c>
      <c r="L5555" s="72" t="s">
        <v>221</v>
      </c>
      <c r="M5555" s="72" t="s">
        <v>203</v>
      </c>
    </row>
    <row r="5556" spans="2:13" x14ac:dyDescent="0.25">
      <c r="B5556" s="72" t="s">
        <v>143</v>
      </c>
      <c r="C5556" s="72" t="s">
        <v>144</v>
      </c>
      <c r="D5556" s="72" t="s">
        <v>12</v>
      </c>
      <c r="E5556" s="72" t="s">
        <v>229</v>
      </c>
      <c r="F5556" s="73">
        <v>-147</v>
      </c>
      <c r="G5556" s="72" t="s">
        <v>14</v>
      </c>
      <c r="H5556" s="72" t="s">
        <v>155</v>
      </c>
      <c r="I5556" s="72" t="s">
        <v>136</v>
      </c>
      <c r="J5556" s="72" t="s">
        <v>18</v>
      </c>
      <c r="K5556" s="72" t="s">
        <v>21</v>
      </c>
      <c r="L5556" s="72" t="s">
        <v>291</v>
      </c>
      <c r="M5556" s="72"/>
    </row>
    <row r="5557" spans="2:13" x14ac:dyDescent="0.25">
      <c r="B5557" s="72" t="s">
        <v>143</v>
      </c>
      <c r="C5557" s="72" t="s">
        <v>144</v>
      </c>
      <c r="D5557" s="72" t="s">
        <v>12</v>
      </c>
      <c r="E5557" s="72" t="s">
        <v>181</v>
      </c>
      <c r="F5557" s="73">
        <v>-549</v>
      </c>
      <c r="G5557" s="72" t="s">
        <v>14</v>
      </c>
      <c r="H5557" s="72" t="s">
        <v>15</v>
      </c>
      <c r="I5557" s="72" t="s">
        <v>16</v>
      </c>
      <c r="J5557" s="72" t="s">
        <v>18</v>
      </c>
      <c r="K5557" s="72" t="s">
        <v>21</v>
      </c>
      <c r="L5557" s="72" t="s">
        <v>274</v>
      </c>
      <c r="M5557" s="72"/>
    </row>
    <row r="5558" spans="2:13" x14ac:dyDescent="0.25">
      <c r="B5558" s="72" t="s">
        <v>143</v>
      </c>
      <c r="C5558" s="72" t="s">
        <v>144</v>
      </c>
      <c r="D5558" s="72" t="s">
        <v>12</v>
      </c>
      <c r="E5558" s="72" t="s">
        <v>292</v>
      </c>
      <c r="F5558" s="73">
        <v>180285</v>
      </c>
      <c r="G5558" s="72" t="s">
        <v>14</v>
      </c>
      <c r="H5558" s="72" t="s">
        <v>155</v>
      </c>
      <c r="I5558" s="72" t="s">
        <v>16</v>
      </c>
      <c r="J5558" s="72" t="s">
        <v>18</v>
      </c>
      <c r="K5558" s="72" t="s">
        <v>33</v>
      </c>
      <c r="L5558" s="72" t="s">
        <v>362</v>
      </c>
      <c r="M5558" s="72" t="s">
        <v>384</v>
      </c>
    </row>
    <row r="5559" spans="2:13" x14ac:dyDescent="0.25">
      <c r="B5559" s="72" t="s">
        <v>143</v>
      </c>
      <c r="C5559" s="72" t="s">
        <v>144</v>
      </c>
      <c r="D5559" s="72" t="s">
        <v>12</v>
      </c>
      <c r="E5559" s="72" t="s">
        <v>209</v>
      </c>
      <c r="F5559" s="73">
        <v>467324</v>
      </c>
      <c r="G5559" s="72" t="s">
        <v>14</v>
      </c>
      <c r="H5559" s="72" t="s">
        <v>155</v>
      </c>
      <c r="I5559" s="72" t="s">
        <v>16</v>
      </c>
      <c r="J5559" s="72" t="s">
        <v>18</v>
      </c>
      <c r="K5559" s="72" t="s">
        <v>267</v>
      </c>
      <c r="L5559" s="72" t="s">
        <v>308</v>
      </c>
      <c r="M5559" s="72" t="s">
        <v>334</v>
      </c>
    </row>
    <row r="5560" spans="2:13" x14ac:dyDescent="0.25">
      <c r="B5560" s="72" t="s">
        <v>143</v>
      </c>
      <c r="C5560" s="72" t="s">
        <v>144</v>
      </c>
      <c r="D5560" s="72" t="s">
        <v>12</v>
      </c>
      <c r="E5560" s="72" t="s">
        <v>562</v>
      </c>
      <c r="F5560" s="73">
        <v>867626</v>
      </c>
      <c r="G5560" s="72" t="s">
        <v>14</v>
      </c>
      <c r="H5560" s="72" t="s">
        <v>15</v>
      </c>
      <c r="I5560" s="72" t="s">
        <v>16</v>
      </c>
      <c r="J5560" s="72" t="s">
        <v>18</v>
      </c>
      <c r="K5560" s="72" t="s">
        <v>184</v>
      </c>
      <c r="L5560" s="72" t="s">
        <v>336</v>
      </c>
      <c r="M5560" s="72" t="s">
        <v>322</v>
      </c>
    </row>
    <row r="5561" spans="2:13" x14ac:dyDescent="0.25">
      <c r="B5561" s="72" t="s">
        <v>143</v>
      </c>
      <c r="C5561" s="72" t="s">
        <v>144</v>
      </c>
      <c r="D5561" s="72" t="s">
        <v>12</v>
      </c>
      <c r="E5561" s="72" t="s">
        <v>188</v>
      </c>
      <c r="F5561" s="73">
        <v>162220</v>
      </c>
      <c r="G5561" s="72" t="s">
        <v>14</v>
      </c>
      <c r="H5561" s="72" t="s">
        <v>15</v>
      </c>
      <c r="I5561" s="72" t="s">
        <v>16</v>
      </c>
      <c r="J5561" s="72" t="s">
        <v>18</v>
      </c>
      <c r="K5561" s="72" t="s">
        <v>257</v>
      </c>
      <c r="L5561" s="72" t="s">
        <v>503</v>
      </c>
      <c r="M5561" s="72" t="s">
        <v>151</v>
      </c>
    </row>
    <row r="5562" spans="2:13" x14ac:dyDescent="0.25">
      <c r="B5562" s="72" t="s">
        <v>143</v>
      </c>
      <c r="C5562" s="72" t="s">
        <v>144</v>
      </c>
      <c r="D5562" s="72" t="s">
        <v>12</v>
      </c>
      <c r="E5562" s="72" t="s">
        <v>152</v>
      </c>
      <c r="F5562" s="73">
        <v>-3457</v>
      </c>
      <c r="G5562" s="72" t="s">
        <v>14</v>
      </c>
      <c r="H5562" s="72" t="s">
        <v>15</v>
      </c>
      <c r="I5562" s="72" t="s">
        <v>16</v>
      </c>
      <c r="J5562" s="72" t="s">
        <v>18</v>
      </c>
      <c r="K5562" s="72" t="s">
        <v>21</v>
      </c>
      <c r="L5562" s="72" t="s">
        <v>329</v>
      </c>
      <c r="M5562" s="72"/>
    </row>
    <row r="5563" spans="2:13" x14ac:dyDescent="0.25">
      <c r="B5563" s="72" t="s">
        <v>143</v>
      </c>
      <c r="C5563" s="72" t="s">
        <v>144</v>
      </c>
      <c r="D5563" s="72" t="s">
        <v>12</v>
      </c>
      <c r="E5563" s="72" t="s">
        <v>170</v>
      </c>
      <c r="F5563" s="73">
        <v>97177</v>
      </c>
      <c r="G5563" s="72" t="s">
        <v>14</v>
      </c>
      <c r="H5563" s="72" t="s">
        <v>155</v>
      </c>
      <c r="I5563" s="72" t="s">
        <v>16</v>
      </c>
      <c r="J5563" s="72" t="s">
        <v>18</v>
      </c>
      <c r="K5563" s="72" t="s">
        <v>267</v>
      </c>
      <c r="L5563" s="72" t="s">
        <v>313</v>
      </c>
      <c r="M5563" s="72" t="s">
        <v>163</v>
      </c>
    </row>
    <row r="5564" spans="2:13" x14ac:dyDescent="0.25">
      <c r="B5564" s="72" t="s">
        <v>143</v>
      </c>
      <c r="C5564" s="72" t="s">
        <v>144</v>
      </c>
      <c r="D5564" s="72" t="s">
        <v>12</v>
      </c>
      <c r="E5564" s="72" t="s">
        <v>227</v>
      </c>
      <c r="F5564" s="73">
        <v>57275</v>
      </c>
      <c r="G5564" s="72" t="s">
        <v>14</v>
      </c>
      <c r="H5564" s="72" t="s">
        <v>15</v>
      </c>
      <c r="I5564" s="72" t="s">
        <v>16</v>
      </c>
      <c r="J5564" s="72" t="s">
        <v>18</v>
      </c>
      <c r="K5564" s="72" t="s">
        <v>189</v>
      </c>
      <c r="L5564" s="72" t="s">
        <v>709</v>
      </c>
      <c r="M5564" s="72" t="s">
        <v>163</v>
      </c>
    </row>
    <row r="5565" spans="2:13" x14ac:dyDescent="0.25">
      <c r="B5565" s="72" t="s">
        <v>143</v>
      </c>
      <c r="C5565" s="72" t="s">
        <v>144</v>
      </c>
      <c r="D5565" s="72" t="s">
        <v>12</v>
      </c>
      <c r="E5565" s="72" t="s">
        <v>229</v>
      </c>
      <c r="F5565" s="73">
        <v>-97466</v>
      </c>
      <c r="G5565" s="72" t="s">
        <v>14</v>
      </c>
      <c r="H5565" s="72" t="s">
        <v>15</v>
      </c>
      <c r="I5565" s="72" t="s">
        <v>16</v>
      </c>
      <c r="J5565" s="72" t="s">
        <v>18</v>
      </c>
      <c r="K5565" s="72" t="s">
        <v>147</v>
      </c>
      <c r="L5565" s="72" t="s">
        <v>622</v>
      </c>
      <c r="M5565" s="72"/>
    </row>
    <row r="5566" spans="2:13" x14ac:dyDescent="0.25">
      <c r="B5566" s="72" t="s">
        <v>143</v>
      </c>
      <c r="C5566" s="72" t="s">
        <v>144</v>
      </c>
      <c r="D5566" s="72" t="s">
        <v>12</v>
      </c>
      <c r="E5566" s="72" t="s">
        <v>154</v>
      </c>
      <c r="F5566" s="73">
        <v>-283</v>
      </c>
      <c r="G5566" s="72" t="s">
        <v>14</v>
      </c>
      <c r="H5566" s="72" t="s">
        <v>155</v>
      </c>
      <c r="I5566" s="72" t="s">
        <v>16</v>
      </c>
      <c r="J5566" s="72" t="s">
        <v>18</v>
      </c>
      <c r="K5566" s="72" t="s">
        <v>303</v>
      </c>
      <c r="L5566" s="72" t="s">
        <v>716</v>
      </c>
      <c r="M5566" s="72"/>
    </row>
    <row r="5567" spans="2:13" x14ac:dyDescent="0.25">
      <c r="B5567" s="72" t="s">
        <v>143</v>
      </c>
      <c r="C5567" s="72" t="s">
        <v>144</v>
      </c>
      <c r="D5567" s="72" t="s">
        <v>12</v>
      </c>
      <c r="E5567" s="72" t="s">
        <v>157</v>
      </c>
      <c r="F5567" s="73">
        <v>140849</v>
      </c>
      <c r="G5567" s="72" t="s">
        <v>14</v>
      </c>
      <c r="H5567" s="72" t="s">
        <v>15</v>
      </c>
      <c r="I5567" s="72" t="s">
        <v>16</v>
      </c>
      <c r="J5567" s="72" t="s">
        <v>18</v>
      </c>
      <c r="K5567" s="72" t="s">
        <v>21</v>
      </c>
      <c r="L5567" s="72" t="s">
        <v>238</v>
      </c>
      <c r="M5567" s="72" t="s">
        <v>203</v>
      </c>
    </row>
    <row r="5568" spans="2:13" x14ac:dyDescent="0.25">
      <c r="B5568" s="72" t="s">
        <v>143</v>
      </c>
      <c r="C5568" s="72" t="s">
        <v>144</v>
      </c>
      <c r="D5568" s="72" t="s">
        <v>12</v>
      </c>
      <c r="E5568" s="72" t="s">
        <v>335</v>
      </c>
      <c r="F5568" s="73">
        <v>217706</v>
      </c>
      <c r="G5568" s="72" t="s">
        <v>14</v>
      </c>
      <c r="H5568" s="72" t="s">
        <v>15</v>
      </c>
      <c r="I5568" s="72" t="s">
        <v>16</v>
      </c>
      <c r="J5568" s="72" t="s">
        <v>18</v>
      </c>
      <c r="K5568" s="72" t="s">
        <v>147</v>
      </c>
      <c r="L5568" s="72" t="s">
        <v>557</v>
      </c>
      <c r="M5568" s="72" t="s">
        <v>334</v>
      </c>
    </row>
    <row r="5569" spans="2:13" x14ac:dyDescent="0.25">
      <c r="B5569" s="72" t="s">
        <v>143</v>
      </c>
      <c r="C5569" s="72" t="s">
        <v>144</v>
      </c>
      <c r="D5569" s="72" t="s">
        <v>12</v>
      </c>
      <c r="E5569" s="72" t="s">
        <v>282</v>
      </c>
      <c r="F5569" s="73">
        <v>-46</v>
      </c>
      <c r="G5569" s="72" t="s">
        <v>14</v>
      </c>
      <c r="H5569" s="72" t="s">
        <v>155</v>
      </c>
      <c r="I5569" s="72" t="s">
        <v>16</v>
      </c>
      <c r="J5569" s="72" t="s">
        <v>18</v>
      </c>
      <c r="K5569" s="72" t="s">
        <v>147</v>
      </c>
      <c r="L5569" s="72" t="s">
        <v>433</v>
      </c>
      <c r="M5569" s="72"/>
    </row>
    <row r="5570" spans="2:13" x14ac:dyDescent="0.25">
      <c r="B5570" s="72" t="s">
        <v>143</v>
      </c>
      <c r="C5570" s="72" t="s">
        <v>144</v>
      </c>
      <c r="D5570" s="72" t="s">
        <v>12</v>
      </c>
      <c r="E5570" s="72" t="s">
        <v>219</v>
      </c>
      <c r="F5570" s="73">
        <v>199179</v>
      </c>
      <c r="G5570" s="72" t="s">
        <v>14</v>
      </c>
      <c r="H5570" s="72" t="s">
        <v>15</v>
      </c>
      <c r="I5570" s="72" t="s">
        <v>16</v>
      </c>
      <c r="J5570" s="72" t="s">
        <v>18</v>
      </c>
      <c r="K5570" s="72" t="s">
        <v>147</v>
      </c>
      <c r="L5570" s="72" t="s">
        <v>208</v>
      </c>
      <c r="M5570" s="72"/>
    </row>
    <row r="5571" spans="2:13" x14ac:dyDescent="0.25">
      <c r="B5571" s="72" t="s">
        <v>143</v>
      </c>
      <c r="C5571" s="72" t="s">
        <v>144</v>
      </c>
      <c r="D5571" s="72" t="s">
        <v>12</v>
      </c>
      <c r="E5571" s="72" t="s">
        <v>242</v>
      </c>
      <c r="F5571" s="73">
        <v>-13449</v>
      </c>
      <c r="G5571" s="72" t="s">
        <v>14</v>
      </c>
      <c r="H5571" s="72" t="s">
        <v>15</v>
      </c>
      <c r="I5571" s="72" t="s">
        <v>16</v>
      </c>
      <c r="J5571" s="72" t="s">
        <v>18</v>
      </c>
      <c r="K5571" s="72" t="s">
        <v>24</v>
      </c>
      <c r="L5571" s="72" t="s">
        <v>462</v>
      </c>
      <c r="M5571" s="72"/>
    </row>
    <row r="5572" spans="2:13" x14ac:dyDescent="0.25">
      <c r="B5572" s="72" t="s">
        <v>143</v>
      </c>
      <c r="C5572" s="72" t="s">
        <v>144</v>
      </c>
      <c r="D5572" s="72" t="s">
        <v>12</v>
      </c>
      <c r="E5572" s="72" t="s">
        <v>219</v>
      </c>
      <c r="F5572" s="73">
        <v>1598905</v>
      </c>
      <c r="G5572" s="72" t="s">
        <v>14</v>
      </c>
      <c r="H5572" s="72" t="s">
        <v>155</v>
      </c>
      <c r="I5572" s="72" t="s">
        <v>16</v>
      </c>
      <c r="J5572" s="72" t="s">
        <v>18</v>
      </c>
      <c r="K5572" s="72" t="s">
        <v>147</v>
      </c>
      <c r="L5572" s="72" t="s">
        <v>225</v>
      </c>
      <c r="M5572" s="72"/>
    </row>
    <row r="5573" spans="2:13" x14ac:dyDescent="0.25">
      <c r="B5573" s="72" t="s">
        <v>143</v>
      </c>
      <c r="C5573" s="72" t="s">
        <v>144</v>
      </c>
      <c r="D5573" s="72" t="s">
        <v>12</v>
      </c>
      <c r="E5573" s="72" t="s">
        <v>219</v>
      </c>
      <c r="F5573" s="73">
        <v>3877114</v>
      </c>
      <c r="G5573" s="72" t="s">
        <v>14</v>
      </c>
      <c r="H5573" s="72" t="s">
        <v>15</v>
      </c>
      <c r="I5573" s="72" t="s">
        <v>16</v>
      </c>
      <c r="J5573" s="72" t="s">
        <v>18</v>
      </c>
      <c r="K5573" s="72" t="s">
        <v>161</v>
      </c>
      <c r="L5573" s="72" t="s">
        <v>341</v>
      </c>
      <c r="M5573" s="72"/>
    </row>
    <row r="5574" spans="2:13" x14ac:dyDescent="0.25">
      <c r="B5574" s="72" t="s">
        <v>143</v>
      </c>
      <c r="C5574" s="72" t="s">
        <v>144</v>
      </c>
      <c r="D5574" s="72" t="s">
        <v>12</v>
      </c>
      <c r="E5574" s="72" t="s">
        <v>229</v>
      </c>
      <c r="F5574" s="73">
        <v>-652968</v>
      </c>
      <c r="G5574" s="72" t="s">
        <v>14</v>
      </c>
      <c r="H5574" s="72" t="s">
        <v>15</v>
      </c>
      <c r="I5574" s="72" t="s">
        <v>136</v>
      </c>
      <c r="J5574" s="72" t="s">
        <v>18</v>
      </c>
      <c r="K5574" s="72" t="s">
        <v>21</v>
      </c>
      <c r="L5574" s="72" t="s">
        <v>22</v>
      </c>
      <c r="M5574" s="72"/>
    </row>
    <row r="5575" spans="2:13" x14ac:dyDescent="0.25">
      <c r="B5575" s="72" t="s">
        <v>143</v>
      </c>
      <c r="C5575" s="72" t="s">
        <v>144</v>
      </c>
      <c r="D5575" s="72" t="s">
        <v>12</v>
      </c>
      <c r="E5575" s="72" t="s">
        <v>183</v>
      </c>
      <c r="F5575" s="73">
        <v>36634</v>
      </c>
      <c r="G5575" s="72" t="s">
        <v>14</v>
      </c>
      <c r="H5575" s="72" t="s">
        <v>155</v>
      </c>
      <c r="I5575" s="72" t="s">
        <v>16</v>
      </c>
      <c r="J5575" s="72" t="s">
        <v>18</v>
      </c>
      <c r="K5575" s="72" t="s">
        <v>33</v>
      </c>
      <c r="L5575" s="72" t="s">
        <v>577</v>
      </c>
      <c r="M5575" s="72" t="s">
        <v>248</v>
      </c>
    </row>
    <row r="5576" spans="2:13" x14ac:dyDescent="0.25">
      <c r="B5576" s="72" t="s">
        <v>143</v>
      </c>
      <c r="C5576" s="72" t="s">
        <v>144</v>
      </c>
      <c r="D5576" s="72" t="s">
        <v>12</v>
      </c>
      <c r="E5576" s="72" t="s">
        <v>181</v>
      </c>
      <c r="F5576" s="73">
        <v>-540</v>
      </c>
      <c r="G5576" s="72" t="s">
        <v>14</v>
      </c>
      <c r="H5576" s="72" t="s">
        <v>15</v>
      </c>
      <c r="I5576" s="72" t="s">
        <v>16</v>
      </c>
      <c r="J5576" s="72" t="s">
        <v>18</v>
      </c>
      <c r="K5576" s="72" t="s">
        <v>214</v>
      </c>
      <c r="L5576" s="72" t="s">
        <v>640</v>
      </c>
      <c r="M5576" s="72"/>
    </row>
    <row r="5577" spans="2:13" x14ac:dyDescent="0.25">
      <c r="B5577" s="72" t="s">
        <v>143</v>
      </c>
      <c r="C5577" s="72" t="s">
        <v>144</v>
      </c>
      <c r="D5577" s="72" t="s">
        <v>12</v>
      </c>
      <c r="E5577" s="72" t="s">
        <v>160</v>
      </c>
      <c r="F5577" s="73">
        <v>78382</v>
      </c>
      <c r="G5577" s="72" t="s">
        <v>14</v>
      </c>
      <c r="H5577" s="72" t="s">
        <v>15</v>
      </c>
      <c r="I5577" s="72" t="s">
        <v>16</v>
      </c>
      <c r="J5577" s="72" t="s">
        <v>18</v>
      </c>
      <c r="K5577" s="72" t="s">
        <v>24</v>
      </c>
      <c r="L5577" s="72" t="s">
        <v>513</v>
      </c>
      <c r="M5577" s="72" t="s">
        <v>186</v>
      </c>
    </row>
    <row r="5578" spans="2:13" x14ac:dyDescent="0.25">
      <c r="B5578" s="72" t="s">
        <v>143</v>
      </c>
      <c r="C5578" s="72" t="s">
        <v>144</v>
      </c>
      <c r="D5578" s="72" t="s">
        <v>12</v>
      </c>
      <c r="E5578" s="72" t="s">
        <v>282</v>
      </c>
      <c r="F5578" s="73">
        <v>-50134</v>
      </c>
      <c r="G5578" s="72" t="s">
        <v>14</v>
      </c>
      <c r="H5578" s="72" t="s">
        <v>15</v>
      </c>
      <c r="I5578" s="72" t="s">
        <v>16</v>
      </c>
      <c r="J5578" s="72" t="s">
        <v>18</v>
      </c>
      <c r="K5578" s="72" t="s">
        <v>205</v>
      </c>
      <c r="L5578" s="72" t="s">
        <v>792</v>
      </c>
      <c r="M5578" s="72"/>
    </row>
    <row r="5579" spans="2:13" x14ac:dyDescent="0.25">
      <c r="B5579" s="72" t="s">
        <v>143</v>
      </c>
      <c r="C5579" s="72" t="s">
        <v>144</v>
      </c>
      <c r="D5579" s="72" t="s">
        <v>12</v>
      </c>
      <c r="E5579" s="72" t="s">
        <v>219</v>
      </c>
      <c r="F5579" s="73">
        <v>59881</v>
      </c>
      <c r="G5579" s="72" t="s">
        <v>14</v>
      </c>
      <c r="H5579" s="72" t="s">
        <v>15</v>
      </c>
      <c r="I5579" s="72" t="s">
        <v>16</v>
      </c>
      <c r="J5579" s="72" t="s">
        <v>18</v>
      </c>
      <c r="K5579" s="72" t="s">
        <v>33</v>
      </c>
      <c r="L5579" s="72" t="s">
        <v>410</v>
      </c>
      <c r="M5579" s="72"/>
    </row>
    <row r="5580" spans="2:13" x14ac:dyDescent="0.25">
      <c r="B5580" s="72" t="s">
        <v>143</v>
      </c>
      <c r="C5580" s="72" t="s">
        <v>144</v>
      </c>
      <c r="D5580" s="72" t="s">
        <v>12</v>
      </c>
      <c r="E5580" s="72" t="s">
        <v>199</v>
      </c>
      <c r="F5580" s="73">
        <v>1682</v>
      </c>
      <c r="G5580" s="72" t="s">
        <v>14</v>
      </c>
      <c r="H5580" s="72" t="s">
        <v>155</v>
      </c>
      <c r="I5580" s="72" t="s">
        <v>16</v>
      </c>
      <c r="J5580" s="72" t="s">
        <v>18</v>
      </c>
      <c r="K5580" s="72" t="s">
        <v>33</v>
      </c>
      <c r="L5580" s="72" t="s">
        <v>538</v>
      </c>
      <c r="M5580" s="72"/>
    </row>
    <row r="5581" spans="2:13" x14ac:dyDescent="0.25">
      <c r="B5581" s="72" t="s">
        <v>143</v>
      </c>
      <c r="C5581" s="72" t="s">
        <v>144</v>
      </c>
      <c r="D5581" s="72" t="s">
        <v>12</v>
      </c>
      <c r="E5581" s="72" t="s">
        <v>154</v>
      </c>
      <c r="F5581" s="73">
        <v>-3010</v>
      </c>
      <c r="G5581" s="72" t="s">
        <v>14</v>
      </c>
      <c r="H5581" s="72" t="s">
        <v>15</v>
      </c>
      <c r="I5581" s="72" t="s">
        <v>16</v>
      </c>
      <c r="J5581" s="72" t="s">
        <v>18</v>
      </c>
      <c r="K5581" s="72" t="s">
        <v>147</v>
      </c>
      <c r="L5581" s="72" t="s">
        <v>369</v>
      </c>
      <c r="M5581" s="72"/>
    </row>
    <row r="5582" spans="2:13" x14ac:dyDescent="0.25">
      <c r="B5582" s="72" t="s">
        <v>143</v>
      </c>
      <c r="C5582" s="72" t="s">
        <v>144</v>
      </c>
      <c r="D5582" s="72" t="s">
        <v>12</v>
      </c>
      <c r="E5582" s="72" t="s">
        <v>152</v>
      </c>
      <c r="F5582" s="73">
        <v>-585</v>
      </c>
      <c r="G5582" s="72" t="s">
        <v>14</v>
      </c>
      <c r="H5582" s="72" t="s">
        <v>155</v>
      </c>
      <c r="I5582" s="72" t="s">
        <v>16</v>
      </c>
      <c r="J5582" s="72" t="s">
        <v>18</v>
      </c>
      <c r="K5582" s="72" t="s">
        <v>33</v>
      </c>
      <c r="L5582" s="72" t="s">
        <v>789</v>
      </c>
      <c r="M5582" s="72"/>
    </row>
    <row r="5583" spans="2:13" x14ac:dyDescent="0.25">
      <c r="B5583" s="72" t="s">
        <v>143</v>
      </c>
      <c r="C5583" s="72" t="s">
        <v>144</v>
      </c>
      <c r="D5583" s="72" t="s">
        <v>12</v>
      </c>
      <c r="E5583" s="72" t="s">
        <v>188</v>
      </c>
      <c r="F5583" s="73">
        <v>222998</v>
      </c>
      <c r="G5583" s="72" t="s">
        <v>14</v>
      </c>
      <c r="H5583" s="72" t="s">
        <v>15</v>
      </c>
      <c r="I5583" s="72" t="s">
        <v>16</v>
      </c>
      <c r="J5583" s="72" t="s">
        <v>18</v>
      </c>
      <c r="K5583" s="72" t="s">
        <v>147</v>
      </c>
      <c r="L5583" s="72" t="s">
        <v>517</v>
      </c>
      <c r="M5583" s="72" t="s">
        <v>163</v>
      </c>
    </row>
    <row r="5584" spans="2:13" x14ac:dyDescent="0.25">
      <c r="B5584" s="72" t="s">
        <v>143</v>
      </c>
      <c r="C5584" s="72" t="s">
        <v>144</v>
      </c>
      <c r="D5584" s="72" t="s">
        <v>12</v>
      </c>
      <c r="E5584" s="72" t="s">
        <v>177</v>
      </c>
      <c r="F5584" s="73">
        <v>7432</v>
      </c>
      <c r="G5584" s="72" t="s">
        <v>14</v>
      </c>
      <c r="H5584" s="72" t="s">
        <v>15</v>
      </c>
      <c r="I5584" s="72" t="s">
        <v>16</v>
      </c>
      <c r="J5584" s="72" t="s">
        <v>18</v>
      </c>
      <c r="K5584" s="72" t="s">
        <v>33</v>
      </c>
      <c r="L5584" s="72" t="s">
        <v>239</v>
      </c>
      <c r="M5584" s="72"/>
    </row>
    <row r="5585" spans="2:13" x14ac:dyDescent="0.25">
      <c r="B5585" s="72" t="s">
        <v>143</v>
      </c>
      <c r="C5585" s="72" t="s">
        <v>144</v>
      </c>
      <c r="D5585" s="72" t="s">
        <v>12</v>
      </c>
      <c r="E5585" s="72" t="s">
        <v>219</v>
      </c>
      <c r="F5585" s="73">
        <v>4</v>
      </c>
      <c r="G5585" s="72" t="s">
        <v>14</v>
      </c>
      <c r="H5585" s="72" t="s">
        <v>15</v>
      </c>
      <c r="I5585" s="72" t="s">
        <v>16</v>
      </c>
      <c r="J5585" s="72" t="s">
        <v>18</v>
      </c>
      <c r="K5585" s="72" t="s">
        <v>267</v>
      </c>
      <c r="L5585" s="72" t="s">
        <v>561</v>
      </c>
      <c r="M5585" s="72"/>
    </row>
    <row r="5586" spans="2:13" x14ac:dyDescent="0.25">
      <c r="B5586" s="72" t="s">
        <v>143</v>
      </c>
      <c r="C5586" s="72" t="s">
        <v>144</v>
      </c>
      <c r="D5586" s="72" t="s">
        <v>12</v>
      </c>
      <c r="E5586" s="72" t="s">
        <v>201</v>
      </c>
      <c r="F5586" s="73">
        <v>128702</v>
      </c>
      <c r="G5586" s="72" t="s">
        <v>14</v>
      </c>
      <c r="H5586" s="72" t="s">
        <v>15</v>
      </c>
      <c r="I5586" s="72" t="s">
        <v>16</v>
      </c>
      <c r="J5586" s="72" t="s">
        <v>18</v>
      </c>
      <c r="K5586" s="72" t="s">
        <v>147</v>
      </c>
      <c r="L5586" s="72" t="s">
        <v>310</v>
      </c>
      <c r="M5586" s="72" t="s">
        <v>159</v>
      </c>
    </row>
    <row r="5587" spans="2:13" x14ac:dyDescent="0.25">
      <c r="B5587" s="72" t="s">
        <v>143</v>
      </c>
      <c r="C5587" s="72" t="s">
        <v>144</v>
      </c>
      <c r="D5587" s="72" t="s">
        <v>12</v>
      </c>
      <c r="E5587" s="72" t="s">
        <v>152</v>
      </c>
      <c r="F5587" s="73">
        <v>-4212</v>
      </c>
      <c r="G5587" s="72" t="s">
        <v>14</v>
      </c>
      <c r="H5587" s="72" t="s">
        <v>15</v>
      </c>
      <c r="I5587" s="72" t="s">
        <v>16</v>
      </c>
      <c r="J5587" s="72" t="s">
        <v>18</v>
      </c>
      <c r="K5587" s="72" t="s">
        <v>33</v>
      </c>
      <c r="L5587" s="72" t="s">
        <v>805</v>
      </c>
      <c r="M5587" s="72"/>
    </row>
    <row r="5588" spans="2:13" x14ac:dyDescent="0.25">
      <c r="B5588" s="72" t="s">
        <v>143</v>
      </c>
      <c r="C5588" s="72" t="s">
        <v>144</v>
      </c>
      <c r="D5588" s="72" t="s">
        <v>12</v>
      </c>
      <c r="E5588" s="72" t="s">
        <v>152</v>
      </c>
      <c r="F5588" s="73">
        <v>-5393</v>
      </c>
      <c r="G5588" s="72" t="s">
        <v>14</v>
      </c>
      <c r="H5588" s="72" t="s">
        <v>155</v>
      </c>
      <c r="I5588" s="72" t="s">
        <v>16</v>
      </c>
      <c r="J5588" s="72" t="s">
        <v>18</v>
      </c>
      <c r="K5588" s="72" t="s">
        <v>33</v>
      </c>
      <c r="L5588" s="72" t="s">
        <v>167</v>
      </c>
      <c r="M5588" s="72"/>
    </row>
    <row r="5589" spans="2:13" x14ac:dyDescent="0.25">
      <c r="B5589" s="72" t="s">
        <v>143</v>
      </c>
      <c r="C5589" s="72" t="s">
        <v>144</v>
      </c>
      <c r="D5589" s="72" t="s">
        <v>12</v>
      </c>
      <c r="E5589" s="72" t="s">
        <v>229</v>
      </c>
      <c r="F5589" s="73">
        <v>-46133</v>
      </c>
      <c r="G5589" s="72" t="s">
        <v>14</v>
      </c>
      <c r="H5589" s="72" t="s">
        <v>15</v>
      </c>
      <c r="I5589" s="72" t="s">
        <v>16</v>
      </c>
      <c r="J5589" s="72" t="s">
        <v>18</v>
      </c>
      <c r="K5589" s="72" t="s">
        <v>33</v>
      </c>
      <c r="L5589" s="72" t="s">
        <v>290</v>
      </c>
      <c r="M5589" s="72"/>
    </row>
    <row r="5590" spans="2:13" x14ac:dyDescent="0.25">
      <c r="B5590" s="72" t="s">
        <v>143</v>
      </c>
      <c r="C5590" s="72" t="s">
        <v>144</v>
      </c>
      <c r="D5590" s="72" t="s">
        <v>12</v>
      </c>
      <c r="E5590" s="72" t="s">
        <v>199</v>
      </c>
      <c r="F5590" s="73">
        <v>1540</v>
      </c>
      <c r="G5590" s="72" t="s">
        <v>14</v>
      </c>
      <c r="H5590" s="72" t="s">
        <v>15</v>
      </c>
      <c r="I5590" s="72" t="s">
        <v>16</v>
      </c>
      <c r="J5590" s="72" t="s">
        <v>18</v>
      </c>
      <c r="K5590" s="72" t="s">
        <v>147</v>
      </c>
      <c r="L5590" s="72" t="s">
        <v>259</v>
      </c>
      <c r="M5590" s="72"/>
    </row>
    <row r="5591" spans="2:13" x14ac:dyDescent="0.25">
      <c r="B5591" s="72" t="s">
        <v>143</v>
      </c>
      <c r="C5591" s="72" t="s">
        <v>144</v>
      </c>
      <c r="D5591" s="72" t="s">
        <v>12</v>
      </c>
      <c r="E5591" s="72" t="s">
        <v>292</v>
      </c>
      <c r="F5591" s="73">
        <v>180167</v>
      </c>
      <c r="G5591" s="72" t="s">
        <v>14</v>
      </c>
      <c r="H5591" s="72" t="s">
        <v>15</v>
      </c>
      <c r="I5591" s="72" t="s">
        <v>16</v>
      </c>
      <c r="J5591" s="72" t="s">
        <v>18</v>
      </c>
      <c r="K5591" s="72" t="s">
        <v>214</v>
      </c>
      <c r="L5591" s="72" t="s">
        <v>422</v>
      </c>
      <c r="M5591" s="72" t="s">
        <v>522</v>
      </c>
    </row>
    <row r="5592" spans="2:13" x14ac:dyDescent="0.25">
      <c r="B5592" s="72" t="s">
        <v>143</v>
      </c>
      <c r="C5592" s="72" t="s">
        <v>144</v>
      </c>
      <c r="D5592" s="72" t="s">
        <v>12</v>
      </c>
      <c r="E5592" s="72" t="s">
        <v>160</v>
      </c>
      <c r="F5592" s="73">
        <v>182256</v>
      </c>
      <c r="G5592" s="72" t="s">
        <v>14</v>
      </c>
      <c r="H5592" s="72" t="s">
        <v>155</v>
      </c>
      <c r="I5592" s="72" t="s">
        <v>16</v>
      </c>
      <c r="J5592" s="72" t="s">
        <v>18</v>
      </c>
      <c r="K5592" s="72" t="s">
        <v>33</v>
      </c>
      <c r="L5592" s="72" t="s">
        <v>526</v>
      </c>
      <c r="M5592" s="72" t="s">
        <v>163</v>
      </c>
    </row>
    <row r="5593" spans="2:13" x14ac:dyDescent="0.25">
      <c r="B5593" s="72" t="s">
        <v>143</v>
      </c>
      <c r="C5593" s="72" t="s">
        <v>144</v>
      </c>
      <c r="D5593" s="72" t="s">
        <v>12</v>
      </c>
      <c r="E5593" s="72" t="s">
        <v>145</v>
      </c>
      <c r="F5593" s="73">
        <v>-12695</v>
      </c>
      <c r="G5593" s="72" t="s">
        <v>14</v>
      </c>
      <c r="H5593" s="72" t="s">
        <v>15</v>
      </c>
      <c r="I5593" s="72" t="s">
        <v>16</v>
      </c>
      <c r="J5593" s="72" t="s">
        <v>18</v>
      </c>
      <c r="K5593" s="72" t="s">
        <v>214</v>
      </c>
      <c r="L5593" s="72" t="s">
        <v>640</v>
      </c>
      <c r="M5593" s="72"/>
    </row>
    <row r="5594" spans="2:13" x14ac:dyDescent="0.25">
      <c r="B5594" s="72" t="s">
        <v>143</v>
      </c>
      <c r="C5594" s="72" t="s">
        <v>144</v>
      </c>
      <c r="D5594" s="72" t="s">
        <v>12</v>
      </c>
      <c r="E5594" s="72" t="s">
        <v>227</v>
      </c>
      <c r="F5594" s="73">
        <v>328951</v>
      </c>
      <c r="G5594" s="72" t="s">
        <v>14</v>
      </c>
      <c r="H5594" s="72" t="s">
        <v>15</v>
      </c>
      <c r="I5594" s="72" t="s">
        <v>16</v>
      </c>
      <c r="J5594" s="72" t="s">
        <v>18</v>
      </c>
      <c r="K5594" s="72" t="s">
        <v>147</v>
      </c>
      <c r="L5594" s="72" t="s">
        <v>550</v>
      </c>
      <c r="M5594" s="72" t="s">
        <v>172</v>
      </c>
    </row>
    <row r="5595" spans="2:13" x14ac:dyDescent="0.25">
      <c r="B5595" s="72" t="s">
        <v>143</v>
      </c>
      <c r="C5595" s="72" t="s">
        <v>144</v>
      </c>
      <c r="D5595" s="72" t="s">
        <v>12</v>
      </c>
      <c r="E5595" s="72" t="s">
        <v>145</v>
      </c>
      <c r="F5595" s="73">
        <v>-4050</v>
      </c>
      <c r="G5595" s="72" t="s">
        <v>14</v>
      </c>
      <c r="H5595" s="72" t="s">
        <v>15</v>
      </c>
      <c r="I5595" s="72" t="s">
        <v>16</v>
      </c>
      <c r="J5595" s="72" t="s">
        <v>18</v>
      </c>
      <c r="K5595" s="72" t="s">
        <v>33</v>
      </c>
      <c r="L5595" s="72" t="s">
        <v>525</v>
      </c>
      <c r="M5595" s="72"/>
    </row>
    <row r="5596" spans="2:13" x14ac:dyDescent="0.25">
      <c r="B5596" s="72" t="s">
        <v>143</v>
      </c>
      <c r="C5596" s="72" t="s">
        <v>144</v>
      </c>
      <c r="D5596" s="72" t="s">
        <v>12</v>
      </c>
      <c r="E5596" s="72" t="s">
        <v>177</v>
      </c>
      <c r="F5596" s="73">
        <v>87898</v>
      </c>
      <c r="G5596" s="72" t="s">
        <v>14</v>
      </c>
      <c r="H5596" s="72" t="s">
        <v>15</v>
      </c>
      <c r="I5596" s="72" t="s">
        <v>16</v>
      </c>
      <c r="J5596" s="72" t="s">
        <v>18</v>
      </c>
      <c r="K5596" s="72" t="s">
        <v>33</v>
      </c>
      <c r="L5596" s="72" t="s">
        <v>224</v>
      </c>
      <c r="M5596" s="72"/>
    </row>
    <row r="5597" spans="2:13" x14ac:dyDescent="0.25">
      <c r="B5597" s="72" t="s">
        <v>143</v>
      </c>
      <c r="C5597" s="72" t="s">
        <v>144</v>
      </c>
      <c r="D5597" s="72" t="s">
        <v>12</v>
      </c>
      <c r="E5597" s="72" t="s">
        <v>237</v>
      </c>
      <c r="F5597" s="73">
        <v>557056</v>
      </c>
      <c r="G5597" s="72" t="s">
        <v>14</v>
      </c>
      <c r="H5597" s="72" t="s">
        <v>15</v>
      </c>
      <c r="I5597" s="72" t="s">
        <v>16</v>
      </c>
      <c r="J5597" s="72" t="s">
        <v>18</v>
      </c>
      <c r="K5597" s="72" t="s">
        <v>245</v>
      </c>
      <c r="L5597" s="72" t="s">
        <v>287</v>
      </c>
      <c r="M5597" s="72" t="s">
        <v>163</v>
      </c>
    </row>
    <row r="5598" spans="2:13" x14ac:dyDescent="0.25">
      <c r="B5598" s="72" t="s">
        <v>143</v>
      </c>
      <c r="C5598" s="72" t="s">
        <v>144</v>
      </c>
      <c r="D5598" s="72" t="s">
        <v>12</v>
      </c>
      <c r="E5598" s="72" t="s">
        <v>145</v>
      </c>
      <c r="F5598" s="73">
        <v>-5841</v>
      </c>
      <c r="G5598" s="72" t="s">
        <v>14</v>
      </c>
      <c r="H5598" s="72" t="s">
        <v>15</v>
      </c>
      <c r="I5598" s="72" t="s">
        <v>16</v>
      </c>
      <c r="J5598" s="72" t="s">
        <v>18</v>
      </c>
      <c r="K5598" s="72" t="s">
        <v>147</v>
      </c>
      <c r="L5598" s="72" t="s">
        <v>580</v>
      </c>
      <c r="M5598" s="72"/>
    </row>
    <row r="5599" spans="2:13" x14ac:dyDescent="0.25">
      <c r="B5599" s="72" t="s">
        <v>143</v>
      </c>
      <c r="C5599" s="72" t="s">
        <v>144</v>
      </c>
      <c r="D5599" s="72" t="s">
        <v>12</v>
      </c>
      <c r="E5599" s="72" t="s">
        <v>328</v>
      </c>
      <c r="F5599" s="73">
        <v>810553</v>
      </c>
      <c r="G5599" s="72" t="s">
        <v>14</v>
      </c>
      <c r="H5599" s="72" t="s">
        <v>15</v>
      </c>
      <c r="I5599" s="72" t="s">
        <v>16</v>
      </c>
      <c r="J5599" s="72" t="s">
        <v>18</v>
      </c>
      <c r="K5599" s="72" t="s">
        <v>165</v>
      </c>
      <c r="L5599" s="72" t="s">
        <v>535</v>
      </c>
      <c r="M5599" s="72" t="s">
        <v>159</v>
      </c>
    </row>
    <row r="5600" spans="2:13" x14ac:dyDescent="0.25">
      <c r="B5600" s="72" t="s">
        <v>143</v>
      </c>
      <c r="C5600" s="72" t="s">
        <v>144</v>
      </c>
      <c r="D5600" s="72" t="s">
        <v>12</v>
      </c>
      <c r="E5600" s="72" t="s">
        <v>183</v>
      </c>
      <c r="F5600" s="73">
        <v>46</v>
      </c>
      <c r="G5600" s="72" t="s">
        <v>14</v>
      </c>
      <c r="H5600" s="72" t="s">
        <v>15</v>
      </c>
      <c r="I5600" s="72" t="s">
        <v>16</v>
      </c>
      <c r="J5600" s="72" t="s">
        <v>18</v>
      </c>
      <c r="K5600" s="72" t="s">
        <v>33</v>
      </c>
      <c r="L5600" s="72" t="s">
        <v>387</v>
      </c>
      <c r="M5600" s="72" t="s">
        <v>172</v>
      </c>
    </row>
    <row r="5601" spans="2:13" x14ac:dyDescent="0.25">
      <c r="B5601" s="72" t="s">
        <v>143</v>
      </c>
      <c r="C5601" s="72" t="s">
        <v>144</v>
      </c>
      <c r="D5601" s="72" t="s">
        <v>12</v>
      </c>
      <c r="E5601" s="72" t="s">
        <v>197</v>
      </c>
      <c r="F5601" s="73">
        <v>510147</v>
      </c>
      <c r="G5601" s="72" t="s">
        <v>14</v>
      </c>
      <c r="H5601" s="72" t="s">
        <v>155</v>
      </c>
      <c r="I5601" s="72" t="s">
        <v>16</v>
      </c>
      <c r="J5601" s="72" t="s">
        <v>18</v>
      </c>
      <c r="K5601" s="72" t="s">
        <v>147</v>
      </c>
      <c r="L5601" s="72" t="s">
        <v>369</v>
      </c>
      <c r="M5601" s="72" t="s">
        <v>163</v>
      </c>
    </row>
    <row r="5602" spans="2:13" x14ac:dyDescent="0.25">
      <c r="B5602" s="72" t="s">
        <v>143</v>
      </c>
      <c r="C5602" s="72" t="s">
        <v>144</v>
      </c>
      <c r="D5602" s="72" t="s">
        <v>12</v>
      </c>
      <c r="E5602" s="72" t="s">
        <v>240</v>
      </c>
      <c r="F5602" s="73">
        <v>-9013</v>
      </c>
      <c r="G5602" s="72" t="s">
        <v>14</v>
      </c>
      <c r="H5602" s="72" t="s">
        <v>15</v>
      </c>
      <c r="I5602" s="72" t="s">
        <v>16</v>
      </c>
      <c r="J5602" s="72" t="s">
        <v>18</v>
      </c>
      <c r="K5602" s="72" t="s">
        <v>161</v>
      </c>
      <c r="L5602" s="72" t="s">
        <v>305</v>
      </c>
      <c r="M5602" s="72"/>
    </row>
    <row r="5603" spans="2:13" x14ac:dyDescent="0.25">
      <c r="B5603" s="72" t="s">
        <v>143</v>
      </c>
      <c r="C5603" s="72" t="s">
        <v>144</v>
      </c>
      <c r="D5603" s="72" t="s">
        <v>12</v>
      </c>
      <c r="E5603" s="72" t="s">
        <v>188</v>
      </c>
      <c r="F5603" s="73">
        <v>15044</v>
      </c>
      <c r="G5603" s="72" t="s">
        <v>14</v>
      </c>
      <c r="H5603" s="72" t="s">
        <v>155</v>
      </c>
      <c r="I5603" s="72" t="s">
        <v>16</v>
      </c>
      <c r="J5603" s="72" t="s">
        <v>18</v>
      </c>
      <c r="K5603" s="72" t="s">
        <v>147</v>
      </c>
      <c r="L5603" s="72" t="s">
        <v>626</v>
      </c>
      <c r="M5603" s="72" t="s">
        <v>248</v>
      </c>
    </row>
    <row r="5604" spans="2:13" x14ac:dyDescent="0.25">
      <c r="B5604" s="72" t="s">
        <v>143</v>
      </c>
      <c r="C5604" s="72" t="s">
        <v>144</v>
      </c>
      <c r="D5604" s="72" t="s">
        <v>12</v>
      </c>
      <c r="E5604" s="72" t="s">
        <v>240</v>
      </c>
      <c r="F5604" s="73">
        <v>-14170</v>
      </c>
      <c r="G5604" s="72" t="s">
        <v>14</v>
      </c>
      <c r="H5604" s="72" t="s">
        <v>15</v>
      </c>
      <c r="I5604" s="72" t="s">
        <v>16</v>
      </c>
      <c r="J5604" s="72" t="s">
        <v>18</v>
      </c>
      <c r="K5604" s="72" t="s">
        <v>147</v>
      </c>
      <c r="L5604" s="72" t="s">
        <v>369</v>
      </c>
      <c r="M5604" s="72"/>
    </row>
    <row r="5605" spans="2:13" x14ac:dyDescent="0.25">
      <c r="B5605" s="72" t="s">
        <v>143</v>
      </c>
      <c r="C5605" s="72" t="s">
        <v>144</v>
      </c>
      <c r="D5605" s="72" t="s">
        <v>12</v>
      </c>
      <c r="E5605" s="72" t="s">
        <v>152</v>
      </c>
      <c r="F5605" s="73">
        <v>-5704</v>
      </c>
      <c r="G5605" s="72" t="s">
        <v>14</v>
      </c>
      <c r="H5605" s="72" t="s">
        <v>155</v>
      </c>
      <c r="I5605" s="72" t="s">
        <v>16</v>
      </c>
      <c r="J5605" s="72" t="s">
        <v>18</v>
      </c>
      <c r="K5605" s="72" t="s">
        <v>147</v>
      </c>
      <c r="L5605" s="72" t="s">
        <v>390</v>
      </c>
      <c r="M5605" s="72"/>
    </row>
    <row r="5606" spans="2:13" x14ac:dyDescent="0.25">
      <c r="B5606" s="72" t="s">
        <v>143</v>
      </c>
      <c r="C5606" s="72" t="s">
        <v>144</v>
      </c>
      <c r="D5606" s="72" t="s">
        <v>12</v>
      </c>
      <c r="E5606" s="72" t="s">
        <v>201</v>
      </c>
      <c r="F5606" s="73">
        <v>55255</v>
      </c>
      <c r="G5606" s="72" t="s">
        <v>14</v>
      </c>
      <c r="H5606" s="72" t="s">
        <v>15</v>
      </c>
      <c r="I5606" s="72" t="s">
        <v>16</v>
      </c>
      <c r="J5606" s="72" t="s">
        <v>18</v>
      </c>
      <c r="K5606" s="72" t="s">
        <v>21</v>
      </c>
      <c r="L5606" s="72" t="s">
        <v>609</v>
      </c>
      <c r="M5606" s="72" t="s">
        <v>159</v>
      </c>
    </row>
    <row r="5607" spans="2:13" x14ac:dyDescent="0.25">
      <c r="B5607" s="72" t="s">
        <v>143</v>
      </c>
      <c r="C5607" s="72" t="s">
        <v>144</v>
      </c>
      <c r="D5607" s="72" t="s">
        <v>12</v>
      </c>
      <c r="E5607" s="72" t="s">
        <v>177</v>
      </c>
      <c r="F5607" s="73">
        <v>134767</v>
      </c>
      <c r="G5607" s="72" t="s">
        <v>14</v>
      </c>
      <c r="H5607" s="72" t="s">
        <v>15</v>
      </c>
      <c r="I5607" s="72" t="s">
        <v>16</v>
      </c>
      <c r="J5607" s="72" t="s">
        <v>18</v>
      </c>
      <c r="K5607" s="72" t="s">
        <v>184</v>
      </c>
      <c r="L5607" s="72" t="s">
        <v>639</v>
      </c>
      <c r="M5607" s="72"/>
    </row>
    <row r="5608" spans="2:13" x14ac:dyDescent="0.25">
      <c r="B5608" s="72" t="s">
        <v>143</v>
      </c>
      <c r="C5608" s="72" t="s">
        <v>144</v>
      </c>
      <c r="D5608" s="72" t="s">
        <v>12</v>
      </c>
      <c r="E5608" s="72" t="s">
        <v>219</v>
      </c>
      <c r="F5608" s="73">
        <v>4</v>
      </c>
      <c r="G5608" s="72" t="s">
        <v>14</v>
      </c>
      <c r="H5608" s="72" t="s">
        <v>155</v>
      </c>
      <c r="I5608" s="72" t="s">
        <v>16</v>
      </c>
      <c r="J5608" s="72" t="s">
        <v>18</v>
      </c>
      <c r="K5608" s="72" t="s">
        <v>21</v>
      </c>
      <c r="L5608" s="72" t="s">
        <v>22</v>
      </c>
      <c r="M5608" s="72"/>
    </row>
    <row r="5609" spans="2:13" x14ac:dyDescent="0.25">
      <c r="B5609" s="72" t="s">
        <v>143</v>
      </c>
      <c r="C5609" s="72" t="s">
        <v>144</v>
      </c>
      <c r="D5609" s="72" t="s">
        <v>12</v>
      </c>
      <c r="E5609" s="72" t="s">
        <v>177</v>
      </c>
      <c r="F5609" s="73">
        <v>25187</v>
      </c>
      <c r="G5609" s="72" t="s">
        <v>14</v>
      </c>
      <c r="H5609" s="72" t="s">
        <v>155</v>
      </c>
      <c r="I5609" s="72" t="s">
        <v>136</v>
      </c>
      <c r="J5609" s="72" t="s">
        <v>18</v>
      </c>
      <c r="K5609" s="72" t="s">
        <v>267</v>
      </c>
      <c r="L5609" s="72" t="s">
        <v>308</v>
      </c>
      <c r="M5609" s="72"/>
    </row>
    <row r="5610" spans="2:13" x14ac:dyDescent="0.25">
      <c r="B5610" s="72" t="s">
        <v>143</v>
      </c>
      <c r="C5610" s="72" t="s">
        <v>144</v>
      </c>
      <c r="D5610" s="72" t="s">
        <v>12</v>
      </c>
      <c r="E5610" s="72" t="s">
        <v>181</v>
      </c>
      <c r="F5610" s="73">
        <v>-395</v>
      </c>
      <c r="G5610" s="72" t="s">
        <v>14</v>
      </c>
      <c r="H5610" s="72" t="s">
        <v>155</v>
      </c>
      <c r="I5610" s="72" t="s">
        <v>16</v>
      </c>
      <c r="J5610" s="72" t="s">
        <v>18</v>
      </c>
      <c r="K5610" s="72" t="s">
        <v>147</v>
      </c>
      <c r="L5610" s="72" t="s">
        <v>433</v>
      </c>
      <c r="M5610" s="72"/>
    </row>
    <row r="5611" spans="2:13" x14ac:dyDescent="0.25">
      <c r="B5611" s="72" t="s">
        <v>143</v>
      </c>
      <c r="C5611" s="72" t="s">
        <v>144</v>
      </c>
      <c r="D5611" s="72" t="s">
        <v>12</v>
      </c>
      <c r="E5611" s="72" t="s">
        <v>227</v>
      </c>
      <c r="F5611" s="73">
        <v>52628</v>
      </c>
      <c r="G5611" s="72" t="s">
        <v>14</v>
      </c>
      <c r="H5611" s="72" t="s">
        <v>15</v>
      </c>
      <c r="I5611" s="72" t="s">
        <v>16</v>
      </c>
      <c r="J5611" s="72" t="s">
        <v>18</v>
      </c>
      <c r="K5611" s="72" t="s">
        <v>245</v>
      </c>
      <c r="L5611" s="72" t="s">
        <v>246</v>
      </c>
      <c r="M5611" s="72" t="s">
        <v>172</v>
      </c>
    </row>
    <row r="5612" spans="2:13" x14ac:dyDescent="0.25">
      <c r="B5612" s="72" t="s">
        <v>143</v>
      </c>
      <c r="C5612" s="72" t="s">
        <v>144</v>
      </c>
      <c r="D5612" s="72" t="s">
        <v>12</v>
      </c>
      <c r="E5612" s="72" t="s">
        <v>152</v>
      </c>
      <c r="F5612" s="73">
        <v>-13</v>
      </c>
      <c r="G5612" s="72" t="s">
        <v>14</v>
      </c>
      <c r="H5612" s="72" t="s">
        <v>155</v>
      </c>
      <c r="I5612" s="72" t="s">
        <v>16</v>
      </c>
      <c r="J5612" s="72" t="s">
        <v>18</v>
      </c>
      <c r="K5612" s="72" t="s">
        <v>147</v>
      </c>
      <c r="L5612" s="72" t="s">
        <v>388</v>
      </c>
      <c r="M5612" s="72"/>
    </row>
    <row r="5613" spans="2:13" x14ac:dyDescent="0.25">
      <c r="B5613" s="72" t="s">
        <v>143</v>
      </c>
      <c r="C5613" s="72" t="s">
        <v>144</v>
      </c>
      <c r="D5613" s="72" t="s">
        <v>12</v>
      </c>
      <c r="E5613" s="72" t="s">
        <v>282</v>
      </c>
      <c r="F5613" s="73">
        <v>-2496</v>
      </c>
      <c r="G5613" s="72" t="s">
        <v>14</v>
      </c>
      <c r="H5613" s="72" t="s">
        <v>15</v>
      </c>
      <c r="I5613" s="72" t="s">
        <v>16</v>
      </c>
      <c r="J5613" s="72" t="s">
        <v>18</v>
      </c>
      <c r="K5613" s="72" t="s">
        <v>245</v>
      </c>
      <c r="L5613" s="72" t="s">
        <v>246</v>
      </c>
      <c r="M5613" s="72"/>
    </row>
    <row r="5614" spans="2:13" x14ac:dyDescent="0.25">
      <c r="B5614" s="72" t="s">
        <v>143</v>
      </c>
      <c r="C5614" s="72" t="s">
        <v>144</v>
      </c>
      <c r="D5614" s="72" t="s">
        <v>12</v>
      </c>
      <c r="E5614" s="72" t="s">
        <v>199</v>
      </c>
      <c r="F5614" s="73">
        <v>7732</v>
      </c>
      <c r="G5614" s="72" t="s">
        <v>14</v>
      </c>
      <c r="H5614" s="72" t="s">
        <v>15</v>
      </c>
      <c r="I5614" s="72" t="s">
        <v>16</v>
      </c>
      <c r="J5614" s="72" t="s">
        <v>18</v>
      </c>
      <c r="K5614" s="72" t="s">
        <v>267</v>
      </c>
      <c r="L5614" s="72" t="s">
        <v>313</v>
      </c>
      <c r="M5614" s="72"/>
    </row>
    <row r="5615" spans="2:13" x14ac:dyDescent="0.25">
      <c r="B5615" s="72" t="s">
        <v>143</v>
      </c>
      <c r="C5615" s="72" t="s">
        <v>144</v>
      </c>
      <c r="D5615" s="72" t="s">
        <v>12</v>
      </c>
      <c r="E5615" s="72" t="s">
        <v>152</v>
      </c>
      <c r="F5615" s="73">
        <v>-160573</v>
      </c>
      <c r="G5615" s="72" t="s">
        <v>14</v>
      </c>
      <c r="H5615" s="72" t="s">
        <v>15</v>
      </c>
      <c r="I5615" s="72" t="s">
        <v>16</v>
      </c>
      <c r="J5615" s="72" t="s">
        <v>18</v>
      </c>
      <c r="K5615" s="72" t="s">
        <v>147</v>
      </c>
      <c r="L5615" s="72" t="s">
        <v>378</v>
      </c>
      <c r="M5615" s="72"/>
    </row>
    <row r="5616" spans="2:13" x14ac:dyDescent="0.25">
      <c r="B5616" s="72" t="s">
        <v>143</v>
      </c>
      <c r="C5616" s="72" t="s">
        <v>144</v>
      </c>
      <c r="D5616" s="72" t="s">
        <v>12</v>
      </c>
      <c r="E5616" s="72" t="s">
        <v>177</v>
      </c>
      <c r="F5616" s="73">
        <v>798694</v>
      </c>
      <c r="G5616" s="72" t="s">
        <v>14</v>
      </c>
      <c r="H5616" s="72" t="s">
        <v>15</v>
      </c>
      <c r="I5616" s="72" t="s">
        <v>16</v>
      </c>
      <c r="J5616" s="72" t="s">
        <v>18</v>
      </c>
      <c r="K5616" s="72" t="s">
        <v>33</v>
      </c>
      <c r="L5616" s="72" t="s">
        <v>353</v>
      </c>
      <c r="M5616" s="72"/>
    </row>
    <row r="5617" spans="2:13" x14ac:dyDescent="0.25">
      <c r="B5617" s="72" t="s">
        <v>143</v>
      </c>
      <c r="C5617" s="72" t="s">
        <v>144</v>
      </c>
      <c r="D5617" s="72" t="s">
        <v>12</v>
      </c>
      <c r="E5617" s="72" t="s">
        <v>229</v>
      </c>
      <c r="F5617" s="73">
        <v>-11616</v>
      </c>
      <c r="G5617" s="72" t="s">
        <v>14</v>
      </c>
      <c r="H5617" s="72" t="s">
        <v>15</v>
      </c>
      <c r="I5617" s="72" t="s">
        <v>16</v>
      </c>
      <c r="J5617" s="72" t="s">
        <v>18</v>
      </c>
      <c r="K5617" s="72" t="s">
        <v>33</v>
      </c>
      <c r="L5617" s="72" t="s">
        <v>677</v>
      </c>
      <c r="M5617" s="72"/>
    </row>
    <row r="5618" spans="2:13" x14ac:dyDescent="0.25">
      <c r="B5618" s="72" t="s">
        <v>143</v>
      </c>
      <c r="C5618" s="72" t="s">
        <v>144</v>
      </c>
      <c r="D5618" s="72" t="s">
        <v>12</v>
      </c>
      <c r="E5618" s="72" t="s">
        <v>282</v>
      </c>
      <c r="F5618" s="73">
        <v>-33</v>
      </c>
      <c r="G5618" s="72" t="s">
        <v>14</v>
      </c>
      <c r="H5618" s="72" t="s">
        <v>155</v>
      </c>
      <c r="I5618" s="72" t="s">
        <v>16</v>
      </c>
      <c r="J5618" s="72" t="s">
        <v>18</v>
      </c>
      <c r="K5618" s="72" t="s">
        <v>33</v>
      </c>
      <c r="L5618" s="72" t="s">
        <v>339</v>
      </c>
      <c r="M5618" s="72"/>
    </row>
    <row r="5619" spans="2:13" x14ac:dyDescent="0.25">
      <c r="B5619" s="72" t="s">
        <v>143</v>
      </c>
      <c r="C5619" s="72" t="s">
        <v>144</v>
      </c>
      <c r="D5619" s="72" t="s">
        <v>12</v>
      </c>
      <c r="E5619" s="72" t="s">
        <v>145</v>
      </c>
      <c r="F5619" s="73">
        <v>-5537</v>
      </c>
      <c r="G5619" s="72" t="s">
        <v>14</v>
      </c>
      <c r="H5619" s="72" t="s">
        <v>15</v>
      </c>
      <c r="I5619" s="72" t="s">
        <v>16</v>
      </c>
      <c r="J5619" s="72" t="s">
        <v>18</v>
      </c>
      <c r="K5619" s="72" t="s">
        <v>33</v>
      </c>
      <c r="L5619" s="72" t="s">
        <v>686</v>
      </c>
      <c r="M5619" s="72"/>
    </row>
    <row r="5620" spans="2:13" x14ac:dyDescent="0.25">
      <c r="B5620" s="72" t="s">
        <v>143</v>
      </c>
      <c r="C5620" s="72" t="s">
        <v>144</v>
      </c>
      <c r="D5620" s="72" t="s">
        <v>12</v>
      </c>
      <c r="E5620" s="72" t="s">
        <v>229</v>
      </c>
      <c r="F5620" s="73">
        <v>-715383</v>
      </c>
      <c r="G5620" s="72" t="s">
        <v>14</v>
      </c>
      <c r="H5620" s="72" t="s">
        <v>155</v>
      </c>
      <c r="I5620" s="72" t="s">
        <v>16</v>
      </c>
      <c r="J5620" s="72" t="s">
        <v>18</v>
      </c>
      <c r="K5620" s="72" t="s">
        <v>33</v>
      </c>
      <c r="L5620" s="72" t="s">
        <v>314</v>
      </c>
      <c r="M5620" s="72"/>
    </row>
    <row r="5621" spans="2:13" x14ac:dyDescent="0.25">
      <c r="B5621" s="72" t="s">
        <v>143</v>
      </c>
      <c r="C5621" s="72" t="s">
        <v>144</v>
      </c>
      <c r="D5621" s="72" t="s">
        <v>12</v>
      </c>
      <c r="E5621" s="72" t="s">
        <v>188</v>
      </c>
      <c r="F5621" s="73">
        <v>1983311</v>
      </c>
      <c r="G5621" s="72" t="s">
        <v>14</v>
      </c>
      <c r="H5621" s="72" t="s">
        <v>15</v>
      </c>
      <c r="I5621" s="72" t="s">
        <v>16</v>
      </c>
      <c r="J5621" s="72" t="s">
        <v>18</v>
      </c>
      <c r="K5621" s="72" t="s">
        <v>33</v>
      </c>
      <c r="L5621" s="72" t="s">
        <v>636</v>
      </c>
      <c r="M5621" s="72" t="s">
        <v>248</v>
      </c>
    </row>
    <row r="5622" spans="2:13" x14ac:dyDescent="0.25">
      <c r="B5622" s="72" t="s">
        <v>143</v>
      </c>
      <c r="C5622" s="72" t="s">
        <v>144</v>
      </c>
      <c r="D5622" s="72" t="s">
        <v>12</v>
      </c>
      <c r="E5622" s="72" t="s">
        <v>199</v>
      </c>
      <c r="F5622" s="73">
        <v>229</v>
      </c>
      <c r="G5622" s="72" t="s">
        <v>14</v>
      </c>
      <c r="H5622" s="72" t="s">
        <v>15</v>
      </c>
      <c r="I5622" s="72" t="s">
        <v>16</v>
      </c>
      <c r="J5622" s="72" t="s">
        <v>18</v>
      </c>
      <c r="K5622" s="72" t="s">
        <v>257</v>
      </c>
      <c r="L5622" s="72" t="s">
        <v>719</v>
      </c>
      <c r="M5622" s="72"/>
    </row>
    <row r="5623" spans="2:13" x14ac:dyDescent="0.25">
      <c r="B5623" s="72" t="s">
        <v>143</v>
      </c>
      <c r="C5623" s="72" t="s">
        <v>144</v>
      </c>
      <c r="D5623" s="72" t="s">
        <v>12</v>
      </c>
      <c r="E5623" s="72" t="s">
        <v>209</v>
      </c>
      <c r="F5623" s="73">
        <v>754870</v>
      </c>
      <c r="G5623" s="72" t="s">
        <v>14</v>
      </c>
      <c r="H5623" s="72" t="s">
        <v>15</v>
      </c>
      <c r="I5623" s="72" t="s">
        <v>16</v>
      </c>
      <c r="J5623" s="72" t="s">
        <v>18</v>
      </c>
      <c r="K5623" s="72" t="s">
        <v>257</v>
      </c>
      <c r="L5623" s="72" t="s">
        <v>449</v>
      </c>
      <c r="M5623" s="72" t="s">
        <v>203</v>
      </c>
    </row>
    <row r="5624" spans="2:13" x14ac:dyDescent="0.25">
      <c r="B5624" s="72" t="s">
        <v>143</v>
      </c>
      <c r="C5624" s="72" t="s">
        <v>144</v>
      </c>
      <c r="D5624" s="72" t="s">
        <v>12</v>
      </c>
      <c r="E5624" s="72" t="s">
        <v>177</v>
      </c>
      <c r="F5624" s="73">
        <v>75074</v>
      </c>
      <c r="G5624" s="72" t="s">
        <v>14</v>
      </c>
      <c r="H5624" s="72" t="s">
        <v>15</v>
      </c>
      <c r="I5624" s="72" t="s">
        <v>16</v>
      </c>
      <c r="J5624" s="72" t="s">
        <v>18</v>
      </c>
      <c r="K5624" s="72" t="s">
        <v>303</v>
      </c>
      <c r="L5624" s="72" t="s">
        <v>712</v>
      </c>
      <c r="M5624" s="72"/>
    </row>
    <row r="5625" spans="2:13" x14ac:dyDescent="0.25">
      <c r="B5625" s="72" t="s">
        <v>143</v>
      </c>
      <c r="C5625" s="72" t="s">
        <v>144</v>
      </c>
      <c r="D5625" s="72" t="s">
        <v>12</v>
      </c>
      <c r="E5625" s="72" t="s">
        <v>154</v>
      </c>
      <c r="F5625" s="73">
        <v>-30379</v>
      </c>
      <c r="G5625" s="72" t="s">
        <v>14</v>
      </c>
      <c r="H5625" s="72" t="s">
        <v>15</v>
      </c>
      <c r="I5625" s="72" t="s">
        <v>16</v>
      </c>
      <c r="J5625" s="72" t="s">
        <v>18</v>
      </c>
      <c r="K5625" s="72" t="s">
        <v>214</v>
      </c>
      <c r="L5625" s="72" t="s">
        <v>479</v>
      </c>
      <c r="M5625" s="72"/>
    </row>
    <row r="5626" spans="2:13" x14ac:dyDescent="0.25">
      <c r="B5626" s="72" t="s">
        <v>143</v>
      </c>
      <c r="C5626" s="72" t="s">
        <v>144</v>
      </c>
      <c r="D5626" s="72" t="s">
        <v>12</v>
      </c>
      <c r="E5626" s="72" t="s">
        <v>282</v>
      </c>
      <c r="F5626" s="73">
        <v>-21627</v>
      </c>
      <c r="G5626" s="72" t="s">
        <v>14</v>
      </c>
      <c r="H5626" s="72" t="s">
        <v>15</v>
      </c>
      <c r="I5626" s="72" t="s">
        <v>16</v>
      </c>
      <c r="J5626" s="72" t="s">
        <v>18</v>
      </c>
      <c r="K5626" s="72" t="s">
        <v>165</v>
      </c>
      <c r="L5626" s="72" t="s">
        <v>166</v>
      </c>
      <c r="M5626" s="72"/>
    </row>
    <row r="5627" spans="2:13" x14ac:dyDescent="0.25">
      <c r="B5627" s="72" t="s">
        <v>143</v>
      </c>
      <c r="C5627" s="72" t="s">
        <v>144</v>
      </c>
      <c r="D5627" s="72" t="s">
        <v>12</v>
      </c>
      <c r="E5627" s="72" t="s">
        <v>242</v>
      </c>
      <c r="F5627" s="73">
        <v>-55127</v>
      </c>
      <c r="G5627" s="72" t="s">
        <v>14</v>
      </c>
      <c r="H5627" s="72" t="s">
        <v>15</v>
      </c>
      <c r="I5627" s="72" t="s">
        <v>16</v>
      </c>
      <c r="J5627" s="72" t="s">
        <v>18</v>
      </c>
      <c r="K5627" s="72" t="s">
        <v>33</v>
      </c>
      <c r="L5627" s="72" t="s">
        <v>543</v>
      </c>
      <c r="M5627" s="72"/>
    </row>
    <row r="5628" spans="2:13" x14ac:dyDescent="0.25">
      <c r="B5628" s="72" t="s">
        <v>143</v>
      </c>
      <c r="C5628" s="72" t="s">
        <v>144</v>
      </c>
      <c r="D5628" s="72" t="s">
        <v>12</v>
      </c>
      <c r="E5628" s="72" t="s">
        <v>282</v>
      </c>
      <c r="F5628" s="73">
        <v>-113</v>
      </c>
      <c r="G5628" s="72" t="s">
        <v>14</v>
      </c>
      <c r="H5628" s="72" t="s">
        <v>15</v>
      </c>
      <c r="I5628" s="72" t="s">
        <v>136</v>
      </c>
      <c r="J5628" s="72" t="s">
        <v>18</v>
      </c>
      <c r="K5628" s="72" t="s">
        <v>147</v>
      </c>
      <c r="L5628" s="72" t="s">
        <v>225</v>
      </c>
      <c r="M5628" s="72"/>
    </row>
    <row r="5629" spans="2:13" x14ac:dyDescent="0.25">
      <c r="B5629" s="72" t="s">
        <v>143</v>
      </c>
      <c r="C5629" s="72" t="s">
        <v>144</v>
      </c>
      <c r="D5629" s="72" t="s">
        <v>12</v>
      </c>
      <c r="E5629" s="72" t="s">
        <v>197</v>
      </c>
      <c r="F5629" s="73">
        <v>139753</v>
      </c>
      <c r="G5629" s="72" t="s">
        <v>14</v>
      </c>
      <c r="H5629" s="72" t="s">
        <v>15</v>
      </c>
      <c r="I5629" s="72" t="s">
        <v>16</v>
      </c>
      <c r="J5629" s="72" t="s">
        <v>18</v>
      </c>
      <c r="K5629" s="72" t="s">
        <v>267</v>
      </c>
      <c r="L5629" s="72" t="s">
        <v>340</v>
      </c>
      <c r="M5629" s="72" t="s">
        <v>163</v>
      </c>
    </row>
    <row r="5630" spans="2:13" x14ac:dyDescent="0.25">
      <c r="B5630" s="72" t="s">
        <v>143</v>
      </c>
      <c r="C5630" s="72" t="s">
        <v>144</v>
      </c>
      <c r="D5630" s="72" t="s">
        <v>12</v>
      </c>
      <c r="E5630" s="72" t="s">
        <v>292</v>
      </c>
      <c r="F5630" s="73">
        <v>428673</v>
      </c>
      <c r="G5630" s="72" t="s">
        <v>14</v>
      </c>
      <c r="H5630" s="72" t="s">
        <v>15</v>
      </c>
      <c r="I5630" s="72" t="s">
        <v>16</v>
      </c>
      <c r="J5630" s="72" t="s">
        <v>18</v>
      </c>
      <c r="K5630" s="72" t="s">
        <v>184</v>
      </c>
      <c r="L5630" s="72" t="s">
        <v>639</v>
      </c>
      <c r="M5630" s="72" t="s">
        <v>293</v>
      </c>
    </row>
    <row r="5631" spans="2:13" x14ac:dyDescent="0.25">
      <c r="B5631" s="72" t="s">
        <v>143</v>
      </c>
      <c r="C5631" s="72" t="s">
        <v>144</v>
      </c>
      <c r="D5631" s="72" t="s">
        <v>12</v>
      </c>
      <c r="E5631" s="72" t="s">
        <v>280</v>
      </c>
      <c r="F5631" s="73">
        <v>289050</v>
      </c>
      <c r="G5631" s="72" t="s">
        <v>14</v>
      </c>
      <c r="H5631" s="72" t="s">
        <v>15</v>
      </c>
      <c r="I5631" s="72" t="s">
        <v>16</v>
      </c>
      <c r="J5631" s="72" t="s">
        <v>18</v>
      </c>
      <c r="K5631" s="72" t="s">
        <v>257</v>
      </c>
      <c r="L5631" s="72" t="s">
        <v>634</v>
      </c>
      <c r="M5631" s="72" t="s">
        <v>203</v>
      </c>
    </row>
    <row r="5632" spans="2:13" x14ac:dyDescent="0.25">
      <c r="B5632" s="72" t="s">
        <v>143</v>
      </c>
      <c r="C5632" s="72" t="s">
        <v>144</v>
      </c>
      <c r="D5632" s="72" t="s">
        <v>12</v>
      </c>
      <c r="E5632" s="72" t="s">
        <v>154</v>
      </c>
      <c r="F5632" s="73">
        <v>-735</v>
      </c>
      <c r="G5632" s="72" t="s">
        <v>14</v>
      </c>
      <c r="H5632" s="72" t="s">
        <v>155</v>
      </c>
      <c r="I5632" s="72" t="s">
        <v>16</v>
      </c>
      <c r="J5632" s="72" t="s">
        <v>18</v>
      </c>
      <c r="K5632" s="72" t="s">
        <v>33</v>
      </c>
      <c r="L5632" s="72" t="s">
        <v>575</v>
      </c>
      <c r="M5632" s="72"/>
    </row>
    <row r="5633" spans="2:13" x14ac:dyDescent="0.25">
      <c r="B5633" s="72" t="s">
        <v>143</v>
      </c>
      <c r="C5633" s="72" t="s">
        <v>144</v>
      </c>
      <c r="D5633" s="72" t="s">
        <v>12</v>
      </c>
      <c r="E5633" s="72" t="s">
        <v>349</v>
      </c>
      <c r="F5633" s="73">
        <v>137054</v>
      </c>
      <c r="G5633" s="72" t="s">
        <v>14</v>
      </c>
      <c r="H5633" s="72" t="s">
        <v>155</v>
      </c>
      <c r="I5633" s="72" t="s">
        <v>16</v>
      </c>
      <c r="J5633" s="72" t="s">
        <v>18</v>
      </c>
      <c r="K5633" s="72" t="s">
        <v>33</v>
      </c>
      <c r="L5633" s="72" t="s">
        <v>339</v>
      </c>
      <c r="M5633" s="72" t="s">
        <v>203</v>
      </c>
    </row>
    <row r="5634" spans="2:13" x14ac:dyDescent="0.25">
      <c r="B5634" s="72" t="s">
        <v>143</v>
      </c>
      <c r="C5634" s="72" t="s">
        <v>144</v>
      </c>
      <c r="D5634" s="72" t="s">
        <v>12</v>
      </c>
      <c r="E5634" s="72" t="s">
        <v>183</v>
      </c>
      <c r="F5634" s="73">
        <v>582364</v>
      </c>
      <c r="G5634" s="72" t="s">
        <v>14</v>
      </c>
      <c r="H5634" s="72" t="s">
        <v>155</v>
      </c>
      <c r="I5634" s="72" t="s">
        <v>16</v>
      </c>
      <c r="J5634" s="72" t="s">
        <v>18</v>
      </c>
      <c r="K5634" s="72" t="s">
        <v>33</v>
      </c>
      <c r="L5634" s="72" t="s">
        <v>316</v>
      </c>
      <c r="M5634" s="72" t="s">
        <v>248</v>
      </c>
    </row>
    <row r="5635" spans="2:13" x14ac:dyDescent="0.25">
      <c r="B5635" s="72" t="s">
        <v>143</v>
      </c>
      <c r="C5635" s="72" t="s">
        <v>144</v>
      </c>
      <c r="D5635" s="72" t="s">
        <v>12</v>
      </c>
      <c r="E5635" s="72" t="s">
        <v>188</v>
      </c>
      <c r="F5635" s="73">
        <v>577050</v>
      </c>
      <c r="G5635" s="72" t="s">
        <v>14</v>
      </c>
      <c r="H5635" s="72" t="s">
        <v>15</v>
      </c>
      <c r="I5635" s="72" t="s">
        <v>16</v>
      </c>
      <c r="J5635" s="72" t="s">
        <v>18</v>
      </c>
      <c r="K5635" s="72" t="s">
        <v>161</v>
      </c>
      <c r="L5635" s="72" t="s">
        <v>507</v>
      </c>
      <c r="M5635" s="72" t="s">
        <v>163</v>
      </c>
    </row>
    <row r="5636" spans="2:13" x14ac:dyDescent="0.25">
      <c r="B5636" s="72" t="s">
        <v>143</v>
      </c>
      <c r="C5636" s="72" t="s">
        <v>144</v>
      </c>
      <c r="D5636" s="72" t="s">
        <v>12</v>
      </c>
      <c r="E5636" s="72" t="s">
        <v>152</v>
      </c>
      <c r="F5636" s="73">
        <v>-787</v>
      </c>
      <c r="G5636" s="72" t="s">
        <v>14</v>
      </c>
      <c r="H5636" s="72" t="s">
        <v>15</v>
      </c>
      <c r="I5636" s="72" t="s">
        <v>16</v>
      </c>
      <c r="J5636" s="72" t="s">
        <v>593</v>
      </c>
      <c r="K5636" s="72" t="s">
        <v>33</v>
      </c>
      <c r="L5636" s="72" t="s">
        <v>541</v>
      </c>
      <c r="M5636" s="72"/>
    </row>
    <row r="5637" spans="2:13" x14ac:dyDescent="0.25">
      <c r="B5637" s="72" t="s">
        <v>143</v>
      </c>
      <c r="C5637" s="72" t="s">
        <v>144</v>
      </c>
      <c r="D5637" s="72" t="s">
        <v>12</v>
      </c>
      <c r="E5637" s="72" t="s">
        <v>240</v>
      </c>
      <c r="F5637" s="73">
        <v>-27847</v>
      </c>
      <c r="G5637" s="72" t="s">
        <v>14</v>
      </c>
      <c r="H5637" s="72" t="s">
        <v>15</v>
      </c>
      <c r="I5637" s="72" t="s">
        <v>16</v>
      </c>
      <c r="J5637" s="72" t="s">
        <v>18</v>
      </c>
      <c r="K5637" s="72" t="s">
        <v>147</v>
      </c>
      <c r="L5637" s="72" t="s">
        <v>529</v>
      </c>
      <c r="M5637" s="72"/>
    </row>
    <row r="5638" spans="2:13" x14ac:dyDescent="0.25">
      <c r="B5638" s="72" t="s">
        <v>143</v>
      </c>
      <c r="C5638" s="72" t="s">
        <v>144</v>
      </c>
      <c r="D5638" s="72" t="s">
        <v>12</v>
      </c>
      <c r="E5638" s="72" t="s">
        <v>383</v>
      </c>
      <c r="F5638" s="73">
        <v>190670</v>
      </c>
      <c r="G5638" s="72" t="s">
        <v>14</v>
      </c>
      <c r="H5638" s="72" t="s">
        <v>15</v>
      </c>
      <c r="I5638" s="72" t="s">
        <v>16</v>
      </c>
      <c r="J5638" s="72" t="s">
        <v>18</v>
      </c>
      <c r="K5638" s="72" t="s">
        <v>21</v>
      </c>
      <c r="L5638" s="72" t="s">
        <v>325</v>
      </c>
      <c r="M5638" s="72" t="s">
        <v>601</v>
      </c>
    </row>
    <row r="5639" spans="2:13" x14ac:dyDescent="0.25">
      <c r="B5639" s="72" t="s">
        <v>143</v>
      </c>
      <c r="C5639" s="72" t="s">
        <v>144</v>
      </c>
      <c r="D5639" s="72" t="s">
        <v>12</v>
      </c>
      <c r="E5639" s="72" t="s">
        <v>229</v>
      </c>
      <c r="F5639" s="73">
        <v>-70542</v>
      </c>
      <c r="G5639" s="72" t="s">
        <v>14</v>
      </c>
      <c r="H5639" s="72" t="s">
        <v>155</v>
      </c>
      <c r="I5639" s="72" t="s">
        <v>16</v>
      </c>
      <c r="J5639" s="72" t="s">
        <v>18</v>
      </c>
      <c r="K5639" s="72" t="s">
        <v>33</v>
      </c>
      <c r="L5639" s="72" t="s">
        <v>339</v>
      </c>
      <c r="M5639" s="72"/>
    </row>
    <row r="5640" spans="2:13" x14ac:dyDescent="0.25">
      <c r="B5640" s="72" t="s">
        <v>143</v>
      </c>
      <c r="C5640" s="72" t="s">
        <v>144</v>
      </c>
      <c r="D5640" s="72" t="s">
        <v>12</v>
      </c>
      <c r="E5640" s="72" t="s">
        <v>181</v>
      </c>
      <c r="F5640" s="73">
        <v>-17</v>
      </c>
      <c r="G5640" s="72" t="s">
        <v>14</v>
      </c>
      <c r="H5640" s="72" t="s">
        <v>15</v>
      </c>
      <c r="I5640" s="72" t="s">
        <v>16</v>
      </c>
      <c r="J5640" s="72" t="s">
        <v>18</v>
      </c>
      <c r="K5640" s="72" t="s">
        <v>33</v>
      </c>
      <c r="L5640" s="72" t="s">
        <v>290</v>
      </c>
      <c r="M5640" s="72"/>
    </row>
    <row r="5641" spans="2:13" x14ac:dyDescent="0.25">
      <c r="B5641" s="72" t="s">
        <v>143</v>
      </c>
      <c r="C5641" s="72" t="s">
        <v>144</v>
      </c>
      <c r="D5641" s="72" t="s">
        <v>12</v>
      </c>
      <c r="E5641" s="72" t="s">
        <v>292</v>
      </c>
      <c r="F5641" s="73">
        <v>127601</v>
      </c>
      <c r="G5641" s="72" t="s">
        <v>14</v>
      </c>
      <c r="H5641" s="72" t="s">
        <v>15</v>
      </c>
      <c r="I5641" s="72" t="s">
        <v>16</v>
      </c>
      <c r="J5641" s="72" t="s">
        <v>18</v>
      </c>
      <c r="K5641" s="72" t="s">
        <v>147</v>
      </c>
      <c r="L5641" s="72" t="s">
        <v>553</v>
      </c>
      <c r="M5641" s="72" t="s">
        <v>384</v>
      </c>
    </row>
    <row r="5642" spans="2:13" x14ac:dyDescent="0.25">
      <c r="B5642" s="72" t="s">
        <v>143</v>
      </c>
      <c r="C5642" s="72" t="s">
        <v>144</v>
      </c>
      <c r="D5642" s="72" t="s">
        <v>12</v>
      </c>
      <c r="E5642" s="72" t="s">
        <v>219</v>
      </c>
      <c r="F5642" s="73">
        <v>1670763</v>
      </c>
      <c r="G5642" s="72" t="s">
        <v>14</v>
      </c>
      <c r="H5642" s="72" t="s">
        <v>155</v>
      </c>
      <c r="I5642" s="72" t="s">
        <v>16</v>
      </c>
      <c r="J5642" s="72" t="s">
        <v>18</v>
      </c>
      <c r="K5642" s="72" t="s">
        <v>267</v>
      </c>
      <c r="L5642" s="72" t="s">
        <v>355</v>
      </c>
      <c r="M5642" s="72"/>
    </row>
    <row r="5643" spans="2:13" x14ac:dyDescent="0.25">
      <c r="B5643" s="72" t="s">
        <v>143</v>
      </c>
      <c r="C5643" s="72" t="s">
        <v>144</v>
      </c>
      <c r="D5643" s="72" t="s">
        <v>12</v>
      </c>
      <c r="E5643" s="72" t="s">
        <v>188</v>
      </c>
      <c r="F5643" s="73">
        <v>1099</v>
      </c>
      <c r="G5643" s="72" t="s">
        <v>14</v>
      </c>
      <c r="H5643" s="72" t="s">
        <v>15</v>
      </c>
      <c r="I5643" s="72" t="s">
        <v>136</v>
      </c>
      <c r="J5643" s="72" t="s">
        <v>18</v>
      </c>
      <c r="K5643" s="72" t="s">
        <v>33</v>
      </c>
      <c r="L5643" s="72" t="s">
        <v>233</v>
      </c>
      <c r="M5643" s="72" t="s">
        <v>151</v>
      </c>
    </row>
    <row r="5644" spans="2:13" x14ac:dyDescent="0.25">
      <c r="B5644" s="72" t="s">
        <v>143</v>
      </c>
      <c r="C5644" s="72" t="s">
        <v>144</v>
      </c>
      <c r="D5644" s="72" t="s">
        <v>12</v>
      </c>
      <c r="E5644" s="72" t="s">
        <v>154</v>
      </c>
      <c r="F5644" s="73">
        <v>-5899</v>
      </c>
      <c r="G5644" s="72" t="s">
        <v>14</v>
      </c>
      <c r="H5644" s="72" t="s">
        <v>15</v>
      </c>
      <c r="I5644" s="72" t="s">
        <v>136</v>
      </c>
      <c r="J5644" s="72" t="s">
        <v>18</v>
      </c>
      <c r="K5644" s="72" t="s">
        <v>184</v>
      </c>
      <c r="L5644" s="72" t="s">
        <v>336</v>
      </c>
      <c r="M5644" s="72"/>
    </row>
    <row r="5645" spans="2:13" x14ac:dyDescent="0.25">
      <c r="B5645" s="72" t="s">
        <v>143</v>
      </c>
      <c r="C5645" s="72" t="s">
        <v>144</v>
      </c>
      <c r="D5645" s="72" t="s">
        <v>12</v>
      </c>
      <c r="E5645" s="72" t="s">
        <v>219</v>
      </c>
      <c r="F5645" s="73">
        <v>1745</v>
      </c>
      <c r="G5645" s="72" t="s">
        <v>14</v>
      </c>
      <c r="H5645" s="72" t="s">
        <v>15</v>
      </c>
      <c r="I5645" s="72" t="s">
        <v>16</v>
      </c>
      <c r="J5645" s="72" t="s">
        <v>18</v>
      </c>
      <c r="K5645" s="72" t="s">
        <v>24</v>
      </c>
      <c r="L5645" s="72" t="s">
        <v>150</v>
      </c>
      <c r="M5645" s="72"/>
    </row>
    <row r="5646" spans="2:13" x14ac:dyDescent="0.25">
      <c r="B5646" s="72" t="s">
        <v>143</v>
      </c>
      <c r="C5646" s="72" t="s">
        <v>144</v>
      </c>
      <c r="D5646" s="72" t="s">
        <v>12</v>
      </c>
      <c r="E5646" s="72" t="s">
        <v>282</v>
      </c>
      <c r="F5646" s="73">
        <v>-784</v>
      </c>
      <c r="G5646" s="72" t="s">
        <v>14</v>
      </c>
      <c r="H5646" s="72" t="s">
        <v>15</v>
      </c>
      <c r="I5646" s="72" t="s">
        <v>16</v>
      </c>
      <c r="J5646" s="72" t="s">
        <v>18</v>
      </c>
      <c r="K5646" s="72" t="s">
        <v>147</v>
      </c>
      <c r="L5646" s="72" t="s">
        <v>703</v>
      </c>
      <c r="M5646" s="72"/>
    </row>
    <row r="5647" spans="2:13" x14ac:dyDescent="0.25">
      <c r="B5647" s="72" t="s">
        <v>143</v>
      </c>
      <c r="C5647" s="72" t="s">
        <v>144</v>
      </c>
      <c r="D5647" s="72" t="s">
        <v>12</v>
      </c>
      <c r="E5647" s="72" t="s">
        <v>197</v>
      </c>
      <c r="F5647" s="73">
        <v>31405</v>
      </c>
      <c r="G5647" s="72" t="s">
        <v>14</v>
      </c>
      <c r="H5647" s="72" t="s">
        <v>155</v>
      </c>
      <c r="I5647" s="72" t="s">
        <v>136</v>
      </c>
      <c r="J5647" s="72" t="s">
        <v>18</v>
      </c>
      <c r="K5647" s="72" t="s">
        <v>21</v>
      </c>
      <c r="L5647" s="72" t="s">
        <v>178</v>
      </c>
      <c r="M5647" s="72" t="s">
        <v>163</v>
      </c>
    </row>
    <row r="5648" spans="2:13" x14ac:dyDescent="0.25">
      <c r="B5648" s="72" t="s">
        <v>143</v>
      </c>
      <c r="C5648" s="72" t="s">
        <v>144</v>
      </c>
      <c r="D5648" s="72" t="s">
        <v>12</v>
      </c>
      <c r="E5648" s="72" t="s">
        <v>829</v>
      </c>
      <c r="F5648" s="73">
        <v>992606</v>
      </c>
      <c r="G5648" s="72" t="s">
        <v>14</v>
      </c>
      <c r="H5648" s="72" t="s">
        <v>155</v>
      </c>
      <c r="I5648" s="72" t="s">
        <v>16</v>
      </c>
      <c r="J5648" s="72" t="s">
        <v>18</v>
      </c>
      <c r="K5648" s="72"/>
      <c r="L5648" s="72"/>
      <c r="M5648" s="72" t="s">
        <v>248</v>
      </c>
    </row>
    <row r="5649" spans="2:13" x14ac:dyDescent="0.25">
      <c r="B5649" s="72" t="s">
        <v>143</v>
      </c>
      <c r="C5649" s="72" t="s">
        <v>144</v>
      </c>
      <c r="D5649" s="72" t="s">
        <v>12</v>
      </c>
      <c r="E5649" s="72" t="s">
        <v>152</v>
      </c>
      <c r="F5649" s="73">
        <v>-1483</v>
      </c>
      <c r="G5649" s="72" t="s">
        <v>14</v>
      </c>
      <c r="H5649" s="72" t="s">
        <v>15</v>
      </c>
      <c r="I5649" s="72" t="s">
        <v>16</v>
      </c>
      <c r="J5649" s="72" t="s">
        <v>18</v>
      </c>
      <c r="K5649" s="72" t="s">
        <v>33</v>
      </c>
      <c r="L5649" s="72" t="s">
        <v>338</v>
      </c>
      <c r="M5649" s="72"/>
    </row>
    <row r="5650" spans="2:13" x14ac:dyDescent="0.25">
      <c r="B5650" s="72" t="s">
        <v>143</v>
      </c>
      <c r="C5650" s="72" t="s">
        <v>144</v>
      </c>
      <c r="D5650" s="72" t="s">
        <v>12</v>
      </c>
      <c r="E5650" s="72" t="s">
        <v>181</v>
      </c>
      <c r="F5650" s="73">
        <v>-299</v>
      </c>
      <c r="G5650" s="72" t="s">
        <v>14</v>
      </c>
      <c r="H5650" s="72" t="s">
        <v>15</v>
      </c>
      <c r="I5650" s="72" t="s">
        <v>16</v>
      </c>
      <c r="J5650" s="72" t="s">
        <v>18</v>
      </c>
      <c r="K5650" s="72" t="s">
        <v>161</v>
      </c>
      <c r="L5650" s="72" t="s">
        <v>423</v>
      </c>
      <c r="M5650" s="72"/>
    </row>
    <row r="5651" spans="2:13" x14ac:dyDescent="0.25">
      <c r="B5651" s="72" t="s">
        <v>143</v>
      </c>
      <c r="C5651" s="72" t="s">
        <v>144</v>
      </c>
      <c r="D5651" s="72" t="s">
        <v>12</v>
      </c>
      <c r="E5651" s="72" t="s">
        <v>237</v>
      </c>
      <c r="F5651" s="73">
        <v>2055519</v>
      </c>
      <c r="G5651" s="72" t="s">
        <v>14</v>
      </c>
      <c r="H5651" s="72" t="s">
        <v>15</v>
      </c>
      <c r="I5651" s="72" t="s">
        <v>16</v>
      </c>
      <c r="J5651" s="72" t="s">
        <v>18</v>
      </c>
      <c r="K5651" s="72" t="s">
        <v>147</v>
      </c>
      <c r="L5651" s="72" t="s">
        <v>477</v>
      </c>
      <c r="M5651" s="72" t="s">
        <v>163</v>
      </c>
    </row>
    <row r="5652" spans="2:13" x14ac:dyDescent="0.25">
      <c r="B5652" s="72" t="s">
        <v>143</v>
      </c>
      <c r="C5652" s="72" t="s">
        <v>144</v>
      </c>
      <c r="D5652" s="72" t="s">
        <v>12</v>
      </c>
      <c r="E5652" s="72" t="s">
        <v>219</v>
      </c>
      <c r="F5652" s="73">
        <v>118968</v>
      </c>
      <c r="G5652" s="72" t="s">
        <v>14</v>
      </c>
      <c r="H5652" s="72" t="s">
        <v>155</v>
      </c>
      <c r="I5652" s="72" t="s">
        <v>16</v>
      </c>
      <c r="J5652" s="72" t="s">
        <v>18</v>
      </c>
      <c r="K5652" s="72" t="s">
        <v>147</v>
      </c>
      <c r="L5652" s="72" t="s">
        <v>476</v>
      </c>
      <c r="M5652" s="72"/>
    </row>
    <row r="5653" spans="2:13" x14ac:dyDescent="0.25">
      <c r="B5653" s="72" t="s">
        <v>143</v>
      </c>
      <c r="C5653" s="72" t="s">
        <v>144</v>
      </c>
      <c r="D5653" s="72" t="s">
        <v>12</v>
      </c>
      <c r="E5653" s="72" t="s">
        <v>181</v>
      </c>
      <c r="F5653" s="73">
        <v>-2155</v>
      </c>
      <c r="G5653" s="72" t="s">
        <v>14</v>
      </c>
      <c r="H5653" s="72" t="s">
        <v>155</v>
      </c>
      <c r="I5653" s="72" t="s">
        <v>16</v>
      </c>
      <c r="J5653" s="72" t="s">
        <v>18</v>
      </c>
      <c r="K5653" s="72" t="s">
        <v>33</v>
      </c>
      <c r="L5653" s="72" t="s">
        <v>176</v>
      </c>
      <c r="M5653" s="72"/>
    </row>
    <row r="5654" spans="2:13" x14ac:dyDescent="0.25">
      <c r="B5654" s="72" t="s">
        <v>143</v>
      </c>
      <c r="C5654" s="72" t="s">
        <v>144</v>
      </c>
      <c r="D5654" s="72" t="s">
        <v>12</v>
      </c>
      <c r="E5654" s="72" t="s">
        <v>154</v>
      </c>
      <c r="F5654" s="73">
        <v>-1505</v>
      </c>
      <c r="G5654" s="72" t="s">
        <v>14</v>
      </c>
      <c r="H5654" s="72" t="s">
        <v>15</v>
      </c>
      <c r="I5654" s="72" t="s">
        <v>16</v>
      </c>
      <c r="J5654" s="72" t="s">
        <v>18</v>
      </c>
      <c r="K5654" s="72" t="s">
        <v>147</v>
      </c>
      <c r="L5654" s="72" t="s">
        <v>747</v>
      </c>
      <c r="M5654" s="72"/>
    </row>
    <row r="5655" spans="2:13" x14ac:dyDescent="0.25">
      <c r="B5655" s="72" t="s">
        <v>143</v>
      </c>
      <c r="C5655" s="72" t="s">
        <v>144</v>
      </c>
      <c r="D5655" s="72" t="s">
        <v>12</v>
      </c>
      <c r="E5655" s="72" t="s">
        <v>160</v>
      </c>
      <c r="F5655" s="73">
        <v>61</v>
      </c>
      <c r="G5655" s="72" t="s">
        <v>14</v>
      </c>
      <c r="H5655" s="72" t="s">
        <v>155</v>
      </c>
      <c r="I5655" s="72" t="s">
        <v>16</v>
      </c>
      <c r="J5655" s="72" t="s">
        <v>18</v>
      </c>
      <c r="K5655" s="72" t="s">
        <v>33</v>
      </c>
      <c r="L5655" s="72" t="s">
        <v>745</v>
      </c>
      <c r="M5655" s="72" t="s">
        <v>172</v>
      </c>
    </row>
    <row r="5656" spans="2:13" x14ac:dyDescent="0.25">
      <c r="B5656" s="72" t="s">
        <v>143</v>
      </c>
      <c r="C5656" s="72" t="s">
        <v>144</v>
      </c>
      <c r="D5656" s="72" t="s">
        <v>12</v>
      </c>
      <c r="E5656" s="72" t="s">
        <v>145</v>
      </c>
      <c r="F5656" s="73">
        <v>-89829</v>
      </c>
      <c r="G5656" s="72" t="s">
        <v>14</v>
      </c>
      <c r="H5656" s="72" t="s">
        <v>15</v>
      </c>
      <c r="I5656" s="72" t="s">
        <v>16</v>
      </c>
      <c r="J5656" s="72" t="s">
        <v>18</v>
      </c>
      <c r="K5656" s="72" t="s">
        <v>165</v>
      </c>
      <c r="L5656" s="72" t="s">
        <v>535</v>
      </c>
      <c r="M5656" s="72"/>
    </row>
    <row r="5657" spans="2:13" x14ac:dyDescent="0.25">
      <c r="B5657" s="72" t="s">
        <v>143</v>
      </c>
      <c r="C5657" s="72" t="s">
        <v>144</v>
      </c>
      <c r="D5657" s="72" t="s">
        <v>12</v>
      </c>
      <c r="E5657" s="72" t="s">
        <v>183</v>
      </c>
      <c r="F5657" s="73">
        <v>315731</v>
      </c>
      <c r="G5657" s="72" t="s">
        <v>14</v>
      </c>
      <c r="H5657" s="72" t="s">
        <v>15</v>
      </c>
      <c r="I5657" s="72" t="s">
        <v>16</v>
      </c>
      <c r="J5657" s="72" t="s">
        <v>18</v>
      </c>
      <c r="K5657" s="72" t="s">
        <v>214</v>
      </c>
      <c r="L5657" s="72" t="s">
        <v>479</v>
      </c>
      <c r="M5657" s="72" t="s">
        <v>163</v>
      </c>
    </row>
    <row r="5658" spans="2:13" x14ac:dyDescent="0.25">
      <c r="B5658" s="72" t="s">
        <v>143</v>
      </c>
      <c r="C5658" s="72" t="s">
        <v>144</v>
      </c>
      <c r="D5658" s="72" t="s">
        <v>12</v>
      </c>
      <c r="E5658" s="72" t="s">
        <v>145</v>
      </c>
      <c r="F5658" s="73">
        <v>-8593</v>
      </c>
      <c r="G5658" s="72" t="s">
        <v>14</v>
      </c>
      <c r="H5658" s="72" t="s">
        <v>155</v>
      </c>
      <c r="I5658" s="72" t="s">
        <v>16</v>
      </c>
      <c r="J5658" s="72" t="s">
        <v>18</v>
      </c>
      <c r="K5658" s="72" t="s">
        <v>147</v>
      </c>
      <c r="L5658" s="72" t="s">
        <v>517</v>
      </c>
      <c r="M5658" s="72"/>
    </row>
    <row r="5659" spans="2:13" x14ac:dyDescent="0.25">
      <c r="B5659" s="72" t="s">
        <v>143</v>
      </c>
      <c r="C5659" s="72" t="s">
        <v>144</v>
      </c>
      <c r="D5659" s="72" t="s">
        <v>12</v>
      </c>
      <c r="E5659" s="72" t="s">
        <v>199</v>
      </c>
      <c r="F5659" s="73">
        <v>464</v>
      </c>
      <c r="G5659" s="72" t="s">
        <v>14</v>
      </c>
      <c r="H5659" s="72" t="s">
        <v>155</v>
      </c>
      <c r="I5659" s="72" t="s">
        <v>136</v>
      </c>
      <c r="J5659" s="72" t="s">
        <v>18</v>
      </c>
      <c r="K5659" s="72" t="s">
        <v>33</v>
      </c>
      <c r="L5659" s="72" t="s">
        <v>418</v>
      </c>
      <c r="M5659" s="72"/>
    </row>
    <row r="5660" spans="2:13" x14ac:dyDescent="0.25">
      <c r="B5660" s="72" t="s">
        <v>143</v>
      </c>
      <c r="C5660" s="72" t="s">
        <v>144</v>
      </c>
      <c r="D5660" s="72" t="s">
        <v>12</v>
      </c>
      <c r="E5660" s="72" t="s">
        <v>213</v>
      </c>
      <c r="F5660" s="73">
        <v>35092</v>
      </c>
      <c r="G5660" s="72" t="s">
        <v>14</v>
      </c>
      <c r="H5660" s="72" t="s">
        <v>15</v>
      </c>
      <c r="I5660" s="72" t="s">
        <v>16</v>
      </c>
      <c r="J5660" s="72" t="s">
        <v>18</v>
      </c>
      <c r="K5660" s="72" t="s">
        <v>33</v>
      </c>
      <c r="L5660" s="72" t="s">
        <v>326</v>
      </c>
      <c r="M5660" s="72" t="s">
        <v>191</v>
      </c>
    </row>
    <row r="5661" spans="2:13" x14ac:dyDescent="0.25">
      <c r="B5661" s="72" t="s">
        <v>143</v>
      </c>
      <c r="C5661" s="72" t="s">
        <v>144</v>
      </c>
      <c r="D5661" s="72" t="s">
        <v>12</v>
      </c>
      <c r="E5661" s="72" t="s">
        <v>177</v>
      </c>
      <c r="F5661" s="73">
        <v>193</v>
      </c>
      <c r="G5661" s="72" t="s">
        <v>14</v>
      </c>
      <c r="H5661" s="72" t="s">
        <v>15</v>
      </c>
      <c r="I5661" s="72" t="s">
        <v>16</v>
      </c>
      <c r="J5661" s="72" t="s">
        <v>18</v>
      </c>
      <c r="K5661" s="72" t="s">
        <v>267</v>
      </c>
      <c r="L5661" s="72" t="s">
        <v>659</v>
      </c>
      <c r="M5661" s="72"/>
    </row>
    <row r="5662" spans="2:13" x14ac:dyDescent="0.25">
      <c r="B5662" s="72" t="s">
        <v>143</v>
      </c>
      <c r="C5662" s="72" t="s">
        <v>144</v>
      </c>
      <c r="D5662" s="72" t="s">
        <v>12</v>
      </c>
      <c r="E5662" s="72" t="s">
        <v>160</v>
      </c>
      <c r="F5662" s="73">
        <v>498909</v>
      </c>
      <c r="G5662" s="72" t="s">
        <v>14</v>
      </c>
      <c r="H5662" s="72" t="s">
        <v>15</v>
      </c>
      <c r="I5662" s="72" t="s">
        <v>16</v>
      </c>
      <c r="J5662" s="72" t="s">
        <v>18</v>
      </c>
      <c r="K5662" s="72" t="s">
        <v>147</v>
      </c>
      <c r="L5662" s="72" t="s">
        <v>527</v>
      </c>
      <c r="M5662" s="72" t="s">
        <v>163</v>
      </c>
    </row>
    <row r="5663" spans="2:13" x14ac:dyDescent="0.25">
      <c r="B5663" s="72" t="s">
        <v>143</v>
      </c>
      <c r="C5663" s="72" t="s">
        <v>144</v>
      </c>
      <c r="D5663" s="72" t="s">
        <v>12</v>
      </c>
      <c r="E5663" s="72" t="s">
        <v>152</v>
      </c>
      <c r="F5663" s="73">
        <v>-4803</v>
      </c>
      <c r="G5663" s="72" t="s">
        <v>14</v>
      </c>
      <c r="H5663" s="72" t="s">
        <v>155</v>
      </c>
      <c r="I5663" s="72" t="s">
        <v>16</v>
      </c>
      <c r="J5663" s="72" t="s">
        <v>18</v>
      </c>
      <c r="K5663" s="72" t="s">
        <v>267</v>
      </c>
      <c r="L5663" s="72" t="s">
        <v>684</v>
      </c>
      <c r="M5663" s="72"/>
    </row>
    <row r="5664" spans="2:13" x14ac:dyDescent="0.25">
      <c r="B5664" s="72" t="s">
        <v>143</v>
      </c>
      <c r="C5664" s="72" t="s">
        <v>144</v>
      </c>
      <c r="D5664" s="72" t="s">
        <v>12</v>
      </c>
      <c r="E5664" s="72" t="s">
        <v>219</v>
      </c>
      <c r="F5664" s="73">
        <v>4</v>
      </c>
      <c r="G5664" s="72" t="s">
        <v>14</v>
      </c>
      <c r="H5664" s="72" t="s">
        <v>15</v>
      </c>
      <c r="I5664" s="72" t="s">
        <v>136</v>
      </c>
      <c r="J5664" s="72" t="s">
        <v>18</v>
      </c>
      <c r="K5664" s="72" t="s">
        <v>147</v>
      </c>
      <c r="L5664" s="72" t="s">
        <v>374</v>
      </c>
      <c r="M5664" s="72"/>
    </row>
    <row r="5665" spans="2:13" x14ac:dyDescent="0.25">
      <c r="B5665" s="72" t="s">
        <v>143</v>
      </c>
      <c r="C5665" s="72" t="s">
        <v>144</v>
      </c>
      <c r="D5665" s="72" t="s">
        <v>12</v>
      </c>
      <c r="E5665" s="72" t="s">
        <v>188</v>
      </c>
      <c r="F5665" s="73">
        <v>2420524</v>
      </c>
      <c r="G5665" s="72" t="s">
        <v>14</v>
      </c>
      <c r="H5665" s="72" t="s">
        <v>15</v>
      </c>
      <c r="I5665" s="72" t="s">
        <v>16</v>
      </c>
      <c r="J5665" s="72" t="s">
        <v>18</v>
      </c>
      <c r="K5665" s="72" t="s">
        <v>33</v>
      </c>
      <c r="L5665" s="72" t="s">
        <v>770</v>
      </c>
      <c r="M5665" s="72" t="s">
        <v>151</v>
      </c>
    </row>
    <row r="5666" spans="2:13" x14ac:dyDescent="0.25">
      <c r="B5666" s="72" t="s">
        <v>143</v>
      </c>
      <c r="C5666" s="72" t="s">
        <v>144</v>
      </c>
      <c r="D5666" s="72" t="s">
        <v>12</v>
      </c>
      <c r="E5666" s="72" t="s">
        <v>183</v>
      </c>
      <c r="F5666" s="73">
        <v>38335</v>
      </c>
      <c r="G5666" s="72" t="s">
        <v>14</v>
      </c>
      <c r="H5666" s="72" t="s">
        <v>15</v>
      </c>
      <c r="I5666" s="72" t="s">
        <v>16</v>
      </c>
      <c r="J5666" s="72" t="s">
        <v>18</v>
      </c>
      <c r="K5666" s="72" t="s">
        <v>27</v>
      </c>
      <c r="L5666" s="72" t="s">
        <v>572</v>
      </c>
      <c r="M5666" s="72" t="s">
        <v>186</v>
      </c>
    </row>
    <row r="5667" spans="2:13" x14ac:dyDescent="0.25">
      <c r="B5667" s="72" t="s">
        <v>143</v>
      </c>
      <c r="C5667" s="72" t="s">
        <v>144</v>
      </c>
      <c r="D5667" s="72" t="s">
        <v>12</v>
      </c>
      <c r="E5667" s="72" t="s">
        <v>229</v>
      </c>
      <c r="F5667" s="73">
        <v>-250000</v>
      </c>
      <c r="G5667" s="72" t="s">
        <v>14</v>
      </c>
      <c r="H5667" s="72" t="s">
        <v>15</v>
      </c>
      <c r="I5667" s="72" t="s">
        <v>16</v>
      </c>
      <c r="J5667" s="72" t="s">
        <v>18</v>
      </c>
      <c r="K5667" s="72" t="s">
        <v>147</v>
      </c>
      <c r="L5667" s="72" t="s">
        <v>607</v>
      </c>
      <c r="M5667" s="72"/>
    </row>
    <row r="5668" spans="2:13" x14ac:dyDescent="0.25">
      <c r="B5668" s="72" t="s">
        <v>143</v>
      </c>
      <c r="C5668" s="72" t="s">
        <v>144</v>
      </c>
      <c r="D5668" s="72" t="s">
        <v>12</v>
      </c>
      <c r="E5668" s="72" t="s">
        <v>229</v>
      </c>
      <c r="F5668" s="73">
        <v>-670796</v>
      </c>
      <c r="G5668" s="72" t="s">
        <v>14</v>
      </c>
      <c r="H5668" s="72" t="s">
        <v>15</v>
      </c>
      <c r="I5668" s="72" t="s">
        <v>16</v>
      </c>
      <c r="J5668" s="72" t="s">
        <v>18</v>
      </c>
      <c r="K5668" s="72" t="s">
        <v>147</v>
      </c>
      <c r="L5668" s="72" t="s">
        <v>511</v>
      </c>
      <c r="M5668" s="72"/>
    </row>
    <row r="5669" spans="2:13" x14ac:dyDescent="0.25">
      <c r="B5669" s="72" t="s">
        <v>143</v>
      </c>
      <c r="C5669" s="72" t="s">
        <v>144</v>
      </c>
      <c r="D5669" s="72" t="s">
        <v>12</v>
      </c>
      <c r="E5669" s="72" t="s">
        <v>227</v>
      </c>
      <c r="F5669" s="73">
        <v>471206</v>
      </c>
      <c r="G5669" s="72" t="s">
        <v>14</v>
      </c>
      <c r="H5669" s="72" t="s">
        <v>15</v>
      </c>
      <c r="I5669" s="72" t="s">
        <v>16</v>
      </c>
      <c r="J5669" s="72" t="s">
        <v>18</v>
      </c>
      <c r="K5669" s="72" t="s">
        <v>33</v>
      </c>
      <c r="L5669" s="72" t="s">
        <v>307</v>
      </c>
      <c r="M5669" s="72" t="s">
        <v>248</v>
      </c>
    </row>
    <row r="5670" spans="2:13" x14ac:dyDescent="0.25">
      <c r="B5670" s="72" t="s">
        <v>143</v>
      </c>
      <c r="C5670" s="72" t="s">
        <v>144</v>
      </c>
      <c r="D5670" s="72" t="s">
        <v>12</v>
      </c>
      <c r="E5670" s="72" t="s">
        <v>157</v>
      </c>
      <c r="F5670" s="73">
        <v>52092</v>
      </c>
      <c r="G5670" s="72" t="s">
        <v>14</v>
      </c>
      <c r="H5670" s="72" t="s">
        <v>15</v>
      </c>
      <c r="I5670" s="72" t="s">
        <v>16</v>
      </c>
      <c r="J5670" s="72" t="s">
        <v>18</v>
      </c>
      <c r="K5670" s="72" t="s">
        <v>257</v>
      </c>
      <c r="L5670" s="72" t="s">
        <v>806</v>
      </c>
      <c r="M5670" s="72" t="s">
        <v>337</v>
      </c>
    </row>
    <row r="5671" spans="2:13" x14ac:dyDescent="0.25">
      <c r="B5671" s="72" t="s">
        <v>143</v>
      </c>
      <c r="C5671" s="72" t="s">
        <v>144</v>
      </c>
      <c r="D5671" s="72" t="s">
        <v>12</v>
      </c>
      <c r="E5671" s="72" t="s">
        <v>425</v>
      </c>
      <c r="F5671" s="73">
        <v>300486</v>
      </c>
      <c r="G5671" s="72" t="s">
        <v>14</v>
      </c>
      <c r="H5671" s="72" t="s">
        <v>15</v>
      </c>
      <c r="I5671" s="72" t="s">
        <v>136</v>
      </c>
      <c r="J5671" s="72" t="s">
        <v>18</v>
      </c>
      <c r="K5671" s="72" t="s">
        <v>27</v>
      </c>
      <c r="L5671" s="72" t="s">
        <v>572</v>
      </c>
      <c r="M5671" s="72"/>
    </row>
    <row r="5672" spans="2:13" x14ac:dyDescent="0.25">
      <c r="B5672" s="72" t="s">
        <v>143</v>
      </c>
      <c r="C5672" s="72" t="s">
        <v>144</v>
      </c>
      <c r="D5672" s="72" t="s">
        <v>12</v>
      </c>
      <c r="E5672" s="72" t="s">
        <v>152</v>
      </c>
      <c r="F5672" s="73">
        <v>-4422</v>
      </c>
      <c r="G5672" s="72" t="s">
        <v>14</v>
      </c>
      <c r="H5672" s="72" t="s">
        <v>15</v>
      </c>
      <c r="I5672" s="72" t="s">
        <v>16</v>
      </c>
      <c r="J5672" s="72" t="s">
        <v>18</v>
      </c>
      <c r="K5672" s="72" t="s">
        <v>267</v>
      </c>
      <c r="L5672" s="72" t="s">
        <v>313</v>
      </c>
      <c r="M5672" s="72"/>
    </row>
    <row r="5673" spans="2:13" x14ac:dyDescent="0.25">
      <c r="B5673" s="72" t="s">
        <v>143</v>
      </c>
      <c r="C5673" s="72" t="s">
        <v>144</v>
      </c>
      <c r="D5673" s="72" t="s">
        <v>12</v>
      </c>
      <c r="E5673" s="72" t="s">
        <v>237</v>
      </c>
      <c r="F5673" s="73">
        <v>44032</v>
      </c>
      <c r="G5673" s="72" t="s">
        <v>14</v>
      </c>
      <c r="H5673" s="72" t="s">
        <v>15</v>
      </c>
      <c r="I5673" s="72" t="s">
        <v>16</v>
      </c>
      <c r="J5673" s="72" t="s">
        <v>18</v>
      </c>
      <c r="K5673" s="72" t="s">
        <v>147</v>
      </c>
      <c r="L5673" s="72" t="s">
        <v>694</v>
      </c>
      <c r="M5673" s="72" t="s">
        <v>163</v>
      </c>
    </row>
    <row r="5674" spans="2:13" x14ac:dyDescent="0.25">
      <c r="B5674" s="72" t="s">
        <v>143</v>
      </c>
      <c r="C5674" s="72" t="s">
        <v>144</v>
      </c>
      <c r="D5674" s="72" t="s">
        <v>12</v>
      </c>
      <c r="E5674" s="72" t="s">
        <v>188</v>
      </c>
      <c r="F5674" s="73">
        <v>317041</v>
      </c>
      <c r="G5674" s="72" t="s">
        <v>14</v>
      </c>
      <c r="H5674" s="72" t="s">
        <v>15</v>
      </c>
      <c r="I5674" s="72" t="s">
        <v>16</v>
      </c>
      <c r="J5674" s="72" t="s">
        <v>18</v>
      </c>
      <c r="K5674" s="72" t="s">
        <v>33</v>
      </c>
      <c r="L5674" s="72" t="s">
        <v>187</v>
      </c>
      <c r="M5674" s="72" t="s">
        <v>151</v>
      </c>
    </row>
    <row r="5675" spans="2:13" x14ac:dyDescent="0.25">
      <c r="B5675" s="72" t="s">
        <v>143</v>
      </c>
      <c r="C5675" s="72" t="s">
        <v>144</v>
      </c>
      <c r="D5675" s="72" t="s">
        <v>12</v>
      </c>
      <c r="E5675" s="72" t="s">
        <v>244</v>
      </c>
      <c r="F5675" s="73">
        <v>64067</v>
      </c>
      <c r="G5675" s="72" t="s">
        <v>14</v>
      </c>
      <c r="H5675" s="72" t="s">
        <v>15</v>
      </c>
      <c r="I5675" s="72" t="s">
        <v>16</v>
      </c>
      <c r="J5675" s="72" t="s">
        <v>18</v>
      </c>
      <c r="K5675" s="72" t="s">
        <v>147</v>
      </c>
      <c r="L5675" s="72" t="s">
        <v>332</v>
      </c>
      <c r="M5675" s="72" t="s">
        <v>248</v>
      </c>
    </row>
    <row r="5676" spans="2:13" x14ac:dyDescent="0.25">
      <c r="B5676" s="72" t="s">
        <v>143</v>
      </c>
      <c r="C5676" s="72" t="s">
        <v>144</v>
      </c>
      <c r="D5676" s="72" t="s">
        <v>12</v>
      </c>
      <c r="E5676" s="72" t="s">
        <v>425</v>
      </c>
      <c r="F5676" s="73">
        <v>30148</v>
      </c>
      <c r="G5676" s="72" t="s">
        <v>14</v>
      </c>
      <c r="H5676" s="72" t="s">
        <v>15</v>
      </c>
      <c r="I5676" s="72" t="s">
        <v>16</v>
      </c>
      <c r="J5676" s="72" t="s">
        <v>18</v>
      </c>
      <c r="K5676" s="72" t="s">
        <v>21</v>
      </c>
      <c r="L5676" s="72" t="s">
        <v>711</v>
      </c>
      <c r="M5676" s="72"/>
    </row>
    <row r="5677" spans="2:13" x14ac:dyDescent="0.25">
      <c r="B5677" s="72" t="s">
        <v>143</v>
      </c>
      <c r="C5677" s="72" t="s">
        <v>144</v>
      </c>
      <c r="D5677" s="72" t="s">
        <v>12</v>
      </c>
      <c r="E5677" s="72" t="s">
        <v>181</v>
      </c>
      <c r="F5677" s="73">
        <v>-41</v>
      </c>
      <c r="G5677" s="72" t="s">
        <v>14</v>
      </c>
      <c r="H5677" s="72" t="s">
        <v>15</v>
      </c>
      <c r="I5677" s="72" t="s">
        <v>16</v>
      </c>
      <c r="J5677" s="72" t="s">
        <v>18</v>
      </c>
      <c r="K5677" s="72" t="s">
        <v>33</v>
      </c>
      <c r="L5677" s="72" t="s">
        <v>266</v>
      </c>
      <c r="M5677" s="72"/>
    </row>
    <row r="5678" spans="2:13" x14ac:dyDescent="0.25">
      <c r="B5678" s="72" t="s">
        <v>143</v>
      </c>
      <c r="C5678" s="72" t="s">
        <v>144</v>
      </c>
      <c r="D5678" s="72" t="s">
        <v>12</v>
      </c>
      <c r="E5678" s="72" t="s">
        <v>213</v>
      </c>
      <c r="F5678" s="73">
        <v>11357</v>
      </c>
      <c r="G5678" s="72" t="s">
        <v>14</v>
      </c>
      <c r="H5678" s="72" t="s">
        <v>155</v>
      </c>
      <c r="I5678" s="72" t="s">
        <v>16</v>
      </c>
      <c r="J5678" s="72" t="s">
        <v>18</v>
      </c>
      <c r="K5678" s="72" t="s">
        <v>33</v>
      </c>
      <c r="L5678" s="72" t="s">
        <v>596</v>
      </c>
      <c r="M5678" s="72" t="s">
        <v>191</v>
      </c>
    </row>
    <row r="5679" spans="2:13" x14ac:dyDescent="0.25">
      <c r="B5679" s="72" t="s">
        <v>143</v>
      </c>
      <c r="C5679" s="72" t="s">
        <v>144</v>
      </c>
      <c r="D5679" s="72" t="s">
        <v>12</v>
      </c>
      <c r="E5679" s="72" t="s">
        <v>152</v>
      </c>
      <c r="F5679" s="73">
        <v>-14089</v>
      </c>
      <c r="G5679" s="72" t="s">
        <v>14</v>
      </c>
      <c r="H5679" s="72" t="s">
        <v>15</v>
      </c>
      <c r="I5679" s="72" t="s">
        <v>16</v>
      </c>
      <c r="J5679" s="72" t="s">
        <v>18</v>
      </c>
      <c r="K5679" s="72" t="s">
        <v>189</v>
      </c>
      <c r="L5679" s="72" t="s">
        <v>399</v>
      </c>
      <c r="M5679" s="72"/>
    </row>
    <row r="5680" spans="2:13" x14ac:dyDescent="0.25">
      <c r="B5680" s="72" t="s">
        <v>143</v>
      </c>
      <c r="C5680" s="72" t="s">
        <v>144</v>
      </c>
      <c r="D5680" s="72" t="s">
        <v>12</v>
      </c>
      <c r="E5680" s="72" t="s">
        <v>199</v>
      </c>
      <c r="F5680" s="73">
        <v>4462</v>
      </c>
      <c r="G5680" s="72" t="s">
        <v>14</v>
      </c>
      <c r="H5680" s="72" t="s">
        <v>15</v>
      </c>
      <c r="I5680" s="72" t="s">
        <v>16</v>
      </c>
      <c r="J5680" s="72" t="s">
        <v>18</v>
      </c>
      <c r="K5680" s="72" t="s">
        <v>214</v>
      </c>
      <c r="L5680" s="72" t="s">
        <v>614</v>
      </c>
      <c r="M5680" s="72"/>
    </row>
    <row r="5681" spans="2:13" x14ac:dyDescent="0.25">
      <c r="B5681" s="72" t="s">
        <v>143</v>
      </c>
      <c r="C5681" s="72" t="s">
        <v>144</v>
      </c>
      <c r="D5681" s="72" t="s">
        <v>12</v>
      </c>
      <c r="E5681" s="72" t="s">
        <v>439</v>
      </c>
      <c r="F5681" s="73">
        <v>337148</v>
      </c>
      <c r="G5681" s="72" t="s">
        <v>14</v>
      </c>
      <c r="H5681" s="72" t="s">
        <v>15</v>
      </c>
      <c r="I5681" s="72" t="s">
        <v>16</v>
      </c>
      <c r="J5681" s="72" t="s">
        <v>18</v>
      </c>
      <c r="K5681" s="72" t="s">
        <v>147</v>
      </c>
      <c r="L5681" s="72" t="s">
        <v>527</v>
      </c>
      <c r="M5681" s="72"/>
    </row>
    <row r="5682" spans="2:13" x14ac:dyDescent="0.25">
      <c r="B5682" s="72" t="s">
        <v>143</v>
      </c>
      <c r="C5682" s="72" t="s">
        <v>144</v>
      </c>
      <c r="D5682" s="72" t="s">
        <v>12</v>
      </c>
      <c r="E5682" s="72" t="s">
        <v>145</v>
      </c>
      <c r="F5682" s="73">
        <v>-18986</v>
      </c>
      <c r="G5682" s="72" t="s">
        <v>14</v>
      </c>
      <c r="H5682" s="72" t="s">
        <v>15</v>
      </c>
      <c r="I5682" s="72" t="s">
        <v>16</v>
      </c>
      <c r="J5682" s="72" t="s">
        <v>18</v>
      </c>
      <c r="K5682" s="72" t="s">
        <v>147</v>
      </c>
      <c r="L5682" s="72" t="s">
        <v>571</v>
      </c>
      <c r="M5682" s="72"/>
    </row>
    <row r="5683" spans="2:13" x14ac:dyDescent="0.25">
      <c r="B5683" s="72" t="s">
        <v>143</v>
      </c>
      <c r="C5683" s="72" t="s">
        <v>144</v>
      </c>
      <c r="D5683" s="72" t="s">
        <v>12</v>
      </c>
      <c r="E5683" s="72" t="s">
        <v>154</v>
      </c>
      <c r="F5683" s="73">
        <v>-5847</v>
      </c>
      <c r="G5683" s="72" t="s">
        <v>14</v>
      </c>
      <c r="H5683" s="72" t="s">
        <v>15</v>
      </c>
      <c r="I5683" s="72" t="s">
        <v>16</v>
      </c>
      <c r="J5683" s="72" t="s">
        <v>18</v>
      </c>
      <c r="K5683" s="72" t="s">
        <v>189</v>
      </c>
      <c r="L5683" s="72" t="s">
        <v>399</v>
      </c>
      <c r="M5683" s="72"/>
    </row>
    <row r="5684" spans="2:13" x14ac:dyDescent="0.25">
      <c r="B5684" s="72" t="s">
        <v>143</v>
      </c>
      <c r="C5684" s="72" t="s">
        <v>144</v>
      </c>
      <c r="D5684" s="72" t="s">
        <v>12</v>
      </c>
      <c r="E5684" s="72" t="s">
        <v>199</v>
      </c>
      <c r="F5684" s="73">
        <v>1737</v>
      </c>
      <c r="G5684" s="72" t="s">
        <v>14</v>
      </c>
      <c r="H5684" s="72" t="s">
        <v>155</v>
      </c>
      <c r="I5684" s="72" t="s">
        <v>16</v>
      </c>
      <c r="J5684" s="72" t="s">
        <v>18</v>
      </c>
      <c r="K5684" s="72" t="s">
        <v>33</v>
      </c>
      <c r="L5684" s="72" t="s">
        <v>221</v>
      </c>
      <c r="M5684" s="72"/>
    </row>
    <row r="5685" spans="2:13" x14ac:dyDescent="0.25">
      <c r="B5685" s="72" t="s">
        <v>143</v>
      </c>
      <c r="C5685" s="72" t="s">
        <v>144</v>
      </c>
      <c r="D5685" s="72" t="s">
        <v>12</v>
      </c>
      <c r="E5685" s="72" t="s">
        <v>188</v>
      </c>
      <c r="F5685" s="73">
        <v>462817</v>
      </c>
      <c r="G5685" s="72" t="s">
        <v>14</v>
      </c>
      <c r="H5685" s="72" t="s">
        <v>155</v>
      </c>
      <c r="I5685" s="72" t="s">
        <v>16</v>
      </c>
      <c r="J5685" s="72" t="s">
        <v>18</v>
      </c>
      <c r="K5685" s="72" t="s">
        <v>147</v>
      </c>
      <c r="L5685" s="72" t="s">
        <v>520</v>
      </c>
      <c r="M5685" s="72" t="s">
        <v>191</v>
      </c>
    </row>
    <row r="5686" spans="2:13" x14ac:dyDescent="0.25">
      <c r="B5686" s="72" t="s">
        <v>143</v>
      </c>
      <c r="C5686" s="72" t="s">
        <v>144</v>
      </c>
      <c r="D5686" s="72" t="s">
        <v>12</v>
      </c>
      <c r="E5686" s="72" t="s">
        <v>282</v>
      </c>
      <c r="F5686" s="73">
        <v>-1070</v>
      </c>
      <c r="G5686" s="72" t="s">
        <v>14</v>
      </c>
      <c r="H5686" s="72" t="s">
        <v>15</v>
      </c>
      <c r="I5686" s="72" t="s">
        <v>16</v>
      </c>
      <c r="J5686" s="72" t="s">
        <v>18</v>
      </c>
      <c r="K5686" s="72" t="s">
        <v>147</v>
      </c>
      <c r="L5686" s="72" t="s">
        <v>476</v>
      </c>
      <c r="M5686" s="72"/>
    </row>
    <row r="5687" spans="2:13" x14ac:dyDescent="0.25">
      <c r="B5687" s="72" t="s">
        <v>143</v>
      </c>
      <c r="C5687" s="72" t="s">
        <v>144</v>
      </c>
      <c r="D5687" s="72" t="s">
        <v>12</v>
      </c>
      <c r="E5687" s="72" t="s">
        <v>501</v>
      </c>
      <c r="F5687" s="73">
        <v>317</v>
      </c>
      <c r="G5687" s="72" t="s">
        <v>14</v>
      </c>
      <c r="H5687" s="72" t="s">
        <v>15</v>
      </c>
      <c r="I5687" s="72" t="s">
        <v>16</v>
      </c>
      <c r="J5687" s="72" t="s">
        <v>18</v>
      </c>
      <c r="K5687" s="72" t="s">
        <v>33</v>
      </c>
      <c r="L5687" s="72" t="s">
        <v>456</v>
      </c>
      <c r="M5687" s="72"/>
    </row>
    <row r="5688" spans="2:13" x14ac:dyDescent="0.25">
      <c r="B5688" s="72" t="s">
        <v>143</v>
      </c>
      <c r="C5688" s="72" t="s">
        <v>144</v>
      </c>
      <c r="D5688" s="72" t="s">
        <v>12</v>
      </c>
      <c r="E5688" s="72" t="s">
        <v>149</v>
      </c>
      <c r="F5688" s="73">
        <v>1500322</v>
      </c>
      <c r="G5688" s="72" t="s">
        <v>14</v>
      </c>
      <c r="H5688" s="72" t="s">
        <v>15</v>
      </c>
      <c r="I5688" s="72" t="s">
        <v>16</v>
      </c>
      <c r="J5688" s="72" t="s">
        <v>18</v>
      </c>
      <c r="K5688" s="72" t="s">
        <v>161</v>
      </c>
      <c r="L5688" s="72" t="s">
        <v>643</v>
      </c>
      <c r="M5688" s="72" t="s">
        <v>151</v>
      </c>
    </row>
    <row r="5689" spans="2:13" x14ac:dyDescent="0.25">
      <c r="B5689" s="72" t="s">
        <v>143</v>
      </c>
      <c r="C5689" s="72" t="s">
        <v>144</v>
      </c>
      <c r="D5689" s="72" t="s">
        <v>12</v>
      </c>
      <c r="E5689" s="72" t="s">
        <v>188</v>
      </c>
      <c r="F5689" s="73">
        <v>14618</v>
      </c>
      <c r="G5689" s="72" t="s">
        <v>14</v>
      </c>
      <c r="H5689" s="72" t="s">
        <v>15</v>
      </c>
      <c r="I5689" s="72" t="s">
        <v>136</v>
      </c>
      <c r="J5689" s="72" t="s">
        <v>18</v>
      </c>
      <c r="K5689" s="72" t="s">
        <v>33</v>
      </c>
      <c r="L5689" s="72" t="s">
        <v>232</v>
      </c>
      <c r="M5689" s="72" t="s">
        <v>163</v>
      </c>
    </row>
    <row r="5690" spans="2:13" x14ac:dyDescent="0.25">
      <c r="B5690" s="72" t="s">
        <v>143</v>
      </c>
      <c r="C5690" s="72" t="s">
        <v>144</v>
      </c>
      <c r="D5690" s="72" t="s">
        <v>12</v>
      </c>
      <c r="E5690" s="72" t="s">
        <v>746</v>
      </c>
      <c r="F5690" s="73">
        <v>40530</v>
      </c>
      <c r="G5690" s="72" t="s">
        <v>14</v>
      </c>
      <c r="H5690" s="72" t="s">
        <v>155</v>
      </c>
      <c r="I5690" s="72" t="s">
        <v>16</v>
      </c>
      <c r="J5690" s="72" t="s">
        <v>18</v>
      </c>
      <c r="K5690" s="72" t="s">
        <v>33</v>
      </c>
      <c r="L5690" s="72" t="s">
        <v>176</v>
      </c>
      <c r="M5690" s="72" t="s">
        <v>159</v>
      </c>
    </row>
    <row r="5691" spans="2:13" x14ac:dyDescent="0.25">
      <c r="B5691" s="72" t="s">
        <v>143</v>
      </c>
      <c r="C5691" s="72" t="s">
        <v>144</v>
      </c>
      <c r="D5691" s="72" t="s">
        <v>12</v>
      </c>
      <c r="E5691" s="72" t="s">
        <v>160</v>
      </c>
      <c r="F5691" s="73">
        <v>42779</v>
      </c>
      <c r="G5691" s="72" t="s">
        <v>14</v>
      </c>
      <c r="H5691" s="72" t="s">
        <v>155</v>
      </c>
      <c r="I5691" s="72" t="s">
        <v>136</v>
      </c>
      <c r="J5691" s="72" t="s">
        <v>18</v>
      </c>
      <c r="K5691" s="72" t="s">
        <v>267</v>
      </c>
      <c r="L5691" s="72" t="s">
        <v>452</v>
      </c>
      <c r="M5691" s="72" t="s">
        <v>248</v>
      </c>
    </row>
    <row r="5692" spans="2:13" x14ac:dyDescent="0.25">
      <c r="B5692" s="72" t="s">
        <v>143</v>
      </c>
      <c r="C5692" s="72" t="s">
        <v>144</v>
      </c>
      <c r="D5692" s="72" t="s">
        <v>12</v>
      </c>
      <c r="E5692" s="72" t="s">
        <v>177</v>
      </c>
      <c r="F5692" s="73">
        <v>76808</v>
      </c>
      <c r="G5692" s="72" t="s">
        <v>14</v>
      </c>
      <c r="H5692" s="72" t="s">
        <v>15</v>
      </c>
      <c r="I5692" s="72" t="s">
        <v>16</v>
      </c>
      <c r="J5692" s="72" t="s">
        <v>18</v>
      </c>
      <c r="K5692" s="72" t="s">
        <v>267</v>
      </c>
      <c r="L5692" s="72" t="s">
        <v>372</v>
      </c>
      <c r="M5692" s="72"/>
    </row>
    <row r="5693" spans="2:13" x14ac:dyDescent="0.25">
      <c r="B5693" s="72" t="s">
        <v>143</v>
      </c>
      <c r="C5693" s="72" t="s">
        <v>144</v>
      </c>
      <c r="D5693" s="72" t="s">
        <v>12</v>
      </c>
      <c r="E5693" s="72" t="s">
        <v>160</v>
      </c>
      <c r="F5693" s="73">
        <v>26851</v>
      </c>
      <c r="G5693" s="72" t="s">
        <v>14</v>
      </c>
      <c r="H5693" s="72" t="s">
        <v>15</v>
      </c>
      <c r="I5693" s="72" t="s">
        <v>16</v>
      </c>
      <c r="J5693" s="72" t="s">
        <v>18</v>
      </c>
      <c r="K5693" s="72" t="s">
        <v>189</v>
      </c>
      <c r="L5693" s="72" t="s">
        <v>486</v>
      </c>
      <c r="M5693" s="72" t="s">
        <v>248</v>
      </c>
    </row>
    <row r="5694" spans="2:13" x14ac:dyDescent="0.25">
      <c r="B5694" s="72" t="s">
        <v>143</v>
      </c>
      <c r="C5694" s="72" t="s">
        <v>144</v>
      </c>
      <c r="D5694" s="72" t="s">
        <v>12</v>
      </c>
      <c r="E5694" s="72" t="s">
        <v>197</v>
      </c>
      <c r="F5694" s="73">
        <v>152653</v>
      </c>
      <c r="G5694" s="72" t="s">
        <v>14</v>
      </c>
      <c r="H5694" s="72" t="s">
        <v>15</v>
      </c>
      <c r="I5694" s="72" t="s">
        <v>16</v>
      </c>
      <c r="J5694" s="72" t="s">
        <v>18</v>
      </c>
      <c r="K5694" s="72" t="s">
        <v>189</v>
      </c>
      <c r="L5694" s="72" t="s">
        <v>150</v>
      </c>
      <c r="M5694" s="72" t="s">
        <v>163</v>
      </c>
    </row>
    <row r="5695" spans="2:13" x14ac:dyDescent="0.25">
      <c r="B5695" s="72" t="s">
        <v>143</v>
      </c>
      <c r="C5695" s="72" t="s">
        <v>144</v>
      </c>
      <c r="D5695" s="72" t="s">
        <v>12</v>
      </c>
      <c r="E5695" s="72" t="s">
        <v>199</v>
      </c>
      <c r="F5695" s="73">
        <v>2696</v>
      </c>
      <c r="G5695" s="72" t="s">
        <v>14</v>
      </c>
      <c r="H5695" s="72" t="s">
        <v>155</v>
      </c>
      <c r="I5695" s="72" t="s">
        <v>16</v>
      </c>
      <c r="J5695" s="72" t="s">
        <v>18</v>
      </c>
      <c r="K5695" s="72" t="s">
        <v>147</v>
      </c>
      <c r="L5695" s="72" t="s">
        <v>390</v>
      </c>
      <c r="M5695" s="72"/>
    </row>
    <row r="5696" spans="2:13" x14ac:dyDescent="0.25">
      <c r="B5696" s="72" t="s">
        <v>143</v>
      </c>
      <c r="C5696" s="72" t="s">
        <v>144</v>
      </c>
      <c r="D5696" s="72" t="s">
        <v>12</v>
      </c>
      <c r="E5696" s="72" t="s">
        <v>229</v>
      </c>
      <c r="F5696" s="73">
        <v>-785</v>
      </c>
      <c r="G5696" s="72" t="s">
        <v>14</v>
      </c>
      <c r="H5696" s="72" t="s">
        <v>15</v>
      </c>
      <c r="I5696" s="72" t="s">
        <v>136</v>
      </c>
      <c r="J5696" s="72" t="s">
        <v>18</v>
      </c>
      <c r="K5696" s="72" t="s">
        <v>147</v>
      </c>
      <c r="L5696" s="72" t="s">
        <v>374</v>
      </c>
      <c r="M5696" s="72"/>
    </row>
    <row r="5697" spans="2:13" x14ac:dyDescent="0.25">
      <c r="B5697" s="72" t="s">
        <v>143</v>
      </c>
      <c r="C5697" s="72" t="s">
        <v>144</v>
      </c>
      <c r="D5697" s="72" t="s">
        <v>12</v>
      </c>
      <c r="E5697" s="72" t="s">
        <v>183</v>
      </c>
      <c r="F5697" s="73">
        <v>48694</v>
      </c>
      <c r="G5697" s="72" t="s">
        <v>14</v>
      </c>
      <c r="H5697" s="72" t="s">
        <v>155</v>
      </c>
      <c r="I5697" s="72" t="s">
        <v>16</v>
      </c>
      <c r="J5697" s="72" t="s">
        <v>18</v>
      </c>
      <c r="K5697" s="72" t="s">
        <v>147</v>
      </c>
      <c r="L5697" s="72" t="s">
        <v>520</v>
      </c>
      <c r="M5697" s="72" t="s">
        <v>163</v>
      </c>
    </row>
    <row r="5698" spans="2:13" x14ac:dyDescent="0.25">
      <c r="B5698" s="72" t="s">
        <v>143</v>
      </c>
      <c r="C5698" s="72" t="s">
        <v>144</v>
      </c>
      <c r="D5698" s="72" t="s">
        <v>12</v>
      </c>
      <c r="E5698" s="72" t="s">
        <v>213</v>
      </c>
      <c r="F5698" s="73">
        <v>101927</v>
      </c>
      <c r="G5698" s="72" t="s">
        <v>14</v>
      </c>
      <c r="H5698" s="72" t="s">
        <v>155</v>
      </c>
      <c r="I5698" s="72" t="s">
        <v>16</v>
      </c>
      <c r="J5698" s="72" t="s">
        <v>18</v>
      </c>
      <c r="K5698" s="72" t="s">
        <v>33</v>
      </c>
      <c r="L5698" s="72" t="s">
        <v>429</v>
      </c>
      <c r="M5698" s="72" t="s">
        <v>172</v>
      </c>
    </row>
    <row r="5699" spans="2:13" x14ac:dyDescent="0.25">
      <c r="B5699" s="72" t="s">
        <v>143</v>
      </c>
      <c r="C5699" s="72" t="s">
        <v>144</v>
      </c>
      <c r="D5699" s="72" t="s">
        <v>12</v>
      </c>
      <c r="E5699" s="72" t="s">
        <v>157</v>
      </c>
      <c r="F5699" s="73">
        <v>315199</v>
      </c>
      <c r="G5699" s="72" t="s">
        <v>14</v>
      </c>
      <c r="H5699" s="72" t="s">
        <v>15</v>
      </c>
      <c r="I5699" s="72" t="s">
        <v>16</v>
      </c>
      <c r="J5699" s="72" t="s">
        <v>18</v>
      </c>
      <c r="K5699" s="72" t="s">
        <v>165</v>
      </c>
      <c r="L5699" s="72" t="s">
        <v>610</v>
      </c>
      <c r="M5699" s="72" t="s">
        <v>322</v>
      </c>
    </row>
    <row r="5700" spans="2:13" x14ac:dyDescent="0.25">
      <c r="B5700" s="72" t="s">
        <v>143</v>
      </c>
      <c r="C5700" s="72" t="s">
        <v>144</v>
      </c>
      <c r="D5700" s="72" t="s">
        <v>12</v>
      </c>
      <c r="E5700" s="72" t="s">
        <v>244</v>
      </c>
      <c r="F5700" s="73">
        <v>126457</v>
      </c>
      <c r="G5700" s="72" t="s">
        <v>14</v>
      </c>
      <c r="H5700" s="72" t="s">
        <v>15</v>
      </c>
      <c r="I5700" s="72" t="s">
        <v>16</v>
      </c>
      <c r="J5700" s="72" t="s">
        <v>18</v>
      </c>
      <c r="K5700" s="72" t="s">
        <v>33</v>
      </c>
      <c r="L5700" s="72" t="s">
        <v>316</v>
      </c>
      <c r="M5700" s="72" t="s">
        <v>186</v>
      </c>
    </row>
    <row r="5701" spans="2:13" x14ac:dyDescent="0.25">
      <c r="B5701" s="72" t="s">
        <v>143</v>
      </c>
      <c r="C5701" s="72" t="s">
        <v>144</v>
      </c>
      <c r="D5701" s="72" t="s">
        <v>12</v>
      </c>
      <c r="E5701" s="72" t="s">
        <v>154</v>
      </c>
      <c r="F5701" s="73">
        <v>-3052</v>
      </c>
      <c r="G5701" s="72" t="s">
        <v>14</v>
      </c>
      <c r="H5701" s="72" t="s">
        <v>15</v>
      </c>
      <c r="I5701" s="72" t="s">
        <v>16</v>
      </c>
      <c r="J5701" s="72" t="s">
        <v>18</v>
      </c>
      <c r="K5701" s="72" t="s">
        <v>147</v>
      </c>
      <c r="L5701" s="72" t="s">
        <v>310</v>
      </c>
      <c r="M5701" s="72"/>
    </row>
    <row r="5702" spans="2:13" x14ac:dyDescent="0.25">
      <c r="B5702" s="72" t="s">
        <v>143</v>
      </c>
      <c r="C5702" s="72" t="s">
        <v>144</v>
      </c>
      <c r="D5702" s="72" t="s">
        <v>12</v>
      </c>
      <c r="E5702" s="72" t="s">
        <v>152</v>
      </c>
      <c r="F5702" s="73">
        <v>-15317</v>
      </c>
      <c r="G5702" s="72" t="s">
        <v>14</v>
      </c>
      <c r="H5702" s="72" t="s">
        <v>155</v>
      </c>
      <c r="I5702" s="72" t="s">
        <v>16</v>
      </c>
      <c r="J5702" s="72" t="s">
        <v>18</v>
      </c>
      <c r="K5702" s="72" t="s">
        <v>267</v>
      </c>
      <c r="L5702" s="72" t="s">
        <v>340</v>
      </c>
      <c r="M5702" s="72"/>
    </row>
    <row r="5703" spans="2:13" x14ac:dyDescent="0.25">
      <c r="B5703" s="72" t="s">
        <v>143</v>
      </c>
      <c r="C5703" s="72" t="s">
        <v>144</v>
      </c>
      <c r="D5703" s="72" t="s">
        <v>12</v>
      </c>
      <c r="E5703" s="72" t="s">
        <v>199</v>
      </c>
      <c r="F5703" s="73">
        <v>3813</v>
      </c>
      <c r="G5703" s="72" t="s">
        <v>14</v>
      </c>
      <c r="H5703" s="72" t="s">
        <v>155</v>
      </c>
      <c r="I5703" s="72" t="s">
        <v>16</v>
      </c>
      <c r="J5703" s="72" t="s">
        <v>18</v>
      </c>
      <c r="K5703" s="72" t="s">
        <v>269</v>
      </c>
      <c r="L5703" s="72" t="s">
        <v>717</v>
      </c>
      <c r="M5703" s="72"/>
    </row>
    <row r="5704" spans="2:13" x14ac:dyDescent="0.25">
      <c r="B5704" s="72" t="s">
        <v>143</v>
      </c>
      <c r="C5704" s="72" t="s">
        <v>144</v>
      </c>
      <c r="D5704" s="72" t="s">
        <v>12</v>
      </c>
      <c r="E5704" s="72" t="s">
        <v>188</v>
      </c>
      <c r="F5704" s="73">
        <v>7976</v>
      </c>
      <c r="G5704" s="72" t="s">
        <v>14</v>
      </c>
      <c r="H5704" s="72" t="s">
        <v>155</v>
      </c>
      <c r="I5704" s="72" t="s">
        <v>136</v>
      </c>
      <c r="J5704" s="72" t="s">
        <v>18</v>
      </c>
      <c r="K5704" s="72" t="s">
        <v>21</v>
      </c>
      <c r="L5704" s="72" t="s">
        <v>249</v>
      </c>
      <c r="M5704" s="72" t="s">
        <v>151</v>
      </c>
    </row>
    <row r="5705" spans="2:13" x14ac:dyDescent="0.25">
      <c r="B5705" s="72" t="s">
        <v>143</v>
      </c>
      <c r="C5705" s="72" t="s">
        <v>144</v>
      </c>
      <c r="D5705" s="72" t="s">
        <v>12</v>
      </c>
      <c r="E5705" s="72" t="s">
        <v>282</v>
      </c>
      <c r="F5705" s="73">
        <v>-1323</v>
      </c>
      <c r="G5705" s="72" t="s">
        <v>14</v>
      </c>
      <c r="H5705" s="72" t="s">
        <v>15</v>
      </c>
      <c r="I5705" s="72" t="s">
        <v>16</v>
      </c>
      <c r="J5705" s="72" t="s">
        <v>18</v>
      </c>
      <c r="K5705" s="72" t="s">
        <v>33</v>
      </c>
      <c r="L5705" s="72" t="s">
        <v>832</v>
      </c>
      <c r="M5705" s="72"/>
    </row>
    <row r="5706" spans="2:13" x14ac:dyDescent="0.25">
      <c r="B5706" s="72" t="s">
        <v>143</v>
      </c>
      <c r="C5706" s="72" t="s">
        <v>144</v>
      </c>
      <c r="D5706" s="72" t="s">
        <v>12</v>
      </c>
      <c r="E5706" s="72" t="s">
        <v>237</v>
      </c>
      <c r="F5706" s="73">
        <v>15233783</v>
      </c>
      <c r="G5706" s="72" t="s">
        <v>14</v>
      </c>
      <c r="H5706" s="72" t="s">
        <v>15</v>
      </c>
      <c r="I5706" s="72" t="s">
        <v>16</v>
      </c>
      <c r="J5706" s="72" t="s">
        <v>18</v>
      </c>
      <c r="K5706" s="72" t="s">
        <v>205</v>
      </c>
      <c r="L5706" s="72" t="s">
        <v>792</v>
      </c>
      <c r="M5706" s="72" t="s">
        <v>163</v>
      </c>
    </row>
    <row r="5707" spans="2:13" x14ac:dyDescent="0.25">
      <c r="B5707" s="72" t="s">
        <v>143</v>
      </c>
      <c r="C5707" s="72" t="s">
        <v>144</v>
      </c>
      <c r="D5707" s="72" t="s">
        <v>12</v>
      </c>
      <c r="E5707" s="72" t="s">
        <v>229</v>
      </c>
      <c r="F5707" s="73">
        <v>-325570</v>
      </c>
      <c r="G5707" s="72" t="s">
        <v>14</v>
      </c>
      <c r="H5707" s="72" t="s">
        <v>15</v>
      </c>
      <c r="I5707" s="72" t="s">
        <v>16</v>
      </c>
      <c r="J5707" s="72" t="s">
        <v>18</v>
      </c>
      <c r="K5707" s="72" t="s">
        <v>147</v>
      </c>
      <c r="L5707" s="72" t="s">
        <v>395</v>
      </c>
      <c r="M5707" s="72"/>
    </row>
    <row r="5708" spans="2:13" x14ac:dyDescent="0.25">
      <c r="B5708" s="72" t="s">
        <v>143</v>
      </c>
      <c r="C5708" s="72" t="s">
        <v>144</v>
      </c>
      <c r="D5708" s="72" t="s">
        <v>12</v>
      </c>
      <c r="E5708" s="72" t="s">
        <v>229</v>
      </c>
      <c r="F5708" s="73">
        <v>-460</v>
      </c>
      <c r="G5708" s="72" t="s">
        <v>14</v>
      </c>
      <c r="H5708" s="72" t="s">
        <v>15</v>
      </c>
      <c r="I5708" s="72" t="s">
        <v>136</v>
      </c>
      <c r="J5708" s="72" t="s">
        <v>18</v>
      </c>
      <c r="K5708" s="72" t="s">
        <v>21</v>
      </c>
      <c r="L5708" s="72" t="s">
        <v>198</v>
      </c>
      <c r="M5708" s="72"/>
    </row>
    <row r="5709" spans="2:13" x14ac:dyDescent="0.25">
      <c r="B5709" s="72" t="s">
        <v>143</v>
      </c>
      <c r="C5709" s="72" t="s">
        <v>144</v>
      </c>
      <c r="D5709" s="72" t="s">
        <v>12</v>
      </c>
      <c r="E5709" s="72" t="s">
        <v>145</v>
      </c>
      <c r="F5709" s="73">
        <v>-21898</v>
      </c>
      <c r="G5709" s="72" t="s">
        <v>14</v>
      </c>
      <c r="H5709" s="72" t="s">
        <v>15</v>
      </c>
      <c r="I5709" s="72" t="s">
        <v>16</v>
      </c>
      <c r="J5709" s="72" t="s">
        <v>18</v>
      </c>
      <c r="K5709" s="72" t="s">
        <v>33</v>
      </c>
      <c r="L5709" s="72" t="s">
        <v>156</v>
      </c>
      <c r="M5709" s="72"/>
    </row>
    <row r="5710" spans="2:13" x14ac:dyDescent="0.25">
      <c r="B5710" s="72" t="s">
        <v>143</v>
      </c>
      <c r="C5710" s="72" t="s">
        <v>144</v>
      </c>
      <c r="D5710" s="72" t="s">
        <v>12</v>
      </c>
      <c r="E5710" s="72" t="s">
        <v>164</v>
      </c>
      <c r="F5710" s="73">
        <v>-451094</v>
      </c>
      <c r="G5710" s="72" t="s">
        <v>14</v>
      </c>
      <c r="H5710" s="72" t="s">
        <v>155</v>
      </c>
      <c r="I5710" s="72" t="s">
        <v>16</v>
      </c>
      <c r="J5710" s="72" t="s">
        <v>18</v>
      </c>
      <c r="K5710" s="72" t="s">
        <v>269</v>
      </c>
      <c r="L5710" s="72" t="s">
        <v>270</v>
      </c>
      <c r="M5710" s="72"/>
    </row>
    <row r="5711" spans="2:13" x14ac:dyDescent="0.25">
      <c r="B5711" s="72" t="s">
        <v>143</v>
      </c>
      <c r="C5711" s="72" t="s">
        <v>144</v>
      </c>
      <c r="D5711" s="72" t="s">
        <v>12</v>
      </c>
      <c r="E5711" s="72" t="s">
        <v>152</v>
      </c>
      <c r="F5711" s="73">
        <v>-3093</v>
      </c>
      <c r="G5711" s="72" t="s">
        <v>14</v>
      </c>
      <c r="H5711" s="72" t="s">
        <v>155</v>
      </c>
      <c r="I5711" s="72" t="s">
        <v>16</v>
      </c>
      <c r="J5711" s="72" t="s">
        <v>18</v>
      </c>
      <c r="K5711" s="72" t="s">
        <v>33</v>
      </c>
      <c r="L5711" s="72" t="s">
        <v>632</v>
      </c>
      <c r="M5711" s="72"/>
    </row>
    <row r="5712" spans="2:13" x14ac:dyDescent="0.25">
      <c r="B5712" s="72" t="s">
        <v>143</v>
      </c>
      <c r="C5712" s="72" t="s">
        <v>144</v>
      </c>
      <c r="D5712" s="72" t="s">
        <v>12</v>
      </c>
      <c r="E5712" s="72" t="s">
        <v>152</v>
      </c>
      <c r="F5712" s="73">
        <v>-108197</v>
      </c>
      <c r="G5712" s="72" t="s">
        <v>14</v>
      </c>
      <c r="H5712" s="72" t="s">
        <v>155</v>
      </c>
      <c r="I5712" s="72" t="s">
        <v>16</v>
      </c>
      <c r="J5712" s="72" t="s">
        <v>18</v>
      </c>
      <c r="K5712" s="72" t="s">
        <v>267</v>
      </c>
      <c r="L5712" s="72" t="s">
        <v>313</v>
      </c>
      <c r="M5712" s="72"/>
    </row>
    <row r="5713" spans="2:13" x14ac:dyDescent="0.25">
      <c r="B5713" s="72" t="s">
        <v>143</v>
      </c>
      <c r="C5713" s="72" t="s">
        <v>144</v>
      </c>
      <c r="D5713" s="72" t="s">
        <v>12</v>
      </c>
      <c r="E5713" s="72" t="s">
        <v>145</v>
      </c>
      <c r="F5713" s="73">
        <v>-127880</v>
      </c>
      <c r="G5713" s="72" t="s">
        <v>14</v>
      </c>
      <c r="H5713" s="72" t="s">
        <v>155</v>
      </c>
      <c r="I5713" s="72" t="s">
        <v>16</v>
      </c>
      <c r="J5713" s="72" t="s">
        <v>18</v>
      </c>
      <c r="K5713" s="72" t="s">
        <v>33</v>
      </c>
      <c r="L5713" s="72" t="s">
        <v>279</v>
      </c>
      <c r="M5713" s="72"/>
    </row>
    <row r="5714" spans="2:13" x14ac:dyDescent="0.25">
      <c r="B5714" s="72" t="s">
        <v>143</v>
      </c>
      <c r="C5714" s="72" t="s">
        <v>144</v>
      </c>
      <c r="D5714" s="72" t="s">
        <v>12</v>
      </c>
      <c r="E5714" s="72" t="s">
        <v>152</v>
      </c>
      <c r="F5714" s="73">
        <v>-5161</v>
      </c>
      <c r="G5714" s="72" t="s">
        <v>14</v>
      </c>
      <c r="H5714" s="72" t="s">
        <v>155</v>
      </c>
      <c r="I5714" s="72" t="s">
        <v>16</v>
      </c>
      <c r="J5714" s="72" t="s">
        <v>18</v>
      </c>
      <c r="K5714" s="72" t="s">
        <v>33</v>
      </c>
      <c r="L5714" s="72" t="s">
        <v>326</v>
      </c>
      <c r="M5714" s="72"/>
    </row>
    <row r="5715" spans="2:13" x14ac:dyDescent="0.25">
      <c r="B5715" s="72" t="s">
        <v>143</v>
      </c>
      <c r="C5715" s="72" t="s">
        <v>144</v>
      </c>
      <c r="D5715" s="72" t="s">
        <v>12</v>
      </c>
      <c r="E5715" s="72" t="s">
        <v>199</v>
      </c>
      <c r="F5715" s="73">
        <v>3038</v>
      </c>
      <c r="G5715" s="72" t="s">
        <v>14</v>
      </c>
      <c r="H5715" s="72" t="s">
        <v>155</v>
      </c>
      <c r="I5715" s="72" t="s">
        <v>16</v>
      </c>
      <c r="J5715" s="72" t="s">
        <v>18</v>
      </c>
      <c r="K5715" s="72" t="s">
        <v>33</v>
      </c>
      <c r="L5715" s="72" t="s">
        <v>537</v>
      </c>
      <c r="M5715" s="72"/>
    </row>
    <row r="5716" spans="2:13" x14ac:dyDescent="0.25">
      <c r="B5716" s="72" t="s">
        <v>143</v>
      </c>
      <c r="C5716" s="72" t="s">
        <v>144</v>
      </c>
      <c r="D5716" s="72" t="s">
        <v>12</v>
      </c>
      <c r="E5716" s="72" t="s">
        <v>145</v>
      </c>
      <c r="F5716" s="73">
        <v>-5555</v>
      </c>
      <c r="G5716" s="72" t="s">
        <v>14</v>
      </c>
      <c r="H5716" s="72" t="s">
        <v>155</v>
      </c>
      <c r="I5716" s="72" t="s">
        <v>16</v>
      </c>
      <c r="J5716" s="72" t="s">
        <v>18</v>
      </c>
      <c r="K5716" s="72" t="s">
        <v>147</v>
      </c>
      <c r="L5716" s="72" t="s">
        <v>571</v>
      </c>
      <c r="M5716" s="72"/>
    </row>
    <row r="5717" spans="2:13" x14ac:dyDescent="0.25">
      <c r="B5717" s="72" t="s">
        <v>143</v>
      </c>
      <c r="C5717" s="72" t="s">
        <v>144</v>
      </c>
      <c r="D5717" s="72" t="s">
        <v>12</v>
      </c>
      <c r="E5717" s="72" t="s">
        <v>181</v>
      </c>
      <c r="F5717" s="73">
        <v>-671</v>
      </c>
      <c r="G5717" s="72" t="s">
        <v>14</v>
      </c>
      <c r="H5717" s="72" t="s">
        <v>15</v>
      </c>
      <c r="I5717" s="72" t="s">
        <v>16</v>
      </c>
      <c r="J5717" s="72" t="s">
        <v>18</v>
      </c>
      <c r="K5717" s="72" t="s">
        <v>33</v>
      </c>
      <c r="L5717" s="72" t="s">
        <v>348</v>
      </c>
      <c r="M5717" s="72"/>
    </row>
    <row r="5718" spans="2:13" x14ac:dyDescent="0.25">
      <c r="B5718" s="72" t="s">
        <v>143</v>
      </c>
      <c r="C5718" s="72" t="s">
        <v>144</v>
      </c>
      <c r="D5718" s="72" t="s">
        <v>12</v>
      </c>
      <c r="E5718" s="72" t="s">
        <v>154</v>
      </c>
      <c r="F5718" s="73">
        <v>-1331</v>
      </c>
      <c r="G5718" s="72" t="s">
        <v>14</v>
      </c>
      <c r="H5718" s="72" t="s">
        <v>155</v>
      </c>
      <c r="I5718" s="72" t="s">
        <v>16</v>
      </c>
      <c r="J5718" s="72" t="s">
        <v>18</v>
      </c>
      <c r="K5718" s="72" t="s">
        <v>33</v>
      </c>
      <c r="L5718" s="72" t="s">
        <v>463</v>
      </c>
      <c r="M5718" s="72"/>
    </row>
    <row r="5719" spans="2:13" x14ac:dyDescent="0.25">
      <c r="B5719" s="72" t="s">
        <v>143</v>
      </c>
      <c r="C5719" s="72" t="s">
        <v>144</v>
      </c>
      <c r="D5719" s="72" t="s">
        <v>12</v>
      </c>
      <c r="E5719" s="72" t="s">
        <v>282</v>
      </c>
      <c r="F5719" s="73">
        <v>-60</v>
      </c>
      <c r="G5719" s="72" t="s">
        <v>14</v>
      </c>
      <c r="H5719" s="72" t="s">
        <v>155</v>
      </c>
      <c r="I5719" s="72" t="s">
        <v>16</v>
      </c>
      <c r="J5719" s="72" t="s">
        <v>18</v>
      </c>
      <c r="K5719" s="72" t="s">
        <v>147</v>
      </c>
      <c r="L5719" s="72" t="s">
        <v>404</v>
      </c>
      <c r="M5719" s="72"/>
    </row>
    <row r="5720" spans="2:13" x14ac:dyDescent="0.25">
      <c r="B5720" s="72" t="s">
        <v>143</v>
      </c>
      <c r="C5720" s="72" t="s">
        <v>144</v>
      </c>
      <c r="D5720" s="72" t="s">
        <v>12</v>
      </c>
      <c r="E5720" s="72" t="s">
        <v>177</v>
      </c>
      <c r="F5720" s="73">
        <v>124303</v>
      </c>
      <c r="G5720" s="72" t="s">
        <v>14</v>
      </c>
      <c r="H5720" s="72" t="s">
        <v>15</v>
      </c>
      <c r="I5720" s="72" t="s">
        <v>16</v>
      </c>
      <c r="J5720" s="72" t="s">
        <v>18</v>
      </c>
      <c r="K5720" s="72" t="s">
        <v>267</v>
      </c>
      <c r="L5720" s="72" t="s">
        <v>478</v>
      </c>
      <c r="M5720" s="72"/>
    </row>
    <row r="5721" spans="2:13" x14ac:dyDescent="0.25">
      <c r="B5721" s="72" t="s">
        <v>143</v>
      </c>
      <c r="C5721" s="72" t="s">
        <v>144</v>
      </c>
      <c r="D5721" s="72" t="s">
        <v>12</v>
      </c>
      <c r="E5721" s="72" t="s">
        <v>199</v>
      </c>
      <c r="F5721" s="73">
        <v>3831</v>
      </c>
      <c r="G5721" s="72" t="s">
        <v>14</v>
      </c>
      <c r="H5721" s="72" t="s">
        <v>155</v>
      </c>
      <c r="I5721" s="72" t="s">
        <v>16</v>
      </c>
      <c r="J5721" s="72" t="s">
        <v>18</v>
      </c>
      <c r="K5721" s="72" t="s">
        <v>33</v>
      </c>
      <c r="L5721" s="72" t="s">
        <v>485</v>
      </c>
      <c r="M5721" s="72"/>
    </row>
    <row r="5722" spans="2:13" x14ac:dyDescent="0.25">
      <c r="B5722" s="72" t="s">
        <v>143</v>
      </c>
      <c r="C5722" s="72" t="s">
        <v>144</v>
      </c>
      <c r="D5722" s="72" t="s">
        <v>12</v>
      </c>
      <c r="E5722" s="72" t="s">
        <v>229</v>
      </c>
      <c r="F5722" s="73">
        <v>-907</v>
      </c>
      <c r="G5722" s="72" t="s">
        <v>14</v>
      </c>
      <c r="H5722" s="72" t="s">
        <v>15</v>
      </c>
      <c r="I5722" s="72" t="s">
        <v>16</v>
      </c>
      <c r="J5722" s="72" t="s">
        <v>18</v>
      </c>
      <c r="K5722" s="72" t="s">
        <v>24</v>
      </c>
      <c r="L5722" s="72" t="s">
        <v>661</v>
      </c>
      <c r="M5722" s="72"/>
    </row>
    <row r="5723" spans="2:13" x14ac:dyDescent="0.25">
      <c r="B5723" s="72" t="s">
        <v>143</v>
      </c>
      <c r="C5723" s="72" t="s">
        <v>144</v>
      </c>
      <c r="D5723" s="72" t="s">
        <v>12</v>
      </c>
      <c r="E5723" s="72" t="s">
        <v>175</v>
      </c>
      <c r="F5723" s="73">
        <v>-2998</v>
      </c>
      <c r="G5723" s="72" t="s">
        <v>14</v>
      </c>
      <c r="H5723" s="72" t="s">
        <v>15</v>
      </c>
      <c r="I5723" s="72" t="s">
        <v>16</v>
      </c>
      <c r="J5723" s="72" t="s">
        <v>18</v>
      </c>
      <c r="K5723" s="72" t="s">
        <v>257</v>
      </c>
      <c r="L5723" s="72" t="s">
        <v>634</v>
      </c>
      <c r="M5723" s="72"/>
    </row>
    <row r="5724" spans="2:13" x14ac:dyDescent="0.25">
      <c r="B5724" s="72" t="s">
        <v>143</v>
      </c>
      <c r="C5724" s="72" t="s">
        <v>144</v>
      </c>
      <c r="D5724" s="72" t="s">
        <v>12</v>
      </c>
      <c r="E5724" s="72" t="s">
        <v>240</v>
      </c>
      <c r="F5724" s="73">
        <v>-2247</v>
      </c>
      <c r="G5724" s="72" t="s">
        <v>14</v>
      </c>
      <c r="H5724" s="72" t="s">
        <v>15</v>
      </c>
      <c r="I5724" s="72" t="s">
        <v>136</v>
      </c>
      <c r="J5724" s="72" t="s">
        <v>18</v>
      </c>
      <c r="K5724" s="72" t="s">
        <v>24</v>
      </c>
      <c r="L5724" s="72" t="s">
        <v>620</v>
      </c>
      <c r="M5724" s="72"/>
    </row>
    <row r="5725" spans="2:13" x14ac:dyDescent="0.25">
      <c r="B5725" s="72" t="s">
        <v>143</v>
      </c>
      <c r="C5725" s="72" t="s">
        <v>144</v>
      </c>
      <c r="D5725" s="72" t="s">
        <v>12</v>
      </c>
      <c r="E5725" s="72" t="s">
        <v>188</v>
      </c>
      <c r="F5725" s="73">
        <v>2877239</v>
      </c>
      <c r="G5725" s="72" t="s">
        <v>14</v>
      </c>
      <c r="H5725" s="72" t="s">
        <v>155</v>
      </c>
      <c r="I5725" s="72" t="s">
        <v>16</v>
      </c>
      <c r="J5725" s="72" t="s">
        <v>18</v>
      </c>
      <c r="K5725" s="72" t="s">
        <v>269</v>
      </c>
      <c r="L5725" s="72" t="s">
        <v>270</v>
      </c>
      <c r="M5725" s="72" t="s">
        <v>163</v>
      </c>
    </row>
    <row r="5726" spans="2:13" x14ac:dyDescent="0.25">
      <c r="B5726" s="72" t="s">
        <v>143</v>
      </c>
      <c r="C5726" s="72" t="s">
        <v>144</v>
      </c>
      <c r="D5726" s="72" t="s">
        <v>12</v>
      </c>
      <c r="E5726" s="72" t="s">
        <v>237</v>
      </c>
      <c r="F5726" s="73">
        <v>569709</v>
      </c>
      <c r="G5726" s="72" t="s">
        <v>14</v>
      </c>
      <c r="H5726" s="72" t="s">
        <v>155</v>
      </c>
      <c r="I5726" s="72" t="s">
        <v>16</v>
      </c>
      <c r="J5726" s="72" t="s">
        <v>18</v>
      </c>
      <c r="K5726" s="72" t="s">
        <v>33</v>
      </c>
      <c r="L5726" s="72" t="s">
        <v>279</v>
      </c>
      <c r="M5726" s="72" t="s">
        <v>163</v>
      </c>
    </row>
    <row r="5727" spans="2:13" x14ac:dyDescent="0.25">
      <c r="B5727" s="72" t="s">
        <v>143</v>
      </c>
      <c r="C5727" s="72" t="s">
        <v>144</v>
      </c>
      <c r="D5727" s="72" t="s">
        <v>12</v>
      </c>
      <c r="E5727" s="72" t="s">
        <v>199</v>
      </c>
      <c r="F5727" s="73">
        <v>25082</v>
      </c>
      <c r="G5727" s="72" t="s">
        <v>14</v>
      </c>
      <c r="H5727" s="72" t="s">
        <v>155</v>
      </c>
      <c r="I5727" s="72" t="s">
        <v>136</v>
      </c>
      <c r="J5727" s="72" t="s">
        <v>18</v>
      </c>
      <c r="K5727" s="72" t="s">
        <v>21</v>
      </c>
      <c r="L5727" s="72" t="s">
        <v>272</v>
      </c>
      <c r="M5727" s="72"/>
    </row>
    <row r="5728" spans="2:13" x14ac:dyDescent="0.25">
      <c r="B5728" s="72" t="s">
        <v>143</v>
      </c>
      <c r="C5728" s="72" t="s">
        <v>144</v>
      </c>
      <c r="D5728" s="72" t="s">
        <v>12</v>
      </c>
      <c r="E5728" s="72" t="s">
        <v>177</v>
      </c>
      <c r="F5728" s="73">
        <v>5006</v>
      </c>
      <c r="G5728" s="72" t="s">
        <v>14</v>
      </c>
      <c r="H5728" s="72" t="s">
        <v>15</v>
      </c>
      <c r="I5728" s="72" t="s">
        <v>16</v>
      </c>
      <c r="J5728" s="72" t="s">
        <v>18</v>
      </c>
      <c r="K5728" s="72" t="s">
        <v>33</v>
      </c>
      <c r="L5728" s="72" t="s">
        <v>558</v>
      </c>
      <c r="M5728" s="72"/>
    </row>
    <row r="5729" spans="2:13" x14ac:dyDescent="0.25">
      <c r="B5729" s="72" t="s">
        <v>143</v>
      </c>
      <c r="C5729" s="72" t="s">
        <v>144</v>
      </c>
      <c r="D5729" s="72" t="s">
        <v>12</v>
      </c>
      <c r="E5729" s="72" t="s">
        <v>219</v>
      </c>
      <c r="F5729" s="73">
        <v>4</v>
      </c>
      <c r="G5729" s="72" t="s">
        <v>14</v>
      </c>
      <c r="H5729" s="72" t="s">
        <v>155</v>
      </c>
      <c r="I5729" s="72" t="s">
        <v>16</v>
      </c>
      <c r="J5729" s="72" t="s">
        <v>18</v>
      </c>
      <c r="K5729" s="72" t="s">
        <v>33</v>
      </c>
      <c r="L5729" s="72" t="s">
        <v>832</v>
      </c>
      <c r="M5729" s="72"/>
    </row>
    <row r="5730" spans="2:13" x14ac:dyDescent="0.25">
      <c r="B5730" s="72" t="s">
        <v>143</v>
      </c>
      <c r="C5730" s="72" t="s">
        <v>144</v>
      </c>
      <c r="D5730" s="72" t="s">
        <v>12</v>
      </c>
      <c r="E5730" s="72" t="s">
        <v>199</v>
      </c>
      <c r="F5730" s="73">
        <v>40792</v>
      </c>
      <c r="G5730" s="72" t="s">
        <v>14</v>
      </c>
      <c r="H5730" s="72" t="s">
        <v>15</v>
      </c>
      <c r="I5730" s="72" t="s">
        <v>16</v>
      </c>
      <c r="J5730" s="72" t="s">
        <v>18</v>
      </c>
      <c r="K5730" s="72" t="s">
        <v>147</v>
      </c>
      <c r="L5730" s="72" t="s">
        <v>550</v>
      </c>
      <c r="M5730" s="72"/>
    </row>
    <row r="5731" spans="2:13" x14ac:dyDescent="0.25">
      <c r="B5731" s="72" t="s">
        <v>143</v>
      </c>
      <c r="C5731" s="72" t="s">
        <v>144</v>
      </c>
      <c r="D5731" s="72" t="s">
        <v>12</v>
      </c>
      <c r="E5731" s="72" t="s">
        <v>181</v>
      </c>
      <c r="F5731" s="73">
        <v>-770</v>
      </c>
      <c r="G5731" s="72" t="s">
        <v>14</v>
      </c>
      <c r="H5731" s="72" t="s">
        <v>15</v>
      </c>
      <c r="I5731" s="72" t="s">
        <v>16</v>
      </c>
      <c r="J5731" s="72" t="s">
        <v>18</v>
      </c>
      <c r="K5731" s="72" t="s">
        <v>161</v>
      </c>
      <c r="L5731" s="72" t="s">
        <v>534</v>
      </c>
      <c r="M5731" s="72"/>
    </row>
    <row r="5732" spans="2:13" x14ac:dyDescent="0.25">
      <c r="B5732" s="72" t="s">
        <v>143</v>
      </c>
      <c r="C5732" s="72" t="s">
        <v>144</v>
      </c>
      <c r="D5732" s="72" t="s">
        <v>12</v>
      </c>
      <c r="E5732" s="72" t="s">
        <v>181</v>
      </c>
      <c r="F5732" s="73">
        <v>-2833</v>
      </c>
      <c r="G5732" s="72" t="s">
        <v>14</v>
      </c>
      <c r="H5732" s="72" t="s">
        <v>15</v>
      </c>
      <c r="I5732" s="72" t="s">
        <v>16</v>
      </c>
      <c r="J5732" s="72" t="s">
        <v>18</v>
      </c>
      <c r="K5732" s="72" t="s">
        <v>21</v>
      </c>
      <c r="L5732" s="72" t="s">
        <v>198</v>
      </c>
      <c r="M5732" s="72"/>
    </row>
    <row r="5733" spans="2:13" x14ac:dyDescent="0.25">
      <c r="B5733" s="72" t="s">
        <v>143</v>
      </c>
      <c r="C5733" s="72" t="s">
        <v>144</v>
      </c>
      <c r="D5733" s="72" t="s">
        <v>12</v>
      </c>
      <c r="E5733" s="72" t="s">
        <v>157</v>
      </c>
      <c r="F5733" s="73">
        <v>65676</v>
      </c>
      <c r="G5733" s="72" t="s">
        <v>14</v>
      </c>
      <c r="H5733" s="72" t="s">
        <v>15</v>
      </c>
      <c r="I5733" s="72" t="s">
        <v>16</v>
      </c>
      <c r="J5733" s="72" t="s">
        <v>18</v>
      </c>
      <c r="K5733" s="72" t="s">
        <v>147</v>
      </c>
      <c r="L5733" s="72" t="s">
        <v>571</v>
      </c>
      <c r="M5733" s="72" t="s">
        <v>322</v>
      </c>
    </row>
    <row r="5734" spans="2:13" x14ac:dyDescent="0.25">
      <c r="B5734" s="72" t="s">
        <v>143</v>
      </c>
      <c r="C5734" s="72" t="s">
        <v>144</v>
      </c>
      <c r="D5734" s="72" t="s">
        <v>12</v>
      </c>
      <c r="E5734" s="72" t="s">
        <v>229</v>
      </c>
      <c r="F5734" s="73">
        <v>-102136</v>
      </c>
      <c r="G5734" s="72" t="s">
        <v>14</v>
      </c>
      <c r="H5734" s="72" t="s">
        <v>155</v>
      </c>
      <c r="I5734" s="72" t="s">
        <v>16</v>
      </c>
      <c r="J5734" s="72" t="s">
        <v>18</v>
      </c>
      <c r="K5734" s="72" t="s">
        <v>147</v>
      </c>
      <c r="L5734" s="72" t="s">
        <v>476</v>
      </c>
      <c r="M5734" s="72"/>
    </row>
    <row r="5735" spans="2:13" x14ac:dyDescent="0.25">
      <c r="B5735" s="72" t="s">
        <v>143</v>
      </c>
      <c r="C5735" s="72" t="s">
        <v>144</v>
      </c>
      <c r="D5735" s="72" t="s">
        <v>12</v>
      </c>
      <c r="E5735" s="72" t="s">
        <v>209</v>
      </c>
      <c r="F5735" s="73">
        <v>5924173</v>
      </c>
      <c r="G5735" s="72" t="s">
        <v>14</v>
      </c>
      <c r="H5735" s="72" t="s">
        <v>155</v>
      </c>
      <c r="I5735" s="72" t="s">
        <v>16</v>
      </c>
      <c r="J5735" s="72" t="s">
        <v>18</v>
      </c>
      <c r="K5735" s="72" t="s">
        <v>267</v>
      </c>
      <c r="L5735" s="72" t="s">
        <v>302</v>
      </c>
      <c r="M5735" s="72" t="s">
        <v>322</v>
      </c>
    </row>
    <row r="5736" spans="2:13" x14ac:dyDescent="0.25">
      <c r="B5736" s="72" t="s">
        <v>143</v>
      </c>
      <c r="C5736" s="72" t="s">
        <v>144</v>
      </c>
      <c r="D5736" s="72" t="s">
        <v>12</v>
      </c>
      <c r="E5736" s="72" t="s">
        <v>181</v>
      </c>
      <c r="F5736" s="73">
        <v>-7</v>
      </c>
      <c r="G5736" s="72" t="s">
        <v>14</v>
      </c>
      <c r="H5736" s="72" t="s">
        <v>15</v>
      </c>
      <c r="I5736" s="72" t="s">
        <v>16</v>
      </c>
      <c r="J5736" s="72" t="s">
        <v>18</v>
      </c>
      <c r="K5736" s="72" t="s">
        <v>33</v>
      </c>
      <c r="L5736" s="72" t="s">
        <v>176</v>
      </c>
      <c r="M5736" s="72"/>
    </row>
    <row r="5737" spans="2:13" x14ac:dyDescent="0.25">
      <c r="B5737" s="72" t="s">
        <v>143</v>
      </c>
      <c r="C5737" s="72" t="s">
        <v>144</v>
      </c>
      <c r="D5737" s="72" t="s">
        <v>12</v>
      </c>
      <c r="E5737" s="72" t="s">
        <v>282</v>
      </c>
      <c r="F5737" s="73">
        <v>-550</v>
      </c>
      <c r="G5737" s="72" t="s">
        <v>14</v>
      </c>
      <c r="H5737" s="72" t="s">
        <v>155</v>
      </c>
      <c r="I5737" s="72" t="s">
        <v>136</v>
      </c>
      <c r="J5737" s="72" t="s">
        <v>18</v>
      </c>
      <c r="K5737" s="72" t="s">
        <v>21</v>
      </c>
      <c r="L5737" s="72" t="s">
        <v>645</v>
      </c>
      <c r="M5737" s="72"/>
    </row>
    <row r="5738" spans="2:13" x14ac:dyDescent="0.25">
      <c r="B5738" s="72" t="s">
        <v>143</v>
      </c>
      <c r="C5738" s="72" t="s">
        <v>144</v>
      </c>
      <c r="D5738" s="72" t="s">
        <v>12</v>
      </c>
      <c r="E5738" s="72" t="s">
        <v>227</v>
      </c>
      <c r="F5738" s="73">
        <v>25154</v>
      </c>
      <c r="G5738" s="72" t="s">
        <v>14</v>
      </c>
      <c r="H5738" s="72" t="s">
        <v>15</v>
      </c>
      <c r="I5738" s="72" t="s">
        <v>16</v>
      </c>
      <c r="J5738" s="72" t="s">
        <v>18</v>
      </c>
      <c r="K5738" s="72" t="s">
        <v>214</v>
      </c>
      <c r="L5738" s="72" t="s">
        <v>215</v>
      </c>
      <c r="M5738" s="72" t="s">
        <v>163</v>
      </c>
    </row>
    <row r="5739" spans="2:13" x14ac:dyDescent="0.25">
      <c r="B5739" s="72" t="s">
        <v>143</v>
      </c>
      <c r="C5739" s="72" t="s">
        <v>144</v>
      </c>
      <c r="D5739" s="72" t="s">
        <v>12</v>
      </c>
      <c r="E5739" s="72" t="s">
        <v>177</v>
      </c>
      <c r="F5739" s="73">
        <v>242</v>
      </c>
      <c r="G5739" s="72" t="s">
        <v>14</v>
      </c>
      <c r="H5739" s="72" t="s">
        <v>155</v>
      </c>
      <c r="I5739" s="72" t="s">
        <v>16</v>
      </c>
      <c r="J5739" s="72" t="s">
        <v>18</v>
      </c>
      <c r="K5739" s="72" t="s">
        <v>33</v>
      </c>
      <c r="L5739" s="72" t="s">
        <v>714</v>
      </c>
      <c r="M5739" s="72"/>
    </row>
    <row r="5740" spans="2:13" x14ac:dyDescent="0.25">
      <c r="B5740" s="72" t="s">
        <v>143</v>
      </c>
      <c r="C5740" s="72" t="s">
        <v>144</v>
      </c>
      <c r="D5740" s="72" t="s">
        <v>12</v>
      </c>
      <c r="E5740" s="72" t="s">
        <v>183</v>
      </c>
      <c r="F5740" s="73">
        <v>11148</v>
      </c>
      <c r="G5740" s="72" t="s">
        <v>14</v>
      </c>
      <c r="H5740" s="72" t="s">
        <v>155</v>
      </c>
      <c r="I5740" s="72" t="s">
        <v>16</v>
      </c>
      <c r="J5740" s="72" t="s">
        <v>18</v>
      </c>
      <c r="K5740" s="72" t="s">
        <v>33</v>
      </c>
      <c r="L5740" s="72" t="s">
        <v>481</v>
      </c>
      <c r="M5740" s="72" t="s">
        <v>191</v>
      </c>
    </row>
    <row r="5741" spans="2:13" x14ac:dyDescent="0.25">
      <c r="B5741" s="72" t="s">
        <v>143</v>
      </c>
      <c r="C5741" s="72" t="s">
        <v>144</v>
      </c>
      <c r="D5741" s="72" t="s">
        <v>12</v>
      </c>
      <c r="E5741" s="72" t="s">
        <v>439</v>
      </c>
      <c r="F5741" s="73">
        <v>851561</v>
      </c>
      <c r="G5741" s="72" t="s">
        <v>14</v>
      </c>
      <c r="H5741" s="72" t="s">
        <v>15</v>
      </c>
      <c r="I5741" s="72" t="s">
        <v>16</v>
      </c>
      <c r="J5741" s="72" t="s">
        <v>18</v>
      </c>
      <c r="K5741" s="72" t="s">
        <v>147</v>
      </c>
      <c r="L5741" s="72" t="s">
        <v>475</v>
      </c>
      <c r="M5741" s="72"/>
    </row>
    <row r="5742" spans="2:13" x14ac:dyDescent="0.25">
      <c r="B5742" s="72" t="s">
        <v>143</v>
      </c>
      <c r="C5742" s="72" t="s">
        <v>144</v>
      </c>
      <c r="D5742" s="72" t="s">
        <v>12</v>
      </c>
      <c r="E5742" s="72" t="s">
        <v>237</v>
      </c>
      <c r="F5742" s="73">
        <v>486629</v>
      </c>
      <c r="G5742" s="72" t="s">
        <v>14</v>
      </c>
      <c r="H5742" s="72" t="s">
        <v>15</v>
      </c>
      <c r="I5742" s="72" t="s">
        <v>16</v>
      </c>
      <c r="J5742" s="72" t="s">
        <v>18</v>
      </c>
      <c r="K5742" s="72" t="s">
        <v>205</v>
      </c>
      <c r="L5742" s="72" t="s">
        <v>460</v>
      </c>
      <c r="M5742" s="72" t="s">
        <v>163</v>
      </c>
    </row>
    <row r="5743" spans="2:13" x14ac:dyDescent="0.25">
      <c r="B5743" s="72" t="s">
        <v>143</v>
      </c>
      <c r="C5743" s="72" t="s">
        <v>144</v>
      </c>
      <c r="D5743" s="72" t="s">
        <v>12</v>
      </c>
      <c r="E5743" s="72" t="s">
        <v>237</v>
      </c>
      <c r="F5743" s="73">
        <v>22788</v>
      </c>
      <c r="G5743" s="72" t="s">
        <v>14</v>
      </c>
      <c r="H5743" s="72" t="s">
        <v>15</v>
      </c>
      <c r="I5743" s="72" t="s">
        <v>16</v>
      </c>
      <c r="J5743" s="72" t="s">
        <v>18</v>
      </c>
      <c r="K5743" s="72" t="s">
        <v>21</v>
      </c>
      <c r="L5743" s="72" t="s">
        <v>602</v>
      </c>
      <c r="M5743" s="72" t="s">
        <v>191</v>
      </c>
    </row>
    <row r="5744" spans="2:13" x14ac:dyDescent="0.25">
      <c r="B5744" s="72" t="s">
        <v>143</v>
      </c>
      <c r="C5744" s="72" t="s">
        <v>144</v>
      </c>
      <c r="D5744" s="72" t="s">
        <v>12</v>
      </c>
      <c r="E5744" s="72" t="s">
        <v>229</v>
      </c>
      <c r="F5744" s="73">
        <v>-354754</v>
      </c>
      <c r="G5744" s="72" t="s">
        <v>14</v>
      </c>
      <c r="H5744" s="72" t="s">
        <v>15</v>
      </c>
      <c r="I5744" s="72" t="s">
        <v>16</v>
      </c>
      <c r="J5744" s="72" t="s">
        <v>18</v>
      </c>
      <c r="K5744" s="72" t="s">
        <v>214</v>
      </c>
      <c r="L5744" s="72" t="s">
        <v>441</v>
      </c>
      <c r="M5744" s="72"/>
    </row>
    <row r="5745" spans="2:13" x14ac:dyDescent="0.25">
      <c r="B5745" s="72" t="s">
        <v>143</v>
      </c>
      <c r="C5745" s="72" t="s">
        <v>144</v>
      </c>
      <c r="D5745" s="72" t="s">
        <v>12</v>
      </c>
      <c r="E5745" s="72" t="s">
        <v>154</v>
      </c>
      <c r="F5745" s="73">
        <v>-79351</v>
      </c>
      <c r="G5745" s="72" t="s">
        <v>14</v>
      </c>
      <c r="H5745" s="72" t="s">
        <v>15</v>
      </c>
      <c r="I5745" s="72" t="s">
        <v>16</v>
      </c>
      <c r="J5745" s="72" t="s">
        <v>18</v>
      </c>
      <c r="K5745" s="72" t="s">
        <v>205</v>
      </c>
      <c r="L5745" s="72" t="s">
        <v>540</v>
      </c>
      <c r="M5745" s="72"/>
    </row>
    <row r="5746" spans="2:13" x14ac:dyDescent="0.25">
      <c r="B5746" s="72" t="s">
        <v>143</v>
      </c>
      <c r="C5746" s="72" t="s">
        <v>144</v>
      </c>
      <c r="D5746" s="72" t="s">
        <v>12</v>
      </c>
      <c r="E5746" s="72" t="s">
        <v>152</v>
      </c>
      <c r="F5746" s="73">
        <v>-11</v>
      </c>
      <c r="G5746" s="72" t="s">
        <v>14</v>
      </c>
      <c r="H5746" s="72" t="s">
        <v>15</v>
      </c>
      <c r="I5746" s="72" t="s">
        <v>16</v>
      </c>
      <c r="J5746" s="72" t="s">
        <v>220</v>
      </c>
      <c r="K5746" s="72" t="s">
        <v>33</v>
      </c>
      <c r="L5746" s="72" t="s">
        <v>34</v>
      </c>
      <c r="M5746" s="72"/>
    </row>
    <row r="5747" spans="2:13" x14ac:dyDescent="0.25">
      <c r="B5747" s="72" t="s">
        <v>143</v>
      </c>
      <c r="C5747" s="72" t="s">
        <v>144</v>
      </c>
      <c r="D5747" s="72" t="s">
        <v>12</v>
      </c>
      <c r="E5747" s="72" t="s">
        <v>199</v>
      </c>
      <c r="F5747" s="73">
        <v>53933</v>
      </c>
      <c r="G5747" s="72" t="s">
        <v>14</v>
      </c>
      <c r="H5747" s="72" t="s">
        <v>15</v>
      </c>
      <c r="I5747" s="72" t="s">
        <v>16</v>
      </c>
      <c r="J5747" s="72" t="s">
        <v>18</v>
      </c>
      <c r="K5747" s="72" t="s">
        <v>165</v>
      </c>
      <c r="L5747" s="72" t="s">
        <v>254</v>
      </c>
      <c r="M5747" s="72"/>
    </row>
    <row r="5748" spans="2:13" x14ac:dyDescent="0.25">
      <c r="B5748" s="72" t="s">
        <v>143</v>
      </c>
      <c r="C5748" s="72" t="s">
        <v>144</v>
      </c>
      <c r="D5748" s="72" t="s">
        <v>12</v>
      </c>
      <c r="E5748" s="72" t="s">
        <v>152</v>
      </c>
      <c r="F5748" s="73">
        <v>-1068</v>
      </c>
      <c r="G5748" s="72" t="s">
        <v>14</v>
      </c>
      <c r="H5748" s="72" t="s">
        <v>15</v>
      </c>
      <c r="I5748" s="72" t="s">
        <v>16</v>
      </c>
      <c r="J5748" s="72" t="s">
        <v>18</v>
      </c>
      <c r="K5748" s="72" t="s">
        <v>33</v>
      </c>
      <c r="L5748" s="72" t="s">
        <v>826</v>
      </c>
      <c r="M5748" s="72"/>
    </row>
    <row r="5749" spans="2:13" x14ac:dyDescent="0.25">
      <c r="B5749" s="72" t="s">
        <v>143</v>
      </c>
      <c r="C5749" s="72" t="s">
        <v>144</v>
      </c>
      <c r="D5749" s="72" t="s">
        <v>12</v>
      </c>
      <c r="E5749" s="72" t="s">
        <v>188</v>
      </c>
      <c r="F5749" s="73">
        <v>1290594</v>
      </c>
      <c r="G5749" s="72" t="s">
        <v>31</v>
      </c>
      <c r="H5749" s="72" t="s">
        <v>15</v>
      </c>
      <c r="I5749" s="72" t="s">
        <v>16</v>
      </c>
      <c r="J5749" s="72" t="s">
        <v>140</v>
      </c>
      <c r="K5749" s="72" t="s">
        <v>147</v>
      </c>
      <c r="L5749" s="72" t="s">
        <v>171</v>
      </c>
      <c r="M5749" s="72" t="s">
        <v>151</v>
      </c>
    </row>
    <row r="5750" spans="2:13" x14ac:dyDescent="0.25">
      <c r="B5750" s="72" t="s">
        <v>143</v>
      </c>
      <c r="C5750" s="72" t="s">
        <v>144</v>
      </c>
      <c r="D5750" s="72" t="s">
        <v>12</v>
      </c>
      <c r="E5750" s="72" t="s">
        <v>213</v>
      </c>
      <c r="F5750" s="73">
        <v>7539</v>
      </c>
      <c r="G5750" s="72" t="s">
        <v>14</v>
      </c>
      <c r="H5750" s="72" t="s">
        <v>15</v>
      </c>
      <c r="I5750" s="72" t="s">
        <v>16</v>
      </c>
      <c r="J5750" s="72" t="s">
        <v>18</v>
      </c>
      <c r="K5750" s="72" t="s">
        <v>147</v>
      </c>
      <c r="L5750" s="72" t="s">
        <v>529</v>
      </c>
      <c r="M5750" s="72" t="s">
        <v>163</v>
      </c>
    </row>
    <row r="5751" spans="2:13" x14ac:dyDescent="0.25">
      <c r="B5751" s="72" t="s">
        <v>143</v>
      </c>
      <c r="C5751" s="72" t="s">
        <v>144</v>
      </c>
      <c r="D5751" s="72" t="s">
        <v>12</v>
      </c>
      <c r="E5751" s="72" t="s">
        <v>145</v>
      </c>
      <c r="F5751" s="73">
        <v>-21133</v>
      </c>
      <c r="G5751" s="72" t="s">
        <v>14</v>
      </c>
      <c r="H5751" s="72" t="s">
        <v>155</v>
      </c>
      <c r="I5751" s="72" t="s">
        <v>16</v>
      </c>
      <c r="J5751" s="72" t="s">
        <v>18</v>
      </c>
      <c r="K5751" s="72" t="s">
        <v>33</v>
      </c>
      <c r="L5751" s="72" t="s">
        <v>552</v>
      </c>
      <c r="M5751" s="72"/>
    </row>
    <row r="5752" spans="2:13" x14ac:dyDescent="0.25">
      <c r="B5752" s="72" t="s">
        <v>143</v>
      </c>
      <c r="C5752" s="72" t="s">
        <v>144</v>
      </c>
      <c r="D5752" s="72" t="s">
        <v>12</v>
      </c>
      <c r="E5752" s="72" t="s">
        <v>177</v>
      </c>
      <c r="F5752" s="73">
        <v>2389</v>
      </c>
      <c r="G5752" s="72" t="s">
        <v>14</v>
      </c>
      <c r="H5752" s="72" t="s">
        <v>155</v>
      </c>
      <c r="I5752" s="72" t="s">
        <v>16</v>
      </c>
      <c r="J5752" s="72" t="s">
        <v>18</v>
      </c>
      <c r="K5752" s="72" t="s">
        <v>303</v>
      </c>
      <c r="L5752" s="72" t="s">
        <v>712</v>
      </c>
      <c r="M5752" s="72"/>
    </row>
    <row r="5753" spans="2:13" x14ac:dyDescent="0.25">
      <c r="B5753" s="72" t="s">
        <v>143</v>
      </c>
      <c r="C5753" s="72" t="s">
        <v>144</v>
      </c>
      <c r="D5753" s="72" t="s">
        <v>12</v>
      </c>
      <c r="E5753" s="72" t="s">
        <v>242</v>
      </c>
      <c r="F5753" s="73">
        <v>-1558</v>
      </c>
      <c r="G5753" s="72" t="s">
        <v>14</v>
      </c>
      <c r="H5753" s="72" t="s">
        <v>155</v>
      </c>
      <c r="I5753" s="72" t="s">
        <v>136</v>
      </c>
      <c r="J5753" s="72" t="s">
        <v>18</v>
      </c>
      <c r="K5753" s="72" t="s">
        <v>33</v>
      </c>
      <c r="L5753" s="72" t="s">
        <v>297</v>
      </c>
      <c r="M5753" s="72"/>
    </row>
    <row r="5754" spans="2:13" x14ac:dyDescent="0.25">
      <c r="B5754" s="72" t="s">
        <v>143</v>
      </c>
      <c r="C5754" s="72" t="s">
        <v>144</v>
      </c>
      <c r="D5754" s="72" t="s">
        <v>12</v>
      </c>
      <c r="E5754" s="72" t="s">
        <v>188</v>
      </c>
      <c r="F5754" s="73">
        <v>10580</v>
      </c>
      <c r="G5754" s="72" t="s">
        <v>14</v>
      </c>
      <c r="H5754" s="72" t="s">
        <v>15</v>
      </c>
      <c r="I5754" s="72" t="s">
        <v>136</v>
      </c>
      <c r="J5754" s="72" t="s">
        <v>18</v>
      </c>
      <c r="K5754" s="72" t="s">
        <v>147</v>
      </c>
      <c r="L5754" s="72" t="s">
        <v>432</v>
      </c>
      <c r="M5754" s="72" t="s">
        <v>191</v>
      </c>
    </row>
    <row r="5755" spans="2:13" x14ac:dyDescent="0.25">
      <c r="B5755" s="72" t="s">
        <v>143</v>
      </c>
      <c r="C5755" s="72" t="s">
        <v>144</v>
      </c>
      <c r="D5755" s="72" t="s">
        <v>12</v>
      </c>
      <c r="E5755" s="72" t="s">
        <v>152</v>
      </c>
      <c r="F5755" s="73">
        <v>-5506</v>
      </c>
      <c r="G5755" s="72" t="s">
        <v>14</v>
      </c>
      <c r="H5755" s="72" t="s">
        <v>155</v>
      </c>
      <c r="I5755" s="72" t="s">
        <v>16</v>
      </c>
      <c r="J5755" s="72" t="s">
        <v>18</v>
      </c>
      <c r="K5755" s="72" t="s">
        <v>147</v>
      </c>
      <c r="L5755" s="72" t="s">
        <v>432</v>
      </c>
      <c r="M5755" s="72"/>
    </row>
    <row r="5756" spans="2:13" x14ac:dyDescent="0.25">
      <c r="B5756" s="72" t="s">
        <v>143</v>
      </c>
      <c r="C5756" s="72" t="s">
        <v>144</v>
      </c>
      <c r="D5756" s="72" t="s">
        <v>12</v>
      </c>
      <c r="E5756" s="72" t="s">
        <v>199</v>
      </c>
      <c r="F5756" s="73">
        <v>7755</v>
      </c>
      <c r="G5756" s="72" t="s">
        <v>14</v>
      </c>
      <c r="H5756" s="72" t="s">
        <v>155</v>
      </c>
      <c r="I5756" s="72" t="s">
        <v>16</v>
      </c>
      <c r="J5756" s="72" t="s">
        <v>18</v>
      </c>
      <c r="K5756" s="72" t="s">
        <v>33</v>
      </c>
      <c r="L5756" s="72" t="s">
        <v>256</v>
      </c>
      <c r="M5756" s="72"/>
    </row>
    <row r="5757" spans="2:13" x14ac:dyDescent="0.25">
      <c r="B5757" s="72" t="s">
        <v>143</v>
      </c>
      <c r="C5757" s="72" t="s">
        <v>144</v>
      </c>
      <c r="D5757" s="72" t="s">
        <v>12</v>
      </c>
      <c r="E5757" s="72" t="s">
        <v>199</v>
      </c>
      <c r="F5757" s="73">
        <v>195</v>
      </c>
      <c r="G5757" s="72" t="s">
        <v>14</v>
      </c>
      <c r="H5757" s="72" t="s">
        <v>15</v>
      </c>
      <c r="I5757" s="72" t="s">
        <v>16</v>
      </c>
      <c r="J5757" s="72" t="s">
        <v>17</v>
      </c>
      <c r="K5757" s="72" t="s">
        <v>147</v>
      </c>
      <c r="L5757" s="72" t="s">
        <v>527</v>
      </c>
      <c r="M5757" s="72"/>
    </row>
    <row r="5758" spans="2:13" x14ac:dyDescent="0.25">
      <c r="B5758" s="72" t="s">
        <v>143</v>
      </c>
      <c r="C5758" s="72" t="s">
        <v>144</v>
      </c>
      <c r="D5758" s="72" t="s">
        <v>12</v>
      </c>
      <c r="E5758" s="72" t="s">
        <v>240</v>
      </c>
      <c r="F5758" s="73">
        <v>-1839</v>
      </c>
      <c r="G5758" s="72" t="s">
        <v>14</v>
      </c>
      <c r="H5758" s="72" t="s">
        <v>155</v>
      </c>
      <c r="I5758" s="72" t="s">
        <v>16</v>
      </c>
      <c r="J5758" s="72" t="s">
        <v>18</v>
      </c>
      <c r="K5758" s="72" t="s">
        <v>33</v>
      </c>
      <c r="L5758" s="72" t="s">
        <v>353</v>
      </c>
      <c r="M5758" s="72"/>
    </row>
    <row r="5759" spans="2:13" x14ac:dyDescent="0.25">
      <c r="B5759" s="72" t="s">
        <v>143</v>
      </c>
      <c r="C5759" s="72" t="s">
        <v>144</v>
      </c>
      <c r="D5759" s="72" t="s">
        <v>12</v>
      </c>
      <c r="E5759" s="72" t="s">
        <v>280</v>
      </c>
      <c r="F5759" s="73">
        <v>35138</v>
      </c>
      <c r="G5759" s="72" t="s">
        <v>14</v>
      </c>
      <c r="H5759" s="72" t="s">
        <v>15</v>
      </c>
      <c r="I5759" s="72" t="s">
        <v>16</v>
      </c>
      <c r="J5759" s="72" t="s">
        <v>18</v>
      </c>
      <c r="K5759" s="72" t="s">
        <v>214</v>
      </c>
      <c r="L5759" s="72" t="s">
        <v>398</v>
      </c>
      <c r="M5759" s="72" t="s">
        <v>203</v>
      </c>
    </row>
    <row r="5760" spans="2:13" x14ac:dyDescent="0.25">
      <c r="B5760" s="72" t="s">
        <v>143</v>
      </c>
      <c r="C5760" s="72" t="s">
        <v>144</v>
      </c>
      <c r="D5760" s="72" t="s">
        <v>12</v>
      </c>
      <c r="E5760" s="72" t="s">
        <v>766</v>
      </c>
      <c r="F5760" s="73">
        <v>3012244</v>
      </c>
      <c r="G5760" s="72" t="s">
        <v>14</v>
      </c>
      <c r="H5760" s="72" t="s">
        <v>15</v>
      </c>
      <c r="I5760" s="72" t="s">
        <v>136</v>
      </c>
      <c r="J5760" s="72" t="s">
        <v>18</v>
      </c>
      <c r="K5760" s="72"/>
      <c r="L5760" s="72"/>
      <c r="M5760" s="72" t="s">
        <v>796</v>
      </c>
    </row>
    <row r="5761" spans="2:13" x14ac:dyDescent="0.25">
      <c r="B5761" s="72" t="s">
        <v>143</v>
      </c>
      <c r="C5761" s="72" t="s">
        <v>144</v>
      </c>
      <c r="D5761" s="72" t="s">
        <v>12</v>
      </c>
      <c r="E5761" s="72" t="s">
        <v>181</v>
      </c>
      <c r="F5761" s="73">
        <v>-2497</v>
      </c>
      <c r="G5761" s="72" t="s">
        <v>14</v>
      </c>
      <c r="H5761" s="72" t="s">
        <v>155</v>
      </c>
      <c r="I5761" s="72" t="s">
        <v>16</v>
      </c>
      <c r="J5761" s="72" t="s">
        <v>18</v>
      </c>
      <c r="K5761" s="72" t="s">
        <v>147</v>
      </c>
      <c r="L5761" s="72" t="s">
        <v>225</v>
      </c>
      <c r="M5761" s="72"/>
    </row>
    <row r="5762" spans="2:13" x14ac:dyDescent="0.25">
      <c r="B5762" s="72" t="s">
        <v>143</v>
      </c>
      <c r="C5762" s="72" t="s">
        <v>144</v>
      </c>
      <c r="D5762" s="72" t="s">
        <v>12</v>
      </c>
      <c r="E5762" s="72" t="s">
        <v>227</v>
      </c>
      <c r="F5762" s="73">
        <v>407220</v>
      </c>
      <c r="G5762" s="72" t="s">
        <v>14</v>
      </c>
      <c r="H5762" s="72" t="s">
        <v>15</v>
      </c>
      <c r="I5762" s="72" t="s">
        <v>16</v>
      </c>
      <c r="J5762" s="72" t="s">
        <v>18</v>
      </c>
      <c r="K5762" s="72" t="s">
        <v>189</v>
      </c>
      <c r="L5762" s="72" t="s">
        <v>486</v>
      </c>
      <c r="M5762" s="72" t="s">
        <v>191</v>
      </c>
    </row>
    <row r="5763" spans="2:13" x14ac:dyDescent="0.25">
      <c r="B5763" s="72" t="s">
        <v>143</v>
      </c>
      <c r="C5763" s="72" t="s">
        <v>144</v>
      </c>
      <c r="D5763" s="72" t="s">
        <v>12</v>
      </c>
      <c r="E5763" s="72" t="s">
        <v>181</v>
      </c>
      <c r="F5763" s="73">
        <v>-190</v>
      </c>
      <c r="G5763" s="72" t="s">
        <v>14</v>
      </c>
      <c r="H5763" s="72" t="s">
        <v>15</v>
      </c>
      <c r="I5763" s="72" t="s">
        <v>16</v>
      </c>
      <c r="J5763" s="72" t="s">
        <v>18</v>
      </c>
      <c r="K5763" s="72" t="s">
        <v>33</v>
      </c>
      <c r="L5763" s="72" t="s">
        <v>218</v>
      </c>
      <c r="M5763" s="72"/>
    </row>
    <row r="5764" spans="2:13" x14ac:dyDescent="0.25">
      <c r="B5764" s="72" t="s">
        <v>143</v>
      </c>
      <c r="C5764" s="72" t="s">
        <v>144</v>
      </c>
      <c r="D5764" s="72" t="s">
        <v>12</v>
      </c>
      <c r="E5764" s="72" t="s">
        <v>842</v>
      </c>
      <c r="F5764" s="73">
        <v>1123962</v>
      </c>
      <c r="G5764" s="72" t="s">
        <v>14</v>
      </c>
      <c r="H5764" s="72" t="s">
        <v>15</v>
      </c>
      <c r="I5764" s="72" t="s">
        <v>136</v>
      </c>
      <c r="J5764" s="72" t="s">
        <v>18</v>
      </c>
      <c r="K5764" s="72"/>
      <c r="L5764" s="72"/>
      <c r="M5764" s="72" t="s">
        <v>322</v>
      </c>
    </row>
    <row r="5765" spans="2:13" x14ac:dyDescent="0.25">
      <c r="B5765" s="72" t="s">
        <v>143</v>
      </c>
      <c r="C5765" s="72" t="s">
        <v>144</v>
      </c>
      <c r="D5765" s="72" t="s">
        <v>12</v>
      </c>
      <c r="E5765" s="72" t="s">
        <v>219</v>
      </c>
      <c r="F5765" s="73">
        <v>73705</v>
      </c>
      <c r="G5765" s="72" t="s">
        <v>14</v>
      </c>
      <c r="H5765" s="72" t="s">
        <v>15</v>
      </c>
      <c r="I5765" s="72" t="s">
        <v>16</v>
      </c>
      <c r="J5765" s="72" t="s">
        <v>18</v>
      </c>
      <c r="K5765" s="72" t="s">
        <v>161</v>
      </c>
      <c r="L5765" s="72" t="s">
        <v>211</v>
      </c>
      <c r="M5765" s="72"/>
    </row>
    <row r="5766" spans="2:13" x14ac:dyDescent="0.25">
      <c r="B5766" s="72" t="s">
        <v>143</v>
      </c>
      <c r="C5766" s="72" t="s">
        <v>144</v>
      </c>
      <c r="D5766" s="72" t="s">
        <v>12</v>
      </c>
      <c r="E5766" s="72" t="s">
        <v>240</v>
      </c>
      <c r="F5766" s="73">
        <v>-613</v>
      </c>
      <c r="G5766" s="72" t="s">
        <v>14</v>
      </c>
      <c r="H5766" s="72" t="s">
        <v>15</v>
      </c>
      <c r="I5766" s="72" t="s">
        <v>16</v>
      </c>
      <c r="J5766" s="72" t="s">
        <v>18</v>
      </c>
      <c r="K5766" s="72" t="s">
        <v>168</v>
      </c>
      <c r="L5766" s="72" t="s">
        <v>169</v>
      </c>
      <c r="M5766" s="72"/>
    </row>
    <row r="5767" spans="2:13" x14ac:dyDescent="0.25">
      <c r="B5767" s="72" t="s">
        <v>143</v>
      </c>
      <c r="C5767" s="72" t="s">
        <v>144</v>
      </c>
      <c r="D5767" s="72" t="s">
        <v>12</v>
      </c>
      <c r="E5767" s="72" t="s">
        <v>145</v>
      </c>
      <c r="F5767" s="73">
        <v>-64974</v>
      </c>
      <c r="G5767" s="72" t="s">
        <v>14</v>
      </c>
      <c r="H5767" s="72" t="s">
        <v>15</v>
      </c>
      <c r="I5767" s="72" t="s">
        <v>16</v>
      </c>
      <c r="J5767" s="72" t="s">
        <v>18</v>
      </c>
      <c r="K5767" s="72" t="s">
        <v>21</v>
      </c>
      <c r="L5767" s="72" t="s">
        <v>238</v>
      </c>
      <c r="M5767" s="72"/>
    </row>
    <row r="5768" spans="2:13" x14ac:dyDescent="0.25">
      <c r="B5768" s="72" t="s">
        <v>143</v>
      </c>
      <c r="C5768" s="72" t="s">
        <v>144</v>
      </c>
      <c r="D5768" s="72" t="s">
        <v>12</v>
      </c>
      <c r="E5768" s="72" t="s">
        <v>152</v>
      </c>
      <c r="F5768" s="73">
        <v>-3165</v>
      </c>
      <c r="G5768" s="72" t="s">
        <v>14</v>
      </c>
      <c r="H5768" s="72" t="s">
        <v>15</v>
      </c>
      <c r="I5768" s="72" t="s">
        <v>16</v>
      </c>
      <c r="J5768" s="72" t="s">
        <v>18</v>
      </c>
      <c r="K5768" s="72" t="s">
        <v>147</v>
      </c>
      <c r="L5768" s="72" t="s">
        <v>550</v>
      </c>
      <c r="M5768" s="72"/>
    </row>
    <row r="5769" spans="2:13" x14ac:dyDescent="0.25">
      <c r="B5769" s="72" t="s">
        <v>143</v>
      </c>
      <c r="C5769" s="72" t="s">
        <v>144</v>
      </c>
      <c r="D5769" s="72" t="s">
        <v>12</v>
      </c>
      <c r="E5769" s="72" t="s">
        <v>425</v>
      </c>
      <c r="F5769" s="73">
        <v>168525</v>
      </c>
      <c r="G5769" s="72" t="s">
        <v>14</v>
      </c>
      <c r="H5769" s="72" t="s">
        <v>15</v>
      </c>
      <c r="I5769" s="72" t="s">
        <v>16</v>
      </c>
      <c r="J5769" s="72" t="s">
        <v>18</v>
      </c>
      <c r="K5769" s="72" t="s">
        <v>161</v>
      </c>
      <c r="L5769" s="72" t="s">
        <v>534</v>
      </c>
      <c r="M5769" s="72"/>
    </row>
    <row r="5770" spans="2:13" x14ac:dyDescent="0.25">
      <c r="B5770" s="72" t="s">
        <v>143</v>
      </c>
      <c r="C5770" s="72" t="s">
        <v>144</v>
      </c>
      <c r="D5770" s="72" t="s">
        <v>12</v>
      </c>
      <c r="E5770" s="72" t="s">
        <v>188</v>
      </c>
      <c r="F5770" s="73">
        <v>437963</v>
      </c>
      <c r="G5770" s="72" t="s">
        <v>14</v>
      </c>
      <c r="H5770" s="72" t="s">
        <v>15</v>
      </c>
      <c r="I5770" s="72" t="s">
        <v>16</v>
      </c>
      <c r="J5770" s="72" t="s">
        <v>18</v>
      </c>
      <c r="K5770" s="72" t="s">
        <v>189</v>
      </c>
      <c r="L5770" s="72" t="s">
        <v>486</v>
      </c>
      <c r="M5770" s="72" t="s">
        <v>151</v>
      </c>
    </row>
    <row r="5771" spans="2:13" x14ac:dyDescent="0.25">
      <c r="B5771" s="72" t="s">
        <v>143</v>
      </c>
      <c r="C5771" s="72" t="s">
        <v>144</v>
      </c>
      <c r="D5771" s="72" t="s">
        <v>12</v>
      </c>
      <c r="E5771" s="72" t="s">
        <v>282</v>
      </c>
      <c r="F5771" s="73">
        <v>-375</v>
      </c>
      <c r="G5771" s="72" t="s">
        <v>14</v>
      </c>
      <c r="H5771" s="72" t="s">
        <v>15</v>
      </c>
      <c r="I5771" s="72" t="s">
        <v>16</v>
      </c>
      <c r="J5771" s="72" t="s">
        <v>18</v>
      </c>
      <c r="K5771" s="72" t="s">
        <v>33</v>
      </c>
      <c r="L5771" s="72" t="s">
        <v>596</v>
      </c>
      <c r="M5771" s="72"/>
    </row>
    <row r="5772" spans="2:13" x14ac:dyDescent="0.25">
      <c r="B5772" s="72" t="s">
        <v>143</v>
      </c>
      <c r="C5772" s="72" t="s">
        <v>144</v>
      </c>
      <c r="D5772" s="72" t="s">
        <v>12</v>
      </c>
      <c r="E5772" s="72" t="s">
        <v>219</v>
      </c>
      <c r="F5772" s="73">
        <v>9</v>
      </c>
      <c r="G5772" s="72" t="s">
        <v>14</v>
      </c>
      <c r="H5772" s="72" t="s">
        <v>155</v>
      </c>
      <c r="I5772" s="72" t="s">
        <v>16</v>
      </c>
      <c r="J5772" s="72" t="s">
        <v>18</v>
      </c>
      <c r="K5772" s="72" t="s">
        <v>33</v>
      </c>
      <c r="L5772" s="72" t="s">
        <v>667</v>
      </c>
      <c r="M5772" s="72"/>
    </row>
    <row r="5773" spans="2:13" x14ac:dyDescent="0.25">
      <c r="B5773" s="72" t="s">
        <v>143</v>
      </c>
      <c r="C5773" s="72" t="s">
        <v>144</v>
      </c>
      <c r="D5773" s="72" t="s">
        <v>12</v>
      </c>
      <c r="E5773" s="72" t="s">
        <v>725</v>
      </c>
      <c r="F5773" s="73">
        <v>-38128</v>
      </c>
      <c r="G5773" s="72" t="s">
        <v>14</v>
      </c>
      <c r="H5773" s="72" t="s">
        <v>155</v>
      </c>
      <c r="I5773" s="72" t="s">
        <v>16</v>
      </c>
      <c r="J5773" s="72" t="s">
        <v>18</v>
      </c>
      <c r="K5773" s="72"/>
      <c r="L5773" s="72"/>
      <c r="M5773" s="72"/>
    </row>
    <row r="5774" spans="2:13" x14ac:dyDescent="0.25">
      <c r="B5774" s="72" t="s">
        <v>143</v>
      </c>
      <c r="C5774" s="72" t="s">
        <v>144</v>
      </c>
      <c r="D5774" s="72" t="s">
        <v>12</v>
      </c>
      <c r="E5774" s="72" t="s">
        <v>349</v>
      </c>
      <c r="F5774" s="73">
        <v>1390501</v>
      </c>
      <c r="G5774" s="72" t="s">
        <v>14</v>
      </c>
      <c r="H5774" s="72" t="s">
        <v>15</v>
      </c>
      <c r="I5774" s="72" t="s">
        <v>16</v>
      </c>
      <c r="J5774" s="72" t="s">
        <v>18</v>
      </c>
      <c r="K5774" s="72" t="s">
        <v>33</v>
      </c>
      <c r="L5774" s="72" t="s">
        <v>700</v>
      </c>
      <c r="M5774" s="72" t="s">
        <v>159</v>
      </c>
    </row>
    <row r="5775" spans="2:13" x14ac:dyDescent="0.25">
      <c r="B5775" s="72" t="s">
        <v>143</v>
      </c>
      <c r="C5775" s="72" t="s">
        <v>144</v>
      </c>
      <c r="D5775" s="72" t="s">
        <v>12</v>
      </c>
      <c r="E5775" s="72" t="s">
        <v>383</v>
      </c>
      <c r="F5775" s="73">
        <v>2782464</v>
      </c>
      <c r="G5775" s="72" t="s">
        <v>14</v>
      </c>
      <c r="H5775" s="72" t="s">
        <v>15</v>
      </c>
      <c r="I5775" s="72" t="s">
        <v>16</v>
      </c>
      <c r="J5775" s="72" t="s">
        <v>18</v>
      </c>
      <c r="K5775" s="72" t="s">
        <v>21</v>
      </c>
      <c r="L5775" s="72" t="s">
        <v>457</v>
      </c>
      <c r="M5775" s="72" t="s">
        <v>293</v>
      </c>
    </row>
    <row r="5776" spans="2:13" x14ac:dyDescent="0.25">
      <c r="B5776" s="72" t="s">
        <v>143</v>
      </c>
      <c r="C5776" s="72" t="s">
        <v>144</v>
      </c>
      <c r="D5776" s="72" t="s">
        <v>12</v>
      </c>
      <c r="E5776" s="72" t="s">
        <v>242</v>
      </c>
      <c r="F5776" s="73">
        <v>-6135</v>
      </c>
      <c r="G5776" s="72" t="s">
        <v>14</v>
      </c>
      <c r="H5776" s="72" t="s">
        <v>155</v>
      </c>
      <c r="I5776" s="72" t="s">
        <v>16</v>
      </c>
      <c r="J5776" s="72" t="s">
        <v>18</v>
      </c>
      <c r="K5776" s="72" t="s">
        <v>33</v>
      </c>
      <c r="L5776" s="72" t="s">
        <v>429</v>
      </c>
      <c r="M5776" s="72"/>
    </row>
    <row r="5777" spans="2:13" x14ac:dyDescent="0.25">
      <c r="B5777" s="72" t="s">
        <v>143</v>
      </c>
      <c r="C5777" s="72" t="s">
        <v>144</v>
      </c>
      <c r="D5777" s="72" t="s">
        <v>12</v>
      </c>
      <c r="E5777" s="72" t="s">
        <v>170</v>
      </c>
      <c r="F5777" s="73">
        <v>57</v>
      </c>
      <c r="G5777" s="72" t="s">
        <v>14</v>
      </c>
      <c r="H5777" s="72" t="s">
        <v>15</v>
      </c>
      <c r="I5777" s="72" t="s">
        <v>16</v>
      </c>
      <c r="J5777" s="72" t="s">
        <v>18</v>
      </c>
      <c r="K5777" s="72" t="s">
        <v>189</v>
      </c>
      <c r="L5777" s="72" t="s">
        <v>421</v>
      </c>
      <c r="M5777" s="72" t="s">
        <v>172</v>
      </c>
    </row>
    <row r="5778" spans="2:13" x14ac:dyDescent="0.25">
      <c r="B5778" s="72" t="s">
        <v>143</v>
      </c>
      <c r="C5778" s="72" t="s">
        <v>144</v>
      </c>
      <c r="D5778" s="72" t="s">
        <v>12</v>
      </c>
      <c r="E5778" s="72" t="s">
        <v>177</v>
      </c>
      <c r="F5778" s="73">
        <v>1469</v>
      </c>
      <c r="G5778" s="72" t="s">
        <v>14</v>
      </c>
      <c r="H5778" s="72" t="s">
        <v>155</v>
      </c>
      <c r="I5778" s="72" t="s">
        <v>16</v>
      </c>
      <c r="J5778" s="72" t="s">
        <v>18</v>
      </c>
      <c r="K5778" s="72" t="s">
        <v>33</v>
      </c>
      <c r="L5778" s="72" t="s">
        <v>556</v>
      </c>
      <c r="M5778" s="72"/>
    </row>
    <row r="5779" spans="2:13" x14ac:dyDescent="0.25">
      <c r="B5779" s="72" t="s">
        <v>143</v>
      </c>
      <c r="C5779" s="72" t="s">
        <v>144</v>
      </c>
      <c r="D5779" s="72" t="s">
        <v>12</v>
      </c>
      <c r="E5779" s="72" t="s">
        <v>562</v>
      </c>
      <c r="F5779" s="73">
        <v>134148</v>
      </c>
      <c r="G5779" s="72" t="s">
        <v>14</v>
      </c>
      <c r="H5779" s="72" t="s">
        <v>15</v>
      </c>
      <c r="I5779" s="72" t="s">
        <v>16</v>
      </c>
      <c r="J5779" s="72" t="s">
        <v>18</v>
      </c>
      <c r="K5779" s="72" t="s">
        <v>147</v>
      </c>
      <c r="L5779" s="72" t="s">
        <v>310</v>
      </c>
      <c r="M5779" s="72" t="s">
        <v>322</v>
      </c>
    </row>
    <row r="5780" spans="2:13" x14ac:dyDescent="0.25">
      <c r="B5780" s="72" t="s">
        <v>143</v>
      </c>
      <c r="C5780" s="72" t="s">
        <v>144</v>
      </c>
      <c r="D5780" s="72" t="s">
        <v>12</v>
      </c>
      <c r="E5780" s="72" t="s">
        <v>181</v>
      </c>
      <c r="F5780" s="73">
        <v>-1805</v>
      </c>
      <c r="G5780" s="72" t="s">
        <v>14</v>
      </c>
      <c r="H5780" s="72" t="s">
        <v>15</v>
      </c>
      <c r="I5780" s="72" t="s">
        <v>16</v>
      </c>
      <c r="J5780" s="72" t="s">
        <v>18</v>
      </c>
      <c r="K5780" s="72" t="s">
        <v>161</v>
      </c>
      <c r="L5780" s="72" t="s">
        <v>643</v>
      </c>
      <c r="M5780" s="72"/>
    </row>
    <row r="5781" spans="2:13" x14ac:dyDescent="0.25">
      <c r="B5781" s="72" t="s">
        <v>143</v>
      </c>
      <c r="C5781" s="72" t="s">
        <v>144</v>
      </c>
      <c r="D5781" s="72" t="s">
        <v>12</v>
      </c>
      <c r="E5781" s="72" t="s">
        <v>349</v>
      </c>
      <c r="F5781" s="73">
        <v>44695</v>
      </c>
      <c r="G5781" s="72" t="s">
        <v>14</v>
      </c>
      <c r="H5781" s="72" t="s">
        <v>155</v>
      </c>
      <c r="I5781" s="72" t="s">
        <v>16</v>
      </c>
      <c r="J5781" s="72" t="s">
        <v>18</v>
      </c>
      <c r="K5781" s="72" t="s">
        <v>147</v>
      </c>
      <c r="L5781" s="72" t="s">
        <v>444</v>
      </c>
      <c r="M5781" s="72" t="s">
        <v>159</v>
      </c>
    </row>
    <row r="5782" spans="2:13" x14ac:dyDescent="0.25">
      <c r="B5782" s="72" t="s">
        <v>143</v>
      </c>
      <c r="C5782" s="72" t="s">
        <v>144</v>
      </c>
      <c r="D5782" s="72" t="s">
        <v>12</v>
      </c>
      <c r="E5782" s="72" t="s">
        <v>199</v>
      </c>
      <c r="F5782" s="73">
        <v>3504</v>
      </c>
      <c r="G5782" s="72" t="s">
        <v>14</v>
      </c>
      <c r="H5782" s="72" t="s">
        <v>155</v>
      </c>
      <c r="I5782" s="72" t="s">
        <v>16</v>
      </c>
      <c r="J5782" s="72" t="s">
        <v>18</v>
      </c>
      <c r="K5782" s="72" t="s">
        <v>33</v>
      </c>
      <c r="L5782" s="72" t="s">
        <v>359</v>
      </c>
      <c r="M5782" s="72"/>
    </row>
    <row r="5783" spans="2:13" x14ac:dyDescent="0.25">
      <c r="B5783" s="72" t="s">
        <v>143</v>
      </c>
      <c r="C5783" s="72" t="s">
        <v>144</v>
      </c>
      <c r="D5783" s="72" t="s">
        <v>12</v>
      </c>
      <c r="E5783" s="72" t="s">
        <v>199</v>
      </c>
      <c r="F5783" s="73">
        <v>15827</v>
      </c>
      <c r="G5783" s="72" t="s">
        <v>14</v>
      </c>
      <c r="H5783" s="72" t="s">
        <v>15</v>
      </c>
      <c r="I5783" s="72" t="s">
        <v>16</v>
      </c>
      <c r="J5783" s="72" t="s">
        <v>18</v>
      </c>
      <c r="K5783" s="72" t="s">
        <v>24</v>
      </c>
      <c r="L5783" s="72" t="s">
        <v>708</v>
      </c>
      <c r="M5783" s="72"/>
    </row>
    <row r="5784" spans="2:13" x14ac:dyDescent="0.25">
      <c r="B5784" s="72" t="s">
        <v>143</v>
      </c>
      <c r="C5784" s="72" t="s">
        <v>144</v>
      </c>
      <c r="D5784" s="72" t="s">
        <v>12</v>
      </c>
      <c r="E5784" s="72" t="s">
        <v>201</v>
      </c>
      <c r="F5784" s="73">
        <v>126363</v>
      </c>
      <c r="G5784" s="72" t="s">
        <v>14</v>
      </c>
      <c r="H5784" s="72" t="s">
        <v>15</v>
      </c>
      <c r="I5784" s="72" t="s">
        <v>16</v>
      </c>
      <c r="J5784" s="72" t="s">
        <v>18</v>
      </c>
      <c r="K5784" s="72" t="s">
        <v>33</v>
      </c>
      <c r="L5784" s="72" t="s">
        <v>316</v>
      </c>
      <c r="M5784" s="72" t="s">
        <v>203</v>
      </c>
    </row>
    <row r="5785" spans="2:13" x14ac:dyDescent="0.25">
      <c r="B5785" s="72" t="s">
        <v>143</v>
      </c>
      <c r="C5785" s="72" t="s">
        <v>144</v>
      </c>
      <c r="D5785" s="72" t="s">
        <v>12</v>
      </c>
      <c r="E5785" s="72" t="s">
        <v>201</v>
      </c>
      <c r="F5785" s="73">
        <v>126668</v>
      </c>
      <c r="G5785" s="72" t="s">
        <v>14</v>
      </c>
      <c r="H5785" s="72" t="s">
        <v>15</v>
      </c>
      <c r="I5785" s="72" t="s">
        <v>16</v>
      </c>
      <c r="J5785" s="72" t="s">
        <v>18</v>
      </c>
      <c r="K5785" s="72" t="s">
        <v>147</v>
      </c>
      <c r="L5785" s="72" t="s">
        <v>511</v>
      </c>
      <c r="M5785" s="72" t="s">
        <v>159</v>
      </c>
    </row>
    <row r="5786" spans="2:13" x14ac:dyDescent="0.25">
      <c r="B5786" s="72" t="s">
        <v>143</v>
      </c>
      <c r="C5786" s="72" t="s">
        <v>144</v>
      </c>
      <c r="D5786" s="72" t="s">
        <v>12</v>
      </c>
      <c r="E5786" s="72" t="s">
        <v>152</v>
      </c>
      <c r="F5786" s="73">
        <v>-822</v>
      </c>
      <c r="G5786" s="72" t="s">
        <v>14</v>
      </c>
      <c r="H5786" s="72" t="s">
        <v>155</v>
      </c>
      <c r="I5786" s="72" t="s">
        <v>16</v>
      </c>
      <c r="J5786" s="72" t="s">
        <v>18</v>
      </c>
      <c r="K5786" s="72" t="s">
        <v>33</v>
      </c>
      <c r="L5786" s="72" t="s">
        <v>300</v>
      </c>
      <c r="M5786" s="72"/>
    </row>
    <row r="5787" spans="2:13" x14ac:dyDescent="0.25">
      <c r="B5787" s="72" t="s">
        <v>143</v>
      </c>
      <c r="C5787" s="72" t="s">
        <v>144</v>
      </c>
      <c r="D5787" s="72" t="s">
        <v>12</v>
      </c>
      <c r="E5787" s="72" t="s">
        <v>145</v>
      </c>
      <c r="F5787" s="73">
        <v>-4295</v>
      </c>
      <c r="G5787" s="72" t="s">
        <v>14</v>
      </c>
      <c r="H5787" s="72" t="s">
        <v>155</v>
      </c>
      <c r="I5787" s="72" t="s">
        <v>16</v>
      </c>
      <c r="J5787" s="72" t="s">
        <v>18</v>
      </c>
      <c r="K5787" s="72" t="s">
        <v>33</v>
      </c>
      <c r="L5787" s="72" t="s">
        <v>542</v>
      </c>
      <c r="M5787" s="72"/>
    </row>
    <row r="5788" spans="2:13" x14ac:dyDescent="0.25">
      <c r="B5788" s="72" t="s">
        <v>143</v>
      </c>
      <c r="C5788" s="72" t="s">
        <v>144</v>
      </c>
      <c r="D5788" s="72" t="s">
        <v>12</v>
      </c>
      <c r="E5788" s="72" t="s">
        <v>229</v>
      </c>
      <c r="F5788" s="73">
        <v>-620454</v>
      </c>
      <c r="G5788" s="72" t="s">
        <v>14</v>
      </c>
      <c r="H5788" s="72" t="s">
        <v>15</v>
      </c>
      <c r="I5788" s="72" t="s">
        <v>16</v>
      </c>
      <c r="J5788" s="72" t="s">
        <v>18</v>
      </c>
      <c r="K5788" s="72" t="s">
        <v>24</v>
      </c>
      <c r="L5788" s="72" t="s">
        <v>281</v>
      </c>
      <c r="M5788" s="72"/>
    </row>
    <row r="5789" spans="2:13" x14ac:dyDescent="0.25">
      <c r="B5789" s="72" t="s">
        <v>143</v>
      </c>
      <c r="C5789" s="72" t="s">
        <v>144</v>
      </c>
      <c r="D5789" s="72" t="s">
        <v>12</v>
      </c>
      <c r="E5789" s="72" t="s">
        <v>177</v>
      </c>
      <c r="F5789" s="73">
        <v>4183</v>
      </c>
      <c r="G5789" s="72" t="s">
        <v>14</v>
      </c>
      <c r="H5789" s="72" t="s">
        <v>15</v>
      </c>
      <c r="I5789" s="72" t="s">
        <v>16</v>
      </c>
      <c r="J5789" s="72" t="s">
        <v>18</v>
      </c>
      <c r="K5789" s="72" t="s">
        <v>303</v>
      </c>
      <c r="L5789" s="72" t="s">
        <v>304</v>
      </c>
      <c r="M5789" s="72"/>
    </row>
    <row r="5790" spans="2:13" x14ac:dyDescent="0.25">
      <c r="B5790" s="72" t="s">
        <v>143</v>
      </c>
      <c r="C5790" s="72" t="s">
        <v>144</v>
      </c>
      <c r="D5790" s="72" t="s">
        <v>12</v>
      </c>
      <c r="E5790" s="72" t="s">
        <v>145</v>
      </c>
      <c r="F5790" s="73">
        <v>-72</v>
      </c>
      <c r="G5790" s="72" t="s">
        <v>14</v>
      </c>
      <c r="H5790" s="72" t="s">
        <v>15</v>
      </c>
      <c r="I5790" s="72" t="s">
        <v>16</v>
      </c>
      <c r="J5790" s="72" t="s">
        <v>371</v>
      </c>
      <c r="K5790" s="72" t="s">
        <v>33</v>
      </c>
      <c r="L5790" s="72" t="s">
        <v>541</v>
      </c>
      <c r="M5790" s="72"/>
    </row>
    <row r="5791" spans="2:13" x14ac:dyDescent="0.25">
      <c r="B5791" s="72" t="s">
        <v>143</v>
      </c>
      <c r="C5791" s="72" t="s">
        <v>144</v>
      </c>
      <c r="D5791" s="72" t="s">
        <v>12</v>
      </c>
      <c r="E5791" s="72" t="s">
        <v>425</v>
      </c>
      <c r="F5791" s="73">
        <v>60791</v>
      </c>
      <c r="G5791" s="72" t="s">
        <v>14</v>
      </c>
      <c r="H5791" s="72" t="s">
        <v>15</v>
      </c>
      <c r="I5791" s="72" t="s">
        <v>16</v>
      </c>
      <c r="J5791" s="72" t="s">
        <v>18</v>
      </c>
      <c r="K5791" s="72" t="s">
        <v>205</v>
      </c>
      <c r="L5791" s="72" t="s">
        <v>540</v>
      </c>
      <c r="M5791" s="72"/>
    </row>
    <row r="5792" spans="2:13" x14ac:dyDescent="0.25">
      <c r="B5792" s="72" t="s">
        <v>143</v>
      </c>
      <c r="C5792" s="72" t="s">
        <v>144</v>
      </c>
      <c r="D5792" s="72" t="s">
        <v>12</v>
      </c>
      <c r="E5792" s="72" t="s">
        <v>197</v>
      </c>
      <c r="F5792" s="73">
        <v>1330841</v>
      </c>
      <c r="G5792" s="72" t="s">
        <v>14</v>
      </c>
      <c r="H5792" s="72" t="s">
        <v>15</v>
      </c>
      <c r="I5792" s="72" t="s">
        <v>16</v>
      </c>
      <c r="J5792" s="72" t="s">
        <v>18</v>
      </c>
      <c r="K5792" s="72" t="s">
        <v>33</v>
      </c>
      <c r="L5792" s="72" t="s">
        <v>279</v>
      </c>
      <c r="M5792" s="72" t="s">
        <v>163</v>
      </c>
    </row>
    <row r="5793" spans="2:13" x14ac:dyDescent="0.25">
      <c r="B5793" s="72" t="s">
        <v>143</v>
      </c>
      <c r="C5793" s="72" t="s">
        <v>144</v>
      </c>
      <c r="D5793" s="72" t="s">
        <v>12</v>
      </c>
      <c r="E5793" s="72" t="s">
        <v>157</v>
      </c>
      <c r="F5793" s="73">
        <v>90215</v>
      </c>
      <c r="G5793" s="72" t="s">
        <v>14</v>
      </c>
      <c r="H5793" s="72" t="s">
        <v>155</v>
      </c>
      <c r="I5793" s="72" t="s">
        <v>136</v>
      </c>
      <c r="J5793" s="72" t="s">
        <v>18</v>
      </c>
      <c r="K5793" s="72" t="s">
        <v>21</v>
      </c>
      <c r="L5793" s="72" t="s">
        <v>198</v>
      </c>
      <c r="M5793" s="72" t="s">
        <v>334</v>
      </c>
    </row>
    <row r="5794" spans="2:13" x14ac:dyDescent="0.25">
      <c r="B5794" s="72" t="s">
        <v>143</v>
      </c>
      <c r="C5794" s="72" t="s">
        <v>144</v>
      </c>
      <c r="D5794" s="72" t="s">
        <v>12</v>
      </c>
      <c r="E5794" s="72" t="s">
        <v>823</v>
      </c>
      <c r="F5794" s="73">
        <v>36010335</v>
      </c>
      <c r="G5794" s="72" t="s">
        <v>14</v>
      </c>
      <c r="H5794" s="72" t="s">
        <v>15</v>
      </c>
      <c r="I5794" s="72" t="s">
        <v>136</v>
      </c>
      <c r="J5794" s="72" t="s">
        <v>18</v>
      </c>
      <c r="K5794" s="72"/>
      <c r="L5794" s="72"/>
      <c r="M5794" s="72" t="s">
        <v>253</v>
      </c>
    </row>
    <row r="5795" spans="2:13" x14ac:dyDescent="0.25">
      <c r="B5795" s="72" t="s">
        <v>143</v>
      </c>
      <c r="C5795" s="72" t="s">
        <v>144</v>
      </c>
      <c r="D5795" s="72" t="s">
        <v>12</v>
      </c>
      <c r="E5795" s="72" t="s">
        <v>154</v>
      </c>
      <c r="F5795" s="73">
        <v>-39239</v>
      </c>
      <c r="G5795" s="72" t="s">
        <v>14</v>
      </c>
      <c r="H5795" s="72" t="s">
        <v>155</v>
      </c>
      <c r="I5795" s="72" t="s">
        <v>16</v>
      </c>
      <c r="J5795" s="72" t="s">
        <v>18</v>
      </c>
      <c r="K5795" s="72" t="s">
        <v>33</v>
      </c>
      <c r="L5795" s="72" t="s">
        <v>420</v>
      </c>
      <c r="M5795" s="72"/>
    </row>
    <row r="5796" spans="2:13" x14ac:dyDescent="0.25">
      <c r="B5796" s="72" t="s">
        <v>143</v>
      </c>
      <c r="C5796" s="72" t="s">
        <v>144</v>
      </c>
      <c r="D5796" s="72" t="s">
        <v>12</v>
      </c>
      <c r="E5796" s="72" t="s">
        <v>219</v>
      </c>
      <c r="F5796" s="73">
        <v>190428</v>
      </c>
      <c r="G5796" s="72" t="s">
        <v>14</v>
      </c>
      <c r="H5796" s="72" t="s">
        <v>155</v>
      </c>
      <c r="I5796" s="72" t="s">
        <v>16</v>
      </c>
      <c r="J5796" s="72" t="s">
        <v>18</v>
      </c>
      <c r="K5796" s="72" t="s">
        <v>33</v>
      </c>
      <c r="L5796" s="72" t="s">
        <v>596</v>
      </c>
      <c r="M5796" s="72"/>
    </row>
    <row r="5797" spans="2:13" x14ac:dyDescent="0.25">
      <c r="B5797" s="72" t="s">
        <v>143</v>
      </c>
      <c r="C5797" s="72" t="s">
        <v>144</v>
      </c>
      <c r="D5797" s="72" t="s">
        <v>12</v>
      </c>
      <c r="E5797" s="72" t="s">
        <v>292</v>
      </c>
      <c r="F5797" s="73">
        <v>516019</v>
      </c>
      <c r="G5797" s="72" t="s">
        <v>14</v>
      </c>
      <c r="H5797" s="72" t="s">
        <v>15</v>
      </c>
      <c r="I5797" s="72" t="s">
        <v>16</v>
      </c>
      <c r="J5797" s="72" t="s">
        <v>18</v>
      </c>
      <c r="K5797" s="72" t="s">
        <v>33</v>
      </c>
      <c r="L5797" s="72" t="s">
        <v>490</v>
      </c>
      <c r="M5797" s="72" t="s">
        <v>522</v>
      </c>
    </row>
    <row r="5798" spans="2:13" x14ac:dyDescent="0.25">
      <c r="B5798" s="72" t="s">
        <v>143</v>
      </c>
      <c r="C5798" s="72" t="s">
        <v>144</v>
      </c>
      <c r="D5798" s="72" t="s">
        <v>12</v>
      </c>
      <c r="E5798" s="72" t="s">
        <v>646</v>
      </c>
      <c r="F5798" s="73">
        <v>10090</v>
      </c>
      <c r="G5798" s="72" t="s">
        <v>14</v>
      </c>
      <c r="H5798" s="72" t="s">
        <v>15</v>
      </c>
      <c r="I5798" s="72" t="s">
        <v>16</v>
      </c>
      <c r="J5798" s="72" t="s">
        <v>18</v>
      </c>
      <c r="K5798" s="72" t="s">
        <v>165</v>
      </c>
      <c r="L5798" s="72" t="s">
        <v>254</v>
      </c>
      <c r="M5798" s="72"/>
    </row>
    <row r="5799" spans="2:13" x14ac:dyDescent="0.25">
      <c r="B5799" s="72" t="s">
        <v>143</v>
      </c>
      <c r="C5799" s="72" t="s">
        <v>144</v>
      </c>
      <c r="D5799" s="72" t="s">
        <v>12</v>
      </c>
      <c r="E5799" s="72" t="s">
        <v>160</v>
      </c>
      <c r="F5799" s="73">
        <v>20068</v>
      </c>
      <c r="G5799" s="72" t="s">
        <v>14</v>
      </c>
      <c r="H5799" s="72" t="s">
        <v>15</v>
      </c>
      <c r="I5799" s="72" t="s">
        <v>16</v>
      </c>
      <c r="J5799" s="72" t="s">
        <v>18</v>
      </c>
      <c r="K5799" s="72" t="s">
        <v>24</v>
      </c>
      <c r="L5799" s="72" t="s">
        <v>655</v>
      </c>
      <c r="M5799" s="72" t="s">
        <v>186</v>
      </c>
    </row>
    <row r="5800" spans="2:13" x14ac:dyDescent="0.25">
      <c r="B5800" s="72" t="s">
        <v>143</v>
      </c>
      <c r="C5800" s="72" t="s">
        <v>144</v>
      </c>
      <c r="D5800" s="72" t="s">
        <v>12</v>
      </c>
      <c r="E5800" s="72" t="s">
        <v>145</v>
      </c>
      <c r="F5800" s="73">
        <v>-191</v>
      </c>
      <c r="G5800" s="72" t="s">
        <v>31</v>
      </c>
      <c r="H5800" s="72" t="s">
        <v>15</v>
      </c>
      <c r="I5800" s="72" t="s">
        <v>16</v>
      </c>
      <c r="J5800" s="72" t="s">
        <v>146</v>
      </c>
      <c r="K5800" s="72" t="s">
        <v>161</v>
      </c>
      <c r="L5800" s="72" t="s">
        <v>375</v>
      </c>
      <c r="M5800" s="72"/>
    </row>
    <row r="5801" spans="2:13" x14ac:dyDescent="0.25">
      <c r="B5801" s="72" t="s">
        <v>143</v>
      </c>
      <c r="C5801" s="72" t="s">
        <v>144</v>
      </c>
      <c r="D5801" s="72" t="s">
        <v>12</v>
      </c>
      <c r="E5801" s="72" t="s">
        <v>160</v>
      </c>
      <c r="F5801" s="73">
        <v>121843</v>
      </c>
      <c r="G5801" s="72" t="s">
        <v>14</v>
      </c>
      <c r="H5801" s="72" t="s">
        <v>15</v>
      </c>
      <c r="I5801" s="72" t="s">
        <v>16</v>
      </c>
      <c r="J5801" s="72" t="s">
        <v>18</v>
      </c>
      <c r="K5801" s="72" t="s">
        <v>147</v>
      </c>
      <c r="L5801" s="72" t="s">
        <v>309</v>
      </c>
      <c r="M5801" s="72" t="s">
        <v>248</v>
      </c>
    </row>
    <row r="5802" spans="2:13" x14ac:dyDescent="0.25">
      <c r="B5802" s="72" t="s">
        <v>143</v>
      </c>
      <c r="C5802" s="72" t="s">
        <v>144</v>
      </c>
      <c r="D5802" s="72" t="s">
        <v>12</v>
      </c>
      <c r="E5802" s="72" t="s">
        <v>227</v>
      </c>
      <c r="F5802" s="73">
        <v>142604</v>
      </c>
      <c r="G5802" s="72" t="s">
        <v>14</v>
      </c>
      <c r="H5802" s="72" t="s">
        <v>15</v>
      </c>
      <c r="I5802" s="72" t="s">
        <v>16</v>
      </c>
      <c r="J5802" s="72" t="s">
        <v>18</v>
      </c>
      <c r="K5802" s="72" t="s">
        <v>147</v>
      </c>
      <c r="L5802" s="72" t="s">
        <v>432</v>
      </c>
      <c r="M5802" s="72" t="s">
        <v>248</v>
      </c>
    </row>
    <row r="5803" spans="2:13" x14ac:dyDescent="0.25">
      <c r="B5803" s="72" t="s">
        <v>143</v>
      </c>
      <c r="C5803" s="72" t="s">
        <v>144</v>
      </c>
      <c r="D5803" s="72" t="s">
        <v>12</v>
      </c>
      <c r="E5803" s="72" t="s">
        <v>219</v>
      </c>
      <c r="F5803" s="73">
        <v>4</v>
      </c>
      <c r="G5803" s="72" t="s">
        <v>14</v>
      </c>
      <c r="H5803" s="72" t="s">
        <v>155</v>
      </c>
      <c r="I5803" s="72" t="s">
        <v>16</v>
      </c>
      <c r="J5803" s="72" t="s">
        <v>18</v>
      </c>
      <c r="K5803" s="72" t="s">
        <v>24</v>
      </c>
      <c r="L5803" s="72" t="s">
        <v>304</v>
      </c>
      <c r="M5803" s="72"/>
    </row>
    <row r="5804" spans="2:13" x14ac:dyDescent="0.25">
      <c r="B5804" s="72" t="s">
        <v>143</v>
      </c>
      <c r="C5804" s="72" t="s">
        <v>144</v>
      </c>
      <c r="D5804" s="72" t="s">
        <v>12</v>
      </c>
      <c r="E5804" s="72" t="s">
        <v>183</v>
      </c>
      <c r="F5804" s="73">
        <v>19328</v>
      </c>
      <c r="G5804" s="72" t="s">
        <v>14</v>
      </c>
      <c r="H5804" s="72" t="s">
        <v>155</v>
      </c>
      <c r="I5804" s="72" t="s">
        <v>16</v>
      </c>
      <c r="J5804" s="72" t="s">
        <v>18</v>
      </c>
      <c r="K5804" s="72" t="s">
        <v>33</v>
      </c>
      <c r="L5804" s="72" t="s">
        <v>510</v>
      </c>
      <c r="M5804" s="72" t="s">
        <v>151</v>
      </c>
    </row>
    <row r="5805" spans="2:13" x14ac:dyDescent="0.25">
      <c r="B5805" s="72" t="s">
        <v>143</v>
      </c>
      <c r="C5805" s="72" t="s">
        <v>144</v>
      </c>
      <c r="D5805" s="72" t="s">
        <v>12</v>
      </c>
      <c r="E5805" s="72" t="s">
        <v>177</v>
      </c>
      <c r="F5805" s="73">
        <v>178478</v>
      </c>
      <c r="G5805" s="72" t="s">
        <v>14</v>
      </c>
      <c r="H5805" s="72" t="s">
        <v>15</v>
      </c>
      <c r="I5805" s="72" t="s">
        <v>16</v>
      </c>
      <c r="J5805" s="72" t="s">
        <v>18</v>
      </c>
      <c r="K5805" s="72" t="s">
        <v>184</v>
      </c>
      <c r="L5805" s="72" t="s">
        <v>539</v>
      </c>
      <c r="M5805" s="72"/>
    </row>
    <row r="5806" spans="2:13" x14ac:dyDescent="0.25">
      <c r="B5806" s="72" t="s">
        <v>143</v>
      </c>
      <c r="C5806" s="72" t="s">
        <v>144</v>
      </c>
      <c r="D5806" s="72" t="s">
        <v>12</v>
      </c>
      <c r="E5806" s="72" t="s">
        <v>157</v>
      </c>
      <c r="F5806" s="73">
        <v>453482</v>
      </c>
      <c r="G5806" s="72" t="s">
        <v>14</v>
      </c>
      <c r="H5806" s="72" t="s">
        <v>155</v>
      </c>
      <c r="I5806" s="72" t="s">
        <v>16</v>
      </c>
      <c r="J5806" s="72" t="s">
        <v>18</v>
      </c>
      <c r="K5806" s="72" t="s">
        <v>33</v>
      </c>
      <c r="L5806" s="72" t="s">
        <v>348</v>
      </c>
      <c r="M5806" s="72" t="s">
        <v>337</v>
      </c>
    </row>
    <row r="5807" spans="2:13" x14ac:dyDescent="0.25">
      <c r="B5807" s="72" t="s">
        <v>143</v>
      </c>
      <c r="C5807" s="72" t="s">
        <v>144</v>
      </c>
      <c r="D5807" s="72" t="s">
        <v>12</v>
      </c>
      <c r="E5807" s="72" t="s">
        <v>177</v>
      </c>
      <c r="F5807" s="73">
        <v>55180</v>
      </c>
      <c r="G5807" s="72" t="s">
        <v>14</v>
      </c>
      <c r="H5807" s="72" t="s">
        <v>155</v>
      </c>
      <c r="I5807" s="72" t="s">
        <v>16</v>
      </c>
      <c r="J5807" s="72" t="s">
        <v>18</v>
      </c>
      <c r="K5807" s="72" t="s">
        <v>33</v>
      </c>
      <c r="L5807" s="72" t="s">
        <v>403</v>
      </c>
      <c r="M5807" s="72"/>
    </row>
    <row r="5808" spans="2:13" x14ac:dyDescent="0.25">
      <c r="B5808" s="72" t="s">
        <v>143</v>
      </c>
      <c r="C5808" s="72" t="s">
        <v>144</v>
      </c>
      <c r="D5808" s="72" t="s">
        <v>12</v>
      </c>
      <c r="E5808" s="72" t="s">
        <v>425</v>
      </c>
      <c r="F5808" s="73">
        <v>75677</v>
      </c>
      <c r="G5808" s="72" t="s">
        <v>14</v>
      </c>
      <c r="H5808" s="72" t="s">
        <v>15</v>
      </c>
      <c r="I5808" s="72" t="s">
        <v>16</v>
      </c>
      <c r="J5808" s="72" t="s">
        <v>18</v>
      </c>
      <c r="K5808" s="72" t="s">
        <v>147</v>
      </c>
      <c r="L5808" s="72" t="s">
        <v>574</v>
      </c>
      <c r="M5808" s="72"/>
    </row>
    <row r="5809" spans="2:13" x14ac:dyDescent="0.25">
      <c r="B5809" s="72" t="s">
        <v>143</v>
      </c>
      <c r="C5809" s="72" t="s">
        <v>144</v>
      </c>
      <c r="D5809" s="72" t="s">
        <v>12</v>
      </c>
      <c r="E5809" s="72" t="s">
        <v>170</v>
      </c>
      <c r="F5809" s="73">
        <v>5564</v>
      </c>
      <c r="G5809" s="72" t="s">
        <v>14</v>
      </c>
      <c r="H5809" s="72" t="s">
        <v>15</v>
      </c>
      <c r="I5809" s="72" t="s">
        <v>16</v>
      </c>
      <c r="J5809" s="72" t="s">
        <v>18</v>
      </c>
      <c r="K5809" s="72" t="s">
        <v>147</v>
      </c>
      <c r="L5809" s="72" t="s">
        <v>529</v>
      </c>
      <c r="M5809" s="72" t="s">
        <v>151</v>
      </c>
    </row>
    <row r="5810" spans="2:13" x14ac:dyDescent="0.25">
      <c r="B5810" s="72" t="s">
        <v>143</v>
      </c>
      <c r="C5810" s="72" t="s">
        <v>144</v>
      </c>
      <c r="D5810" s="72" t="s">
        <v>12</v>
      </c>
      <c r="E5810" s="72" t="s">
        <v>149</v>
      </c>
      <c r="F5810" s="73">
        <v>781550</v>
      </c>
      <c r="G5810" s="72" t="s">
        <v>14</v>
      </c>
      <c r="H5810" s="72" t="s">
        <v>15</v>
      </c>
      <c r="I5810" s="72" t="s">
        <v>16</v>
      </c>
      <c r="J5810" s="72" t="s">
        <v>18</v>
      </c>
      <c r="K5810" s="72" t="s">
        <v>214</v>
      </c>
      <c r="L5810" s="72" t="s">
        <v>479</v>
      </c>
      <c r="M5810" s="72" t="s">
        <v>151</v>
      </c>
    </row>
    <row r="5811" spans="2:13" x14ac:dyDescent="0.25">
      <c r="B5811" s="72" t="s">
        <v>143</v>
      </c>
      <c r="C5811" s="72" t="s">
        <v>144</v>
      </c>
      <c r="D5811" s="72" t="s">
        <v>12</v>
      </c>
      <c r="E5811" s="72" t="s">
        <v>328</v>
      </c>
      <c r="F5811" s="73">
        <v>26631</v>
      </c>
      <c r="G5811" s="72" t="s">
        <v>14</v>
      </c>
      <c r="H5811" s="72" t="s">
        <v>15</v>
      </c>
      <c r="I5811" s="72" t="s">
        <v>16</v>
      </c>
      <c r="J5811" s="72" t="s">
        <v>18</v>
      </c>
      <c r="K5811" s="72" t="s">
        <v>147</v>
      </c>
      <c r="L5811" s="72" t="s">
        <v>416</v>
      </c>
      <c r="M5811" s="72" t="s">
        <v>159</v>
      </c>
    </row>
    <row r="5812" spans="2:13" x14ac:dyDescent="0.25">
      <c r="B5812" s="72" t="s">
        <v>143</v>
      </c>
      <c r="C5812" s="72" t="s">
        <v>144</v>
      </c>
      <c r="D5812" s="72" t="s">
        <v>12</v>
      </c>
      <c r="E5812" s="72" t="s">
        <v>183</v>
      </c>
      <c r="F5812" s="73">
        <v>6335</v>
      </c>
      <c r="G5812" s="72" t="s">
        <v>14</v>
      </c>
      <c r="H5812" s="72" t="s">
        <v>155</v>
      </c>
      <c r="I5812" s="72" t="s">
        <v>16</v>
      </c>
      <c r="J5812" s="72" t="s">
        <v>18</v>
      </c>
      <c r="K5812" s="72" t="s">
        <v>267</v>
      </c>
      <c r="L5812" s="72" t="s">
        <v>372</v>
      </c>
      <c r="M5812" s="72" t="s">
        <v>191</v>
      </c>
    </row>
    <row r="5813" spans="2:13" x14ac:dyDescent="0.25">
      <c r="B5813" s="72" t="s">
        <v>143</v>
      </c>
      <c r="C5813" s="72" t="s">
        <v>144</v>
      </c>
      <c r="D5813" s="72" t="s">
        <v>12</v>
      </c>
      <c r="E5813" s="72" t="s">
        <v>181</v>
      </c>
      <c r="F5813" s="73">
        <v>-646</v>
      </c>
      <c r="G5813" s="72" t="s">
        <v>14</v>
      </c>
      <c r="H5813" s="72" t="s">
        <v>155</v>
      </c>
      <c r="I5813" s="72" t="s">
        <v>16</v>
      </c>
      <c r="J5813" s="72" t="s">
        <v>18</v>
      </c>
      <c r="K5813" s="72" t="s">
        <v>33</v>
      </c>
      <c r="L5813" s="72" t="s">
        <v>354</v>
      </c>
      <c r="M5813" s="72"/>
    </row>
    <row r="5814" spans="2:13" x14ac:dyDescent="0.25">
      <c r="B5814" s="72" t="s">
        <v>143</v>
      </c>
      <c r="C5814" s="72" t="s">
        <v>144</v>
      </c>
      <c r="D5814" s="72" t="s">
        <v>12</v>
      </c>
      <c r="E5814" s="72" t="s">
        <v>229</v>
      </c>
      <c r="F5814" s="73">
        <v>-57444</v>
      </c>
      <c r="G5814" s="72" t="s">
        <v>14</v>
      </c>
      <c r="H5814" s="72" t="s">
        <v>155</v>
      </c>
      <c r="I5814" s="72" t="s">
        <v>16</v>
      </c>
      <c r="J5814" s="72" t="s">
        <v>18</v>
      </c>
      <c r="K5814" s="72" t="s">
        <v>147</v>
      </c>
      <c r="L5814" s="72" t="s">
        <v>223</v>
      </c>
      <c r="M5814" s="72"/>
    </row>
    <row r="5815" spans="2:13" x14ac:dyDescent="0.25">
      <c r="B5815" s="72" t="s">
        <v>143</v>
      </c>
      <c r="C5815" s="72" t="s">
        <v>144</v>
      </c>
      <c r="D5815" s="72" t="s">
        <v>12</v>
      </c>
      <c r="E5815" s="72" t="s">
        <v>177</v>
      </c>
      <c r="F5815" s="73">
        <v>215822</v>
      </c>
      <c r="G5815" s="72" t="s">
        <v>14</v>
      </c>
      <c r="H5815" s="72" t="s">
        <v>15</v>
      </c>
      <c r="I5815" s="72" t="s">
        <v>16</v>
      </c>
      <c r="J5815" s="72" t="s">
        <v>18</v>
      </c>
      <c r="K5815" s="72" t="s">
        <v>147</v>
      </c>
      <c r="L5815" s="72" t="s">
        <v>440</v>
      </c>
      <c r="M5815" s="72"/>
    </row>
    <row r="5816" spans="2:13" x14ac:dyDescent="0.25">
      <c r="B5816" s="72" t="s">
        <v>143</v>
      </c>
      <c r="C5816" s="72" t="s">
        <v>144</v>
      </c>
      <c r="D5816" s="72" t="s">
        <v>12</v>
      </c>
      <c r="E5816" s="72" t="s">
        <v>229</v>
      </c>
      <c r="F5816" s="73">
        <v>-1746</v>
      </c>
      <c r="G5816" s="72" t="s">
        <v>14</v>
      </c>
      <c r="H5816" s="72" t="s">
        <v>155</v>
      </c>
      <c r="I5816" s="72" t="s">
        <v>16</v>
      </c>
      <c r="J5816" s="72" t="s">
        <v>18</v>
      </c>
      <c r="K5816" s="72" t="s">
        <v>147</v>
      </c>
      <c r="L5816" s="72" t="s">
        <v>225</v>
      </c>
      <c r="M5816" s="72"/>
    </row>
    <row r="5817" spans="2:13" x14ac:dyDescent="0.25">
      <c r="B5817" s="72" t="s">
        <v>143</v>
      </c>
      <c r="C5817" s="72" t="s">
        <v>144</v>
      </c>
      <c r="D5817" s="72" t="s">
        <v>12</v>
      </c>
      <c r="E5817" s="72" t="s">
        <v>219</v>
      </c>
      <c r="F5817" s="73">
        <v>88000</v>
      </c>
      <c r="G5817" s="72" t="s">
        <v>14</v>
      </c>
      <c r="H5817" s="72" t="s">
        <v>15</v>
      </c>
      <c r="I5817" s="72" t="s">
        <v>16</v>
      </c>
      <c r="J5817" s="72" t="s">
        <v>18</v>
      </c>
      <c r="K5817" s="72" t="s">
        <v>165</v>
      </c>
      <c r="L5817" s="72" t="s">
        <v>563</v>
      </c>
      <c r="M5817" s="72"/>
    </row>
    <row r="5818" spans="2:13" x14ac:dyDescent="0.25">
      <c r="B5818" s="72" t="s">
        <v>143</v>
      </c>
      <c r="C5818" s="72" t="s">
        <v>144</v>
      </c>
      <c r="D5818" s="72" t="s">
        <v>12</v>
      </c>
      <c r="E5818" s="72" t="s">
        <v>383</v>
      </c>
      <c r="F5818" s="73">
        <v>267333</v>
      </c>
      <c r="G5818" s="72" t="s">
        <v>14</v>
      </c>
      <c r="H5818" s="72" t="s">
        <v>15</v>
      </c>
      <c r="I5818" s="72" t="s">
        <v>16</v>
      </c>
      <c r="J5818" s="72" t="s">
        <v>18</v>
      </c>
      <c r="K5818" s="72" t="s">
        <v>161</v>
      </c>
      <c r="L5818" s="72" t="s">
        <v>305</v>
      </c>
      <c r="M5818" s="72" t="s">
        <v>601</v>
      </c>
    </row>
    <row r="5819" spans="2:13" x14ac:dyDescent="0.25">
      <c r="B5819" s="72" t="s">
        <v>143</v>
      </c>
      <c r="C5819" s="72" t="s">
        <v>144</v>
      </c>
      <c r="D5819" s="72" t="s">
        <v>12</v>
      </c>
      <c r="E5819" s="72" t="s">
        <v>229</v>
      </c>
      <c r="F5819" s="73">
        <v>-210609</v>
      </c>
      <c r="G5819" s="72" t="s">
        <v>14</v>
      </c>
      <c r="H5819" s="72" t="s">
        <v>155</v>
      </c>
      <c r="I5819" s="72" t="s">
        <v>16</v>
      </c>
      <c r="J5819" s="72" t="s">
        <v>18</v>
      </c>
      <c r="K5819" s="72" t="s">
        <v>33</v>
      </c>
      <c r="L5819" s="72" t="s">
        <v>691</v>
      </c>
      <c r="M5819" s="72"/>
    </row>
    <row r="5820" spans="2:13" x14ac:dyDescent="0.25">
      <c r="B5820" s="72" t="s">
        <v>143</v>
      </c>
      <c r="C5820" s="72" t="s">
        <v>144</v>
      </c>
      <c r="D5820" s="72" t="s">
        <v>12</v>
      </c>
      <c r="E5820" s="72" t="s">
        <v>175</v>
      </c>
      <c r="F5820" s="73">
        <v>-526</v>
      </c>
      <c r="G5820" s="72" t="s">
        <v>14</v>
      </c>
      <c r="H5820" s="72" t="s">
        <v>155</v>
      </c>
      <c r="I5820" s="72" t="s">
        <v>16</v>
      </c>
      <c r="J5820" s="72" t="s">
        <v>18</v>
      </c>
      <c r="K5820" s="72" t="s">
        <v>33</v>
      </c>
      <c r="L5820" s="72" t="s">
        <v>491</v>
      </c>
      <c r="M5820" s="72"/>
    </row>
    <row r="5821" spans="2:13" x14ac:dyDescent="0.25">
      <c r="B5821" s="72" t="s">
        <v>143</v>
      </c>
      <c r="C5821" s="72" t="s">
        <v>144</v>
      </c>
      <c r="D5821" s="72" t="s">
        <v>12</v>
      </c>
      <c r="E5821" s="72" t="s">
        <v>157</v>
      </c>
      <c r="F5821" s="73">
        <v>55859</v>
      </c>
      <c r="G5821" s="72" t="s">
        <v>14</v>
      </c>
      <c r="H5821" s="72" t="s">
        <v>15</v>
      </c>
      <c r="I5821" s="72" t="s">
        <v>16</v>
      </c>
      <c r="J5821" s="72" t="s">
        <v>18</v>
      </c>
      <c r="K5821" s="72" t="s">
        <v>24</v>
      </c>
      <c r="L5821" s="72" t="s">
        <v>708</v>
      </c>
      <c r="M5821" s="72" t="s">
        <v>322</v>
      </c>
    </row>
    <row r="5822" spans="2:13" x14ac:dyDescent="0.25">
      <c r="B5822" s="72" t="s">
        <v>143</v>
      </c>
      <c r="C5822" s="72" t="s">
        <v>144</v>
      </c>
      <c r="D5822" s="72" t="s">
        <v>12</v>
      </c>
      <c r="E5822" s="72" t="s">
        <v>282</v>
      </c>
      <c r="F5822" s="73">
        <v>-829407</v>
      </c>
      <c r="G5822" s="72" t="s">
        <v>14</v>
      </c>
      <c r="H5822" s="72" t="s">
        <v>15</v>
      </c>
      <c r="I5822" s="72" t="s">
        <v>16</v>
      </c>
      <c r="J5822" s="72" t="s">
        <v>18</v>
      </c>
      <c r="K5822" s="72" t="s">
        <v>205</v>
      </c>
      <c r="L5822" s="72" t="s">
        <v>401</v>
      </c>
      <c r="M5822" s="72"/>
    </row>
    <row r="5823" spans="2:13" x14ac:dyDescent="0.25">
      <c r="B5823" s="72" t="s">
        <v>143</v>
      </c>
      <c r="C5823" s="72" t="s">
        <v>144</v>
      </c>
      <c r="D5823" s="72" t="s">
        <v>12</v>
      </c>
      <c r="E5823" s="72" t="s">
        <v>227</v>
      </c>
      <c r="F5823" s="73">
        <v>106767</v>
      </c>
      <c r="G5823" s="72" t="s">
        <v>14</v>
      </c>
      <c r="H5823" s="72" t="s">
        <v>15</v>
      </c>
      <c r="I5823" s="72" t="s">
        <v>16</v>
      </c>
      <c r="J5823" s="72" t="s">
        <v>18</v>
      </c>
      <c r="K5823" s="72" t="s">
        <v>165</v>
      </c>
      <c r="L5823" s="72" t="s">
        <v>535</v>
      </c>
      <c r="M5823" s="72" t="s">
        <v>163</v>
      </c>
    </row>
    <row r="5824" spans="2:13" x14ac:dyDescent="0.25">
      <c r="B5824" s="72" t="s">
        <v>143</v>
      </c>
      <c r="C5824" s="72" t="s">
        <v>144</v>
      </c>
      <c r="D5824" s="72" t="s">
        <v>12</v>
      </c>
      <c r="E5824" s="72" t="s">
        <v>229</v>
      </c>
      <c r="F5824" s="73">
        <v>-2208</v>
      </c>
      <c r="G5824" s="72" t="s">
        <v>14</v>
      </c>
      <c r="H5824" s="72" t="s">
        <v>155</v>
      </c>
      <c r="I5824" s="72" t="s">
        <v>136</v>
      </c>
      <c r="J5824" s="72" t="s">
        <v>18</v>
      </c>
      <c r="K5824" s="72" t="s">
        <v>21</v>
      </c>
      <c r="L5824" s="72" t="s">
        <v>274</v>
      </c>
      <c r="M5824" s="72"/>
    </row>
    <row r="5825" spans="2:13" x14ac:dyDescent="0.25">
      <c r="B5825" s="72" t="s">
        <v>143</v>
      </c>
      <c r="C5825" s="72" t="s">
        <v>144</v>
      </c>
      <c r="D5825" s="72" t="s">
        <v>12</v>
      </c>
      <c r="E5825" s="72" t="s">
        <v>160</v>
      </c>
      <c r="F5825" s="73">
        <v>137076</v>
      </c>
      <c r="G5825" s="72" t="s">
        <v>14</v>
      </c>
      <c r="H5825" s="72" t="s">
        <v>15</v>
      </c>
      <c r="I5825" s="72" t="s">
        <v>16</v>
      </c>
      <c r="J5825" s="72" t="s">
        <v>18</v>
      </c>
      <c r="K5825" s="72" t="s">
        <v>33</v>
      </c>
      <c r="L5825" s="72" t="s">
        <v>410</v>
      </c>
      <c r="M5825" s="72" t="s">
        <v>186</v>
      </c>
    </row>
    <row r="5826" spans="2:13" x14ac:dyDescent="0.25">
      <c r="B5826" s="72" t="s">
        <v>143</v>
      </c>
      <c r="C5826" s="72" t="s">
        <v>144</v>
      </c>
      <c r="D5826" s="72" t="s">
        <v>12</v>
      </c>
      <c r="E5826" s="72" t="s">
        <v>199</v>
      </c>
      <c r="F5826" s="73">
        <v>185</v>
      </c>
      <c r="G5826" s="72" t="s">
        <v>14</v>
      </c>
      <c r="H5826" s="72" t="s">
        <v>15</v>
      </c>
      <c r="I5826" s="72" t="s">
        <v>16</v>
      </c>
      <c r="J5826" s="72" t="s">
        <v>18</v>
      </c>
      <c r="K5826" s="72" t="s">
        <v>147</v>
      </c>
      <c r="L5826" s="72" t="s">
        <v>694</v>
      </c>
      <c r="M5826" s="72"/>
    </row>
    <row r="5827" spans="2:13" x14ac:dyDescent="0.25">
      <c r="B5827" s="72" t="s">
        <v>143</v>
      </c>
      <c r="C5827" s="72" t="s">
        <v>144</v>
      </c>
      <c r="D5827" s="72" t="s">
        <v>12</v>
      </c>
      <c r="E5827" s="72" t="s">
        <v>219</v>
      </c>
      <c r="F5827" s="73">
        <v>18223</v>
      </c>
      <c r="G5827" s="72" t="s">
        <v>14</v>
      </c>
      <c r="H5827" s="72" t="s">
        <v>15</v>
      </c>
      <c r="I5827" s="72" t="s">
        <v>16</v>
      </c>
      <c r="J5827" s="72" t="s">
        <v>18</v>
      </c>
      <c r="K5827" s="72" t="s">
        <v>147</v>
      </c>
      <c r="L5827" s="72" t="s">
        <v>773</v>
      </c>
      <c r="M5827" s="72"/>
    </row>
    <row r="5828" spans="2:13" x14ac:dyDescent="0.25">
      <c r="B5828" s="72" t="s">
        <v>143</v>
      </c>
      <c r="C5828" s="72" t="s">
        <v>144</v>
      </c>
      <c r="D5828" s="72" t="s">
        <v>12</v>
      </c>
      <c r="E5828" s="72" t="s">
        <v>181</v>
      </c>
      <c r="F5828" s="73">
        <v>-211</v>
      </c>
      <c r="G5828" s="72" t="s">
        <v>14</v>
      </c>
      <c r="H5828" s="72" t="s">
        <v>15</v>
      </c>
      <c r="I5828" s="72" t="s">
        <v>16</v>
      </c>
      <c r="J5828" s="72" t="s">
        <v>18</v>
      </c>
      <c r="K5828" s="72" t="s">
        <v>24</v>
      </c>
      <c r="L5828" s="72" t="s">
        <v>448</v>
      </c>
      <c r="M5828" s="72"/>
    </row>
    <row r="5829" spans="2:13" x14ac:dyDescent="0.25">
      <c r="B5829" s="72" t="s">
        <v>143</v>
      </c>
      <c r="C5829" s="72" t="s">
        <v>144</v>
      </c>
      <c r="D5829" s="72" t="s">
        <v>12</v>
      </c>
      <c r="E5829" s="72" t="s">
        <v>237</v>
      </c>
      <c r="F5829" s="73">
        <v>26361</v>
      </c>
      <c r="G5829" s="72" t="s">
        <v>14</v>
      </c>
      <c r="H5829" s="72" t="s">
        <v>15</v>
      </c>
      <c r="I5829" s="72" t="s">
        <v>16</v>
      </c>
      <c r="J5829" s="72" t="s">
        <v>18</v>
      </c>
      <c r="K5829" s="72" t="s">
        <v>147</v>
      </c>
      <c r="L5829" s="72" t="s">
        <v>247</v>
      </c>
      <c r="M5829" s="72" t="s">
        <v>191</v>
      </c>
    </row>
    <row r="5830" spans="2:13" x14ac:dyDescent="0.25">
      <c r="B5830" s="72" t="s">
        <v>143</v>
      </c>
      <c r="C5830" s="72" t="s">
        <v>144</v>
      </c>
      <c r="D5830" s="72" t="s">
        <v>12</v>
      </c>
      <c r="E5830" s="72" t="s">
        <v>240</v>
      </c>
      <c r="F5830" s="73">
        <v>-24836</v>
      </c>
      <c r="G5830" s="72" t="s">
        <v>14</v>
      </c>
      <c r="H5830" s="72" t="s">
        <v>155</v>
      </c>
      <c r="I5830" s="72" t="s">
        <v>16</v>
      </c>
      <c r="J5830" s="72" t="s">
        <v>18</v>
      </c>
      <c r="K5830" s="72" t="s">
        <v>33</v>
      </c>
      <c r="L5830" s="72" t="s">
        <v>420</v>
      </c>
      <c r="M5830" s="72"/>
    </row>
    <row r="5831" spans="2:13" x14ac:dyDescent="0.25">
      <c r="B5831" s="72" t="s">
        <v>143</v>
      </c>
      <c r="C5831" s="72" t="s">
        <v>144</v>
      </c>
      <c r="D5831" s="72" t="s">
        <v>12</v>
      </c>
      <c r="E5831" s="72" t="s">
        <v>164</v>
      </c>
      <c r="F5831" s="73">
        <v>-1591</v>
      </c>
      <c r="G5831" s="72" t="s">
        <v>14</v>
      </c>
      <c r="H5831" s="72" t="s">
        <v>15</v>
      </c>
      <c r="I5831" s="72" t="s">
        <v>16</v>
      </c>
      <c r="J5831" s="72" t="s">
        <v>18</v>
      </c>
      <c r="K5831" s="72" t="s">
        <v>147</v>
      </c>
      <c r="L5831" s="72" t="s">
        <v>550</v>
      </c>
      <c r="M5831" s="72"/>
    </row>
    <row r="5832" spans="2:13" x14ac:dyDescent="0.25">
      <c r="B5832" s="72" t="s">
        <v>143</v>
      </c>
      <c r="C5832" s="72" t="s">
        <v>144</v>
      </c>
      <c r="D5832" s="72" t="s">
        <v>12</v>
      </c>
      <c r="E5832" s="72" t="s">
        <v>152</v>
      </c>
      <c r="F5832" s="73">
        <v>-15823</v>
      </c>
      <c r="G5832" s="72" t="s">
        <v>14</v>
      </c>
      <c r="H5832" s="72" t="s">
        <v>15</v>
      </c>
      <c r="I5832" s="72" t="s">
        <v>16</v>
      </c>
      <c r="J5832" s="72" t="s">
        <v>18</v>
      </c>
      <c r="K5832" s="72" t="s">
        <v>214</v>
      </c>
      <c r="L5832" s="72" t="s">
        <v>614</v>
      </c>
      <c r="M5832" s="72"/>
    </row>
    <row r="5833" spans="2:13" x14ac:dyDescent="0.25">
      <c r="B5833" s="72" t="s">
        <v>143</v>
      </c>
      <c r="C5833" s="72" t="s">
        <v>144</v>
      </c>
      <c r="D5833" s="72" t="s">
        <v>12</v>
      </c>
      <c r="E5833" s="72" t="s">
        <v>681</v>
      </c>
      <c r="F5833" s="73">
        <v>55645</v>
      </c>
      <c r="G5833" s="72" t="s">
        <v>14</v>
      </c>
      <c r="H5833" s="72" t="s">
        <v>15</v>
      </c>
      <c r="I5833" s="72" t="s">
        <v>16</v>
      </c>
      <c r="J5833" s="72" t="s">
        <v>18</v>
      </c>
      <c r="K5833" s="72" t="s">
        <v>33</v>
      </c>
      <c r="L5833" s="72" t="s">
        <v>465</v>
      </c>
      <c r="M5833" s="72"/>
    </row>
    <row r="5834" spans="2:13" x14ac:dyDescent="0.25">
      <c r="B5834" s="72" t="s">
        <v>143</v>
      </c>
      <c r="C5834" s="72" t="s">
        <v>144</v>
      </c>
      <c r="D5834" s="72" t="s">
        <v>12</v>
      </c>
      <c r="E5834" s="72" t="s">
        <v>145</v>
      </c>
      <c r="F5834" s="73">
        <v>-60332</v>
      </c>
      <c r="G5834" s="72" t="s">
        <v>14</v>
      </c>
      <c r="H5834" s="72" t="s">
        <v>155</v>
      </c>
      <c r="I5834" s="72" t="s">
        <v>16</v>
      </c>
      <c r="J5834" s="72" t="s">
        <v>18</v>
      </c>
      <c r="K5834" s="72" t="s">
        <v>147</v>
      </c>
      <c r="L5834" s="72" t="s">
        <v>275</v>
      </c>
      <c r="M5834" s="72"/>
    </row>
    <row r="5835" spans="2:13" x14ac:dyDescent="0.25">
      <c r="B5835" s="72" t="s">
        <v>143</v>
      </c>
      <c r="C5835" s="72" t="s">
        <v>144</v>
      </c>
      <c r="D5835" s="72" t="s">
        <v>12</v>
      </c>
      <c r="E5835" s="72" t="s">
        <v>229</v>
      </c>
      <c r="F5835" s="73">
        <v>-550855</v>
      </c>
      <c r="G5835" s="72" t="s">
        <v>14</v>
      </c>
      <c r="H5835" s="72" t="s">
        <v>15</v>
      </c>
      <c r="I5835" s="72" t="s">
        <v>16</v>
      </c>
      <c r="J5835" s="72" t="s">
        <v>18</v>
      </c>
      <c r="K5835" s="72" t="s">
        <v>205</v>
      </c>
      <c r="L5835" s="72" t="s">
        <v>401</v>
      </c>
      <c r="M5835" s="72"/>
    </row>
    <row r="5836" spans="2:13" x14ac:dyDescent="0.25">
      <c r="B5836" s="72" t="s">
        <v>143</v>
      </c>
      <c r="C5836" s="72" t="s">
        <v>144</v>
      </c>
      <c r="D5836" s="72" t="s">
        <v>12</v>
      </c>
      <c r="E5836" s="72" t="s">
        <v>282</v>
      </c>
      <c r="F5836" s="73">
        <v>-1072</v>
      </c>
      <c r="G5836" s="72" t="s">
        <v>14</v>
      </c>
      <c r="H5836" s="72" t="s">
        <v>15</v>
      </c>
      <c r="I5836" s="72" t="s">
        <v>16</v>
      </c>
      <c r="J5836" s="72" t="s">
        <v>18</v>
      </c>
      <c r="K5836" s="72" t="s">
        <v>214</v>
      </c>
      <c r="L5836" s="72" t="s">
        <v>450</v>
      </c>
      <c r="M5836" s="72"/>
    </row>
    <row r="5837" spans="2:13" x14ac:dyDescent="0.25">
      <c r="B5837" s="72" t="s">
        <v>143</v>
      </c>
      <c r="C5837" s="72" t="s">
        <v>144</v>
      </c>
      <c r="D5837" s="72" t="s">
        <v>12</v>
      </c>
      <c r="E5837" s="72" t="s">
        <v>280</v>
      </c>
      <c r="F5837" s="73">
        <v>34987</v>
      </c>
      <c r="G5837" s="72" t="s">
        <v>14</v>
      </c>
      <c r="H5837" s="72" t="s">
        <v>15</v>
      </c>
      <c r="I5837" s="72" t="s">
        <v>16</v>
      </c>
      <c r="J5837" s="72" t="s">
        <v>18</v>
      </c>
      <c r="K5837" s="72" t="s">
        <v>184</v>
      </c>
      <c r="L5837" s="72" t="s">
        <v>230</v>
      </c>
      <c r="M5837" s="72" t="s">
        <v>203</v>
      </c>
    </row>
    <row r="5838" spans="2:13" x14ac:dyDescent="0.25">
      <c r="B5838" s="72" t="s">
        <v>143</v>
      </c>
      <c r="C5838" s="72" t="s">
        <v>144</v>
      </c>
      <c r="D5838" s="72" t="s">
        <v>12</v>
      </c>
      <c r="E5838" s="72" t="s">
        <v>335</v>
      </c>
      <c r="F5838" s="73">
        <v>80803</v>
      </c>
      <c r="G5838" s="72" t="s">
        <v>14</v>
      </c>
      <c r="H5838" s="72" t="s">
        <v>15</v>
      </c>
      <c r="I5838" s="72" t="s">
        <v>16</v>
      </c>
      <c r="J5838" s="72" t="s">
        <v>18</v>
      </c>
      <c r="K5838" s="72" t="s">
        <v>24</v>
      </c>
      <c r="L5838" s="72" t="s">
        <v>585</v>
      </c>
      <c r="M5838" s="72" t="s">
        <v>334</v>
      </c>
    </row>
    <row r="5839" spans="2:13" x14ac:dyDescent="0.25">
      <c r="B5839" s="72" t="s">
        <v>143</v>
      </c>
      <c r="C5839" s="72" t="s">
        <v>144</v>
      </c>
      <c r="D5839" s="72" t="s">
        <v>12</v>
      </c>
      <c r="E5839" s="72" t="s">
        <v>152</v>
      </c>
      <c r="F5839" s="73">
        <v>-2199</v>
      </c>
      <c r="G5839" s="72" t="s">
        <v>31</v>
      </c>
      <c r="H5839" s="72" t="s">
        <v>15</v>
      </c>
      <c r="I5839" s="72" t="s">
        <v>16</v>
      </c>
      <c r="J5839" s="72" t="s">
        <v>32</v>
      </c>
      <c r="K5839" s="72" t="s">
        <v>161</v>
      </c>
      <c r="L5839" s="72" t="s">
        <v>375</v>
      </c>
      <c r="M5839" s="72"/>
    </row>
    <row r="5840" spans="2:13" x14ac:dyDescent="0.25">
      <c r="B5840" s="72" t="s">
        <v>143</v>
      </c>
      <c r="C5840" s="72" t="s">
        <v>144</v>
      </c>
      <c r="D5840" s="72" t="s">
        <v>12</v>
      </c>
      <c r="E5840" s="72" t="s">
        <v>152</v>
      </c>
      <c r="F5840" s="73">
        <v>-90240</v>
      </c>
      <c r="G5840" s="72" t="s">
        <v>14</v>
      </c>
      <c r="H5840" s="72" t="s">
        <v>15</v>
      </c>
      <c r="I5840" s="72" t="s">
        <v>16</v>
      </c>
      <c r="J5840" s="72" t="s">
        <v>371</v>
      </c>
      <c r="K5840" s="72" t="s">
        <v>33</v>
      </c>
      <c r="L5840" s="72" t="s">
        <v>34</v>
      </c>
      <c r="M5840" s="72"/>
    </row>
    <row r="5841" spans="2:13" x14ac:dyDescent="0.25">
      <c r="B5841" s="72" t="s">
        <v>143</v>
      </c>
      <c r="C5841" s="72" t="s">
        <v>144</v>
      </c>
      <c r="D5841" s="72" t="s">
        <v>12</v>
      </c>
      <c r="E5841" s="72" t="s">
        <v>280</v>
      </c>
      <c r="F5841" s="73">
        <v>238454</v>
      </c>
      <c r="G5841" s="72" t="s">
        <v>14</v>
      </c>
      <c r="H5841" s="72" t="s">
        <v>15</v>
      </c>
      <c r="I5841" s="72" t="s">
        <v>16</v>
      </c>
      <c r="J5841" s="72" t="s">
        <v>18</v>
      </c>
      <c r="K5841" s="72" t="s">
        <v>21</v>
      </c>
      <c r="L5841" s="72" t="s">
        <v>515</v>
      </c>
      <c r="M5841" s="72" t="s">
        <v>159</v>
      </c>
    </row>
    <row r="5842" spans="2:13" x14ac:dyDescent="0.25">
      <c r="B5842" s="72" t="s">
        <v>143</v>
      </c>
      <c r="C5842" s="72" t="s">
        <v>144</v>
      </c>
      <c r="D5842" s="72" t="s">
        <v>12</v>
      </c>
      <c r="E5842" s="72" t="s">
        <v>335</v>
      </c>
      <c r="F5842" s="73">
        <v>206835</v>
      </c>
      <c r="G5842" s="72" t="s">
        <v>14</v>
      </c>
      <c r="H5842" s="72" t="s">
        <v>15</v>
      </c>
      <c r="I5842" s="72" t="s">
        <v>16</v>
      </c>
      <c r="J5842" s="72" t="s">
        <v>18</v>
      </c>
      <c r="K5842" s="72" t="s">
        <v>33</v>
      </c>
      <c r="L5842" s="72" t="s">
        <v>326</v>
      </c>
      <c r="M5842" s="72" t="s">
        <v>334</v>
      </c>
    </row>
    <row r="5843" spans="2:13" x14ac:dyDescent="0.25">
      <c r="B5843" s="72" t="s">
        <v>143</v>
      </c>
      <c r="C5843" s="72" t="s">
        <v>144</v>
      </c>
      <c r="D5843" s="72" t="s">
        <v>12</v>
      </c>
      <c r="E5843" s="72" t="s">
        <v>188</v>
      </c>
      <c r="F5843" s="73">
        <v>1809521</v>
      </c>
      <c r="G5843" s="72" t="s">
        <v>14</v>
      </c>
      <c r="H5843" s="72" t="s">
        <v>155</v>
      </c>
      <c r="I5843" s="72" t="s">
        <v>16</v>
      </c>
      <c r="J5843" s="72" t="s">
        <v>18</v>
      </c>
      <c r="K5843" s="72" t="s">
        <v>33</v>
      </c>
      <c r="L5843" s="72" t="s">
        <v>339</v>
      </c>
      <c r="M5843" s="72" t="s">
        <v>163</v>
      </c>
    </row>
    <row r="5844" spans="2:13" x14ac:dyDescent="0.25">
      <c r="B5844" s="72" t="s">
        <v>143</v>
      </c>
      <c r="C5844" s="72" t="s">
        <v>144</v>
      </c>
      <c r="D5844" s="72" t="s">
        <v>12</v>
      </c>
      <c r="E5844" s="72" t="s">
        <v>160</v>
      </c>
      <c r="F5844" s="73">
        <v>744</v>
      </c>
      <c r="G5844" s="72" t="s">
        <v>14</v>
      </c>
      <c r="H5844" s="72" t="s">
        <v>15</v>
      </c>
      <c r="I5844" s="72" t="s">
        <v>136</v>
      </c>
      <c r="J5844" s="72" t="s">
        <v>18</v>
      </c>
      <c r="K5844" s="72" t="s">
        <v>184</v>
      </c>
      <c r="L5844" s="72" t="s">
        <v>204</v>
      </c>
      <c r="M5844" s="72" t="s">
        <v>151</v>
      </c>
    </row>
    <row r="5845" spans="2:13" x14ac:dyDescent="0.25">
      <c r="B5845" s="72" t="s">
        <v>143</v>
      </c>
      <c r="C5845" s="72" t="s">
        <v>144</v>
      </c>
      <c r="D5845" s="72" t="s">
        <v>12</v>
      </c>
      <c r="E5845" s="72" t="s">
        <v>160</v>
      </c>
      <c r="F5845" s="73">
        <v>203522</v>
      </c>
      <c r="G5845" s="72" t="s">
        <v>14</v>
      </c>
      <c r="H5845" s="72" t="s">
        <v>15</v>
      </c>
      <c r="I5845" s="72" t="s">
        <v>16</v>
      </c>
      <c r="J5845" s="72" t="s">
        <v>18</v>
      </c>
      <c r="K5845" s="72" t="s">
        <v>33</v>
      </c>
      <c r="L5845" s="72" t="s">
        <v>194</v>
      </c>
      <c r="M5845" s="72" t="s">
        <v>248</v>
      </c>
    </row>
    <row r="5846" spans="2:13" x14ac:dyDescent="0.25">
      <c r="B5846" s="72" t="s">
        <v>143</v>
      </c>
      <c r="C5846" s="72" t="s">
        <v>144</v>
      </c>
      <c r="D5846" s="72" t="s">
        <v>12</v>
      </c>
      <c r="E5846" s="72" t="s">
        <v>292</v>
      </c>
      <c r="F5846" s="73">
        <v>1541203</v>
      </c>
      <c r="G5846" s="72" t="s">
        <v>14</v>
      </c>
      <c r="H5846" s="72" t="s">
        <v>155</v>
      </c>
      <c r="I5846" s="72" t="s">
        <v>16</v>
      </c>
      <c r="J5846" s="72" t="s">
        <v>18</v>
      </c>
      <c r="K5846" s="72" t="s">
        <v>33</v>
      </c>
      <c r="L5846" s="72" t="s">
        <v>551</v>
      </c>
      <c r="M5846" s="72" t="s">
        <v>384</v>
      </c>
    </row>
    <row r="5847" spans="2:13" x14ac:dyDescent="0.25">
      <c r="B5847" s="72" t="s">
        <v>143</v>
      </c>
      <c r="C5847" s="72" t="s">
        <v>144</v>
      </c>
      <c r="D5847" s="72" t="s">
        <v>12</v>
      </c>
      <c r="E5847" s="72" t="s">
        <v>646</v>
      </c>
      <c r="F5847" s="73">
        <v>67028</v>
      </c>
      <c r="G5847" s="72" t="s">
        <v>14</v>
      </c>
      <c r="H5847" s="72" t="s">
        <v>15</v>
      </c>
      <c r="I5847" s="72" t="s">
        <v>16</v>
      </c>
      <c r="J5847" s="72" t="s">
        <v>18</v>
      </c>
      <c r="K5847" s="72" t="s">
        <v>147</v>
      </c>
      <c r="L5847" s="72" t="s">
        <v>235</v>
      </c>
      <c r="M5847" s="72"/>
    </row>
    <row r="5848" spans="2:13" x14ac:dyDescent="0.25">
      <c r="B5848" s="72" t="s">
        <v>143</v>
      </c>
      <c r="C5848" s="72" t="s">
        <v>144</v>
      </c>
      <c r="D5848" s="72" t="s">
        <v>12</v>
      </c>
      <c r="E5848" s="72" t="s">
        <v>197</v>
      </c>
      <c r="F5848" s="73">
        <v>1287687</v>
      </c>
      <c r="G5848" s="72" t="s">
        <v>14</v>
      </c>
      <c r="H5848" s="72" t="s">
        <v>15</v>
      </c>
      <c r="I5848" s="72" t="s">
        <v>16</v>
      </c>
      <c r="J5848" s="72" t="s">
        <v>18</v>
      </c>
      <c r="K5848" s="72" t="s">
        <v>21</v>
      </c>
      <c r="L5848" s="72" t="s">
        <v>645</v>
      </c>
      <c r="M5848" s="72" t="s">
        <v>191</v>
      </c>
    </row>
    <row r="5849" spans="2:13" x14ac:dyDescent="0.25">
      <c r="B5849" s="72" t="s">
        <v>143</v>
      </c>
      <c r="C5849" s="72" t="s">
        <v>144</v>
      </c>
      <c r="D5849" s="72" t="s">
        <v>12</v>
      </c>
      <c r="E5849" s="72" t="s">
        <v>152</v>
      </c>
      <c r="F5849" s="73">
        <v>-793</v>
      </c>
      <c r="G5849" s="72" t="s">
        <v>14</v>
      </c>
      <c r="H5849" s="72" t="s">
        <v>15</v>
      </c>
      <c r="I5849" s="72" t="s">
        <v>136</v>
      </c>
      <c r="J5849" s="72" t="s">
        <v>18</v>
      </c>
      <c r="K5849" s="72" t="s">
        <v>147</v>
      </c>
      <c r="L5849" s="72" t="s">
        <v>216</v>
      </c>
      <c r="M5849" s="72"/>
    </row>
    <row r="5850" spans="2:13" x14ac:dyDescent="0.25">
      <c r="B5850" s="72" t="s">
        <v>143</v>
      </c>
      <c r="C5850" s="72" t="s">
        <v>144</v>
      </c>
      <c r="D5850" s="72" t="s">
        <v>12</v>
      </c>
      <c r="E5850" s="72" t="s">
        <v>181</v>
      </c>
      <c r="F5850" s="73">
        <v>-179</v>
      </c>
      <c r="G5850" s="72" t="s">
        <v>14</v>
      </c>
      <c r="H5850" s="72" t="s">
        <v>15</v>
      </c>
      <c r="I5850" s="72" t="s">
        <v>16</v>
      </c>
      <c r="J5850" s="72" t="s">
        <v>18</v>
      </c>
      <c r="K5850" s="72" t="s">
        <v>33</v>
      </c>
      <c r="L5850" s="72" t="s">
        <v>596</v>
      </c>
      <c r="M5850" s="72"/>
    </row>
    <row r="5851" spans="2:13" x14ac:dyDescent="0.25">
      <c r="B5851" s="72" t="s">
        <v>143</v>
      </c>
      <c r="C5851" s="72" t="s">
        <v>144</v>
      </c>
      <c r="D5851" s="72" t="s">
        <v>12</v>
      </c>
      <c r="E5851" s="72" t="s">
        <v>160</v>
      </c>
      <c r="F5851" s="73">
        <v>412108</v>
      </c>
      <c r="G5851" s="72" t="s">
        <v>14</v>
      </c>
      <c r="H5851" s="72" t="s">
        <v>15</v>
      </c>
      <c r="I5851" s="72" t="s">
        <v>16</v>
      </c>
      <c r="J5851" s="72" t="s">
        <v>18</v>
      </c>
      <c r="K5851" s="72" t="s">
        <v>33</v>
      </c>
      <c r="L5851" s="72" t="s">
        <v>261</v>
      </c>
      <c r="M5851" s="72" t="s">
        <v>163</v>
      </c>
    </row>
    <row r="5852" spans="2:13" x14ac:dyDescent="0.25">
      <c r="B5852" s="72" t="s">
        <v>143</v>
      </c>
      <c r="C5852" s="72" t="s">
        <v>144</v>
      </c>
      <c r="D5852" s="72" t="s">
        <v>12</v>
      </c>
      <c r="E5852" s="72" t="s">
        <v>188</v>
      </c>
      <c r="F5852" s="73">
        <v>441580</v>
      </c>
      <c r="G5852" s="72" t="s">
        <v>14</v>
      </c>
      <c r="H5852" s="72" t="s">
        <v>15</v>
      </c>
      <c r="I5852" s="72" t="s">
        <v>16</v>
      </c>
      <c r="J5852" s="72" t="s">
        <v>18</v>
      </c>
      <c r="K5852" s="72" t="s">
        <v>33</v>
      </c>
      <c r="L5852" s="72" t="s">
        <v>224</v>
      </c>
      <c r="M5852" s="72" t="s">
        <v>163</v>
      </c>
    </row>
    <row r="5853" spans="2:13" x14ac:dyDescent="0.25">
      <c r="B5853" s="72" t="s">
        <v>143</v>
      </c>
      <c r="C5853" s="72" t="s">
        <v>144</v>
      </c>
      <c r="D5853" s="72" t="s">
        <v>12</v>
      </c>
      <c r="E5853" s="72" t="s">
        <v>160</v>
      </c>
      <c r="F5853" s="73">
        <v>268234</v>
      </c>
      <c r="G5853" s="72" t="s">
        <v>14</v>
      </c>
      <c r="H5853" s="72" t="s">
        <v>155</v>
      </c>
      <c r="I5853" s="72" t="s">
        <v>16</v>
      </c>
      <c r="J5853" s="72" t="s">
        <v>18</v>
      </c>
      <c r="K5853" s="72" t="s">
        <v>33</v>
      </c>
      <c r="L5853" s="72" t="s">
        <v>289</v>
      </c>
      <c r="M5853" s="72" t="s">
        <v>163</v>
      </c>
    </row>
    <row r="5854" spans="2:13" x14ac:dyDescent="0.25">
      <c r="B5854" s="72" t="s">
        <v>143</v>
      </c>
      <c r="C5854" s="72" t="s">
        <v>144</v>
      </c>
      <c r="D5854" s="72" t="s">
        <v>12</v>
      </c>
      <c r="E5854" s="72" t="s">
        <v>188</v>
      </c>
      <c r="F5854" s="73">
        <v>794082</v>
      </c>
      <c r="G5854" s="72" t="s">
        <v>14</v>
      </c>
      <c r="H5854" s="72" t="s">
        <v>15</v>
      </c>
      <c r="I5854" s="72" t="s">
        <v>16</v>
      </c>
      <c r="J5854" s="72" t="s">
        <v>18</v>
      </c>
      <c r="K5854" s="72" t="s">
        <v>33</v>
      </c>
      <c r="L5854" s="72" t="s">
        <v>693</v>
      </c>
      <c r="M5854" s="72" t="s">
        <v>163</v>
      </c>
    </row>
    <row r="5855" spans="2:13" x14ac:dyDescent="0.25">
      <c r="B5855" s="72" t="s">
        <v>143</v>
      </c>
      <c r="C5855" s="72" t="s">
        <v>144</v>
      </c>
      <c r="D5855" s="72" t="s">
        <v>12</v>
      </c>
      <c r="E5855" s="72" t="s">
        <v>170</v>
      </c>
      <c r="F5855" s="73">
        <v>72262</v>
      </c>
      <c r="G5855" s="72" t="s">
        <v>14</v>
      </c>
      <c r="H5855" s="72" t="s">
        <v>15</v>
      </c>
      <c r="I5855" s="72" t="s">
        <v>16</v>
      </c>
      <c r="J5855" s="72" t="s">
        <v>18</v>
      </c>
      <c r="K5855" s="72" t="s">
        <v>165</v>
      </c>
      <c r="L5855" s="72" t="s">
        <v>254</v>
      </c>
      <c r="M5855" s="72" t="s">
        <v>163</v>
      </c>
    </row>
    <row r="5856" spans="2:13" x14ac:dyDescent="0.25">
      <c r="B5856" s="72" t="s">
        <v>143</v>
      </c>
      <c r="C5856" s="72" t="s">
        <v>144</v>
      </c>
      <c r="D5856" s="72" t="s">
        <v>12</v>
      </c>
      <c r="E5856" s="72" t="s">
        <v>229</v>
      </c>
      <c r="F5856" s="73">
        <v>-4373</v>
      </c>
      <c r="G5856" s="72" t="s">
        <v>14</v>
      </c>
      <c r="H5856" s="72" t="s">
        <v>155</v>
      </c>
      <c r="I5856" s="72" t="s">
        <v>16</v>
      </c>
      <c r="J5856" s="72" t="s">
        <v>18</v>
      </c>
      <c r="K5856" s="72" t="s">
        <v>33</v>
      </c>
      <c r="L5856" s="72" t="s">
        <v>266</v>
      </c>
      <c r="M5856" s="72"/>
    </row>
    <row r="5857" spans="2:13" x14ac:dyDescent="0.25">
      <c r="B5857" s="72" t="s">
        <v>143</v>
      </c>
      <c r="C5857" s="72" t="s">
        <v>144</v>
      </c>
      <c r="D5857" s="72" t="s">
        <v>12</v>
      </c>
      <c r="E5857" s="72" t="s">
        <v>181</v>
      </c>
      <c r="F5857" s="73">
        <v>-6</v>
      </c>
      <c r="G5857" s="72" t="s">
        <v>14</v>
      </c>
      <c r="H5857" s="72" t="s">
        <v>15</v>
      </c>
      <c r="I5857" s="72" t="s">
        <v>16</v>
      </c>
      <c r="J5857" s="72" t="s">
        <v>18</v>
      </c>
      <c r="K5857" s="72" t="s">
        <v>303</v>
      </c>
      <c r="L5857" s="72" t="s">
        <v>357</v>
      </c>
      <c r="M5857" s="72"/>
    </row>
    <row r="5858" spans="2:13" x14ac:dyDescent="0.25">
      <c r="B5858" s="72" t="s">
        <v>143</v>
      </c>
      <c r="C5858" s="72" t="s">
        <v>144</v>
      </c>
      <c r="D5858" s="72" t="s">
        <v>12</v>
      </c>
      <c r="E5858" s="72" t="s">
        <v>237</v>
      </c>
      <c r="F5858" s="73">
        <v>735831</v>
      </c>
      <c r="G5858" s="72" t="s">
        <v>14</v>
      </c>
      <c r="H5858" s="72" t="s">
        <v>15</v>
      </c>
      <c r="I5858" s="72" t="s">
        <v>16</v>
      </c>
      <c r="J5858" s="72" t="s">
        <v>18</v>
      </c>
      <c r="K5858" s="72" t="s">
        <v>165</v>
      </c>
      <c r="L5858" s="72" t="s">
        <v>166</v>
      </c>
      <c r="M5858" s="72" t="s">
        <v>163</v>
      </c>
    </row>
    <row r="5859" spans="2:13" x14ac:dyDescent="0.25">
      <c r="B5859" s="72" t="s">
        <v>143</v>
      </c>
      <c r="C5859" s="72" t="s">
        <v>144</v>
      </c>
      <c r="D5859" s="72" t="s">
        <v>12</v>
      </c>
      <c r="E5859" s="72" t="s">
        <v>149</v>
      </c>
      <c r="F5859" s="73">
        <v>3080888</v>
      </c>
      <c r="G5859" s="72" t="s">
        <v>14</v>
      </c>
      <c r="H5859" s="72" t="s">
        <v>15</v>
      </c>
      <c r="I5859" s="72" t="s">
        <v>16</v>
      </c>
      <c r="J5859" s="72" t="s">
        <v>18</v>
      </c>
      <c r="K5859" s="72" t="s">
        <v>33</v>
      </c>
      <c r="L5859" s="72" t="s">
        <v>316</v>
      </c>
      <c r="M5859" s="72" t="s">
        <v>151</v>
      </c>
    </row>
    <row r="5860" spans="2:13" x14ac:dyDescent="0.25">
      <c r="B5860" s="72" t="s">
        <v>143</v>
      </c>
      <c r="C5860" s="72" t="s">
        <v>144</v>
      </c>
      <c r="D5860" s="72" t="s">
        <v>12</v>
      </c>
      <c r="E5860" s="72" t="s">
        <v>209</v>
      </c>
      <c r="F5860" s="73">
        <v>244388</v>
      </c>
      <c r="G5860" s="72" t="s">
        <v>14</v>
      </c>
      <c r="H5860" s="72" t="s">
        <v>155</v>
      </c>
      <c r="I5860" s="72" t="s">
        <v>16</v>
      </c>
      <c r="J5860" s="72" t="s">
        <v>18</v>
      </c>
      <c r="K5860" s="72" t="s">
        <v>33</v>
      </c>
      <c r="L5860" s="72" t="s">
        <v>212</v>
      </c>
      <c r="M5860" s="72" t="s">
        <v>203</v>
      </c>
    </row>
    <row r="5861" spans="2:13" x14ac:dyDescent="0.25">
      <c r="B5861" s="72" t="s">
        <v>143</v>
      </c>
      <c r="C5861" s="72" t="s">
        <v>144</v>
      </c>
      <c r="D5861" s="72" t="s">
        <v>12</v>
      </c>
      <c r="E5861" s="72" t="s">
        <v>181</v>
      </c>
      <c r="F5861" s="73">
        <v>-29</v>
      </c>
      <c r="G5861" s="72" t="s">
        <v>14</v>
      </c>
      <c r="H5861" s="72" t="s">
        <v>15</v>
      </c>
      <c r="I5861" s="72" t="s">
        <v>16</v>
      </c>
      <c r="J5861" s="72" t="s">
        <v>18</v>
      </c>
      <c r="K5861" s="72" t="s">
        <v>147</v>
      </c>
      <c r="L5861" s="72" t="s">
        <v>347</v>
      </c>
      <c r="M5861" s="72"/>
    </row>
    <row r="5862" spans="2:13" x14ac:dyDescent="0.25">
      <c r="B5862" s="72" t="s">
        <v>143</v>
      </c>
      <c r="C5862" s="72" t="s">
        <v>144</v>
      </c>
      <c r="D5862" s="72" t="s">
        <v>12</v>
      </c>
      <c r="E5862" s="72" t="s">
        <v>213</v>
      </c>
      <c r="F5862" s="73">
        <v>1049</v>
      </c>
      <c r="G5862" s="72" t="s">
        <v>14</v>
      </c>
      <c r="H5862" s="72" t="s">
        <v>15</v>
      </c>
      <c r="I5862" s="72" t="s">
        <v>16</v>
      </c>
      <c r="J5862" s="72" t="s">
        <v>18</v>
      </c>
      <c r="K5862" s="72" t="s">
        <v>161</v>
      </c>
      <c r="L5862" s="72" t="s">
        <v>507</v>
      </c>
      <c r="M5862" s="72" t="s">
        <v>172</v>
      </c>
    </row>
    <row r="5863" spans="2:13" x14ac:dyDescent="0.25">
      <c r="B5863" s="72" t="s">
        <v>143</v>
      </c>
      <c r="C5863" s="72" t="s">
        <v>144</v>
      </c>
      <c r="D5863" s="72" t="s">
        <v>12</v>
      </c>
      <c r="E5863" s="72" t="s">
        <v>154</v>
      </c>
      <c r="F5863" s="73">
        <v>-1233</v>
      </c>
      <c r="G5863" s="72" t="s">
        <v>14</v>
      </c>
      <c r="H5863" s="72" t="s">
        <v>15</v>
      </c>
      <c r="I5863" s="72" t="s">
        <v>16</v>
      </c>
      <c r="J5863" s="72" t="s">
        <v>18</v>
      </c>
      <c r="K5863" s="72" t="s">
        <v>33</v>
      </c>
      <c r="L5863" s="72" t="s">
        <v>803</v>
      </c>
      <c r="M5863" s="72"/>
    </row>
    <row r="5864" spans="2:13" x14ac:dyDescent="0.25">
      <c r="B5864" s="72" t="s">
        <v>143</v>
      </c>
      <c r="C5864" s="72" t="s">
        <v>144</v>
      </c>
      <c r="D5864" s="72" t="s">
        <v>12</v>
      </c>
      <c r="E5864" s="72" t="s">
        <v>199</v>
      </c>
      <c r="F5864" s="73">
        <v>588</v>
      </c>
      <c r="G5864" s="72" t="s">
        <v>14</v>
      </c>
      <c r="H5864" s="72" t="s">
        <v>15</v>
      </c>
      <c r="I5864" s="72" t="s">
        <v>16</v>
      </c>
      <c r="J5864" s="72" t="s">
        <v>18</v>
      </c>
      <c r="K5864" s="72" t="s">
        <v>33</v>
      </c>
      <c r="L5864" s="72" t="s">
        <v>418</v>
      </c>
      <c r="M5864" s="72"/>
    </row>
    <row r="5865" spans="2:13" x14ac:dyDescent="0.25">
      <c r="B5865" s="72" t="s">
        <v>143</v>
      </c>
      <c r="C5865" s="72" t="s">
        <v>144</v>
      </c>
      <c r="D5865" s="72" t="s">
        <v>12</v>
      </c>
      <c r="E5865" s="72" t="s">
        <v>219</v>
      </c>
      <c r="F5865" s="73">
        <v>562</v>
      </c>
      <c r="G5865" s="72" t="s">
        <v>14</v>
      </c>
      <c r="H5865" s="72" t="s">
        <v>15</v>
      </c>
      <c r="I5865" s="72" t="s">
        <v>136</v>
      </c>
      <c r="J5865" s="72" t="s">
        <v>18</v>
      </c>
      <c r="K5865" s="72" t="s">
        <v>147</v>
      </c>
      <c r="L5865" s="72" t="s">
        <v>404</v>
      </c>
      <c r="M5865" s="72"/>
    </row>
    <row r="5866" spans="2:13" x14ac:dyDescent="0.25">
      <c r="B5866" s="72" t="s">
        <v>143</v>
      </c>
      <c r="C5866" s="72" t="s">
        <v>144</v>
      </c>
      <c r="D5866" s="72" t="s">
        <v>12</v>
      </c>
      <c r="E5866" s="72" t="s">
        <v>229</v>
      </c>
      <c r="F5866" s="73">
        <v>-1054</v>
      </c>
      <c r="G5866" s="72" t="s">
        <v>14</v>
      </c>
      <c r="H5866" s="72" t="s">
        <v>15</v>
      </c>
      <c r="I5866" s="72" t="s">
        <v>16</v>
      </c>
      <c r="J5866" s="72" t="s">
        <v>18</v>
      </c>
      <c r="K5866" s="72" t="s">
        <v>33</v>
      </c>
      <c r="L5866" s="72" t="s">
        <v>362</v>
      </c>
      <c r="M5866" s="72"/>
    </row>
    <row r="5867" spans="2:13" x14ac:dyDescent="0.25">
      <c r="B5867" s="72" t="s">
        <v>143</v>
      </c>
      <c r="C5867" s="72" t="s">
        <v>144</v>
      </c>
      <c r="D5867" s="72" t="s">
        <v>12</v>
      </c>
      <c r="E5867" s="72" t="s">
        <v>725</v>
      </c>
      <c r="F5867" s="73">
        <v>-340129</v>
      </c>
      <c r="G5867" s="72" t="s">
        <v>31</v>
      </c>
      <c r="H5867" s="72" t="s">
        <v>15</v>
      </c>
      <c r="I5867" s="72" t="s">
        <v>16</v>
      </c>
      <c r="J5867" s="72" t="s">
        <v>18</v>
      </c>
      <c r="K5867" s="72"/>
      <c r="L5867" s="72"/>
      <c r="M5867" s="72"/>
    </row>
    <row r="5868" spans="2:13" x14ac:dyDescent="0.25">
      <c r="B5868" s="72" t="s">
        <v>143</v>
      </c>
      <c r="C5868" s="72" t="s">
        <v>144</v>
      </c>
      <c r="D5868" s="72" t="s">
        <v>12</v>
      </c>
      <c r="E5868" s="72" t="s">
        <v>229</v>
      </c>
      <c r="F5868" s="73">
        <v>-249</v>
      </c>
      <c r="G5868" s="72" t="s">
        <v>14</v>
      </c>
      <c r="H5868" s="72" t="s">
        <v>15</v>
      </c>
      <c r="I5868" s="72" t="s">
        <v>16</v>
      </c>
      <c r="J5868" s="72" t="s">
        <v>18</v>
      </c>
      <c r="K5868" s="72" t="s">
        <v>33</v>
      </c>
      <c r="L5868" s="72" t="s">
        <v>348</v>
      </c>
      <c r="M5868" s="72"/>
    </row>
    <row r="5869" spans="2:13" x14ac:dyDescent="0.25">
      <c r="B5869" s="72" t="s">
        <v>143</v>
      </c>
      <c r="C5869" s="72" t="s">
        <v>144</v>
      </c>
      <c r="D5869" s="72" t="s">
        <v>12</v>
      </c>
      <c r="E5869" s="72" t="s">
        <v>219</v>
      </c>
      <c r="F5869" s="73">
        <v>130</v>
      </c>
      <c r="G5869" s="72" t="s">
        <v>14</v>
      </c>
      <c r="H5869" s="72" t="s">
        <v>15</v>
      </c>
      <c r="I5869" s="72" t="s">
        <v>16</v>
      </c>
      <c r="J5869" s="72" t="s">
        <v>18</v>
      </c>
      <c r="K5869" s="72" t="s">
        <v>33</v>
      </c>
      <c r="L5869" s="72" t="s">
        <v>668</v>
      </c>
      <c r="M5869" s="72"/>
    </row>
    <row r="5870" spans="2:13" x14ac:dyDescent="0.25">
      <c r="B5870" s="72" t="s">
        <v>143</v>
      </c>
      <c r="C5870" s="72" t="s">
        <v>144</v>
      </c>
      <c r="D5870" s="72" t="s">
        <v>12</v>
      </c>
      <c r="E5870" s="72" t="s">
        <v>177</v>
      </c>
      <c r="F5870" s="73">
        <v>1924162</v>
      </c>
      <c r="G5870" s="72" t="s">
        <v>14</v>
      </c>
      <c r="H5870" s="72" t="s">
        <v>15</v>
      </c>
      <c r="I5870" s="72" t="s">
        <v>16</v>
      </c>
      <c r="J5870" s="72" t="s">
        <v>18</v>
      </c>
      <c r="K5870" s="72" t="s">
        <v>147</v>
      </c>
      <c r="L5870" s="72" t="s">
        <v>557</v>
      </c>
      <c r="M5870" s="72"/>
    </row>
    <row r="5871" spans="2:13" x14ac:dyDescent="0.25">
      <c r="B5871" s="72" t="s">
        <v>143</v>
      </c>
      <c r="C5871" s="72" t="s">
        <v>144</v>
      </c>
      <c r="D5871" s="72" t="s">
        <v>12</v>
      </c>
      <c r="E5871" s="72" t="s">
        <v>229</v>
      </c>
      <c r="F5871" s="73">
        <v>-97508</v>
      </c>
      <c r="G5871" s="72" t="s">
        <v>14</v>
      </c>
      <c r="H5871" s="72" t="s">
        <v>15</v>
      </c>
      <c r="I5871" s="72" t="s">
        <v>16</v>
      </c>
      <c r="J5871" s="72" t="s">
        <v>18</v>
      </c>
      <c r="K5871" s="72" t="s">
        <v>24</v>
      </c>
      <c r="L5871" s="72" t="s">
        <v>586</v>
      </c>
      <c r="M5871" s="72"/>
    </row>
    <row r="5872" spans="2:13" x14ac:dyDescent="0.25">
      <c r="B5872" s="72" t="s">
        <v>143</v>
      </c>
      <c r="C5872" s="72" t="s">
        <v>144</v>
      </c>
      <c r="D5872" s="72" t="s">
        <v>12</v>
      </c>
      <c r="E5872" s="72" t="s">
        <v>843</v>
      </c>
      <c r="F5872" s="73">
        <v>194341</v>
      </c>
      <c r="G5872" s="72" t="s">
        <v>31</v>
      </c>
      <c r="H5872" s="72" t="s">
        <v>15</v>
      </c>
      <c r="I5872" s="72" t="s">
        <v>16</v>
      </c>
      <c r="J5872" s="72" t="s">
        <v>18</v>
      </c>
      <c r="K5872" s="72"/>
      <c r="L5872" s="72"/>
      <c r="M5872" s="72" t="s">
        <v>163</v>
      </c>
    </row>
    <row r="5873" spans="2:13" x14ac:dyDescent="0.25">
      <c r="B5873" s="72" t="s">
        <v>143</v>
      </c>
      <c r="C5873" s="72" t="s">
        <v>144</v>
      </c>
      <c r="D5873" s="72" t="s">
        <v>12</v>
      </c>
      <c r="E5873" s="72" t="s">
        <v>292</v>
      </c>
      <c r="F5873" s="73">
        <v>305120</v>
      </c>
      <c r="G5873" s="72" t="s">
        <v>14</v>
      </c>
      <c r="H5873" s="72" t="s">
        <v>155</v>
      </c>
      <c r="I5873" s="72" t="s">
        <v>16</v>
      </c>
      <c r="J5873" s="72" t="s">
        <v>18</v>
      </c>
      <c r="K5873" s="72" t="s">
        <v>33</v>
      </c>
      <c r="L5873" s="72" t="s">
        <v>279</v>
      </c>
      <c r="M5873" s="72" t="s">
        <v>293</v>
      </c>
    </row>
    <row r="5874" spans="2:13" x14ac:dyDescent="0.25">
      <c r="B5874" s="72" t="s">
        <v>143</v>
      </c>
      <c r="C5874" s="72" t="s">
        <v>144</v>
      </c>
      <c r="D5874" s="72" t="s">
        <v>12</v>
      </c>
      <c r="E5874" s="72" t="s">
        <v>439</v>
      </c>
      <c r="F5874" s="73">
        <v>230601</v>
      </c>
      <c r="G5874" s="72" t="s">
        <v>14</v>
      </c>
      <c r="H5874" s="72" t="s">
        <v>15</v>
      </c>
      <c r="I5874" s="72" t="s">
        <v>16</v>
      </c>
      <c r="J5874" s="72" t="s">
        <v>18</v>
      </c>
      <c r="K5874" s="72" t="s">
        <v>189</v>
      </c>
      <c r="L5874" s="72" t="s">
        <v>324</v>
      </c>
      <c r="M5874" s="72"/>
    </row>
    <row r="5875" spans="2:13" x14ac:dyDescent="0.25">
      <c r="B5875" s="72" t="s">
        <v>143</v>
      </c>
      <c r="C5875" s="72" t="s">
        <v>144</v>
      </c>
      <c r="D5875" s="72" t="s">
        <v>12</v>
      </c>
      <c r="E5875" s="72" t="s">
        <v>181</v>
      </c>
      <c r="F5875" s="73">
        <v>-3503</v>
      </c>
      <c r="G5875" s="72" t="s">
        <v>14</v>
      </c>
      <c r="H5875" s="72" t="s">
        <v>15</v>
      </c>
      <c r="I5875" s="72" t="s">
        <v>16</v>
      </c>
      <c r="J5875" s="72" t="s">
        <v>18</v>
      </c>
      <c r="K5875" s="72" t="s">
        <v>147</v>
      </c>
      <c r="L5875" s="72" t="s">
        <v>370</v>
      </c>
      <c r="M5875" s="72"/>
    </row>
    <row r="5876" spans="2:13" x14ac:dyDescent="0.25">
      <c r="B5876" s="72" t="s">
        <v>143</v>
      </c>
      <c r="C5876" s="72" t="s">
        <v>144</v>
      </c>
      <c r="D5876" s="72" t="s">
        <v>12</v>
      </c>
      <c r="E5876" s="72" t="s">
        <v>177</v>
      </c>
      <c r="F5876" s="73">
        <v>602666</v>
      </c>
      <c r="G5876" s="72" t="s">
        <v>14</v>
      </c>
      <c r="H5876" s="72" t="s">
        <v>15</v>
      </c>
      <c r="I5876" s="72" t="s">
        <v>16</v>
      </c>
      <c r="J5876" s="72" t="s">
        <v>18</v>
      </c>
      <c r="K5876" s="72" t="s">
        <v>147</v>
      </c>
      <c r="L5876" s="72" t="s">
        <v>454</v>
      </c>
      <c r="M5876" s="72"/>
    </row>
    <row r="5877" spans="2:13" x14ac:dyDescent="0.25">
      <c r="B5877" s="72" t="s">
        <v>143</v>
      </c>
      <c r="C5877" s="72" t="s">
        <v>144</v>
      </c>
      <c r="D5877" s="72" t="s">
        <v>12</v>
      </c>
      <c r="E5877" s="72" t="s">
        <v>170</v>
      </c>
      <c r="F5877" s="73">
        <v>31466</v>
      </c>
      <c r="G5877" s="72" t="s">
        <v>14</v>
      </c>
      <c r="H5877" s="72" t="s">
        <v>15</v>
      </c>
      <c r="I5877" s="72" t="s">
        <v>16</v>
      </c>
      <c r="J5877" s="72" t="s">
        <v>18</v>
      </c>
      <c r="K5877" s="72" t="s">
        <v>168</v>
      </c>
      <c r="L5877" s="72" t="s">
        <v>298</v>
      </c>
      <c r="M5877" s="72" t="s">
        <v>191</v>
      </c>
    </row>
    <row r="5878" spans="2:13" x14ac:dyDescent="0.25">
      <c r="B5878" s="72" t="s">
        <v>143</v>
      </c>
      <c r="C5878" s="72" t="s">
        <v>144</v>
      </c>
      <c r="D5878" s="72" t="s">
        <v>12</v>
      </c>
      <c r="E5878" s="72" t="s">
        <v>170</v>
      </c>
      <c r="F5878" s="73">
        <v>31070</v>
      </c>
      <c r="G5878" s="72" t="s">
        <v>14</v>
      </c>
      <c r="H5878" s="72" t="s">
        <v>155</v>
      </c>
      <c r="I5878" s="72" t="s">
        <v>16</v>
      </c>
      <c r="J5878" s="72" t="s">
        <v>18</v>
      </c>
      <c r="K5878" s="72" t="s">
        <v>33</v>
      </c>
      <c r="L5878" s="72" t="s">
        <v>473</v>
      </c>
      <c r="M5878" s="72" t="s">
        <v>248</v>
      </c>
    </row>
    <row r="5879" spans="2:13" x14ac:dyDescent="0.25">
      <c r="B5879" s="72" t="s">
        <v>143</v>
      </c>
      <c r="C5879" s="72" t="s">
        <v>144</v>
      </c>
      <c r="D5879" s="72" t="s">
        <v>12</v>
      </c>
      <c r="E5879" s="72" t="s">
        <v>152</v>
      </c>
      <c r="F5879" s="73">
        <v>-98</v>
      </c>
      <c r="G5879" s="72" t="s">
        <v>14</v>
      </c>
      <c r="H5879" s="72" t="s">
        <v>15</v>
      </c>
      <c r="I5879" s="72" t="s">
        <v>136</v>
      </c>
      <c r="J5879" s="72" t="s">
        <v>18</v>
      </c>
      <c r="K5879" s="72" t="s">
        <v>33</v>
      </c>
      <c r="L5879" s="72" t="s">
        <v>316</v>
      </c>
      <c r="M5879" s="72"/>
    </row>
    <row r="5880" spans="2:13" x14ac:dyDescent="0.25">
      <c r="B5880" s="72" t="s">
        <v>143</v>
      </c>
      <c r="C5880" s="72" t="s">
        <v>144</v>
      </c>
      <c r="D5880" s="72" t="s">
        <v>12</v>
      </c>
      <c r="E5880" s="72" t="s">
        <v>244</v>
      </c>
      <c r="F5880" s="73">
        <v>77</v>
      </c>
      <c r="G5880" s="72" t="s">
        <v>14</v>
      </c>
      <c r="H5880" s="72" t="s">
        <v>15</v>
      </c>
      <c r="I5880" s="72" t="s">
        <v>16</v>
      </c>
      <c r="J5880" s="72" t="s">
        <v>18</v>
      </c>
      <c r="K5880" s="72" t="s">
        <v>147</v>
      </c>
      <c r="L5880" s="72" t="s">
        <v>389</v>
      </c>
      <c r="M5880" s="72" t="s">
        <v>172</v>
      </c>
    </row>
    <row r="5881" spans="2:13" x14ac:dyDescent="0.25">
      <c r="B5881" s="72" t="s">
        <v>143</v>
      </c>
      <c r="C5881" s="72" t="s">
        <v>144</v>
      </c>
      <c r="D5881" s="72" t="s">
        <v>12</v>
      </c>
      <c r="E5881" s="72" t="s">
        <v>197</v>
      </c>
      <c r="F5881" s="73">
        <v>47677</v>
      </c>
      <c r="G5881" s="72" t="s">
        <v>14</v>
      </c>
      <c r="H5881" s="72" t="s">
        <v>15</v>
      </c>
      <c r="I5881" s="72" t="s">
        <v>16</v>
      </c>
      <c r="J5881" s="72" t="s">
        <v>17</v>
      </c>
      <c r="K5881" s="72" t="s">
        <v>24</v>
      </c>
      <c r="L5881" s="72" t="s">
        <v>264</v>
      </c>
      <c r="M5881" s="72" t="s">
        <v>151</v>
      </c>
    </row>
    <row r="5882" spans="2:13" x14ac:dyDescent="0.25">
      <c r="B5882" s="72" t="s">
        <v>143</v>
      </c>
      <c r="C5882" s="72" t="s">
        <v>144</v>
      </c>
      <c r="D5882" s="72" t="s">
        <v>12</v>
      </c>
      <c r="E5882" s="72" t="s">
        <v>229</v>
      </c>
      <c r="F5882" s="73">
        <v>-36472</v>
      </c>
      <c r="G5882" s="72" t="s">
        <v>14</v>
      </c>
      <c r="H5882" s="72" t="s">
        <v>15</v>
      </c>
      <c r="I5882" s="72" t="s">
        <v>16</v>
      </c>
      <c r="J5882" s="72" t="s">
        <v>18</v>
      </c>
      <c r="K5882" s="72" t="s">
        <v>24</v>
      </c>
      <c r="L5882" s="72" t="s">
        <v>708</v>
      </c>
      <c r="M5882" s="72"/>
    </row>
    <row r="5883" spans="2:13" x14ac:dyDescent="0.25">
      <c r="B5883" s="72" t="s">
        <v>143</v>
      </c>
      <c r="C5883" s="72" t="s">
        <v>144</v>
      </c>
      <c r="D5883" s="72" t="s">
        <v>12</v>
      </c>
      <c r="E5883" s="72" t="s">
        <v>363</v>
      </c>
      <c r="F5883" s="73">
        <v>18375176</v>
      </c>
      <c r="G5883" s="72" t="s">
        <v>14</v>
      </c>
      <c r="H5883" s="72" t="s">
        <v>155</v>
      </c>
      <c r="I5883" s="72" t="s">
        <v>16</v>
      </c>
      <c r="J5883" s="72" t="s">
        <v>18</v>
      </c>
      <c r="K5883" s="72" t="s">
        <v>267</v>
      </c>
      <c r="L5883" s="72" t="s">
        <v>641</v>
      </c>
      <c r="M5883" s="72" t="s">
        <v>151</v>
      </c>
    </row>
    <row r="5884" spans="2:13" x14ac:dyDescent="0.25">
      <c r="B5884" s="72" t="s">
        <v>143</v>
      </c>
      <c r="C5884" s="72" t="s">
        <v>144</v>
      </c>
      <c r="D5884" s="72" t="s">
        <v>12</v>
      </c>
      <c r="E5884" s="72" t="s">
        <v>229</v>
      </c>
      <c r="F5884" s="73">
        <v>-3340822</v>
      </c>
      <c r="G5884" s="72" t="s">
        <v>14</v>
      </c>
      <c r="H5884" s="72" t="s">
        <v>155</v>
      </c>
      <c r="I5884" s="72" t="s">
        <v>16</v>
      </c>
      <c r="J5884" s="72" t="s">
        <v>18</v>
      </c>
      <c r="K5884" s="72" t="s">
        <v>33</v>
      </c>
      <c r="L5884" s="72" t="s">
        <v>551</v>
      </c>
      <c r="M5884" s="72"/>
    </row>
    <row r="5885" spans="2:13" x14ac:dyDescent="0.25">
      <c r="B5885" s="72" t="s">
        <v>143</v>
      </c>
      <c r="C5885" s="72" t="s">
        <v>144</v>
      </c>
      <c r="D5885" s="72" t="s">
        <v>12</v>
      </c>
      <c r="E5885" s="72" t="s">
        <v>229</v>
      </c>
      <c r="F5885" s="73">
        <v>-408</v>
      </c>
      <c r="G5885" s="72" t="s">
        <v>14</v>
      </c>
      <c r="H5885" s="72" t="s">
        <v>15</v>
      </c>
      <c r="I5885" s="72" t="s">
        <v>16</v>
      </c>
      <c r="J5885" s="72" t="s">
        <v>371</v>
      </c>
      <c r="K5885" s="72" t="s">
        <v>147</v>
      </c>
      <c r="L5885" s="72" t="s">
        <v>374</v>
      </c>
      <c r="M5885" s="72"/>
    </row>
    <row r="5886" spans="2:13" x14ac:dyDescent="0.25">
      <c r="B5886" s="72" t="s">
        <v>143</v>
      </c>
      <c r="C5886" s="72" t="s">
        <v>144</v>
      </c>
      <c r="D5886" s="72" t="s">
        <v>12</v>
      </c>
      <c r="E5886" s="72" t="s">
        <v>282</v>
      </c>
      <c r="F5886" s="73">
        <v>-666</v>
      </c>
      <c r="G5886" s="72" t="s">
        <v>14</v>
      </c>
      <c r="H5886" s="72" t="s">
        <v>15</v>
      </c>
      <c r="I5886" s="72" t="s">
        <v>16</v>
      </c>
      <c r="J5886" s="72" t="s">
        <v>18</v>
      </c>
      <c r="K5886" s="72" t="s">
        <v>33</v>
      </c>
      <c r="L5886" s="72" t="s">
        <v>348</v>
      </c>
      <c r="M5886" s="72"/>
    </row>
    <row r="5887" spans="2:13" x14ac:dyDescent="0.25">
      <c r="B5887" s="72" t="s">
        <v>143</v>
      </c>
      <c r="C5887" s="72" t="s">
        <v>144</v>
      </c>
      <c r="D5887" s="72" t="s">
        <v>12</v>
      </c>
      <c r="E5887" s="72" t="s">
        <v>280</v>
      </c>
      <c r="F5887" s="73">
        <v>242325</v>
      </c>
      <c r="G5887" s="72" t="s">
        <v>14</v>
      </c>
      <c r="H5887" s="72" t="s">
        <v>15</v>
      </c>
      <c r="I5887" s="72" t="s">
        <v>16</v>
      </c>
      <c r="J5887" s="72" t="s">
        <v>18</v>
      </c>
      <c r="K5887" s="72" t="s">
        <v>21</v>
      </c>
      <c r="L5887" s="72" t="s">
        <v>645</v>
      </c>
      <c r="M5887" s="72" t="s">
        <v>203</v>
      </c>
    </row>
    <row r="5888" spans="2:13" x14ac:dyDescent="0.25">
      <c r="B5888" s="72" t="s">
        <v>143</v>
      </c>
      <c r="C5888" s="72" t="s">
        <v>144</v>
      </c>
      <c r="D5888" s="72" t="s">
        <v>12</v>
      </c>
      <c r="E5888" s="72" t="s">
        <v>145</v>
      </c>
      <c r="F5888" s="73">
        <v>-2124450</v>
      </c>
      <c r="G5888" s="72" t="s">
        <v>14</v>
      </c>
      <c r="H5888" s="72" t="s">
        <v>15</v>
      </c>
      <c r="I5888" s="72" t="s">
        <v>16</v>
      </c>
      <c r="J5888" s="72" t="s">
        <v>18</v>
      </c>
      <c r="K5888" s="72" t="s">
        <v>21</v>
      </c>
      <c r="L5888" s="72" t="s">
        <v>457</v>
      </c>
      <c r="M5888" s="72"/>
    </row>
    <row r="5889" spans="2:13" x14ac:dyDescent="0.25">
      <c r="B5889" s="72" t="s">
        <v>143</v>
      </c>
      <c r="C5889" s="72" t="s">
        <v>144</v>
      </c>
      <c r="D5889" s="72" t="s">
        <v>12</v>
      </c>
      <c r="E5889" s="72" t="s">
        <v>197</v>
      </c>
      <c r="F5889" s="73">
        <v>435764</v>
      </c>
      <c r="G5889" s="72" t="s">
        <v>14</v>
      </c>
      <c r="H5889" s="72" t="s">
        <v>15</v>
      </c>
      <c r="I5889" s="72" t="s">
        <v>16</v>
      </c>
      <c r="J5889" s="72" t="s">
        <v>18</v>
      </c>
      <c r="K5889" s="72" t="s">
        <v>214</v>
      </c>
      <c r="L5889" s="72" t="s">
        <v>373</v>
      </c>
      <c r="M5889" s="72" t="s">
        <v>163</v>
      </c>
    </row>
    <row r="5890" spans="2:13" x14ac:dyDescent="0.25">
      <c r="B5890" s="72" t="s">
        <v>143</v>
      </c>
      <c r="C5890" s="72" t="s">
        <v>144</v>
      </c>
      <c r="D5890" s="72" t="s">
        <v>12</v>
      </c>
      <c r="E5890" s="72" t="s">
        <v>183</v>
      </c>
      <c r="F5890" s="73">
        <v>140667</v>
      </c>
      <c r="G5890" s="72" t="s">
        <v>14</v>
      </c>
      <c r="H5890" s="72" t="s">
        <v>15</v>
      </c>
      <c r="I5890" s="72" t="s">
        <v>16</v>
      </c>
      <c r="J5890" s="72" t="s">
        <v>18</v>
      </c>
      <c r="K5890" s="72" t="s">
        <v>21</v>
      </c>
      <c r="L5890" s="72" t="s">
        <v>238</v>
      </c>
      <c r="M5890" s="72" t="s">
        <v>248</v>
      </c>
    </row>
    <row r="5891" spans="2:13" x14ac:dyDescent="0.25">
      <c r="B5891" s="72" t="s">
        <v>143</v>
      </c>
      <c r="C5891" s="72" t="s">
        <v>144</v>
      </c>
      <c r="D5891" s="72" t="s">
        <v>12</v>
      </c>
      <c r="E5891" s="72" t="s">
        <v>383</v>
      </c>
      <c r="F5891" s="73">
        <v>397706</v>
      </c>
      <c r="G5891" s="72" t="s">
        <v>14</v>
      </c>
      <c r="H5891" s="72" t="s">
        <v>15</v>
      </c>
      <c r="I5891" s="72" t="s">
        <v>16</v>
      </c>
      <c r="J5891" s="72" t="s">
        <v>18</v>
      </c>
      <c r="K5891" s="72" t="s">
        <v>161</v>
      </c>
      <c r="L5891" s="72" t="s">
        <v>341</v>
      </c>
      <c r="M5891" s="72" t="s">
        <v>424</v>
      </c>
    </row>
    <row r="5892" spans="2:13" x14ac:dyDescent="0.25">
      <c r="B5892" s="72" t="s">
        <v>143</v>
      </c>
      <c r="C5892" s="72" t="s">
        <v>144</v>
      </c>
      <c r="D5892" s="72" t="s">
        <v>12</v>
      </c>
      <c r="E5892" s="72" t="s">
        <v>175</v>
      </c>
      <c r="F5892" s="73">
        <v>-310071</v>
      </c>
      <c r="G5892" s="72" t="s">
        <v>14</v>
      </c>
      <c r="H5892" s="72" t="s">
        <v>15</v>
      </c>
      <c r="I5892" s="72" t="s">
        <v>16</v>
      </c>
      <c r="J5892" s="72" t="s">
        <v>18</v>
      </c>
      <c r="K5892" s="72" t="s">
        <v>147</v>
      </c>
      <c r="L5892" s="72" t="s">
        <v>587</v>
      </c>
      <c r="M5892" s="72"/>
    </row>
    <row r="5893" spans="2:13" x14ac:dyDescent="0.25">
      <c r="B5893" s="72" t="s">
        <v>143</v>
      </c>
      <c r="C5893" s="72" t="s">
        <v>144</v>
      </c>
      <c r="D5893" s="72" t="s">
        <v>12</v>
      </c>
      <c r="E5893" s="72" t="s">
        <v>242</v>
      </c>
      <c r="F5893" s="73">
        <v>-2249</v>
      </c>
      <c r="G5893" s="72" t="s">
        <v>14</v>
      </c>
      <c r="H5893" s="72" t="s">
        <v>15</v>
      </c>
      <c r="I5893" s="72" t="s">
        <v>16</v>
      </c>
      <c r="J5893" s="72" t="s">
        <v>18</v>
      </c>
      <c r="K5893" s="72" t="s">
        <v>165</v>
      </c>
      <c r="L5893" s="72" t="s">
        <v>166</v>
      </c>
      <c r="M5893" s="72"/>
    </row>
    <row r="5894" spans="2:13" x14ac:dyDescent="0.25">
      <c r="B5894" s="72" t="s">
        <v>143</v>
      </c>
      <c r="C5894" s="72" t="s">
        <v>144</v>
      </c>
      <c r="D5894" s="72" t="s">
        <v>12</v>
      </c>
      <c r="E5894" s="72" t="s">
        <v>152</v>
      </c>
      <c r="F5894" s="73">
        <v>-1578</v>
      </c>
      <c r="G5894" s="72" t="s">
        <v>14</v>
      </c>
      <c r="H5894" s="72" t="s">
        <v>15</v>
      </c>
      <c r="I5894" s="72" t="s">
        <v>16</v>
      </c>
      <c r="J5894" s="72" t="s">
        <v>18</v>
      </c>
      <c r="K5894" s="72" t="s">
        <v>24</v>
      </c>
      <c r="L5894" s="72" t="s">
        <v>620</v>
      </c>
      <c r="M5894" s="72"/>
    </row>
    <row r="5895" spans="2:13" x14ac:dyDescent="0.25">
      <c r="B5895" s="72" t="s">
        <v>143</v>
      </c>
      <c r="C5895" s="72" t="s">
        <v>144</v>
      </c>
      <c r="D5895" s="72" t="s">
        <v>12</v>
      </c>
      <c r="E5895" s="72" t="s">
        <v>219</v>
      </c>
      <c r="F5895" s="73">
        <v>31227</v>
      </c>
      <c r="G5895" s="72" t="s">
        <v>14</v>
      </c>
      <c r="H5895" s="72" t="s">
        <v>15</v>
      </c>
      <c r="I5895" s="72" t="s">
        <v>16</v>
      </c>
      <c r="J5895" s="72" t="s">
        <v>18</v>
      </c>
      <c r="K5895" s="72" t="s">
        <v>189</v>
      </c>
      <c r="L5895" s="72" t="s">
        <v>735</v>
      </c>
      <c r="M5895" s="72"/>
    </row>
    <row r="5896" spans="2:13" x14ac:dyDescent="0.25">
      <c r="B5896" s="72" t="s">
        <v>143</v>
      </c>
      <c r="C5896" s="72" t="s">
        <v>144</v>
      </c>
      <c r="D5896" s="72" t="s">
        <v>12</v>
      </c>
      <c r="E5896" s="72" t="s">
        <v>219</v>
      </c>
      <c r="F5896" s="73">
        <v>283948</v>
      </c>
      <c r="G5896" s="72" t="s">
        <v>14</v>
      </c>
      <c r="H5896" s="72" t="s">
        <v>15</v>
      </c>
      <c r="I5896" s="72" t="s">
        <v>16</v>
      </c>
      <c r="J5896" s="72" t="s">
        <v>18</v>
      </c>
      <c r="K5896" s="72" t="s">
        <v>33</v>
      </c>
      <c r="L5896" s="72" t="s">
        <v>409</v>
      </c>
      <c r="M5896" s="72"/>
    </row>
    <row r="5897" spans="2:13" x14ac:dyDescent="0.25">
      <c r="B5897" s="72" t="s">
        <v>143</v>
      </c>
      <c r="C5897" s="72" t="s">
        <v>144</v>
      </c>
      <c r="D5897" s="72" t="s">
        <v>12</v>
      </c>
      <c r="E5897" s="72" t="s">
        <v>160</v>
      </c>
      <c r="F5897" s="73">
        <v>118120</v>
      </c>
      <c r="G5897" s="72" t="s">
        <v>14</v>
      </c>
      <c r="H5897" s="72" t="s">
        <v>155</v>
      </c>
      <c r="I5897" s="72" t="s">
        <v>136</v>
      </c>
      <c r="J5897" s="72" t="s">
        <v>18</v>
      </c>
      <c r="K5897" s="72" t="s">
        <v>21</v>
      </c>
      <c r="L5897" s="72" t="s">
        <v>272</v>
      </c>
      <c r="M5897" s="72" t="s">
        <v>248</v>
      </c>
    </row>
    <row r="5898" spans="2:13" x14ac:dyDescent="0.25">
      <c r="B5898" s="72" t="s">
        <v>143</v>
      </c>
      <c r="C5898" s="72" t="s">
        <v>144</v>
      </c>
      <c r="D5898" s="72" t="s">
        <v>12</v>
      </c>
      <c r="E5898" s="72" t="s">
        <v>188</v>
      </c>
      <c r="F5898" s="73">
        <v>4542795</v>
      </c>
      <c r="G5898" s="72" t="s">
        <v>14</v>
      </c>
      <c r="H5898" s="72" t="s">
        <v>155</v>
      </c>
      <c r="I5898" s="72" t="s">
        <v>16</v>
      </c>
      <c r="J5898" s="72" t="s">
        <v>18</v>
      </c>
      <c r="K5898" s="72" t="s">
        <v>33</v>
      </c>
      <c r="L5898" s="72" t="s">
        <v>228</v>
      </c>
      <c r="M5898" s="72" t="s">
        <v>191</v>
      </c>
    </row>
    <row r="5899" spans="2:13" x14ac:dyDescent="0.25">
      <c r="B5899" s="72" t="s">
        <v>143</v>
      </c>
      <c r="C5899" s="72" t="s">
        <v>144</v>
      </c>
      <c r="D5899" s="72" t="s">
        <v>12</v>
      </c>
      <c r="E5899" s="72" t="s">
        <v>181</v>
      </c>
      <c r="F5899" s="73">
        <v>-4756</v>
      </c>
      <c r="G5899" s="72" t="s">
        <v>14</v>
      </c>
      <c r="H5899" s="72" t="s">
        <v>15</v>
      </c>
      <c r="I5899" s="72" t="s">
        <v>16</v>
      </c>
      <c r="J5899" s="72" t="s">
        <v>18</v>
      </c>
      <c r="K5899" s="72" t="s">
        <v>147</v>
      </c>
      <c r="L5899" s="72" t="s">
        <v>529</v>
      </c>
      <c r="M5899" s="72"/>
    </row>
    <row r="5900" spans="2:13" x14ac:dyDescent="0.25">
      <c r="B5900" s="72" t="s">
        <v>143</v>
      </c>
      <c r="C5900" s="72" t="s">
        <v>144</v>
      </c>
      <c r="D5900" s="72" t="s">
        <v>12</v>
      </c>
      <c r="E5900" s="72" t="s">
        <v>199</v>
      </c>
      <c r="F5900" s="73">
        <v>377</v>
      </c>
      <c r="G5900" s="72" t="s">
        <v>14</v>
      </c>
      <c r="H5900" s="72" t="s">
        <v>15</v>
      </c>
      <c r="I5900" s="72" t="s">
        <v>16</v>
      </c>
      <c r="J5900" s="72" t="s">
        <v>18</v>
      </c>
      <c r="K5900" s="72" t="s">
        <v>33</v>
      </c>
      <c r="L5900" s="72" t="s">
        <v>844</v>
      </c>
      <c r="M5900" s="72"/>
    </row>
    <row r="5901" spans="2:13" x14ac:dyDescent="0.25">
      <c r="B5901" s="72" t="s">
        <v>143</v>
      </c>
      <c r="C5901" s="72" t="s">
        <v>144</v>
      </c>
      <c r="D5901" s="72" t="s">
        <v>12</v>
      </c>
      <c r="E5901" s="72" t="s">
        <v>157</v>
      </c>
      <c r="F5901" s="73">
        <v>551405</v>
      </c>
      <c r="G5901" s="72" t="s">
        <v>14</v>
      </c>
      <c r="H5901" s="72" t="s">
        <v>15</v>
      </c>
      <c r="I5901" s="72" t="s">
        <v>16</v>
      </c>
      <c r="J5901" s="72" t="s">
        <v>18</v>
      </c>
      <c r="K5901" s="72" t="s">
        <v>147</v>
      </c>
      <c r="L5901" s="72" t="s">
        <v>278</v>
      </c>
      <c r="M5901" s="72" t="s">
        <v>334</v>
      </c>
    </row>
    <row r="5902" spans="2:13" x14ac:dyDescent="0.25">
      <c r="B5902" s="72" t="s">
        <v>143</v>
      </c>
      <c r="C5902" s="72" t="s">
        <v>144</v>
      </c>
      <c r="D5902" s="72" t="s">
        <v>12</v>
      </c>
      <c r="E5902" s="72" t="s">
        <v>219</v>
      </c>
      <c r="F5902" s="73">
        <v>16310</v>
      </c>
      <c r="G5902" s="72" t="s">
        <v>14</v>
      </c>
      <c r="H5902" s="72" t="s">
        <v>15</v>
      </c>
      <c r="I5902" s="72" t="s">
        <v>16</v>
      </c>
      <c r="J5902" s="72" t="s">
        <v>18</v>
      </c>
      <c r="K5902" s="72" t="s">
        <v>33</v>
      </c>
      <c r="L5902" s="72" t="s">
        <v>615</v>
      </c>
      <c r="M5902" s="72"/>
    </row>
    <row r="5903" spans="2:13" x14ac:dyDescent="0.25">
      <c r="B5903" s="72" t="s">
        <v>143</v>
      </c>
      <c r="C5903" s="72" t="s">
        <v>144</v>
      </c>
      <c r="D5903" s="72" t="s">
        <v>12</v>
      </c>
      <c r="E5903" s="72" t="s">
        <v>154</v>
      </c>
      <c r="F5903" s="73">
        <v>-1219</v>
      </c>
      <c r="G5903" s="72" t="s">
        <v>14</v>
      </c>
      <c r="H5903" s="72" t="s">
        <v>15</v>
      </c>
      <c r="I5903" s="72" t="s">
        <v>16</v>
      </c>
      <c r="J5903" s="72" t="s">
        <v>18</v>
      </c>
      <c r="K5903" s="72" t="s">
        <v>21</v>
      </c>
      <c r="L5903" s="72" t="s">
        <v>274</v>
      </c>
      <c r="M5903" s="72"/>
    </row>
    <row r="5904" spans="2:13" x14ac:dyDescent="0.25">
      <c r="B5904" s="72" t="s">
        <v>143</v>
      </c>
      <c r="C5904" s="72" t="s">
        <v>144</v>
      </c>
      <c r="D5904" s="72" t="s">
        <v>12</v>
      </c>
      <c r="E5904" s="72" t="s">
        <v>219</v>
      </c>
      <c r="F5904" s="73">
        <v>2763</v>
      </c>
      <c r="G5904" s="72" t="s">
        <v>14</v>
      </c>
      <c r="H5904" s="72" t="s">
        <v>15</v>
      </c>
      <c r="I5904" s="72" t="s">
        <v>16</v>
      </c>
      <c r="J5904" s="72" t="s">
        <v>18</v>
      </c>
      <c r="K5904" s="72" t="s">
        <v>214</v>
      </c>
      <c r="L5904" s="72" t="s">
        <v>840</v>
      </c>
      <c r="M5904" s="72"/>
    </row>
    <row r="5905" spans="2:13" x14ac:dyDescent="0.25">
      <c r="B5905" s="72" t="s">
        <v>143</v>
      </c>
      <c r="C5905" s="72" t="s">
        <v>144</v>
      </c>
      <c r="D5905" s="72" t="s">
        <v>12</v>
      </c>
      <c r="E5905" s="72" t="s">
        <v>219</v>
      </c>
      <c r="F5905" s="73">
        <v>909310</v>
      </c>
      <c r="G5905" s="72" t="s">
        <v>14</v>
      </c>
      <c r="H5905" s="72" t="s">
        <v>155</v>
      </c>
      <c r="I5905" s="72" t="s">
        <v>16</v>
      </c>
      <c r="J5905" s="72" t="s">
        <v>18</v>
      </c>
      <c r="K5905" s="72" t="s">
        <v>267</v>
      </c>
      <c r="L5905" s="72" t="s">
        <v>302</v>
      </c>
      <c r="M5905" s="72"/>
    </row>
    <row r="5906" spans="2:13" x14ac:dyDescent="0.25">
      <c r="B5906" s="72" t="s">
        <v>143</v>
      </c>
      <c r="C5906" s="72" t="s">
        <v>144</v>
      </c>
      <c r="D5906" s="72" t="s">
        <v>12</v>
      </c>
      <c r="E5906" s="72" t="s">
        <v>152</v>
      </c>
      <c r="F5906" s="73">
        <v>-66987</v>
      </c>
      <c r="G5906" s="72" t="s">
        <v>14</v>
      </c>
      <c r="H5906" s="72" t="s">
        <v>15</v>
      </c>
      <c r="I5906" s="72" t="s">
        <v>16</v>
      </c>
      <c r="J5906" s="72" t="s">
        <v>18</v>
      </c>
      <c r="K5906" s="72" t="s">
        <v>147</v>
      </c>
      <c r="L5906" s="72" t="s">
        <v>477</v>
      </c>
      <c r="M5906" s="72"/>
    </row>
    <row r="5907" spans="2:13" x14ac:dyDescent="0.25">
      <c r="B5907" s="72" t="s">
        <v>143</v>
      </c>
      <c r="C5907" s="72" t="s">
        <v>144</v>
      </c>
      <c r="D5907" s="72" t="s">
        <v>12</v>
      </c>
      <c r="E5907" s="72" t="s">
        <v>229</v>
      </c>
      <c r="F5907" s="73">
        <v>-21865</v>
      </c>
      <c r="G5907" s="72" t="s">
        <v>14</v>
      </c>
      <c r="H5907" s="72" t="s">
        <v>155</v>
      </c>
      <c r="I5907" s="72" t="s">
        <v>16</v>
      </c>
      <c r="J5907" s="72" t="s">
        <v>18</v>
      </c>
      <c r="K5907" s="72" t="s">
        <v>33</v>
      </c>
      <c r="L5907" s="72" t="s">
        <v>615</v>
      </c>
      <c r="M5907" s="72"/>
    </row>
    <row r="5908" spans="2:13" x14ac:dyDescent="0.25">
      <c r="B5908" s="72" t="s">
        <v>143</v>
      </c>
      <c r="C5908" s="72" t="s">
        <v>144</v>
      </c>
      <c r="D5908" s="72" t="s">
        <v>12</v>
      </c>
      <c r="E5908" s="72" t="s">
        <v>183</v>
      </c>
      <c r="F5908" s="73">
        <v>14357</v>
      </c>
      <c r="G5908" s="72" t="s">
        <v>14</v>
      </c>
      <c r="H5908" s="72" t="s">
        <v>155</v>
      </c>
      <c r="I5908" s="72" t="s">
        <v>16</v>
      </c>
      <c r="J5908" s="72" t="s">
        <v>18</v>
      </c>
      <c r="K5908" s="72" t="s">
        <v>267</v>
      </c>
      <c r="L5908" s="72" t="s">
        <v>589</v>
      </c>
      <c r="M5908" s="72" t="s">
        <v>163</v>
      </c>
    </row>
    <row r="5909" spans="2:13" x14ac:dyDescent="0.25">
      <c r="B5909" s="72" t="s">
        <v>143</v>
      </c>
      <c r="C5909" s="72" t="s">
        <v>144</v>
      </c>
      <c r="D5909" s="72" t="s">
        <v>12</v>
      </c>
      <c r="E5909" s="72" t="s">
        <v>229</v>
      </c>
      <c r="F5909" s="73">
        <v>-77307</v>
      </c>
      <c r="G5909" s="72" t="s">
        <v>14</v>
      </c>
      <c r="H5909" s="72" t="s">
        <v>15</v>
      </c>
      <c r="I5909" s="72" t="s">
        <v>16</v>
      </c>
      <c r="J5909" s="72" t="s">
        <v>18</v>
      </c>
      <c r="K5909" s="72" t="s">
        <v>184</v>
      </c>
      <c r="L5909" s="72" t="s">
        <v>698</v>
      </c>
      <c r="M5909" s="72"/>
    </row>
    <row r="5910" spans="2:13" x14ac:dyDescent="0.25">
      <c r="B5910" s="72" t="s">
        <v>143</v>
      </c>
      <c r="C5910" s="72" t="s">
        <v>144</v>
      </c>
      <c r="D5910" s="72" t="s">
        <v>12</v>
      </c>
      <c r="E5910" s="72" t="s">
        <v>145</v>
      </c>
      <c r="F5910" s="73">
        <v>-162770</v>
      </c>
      <c r="G5910" s="72" t="s">
        <v>14</v>
      </c>
      <c r="H5910" s="72" t="s">
        <v>155</v>
      </c>
      <c r="I5910" s="72" t="s">
        <v>16</v>
      </c>
      <c r="J5910" s="72" t="s">
        <v>18</v>
      </c>
      <c r="K5910" s="72" t="s">
        <v>33</v>
      </c>
      <c r="L5910" s="72" t="s">
        <v>429</v>
      </c>
      <c r="M5910" s="72"/>
    </row>
    <row r="5911" spans="2:13" x14ac:dyDescent="0.25">
      <c r="B5911" s="72" t="s">
        <v>143</v>
      </c>
      <c r="C5911" s="72" t="s">
        <v>144</v>
      </c>
      <c r="D5911" s="72" t="s">
        <v>12</v>
      </c>
      <c r="E5911" s="72" t="s">
        <v>181</v>
      </c>
      <c r="F5911" s="73">
        <v>-512</v>
      </c>
      <c r="G5911" s="72" t="s">
        <v>14</v>
      </c>
      <c r="H5911" s="72" t="s">
        <v>155</v>
      </c>
      <c r="I5911" s="72" t="s">
        <v>136</v>
      </c>
      <c r="J5911" s="72" t="s">
        <v>18</v>
      </c>
      <c r="K5911" s="72" t="s">
        <v>21</v>
      </c>
      <c r="L5911" s="72" t="s">
        <v>609</v>
      </c>
      <c r="M5911" s="72"/>
    </row>
    <row r="5912" spans="2:13" x14ac:dyDescent="0.25">
      <c r="B5912" s="72" t="s">
        <v>143</v>
      </c>
      <c r="C5912" s="72" t="s">
        <v>144</v>
      </c>
      <c r="D5912" s="72" t="s">
        <v>12</v>
      </c>
      <c r="E5912" s="72" t="s">
        <v>219</v>
      </c>
      <c r="F5912" s="73">
        <v>508162</v>
      </c>
      <c r="G5912" s="72" t="s">
        <v>14</v>
      </c>
      <c r="H5912" s="72" t="s">
        <v>155</v>
      </c>
      <c r="I5912" s="72" t="s">
        <v>16</v>
      </c>
      <c r="J5912" s="72" t="s">
        <v>18</v>
      </c>
      <c r="K5912" s="72" t="s">
        <v>33</v>
      </c>
      <c r="L5912" s="72" t="s">
        <v>442</v>
      </c>
      <c r="M5912" s="72"/>
    </row>
    <row r="5913" spans="2:13" x14ac:dyDescent="0.25">
      <c r="B5913" s="72" t="s">
        <v>143</v>
      </c>
      <c r="C5913" s="72" t="s">
        <v>144</v>
      </c>
      <c r="D5913" s="72" t="s">
        <v>12</v>
      </c>
      <c r="E5913" s="72" t="s">
        <v>219</v>
      </c>
      <c r="F5913" s="73">
        <v>1756242</v>
      </c>
      <c r="G5913" s="72" t="s">
        <v>14</v>
      </c>
      <c r="H5913" s="72" t="s">
        <v>155</v>
      </c>
      <c r="I5913" s="72" t="s">
        <v>16</v>
      </c>
      <c r="J5913" s="72" t="s">
        <v>18</v>
      </c>
      <c r="K5913" s="72" t="s">
        <v>33</v>
      </c>
      <c r="L5913" s="72" t="s">
        <v>420</v>
      </c>
      <c r="M5913" s="72"/>
    </row>
    <row r="5914" spans="2:13" x14ac:dyDescent="0.25">
      <c r="B5914" s="72" t="s">
        <v>143</v>
      </c>
      <c r="C5914" s="72" t="s">
        <v>144</v>
      </c>
      <c r="D5914" s="72" t="s">
        <v>12</v>
      </c>
      <c r="E5914" s="72" t="s">
        <v>145</v>
      </c>
      <c r="F5914" s="73">
        <v>-2909</v>
      </c>
      <c r="G5914" s="72" t="s">
        <v>14</v>
      </c>
      <c r="H5914" s="72" t="s">
        <v>15</v>
      </c>
      <c r="I5914" s="72" t="s">
        <v>16</v>
      </c>
      <c r="J5914" s="72" t="s">
        <v>18</v>
      </c>
      <c r="K5914" s="72" t="s">
        <v>267</v>
      </c>
      <c r="L5914" s="72" t="s">
        <v>268</v>
      </c>
      <c r="M5914" s="72"/>
    </row>
    <row r="5915" spans="2:13" x14ac:dyDescent="0.25">
      <c r="B5915" s="72" t="s">
        <v>143</v>
      </c>
      <c r="C5915" s="72" t="s">
        <v>144</v>
      </c>
      <c r="D5915" s="72" t="s">
        <v>12</v>
      </c>
      <c r="E5915" s="72" t="s">
        <v>145</v>
      </c>
      <c r="F5915" s="73">
        <v>-712506</v>
      </c>
      <c r="G5915" s="72" t="s">
        <v>14</v>
      </c>
      <c r="H5915" s="72" t="s">
        <v>15</v>
      </c>
      <c r="I5915" s="72" t="s">
        <v>16</v>
      </c>
      <c r="J5915" s="72" t="s">
        <v>18</v>
      </c>
      <c r="K5915" s="72" t="s">
        <v>27</v>
      </c>
      <c r="L5915" s="72" t="s">
        <v>28</v>
      </c>
      <c r="M5915" s="72"/>
    </row>
    <row r="5916" spans="2:13" x14ac:dyDescent="0.25">
      <c r="B5916" s="72" t="s">
        <v>143</v>
      </c>
      <c r="C5916" s="72" t="s">
        <v>144</v>
      </c>
      <c r="D5916" s="72" t="s">
        <v>12</v>
      </c>
      <c r="E5916" s="72" t="s">
        <v>227</v>
      </c>
      <c r="F5916" s="73">
        <v>53299</v>
      </c>
      <c r="G5916" s="72" t="s">
        <v>14</v>
      </c>
      <c r="H5916" s="72" t="s">
        <v>15</v>
      </c>
      <c r="I5916" s="72" t="s">
        <v>16</v>
      </c>
      <c r="J5916" s="72" t="s">
        <v>18</v>
      </c>
      <c r="K5916" s="72" t="s">
        <v>184</v>
      </c>
      <c r="L5916" s="72" t="s">
        <v>351</v>
      </c>
      <c r="M5916" s="72" t="s">
        <v>191</v>
      </c>
    </row>
    <row r="5917" spans="2:13" x14ac:dyDescent="0.25">
      <c r="B5917" s="72" t="s">
        <v>143</v>
      </c>
      <c r="C5917" s="72" t="s">
        <v>144</v>
      </c>
      <c r="D5917" s="72" t="s">
        <v>12</v>
      </c>
      <c r="E5917" s="72" t="s">
        <v>170</v>
      </c>
      <c r="F5917" s="73">
        <v>32363</v>
      </c>
      <c r="G5917" s="72" t="s">
        <v>14</v>
      </c>
      <c r="H5917" s="72" t="s">
        <v>15</v>
      </c>
      <c r="I5917" s="72" t="s">
        <v>136</v>
      </c>
      <c r="J5917" s="72" t="s">
        <v>18</v>
      </c>
      <c r="K5917" s="72" t="s">
        <v>33</v>
      </c>
      <c r="L5917" s="72" t="s">
        <v>261</v>
      </c>
      <c r="M5917" s="72" t="s">
        <v>172</v>
      </c>
    </row>
    <row r="5918" spans="2:13" x14ac:dyDescent="0.25">
      <c r="B5918" s="72" t="s">
        <v>143</v>
      </c>
      <c r="C5918" s="72" t="s">
        <v>144</v>
      </c>
      <c r="D5918" s="72" t="s">
        <v>12</v>
      </c>
      <c r="E5918" s="72" t="s">
        <v>237</v>
      </c>
      <c r="F5918" s="73">
        <v>41143</v>
      </c>
      <c r="G5918" s="72" t="s">
        <v>14</v>
      </c>
      <c r="H5918" s="72" t="s">
        <v>15</v>
      </c>
      <c r="I5918" s="72" t="s">
        <v>16</v>
      </c>
      <c r="J5918" s="72" t="s">
        <v>18</v>
      </c>
      <c r="K5918" s="72" t="s">
        <v>267</v>
      </c>
      <c r="L5918" s="72" t="s">
        <v>340</v>
      </c>
      <c r="M5918" s="72" t="s">
        <v>191</v>
      </c>
    </row>
    <row r="5919" spans="2:13" x14ac:dyDescent="0.25">
      <c r="B5919" s="72" t="s">
        <v>143</v>
      </c>
      <c r="C5919" s="72" t="s">
        <v>144</v>
      </c>
      <c r="D5919" s="72" t="s">
        <v>12</v>
      </c>
      <c r="E5919" s="72" t="s">
        <v>188</v>
      </c>
      <c r="F5919" s="73">
        <v>149578</v>
      </c>
      <c r="G5919" s="72" t="s">
        <v>14</v>
      </c>
      <c r="H5919" s="72" t="s">
        <v>155</v>
      </c>
      <c r="I5919" s="72" t="s">
        <v>16</v>
      </c>
      <c r="J5919" s="72" t="s">
        <v>18</v>
      </c>
      <c r="K5919" s="72" t="s">
        <v>147</v>
      </c>
      <c r="L5919" s="72" t="s">
        <v>466</v>
      </c>
      <c r="M5919" s="72" t="s">
        <v>191</v>
      </c>
    </row>
    <row r="5920" spans="2:13" x14ac:dyDescent="0.25">
      <c r="B5920" s="72" t="s">
        <v>143</v>
      </c>
      <c r="C5920" s="72" t="s">
        <v>144</v>
      </c>
      <c r="D5920" s="72" t="s">
        <v>12</v>
      </c>
      <c r="E5920" s="72" t="s">
        <v>282</v>
      </c>
      <c r="F5920" s="73">
        <v>-304</v>
      </c>
      <c r="G5920" s="72" t="s">
        <v>14</v>
      </c>
      <c r="H5920" s="72" t="s">
        <v>15</v>
      </c>
      <c r="I5920" s="72" t="s">
        <v>16</v>
      </c>
      <c r="J5920" s="72" t="s">
        <v>18</v>
      </c>
      <c r="K5920" s="72" t="s">
        <v>33</v>
      </c>
      <c r="L5920" s="72" t="s">
        <v>224</v>
      </c>
      <c r="M5920" s="72"/>
    </row>
    <row r="5921" spans="2:13" x14ac:dyDescent="0.25">
      <c r="B5921" s="72" t="s">
        <v>143</v>
      </c>
      <c r="C5921" s="72" t="s">
        <v>144</v>
      </c>
      <c r="D5921" s="72" t="s">
        <v>12</v>
      </c>
      <c r="E5921" s="72" t="s">
        <v>242</v>
      </c>
      <c r="F5921" s="73">
        <v>-2357</v>
      </c>
      <c r="G5921" s="72" t="s">
        <v>14</v>
      </c>
      <c r="H5921" s="72" t="s">
        <v>155</v>
      </c>
      <c r="I5921" s="72" t="s">
        <v>16</v>
      </c>
      <c r="J5921" s="72" t="s">
        <v>18</v>
      </c>
      <c r="K5921" s="72" t="s">
        <v>33</v>
      </c>
      <c r="L5921" s="72" t="s">
        <v>552</v>
      </c>
      <c r="M5921" s="72"/>
    </row>
    <row r="5922" spans="2:13" x14ac:dyDescent="0.25">
      <c r="B5922" s="72" t="s">
        <v>143</v>
      </c>
      <c r="C5922" s="72" t="s">
        <v>144</v>
      </c>
      <c r="D5922" s="72" t="s">
        <v>12</v>
      </c>
      <c r="E5922" s="72" t="s">
        <v>209</v>
      </c>
      <c r="F5922" s="73">
        <v>1076275</v>
      </c>
      <c r="G5922" s="72" t="s">
        <v>14</v>
      </c>
      <c r="H5922" s="72" t="s">
        <v>15</v>
      </c>
      <c r="I5922" s="72" t="s">
        <v>16</v>
      </c>
      <c r="J5922" s="72" t="s">
        <v>18</v>
      </c>
      <c r="K5922" s="72" t="s">
        <v>165</v>
      </c>
      <c r="L5922" s="72" t="s">
        <v>166</v>
      </c>
      <c r="M5922" s="72" t="s">
        <v>203</v>
      </c>
    </row>
    <row r="5923" spans="2:13" x14ac:dyDescent="0.25">
      <c r="B5923" s="72" t="s">
        <v>143</v>
      </c>
      <c r="C5923" s="72" t="s">
        <v>144</v>
      </c>
      <c r="D5923" s="72" t="s">
        <v>12</v>
      </c>
      <c r="E5923" s="72" t="s">
        <v>237</v>
      </c>
      <c r="F5923" s="73">
        <v>1523712</v>
      </c>
      <c r="G5923" s="72" t="s">
        <v>14</v>
      </c>
      <c r="H5923" s="72" t="s">
        <v>15</v>
      </c>
      <c r="I5923" s="72" t="s">
        <v>16</v>
      </c>
      <c r="J5923" s="72" t="s">
        <v>18</v>
      </c>
      <c r="K5923" s="72" t="s">
        <v>147</v>
      </c>
      <c r="L5923" s="72" t="s">
        <v>148</v>
      </c>
      <c r="M5923" s="72" t="s">
        <v>248</v>
      </c>
    </row>
    <row r="5924" spans="2:13" x14ac:dyDescent="0.25">
      <c r="B5924" s="72" t="s">
        <v>143</v>
      </c>
      <c r="C5924" s="72" t="s">
        <v>144</v>
      </c>
      <c r="D5924" s="72" t="s">
        <v>12</v>
      </c>
      <c r="E5924" s="72" t="s">
        <v>181</v>
      </c>
      <c r="F5924" s="73">
        <v>-244</v>
      </c>
      <c r="G5924" s="72" t="s">
        <v>14</v>
      </c>
      <c r="H5924" s="72" t="s">
        <v>15</v>
      </c>
      <c r="I5924" s="72" t="s">
        <v>16</v>
      </c>
      <c r="J5924" s="72" t="s">
        <v>18</v>
      </c>
      <c r="K5924" s="72" t="s">
        <v>33</v>
      </c>
      <c r="L5924" s="72" t="s">
        <v>353</v>
      </c>
      <c r="M5924" s="72"/>
    </row>
    <row r="5925" spans="2:13" x14ac:dyDescent="0.25">
      <c r="B5925" s="72" t="s">
        <v>143</v>
      </c>
      <c r="C5925" s="72" t="s">
        <v>144</v>
      </c>
      <c r="D5925" s="72" t="s">
        <v>12</v>
      </c>
      <c r="E5925" s="72" t="s">
        <v>219</v>
      </c>
      <c r="F5925" s="73">
        <v>17</v>
      </c>
      <c r="G5925" s="72" t="s">
        <v>14</v>
      </c>
      <c r="H5925" s="72" t="s">
        <v>155</v>
      </c>
      <c r="I5925" s="72" t="s">
        <v>16</v>
      </c>
      <c r="J5925" s="72" t="s">
        <v>18</v>
      </c>
      <c r="K5925" s="72" t="s">
        <v>33</v>
      </c>
      <c r="L5925" s="72" t="s">
        <v>732</v>
      </c>
      <c r="M5925" s="72"/>
    </row>
    <row r="5926" spans="2:13" x14ac:dyDescent="0.25">
      <c r="B5926" s="72" t="s">
        <v>143</v>
      </c>
      <c r="C5926" s="72" t="s">
        <v>144</v>
      </c>
      <c r="D5926" s="72" t="s">
        <v>12</v>
      </c>
      <c r="E5926" s="72" t="s">
        <v>328</v>
      </c>
      <c r="F5926" s="73">
        <v>64553</v>
      </c>
      <c r="G5926" s="72" t="s">
        <v>14</v>
      </c>
      <c r="H5926" s="72" t="s">
        <v>15</v>
      </c>
      <c r="I5926" s="72" t="s">
        <v>16</v>
      </c>
      <c r="J5926" s="72" t="s">
        <v>18</v>
      </c>
      <c r="K5926" s="72" t="s">
        <v>257</v>
      </c>
      <c r="L5926" s="72" t="s">
        <v>258</v>
      </c>
      <c r="M5926" s="72" t="s">
        <v>203</v>
      </c>
    </row>
    <row r="5927" spans="2:13" x14ac:dyDescent="0.25">
      <c r="B5927" s="72" t="s">
        <v>143</v>
      </c>
      <c r="C5927" s="72" t="s">
        <v>144</v>
      </c>
      <c r="D5927" s="72" t="s">
        <v>12</v>
      </c>
      <c r="E5927" s="72" t="s">
        <v>181</v>
      </c>
      <c r="F5927" s="73">
        <v>-3807</v>
      </c>
      <c r="G5927" s="72" t="s">
        <v>14</v>
      </c>
      <c r="H5927" s="72" t="s">
        <v>155</v>
      </c>
      <c r="I5927" s="72" t="s">
        <v>16</v>
      </c>
      <c r="J5927" s="72" t="s">
        <v>18</v>
      </c>
      <c r="K5927" s="72" t="s">
        <v>147</v>
      </c>
      <c r="L5927" s="72" t="s">
        <v>158</v>
      </c>
      <c r="M5927" s="72"/>
    </row>
    <row r="5928" spans="2:13" x14ac:dyDescent="0.25">
      <c r="B5928" s="72" t="s">
        <v>143</v>
      </c>
      <c r="C5928" s="72" t="s">
        <v>144</v>
      </c>
      <c r="D5928" s="72" t="s">
        <v>12</v>
      </c>
      <c r="E5928" s="72" t="s">
        <v>335</v>
      </c>
      <c r="F5928" s="73">
        <v>157891</v>
      </c>
      <c r="G5928" s="72" t="s">
        <v>14</v>
      </c>
      <c r="H5928" s="72" t="s">
        <v>15</v>
      </c>
      <c r="I5928" s="72" t="s">
        <v>16</v>
      </c>
      <c r="J5928" s="72" t="s">
        <v>18</v>
      </c>
      <c r="K5928" s="72" t="s">
        <v>147</v>
      </c>
      <c r="L5928" s="72" t="s">
        <v>571</v>
      </c>
      <c r="M5928" s="72" t="s">
        <v>203</v>
      </c>
    </row>
    <row r="5929" spans="2:13" x14ac:dyDescent="0.25">
      <c r="B5929" s="72" t="s">
        <v>143</v>
      </c>
      <c r="C5929" s="72" t="s">
        <v>144</v>
      </c>
      <c r="D5929" s="72" t="s">
        <v>12</v>
      </c>
      <c r="E5929" s="72" t="s">
        <v>183</v>
      </c>
      <c r="F5929" s="73">
        <v>159960</v>
      </c>
      <c r="G5929" s="72" t="s">
        <v>14</v>
      </c>
      <c r="H5929" s="72" t="s">
        <v>15</v>
      </c>
      <c r="I5929" s="72" t="s">
        <v>16</v>
      </c>
      <c r="J5929" s="72" t="s">
        <v>18</v>
      </c>
      <c r="K5929" s="72" t="s">
        <v>147</v>
      </c>
      <c r="L5929" s="72" t="s">
        <v>477</v>
      </c>
      <c r="M5929" s="72" t="s">
        <v>248</v>
      </c>
    </row>
    <row r="5930" spans="2:13" x14ac:dyDescent="0.25">
      <c r="B5930" s="72" t="s">
        <v>143</v>
      </c>
      <c r="C5930" s="72" t="s">
        <v>144</v>
      </c>
      <c r="D5930" s="72" t="s">
        <v>12</v>
      </c>
      <c r="E5930" s="72" t="s">
        <v>188</v>
      </c>
      <c r="F5930" s="73">
        <v>203994</v>
      </c>
      <c r="G5930" s="72" t="s">
        <v>14</v>
      </c>
      <c r="H5930" s="72" t="s">
        <v>155</v>
      </c>
      <c r="I5930" s="72" t="s">
        <v>136</v>
      </c>
      <c r="J5930" s="72" t="s">
        <v>18</v>
      </c>
      <c r="K5930" s="72" t="s">
        <v>21</v>
      </c>
      <c r="L5930" s="72" t="s">
        <v>178</v>
      </c>
      <c r="M5930" s="72" t="s">
        <v>163</v>
      </c>
    </row>
    <row r="5931" spans="2:13" x14ac:dyDescent="0.25">
      <c r="B5931" s="72" t="s">
        <v>143</v>
      </c>
      <c r="C5931" s="72" t="s">
        <v>144</v>
      </c>
      <c r="D5931" s="72" t="s">
        <v>12</v>
      </c>
      <c r="E5931" s="72" t="s">
        <v>177</v>
      </c>
      <c r="F5931" s="73">
        <v>225</v>
      </c>
      <c r="G5931" s="72" t="s">
        <v>14</v>
      </c>
      <c r="H5931" s="72" t="s">
        <v>155</v>
      </c>
      <c r="I5931" s="72" t="s">
        <v>136</v>
      </c>
      <c r="J5931" s="72" t="s">
        <v>18</v>
      </c>
      <c r="K5931" s="72" t="s">
        <v>33</v>
      </c>
      <c r="L5931" s="72" t="s">
        <v>339</v>
      </c>
      <c r="M5931" s="72"/>
    </row>
    <row r="5932" spans="2:13" x14ac:dyDescent="0.25">
      <c r="B5932" s="72" t="s">
        <v>143</v>
      </c>
      <c r="C5932" s="72" t="s">
        <v>144</v>
      </c>
      <c r="D5932" s="72" t="s">
        <v>12</v>
      </c>
      <c r="E5932" s="72" t="s">
        <v>197</v>
      </c>
      <c r="F5932" s="73">
        <v>106715</v>
      </c>
      <c r="G5932" s="72" t="s">
        <v>14</v>
      </c>
      <c r="H5932" s="72" t="s">
        <v>15</v>
      </c>
      <c r="I5932" s="72" t="s">
        <v>16</v>
      </c>
      <c r="J5932" s="72" t="s">
        <v>18</v>
      </c>
      <c r="K5932" s="72" t="s">
        <v>161</v>
      </c>
      <c r="L5932" s="72" t="s">
        <v>423</v>
      </c>
      <c r="M5932" s="72" t="s">
        <v>163</v>
      </c>
    </row>
    <row r="5933" spans="2:13" x14ac:dyDescent="0.25">
      <c r="B5933" s="72" t="s">
        <v>143</v>
      </c>
      <c r="C5933" s="72" t="s">
        <v>144</v>
      </c>
      <c r="D5933" s="72" t="s">
        <v>12</v>
      </c>
      <c r="E5933" s="72" t="s">
        <v>219</v>
      </c>
      <c r="F5933" s="73">
        <v>2915</v>
      </c>
      <c r="G5933" s="72" t="s">
        <v>14</v>
      </c>
      <c r="H5933" s="72" t="s">
        <v>15</v>
      </c>
      <c r="I5933" s="72" t="s">
        <v>16</v>
      </c>
      <c r="J5933" s="72" t="s">
        <v>18</v>
      </c>
      <c r="K5933" s="72" t="s">
        <v>24</v>
      </c>
      <c r="L5933" s="72" t="s">
        <v>40</v>
      </c>
      <c r="M5933" s="72"/>
    </row>
    <row r="5934" spans="2:13" x14ac:dyDescent="0.25">
      <c r="B5934" s="72" t="s">
        <v>143</v>
      </c>
      <c r="C5934" s="72" t="s">
        <v>144</v>
      </c>
      <c r="D5934" s="72" t="s">
        <v>12</v>
      </c>
      <c r="E5934" s="72" t="s">
        <v>152</v>
      </c>
      <c r="F5934" s="73">
        <v>-14695</v>
      </c>
      <c r="G5934" s="72" t="s">
        <v>14</v>
      </c>
      <c r="H5934" s="72" t="s">
        <v>15</v>
      </c>
      <c r="I5934" s="72" t="s">
        <v>16</v>
      </c>
      <c r="J5934" s="72" t="s">
        <v>18</v>
      </c>
      <c r="K5934" s="72" t="s">
        <v>147</v>
      </c>
      <c r="L5934" s="72" t="s">
        <v>275</v>
      </c>
      <c r="M5934" s="72"/>
    </row>
    <row r="5935" spans="2:13" x14ac:dyDescent="0.25">
      <c r="B5935" s="72" t="s">
        <v>143</v>
      </c>
      <c r="C5935" s="72" t="s">
        <v>144</v>
      </c>
      <c r="D5935" s="72" t="s">
        <v>12</v>
      </c>
      <c r="E5935" s="72" t="s">
        <v>145</v>
      </c>
      <c r="F5935" s="73">
        <v>-690</v>
      </c>
      <c r="G5935" s="72" t="s">
        <v>14</v>
      </c>
      <c r="H5935" s="72" t="s">
        <v>15</v>
      </c>
      <c r="I5935" s="72" t="s">
        <v>16</v>
      </c>
      <c r="J5935" s="72" t="s">
        <v>18</v>
      </c>
      <c r="K5935" s="72" t="s">
        <v>33</v>
      </c>
      <c r="L5935" s="72" t="s">
        <v>491</v>
      </c>
      <c r="M5935" s="72"/>
    </row>
    <row r="5936" spans="2:13" x14ac:dyDescent="0.25">
      <c r="B5936" s="72" t="s">
        <v>143</v>
      </c>
      <c r="C5936" s="72" t="s">
        <v>144</v>
      </c>
      <c r="D5936" s="72" t="s">
        <v>12</v>
      </c>
      <c r="E5936" s="72" t="s">
        <v>183</v>
      </c>
      <c r="F5936" s="73">
        <v>19752</v>
      </c>
      <c r="G5936" s="72" t="s">
        <v>14</v>
      </c>
      <c r="H5936" s="72" t="s">
        <v>15</v>
      </c>
      <c r="I5936" s="72" t="s">
        <v>16</v>
      </c>
      <c r="J5936" s="72" t="s">
        <v>18</v>
      </c>
      <c r="K5936" s="72" t="s">
        <v>189</v>
      </c>
      <c r="L5936" s="72" t="s">
        <v>486</v>
      </c>
      <c r="M5936" s="72" t="s">
        <v>151</v>
      </c>
    </row>
    <row r="5937" spans="2:13" x14ac:dyDescent="0.25">
      <c r="B5937" s="72" t="s">
        <v>143</v>
      </c>
      <c r="C5937" s="72" t="s">
        <v>144</v>
      </c>
      <c r="D5937" s="72" t="s">
        <v>12</v>
      </c>
      <c r="E5937" s="72" t="s">
        <v>282</v>
      </c>
      <c r="F5937" s="73">
        <v>-159</v>
      </c>
      <c r="G5937" s="72" t="s">
        <v>14</v>
      </c>
      <c r="H5937" s="72" t="s">
        <v>15</v>
      </c>
      <c r="I5937" s="72" t="s">
        <v>16</v>
      </c>
      <c r="J5937" s="72" t="s">
        <v>18</v>
      </c>
      <c r="K5937" s="72" t="s">
        <v>184</v>
      </c>
      <c r="L5937" s="72" t="s">
        <v>698</v>
      </c>
      <c r="M5937" s="72"/>
    </row>
    <row r="5938" spans="2:13" x14ac:dyDescent="0.25">
      <c r="B5938" s="72" t="s">
        <v>143</v>
      </c>
      <c r="C5938" s="72" t="s">
        <v>144</v>
      </c>
      <c r="D5938" s="72" t="s">
        <v>12</v>
      </c>
      <c r="E5938" s="72" t="s">
        <v>199</v>
      </c>
      <c r="F5938" s="73">
        <v>26170</v>
      </c>
      <c r="G5938" s="72" t="s">
        <v>14</v>
      </c>
      <c r="H5938" s="72" t="s">
        <v>15</v>
      </c>
      <c r="I5938" s="72" t="s">
        <v>16</v>
      </c>
      <c r="J5938" s="72" t="s">
        <v>18</v>
      </c>
      <c r="K5938" s="72" t="s">
        <v>184</v>
      </c>
      <c r="L5938" s="72" t="s">
        <v>351</v>
      </c>
      <c r="M5938" s="72"/>
    </row>
    <row r="5939" spans="2:13" x14ac:dyDescent="0.25">
      <c r="B5939" s="72" t="s">
        <v>143</v>
      </c>
      <c r="C5939" s="72" t="s">
        <v>144</v>
      </c>
      <c r="D5939" s="72" t="s">
        <v>12</v>
      </c>
      <c r="E5939" s="72" t="s">
        <v>188</v>
      </c>
      <c r="F5939" s="73">
        <v>7913571</v>
      </c>
      <c r="G5939" s="72" t="s">
        <v>14</v>
      </c>
      <c r="H5939" s="72" t="s">
        <v>15</v>
      </c>
      <c r="I5939" s="72" t="s">
        <v>16</v>
      </c>
      <c r="J5939" s="72" t="s">
        <v>18</v>
      </c>
      <c r="K5939" s="72" t="s">
        <v>147</v>
      </c>
      <c r="L5939" s="72" t="s">
        <v>509</v>
      </c>
      <c r="M5939" s="72" t="s">
        <v>151</v>
      </c>
    </row>
    <row r="5940" spans="2:13" x14ac:dyDescent="0.25">
      <c r="B5940" s="72" t="s">
        <v>143</v>
      </c>
      <c r="C5940" s="72" t="s">
        <v>144</v>
      </c>
      <c r="D5940" s="72" t="s">
        <v>12</v>
      </c>
      <c r="E5940" s="72" t="s">
        <v>213</v>
      </c>
      <c r="F5940" s="73">
        <v>268</v>
      </c>
      <c r="G5940" s="72" t="s">
        <v>14</v>
      </c>
      <c r="H5940" s="72" t="s">
        <v>15</v>
      </c>
      <c r="I5940" s="72" t="s">
        <v>16</v>
      </c>
      <c r="J5940" s="72" t="s">
        <v>18</v>
      </c>
      <c r="K5940" s="72" t="s">
        <v>147</v>
      </c>
      <c r="L5940" s="72" t="s">
        <v>278</v>
      </c>
      <c r="M5940" s="72" t="s">
        <v>172</v>
      </c>
    </row>
    <row r="5941" spans="2:13" x14ac:dyDescent="0.25">
      <c r="B5941" s="72" t="s">
        <v>143</v>
      </c>
      <c r="C5941" s="72" t="s">
        <v>144</v>
      </c>
      <c r="D5941" s="72" t="s">
        <v>12</v>
      </c>
      <c r="E5941" s="72" t="s">
        <v>145</v>
      </c>
      <c r="F5941" s="73">
        <v>-7349</v>
      </c>
      <c r="G5941" s="72" t="s">
        <v>14</v>
      </c>
      <c r="H5941" s="72" t="s">
        <v>15</v>
      </c>
      <c r="I5941" s="72" t="s">
        <v>136</v>
      </c>
      <c r="J5941" s="72" t="s">
        <v>18</v>
      </c>
      <c r="K5941" s="72" t="s">
        <v>184</v>
      </c>
      <c r="L5941" s="72" t="s">
        <v>230</v>
      </c>
      <c r="M5941" s="72"/>
    </row>
    <row r="5942" spans="2:13" x14ac:dyDescent="0.25">
      <c r="B5942" s="72" t="s">
        <v>143</v>
      </c>
      <c r="C5942" s="72" t="s">
        <v>144</v>
      </c>
      <c r="D5942" s="72" t="s">
        <v>12</v>
      </c>
      <c r="E5942" s="72" t="s">
        <v>152</v>
      </c>
      <c r="F5942" s="73">
        <v>-1387</v>
      </c>
      <c r="G5942" s="72" t="s">
        <v>14</v>
      </c>
      <c r="H5942" s="72" t="s">
        <v>15</v>
      </c>
      <c r="I5942" s="72" t="s">
        <v>16</v>
      </c>
      <c r="J5942" s="72" t="s">
        <v>18</v>
      </c>
      <c r="K5942" s="72" t="s">
        <v>33</v>
      </c>
      <c r="L5942" s="72" t="s">
        <v>598</v>
      </c>
      <c r="M5942" s="72"/>
    </row>
    <row r="5943" spans="2:13" x14ac:dyDescent="0.25">
      <c r="B5943" s="72" t="s">
        <v>143</v>
      </c>
      <c r="C5943" s="72" t="s">
        <v>144</v>
      </c>
      <c r="D5943" s="72" t="s">
        <v>12</v>
      </c>
      <c r="E5943" s="72" t="s">
        <v>145</v>
      </c>
      <c r="F5943" s="73">
        <v>-35</v>
      </c>
      <c r="G5943" s="72" t="s">
        <v>14</v>
      </c>
      <c r="H5943" s="72" t="s">
        <v>15</v>
      </c>
      <c r="I5943" s="72" t="s">
        <v>16</v>
      </c>
      <c r="J5943" s="72" t="s">
        <v>18</v>
      </c>
      <c r="K5943" s="72" t="s">
        <v>189</v>
      </c>
      <c r="L5943" s="72" t="s">
        <v>670</v>
      </c>
      <c r="M5943" s="72"/>
    </row>
    <row r="5944" spans="2:13" x14ac:dyDescent="0.25">
      <c r="B5944" s="72" t="s">
        <v>143</v>
      </c>
      <c r="C5944" s="72" t="s">
        <v>144</v>
      </c>
      <c r="D5944" s="72" t="s">
        <v>12</v>
      </c>
      <c r="E5944" s="72" t="s">
        <v>177</v>
      </c>
      <c r="F5944" s="73">
        <v>5011</v>
      </c>
      <c r="G5944" s="72" t="s">
        <v>14</v>
      </c>
      <c r="H5944" s="72" t="s">
        <v>155</v>
      </c>
      <c r="I5944" s="72" t="s">
        <v>16</v>
      </c>
      <c r="J5944" s="72" t="s">
        <v>18</v>
      </c>
      <c r="K5944" s="72" t="s">
        <v>147</v>
      </c>
      <c r="L5944" s="72" t="s">
        <v>208</v>
      </c>
      <c r="M5944" s="72"/>
    </row>
    <row r="5945" spans="2:13" x14ac:dyDescent="0.25">
      <c r="B5945" s="72" t="s">
        <v>143</v>
      </c>
      <c r="C5945" s="72" t="s">
        <v>144</v>
      </c>
      <c r="D5945" s="72" t="s">
        <v>12</v>
      </c>
      <c r="E5945" s="72" t="s">
        <v>154</v>
      </c>
      <c r="F5945" s="73">
        <v>-1010</v>
      </c>
      <c r="G5945" s="72" t="s">
        <v>14</v>
      </c>
      <c r="H5945" s="72" t="s">
        <v>15</v>
      </c>
      <c r="I5945" s="72" t="s">
        <v>16</v>
      </c>
      <c r="J5945" s="72" t="s">
        <v>18</v>
      </c>
      <c r="K5945" s="72" t="s">
        <v>245</v>
      </c>
      <c r="L5945" s="72" t="s">
        <v>246</v>
      </c>
      <c r="M5945" s="72"/>
    </row>
    <row r="5946" spans="2:13" x14ac:dyDescent="0.25">
      <c r="B5946" s="72" t="s">
        <v>143</v>
      </c>
      <c r="C5946" s="72" t="s">
        <v>144</v>
      </c>
      <c r="D5946" s="72" t="s">
        <v>12</v>
      </c>
      <c r="E5946" s="72" t="s">
        <v>145</v>
      </c>
      <c r="F5946" s="73">
        <v>-83</v>
      </c>
      <c r="G5946" s="72" t="s">
        <v>14</v>
      </c>
      <c r="H5946" s="72" t="s">
        <v>15</v>
      </c>
      <c r="I5946" s="72" t="s">
        <v>136</v>
      </c>
      <c r="J5946" s="72" t="s">
        <v>18</v>
      </c>
      <c r="K5946" s="72" t="s">
        <v>147</v>
      </c>
      <c r="L5946" s="72" t="s">
        <v>378</v>
      </c>
      <c r="M5946" s="72"/>
    </row>
    <row r="5947" spans="2:13" x14ac:dyDescent="0.25">
      <c r="B5947" s="72" t="s">
        <v>143</v>
      </c>
      <c r="C5947" s="72" t="s">
        <v>144</v>
      </c>
      <c r="D5947" s="72" t="s">
        <v>12</v>
      </c>
      <c r="E5947" s="72" t="s">
        <v>177</v>
      </c>
      <c r="F5947" s="73">
        <v>318883</v>
      </c>
      <c r="G5947" s="72" t="s">
        <v>14</v>
      </c>
      <c r="H5947" s="72" t="s">
        <v>15</v>
      </c>
      <c r="I5947" s="72" t="s">
        <v>16</v>
      </c>
      <c r="J5947" s="72" t="s">
        <v>18</v>
      </c>
      <c r="K5947" s="72" t="s">
        <v>147</v>
      </c>
      <c r="L5947" s="72" t="s">
        <v>223</v>
      </c>
      <c r="M5947" s="72"/>
    </row>
    <row r="5948" spans="2:13" x14ac:dyDescent="0.25">
      <c r="B5948" s="72" t="s">
        <v>143</v>
      </c>
      <c r="C5948" s="72" t="s">
        <v>144</v>
      </c>
      <c r="D5948" s="72" t="s">
        <v>12</v>
      </c>
      <c r="E5948" s="72" t="s">
        <v>197</v>
      </c>
      <c r="F5948" s="73">
        <v>269357</v>
      </c>
      <c r="G5948" s="72" t="s">
        <v>14</v>
      </c>
      <c r="H5948" s="72" t="s">
        <v>15</v>
      </c>
      <c r="I5948" s="72" t="s">
        <v>16</v>
      </c>
      <c r="J5948" s="72" t="s">
        <v>18</v>
      </c>
      <c r="K5948" s="72" t="s">
        <v>147</v>
      </c>
      <c r="L5948" s="72" t="s">
        <v>533</v>
      </c>
      <c r="M5948" s="72" t="s">
        <v>163</v>
      </c>
    </row>
    <row r="5949" spans="2:13" x14ac:dyDescent="0.25">
      <c r="B5949" s="72" t="s">
        <v>143</v>
      </c>
      <c r="C5949" s="72" t="s">
        <v>144</v>
      </c>
      <c r="D5949" s="72" t="s">
        <v>12</v>
      </c>
      <c r="E5949" s="72" t="s">
        <v>199</v>
      </c>
      <c r="F5949" s="73">
        <v>878</v>
      </c>
      <c r="G5949" s="72" t="s">
        <v>14</v>
      </c>
      <c r="H5949" s="72" t="s">
        <v>15</v>
      </c>
      <c r="I5949" s="72" t="s">
        <v>16</v>
      </c>
      <c r="J5949" s="72" t="s">
        <v>18</v>
      </c>
      <c r="K5949" s="72" t="s">
        <v>33</v>
      </c>
      <c r="L5949" s="72" t="s">
        <v>361</v>
      </c>
      <c r="M5949" s="72"/>
    </row>
    <row r="5950" spans="2:13" x14ac:dyDescent="0.25">
      <c r="B5950" s="72" t="s">
        <v>143</v>
      </c>
      <c r="C5950" s="72" t="s">
        <v>144</v>
      </c>
      <c r="D5950" s="72" t="s">
        <v>12</v>
      </c>
      <c r="E5950" s="72" t="s">
        <v>209</v>
      </c>
      <c r="F5950" s="73">
        <v>4061947</v>
      </c>
      <c r="G5950" s="72" t="s">
        <v>14</v>
      </c>
      <c r="H5950" s="72" t="s">
        <v>155</v>
      </c>
      <c r="I5950" s="72" t="s">
        <v>16</v>
      </c>
      <c r="J5950" s="72" t="s">
        <v>18</v>
      </c>
      <c r="K5950" s="72" t="s">
        <v>33</v>
      </c>
      <c r="L5950" s="72" t="s">
        <v>353</v>
      </c>
      <c r="M5950" s="72" t="s">
        <v>203</v>
      </c>
    </row>
    <row r="5951" spans="2:13" x14ac:dyDescent="0.25">
      <c r="B5951" s="72" t="s">
        <v>143</v>
      </c>
      <c r="C5951" s="72" t="s">
        <v>144</v>
      </c>
      <c r="D5951" s="72" t="s">
        <v>12</v>
      </c>
      <c r="E5951" s="72" t="s">
        <v>157</v>
      </c>
      <c r="F5951" s="73">
        <v>2090664</v>
      </c>
      <c r="G5951" s="72" t="s">
        <v>14</v>
      </c>
      <c r="H5951" s="72" t="s">
        <v>15</v>
      </c>
      <c r="I5951" s="72" t="s">
        <v>16</v>
      </c>
      <c r="J5951" s="72" t="s">
        <v>18</v>
      </c>
      <c r="K5951" s="72" t="s">
        <v>147</v>
      </c>
      <c r="L5951" s="72" t="s">
        <v>148</v>
      </c>
      <c r="M5951" s="72" t="s">
        <v>203</v>
      </c>
    </row>
    <row r="5952" spans="2:13" x14ac:dyDescent="0.25">
      <c r="B5952" s="72" t="s">
        <v>143</v>
      </c>
      <c r="C5952" s="72" t="s">
        <v>144</v>
      </c>
      <c r="D5952" s="72" t="s">
        <v>12</v>
      </c>
      <c r="E5952" s="72" t="s">
        <v>170</v>
      </c>
      <c r="F5952" s="73">
        <v>109</v>
      </c>
      <c r="G5952" s="72" t="s">
        <v>14</v>
      </c>
      <c r="H5952" s="72" t="s">
        <v>15</v>
      </c>
      <c r="I5952" s="72" t="s">
        <v>16</v>
      </c>
      <c r="J5952" s="72" t="s">
        <v>18</v>
      </c>
      <c r="K5952" s="72" t="s">
        <v>147</v>
      </c>
      <c r="L5952" s="72" t="s">
        <v>407</v>
      </c>
      <c r="M5952" s="72" t="s">
        <v>172</v>
      </c>
    </row>
    <row r="5953" spans="2:13" x14ac:dyDescent="0.25">
      <c r="B5953" s="72" t="s">
        <v>143</v>
      </c>
      <c r="C5953" s="72" t="s">
        <v>144</v>
      </c>
      <c r="D5953" s="72" t="s">
        <v>12</v>
      </c>
      <c r="E5953" s="72" t="s">
        <v>149</v>
      </c>
      <c r="F5953" s="73">
        <v>2000385</v>
      </c>
      <c r="G5953" s="72" t="s">
        <v>14</v>
      </c>
      <c r="H5953" s="72" t="s">
        <v>155</v>
      </c>
      <c r="I5953" s="72" t="s">
        <v>16</v>
      </c>
      <c r="J5953" s="72" t="s">
        <v>18</v>
      </c>
      <c r="K5953" s="72" t="s">
        <v>33</v>
      </c>
      <c r="L5953" s="72" t="s">
        <v>807</v>
      </c>
      <c r="M5953" s="72" t="s">
        <v>151</v>
      </c>
    </row>
    <row r="5954" spans="2:13" x14ac:dyDescent="0.25">
      <c r="B5954" s="72" t="s">
        <v>143</v>
      </c>
      <c r="C5954" s="72" t="s">
        <v>144</v>
      </c>
      <c r="D5954" s="72" t="s">
        <v>12</v>
      </c>
      <c r="E5954" s="72" t="s">
        <v>177</v>
      </c>
      <c r="F5954" s="73">
        <v>249</v>
      </c>
      <c r="G5954" s="72" t="s">
        <v>14</v>
      </c>
      <c r="H5954" s="72" t="s">
        <v>15</v>
      </c>
      <c r="I5954" s="72" t="s">
        <v>16</v>
      </c>
      <c r="J5954" s="72" t="s">
        <v>18</v>
      </c>
      <c r="K5954" s="72" t="s">
        <v>147</v>
      </c>
      <c r="L5954" s="72" t="s">
        <v>773</v>
      </c>
      <c r="M5954" s="72"/>
    </row>
    <row r="5955" spans="2:13" x14ac:dyDescent="0.25">
      <c r="B5955" s="72" t="s">
        <v>143</v>
      </c>
      <c r="C5955" s="72" t="s">
        <v>144</v>
      </c>
      <c r="D5955" s="72" t="s">
        <v>12</v>
      </c>
      <c r="E5955" s="72" t="s">
        <v>197</v>
      </c>
      <c r="F5955" s="73">
        <v>378567</v>
      </c>
      <c r="G5955" s="72" t="s">
        <v>14</v>
      </c>
      <c r="H5955" s="72" t="s">
        <v>155</v>
      </c>
      <c r="I5955" s="72" t="s">
        <v>16</v>
      </c>
      <c r="J5955" s="72" t="s">
        <v>18</v>
      </c>
      <c r="K5955" s="72" t="s">
        <v>33</v>
      </c>
      <c r="L5955" s="72" t="s">
        <v>630</v>
      </c>
      <c r="M5955" s="72" t="s">
        <v>163</v>
      </c>
    </row>
    <row r="5956" spans="2:13" x14ac:dyDescent="0.25">
      <c r="B5956" s="72" t="s">
        <v>143</v>
      </c>
      <c r="C5956" s="72" t="s">
        <v>144</v>
      </c>
      <c r="D5956" s="72" t="s">
        <v>12</v>
      </c>
      <c r="E5956" s="72" t="s">
        <v>177</v>
      </c>
      <c r="F5956" s="73">
        <v>29462</v>
      </c>
      <c r="G5956" s="72" t="s">
        <v>14</v>
      </c>
      <c r="H5956" s="72" t="s">
        <v>15</v>
      </c>
      <c r="I5956" s="72" t="s">
        <v>16</v>
      </c>
      <c r="J5956" s="72" t="s">
        <v>18</v>
      </c>
      <c r="K5956" s="72" t="s">
        <v>189</v>
      </c>
      <c r="L5956" s="72" t="s">
        <v>735</v>
      </c>
      <c r="M5956" s="72"/>
    </row>
    <row r="5957" spans="2:13" x14ac:dyDescent="0.25">
      <c r="B5957" s="72" t="s">
        <v>143</v>
      </c>
      <c r="C5957" s="72" t="s">
        <v>144</v>
      </c>
      <c r="D5957" s="72" t="s">
        <v>12</v>
      </c>
      <c r="E5957" s="72" t="s">
        <v>183</v>
      </c>
      <c r="F5957" s="73">
        <v>55151</v>
      </c>
      <c r="G5957" s="72" t="s">
        <v>14</v>
      </c>
      <c r="H5957" s="72" t="s">
        <v>15</v>
      </c>
      <c r="I5957" s="72" t="s">
        <v>16</v>
      </c>
      <c r="J5957" s="72" t="s">
        <v>18</v>
      </c>
      <c r="K5957" s="72" t="s">
        <v>147</v>
      </c>
      <c r="L5957" s="72" t="s">
        <v>365</v>
      </c>
      <c r="M5957" s="72" t="s">
        <v>248</v>
      </c>
    </row>
    <row r="5958" spans="2:13" x14ac:dyDescent="0.25">
      <c r="B5958" s="72" t="s">
        <v>143</v>
      </c>
      <c r="C5958" s="72" t="s">
        <v>144</v>
      </c>
      <c r="D5958" s="72" t="s">
        <v>12</v>
      </c>
      <c r="E5958" s="72" t="s">
        <v>164</v>
      </c>
      <c r="F5958" s="73">
        <v>-15420</v>
      </c>
      <c r="G5958" s="72" t="s">
        <v>14</v>
      </c>
      <c r="H5958" s="72" t="s">
        <v>15</v>
      </c>
      <c r="I5958" s="72" t="s">
        <v>16</v>
      </c>
      <c r="J5958" s="72" t="s">
        <v>18</v>
      </c>
      <c r="K5958" s="72" t="s">
        <v>33</v>
      </c>
      <c r="L5958" s="72" t="s">
        <v>552</v>
      </c>
      <c r="M5958" s="72"/>
    </row>
    <row r="5959" spans="2:13" x14ac:dyDescent="0.25">
      <c r="B5959" s="72" t="s">
        <v>143</v>
      </c>
      <c r="C5959" s="72" t="s">
        <v>144</v>
      </c>
      <c r="D5959" s="72" t="s">
        <v>12</v>
      </c>
      <c r="E5959" s="72" t="s">
        <v>177</v>
      </c>
      <c r="F5959" s="73">
        <v>68830</v>
      </c>
      <c r="G5959" s="72" t="s">
        <v>14</v>
      </c>
      <c r="H5959" s="72" t="s">
        <v>15</v>
      </c>
      <c r="I5959" s="72" t="s">
        <v>16</v>
      </c>
      <c r="J5959" s="72" t="s">
        <v>18</v>
      </c>
      <c r="K5959" s="72" t="s">
        <v>33</v>
      </c>
      <c r="L5959" s="72" t="s">
        <v>290</v>
      </c>
      <c r="M5959" s="72"/>
    </row>
    <row r="5960" spans="2:13" x14ac:dyDescent="0.25">
      <c r="B5960" s="72" t="s">
        <v>143</v>
      </c>
      <c r="C5960" s="72" t="s">
        <v>144</v>
      </c>
      <c r="D5960" s="72" t="s">
        <v>12</v>
      </c>
      <c r="E5960" s="72" t="s">
        <v>242</v>
      </c>
      <c r="F5960" s="73">
        <v>-23068</v>
      </c>
      <c r="G5960" s="72" t="s">
        <v>14</v>
      </c>
      <c r="H5960" s="72" t="s">
        <v>15</v>
      </c>
      <c r="I5960" s="72" t="s">
        <v>16</v>
      </c>
      <c r="J5960" s="72" t="s">
        <v>18</v>
      </c>
      <c r="K5960" s="72" t="s">
        <v>33</v>
      </c>
      <c r="L5960" s="72" t="s">
        <v>568</v>
      </c>
      <c r="M5960" s="72"/>
    </row>
    <row r="5961" spans="2:13" x14ac:dyDescent="0.25">
      <c r="B5961" s="72" t="s">
        <v>143</v>
      </c>
      <c r="C5961" s="72" t="s">
        <v>144</v>
      </c>
      <c r="D5961" s="72" t="s">
        <v>12</v>
      </c>
      <c r="E5961" s="72" t="s">
        <v>188</v>
      </c>
      <c r="F5961" s="73">
        <v>585080</v>
      </c>
      <c r="G5961" s="72" t="s">
        <v>14</v>
      </c>
      <c r="H5961" s="72" t="s">
        <v>15</v>
      </c>
      <c r="I5961" s="72" t="s">
        <v>16</v>
      </c>
      <c r="J5961" s="72" t="s">
        <v>371</v>
      </c>
      <c r="K5961" s="72" t="s">
        <v>184</v>
      </c>
      <c r="L5961" s="72" t="s">
        <v>336</v>
      </c>
      <c r="M5961" s="72" t="s">
        <v>248</v>
      </c>
    </row>
    <row r="5962" spans="2:13" x14ac:dyDescent="0.25">
      <c r="B5962" s="72" t="s">
        <v>143</v>
      </c>
      <c r="C5962" s="72" t="s">
        <v>144</v>
      </c>
      <c r="D5962" s="72" t="s">
        <v>12</v>
      </c>
      <c r="E5962" s="72" t="s">
        <v>188</v>
      </c>
      <c r="F5962" s="73">
        <v>26016</v>
      </c>
      <c r="G5962" s="72" t="s">
        <v>14</v>
      </c>
      <c r="H5962" s="72" t="s">
        <v>15</v>
      </c>
      <c r="I5962" s="72" t="s">
        <v>136</v>
      </c>
      <c r="J5962" s="72" t="s">
        <v>18</v>
      </c>
      <c r="K5962" s="72" t="s">
        <v>33</v>
      </c>
      <c r="L5962" s="72" t="s">
        <v>359</v>
      </c>
      <c r="M5962" s="72" t="s">
        <v>163</v>
      </c>
    </row>
    <row r="5963" spans="2:13" x14ac:dyDescent="0.25">
      <c r="B5963" s="72" t="s">
        <v>143</v>
      </c>
      <c r="C5963" s="72" t="s">
        <v>144</v>
      </c>
      <c r="D5963" s="72" t="s">
        <v>12</v>
      </c>
      <c r="E5963" s="72" t="s">
        <v>227</v>
      </c>
      <c r="F5963" s="73">
        <v>6</v>
      </c>
      <c r="G5963" s="72" t="s">
        <v>14</v>
      </c>
      <c r="H5963" s="72" t="s">
        <v>155</v>
      </c>
      <c r="I5963" s="72" t="s">
        <v>16</v>
      </c>
      <c r="J5963" s="72" t="s">
        <v>18</v>
      </c>
      <c r="K5963" s="72" t="s">
        <v>33</v>
      </c>
      <c r="L5963" s="72" t="s">
        <v>221</v>
      </c>
      <c r="M5963" s="72" t="s">
        <v>172</v>
      </c>
    </row>
    <row r="5964" spans="2:13" x14ac:dyDescent="0.25">
      <c r="B5964" s="72" t="s">
        <v>143</v>
      </c>
      <c r="C5964" s="72" t="s">
        <v>144</v>
      </c>
      <c r="D5964" s="72" t="s">
        <v>12</v>
      </c>
      <c r="E5964" s="72" t="s">
        <v>177</v>
      </c>
      <c r="F5964" s="73">
        <v>19740</v>
      </c>
      <c r="G5964" s="72" t="s">
        <v>14</v>
      </c>
      <c r="H5964" s="72" t="s">
        <v>15</v>
      </c>
      <c r="I5964" s="72" t="s">
        <v>16</v>
      </c>
      <c r="J5964" s="72" t="s">
        <v>18</v>
      </c>
      <c r="K5964" s="72" t="s">
        <v>165</v>
      </c>
      <c r="L5964" s="72" t="s">
        <v>563</v>
      </c>
      <c r="M5964" s="72"/>
    </row>
    <row r="5965" spans="2:13" x14ac:dyDescent="0.25">
      <c r="B5965" s="72" t="s">
        <v>143</v>
      </c>
      <c r="C5965" s="72" t="s">
        <v>144</v>
      </c>
      <c r="D5965" s="72" t="s">
        <v>12</v>
      </c>
      <c r="E5965" s="72" t="s">
        <v>188</v>
      </c>
      <c r="F5965" s="73">
        <v>3998128</v>
      </c>
      <c r="G5965" s="72" t="s">
        <v>14</v>
      </c>
      <c r="H5965" s="72" t="s">
        <v>155</v>
      </c>
      <c r="I5965" s="72" t="s">
        <v>16</v>
      </c>
      <c r="J5965" s="72" t="s">
        <v>18</v>
      </c>
      <c r="K5965" s="72" t="s">
        <v>267</v>
      </c>
      <c r="L5965" s="72" t="s">
        <v>313</v>
      </c>
      <c r="M5965" s="72" t="s">
        <v>191</v>
      </c>
    </row>
    <row r="5966" spans="2:13" x14ac:dyDescent="0.25">
      <c r="B5966" s="72" t="s">
        <v>143</v>
      </c>
      <c r="C5966" s="72" t="s">
        <v>144</v>
      </c>
      <c r="D5966" s="72" t="s">
        <v>12</v>
      </c>
      <c r="E5966" s="72" t="s">
        <v>242</v>
      </c>
      <c r="F5966" s="73">
        <v>-25989</v>
      </c>
      <c r="G5966" s="72" t="s">
        <v>14</v>
      </c>
      <c r="H5966" s="72" t="s">
        <v>15</v>
      </c>
      <c r="I5966" s="72" t="s">
        <v>16</v>
      </c>
      <c r="J5966" s="72" t="s">
        <v>18</v>
      </c>
      <c r="K5966" s="72" t="s">
        <v>33</v>
      </c>
      <c r="L5966" s="72" t="s">
        <v>179</v>
      </c>
      <c r="M5966" s="72"/>
    </row>
    <row r="5967" spans="2:13" x14ac:dyDescent="0.25">
      <c r="B5967" s="72" t="s">
        <v>143</v>
      </c>
      <c r="C5967" s="72" t="s">
        <v>144</v>
      </c>
      <c r="D5967" s="72" t="s">
        <v>12</v>
      </c>
      <c r="E5967" s="72" t="s">
        <v>229</v>
      </c>
      <c r="F5967" s="73">
        <v>-18027</v>
      </c>
      <c r="G5967" s="72" t="s">
        <v>14</v>
      </c>
      <c r="H5967" s="72" t="s">
        <v>155</v>
      </c>
      <c r="I5967" s="72" t="s">
        <v>16</v>
      </c>
      <c r="J5967" s="72" t="s">
        <v>18</v>
      </c>
      <c r="K5967" s="72" t="s">
        <v>33</v>
      </c>
      <c r="L5967" s="72" t="s">
        <v>492</v>
      </c>
      <c r="M5967" s="72"/>
    </row>
    <row r="5968" spans="2:13" x14ac:dyDescent="0.25">
      <c r="B5968" s="72" t="s">
        <v>143</v>
      </c>
      <c r="C5968" s="72" t="s">
        <v>144</v>
      </c>
      <c r="D5968" s="72" t="s">
        <v>12</v>
      </c>
      <c r="E5968" s="72" t="s">
        <v>164</v>
      </c>
      <c r="F5968" s="73">
        <v>-12396</v>
      </c>
      <c r="G5968" s="72" t="s">
        <v>14</v>
      </c>
      <c r="H5968" s="72" t="s">
        <v>155</v>
      </c>
      <c r="I5968" s="72" t="s">
        <v>16</v>
      </c>
      <c r="J5968" s="72" t="s">
        <v>18</v>
      </c>
      <c r="K5968" s="72" t="s">
        <v>147</v>
      </c>
      <c r="L5968" s="72" t="s">
        <v>517</v>
      </c>
      <c r="M5968" s="72"/>
    </row>
    <row r="5969" spans="2:13" x14ac:dyDescent="0.25">
      <c r="B5969" s="72" t="s">
        <v>143</v>
      </c>
      <c r="C5969" s="72" t="s">
        <v>144</v>
      </c>
      <c r="D5969" s="72" t="s">
        <v>12</v>
      </c>
      <c r="E5969" s="72" t="s">
        <v>227</v>
      </c>
      <c r="F5969" s="73">
        <v>24145</v>
      </c>
      <c r="G5969" s="72" t="s">
        <v>14</v>
      </c>
      <c r="H5969" s="72" t="s">
        <v>15</v>
      </c>
      <c r="I5969" s="72" t="s">
        <v>16</v>
      </c>
      <c r="J5969" s="72" t="s">
        <v>18</v>
      </c>
      <c r="K5969" s="72" t="s">
        <v>168</v>
      </c>
      <c r="L5969" s="72" t="s">
        <v>288</v>
      </c>
      <c r="M5969" s="72" t="s">
        <v>191</v>
      </c>
    </row>
    <row r="5970" spans="2:13" x14ac:dyDescent="0.25">
      <c r="B5970" s="72" t="s">
        <v>143</v>
      </c>
      <c r="C5970" s="72" t="s">
        <v>144</v>
      </c>
      <c r="D5970" s="72" t="s">
        <v>12</v>
      </c>
      <c r="E5970" s="72" t="s">
        <v>213</v>
      </c>
      <c r="F5970" s="73">
        <v>32</v>
      </c>
      <c r="G5970" s="72" t="s">
        <v>14</v>
      </c>
      <c r="H5970" s="72" t="s">
        <v>155</v>
      </c>
      <c r="I5970" s="72" t="s">
        <v>16</v>
      </c>
      <c r="J5970" s="72" t="s">
        <v>18</v>
      </c>
      <c r="K5970" s="72" t="s">
        <v>21</v>
      </c>
      <c r="L5970" s="72" t="s">
        <v>272</v>
      </c>
      <c r="M5970" s="72" t="s">
        <v>172</v>
      </c>
    </row>
    <row r="5971" spans="2:13" x14ac:dyDescent="0.25">
      <c r="B5971" s="72" t="s">
        <v>143</v>
      </c>
      <c r="C5971" s="72" t="s">
        <v>144</v>
      </c>
      <c r="D5971" s="72" t="s">
        <v>12</v>
      </c>
      <c r="E5971" s="72" t="s">
        <v>145</v>
      </c>
      <c r="F5971" s="73">
        <v>-6689</v>
      </c>
      <c r="G5971" s="72" t="s">
        <v>14</v>
      </c>
      <c r="H5971" s="72" t="s">
        <v>15</v>
      </c>
      <c r="I5971" s="72" t="s">
        <v>136</v>
      </c>
      <c r="J5971" s="72" t="s">
        <v>18</v>
      </c>
      <c r="K5971" s="72" t="s">
        <v>21</v>
      </c>
      <c r="L5971" s="72" t="s">
        <v>352</v>
      </c>
      <c r="M5971" s="72"/>
    </row>
    <row r="5972" spans="2:13" x14ac:dyDescent="0.25">
      <c r="B5972" s="72" t="s">
        <v>143</v>
      </c>
      <c r="C5972" s="72" t="s">
        <v>144</v>
      </c>
      <c r="D5972" s="72" t="s">
        <v>12</v>
      </c>
      <c r="E5972" s="72" t="s">
        <v>219</v>
      </c>
      <c r="F5972" s="73">
        <v>1641072</v>
      </c>
      <c r="G5972" s="72" t="s">
        <v>14</v>
      </c>
      <c r="H5972" s="72" t="s">
        <v>155</v>
      </c>
      <c r="I5972" s="72" t="s">
        <v>16</v>
      </c>
      <c r="J5972" s="72" t="s">
        <v>18</v>
      </c>
      <c r="K5972" s="72" t="s">
        <v>33</v>
      </c>
      <c r="L5972" s="72" t="s">
        <v>301</v>
      </c>
      <c r="M5972" s="72"/>
    </row>
    <row r="5973" spans="2:13" x14ac:dyDescent="0.25">
      <c r="B5973" s="72" t="s">
        <v>143</v>
      </c>
      <c r="C5973" s="72" t="s">
        <v>144</v>
      </c>
      <c r="D5973" s="72" t="s">
        <v>12</v>
      </c>
      <c r="E5973" s="72" t="s">
        <v>160</v>
      </c>
      <c r="F5973" s="73">
        <v>43513</v>
      </c>
      <c r="G5973" s="72" t="s">
        <v>14</v>
      </c>
      <c r="H5973" s="72" t="s">
        <v>15</v>
      </c>
      <c r="I5973" s="72" t="s">
        <v>16</v>
      </c>
      <c r="J5973" s="72" t="s">
        <v>18</v>
      </c>
      <c r="K5973" s="72" t="s">
        <v>33</v>
      </c>
      <c r="L5973" s="72" t="s">
        <v>485</v>
      </c>
      <c r="M5973" s="72" t="s">
        <v>151</v>
      </c>
    </row>
    <row r="5974" spans="2:13" x14ac:dyDescent="0.25">
      <c r="B5974" s="72" t="s">
        <v>143</v>
      </c>
      <c r="C5974" s="72" t="s">
        <v>144</v>
      </c>
      <c r="D5974" s="72" t="s">
        <v>12</v>
      </c>
      <c r="E5974" s="72" t="s">
        <v>292</v>
      </c>
      <c r="F5974" s="73">
        <v>2501178</v>
      </c>
      <c r="G5974" s="72" t="s">
        <v>14</v>
      </c>
      <c r="H5974" s="72" t="s">
        <v>15</v>
      </c>
      <c r="I5974" s="72" t="s">
        <v>16</v>
      </c>
      <c r="J5974" s="72" t="s">
        <v>18</v>
      </c>
      <c r="K5974" s="72" t="s">
        <v>33</v>
      </c>
      <c r="L5974" s="72" t="s">
        <v>316</v>
      </c>
      <c r="M5974" s="72" t="s">
        <v>293</v>
      </c>
    </row>
    <row r="5975" spans="2:13" x14ac:dyDescent="0.25">
      <c r="B5975" s="72" t="s">
        <v>143</v>
      </c>
      <c r="C5975" s="72" t="s">
        <v>144</v>
      </c>
      <c r="D5975" s="72" t="s">
        <v>12</v>
      </c>
      <c r="E5975" s="72" t="s">
        <v>170</v>
      </c>
      <c r="F5975" s="73">
        <v>212577</v>
      </c>
      <c r="G5975" s="72" t="s">
        <v>14</v>
      </c>
      <c r="H5975" s="72" t="s">
        <v>155</v>
      </c>
      <c r="I5975" s="72" t="s">
        <v>16</v>
      </c>
      <c r="J5975" s="72" t="s">
        <v>18</v>
      </c>
      <c r="K5975" s="72" t="s">
        <v>33</v>
      </c>
      <c r="L5975" s="72" t="s">
        <v>429</v>
      </c>
      <c r="M5975" s="72" t="s">
        <v>172</v>
      </c>
    </row>
    <row r="5976" spans="2:13" x14ac:dyDescent="0.25">
      <c r="B5976" s="72" t="s">
        <v>143</v>
      </c>
      <c r="C5976" s="72" t="s">
        <v>144</v>
      </c>
      <c r="D5976" s="72" t="s">
        <v>12</v>
      </c>
      <c r="E5976" s="72" t="s">
        <v>197</v>
      </c>
      <c r="F5976" s="73">
        <v>157127</v>
      </c>
      <c r="G5976" s="72" t="s">
        <v>14</v>
      </c>
      <c r="H5976" s="72" t="s">
        <v>15</v>
      </c>
      <c r="I5976" s="72" t="s">
        <v>16</v>
      </c>
      <c r="J5976" s="72" t="s">
        <v>18</v>
      </c>
      <c r="K5976" s="72" t="s">
        <v>147</v>
      </c>
      <c r="L5976" s="72" t="s">
        <v>347</v>
      </c>
      <c r="M5976" s="72" t="s">
        <v>191</v>
      </c>
    </row>
    <row r="5977" spans="2:13" x14ac:dyDescent="0.25">
      <c r="B5977" s="72" t="s">
        <v>143</v>
      </c>
      <c r="C5977" s="72" t="s">
        <v>144</v>
      </c>
      <c r="D5977" s="72" t="s">
        <v>12</v>
      </c>
      <c r="E5977" s="72" t="s">
        <v>227</v>
      </c>
      <c r="F5977" s="73">
        <v>2816336</v>
      </c>
      <c r="G5977" s="72" t="s">
        <v>14</v>
      </c>
      <c r="H5977" s="72" t="s">
        <v>15</v>
      </c>
      <c r="I5977" s="72" t="s">
        <v>16</v>
      </c>
      <c r="J5977" s="72" t="s">
        <v>18</v>
      </c>
      <c r="K5977" s="72" t="s">
        <v>33</v>
      </c>
      <c r="L5977" s="72" t="s">
        <v>543</v>
      </c>
      <c r="M5977" s="72" t="s">
        <v>163</v>
      </c>
    </row>
    <row r="5978" spans="2:13" x14ac:dyDescent="0.25">
      <c r="B5978" s="72" t="s">
        <v>143</v>
      </c>
      <c r="C5978" s="72" t="s">
        <v>144</v>
      </c>
      <c r="D5978" s="72" t="s">
        <v>12</v>
      </c>
      <c r="E5978" s="72" t="s">
        <v>219</v>
      </c>
      <c r="F5978" s="73">
        <v>159160</v>
      </c>
      <c r="G5978" s="72" t="s">
        <v>14</v>
      </c>
      <c r="H5978" s="72" t="s">
        <v>155</v>
      </c>
      <c r="I5978" s="72" t="s">
        <v>16</v>
      </c>
      <c r="J5978" s="72" t="s">
        <v>18</v>
      </c>
      <c r="K5978" s="72" t="s">
        <v>33</v>
      </c>
      <c r="L5978" s="72" t="s">
        <v>636</v>
      </c>
      <c r="M5978" s="72"/>
    </row>
    <row r="5979" spans="2:13" x14ac:dyDescent="0.25">
      <c r="B5979" s="72" t="s">
        <v>143</v>
      </c>
      <c r="C5979" s="72" t="s">
        <v>144</v>
      </c>
      <c r="D5979" s="72" t="s">
        <v>12</v>
      </c>
      <c r="E5979" s="72" t="s">
        <v>845</v>
      </c>
      <c r="F5979" s="73">
        <v>-1825</v>
      </c>
      <c r="G5979" s="72" t="s">
        <v>14</v>
      </c>
      <c r="H5979" s="72" t="s">
        <v>155</v>
      </c>
      <c r="I5979" s="72" t="s">
        <v>16</v>
      </c>
      <c r="J5979" s="72" t="s">
        <v>18</v>
      </c>
      <c r="K5979" s="72" t="s">
        <v>267</v>
      </c>
      <c r="L5979" s="72" t="s">
        <v>641</v>
      </c>
      <c r="M5979" s="72"/>
    </row>
    <row r="5980" spans="2:13" x14ac:dyDescent="0.25">
      <c r="B5980" s="72" t="s">
        <v>143</v>
      </c>
      <c r="C5980" s="72" t="s">
        <v>144</v>
      </c>
      <c r="D5980" s="72" t="s">
        <v>12</v>
      </c>
      <c r="E5980" s="72" t="s">
        <v>183</v>
      </c>
      <c r="F5980" s="73">
        <v>36737</v>
      </c>
      <c r="G5980" s="72" t="s">
        <v>14</v>
      </c>
      <c r="H5980" s="72" t="s">
        <v>15</v>
      </c>
      <c r="I5980" s="72" t="s">
        <v>16</v>
      </c>
      <c r="J5980" s="72" t="s">
        <v>18</v>
      </c>
      <c r="K5980" s="72" t="s">
        <v>33</v>
      </c>
      <c r="L5980" s="72" t="s">
        <v>490</v>
      </c>
      <c r="M5980" s="72" t="s">
        <v>186</v>
      </c>
    </row>
    <row r="5981" spans="2:13" x14ac:dyDescent="0.25">
      <c r="B5981" s="72" t="s">
        <v>143</v>
      </c>
      <c r="C5981" s="72" t="s">
        <v>144</v>
      </c>
      <c r="D5981" s="72" t="s">
        <v>12</v>
      </c>
      <c r="E5981" s="72" t="s">
        <v>152</v>
      </c>
      <c r="F5981" s="73">
        <v>-1244</v>
      </c>
      <c r="G5981" s="72" t="s">
        <v>14</v>
      </c>
      <c r="H5981" s="72" t="s">
        <v>15</v>
      </c>
      <c r="I5981" s="72" t="s">
        <v>16</v>
      </c>
      <c r="J5981" s="72" t="s">
        <v>18</v>
      </c>
      <c r="K5981" s="72" t="s">
        <v>33</v>
      </c>
      <c r="L5981" s="72" t="s">
        <v>455</v>
      </c>
      <c r="M5981" s="72"/>
    </row>
    <row r="5982" spans="2:13" x14ac:dyDescent="0.25">
      <c r="B5982" s="72" t="s">
        <v>143</v>
      </c>
      <c r="C5982" s="72" t="s">
        <v>144</v>
      </c>
      <c r="D5982" s="72" t="s">
        <v>12</v>
      </c>
      <c r="E5982" s="72" t="s">
        <v>229</v>
      </c>
      <c r="F5982" s="73">
        <v>-175</v>
      </c>
      <c r="G5982" s="72" t="s">
        <v>14</v>
      </c>
      <c r="H5982" s="72" t="s">
        <v>15</v>
      </c>
      <c r="I5982" s="72" t="s">
        <v>16</v>
      </c>
      <c r="J5982" s="72" t="s">
        <v>18</v>
      </c>
      <c r="K5982" s="72" t="s">
        <v>33</v>
      </c>
      <c r="L5982" s="72" t="s">
        <v>463</v>
      </c>
      <c r="M5982" s="72"/>
    </row>
    <row r="5983" spans="2:13" x14ac:dyDescent="0.25">
      <c r="B5983" s="72" t="s">
        <v>143</v>
      </c>
      <c r="C5983" s="72" t="s">
        <v>144</v>
      </c>
      <c r="D5983" s="72" t="s">
        <v>12</v>
      </c>
      <c r="E5983" s="72" t="s">
        <v>197</v>
      </c>
      <c r="F5983" s="73">
        <v>78949</v>
      </c>
      <c r="G5983" s="72" t="s">
        <v>14</v>
      </c>
      <c r="H5983" s="72" t="s">
        <v>15</v>
      </c>
      <c r="I5983" s="72" t="s">
        <v>16</v>
      </c>
      <c r="J5983" s="72" t="s">
        <v>18</v>
      </c>
      <c r="K5983" s="72" t="s">
        <v>161</v>
      </c>
      <c r="L5983" s="72" t="s">
        <v>265</v>
      </c>
      <c r="M5983" s="72" t="s">
        <v>163</v>
      </c>
    </row>
    <row r="5984" spans="2:13" x14ac:dyDescent="0.25">
      <c r="B5984" s="72" t="s">
        <v>143</v>
      </c>
      <c r="C5984" s="72" t="s">
        <v>144</v>
      </c>
      <c r="D5984" s="72" t="s">
        <v>12</v>
      </c>
      <c r="E5984" s="72" t="s">
        <v>227</v>
      </c>
      <c r="F5984" s="73">
        <v>18161</v>
      </c>
      <c r="G5984" s="72" t="s">
        <v>14</v>
      </c>
      <c r="H5984" s="72" t="s">
        <v>155</v>
      </c>
      <c r="I5984" s="72" t="s">
        <v>16</v>
      </c>
      <c r="J5984" s="72" t="s">
        <v>18</v>
      </c>
      <c r="K5984" s="72" t="s">
        <v>33</v>
      </c>
      <c r="L5984" s="72" t="s">
        <v>193</v>
      </c>
      <c r="M5984" s="72" t="s">
        <v>163</v>
      </c>
    </row>
    <row r="5985" spans="2:13" x14ac:dyDescent="0.25">
      <c r="B5985" s="72" t="s">
        <v>143</v>
      </c>
      <c r="C5985" s="72" t="s">
        <v>144</v>
      </c>
      <c r="D5985" s="72" t="s">
        <v>12</v>
      </c>
      <c r="E5985" s="72" t="s">
        <v>164</v>
      </c>
      <c r="F5985" s="73">
        <v>-216109</v>
      </c>
      <c r="G5985" s="72" t="s">
        <v>14</v>
      </c>
      <c r="H5985" s="72" t="s">
        <v>15</v>
      </c>
      <c r="I5985" s="72" t="s">
        <v>16</v>
      </c>
      <c r="J5985" s="72" t="s">
        <v>18</v>
      </c>
      <c r="K5985" s="72" t="s">
        <v>33</v>
      </c>
      <c r="L5985" s="72" t="s">
        <v>279</v>
      </c>
      <c r="M5985" s="72"/>
    </row>
    <row r="5986" spans="2:13" x14ac:dyDescent="0.25">
      <c r="B5986" s="72" t="s">
        <v>143</v>
      </c>
      <c r="C5986" s="72" t="s">
        <v>144</v>
      </c>
      <c r="D5986" s="72" t="s">
        <v>12</v>
      </c>
      <c r="E5986" s="72" t="s">
        <v>219</v>
      </c>
      <c r="F5986" s="73">
        <v>87</v>
      </c>
      <c r="G5986" s="72" t="s">
        <v>14</v>
      </c>
      <c r="H5986" s="72" t="s">
        <v>155</v>
      </c>
      <c r="I5986" s="72" t="s">
        <v>136</v>
      </c>
      <c r="J5986" s="72" t="s">
        <v>18</v>
      </c>
      <c r="K5986" s="72" t="s">
        <v>21</v>
      </c>
      <c r="L5986" s="72" t="s">
        <v>515</v>
      </c>
      <c r="M5986" s="72"/>
    </row>
    <row r="5987" spans="2:13" x14ac:dyDescent="0.25">
      <c r="B5987" s="72" t="s">
        <v>143</v>
      </c>
      <c r="C5987" s="72" t="s">
        <v>144</v>
      </c>
      <c r="D5987" s="72" t="s">
        <v>12</v>
      </c>
      <c r="E5987" s="72" t="s">
        <v>188</v>
      </c>
      <c r="F5987" s="73">
        <v>23442216</v>
      </c>
      <c r="G5987" s="72" t="s">
        <v>14</v>
      </c>
      <c r="H5987" s="72" t="s">
        <v>15</v>
      </c>
      <c r="I5987" s="72" t="s">
        <v>16</v>
      </c>
      <c r="J5987" s="72" t="s">
        <v>18</v>
      </c>
      <c r="K5987" s="72" t="s">
        <v>21</v>
      </c>
      <c r="L5987" s="72" t="s">
        <v>272</v>
      </c>
      <c r="M5987" s="72" t="s">
        <v>191</v>
      </c>
    </row>
    <row r="5988" spans="2:13" x14ac:dyDescent="0.25">
      <c r="B5988" s="72" t="s">
        <v>143</v>
      </c>
      <c r="C5988" s="72" t="s">
        <v>144</v>
      </c>
      <c r="D5988" s="72" t="s">
        <v>12</v>
      </c>
      <c r="E5988" s="72" t="s">
        <v>282</v>
      </c>
      <c r="F5988" s="73">
        <v>-5091</v>
      </c>
      <c r="G5988" s="72" t="s">
        <v>14</v>
      </c>
      <c r="H5988" s="72" t="s">
        <v>155</v>
      </c>
      <c r="I5988" s="72" t="s">
        <v>16</v>
      </c>
      <c r="J5988" s="72" t="s">
        <v>18</v>
      </c>
      <c r="K5988" s="72" t="s">
        <v>147</v>
      </c>
      <c r="L5988" s="72" t="s">
        <v>454</v>
      </c>
      <c r="M5988" s="72"/>
    </row>
    <row r="5989" spans="2:13" x14ac:dyDescent="0.25">
      <c r="B5989" s="72" t="s">
        <v>143</v>
      </c>
      <c r="C5989" s="72" t="s">
        <v>144</v>
      </c>
      <c r="D5989" s="72" t="s">
        <v>12</v>
      </c>
      <c r="E5989" s="72" t="s">
        <v>219</v>
      </c>
      <c r="F5989" s="73">
        <v>5574</v>
      </c>
      <c r="G5989" s="72" t="s">
        <v>14</v>
      </c>
      <c r="H5989" s="72" t="s">
        <v>155</v>
      </c>
      <c r="I5989" s="72" t="s">
        <v>136</v>
      </c>
      <c r="J5989" s="72" t="s">
        <v>18</v>
      </c>
      <c r="K5989" s="72" t="s">
        <v>21</v>
      </c>
      <c r="L5989" s="72" t="s">
        <v>602</v>
      </c>
      <c r="M5989" s="72"/>
    </row>
    <row r="5990" spans="2:13" x14ac:dyDescent="0.25">
      <c r="B5990" s="72" t="s">
        <v>143</v>
      </c>
      <c r="C5990" s="72" t="s">
        <v>144</v>
      </c>
      <c r="D5990" s="72" t="s">
        <v>12</v>
      </c>
      <c r="E5990" s="72" t="s">
        <v>199</v>
      </c>
      <c r="F5990" s="73">
        <v>7886</v>
      </c>
      <c r="G5990" s="72" t="s">
        <v>14</v>
      </c>
      <c r="H5990" s="72" t="s">
        <v>155</v>
      </c>
      <c r="I5990" s="72" t="s">
        <v>136</v>
      </c>
      <c r="J5990" s="72" t="s">
        <v>18</v>
      </c>
      <c r="K5990" s="72" t="s">
        <v>21</v>
      </c>
      <c r="L5990" s="72" t="s">
        <v>238</v>
      </c>
      <c r="M5990" s="72"/>
    </row>
    <row r="5991" spans="2:13" x14ac:dyDescent="0.25">
      <c r="B5991" s="72" t="s">
        <v>143</v>
      </c>
      <c r="C5991" s="72" t="s">
        <v>144</v>
      </c>
      <c r="D5991" s="72" t="s">
        <v>12</v>
      </c>
      <c r="E5991" s="72" t="s">
        <v>177</v>
      </c>
      <c r="F5991" s="73">
        <v>26207</v>
      </c>
      <c r="G5991" s="72" t="s">
        <v>14</v>
      </c>
      <c r="H5991" s="72" t="s">
        <v>15</v>
      </c>
      <c r="I5991" s="72" t="s">
        <v>16</v>
      </c>
      <c r="J5991" s="72" t="s">
        <v>18</v>
      </c>
      <c r="K5991" s="72" t="s">
        <v>33</v>
      </c>
      <c r="L5991" s="72" t="s">
        <v>323</v>
      </c>
      <c r="M5991" s="72"/>
    </row>
    <row r="5992" spans="2:13" x14ac:dyDescent="0.25">
      <c r="B5992" s="72" t="s">
        <v>143</v>
      </c>
      <c r="C5992" s="72" t="s">
        <v>144</v>
      </c>
      <c r="D5992" s="72" t="s">
        <v>12</v>
      </c>
      <c r="E5992" s="72" t="s">
        <v>145</v>
      </c>
      <c r="F5992" s="73">
        <v>-75567</v>
      </c>
      <c r="G5992" s="72" t="s">
        <v>14</v>
      </c>
      <c r="H5992" s="72" t="s">
        <v>15</v>
      </c>
      <c r="I5992" s="72" t="s">
        <v>16</v>
      </c>
      <c r="J5992" s="72" t="s">
        <v>18</v>
      </c>
      <c r="K5992" s="72" t="s">
        <v>147</v>
      </c>
      <c r="L5992" s="72" t="s">
        <v>523</v>
      </c>
      <c r="M5992" s="72"/>
    </row>
    <row r="5993" spans="2:13" x14ac:dyDescent="0.25">
      <c r="B5993" s="72" t="s">
        <v>143</v>
      </c>
      <c r="C5993" s="72" t="s">
        <v>144</v>
      </c>
      <c r="D5993" s="72" t="s">
        <v>12</v>
      </c>
      <c r="E5993" s="72" t="s">
        <v>152</v>
      </c>
      <c r="F5993" s="73">
        <v>-86169</v>
      </c>
      <c r="G5993" s="72" t="s">
        <v>14</v>
      </c>
      <c r="H5993" s="72" t="s">
        <v>15</v>
      </c>
      <c r="I5993" s="72" t="s">
        <v>16</v>
      </c>
      <c r="J5993" s="72" t="s">
        <v>18</v>
      </c>
      <c r="K5993" s="72" t="s">
        <v>147</v>
      </c>
      <c r="L5993" s="72" t="s">
        <v>506</v>
      </c>
      <c r="M5993" s="72"/>
    </row>
    <row r="5994" spans="2:13" x14ac:dyDescent="0.25">
      <c r="B5994" s="72" t="s">
        <v>143</v>
      </c>
      <c r="C5994" s="72" t="s">
        <v>144</v>
      </c>
      <c r="D5994" s="72" t="s">
        <v>12</v>
      </c>
      <c r="E5994" s="72" t="s">
        <v>181</v>
      </c>
      <c r="F5994" s="73">
        <v>-2371</v>
      </c>
      <c r="G5994" s="72" t="s">
        <v>14</v>
      </c>
      <c r="H5994" s="72" t="s">
        <v>15</v>
      </c>
      <c r="I5994" s="72" t="s">
        <v>16</v>
      </c>
      <c r="J5994" s="72" t="s">
        <v>18</v>
      </c>
      <c r="K5994" s="72" t="s">
        <v>303</v>
      </c>
      <c r="L5994" s="72" t="s">
        <v>457</v>
      </c>
      <c r="M5994" s="72"/>
    </row>
    <row r="5995" spans="2:13" x14ac:dyDescent="0.25">
      <c r="B5995" s="72" t="s">
        <v>143</v>
      </c>
      <c r="C5995" s="72" t="s">
        <v>144</v>
      </c>
      <c r="D5995" s="72" t="s">
        <v>12</v>
      </c>
      <c r="E5995" s="72" t="s">
        <v>219</v>
      </c>
      <c r="F5995" s="73">
        <v>2023938</v>
      </c>
      <c r="G5995" s="72" t="s">
        <v>14</v>
      </c>
      <c r="H5995" s="72" t="s">
        <v>15</v>
      </c>
      <c r="I5995" s="72" t="s">
        <v>16</v>
      </c>
      <c r="J5995" s="72" t="s">
        <v>18</v>
      </c>
      <c r="K5995" s="72" t="s">
        <v>33</v>
      </c>
      <c r="L5995" s="72" t="s">
        <v>682</v>
      </c>
      <c r="M5995" s="72"/>
    </row>
    <row r="5996" spans="2:13" x14ac:dyDescent="0.25">
      <c r="B5996" s="72" t="s">
        <v>143</v>
      </c>
      <c r="C5996" s="72" t="s">
        <v>144</v>
      </c>
      <c r="D5996" s="72" t="s">
        <v>12</v>
      </c>
      <c r="E5996" s="72" t="s">
        <v>177</v>
      </c>
      <c r="F5996" s="73">
        <v>3561</v>
      </c>
      <c r="G5996" s="72" t="s">
        <v>14</v>
      </c>
      <c r="H5996" s="72" t="s">
        <v>155</v>
      </c>
      <c r="I5996" s="72" t="s">
        <v>16</v>
      </c>
      <c r="J5996" s="72" t="s">
        <v>18</v>
      </c>
      <c r="K5996" s="72" t="s">
        <v>33</v>
      </c>
      <c r="L5996" s="72" t="s">
        <v>621</v>
      </c>
      <c r="M5996" s="72"/>
    </row>
    <row r="5997" spans="2:13" x14ac:dyDescent="0.25">
      <c r="B5997" s="72" t="s">
        <v>143</v>
      </c>
      <c r="C5997" s="72" t="s">
        <v>144</v>
      </c>
      <c r="D5997" s="72" t="s">
        <v>12</v>
      </c>
      <c r="E5997" s="72" t="s">
        <v>756</v>
      </c>
      <c r="F5997" s="73">
        <v>254146</v>
      </c>
      <c r="G5997" s="72" t="s">
        <v>14</v>
      </c>
      <c r="H5997" s="72" t="s">
        <v>15</v>
      </c>
      <c r="I5997" s="72" t="s">
        <v>16</v>
      </c>
      <c r="J5997" s="72" t="s">
        <v>18</v>
      </c>
      <c r="K5997" s="72" t="s">
        <v>27</v>
      </c>
      <c r="L5997" s="72" t="s">
        <v>28</v>
      </c>
      <c r="M5997" s="72" t="s">
        <v>797</v>
      </c>
    </row>
    <row r="5998" spans="2:13" x14ac:dyDescent="0.25">
      <c r="B5998" s="72" t="s">
        <v>143</v>
      </c>
      <c r="C5998" s="72" t="s">
        <v>144</v>
      </c>
      <c r="D5998" s="72" t="s">
        <v>12</v>
      </c>
      <c r="E5998" s="72" t="s">
        <v>152</v>
      </c>
      <c r="F5998" s="73">
        <v>-14</v>
      </c>
      <c r="G5998" s="72" t="s">
        <v>14</v>
      </c>
      <c r="H5998" s="72" t="s">
        <v>15</v>
      </c>
      <c r="I5998" s="72" t="s">
        <v>16</v>
      </c>
      <c r="J5998" s="72" t="s">
        <v>18</v>
      </c>
      <c r="K5998" s="72" t="s">
        <v>184</v>
      </c>
      <c r="L5998" s="72" t="s">
        <v>464</v>
      </c>
      <c r="M5998" s="72"/>
    </row>
    <row r="5999" spans="2:13" x14ac:dyDescent="0.25">
      <c r="B5999" s="72" t="s">
        <v>143</v>
      </c>
      <c r="C5999" s="72" t="s">
        <v>144</v>
      </c>
      <c r="D5999" s="72" t="s">
        <v>12</v>
      </c>
      <c r="E5999" s="72" t="s">
        <v>160</v>
      </c>
      <c r="F5999" s="73">
        <v>159955</v>
      </c>
      <c r="G5999" s="72" t="s">
        <v>14</v>
      </c>
      <c r="H5999" s="72" t="s">
        <v>155</v>
      </c>
      <c r="I5999" s="72" t="s">
        <v>16</v>
      </c>
      <c r="J5999" s="72" t="s">
        <v>18</v>
      </c>
      <c r="K5999" s="72" t="s">
        <v>147</v>
      </c>
      <c r="L5999" s="72" t="s">
        <v>278</v>
      </c>
      <c r="M5999" s="72" t="s">
        <v>248</v>
      </c>
    </row>
    <row r="6000" spans="2:13" x14ac:dyDescent="0.25">
      <c r="B6000" s="72" t="s">
        <v>143</v>
      </c>
      <c r="C6000" s="72" t="s">
        <v>144</v>
      </c>
      <c r="D6000" s="72" t="s">
        <v>12</v>
      </c>
      <c r="E6000" s="72" t="s">
        <v>242</v>
      </c>
      <c r="F6000" s="73">
        <v>-2994</v>
      </c>
      <c r="G6000" s="72" t="s">
        <v>14</v>
      </c>
      <c r="H6000" s="72" t="s">
        <v>15</v>
      </c>
      <c r="I6000" s="72" t="s">
        <v>16</v>
      </c>
      <c r="J6000" s="72" t="s">
        <v>18</v>
      </c>
      <c r="K6000" s="72" t="s">
        <v>147</v>
      </c>
      <c r="L6000" s="72" t="s">
        <v>358</v>
      </c>
      <c r="M6000" s="72"/>
    </row>
    <row r="6001" spans="2:13" x14ac:dyDescent="0.25">
      <c r="B6001" s="72" t="s">
        <v>143</v>
      </c>
      <c r="C6001" s="72" t="s">
        <v>144</v>
      </c>
      <c r="D6001" s="72" t="s">
        <v>12</v>
      </c>
      <c r="E6001" s="72" t="s">
        <v>219</v>
      </c>
      <c r="F6001" s="73">
        <v>1178662</v>
      </c>
      <c r="G6001" s="72" t="s">
        <v>14</v>
      </c>
      <c r="H6001" s="72" t="s">
        <v>155</v>
      </c>
      <c r="I6001" s="72" t="s">
        <v>16</v>
      </c>
      <c r="J6001" s="72" t="s">
        <v>18</v>
      </c>
      <c r="K6001" s="72" t="s">
        <v>33</v>
      </c>
      <c r="L6001" s="72" t="s">
        <v>490</v>
      </c>
      <c r="M6001" s="72"/>
    </row>
    <row r="6002" spans="2:13" x14ac:dyDescent="0.25">
      <c r="B6002" s="72" t="s">
        <v>143</v>
      </c>
      <c r="C6002" s="72" t="s">
        <v>144</v>
      </c>
      <c r="D6002" s="72" t="s">
        <v>12</v>
      </c>
      <c r="E6002" s="72" t="s">
        <v>209</v>
      </c>
      <c r="F6002" s="73">
        <v>7773560</v>
      </c>
      <c r="G6002" s="72" t="s">
        <v>14</v>
      </c>
      <c r="H6002" s="72" t="s">
        <v>15</v>
      </c>
      <c r="I6002" s="72" t="s">
        <v>16</v>
      </c>
      <c r="J6002" s="72" t="s">
        <v>18</v>
      </c>
      <c r="K6002" s="72" t="s">
        <v>33</v>
      </c>
      <c r="L6002" s="72" t="s">
        <v>218</v>
      </c>
      <c r="M6002" s="72" t="s">
        <v>322</v>
      </c>
    </row>
    <row r="6003" spans="2:13" x14ac:dyDescent="0.25">
      <c r="B6003" s="72" t="s">
        <v>143</v>
      </c>
      <c r="C6003" s="72" t="s">
        <v>144</v>
      </c>
      <c r="D6003" s="72" t="s">
        <v>12</v>
      </c>
      <c r="E6003" s="72" t="s">
        <v>152</v>
      </c>
      <c r="F6003" s="73">
        <v>-1619</v>
      </c>
      <c r="G6003" s="72" t="s">
        <v>14</v>
      </c>
      <c r="H6003" s="72" t="s">
        <v>15</v>
      </c>
      <c r="I6003" s="72" t="s">
        <v>16</v>
      </c>
      <c r="J6003" s="72" t="s">
        <v>18</v>
      </c>
      <c r="K6003" s="72" t="s">
        <v>189</v>
      </c>
      <c r="L6003" s="72" t="s">
        <v>190</v>
      </c>
      <c r="M6003" s="72"/>
    </row>
    <row r="6004" spans="2:13" x14ac:dyDescent="0.25">
      <c r="B6004" s="72" t="s">
        <v>143</v>
      </c>
      <c r="C6004" s="72" t="s">
        <v>144</v>
      </c>
      <c r="D6004" s="72" t="s">
        <v>12</v>
      </c>
      <c r="E6004" s="72" t="s">
        <v>145</v>
      </c>
      <c r="F6004" s="73">
        <v>-2758</v>
      </c>
      <c r="G6004" s="72" t="s">
        <v>14</v>
      </c>
      <c r="H6004" s="72" t="s">
        <v>155</v>
      </c>
      <c r="I6004" s="72" t="s">
        <v>16</v>
      </c>
      <c r="J6004" s="72" t="s">
        <v>18</v>
      </c>
      <c r="K6004" s="72" t="s">
        <v>33</v>
      </c>
      <c r="L6004" s="72" t="s">
        <v>419</v>
      </c>
      <c r="M6004" s="72"/>
    </row>
    <row r="6005" spans="2:13" x14ac:dyDescent="0.25">
      <c r="B6005" s="72" t="s">
        <v>143</v>
      </c>
      <c r="C6005" s="72" t="s">
        <v>144</v>
      </c>
      <c r="D6005" s="72" t="s">
        <v>12</v>
      </c>
      <c r="E6005" s="72" t="s">
        <v>145</v>
      </c>
      <c r="F6005" s="73">
        <v>-16123</v>
      </c>
      <c r="G6005" s="72" t="s">
        <v>14</v>
      </c>
      <c r="H6005" s="72" t="s">
        <v>15</v>
      </c>
      <c r="I6005" s="72" t="s">
        <v>16</v>
      </c>
      <c r="J6005" s="72" t="s">
        <v>18</v>
      </c>
      <c r="K6005" s="72" t="s">
        <v>33</v>
      </c>
      <c r="L6005" s="72" t="s">
        <v>212</v>
      </c>
      <c r="M6005" s="72"/>
    </row>
    <row r="6006" spans="2:13" x14ac:dyDescent="0.25">
      <c r="B6006" s="72" t="s">
        <v>143</v>
      </c>
      <c r="C6006" s="72" t="s">
        <v>144</v>
      </c>
      <c r="D6006" s="72" t="s">
        <v>12</v>
      </c>
      <c r="E6006" s="72" t="s">
        <v>594</v>
      </c>
      <c r="F6006" s="73">
        <v>101133</v>
      </c>
      <c r="G6006" s="72" t="s">
        <v>14</v>
      </c>
      <c r="H6006" s="72" t="s">
        <v>155</v>
      </c>
      <c r="I6006" s="72" t="s">
        <v>16</v>
      </c>
      <c r="J6006" s="72" t="s">
        <v>18</v>
      </c>
      <c r="K6006" s="72" t="s">
        <v>33</v>
      </c>
      <c r="L6006" s="72" t="s">
        <v>231</v>
      </c>
      <c r="M6006" s="72" t="s">
        <v>522</v>
      </c>
    </row>
    <row r="6007" spans="2:13" x14ac:dyDescent="0.25">
      <c r="B6007" s="72" t="s">
        <v>143</v>
      </c>
      <c r="C6007" s="72" t="s">
        <v>144</v>
      </c>
      <c r="D6007" s="72" t="s">
        <v>12</v>
      </c>
      <c r="E6007" s="72" t="s">
        <v>197</v>
      </c>
      <c r="F6007" s="73">
        <v>446332</v>
      </c>
      <c r="G6007" s="72" t="s">
        <v>14</v>
      </c>
      <c r="H6007" s="72" t="s">
        <v>15</v>
      </c>
      <c r="I6007" s="72" t="s">
        <v>16</v>
      </c>
      <c r="J6007" s="72" t="s">
        <v>18</v>
      </c>
      <c r="K6007" s="72" t="s">
        <v>147</v>
      </c>
      <c r="L6007" s="72" t="s">
        <v>255</v>
      </c>
      <c r="M6007" s="72" t="s">
        <v>163</v>
      </c>
    </row>
    <row r="6008" spans="2:13" x14ac:dyDescent="0.25">
      <c r="B6008" s="72" t="s">
        <v>143</v>
      </c>
      <c r="C6008" s="72" t="s">
        <v>144</v>
      </c>
      <c r="D6008" s="72" t="s">
        <v>12</v>
      </c>
      <c r="E6008" s="72" t="s">
        <v>183</v>
      </c>
      <c r="F6008" s="73">
        <v>28012</v>
      </c>
      <c r="G6008" s="72" t="s">
        <v>14</v>
      </c>
      <c r="H6008" s="72" t="s">
        <v>15</v>
      </c>
      <c r="I6008" s="72" t="s">
        <v>16</v>
      </c>
      <c r="J6008" s="72" t="s">
        <v>18</v>
      </c>
      <c r="K6008" s="72" t="s">
        <v>21</v>
      </c>
      <c r="L6008" s="72" t="s">
        <v>494</v>
      </c>
      <c r="M6008" s="72" t="s">
        <v>248</v>
      </c>
    </row>
    <row r="6009" spans="2:13" x14ac:dyDescent="0.25">
      <c r="B6009" s="72" t="s">
        <v>143</v>
      </c>
      <c r="C6009" s="72" t="s">
        <v>144</v>
      </c>
      <c r="D6009" s="72" t="s">
        <v>12</v>
      </c>
      <c r="E6009" s="72" t="s">
        <v>188</v>
      </c>
      <c r="F6009" s="73">
        <v>3646380</v>
      </c>
      <c r="G6009" s="72" t="s">
        <v>14</v>
      </c>
      <c r="H6009" s="72" t="s">
        <v>15</v>
      </c>
      <c r="I6009" s="72" t="s">
        <v>16</v>
      </c>
      <c r="J6009" s="72" t="s">
        <v>18</v>
      </c>
      <c r="K6009" s="72" t="s">
        <v>33</v>
      </c>
      <c r="L6009" s="72" t="s">
        <v>261</v>
      </c>
      <c r="M6009" s="72" t="s">
        <v>191</v>
      </c>
    </row>
    <row r="6010" spans="2:13" x14ac:dyDescent="0.25">
      <c r="B6010" s="72" t="s">
        <v>143</v>
      </c>
      <c r="C6010" s="72" t="s">
        <v>144</v>
      </c>
      <c r="D6010" s="72" t="s">
        <v>12</v>
      </c>
      <c r="E6010" s="72" t="s">
        <v>177</v>
      </c>
      <c r="F6010" s="73">
        <v>192545</v>
      </c>
      <c r="G6010" s="72" t="s">
        <v>14</v>
      </c>
      <c r="H6010" s="72" t="s">
        <v>15</v>
      </c>
      <c r="I6010" s="72" t="s">
        <v>16</v>
      </c>
      <c r="J6010" s="72" t="s">
        <v>18</v>
      </c>
      <c r="K6010" s="72" t="s">
        <v>214</v>
      </c>
      <c r="L6010" s="72" t="s">
        <v>781</v>
      </c>
      <c r="M6010" s="72"/>
    </row>
    <row r="6011" spans="2:13" x14ac:dyDescent="0.25">
      <c r="B6011" s="72" t="s">
        <v>143</v>
      </c>
      <c r="C6011" s="72" t="s">
        <v>144</v>
      </c>
      <c r="D6011" s="72" t="s">
        <v>12</v>
      </c>
      <c r="E6011" s="72" t="s">
        <v>149</v>
      </c>
      <c r="F6011" s="73">
        <v>1500648</v>
      </c>
      <c r="G6011" s="72" t="s">
        <v>14</v>
      </c>
      <c r="H6011" s="72" t="s">
        <v>15</v>
      </c>
      <c r="I6011" s="72" t="s">
        <v>16</v>
      </c>
      <c r="J6011" s="72" t="s">
        <v>18</v>
      </c>
      <c r="K6011" s="72" t="s">
        <v>147</v>
      </c>
      <c r="L6011" s="72" t="s">
        <v>407</v>
      </c>
      <c r="M6011" s="72" t="s">
        <v>151</v>
      </c>
    </row>
    <row r="6012" spans="2:13" x14ac:dyDescent="0.25">
      <c r="B6012" s="72" t="s">
        <v>143</v>
      </c>
      <c r="C6012" s="72" t="s">
        <v>144</v>
      </c>
      <c r="D6012" s="72" t="s">
        <v>12</v>
      </c>
      <c r="E6012" s="72" t="s">
        <v>154</v>
      </c>
      <c r="F6012" s="73">
        <v>-8092</v>
      </c>
      <c r="G6012" s="72" t="s">
        <v>14</v>
      </c>
      <c r="H6012" s="72" t="s">
        <v>15</v>
      </c>
      <c r="I6012" s="72" t="s">
        <v>16</v>
      </c>
      <c r="J6012" s="72" t="s">
        <v>18</v>
      </c>
      <c r="K6012" s="72" t="s">
        <v>267</v>
      </c>
      <c r="L6012" s="72" t="s">
        <v>603</v>
      </c>
      <c r="M6012" s="72"/>
    </row>
    <row r="6013" spans="2:13" x14ac:dyDescent="0.25">
      <c r="B6013" s="72" t="s">
        <v>143</v>
      </c>
      <c r="C6013" s="72" t="s">
        <v>144</v>
      </c>
      <c r="D6013" s="72" t="s">
        <v>12</v>
      </c>
      <c r="E6013" s="72" t="s">
        <v>335</v>
      </c>
      <c r="F6013" s="73">
        <v>204778</v>
      </c>
      <c r="G6013" s="72" t="s">
        <v>14</v>
      </c>
      <c r="H6013" s="72" t="s">
        <v>15</v>
      </c>
      <c r="I6013" s="72" t="s">
        <v>16</v>
      </c>
      <c r="J6013" s="72" t="s">
        <v>18</v>
      </c>
      <c r="K6013" s="72" t="s">
        <v>168</v>
      </c>
      <c r="L6013" s="72" t="s">
        <v>298</v>
      </c>
      <c r="M6013" s="72" t="s">
        <v>322</v>
      </c>
    </row>
    <row r="6014" spans="2:13" x14ac:dyDescent="0.25">
      <c r="B6014" s="72" t="s">
        <v>143</v>
      </c>
      <c r="C6014" s="72" t="s">
        <v>144</v>
      </c>
      <c r="D6014" s="72" t="s">
        <v>12</v>
      </c>
      <c r="E6014" s="72" t="s">
        <v>160</v>
      </c>
      <c r="F6014" s="73">
        <v>336427</v>
      </c>
      <c r="G6014" s="72" t="s">
        <v>14</v>
      </c>
      <c r="H6014" s="72" t="s">
        <v>15</v>
      </c>
      <c r="I6014" s="72" t="s">
        <v>16</v>
      </c>
      <c r="J6014" s="72" t="s">
        <v>18</v>
      </c>
      <c r="K6014" s="72" t="s">
        <v>21</v>
      </c>
      <c r="L6014" s="72" t="s">
        <v>547</v>
      </c>
      <c r="M6014" s="72" t="s">
        <v>248</v>
      </c>
    </row>
    <row r="6015" spans="2:13" x14ac:dyDescent="0.25">
      <c r="B6015" s="72" t="s">
        <v>143</v>
      </c>
      <c r="C6015" s="72" t="s">
        <v>144</v>
      </c>
      <c r="D6015" s="72" t="s">
        <v>12</v>
      </c>
      <c r="E6015" s="72" t="s">
        <v>197</v>
      </c>
      <c r="F6015" s="73">
        <v>431499</v>
      </c>
      <c r="G6015" s="72" t="s">
        <v>14</v>
      </c>
      <c r="H6015" s="72" t="s">
        <v>15</v>
      </c>
      <c r="I6015" s="72" t="s">
        <v>16</v>
      </c>
      <c r="J6015" s="72" t="s">
        <v>18</v>
      </c>
      <c r="K6015" s="72" t="s">
        <v>147</v>
      </c>
      <c r="L6015" s="72" t="s">
        <v>276</v>
      </c>
      <c r="M6015" s="72" t="s">
        <v>163</v>
      </c>
    </row>
    <row r="6016" spans="2:13" x14ac:dyDescent="0.25">
      <c r="B6016" s="72" t="s">
        <v>143</v>
      </c>
      <c r="C6016" s="72" t="s">
        <v>144</v>
      </c>
      <c r="D6016" s="72" t="s">
        <v>12</v>
      </c>
      <c r="E6016" s="72" t="s">
        <v>240</v>
      </c>
      <c r="F6016" s="73">
        <v>-9225</v>
      </c>
      <c r="G6016" s="72" t="s">
        <v>14</v>
      </c>
      <c r="H6016" s="72" t="s">
        <v>155</v>
      </c>
      <c r="I6016" s="72" t="s">
        <v>136</v>
      </c>
      <c r="J6016" s="72" t="s">
        <v>18</v>
      </c>
      <c r="K6016" s="72" t="s">
        <v>21</v>
      </c>
      <c r="L6016" s="72" t="s">
        <v>198</v>
      </c>
      <c r="M6016" s="72"/>
    </row>
    <row r="6017" spans="2:13" x14ac:dyDescent="0.25">
      <c r="B6017" s="72" t="s">
        <v>143</v>
      </c>
      <c r="C6017" s="72" t="s">
        <v>144</v>
      </c>
      <c r="D6017" s="72" t="s">
        <v>12</v>
      </c>
      <c r="E6017" s="72" t="s">
        <v>154</v>
      </c>
      <c r="F6017" s="73">
        <v>-199</v>
      </c>
      <c r="G6017" s="72" t="s">
        <v>14</v>
      </c>
      <c r="H6017" s="72" t="s">
        <v>15</v>
      </c>
      <c r="I6017" s="72" t="s">
        <v>16</v>
      </c>
      <c r="J6017" s="72" t="s">
        <v>18</v>
      </c>
      <c r="K6017" s="72" t="s">
        <v>189</v>
      </c>
      <c r="L6017" s="72" t="s">
        <v>190</v>
      </c>
      <c r="M6017" s="72"/>
    </row>
    <row r="6018" spans="2:13" x14ac:dyDescent="0.25">
      <c r="B6018" s="72" t="s">
        <v>143</v>
      </c>
      <c r="C6018" s="72" t="s">
        <v>144</v>
      </c>
      <c r="D6018" s="72" t="s">
        <v>12</v>
      </c>
      <c r="E6018" s="72" t="s">
        <v>229</v>
      </c>
      <c r="F6018" s="73">
        <v>-1529061</v>
      </c>
      <c r="G6018" s="72" t="s">
        <v>14</v>
      </c>
      <c r="H6018" s="72" t="s">
        <v>15</v>
      </c>
      <c r="I6018" s="72" t="s">
        <v>16</v>
      </c>
      <c r="J6018" s="72" t="s">
        <v>18</v>
      </c>
      <c r="K6018" s="72" t="s">
        <v>33</v>
      </c>
      <c r="L6018" s="72" t="s">
        <v>714</v>
      </c>
      <c r="M6018" s="72"/>
    </row>
    <row r="6019" spans="2:13" x14ac:dyDescent="0.25">
      <c r="B6019" s="72" t="s">
        <v>143</v>
      </c>
      <c r="C6019" s="72" t="s">
        <v>144</v>
      </c>
      <c r="D6019" s="72" t="s">
        <v>12</v>
      </c>
      <c r="E6019" s="72" t="s">
        <v>251</v>
      </c>
      <c r="F6019" s="73">
        <v>10110</v>
      </c>
      <c r="G6019" s="72" t="s">
        <v>14</v>
      </c>
      <c r="H6019" s="72" t="s">
        <v>15</v>
      </c>
      <c r="I6019" s="72" t="s">
        <v>16</v>
      </c>
      <c r="J6019" s="72" t="s">
        <v>18</v>
      </c>
      <c r="K6019" s="72" t="s">
        <v>21</v>
      </c>
      <c r="L6019" s="72" t="s">
        <v>274</v>
      </c>
      <c r="M6019" s="72" t="s">
        <v>424</v>
      </c>
    </row>
    <row r="6020" spans="2:13" x14ac:dyDescent="0.25">
      <c r="B6020" s="72" t="s">
        <v>143</v>
      </c>
      <c r="C6020" s="72" t="s">
        <v>144</v>
      </c>
      <c r="D6020" s="72" t="s">
        <v>12</v>
      </c>
      <c r="E6020" s="72" t="s">
        <v>227</v>
      </c>
      <c r="F6020" s="73">
        <v>193705</v>
      </c>
      <c r="G6020" s="72" t="s">
        <v>14</v>
      </c>
      <c r="H6020" s="72" t="s">
        <v>15</v>
      </c>
      <c r="I6020" s="72" t="s">
        <v>16</v>
      </c>
      <c r="J6020" s="72" t="s">
        <v>18</v>
      </c>
      <c r="K6020" s="72" t="s">
        <v>147</v>
      </c>
      <c r="L6020" s="72" t="s">
        <v>278</v>
      </c>
      <c r="M6020" s="72" t="s">
        <v>163</v>
      </c>
    </row>
    <row r="6021" spans="2:13" x14ac:dyDescent="0.25">
      <c r="B6021" s="72" t="s">
        <v>143</v>
      </c>
      <c r="C6021" s="72" t="s">
        <v>144</v>
      </c>
      <c r="D6021" s="72" t="s">
        <v>12</v>
      </c>
      <c r="E6021" s="72" t="s">
        <v>227</v>
      </c>
      <c r="F6021" s="73">
        <v>329138</v>
      </c>
      <c r="G6021" s="72" t="s">
        <v>14</v>
      </c>
      <c r="H6021" s="72" t="s">
        <v>15</v>
      </c>
      <c r="I6021" s="72" t="s">
        <v>16</v>
      </c>
      <c r="J6021" s="72" t="s">
        <v>18</v>
      </c>
      <c r="K6021" s="72" t="s">
        <v>184</v>
      </c>
      <c r="L6021" s="72" t="s">
        <v>635</v>
      </c>
      <c r="M6021" s="72" t="s">
        <v>191</v>
      </c>
    </row>
    <row r="6022" spans="2:13" x14ac:dyDescent="0.25">
      <c r="B6022" s="72" t="s">
        <v>143</v>
      </c>
      <c r="C6022" s="72" t="s">
        <v>144</v>
      </c>
      <c r="D6022" s="72" t="s">
        <v>12</v>
      </c>
      <c r="E6022" s="72" t="s">
        <v>199</v>
      </c>
      <c r="F6022" s="73">
        <v>14236</v>
      </c>
      <c r="G6022" s="72" t="s">
        <v>14</v>
      </c>
      <c r="H6022" s="72" t="s">
        <v>155</v>
      </c>
      <c r="I6022" s="72" t="s">
        <v>16</v>
      </c>
      <c r="J6022" s="72" t="s">
        <v>18</v>
      </c>
      <c r="K6022" s="72" t="s">
        <v>33</v>
      </c>
      <c r="L6022" s="72" t="s">
        <v>392</v>
      </c>
      <c r="M6022" s="72"/>
    </row>
    <row r="6023" spans="2:13" x14ac:dyDescent="0.25">
      <c r="B6023" s="72" t="s">
        <v>143</v>
      </c>
      <c r="C6023" s="72" t="s">
        <v>144</v>
      </c>
      <c r="D6023" s="72" t="s">
        <v>12</v>
      </c>
      <c r="E6023" s="72" t="s">
        <v>199</v>
      </c>
      <c r="F6023" s="73">
        <v>784</v>
      </c>
      <c r="G6023" s="72" t="s">
        <v>14</v>
      </c>
      <c r="H6023" s="72" t="s">
        <v>15</v>
      </c>
      <c r="I6023" s="72" t="s">
        <v>16</v>
      </c>
      <c r="J6023" s="72" t="s">
        <v>18</v>
      </c>
      <c r="K6023" s="72" t="s">
        <v>165</v>
      </c>
      <c r="L6023" s="72" t="s">
        <v>707</v>
      </c>
      <c r="M6023" s="72"/>
    </row>
    <row r="6024" spans="2:13" x14ac:dyDescent="0.25">
      <c r="B6024" s="72" t="s">
        <v>143</v>
      </c>
      <c r="C6024" s="72" t="s">
        <v>144</v>
      </c>
      <c r="D6024" s="72" t="s">
        <v>12</v>
      </c>
      <c r="E6024" s="72" t="s">
        <v>152</v>
      </c>
      <c r="F6024" s="73">
        <v>-37074</v>
      </c>
      <c r="G6024" s="72" t="s">
        <v>14</v>
      </c>
      <c r="H6024" s="72" t="s">
        <v>155</v>
      </c>
      <c r="I6024" s="72" t="s">
        <v>16</v>
      </c>
      <c r="J6024" s="72" t="s">
        <v>18</v>
      </c>
      <c r="K6024" s="72" t="s">
        <v>33</v>
      </c>
      <c r="L6024" s="72" t="s">
        <v>568</v>
      </c>
      <c r="M6024" s="72"/>
    </row>
    <row r="6025" spans="2:13" x14ac:dyDescent="0.25">
      <c r="B6025" s="72" t="s">
        <v>143</v>
      </c>
      <c r="C6025" s="72" t="s">
        <v>144</v>
      </c>
      <c r="D6025" s="72" t="s">
        <v>12</v>
      </c>
      <c r="E6025" s="72" t="s">
        <v>242</v>
      </c>
      <c r="F6025" s="73">
        <v>-16756</v>
      </c>
      <c r="G6025" s="72" t="s">
        <v>14</v>
      </c>
      <c r="H6025" s="72" t="s">
        <v>155</v>
      </c>
      <c r="I6025" s="72" t="s">
        <v>16</v>
      </c>
      <c r="J6025" s="72" t="s">
        <v>18</v>
      </c>
      <c r="K6025" s="72" t="s">
        <v>33</v>
      </c>
      <c r="L6025" s="72" t="s">
        <v>194</v>
      </c>
      <c r="M6025" s="72"/>
    </row>
    <row r="6026" spans="2:13" x14ac:dyDescent="0.25">
      <c r="B6026" s="72" t="s">
        <v>143</v>
      </c>
      <c r="C6026" s="72" t="s">
        <v>144</v>
      </c>
      <c r="D6026" s="72" t="s">
        <v>12</v>
      </c>
      <c r="E6026" s="72" t="s">
        <v>383</v>
      </c>
      <c r="F6026" s="73">
        <v>338724</v>
      </c>
      <c r="G6026" s="72" t="s">
        <v>14</v>
      </c>
      <c r="H6026" s="72" t="s">
        <v>15</v>
      </c>
      <c r="I6026" s="72" t="s">
        <v>16</v>
      </c>
      <c r="J6026" s="72" t="s">
        <v>18</v>
      </c>
      <c r="K6026" s="72" t="s">
        <v>147</v>
      </c>
      <c r="L6026" s="72" t="s">
        <v>520</v>
      </c>
      <c r="M6026" s="72" t="s">
        <v>384</v>
      </c>
    </row>
    <row r="6027" spans="2:13" x14ac:dyDescent="0.25">
      <c r="B6027" s="72" t="s">
        <v>143</v>
      </c>
      <c r="C6027" s="72" t="s">
        <v>144</v>
      </c>
      <c r="D6027" s="72" t="s">
        <v>12</v>
      </c>
      <c r="E6027" s="72" t="s">
        <v>748</v>
      </c>
      <c r="F6027" s="73">
        <v>4126180</v>
      </c>
      <c r="G6027" s="72" t="s">
        <v>14</v>
      </c>
      <c r="H6027" s="72" t="s">
        <v>15</v>
      </c>
      <c r="I6027" s="72" t="s">
        <v>16</v>
      </c>
      <c r="J6027" s="72" t="s">
        <v>18</v>
      </c>
      <c r="K6027" s="72" t="s">
        <v>161</v>
      </c>
      <c r="L6027" s="72" t="s">
        <v>534</v>
      </c>
      <c r="M6027" s="72" t="s">
        <v>424</v>
      </c>
    </row>
    <row r="6028" spans="2:13" x14ac:dyDescent="0.25">
      <c r="B6028" s="72" t="s">
        <v>143</v>
      </c>
      <c r="C6028" s="72" t="s">
        <v>144</v>
      </c>
      <c r="D6028" s="72" t="s">
        <v>12</v>
      </c>
      <c r="E6028" s="72" t="s">
        <v>152</v>
      </c>
      <c r="F6028" s="73">
        <v>-81679</v>
      </c>
      <c r="G6028" s="72" t="s">
        <v>14</v>
      </c>
      <c r="H6028" s="72" t="s">
        <v>155</v>
      </c>
      <c r="I6028" s="72" t="s">
        <v>16</v>
      </c>
      <c r="J6028" s="72" t="s">
        <v>18</v>
      </c>
      <c r="K6028" s="72" t="s">
        <v>33</v>
      </c>
      <c r="L6028" s="72" t="s">
        <v>179</v>
      </c>
      <c r="M6028" s="72"/>
    </row>
    <row r="6029" spans="2:13" x14ac:dyDescent="0.25">
      <c r="B6029" s="72" t="s">
        <v>143</v>
      </c>
      <c r="C6029" s="72" t="s">
        <v>144</v>
      </c>
      <c r="D6029" s="72" t="s">
        <v>12</v>
      </c>
      <c r="E6029" s="72" t="s">
        <v>145</v>
      </c>
      <c r="F6029" s="73">
        <v>-255907</v>
      </c>
      <c r="G6029" s="72" t="s">
        <v>14</v>
      </c>
      <c r="H6029" s="72" t="s">
        <v>15</v>
      </c>
      <c r="I6029" s="72" t="s">
        <v>16</v>
      </c>
      <c r="J6029" s="72" t="s">
        <v>18</v>
      </c>
      <c r="K6029" s="72" t="s">
        <v>147</v>
      </c>
      <c r="L6029" s="72" t="s">
        <v>182</v>
      </c>
      <c r="M6029" s="72"/>
    </row>
    <row r="6030" spans="2:13" x14ac:dyDescent="0.25">
      <c r="B6030" s="72" t="s">
        <v>143</v>
      </c>
      <c r="C6030" s="72" t="s">
        <v>144</v>
      </c>
      <c r="D6030" s="72" t="s">
        <v>12</v>
      </c>
      <c r="E6030" s="72" t="s">
        <v>160</v>
      </c>
      <c r="F6030" s="73">
        <v>219615</v>
      </c>
      <c r="G6030" s="72" t="s">
        <v>14</v>
      </c>
      <c r="H6030" s="72" t="s">
        <v>155</v>
      </c>
      <c r="I6030" s="72" t="s">
        <v>16</v>
      </c>
      <c r="J6030" s="72" t="s">
        <v>18</v>
      </c>
      <c r="K6030" s="72" t="s">
        <v>33</v>
      </c>
      <c r="L6030" s="72" t="s">
        <v>354</v>
      </c>
      <c r="M6030" s="72" t="s">
        <v>248</v>
      </c>
    </row>
    <row r="6031" spans="2:13" x14ac:dyDescent="0.25">
      <c r="B6031" s="72" t="s">
        <v>143</v>
      </c>
      <c r="C6031" s="72" t="s">
        <v>144</v>
      </c>
      <c r="D6031" s="72" t="s">
        <v>12</v>
      </c>
      <c r="E6031" s="72" t="s">
        <v>219</v>
      </c>
      <c r="F6031" s="73">
        <v>291739</v>
      </c>
      <c r="G6031" s="72" t="s">
        <v>14</v>
      </c>
      <c r="H6031" s="72" t="s">
        <v>15</v>
      </c>
      <c r="I6031" s="72" t="s">
        <v>16</v>
      </c>
      <c r="J6031" s="72" t="s">
        <v>18</v>
      </c>
      <c r="K6031" s="72" t="s">
        <v>33</v>
      </c>
      <c r="L6031" s="72" t="s">
        <v>803</v>
      </c>
      <c r="M6031" s="72"/>
    </row>
    <row r="6032" spans="2:13" x14ac:dyDescent="0.25">
      <c r="B6032" s="72" t="s">
        <v>143</v>
      </c>
      <c r="C6032" s="72" t="s">
        <v>144</v>
      </c>
      <c r="D6032" s="72" t="s">
        <v>12</v>
      </c>
      <c r="E6032" s="72" t="s">
        <v>145</v>
      </c>
      <c r="F6032" s="73">
        <v>-92157</v>
      </c>
      <c r="G6032" s="72" t="s">
        <v>14</v>
      </c>
      <c r="H6032" s="72" t="s">
        <v>15</v>
      </c>
      <c r="I6032" s="72" t="s">
        <v>16</v>
      </c>
      <c r="J6032" s="72" t="s">
        <v>18</v>
      </c>
      <c r="K6032" s="72" t="s">
        <v>161</v>
      </c>
      <c r="L6032" s="72" t="s">
        <v>793</v>
      </c>
      <c r="M6032" s="72"/>
    </row>
    <row r="6033" spans="2:13" x14ac:dyDescent="0.25">
      <c r="B6033" s="72" t="s">
        <v>143</v>
      </c>
      <c r="C6033" s="72" t="s">
        <v>144</v>
      </c>
      <c r="D6033" s="72" t="s">
        <v>12</v>
      </c>
      <c r="E6033" s="72" t="s">
        <v>227</v>
      </c>
      <c r="F6033" s="73">
        <v>3422</v>
      </c>
      <c r="G6033" s="72" t="s">
        <v>14</v>
      </c>
      <c r="H6033" s="72" t="s">
        <v>155</v>
      </c>
      <c r="I6033" s="72" t="s">
        <v>16</v>
      </c>
      <c r="J6033" s="72" t="s">
        <v>18</v>
      </c>
      <c r="K6033" s="72" t="s">
        <v>33</v>
      </c>
      <c r="L6033" s="72" t="s">
        <v>538</v>
      </c>
      <c r="M6033" s="72" t="s">
        <v>172</v>
      </c>
    </row>
    <row r="6034" spans="2:13" x14ac:dyDescent="0.25">
      <c r="B6034" s="72" t="s">
        <v>143</v>
      </c>
      <c r="C6034" s="72" t="s">
        <v>144</v>
      </c>
      <c r="D6034" s="72" t="s">
        <v>12</v>
      </c>
      <c r="E6034" s="72" t="s">
        <v>219</v>
      </c>
      <c r="F6034" s="73">
        <v>190</v>
      </c>
      <c r="G6034" s="72" t="s">
        <v>14</v>
      </c>
      <c r="H6034" s="72" t="s">
        <v>155</v>
      </c>
      <c r="I6034" s="72" t="s">
        <v>16</v>
      </c>
      <c r="J6034" s="72" t="s">
        <v>18</v>
      </c>
      <c r="K6034" s="72" t="s">
        <v>33</v>
      </c>
      <c r="L6034" s="72" t="s">
        <v>846</v>
      </c>
      <c r="M6034" s="72"/>
    </row>
    <row r="6035" spans="2:13" x14ac:dyDescent="0.25">
      <c r="B6035" s="72" t="s">
        <v>143</v>
      </c>
      <c r="C6035" s="72" t="s">
        <v>144</v>
      </c>
      <c r="D6035" s="72" t="s">
        <v>12</v>
      </c>
      <c r="E6035" s="72" t="s">
        <v>199</v>
      </c>
      <c r="F6035" s="73">
        <v>453</v>
      </c>
      <c r="G6035" s="72" t="s">
        <v>14</v>
      </c>
      <c r="H6035" s="72" t="s">
        <v>155</v>
      </c>
      <c r="I6035" s="72" t="s">
        <v>16</v>
      </c>
      <c r="J6035" s="72" t="s">
        <v>18</v>
      </c>
      <c r="K6035" s="72" t="s">
        <v>33</v>
      </c>
      <c r="L6035" s="72" t="s">
        <v>588</v>
      </c>
      <c r="M6035" s="72"/>
    </row>
    <row r="6036" spans="2:13" x14ac:dyDescent="0.25">
      <c r="B6036" s="72" t="s">
        <v>143</v>
      </c>
      <c r="C6036" s="72" t="s">
        <v>144</v>
      </c>
      <c r="D6036" s="72" t="s">
        <v>12</v>
      </c>
      <c r="E6036" s="72" t="s">
        <v>199</v>
      </c>
      <c r="F6036" s="73">
        <v>290</v>
      </c>
      <c r="G6036" s="72" t="s">
        <v>14</v>
      </c>
      <c r="H6036" s="72" t="s">
        <v>155</v>
      </c>
      <c r="I6036" s="72" t="s">
        <v>16</v>
      </c>
      <c r="J6036" s="72" t="s">
        <v>18</v>
      </c>
      <c r="K6036" s="72" t="s">
        <v>267</v>
      </c>
      <c r="L6036" s="72" t="s">
        <v>847</v>
      </c>
      <c r="M6036" s="72"/>
    </row>
    <row r="6037" spans="2:13" x14ac:dyDescent="0.25">
      <c r="B6037" s="72" t="s">
        <v>143</v>
      </c>
      <c r="C6037" s="72" t="s">
        <v>144</v>
      </c>
      <c r="D6037" s="72" t="s">
        <v>12</v>
      </c>
      <c r="E6037" s="72" t="s">
        <v>349</v>
      </c>
      <c r="F6037" s="73">
        <v>84371</v>
      </c>
      <c r="G6037" s="72" t="s">
        <v>14</v>
      </c>
      <c r="H6037" s="72" t="s">
        <v>15</v>
      </c>
      <c r="I6037" s="72" t="s">
        <v>16</v>
      </c>
      <c r="J6037" s="72" t="s">
        <v>18</v>
      </c>
      <c r="K6037" s="72" t="s">
        <v>161</v>
      </c>
      <c r="L6037" s="72" t="s">
        <v>315</v>
      </c>
      <c r="M6037" s="72" t="s">
        <v>322</v>
      </c>
    </row>
    <row r="6038" spans="2:13" x14ac:dyDescent="0.25">
      <c r="B6038" s="72" t="s">
        <v>143</v>
      </c>
      <c r="C6038" s="72" t="s">
        <v>144</v>
      </c>
      <c r="D6038" s="72" t="s">
        <v>12</v>
      </c>
      <c r="E6038" s="72" t="s">
        <v>227</v>
      </c>
      <c r="F6038" s="73">
        <v>314382</v>
      </c>
      <c r="G6038" s="72" t="s">
        <v>14</v>
      </c>
      <c r="H6038" s="72" t="s">
        <v>15</v>
      </c>
      <c r="I6038" s="72" t="s">
        <v>16</v>
      </c>
      <c r="J6038" s="72" t="s">
        <v>18</v>
      </c>
      <c r="K6038" s="72" t="s">
        <v>147</v>
      </c>
      <c r="L6038" s="72" t="s">
        <v>389</v>
      </c>
      <c r="M6038" s="72" t="s">
        <v>163</v>
      </c>
    </row>
    <row r="6039" spans="2:13" x14ac:dyDescent="0.25">
      <c r="B6039" s="72" t="s">
        <v>143</v>
      </c>
      <c r="C6039" s="72" t="s">
        <v>144</v>
      </c>
      <c r="D6039" s="72" t="s">
        <v>12</v>
      </c>
      <c r="E6039" s="72" t="s">
        <v>177</v>
      </c>
      <c r="F6039" s="73">
        <v>153359</v>
      </c>
      <c r="G6039" s="72" t="s">
        <v>14</v>
      </c>
      <c r="H6039" s="72" t="s">
        <v>155</v>
      </c>
      <c r="I6039" s="72" t="s">
        <v>16</v>
      </c>
      <c r="J6039" s="72" t="s">
        <v>18</v>
      </c>
      <c r="K6039" s="72" t="s">
        <v>147</v>
      </c>
      <c r="L6039" s="72" t="s">
        <v>347</v>
      </c>
      <c r="M6039" s="72"/>
    </row>
    <row r="6040" spans="2:13" x14ac:dyDescent="0.25">
      <c r="B6040" s="72" t="s">
        <v>143</v>
      </c>
      <c r="C6040" s="72" t="s">
        <v>144</v>
      </c>
      <c r="D6040" s="72" t="s">
        <v>12</v>
      </c>
      <c r="E6040" s="72" t="s">
        <v>157</v>
      </c>
      <c r="F6040" s="73">
        <v>247453</v>
      </c>
      <c r="G6040" s="72" t="s">
        <v>14</v>
      </c>
      <c r="H6040" s="72" t="s">
        <v>15</v>
      </c>
      <c r="I6040" s="72" t="s">
        <v>16</v>
      </c>
      <c r="J6040" s="72" t="s">
        <v>18</v>
      </c>
      <c r="K6040" s="72" t="s">
        <v>189</v>
      </c>
      <c r="L6040" s="72" t="s">
        <v>704</v>
      </c>
      <c r="M6040" s="72" t="s">
        <v>337</v>
      </c>
    </row>
    <row r="6041" spans="2:13" x14ac:dyDescent="0.25">
      <c r="B6041" s="72" t="s">
        <v>143</v>
      </c>
      <c r="C6041" s="72" t="s">
        <v>144</v>
      </c>
      <c r="D6041" s="72" t="s">
        <v>12</v>
      </c>
      <c r="E6041" s="72" t="s">
        <v>229</v>
      </c>
      <c r="F6041" s="73">
        <v>-12642</v>
      </c>
      <c r="G6041" s="72" t="s">
        <v>14</v>
      </c>
      <c r="H6041" s="72" t="s">
        <v>15</v>
      </c>
      <c r="I6041" s="72" t="s">
        <v>16</v>
      </c>
      <c r="J6041" s="72" t="s">
        <v>18</v>
      </c>
      <c r="K6041" s="72" t="s">
        <v>267</v>
      </c>
      <c r="L6041" s="72" t="s">
        <v>372</v>
      </c>
      <c r="M6041" s="72"/>
    </row>
    <row r="6042" spans="2:13" x14ac:dyDescent="0.25">
      <c r="B6042" s="72" t="s">
        <v>143</v>
      </c>
      <c r="C6042" s="72" t="s">
        <v>144</v>
      </c>
      <c r="D6042" s="72" t="s">
        <v>12</v>
      </c>
      <c r="E6042" s="72" t="s">
        <v>282</v>
      </c>
      <c r="F6042" s="73">
        <v>-102</v>
      </c>
      <c r="G6042" s="72" t="s">
        <v>14</v>
      </c>
      <c r="H6042" s="72" t="s">
        <v>155</v>
      </c>
      <c r="I6042" s="72" t="s">
        <v>16</v>
      </c>
      <c r="J6042" s="72" t="s">
        <v>18</v>
      </c>
      <c r="K6042" s="72" t="s">
        <v>267</v>
      </c>
      <c r="L6042" s="72" t="s">
        <v>484</v>
      </c>
      <c r="M6042" s="72"/>
    </row>
    <row r="6043" spans="2:13" x14ac:dyDescent="0.25">
      <c r="B6043" s="72" t="s">
        <v>143</v>
      </c>
      <c r="C6043" s="72" t="s">
        <v>144</v>
      </c>
      <c r="D6043" s="72" t="s">
        <v>12</v>
      </c>
      <c r="E6043" s="72" t="s">
        <v>197</v>
      </c>
      <c r="F6043" s="73">
        <v>204336</v>
      </c>
      <c r="G6043" s="72" t="s">
        <v>14</v>
      </c>
      <c r="H6043" s="72" t="s">
        <v>15</v>
      </c>
      <c r="I6043" s="72" t="s">
        <v>16</v>
      </c>
      <c r="J6043" s="72" t="s">
        <v>18</v>
      </c>
      <c r="K6043" s="72" t="s">
        <v>205</v>
      </c>
      <c r="L6043" s="72" t="s">
        <v>662</v>
      </c>
      <c r="M6043" s="72" t="s">
        <v>163</v>
      </c>
    </row>
    <row r="6044" spans="2:13" x14ac:dyDescent="0.25">
      <c r="B6044" s="72" t="s">
        <v>143</v>
      </c>
      <c r="C6044" s="72" t="s">
        <v>144</v>
      </c>
      <c r="D6044" s="72" t="s">
        <v>12</v>
      </c>
      <c r="E6044" s="72" t="s">
        <v>229</v>
      </c>
      <c r="F6044" s="73">
        <v>-51818</v>
      </c>
      <c r="G6044" s="72" t="s">
        <v>14</v>
      </c>
      <c r="H6044" s="72" t="s">
        <v>155</v>
      </c>
      <c r="I6044" s="72" t="s">
        <v>16</v>
      </c>
      <c r="J6044" s="72" t="s">
        <v>18</v>
      </c>
      <c r="K6044" s="72" t="s">
        <v>267</v>
      </c>
      <c r="L6044" s="72" t="s">
        <v>478</v>
      </c>
      <c r="M6044" s="72"/>
    </row>
    <row r="6045" spans="2:13" x14ac:dyDescent="0.25">
      <c r="B6045" s="72" t="s">
        <v>143</v>
      </c>
      <c r="C6045" s="72" t="s">
        <v>144</v>
      </c>
      <c r="D6045" s="72" t="s">
        <v>12</v>
      </c>
      <c r="E6045" s="72" t="s">
        <v>282</v>
      </c>
      <c r="F6045" s="73">
        <v>-51</v>
      </c>
      <c r="G6045" s="72" t="s">
        <v>14</v>
      </c>
      <c r="H6045" s="72" t="s">
        <v>15</v>
      </c>
      <c r="I6045" s="72" t="s">
        <v>16</v>
      </c>
      <c r="J6045" s="72" t="s">
        <v>18</v>
      </c>
      <c r="K6045" s="72" t="s">
        <v>21</v>
      </c>
      <c r="L6045" s="72" t="s">
        <v>602</v>
      </c>
      <c r="M6045" s="72"/>
    </row>
    <row r="6046" spans="2:13" x14ac:dyDescent="0.25">
      <c r="B6046" s="72" t="s">
        <v>143</v>
      </c>
      <c r="C6046" s="72" t="s">
        <v>144</v>
      </c>
      <c r="D6046" s="72" t="s">
        <v>12</v>
      </c>
      <c r="E6046" s="72" t="s">
        <v>197</v>
      </c>
      <c r="F6046" s="73">
        <v>289606</v>
      </c>
      <c r="G6046" s="72" t="s">
        <v>14</v>
      </c>
      <c r="H6046" s="72" t="s">
        <v>155</v>
      </c>
      <c r="I6046" s="72" t="s">
        <v>16</v>
      </c>
      <c r="J6046" s="72" t="s">
        <v>18</v>
      </c>
      <c r="K6046" s="72" t="s">
        <v>33</v>
      </c>
      <c r="L6046" s="72" t="s">
        <v>402</v>
      </c>
      <c r="M6046" s="72" t="s">
        <v>191</v>
      </c>
    </row>
    <row r="6047" spans="2:13" x14ac:dyDescent="0.25">
      <c r="B6047" s="72" t="s">
        <v>143</v>
      </c>
      <c r="C6047" s="72" t="s">
        <v>144</v>
      </c>
      <c r="D6047" s="72" t="s">
        <v>12</v>
      </c>
      <c r="E6047" s="72" t="s">
        <v>152</v>
      </c>
      <c r="F6047" s="73">
        <v>-41627</v>
      </c>
      <c r="G6047" s="72" t="s">
        <v>14</v>
      </c>
      <c r="H6047" s="72" t="s">
        <v>15</v>
      </c>
      <c r="I6047" s="72" t="s">
        <v>16</v>
      </c>
      <c r="J6047" s="72" t="s">
        <v>18</v>
      </c>
      <c r="K6047" s="72" t="s">
        <v>147</v>
      </c>
      <c r="L6047" s="72" t="s">
        <v>171</v>
      </c>
      <c r="M6047" s="72"/>
    </row>
    <row r="6048" spans="2:13" x14ac:dyDescent="0.25">
      <c r="B6048" s="72" t="s">
        <v>143</v>
      </c>
      <c r="C6048" s="72" t="s">
        <v>144</v>
      </c>
      <c r="D6048" s="72" t="s">
        <v>12</v>
      </c>
      <c r="E6048" s="72" t="s">
        <v>177</v>
      </c>
      <c r="F6048" s="73">
        <v>16360</v>
      </c>
      <c r="G6048" s="72" t="s">
        <v>14</v>
      </c>
      <c r="H6048" s="72" t="s">
        <v>15</v>
      </c>
      <c r="I6048" s="72" t="s">
        <v>16</v>
      </c>
      <c r="J6048" s="72" t="s">
        <v>18</v>
      </c>
      <c r="K6048" s="72" t="s">
        <v>168</v>
      </c>
      <c r="L6048" s="72" t="s">
        <v>169</v>
      </c>
      <c r="M6048" s="72"/>
    </row>
    <row r="6049" spans="2:13" x14ac:dyDescent="0.25">
      <c r="B6049" s="72" t="s">
        <v>143</v>
      </c>
      <c r="C6049" s="72" t="s">
        <v>144</v>
      </c>
      <c r="D6049" s="72" t="s">
        <v>12</v>
      </c>
      <c r="E6049" s="72" t="s">
        <v>199</v>
      </c>
      <c r="F6049" s="73">
        <v>29353</v>
      </c>
      <c r="G6049" s="72" t="s">
        <v>14</v>
      </c>
      <c r="H6049" s="72" t="s">
        <v>15</v>
      </c>
      <c r="I6049" s="72" t="s">
        <v>16</v>
      </c>
      <c r="J6049" s="72" t="s">
        <v>18</v>
      </c>
      <c r="K6049" s="72" t="s">
        <v>214</v>
      </c>
      <c r="L6049" s="72" t="s">
        <v>590</v>
      </c>
      <c r="M6049" s="72"/>
    </row>
    <row r="6050" spans="2:13" x14ac:dyDescent="0.25">
      <c r="B6050" s="72" t="s">
        <v>143</v>
      </c>
      <c r="C6050" s="72" t="s">
        <v>144</v>
      </c>
      <c r="D6050" s="72" t="s">
        <v>12</v>
      </c>
      <c r="E6050" s="72" t="s">
        <v>145</v>
      </c>
      <c r="F6050" s="73">
        <v>-15459</v>
      </c>
      <c r="G6050" s="72" t="s">
        <v>14</v>
      </c>
      <c r="H6050" s="72" t="s">
        <v>15</v>
      </c>
      <c r="I6050" s="72" t="s">
        <v>16</v>
      </c>
      <c r="J6050" s="72" t="s">
        <v>18</v>
      </c>
      <c r="K6050" s="72" t="s">
        <v>267</v>
      </c>
      <c r="L6050" s="72" t="s">
        <v>313</v>
      </c>
      <c r="M6050" s="72"/>
    </row>
    <row r="6051" spans="2:13" x14ac:dyDescent="0.25">
      <c r="B6051" s="72" t="s">
        <v>143</v>
      </c>
      <c r="C6051" s="72" t="s">
        <v>144</v>
      </c>
      <c r="D6051" s="72" t="s">
        <v>12</v>
      </c>
      <c r="E6051" s="72" t="s">
        <v>183</v>
      </c>
      <c r="F6051" s="73">
        <v>457543</v>
      </c>
      <c r="G6051" s="72" t="s">
        <v>14</v>
      </c>
      <c r="H6051" s="72" t="s">
        <v>15</v>
      </c>
      <c r="I6051" s="72" t="s">
        <v>16</v>
      </c>
      <c r="J6051" s="72" t="s">
        <v>18</v>
      </c>
      <c r="K6051" s="72" t="s">
        <v>147</v>
      </c>
      <c r="L6051" s="72" t="s">
        <v>529</v>
      </c>
      <c r="M6051" s="72" t="s">
        <v>248</v>
      </c>
    </row>
    <row r="6052" spans="2:13" x14ac:dyDescent="0.25">
      <c r="B6052" s="72" t="s">
        <v>143</v>
      </c>
      <c r="C6052" s="72" t="s">
        <v>144</v>
      </c>
      <c r="D6052" s="72" t="s">
        <v>12</v>
      </c>
      <c r="E6052" s="72" t="s">
        <v>188</v>
      </c>
      <c r="F6052" s="73">
        <v>19477</v>
      </c>
      <c r="G6052" s="72" t="s">
        <v>14</v>
      </c>
      <c r="H6052" s="72" t="s">
        <v>15</v>
      </c>
      <c r="I6052" s="72" t="s">
        <v>16</v>
      </c>
      <c r="J6052" s="72" t="s">
        <v>18</v>
      </c>
      <c r="K6052" s="72" t="s">
        <v>33</v>
      </c>
      <c r="L6052" s="72" t="s">
        <v>784</v>
      </c>
      <c r="M6052" s="72" t="s">
        <v>191</v>
      </c>
    </row>
    <row r="6053" spans="2:13" x14ac:dyDescent="0.25">
      <c r="B6053" s="72" t="s">
        <v>143</v>
      </c>
      <c r="C6053" s="72" t="s">
        <v>144</v>
      </c>
      <c r="D6053" s="72" t="s">
        <v>12</v>
      </c>
      <c r="E6053" s="72" t="s">
        <v>175</v>
      </c>
      <c r="F6053" s="73">
        <v>-93915</v>
      </c>
      <c r="G6053" s="72" t="s">
        <v>14</v>
      </c>
      <c r="H6053" s="72" t="s">
        <v>155</v>
      </c>
      <c r="I6053" s="72" t="s">
        <v>16</v>
      </c>
      <c r="J6053" s="72" t="s">
        <v>18</v>
      </c>
      <c r="K6053" s="72" t="s">
        <v>33</v>
      </c>
      <c r="L6053" s="72" t="s">
        <v>392</v>
      </c>
      <c r="M6053" s="72"/>
    </row>
    <row r="6054" spans="2:13" x14ac:dyDescent="0.25">
      <c r="B6054" s="72" t="s">
        <v>143</v>
      </c>
      <c r="C6054" s="72" t="s">
        <v>144</v>
      </c>
      <c r="D6054" s="72" t="s">
        <v>12</v>
      </c>
      <c r="E6054" s="72" t="s">
        <v>160</v>
      </c>
      <c r="F6054" s="73">
        <v>1256</v>
      </c>
      <c r="G6054" s="72" t="s">
        <v>14</v>
      </c>
      <c r="H6054" s="72" t="s">
        <v>155</v>
      </c>
      <c r="I6054" s="72" t="s">
        <v>16</v>
      </c>
      <c r="J6054" s="72" t="s">
        <v>18</v>
      </c>
      <c r="K6054" s="72" t="s">
        <v>33</v>
      </c>
      <c r="L6054" s="72" t="s">
        <v>385</v>
      </c>
      <c r="M6054" s="72" t="s">
        <v>151</v>
      </c>
    </row>
    <row r="6055" spans="2:13" x14ac:dyDescent="0.25">
      <c r="B6055" s="72" t="s">
        <v>143</v>
      </c>
      <c r="C6055" s="72" t="s">
        <v>144</v>
      </c>
      <c r="D6055" s="72" t="s">
        <v>12</v>
      </c>
      <c r="E6055" s="72" t="s">
        <v>145</v>
      </c>
      <c r="F6055" s="73">
        <v>-141544</v>
      </c>
      <c r="G6055" s="72" t="s">
        <v>14</v>
      </c>
      <c r="H6055" s="72" t="s">
        <v>15</v>
      </c>
      <c r="I6055" s="72" t="s">
        <v>16</v>
      </c>
      <c r="J6055" s="72" t="s">
        <v>18</v>
      </c>
      <c r="K6055" s="72" t="s">
        <v>184</v>
      </c>
      <c r="L6055" s="72" t="s">
        <v>230</v>
      </c>
      <c r="M6055" s="72"/>
    </row>
    <row r="6056" spans="2:13" x14ac:dyDescent="0.25">
      <c r="B6056" s="72" t="s">
        <v>143</v>
      </c>
      <c r="C6056" s="72" t="s">
        <v>144</v>
      </c>
      <c r="D6056" s="72" t="s">
        <v>12</v>
      </c>
      <c r="E6056" s="72" t="s">
        <v>227</v>
      </c>
      <c r="F6056" s="73">
        <v>133997</v>
      </c>
      <c r="G6056" s="72" t="s">
        <v>14</v>
      </c>
      <c r="H6056" s="72" t="s">
        <v>155</v>
      </c>
      <c r="I6056" s="72" t="s">
        <v>136</v>
      </c>
      <c r="J6056" s="72" t="s">
        <v>18</v>
      </c>
      <c r="K6056" s="72" t="s">
        <v>21</v>
      </c>
      <c r="L6056" s="72" t="s">
        <v>457</v>
      </c>
      <c r="M6056" s="72" t="s">
        <v>163</v>
      </c>
    </row>
    <row r="6057" spans="2:13" x14ac:dyDescent="0.25">
      <c r="B6057" s="72" t="s">
        <v>143</v>
      </c>
      <c r="C6057" s="72" t="s">
        <v>144</v>
      </c>
      <c r="D6057" s="72" t="s">
        <v>12</v>
      </c>
      <c r="E6057" s="72" t="s">
        <v>219</v>
      </c>
      <c r="F6057" s="73">
        <v>92186</v>
      </c>
      <c r="G6057" s="72" t="s">
        <v>14</v>
      </c>
      <c r="H6057" s="72" t="s">
        <v>15</v>
      </c>
      <c r="I6057" s="72" t="s">
        <v>16</v>
      </c>
      <c r="J6057" s="72" t="s">
        <v>18</v>
      </c>
      <c r="K6057" s="72" t="s">
        <v>33</v>
      </c>
      <c r="L6057" s="72" t="s">
        <v>787</v>
      </c>
      <c r="M6057" s="72"/>
    </row>
    <row r="6058" spans="2:13" x14ac:dyDescent="0.25">
      <c r="B6058" s="72" t="s">
        <v>143</v>
      </c>
      <c r="C6058" s="72" t="s">
        <v>144</v>
      </c>
      <c r="D6058" s="72" t="s">
        <v>12</v>
      </c>
      <c r="E6058" s="72" t="s">
        <v>282</v>
      </c>
      <c r="F6058" s="73">
        <v>-628</v>
      </c>
      <c r="G6058" s="72" t="s">
        <v>14</v>
      </c>
      <c r="H6058" s="72" t="s">
        <v>15</v>
      </c>
      <c r="I6058" s="72" t="s">
        <v>16</v>
      </c>
      <c r="J6058" s="72" t="s">
        <v>18</v>
      </c>
      <c r="K6058" s="72" t="s">
        <v>189</v>
      </c>
      <c r="L6058" s="72" t="s">
        <v>505</v>
      </c>
      <c r="M6058" s="72"/>
    </row>
    <row r="6059" spans="2:13" x14ac:dyDescent="0.25">
      <c r="B6059" s="72" t="s">
        <v>143</v>
      </c>
      <c r="C6059" s="72" t="s">
        <v>144</v>
      </c>
      <c r="D6059" s="72" t="s">
        <v>12</v>
      </c>
      <c r="E6059" s="72" t="s">
        <v>201</v>
      </c>
      <c r="F6059" s="73">
        <v>276348</v>
      </c>
      <c r="G6059" s="72" t="s">
        <v>14</v>
      </c>
      <c r="H6059" s="72" t="s">
        <v>15</v>
      </c>
      <c r="I6059" s="72" t="s">
        <v>16</v>
      </c>
      <c r="J6059" s="72" t="s">
        <v>18</v>
      </c>
      <c r="K6059" s="72" t="s">
        <v>205</v>
      </c>
      <c r="L6059" s="72" t="s">
        <v>210</v>
      </c>
      <c r="M6059" s="72" t="s">
        <v>159</v>
      </c>
    </row>
    <row r="6060" spans="2:13" x14ac:dyDescent="0.25">
      <c r="B6060" s="72" t="s">
        <v>143</v>
      </c>
      <c r="C6060" s="72" t="s">
        <v>144</v>
      </c>
      <c r="D6060" s="72" t="s">
        <v>12</v>
      </c>
      <c r="E6060" s="72" t="s">
        <v>227</v>
      </c>
      <c r="F6060" s="73">
        <v>412370</v>
      </c>
      <c r="G6060" s="72" t="s">
        <v>14</v>
      </c>
      <c r="H6060" s="72" t="s">
        <v>15</v>
      </c>
      <c r="I6060" s="72" t="s">
        <v>16</v>
      </c>
      <c r="J6060" s="72" t="s">
        <v>18</v>
      </c>
      <c r="K6060" s="72" t="s">
        <v>147</v>
      </c>
      <c r="L6060" s="72" t="s">
        <v>182</v>
      </c>
      <c r="M6060" s="72" t="s">
        <v>191</v>
      </c>
    </row>
    <row r="6061" spans="2:13" x14ac:dyDescent="0.25">
      <c r="B6061" s="72" t="s">
        <v>143</v>
      </c>
      <c r="C6061" s="72" t="s">
        <v>144</v>
      </c>
      <c r="D6061" s="72" t="s">
        <v>12</v>
      </c>
      <c r="E6061" s="72" t="s">
        <v>219</v>
      </c>
      <c r="F6061" s="73">
        <v>5029</v>
      </c>
      <c r="G6061" s="72" t="s">
        <v>14</v>
      </c>
      <c r="H6061" s="72" t="s">
        <v>15</v>
      </c>
      <c r="I6061" s="72" t="s">
        <v>16</v>
      </c>
      <c r="J6061" s="72" t="s">
        <v>18</v>
      </c>
      <c r="K6061" s="72" t="s">
        <v>303</v>
      </c>
      <c r="L6061" s="72" t="s">
        <v>304</v>
      </c>
      <c r="M6061" s="72"/>
    </row>
    <row r="6062" spans="2:13" x14ac:dyDescent="0.25">
      <c r="B6062" s="72" t="s">
        <v>143</v>
      </c>
      <c r="C6062" s="72" t="s">
        <v>144</v>
      </c>
      <c r="D6062" s="72" t="s">
        <v>12</v>
      </c>
      <c r="E6062" s="72" t="s">
        <v>154</v>
      </c>
      <c r="F6062" s="73">
        <v>-10667</v>
      </c>
      <c r="G6062" s="72" t="s">
        <v>14</v>
      </c>
      <c r="H6062" s="72" t="s">
        <v>15</v>
      </c>
      <c r="I6062" s="72" t="s">
        <v>16</v>
      </c>
      <c r="J6062" s="72" t="s">
        <v>18</v>
      </c>
      <c r="K6062" s="72" t="s">
        <v>147</v>
      </c>
      <c r="L6062" s="72" t="s">
        <v>276</v>
      </c>
      <c r="M6062" s="72"/>
    </row>
    <row r="6063" spans="2:13" x14ac:dyDescent="0.25">
      <c r="B6063" s="72" t="s">
        <v>143</v>
      </c>
      <c r="C6063" s="72" t="s">
        <v>144</v>
      </c>
      <c r="D6063" s="72" t="s">
        <v>12</v>
      </c>
      <c r="E6063" s="72" t="s">
        <v>335</v>
      </c>
      <c r="F6063" s="73">
        <v>1114752</v>
      </c>
      <c r="G6063" s="72" t="s">
        <v>14</v>
      </c>
      <c r="H6063" s="72" t="s">
        <v>155</v>
      </c>
      <c r="I6063" s="72" t="s">
        <v>16</v>
      </c>
      <c r="J6063" s="72" t="s">
        <v>18</v>
      </c>
      <c r="K6063" s="72" t="s">
        <v>33</v>
      </c>
      <c r="L6063" s="72" t="s">
        <v>551</v>
      </c>
      <c r="M6063" s="72" t="s">
        <v>203</v>
      </c>
    </row>
    <row r="6064" spans="2:13" x14ac:dyDescent="0.25">
      <c r="B6064" s="72" t="s">
        <v>143</v>
      </c>
      <c r="C6064" s="72" t="s">
        <v>144</v>
      </c>
      <c r="D6064" s="72" t="s">
        <v>12</v>
      </c>
      <c r="E6064" s="72" t="s">
        <v>383</v>
      </c>
      <c r="F6064" s="73">
        <v>378715</v>
      </c>
      <c r="G6064" s="72" t="s">
        <v>14</v>
      </c>
      <c r="H6064" s="72" t="s">
        <v>15</v>
      </c>
      <c r="I6064" s="72" t="s">
        <v>16</v>
      </c>
      <c r="J6064" s="72" t="s">
        <v>18</v>
      </c>
      <c r="K6064" s="72" t="s">
        <v>147</v>
      </c>
      <c r="L6064" s="72" t="s">
        <v>378</v>
      </c>
      <c r="M6064" s="72" t="s">
        <v>424</v>
      </c>
    </row>
    <row r="6065" spans="2:13" x14ac:dyDescent="0.25">
      <c r="B6065" s="72" t="s">
        <v>143</v>
      </c>
      <c r="C6065" s="72" t="s">
        <v>144</v>
      </c>
      <c r="D6065" s="72" t="s">
        <v>12</v>
      </c>
      <c r="E6065" s="72" t="s">
        <v>229</v>
      </c>
      <c r="F6065" s="73">
        <v>-18579</v>
      </c>
      <c r="G6065" s="72" t="s">
        <v>14</v>
      </c>
      <c r="H6065" s="72" t="s">
        <v>15</v>
      </c>
      <c r="I6065" s="72" t="s">
        <v>136</v>
      </c>
      <c r="J6065" s="72" t="s">
        <v>18</v>
      </c>
      <c r="K6065" s="72" t="s">
        <v>21</v>
      </c>
      <c r="L6065" s="72" t="s">
        <v>711</v>
      </c>
      <c r="M6065" s="72"/>
    </row>
    <row r="6066" spans="2:13" x14ac:dyDescent="0.25">
      <c r="B6066" s="72" t="s">
        <v>143</v>
      </c>
      <c r="C6066" s="72" t="s">
        <v>144</v>
      </c>
      <c r="D6066" s="72" t="s">
        <v>12</v>
      </c>
      <c r="E6066" s="72" t="s">
        <v>229</v>
      </c>
      <c r="F6066" s="73">
        <v>-2858</v>
      </c>
      <c r="G6066" s="72" t="s">
        <v>14</v>
      </c>
      <c r="H6066" s="72" t="s">
        <v>155</v>
      </c>
      <c r="I6066" s="72" t="s">
        <v>16</v>
      </c>
      <c r="J6066" s="72" t="s">
        <v>18</v>
      </c>
      <c r="K6066" s="72" t="s">
        <v>303</v>
      </c>
      <c r="L6066" s="72" t="s">
        <v>304</v>
      </c>
      <c r="M6066" s="72"/>
    </row>
    <row r="6067" spans="2:13" x14ac:dyDescent="0.25">
      <c r="B6067" s="72" t="s">
        <v>143</v>
      </c>
      <c r="C6067" s="72" t="s">
        <v>144</v>
      </c>
      <c r="D6067" s="72" t="s">
        <v>12</v>
      </c>
      <c r="E6067" s="72" t="s">
        <v>152</v>
      </c>
      <c r="F6067" s="73">
        <v>-816</v>
      </c>
      <c r="G6067" s="72" t="s">
        <v>14</v>
      </c>
      <c r="H6067" s="72" t="s">
        <v>15</v>
      </c>
      <c r="I6067" s="72" t="s">
        <v>16</v>
      </c>
      <c r="J6067" s="72" t="s">
        <v>18</v>
      </c>
      <c r="K6067" s="72" t="s">
        <v>830</v>
      </c>
      <c r="L6067" s="72" t="s">
        <v>831</v>
      </c>
      <c r="M6067" s="72"/>
    </row>
    <row r="6068" spans="2:13" x14ac:dyDescent="0.25">
      <c r="B6068" s="72" t="s">
        <v>143</v>
      </c>
      <c r="C6068" s="72" t="s">
        <v>144</v>
      </c>
      <c r="D6068" s="72" t="s">
        <v>12</v>
      </c>
      <c r="E6068" s="72" t="s">
        <v>244</v>
      </c>
      <c r="F6068" s="73">
        <v>11174</v>
      </c>
      <c r="G6068" s="72" t="s">
        <v>14</v>
      </c>
      <c r="H6068" s="72" t="s">
        <v>15</v>
      </c>
      <c r="I6068" s="72" t="s">
        <v>16</v>
      </c>
      <c r="J6068" s="72" t="s">
        <v>18</v>
      </c>
      <c r="K6068" s="72" t="s">
        <v>147</v>
      </c>
      <c r="L6068" s="72" t="s">
        <v>517</v>
      </c>
      <c r="M6068" s="72" t="s">
        <v>191</v>
      </c>
    </row>
    <row r="6069" spans="2:13" x14ac:dyDescent="0.25">
      <c r="B6069" s="72" t="s">
        <v>143</v>
      </c>
      <c r="C6069" s="72" t="s">
        <v>144</v>
      </c>
      <c r="D6069" s="72" t="s">
        <v>12</v>
      </c>
      <c r="E6069" s="72" t="s">
        <v>177</v>
      </c>
      <c r="F6069" s="73">
        <v>79</v>
      </c>
      <c r="G6069" s="72" t="s">
        <v>14</v>
      </c>
      <c r="H6069" s="72" t="s">
        <v>15</v>
      </c>
      <c r="I6069" s="72" t="s">
        <v>16</v>
      </c>
      <c r="J6069" s="72" t="s">
        <v>18</v>
      </c>
      <c r="K6069" s="72" t="s">
        <v>33</v>
      </c>
      <c r="L6069" s="72" t="s">
        <v>627</v>
      </c>
      <c r="M6069" s="72"/>
    </row>
    <row r="6070" spans="2:13" x14ac:dyDescent="0.25">
      <c r="B6070" s="72" t="s">
        <v>143</v>
      </c>
      <c r="C6070" s="72" t="s">
        <v>144</v>
      </c>
      <c r="D6070" s="72" t="s">
        <v>12</v>
      </c>
      <c r="E6070" s="72" t="s">
        <v>197</v>
      </c>
      <c r="F6070" s="73">
        <v>12296</v>
      </c>
      <c r="G6070" s="72" t="s">
        <v>14</v>
      </c>
      <c r="H6070" s="72" t="s">
        <v>155</v>
      </c>
      <c r="I6070" s="72" t="s">
        <v>16</v>
      </c>
      <c r="J6070" s="72" t="s">
        <v>18</v>
      </c>
      <c r="K6070" s="72" t="s">
        <v>267</v>
      </c>
      <c r="L6070" s="72" t="s">
        <v>468</v>
      </c>
      <c r="M6070" s="72" t="s">
        <v>191</v>
      </c>
    </row>
    <row r="6071" spans="2:13" x14ac:dyDescent="0.25">
      <c r="B6071" s="72" t="s">
        <v>143</v>
      </c>
      <c r="C6071" s="72" t="s">
        <v>144</v>
      </c>
      <c r="D6071" s="72" t="s">
        <v>12</v>
      </c>
      <c r="E6071" s="72" t="s">
        <v>219</v>
      </c>
      <c r="F6071" s="73">
        <v>3898</v>
      </c>
      <c r="G6071" s="72" t="s">
        <v>14</v>
      </c>
      <c r="H6071" s="72" t="s">
        <v>15</v>
      </c>
      <c r="I6071" s="72" t="s">
        <v>16</v>
      </c>
      <c r="J6071" s="72" t="s">
        <v>18</v>
      </c>
      <c r="K6071" s="72" t="s">
        <v>214</v>
      </c>
      <c r="L6071" s="72" t="s">
        <v>640</v>
      </c>
      <c r="M6071" s="72"/>
    </row>
    <row r="6072" spans="2:13" x14ac:dyDescent="0.25">
      <c r="B6072" s="72" t="s">
        <v>143</v>
      </c>
      <c r="C6072" s="72" t="s">
        <v>144</v>
      </c>
      <c r="D6072" s="72" t="s">
        <v>12</v>
      </c>
      <c r="E6072" s="72" t="s">
        <v>164</v>
      </c>
      <c r="F6072" s="73">
        <v>-10549</v>
      </c>
      <c r="G6072" s="72" t="s">
        <v>14</v>
      </c>
      <c r="H6072" s="72" t="s">
        <v>15</v>
      </c>
      <c r="I6072" s="72" t="s">
        <v>16</v>
      </c>
      <c r="J6072" s="72" t="s">
        <v>18</v>
      </c>
      <c r="K6072" s="72" t="s">
        <v>33</v>
      </c>
      <c r="L6072" s="72" t="s">
        <v>331</v>
      </c>
      <c r="M6072" s="72"/>
    </row>
    <row r="6073" spans="2:13" x14ac:dyDescent="0.25">
      <c r="B6073" s="72" t="s">
        <v>143</v>
      </c>
      <c r="C6073" s="72" t="s">
        <v>144</v>
      </c>
      <c r="D6073" s="72" t="s">
        <v>12</v>
      </c>
      <c r="E6073" s="72" t="s">
        <v>160</v>
      </c>
      <c r="F6073" s="73">
        <v>107739</v>
      </c>
      <c r="G6073" s="72" t="s">
        <v>14</v>
      </c>
      <c r="H6073" s="72" t="s">
        <v>155</v>
      </c>
      <c r="I6073" s="72" t="s">
        <v>16</v>
      </c>
      <c r="J6073" s="72" t="s">
        <v>18</v>
      </c>
      <c r="K6073" s="72" t="s">
        <v>147</v>
      </c>
      <c r="L6073" s="72" t="s">
        <v>432</v>
      </c>
      <c r="M6073" s="72" t="s">
        <v>248</v>
      </c>
    </row>
    <row r="6074" spans="2:13" x14ac:dyDescent="0.25">
      <c r="B6074" s="72" t="s">
        <v>143</v>
      </c>
      <c r="C6074" s="72" t="s">
        <v>144</v>
      </c>
      <c r="D6074" s="72" t="s">
        <v>12</v>
      </c>
      <c r="E6074" s="72" t="s">
        <v>152</v>
      </c>
      <c r="F6074" s="73">
        <v>-1639</v>
      </c>
      <c r="G6074" s="72" t="s">
        <v>14</v>
      </c>
      <c r="H6074" s="72" t="s">
        <v>15</v>
      </c>
      <c r="I6074" s="72" t="s">
        <v>16</v>
      </c>
      <c r="J6074" s="72" t="s">
        <v>18</v>
      </c>
      <c r="K6074" s="72" t="s">
        <v>33</v>
      </c>
      <c r="L6074" s="72" t="s">
        <v>542</v>
      </c>
      <c r="M6074" s="72"/>
    </row>
    <row r="6075" spans="2:13" x14ac:dyDescent="0.25">
      <c r="B6075" s="72" t="s">
        <v>143</v>
      </c>
      <c r="C6075" s="72" t="s">
        <v>144</v>
      </c>
      <c r="D6075" s="72" t="s">
        <v>12</v>
      </c>
      <c r="E6075" s="72" t="s">
        <v>219</v>
      </c>
      <c r="F6075" s="73">
        <v>21750692</v>
      </c>
      <c r="G6075" s="72" t="s">
        <v>14</v>
      </c>
      <c r="H6075" s="72" t="s">
        <v>15</v>
      </c>
      <c r="I6075" s="72" t="s">
        <v>16</v>
      </c>
      <c r="J6075" s="72" t="s">
        <v>18</v>
      </c>
      <c r="K6075" s="72" t="s">
        <v>161</v>
      </c>
      <c r="L6075" s="72" t="s">
        <v>375</v>
      </c>
      <c r="M6075" s="72"/>
    </row>
    <row r="6076" spans="2:13" x14ac:dyDescent="0.25">
      <c r="B6076" s="72" t="s">
        <v>143</v>
      </c>
      <c r="C6076" s="72" t="s">
        <v>144</v>
      </c>
      <c r="D6076" s="72" t="s">
        <v>12</v>
      </c>
      <c r="E6076" s="72" t="s">
        <v>157</v>
      </c>
      <c r="F6076" s="73">
        <v>6155986</v>
      </c>
      <c r="G6076" s="72" t="s">
        <v>14</v>
      </c>
      <c r="H6076" s="72" t="s">
        <v>15</v>
      </c>
      <c r="I6076" s="72" t="s">
        <v>136</v>
      </c>
      <c r="J6076" s="72" t="s">
        <v>18</v>
      </c>
      <c r="K6076" s="72" t="s">
        <v>205</v>
      </c>
      <c r="L6076" s="72" t="s">
        <v>401</v>
      </c>
      <c r="M6076" s="72" t="s">
        <v>337</v>
      </c>
    </row>
    <row r="6077" spans="2:13" x14ac:dyDescent="0.25">
      <c r="B6077" s="72" t="s">
        <v>143</v>
      </c>
      <c r="C6077" s="72" t="s">
        <v>144</v>
      </c>
      <c r="D6077" s="72" t="s">
        <v>12</v>
      </c>
      <c r="E6077" s="72" t="s">
        <v>188</v>
      </c>
      <c r="F6077" s="73">
        <v>1509311</v>
      </c>
      <c r="G6077" s="72" t="s">
        <v>14</v>
      </c>
      <c r="H6077" s="72" t="s">
        <v>15</v>
      </c>
      <c r="I6077" s="72" t="s">
        <v>16</v>
      </c>
      <c r="J6077" s="72" t="s">
        <v>18</v>
      </c>
      <c r="K6077" s="72" t="s">
        <v>24</v>
      </c>
      <c r="L6077" s="72" t="s">
        <v>470</v>
      </c>
      <c r="M6077" s="72" t="s">
        <v>191</v>
      </c>
    </row>
    <row r="6078" spans="2:13" x14ac:dyDescent="0.25">
      <c r="B6078" s="72" t="s">
        <v>143</v>
      </c>
      <c r="C6078" s="72" t="s">
        <v>144</v>
      </c>
      <c r="D6078" s="72" t="s">
        <v>12</v>
      </c>
      <c r="E6078" s="72" t="s">
        <v>152</v>
      </c>
      <c r="F6078" s="73">
        <v>-15</v>
      </c>
      <c r="G6078" s="72" t="s">
        <v>14</v>
      </c>
      <c r="H6078" s="72" t="s">
        <v>15</v>
      </c>
      <c r="I6078" s="72" t="s">
        <v>136</v>
      </c>
      <c r="J6078" s="72" t="s">
        <v>18</v>
      </c>
      <c r="K6078" s="72" t="s">
        <v>27</v>
      </c>
      <c r="L6078" s="72" t="s">
        <v>469</v>
      </c>
      <c r="M6078" s="72"/>
    </row>
    <row r="6079" spans="2:13" x14ac:dyDescent="0.25">
      <c r="B6079" s="72" t="s">
        <v>143</v>
      </c>
      <c r="C6079" s="72" t="s">
        <v>144</v>
      </c>
      <c r="D6079" s="72" t="s">
        <v>12</v>
      </c>
      <c r="E6079" s="72" t="s">
        <v>181</v>
      </c>
      <c r="F6079" s="73">
        <v>-3032</v>
      </c>
      <c r="G6079" s="72" t="s">
        <v>14</v>
      </c>
      <c r="H6079" s="72" t="s">
        <v>155</v>
      </c>
      <c r="I6079" s="72" t="s">
        <v>16</v>
      </c>
      <c r="J6079" s="72" t="s">
        <v>18</v>
      </c>
      <c r="K6079" s="72" t="s">
        <v>33</v>
      </c>
      <c r="L6079" s="72" t="s">
        <v>446</v>
      </c>
      <c r="M6079" s="72"/>
    </row>
    <row r="6080" spans="2:13" x14ac:dyDescent="0.25">
      <c r="B6080" s="72" t="s">
        <v>143</v>
      </c>
      <c r="C6080" s="72" t="s">
        <v>144</v>
      </c>
      <c r="D6080" s="72" t="s">
        <v>12</v>
      </c>
      <c r="E6080" s="72" t="s">
        <v>164</v>
      </c>
      <c r="F6080" s="73">
        <v>-17</v>
      </c>
      <c r="G6080" s="72" t="s">
        <v>14</v>
      </c>
      <c r="H6080" s="72" t="s">
        <v>15</v>
      </c>
      <c r="I6080" s="72" t="s">
        <v>16</v>
      </c>
      <c r="J6080" s="72" t="s">
        <v>18</v>
      </c>
      <c r="K6080" s="72" t="s">
        <v>165</v>
      </c>
      <c r="L6080" s="72" t="s">
        <v>563</v>
      </c>
      <c r="M6080" s="72"/>
    </row>
    <row r="6081" spans="2:13" x14ac:dyDescent="0.25">
      <c r="B6081" s="72" t="s">
        <v>143</v>
      </c>
      <c r="C6081" s="72" t="s">
        <v>144</v>
      </c>
      <c r="D6081" s="72" t="s">
        <v>12</v>
      </c>
      <c r="E6081" s="72" t="s">
        <v>188</v>
      </c>
      <c r="F6081" s="73">
        <v>8051</v>
      </c>
      <c r="G6081" s="72" t="s">
        <v>14</v>
      </c>
      <c r="H6081" s="72" t="s">
        <v>155</v>
      </c>
      <c r="I6081" s="72" t="s">
        <v>16</v>
      </c>
      <c r="J6081" s="72" t="s">
        <v>18</v>
      </c>
      <c r="K6081" s="72" t="s">
        <v>33</v>
      </c>
      <c r="L6081" s="72" t="s">
        <v>802</v>
      </c>
      <c r="M6081" s="72" t="s">
        <v>191</v>
      </c>
    </row>
    <row r="6082" spans="2:13" x14ac:dyDescent="0.25">
      <c r="B6082" s="72" t="s">
        <v>143</v>
      </c>
      <c r="C6082" s="72" t="s">
        <v>144</v>
      </c>
      <c r="D6082" s="72" t="s">
        <v>12</v>
      </c>
      <c r="E6082" s="72" t="s">
        <v>282</v>
      </c>
      <c r="F6082" s="73">
        <v>-4774</v>
      </c>
      <c r="G6082" s="72" t="s">
        <v>14</v>
      </c>
      <c r="H6082" s="72" t="s">
        <v>155</v>
      </c>
      <c r="I6082" s="72" t="s">
        <v>16</v>
      </c>
      <c r="J6082" s="72" t="s">
        <v>18</v>
      </c>
      <c r="K6082" s="72" t="s">
        <v>33</v>
      </c>
      <c r="L6082" s="72" t="s">
        <v>456</v>
      </c>
      <c r="M6082" s="72"/>
    </row>
    <row r="6083" spans="2:13" x14ac:dyDescent="0.25">
      <c r="B6083" s="72" t="s">
        <v>143</v>
      </c>
      <c r="C6083" s="72" t="s">
        <v>144</v>
      </c>
      <c r="D6083" s="72" t="s">
        <v>12</v>
      </c>
      <c r="E6083" s="72" t="s">
        <v>177</v>
      </c>
      <c r="F6083" s="73">
        <v>73391</v>
      </c>
      <c r="G6083" s="72" t="s">
        <v>14</v>
      </c>
      <c r="H6083" s="72" t="s">
        <v>15</v>
      </c>
      <c r="I6083" s="72" t="s">
        <v>16</v>
      </c>
      <c r="J6083" s="72" t="s">
        <v>18</v>
      </c>
      <c r="K6083" s="72" t="s">
        <v>33</v>
      </c>
      <c r="L6083" s="72" t="s">
        <v>354</v>
      </c>
      <c r="M6083" s="72"/>
    </row>
    <row r="6084" spans="2:13" x14ac:dyDescent="0.25">
      <c r="B6084" s="72" t="s">
        <v>143</v>
      </c>
      <c r="C6084" s="72" t="s">
        <v>144</v>
      </c>
      <c r="D6084" s="72" t="s">
        <v>12</v>
      </c>
      <c r="E6084" s="72" t="s">
        <v>145</v>
      </c>
      <c r="F6084" s="73">
        <v>-15945</v>
      </c>
      <c r="G6084" s="72" t="s">
        <v>14</v>
      </c>
      <c r="H6084" s="72" t="s">
        <v>15</v>
      </c>
      <c r="I6084" s="72" t="s">
        <v>16</v>
      </c>
      <c r="J6084" s="72" t="s">
        <v>18</v>
      </c>
      <c r="K6084" s="72" t="s">
        <v>147</v>
      </c>
      <c r="L6084" s="72" t="s">
        <v>663</v>
      </c>
      <c r="M6084" s="72"/>
    </row>
    <row r="6085" spans="2:13" x14ac:dyDescent="0.25">
      <c r="B6085" s="72" t="s">
        <v>143</v>
      </c>
      <c r="C6085" s="72" t="s">
        <v>144</v>
      </c>
      <c r="D6085" s="72" t="s">
        <v>12</v>
      </c>
      <c r="E6085" s="72" t="s">
        <v>213</v>
      </c>
      <c r="F6085" s="73">
        <v>38003</v>
      </c>
      <c r="G6085" s="72" t="s">
        <v>14</v>
      </c>
      <c r="H6085" s="72" t="s">
        <v>15</v>
      </c>
      <c r="I6085" s="72" t="s">
        <v>16</v>
      </c>
      <c r="J6085" s="72" t="s">
        <v>18</v>
      </c>
      <c r="K6085" s="72" t="s">
        <v>147</v>
      </c>
      <c r="L6085" s="72" t="s">
        <v>511</v>
      </c>
      <c r="M6085" s="72" t="s">
        <v>248</v>
      </c>
    </row>
    <row r="6086" spans="2:13" x14ac:dyDescent="0.25">
      <c r="B6086" s="72" t="s">
        <v>143</v>
      </c>
      <c r="C6086" s="72" t="s">
        <v>144</v>
      </c>
      <c r="D6086" s="72" t="s">
        <v>12</v>
      </c>
      <c r="E6086" s="72" t="s">
        <v>646</v>
      </c>
      <c r="F6086" s="73">
        <v>148453</v>
      </c>
      <c r="G6086" s="72" t="s">
        <v>14</v>
      </c>
      <c r="H6086" s="72" t="s">
        <v>15</v>
      </c>
      <c r="I6086" s="72" t="s">
        <v>16</v>
      </c>
      <c r="J6086" s="72" t="s">
        <v>18</v>
      </c>
      <c r="K6086" s="72" t="s">
        <v>147</v>
      </c>
      <c r="L6086" s="72" t="s">
        <v>378</v>
      </c>
      <c r="M6086" s="72"/>
    </row>
    <row r="6087" spans="2:13" x14ac:dyDescent="0.25">
      <c r="B6087" s="72" t="s">
        <v>143</v>
      </c>
      <c r="C6087" s="72" t="s">
        <v>144</v>
      </c>
      <c r="D6087" s="72" t="s">
        <v>12</v>
      </c>
      <c r="E6087" s="72" t="s">
        <v>199</v>
      </c>
      <c r="F6087" s="73">
        <v>204</v>
      </c>
      <c r="G6087" s="72" t="s">
        <v>14</v>
      </c>
      <c r="H6087" s="72" t="s">
        <v>15</v>
      </c>
      <c r="I6087" s="72" t="s">
        <v>136</v>
      </c>
      <c r="J6087" s="72" t="s">
        <v>18</v>
      </c>
      <c r="K6087" s="72" t="s">
        <v>21</v>
      </c>
      <c r="L6087" s="72" t="s">
        <v>178</v>
      </c>
      <c r="M6087" s="72"/>
    </row>
    <row r="6088" spans="2:13" x14ac:dyDescent="0.25">
      <c r="B6088" s="72" t="s">
        <v>143</v>
      </c>
      <c r="C6088" s="72" t="s">
        <v>144</v>
      </c>
      <c r="D6088" s="72" t="s">
        <v>12</v>
      </c>
      <c r="E6088" s="72" t="s">
        <v>229</v>
      </c>
      <c r="F6088" s="73">
        <v>-627569</v>
      </c>
      <c r="G6088" s="72" t="s">
        <v>14</v>
      </c>
      <c r="H6088" s="72" t="s">
        <v>15</v>
      </c>
      <c r="I6088" s="72" t="s">
        <v>16</v>
      </c>
      <c r="J6088" s="72" t="s">
        <v>18</v>
      </c>
      <c r="K6088" s="72" t="s">
        <v>147</v>
      </c>
      <c r="L6088" s="72" t="s">
        <v>467</v>
      </c>
      <c r="M6088" s="72"/>
    </row>
    <row r="6089" spans="2:13" x14ac:dyDescent="0.25">
      <c r="B6089" s="72" t="s">
        <v>143</v>
      </c>
      <c r="C6089" s="72" t="s">
        <v>144</v>
      </c>
      <c r="D6089" s="72" t="s">
        <v>12</v>
      </c>
      <c r="E6089" s="72" t="s">
        <v>199</v>
      </c>
      <c r="F6089" s="73">
        <v>27070</v>
      </c>
      <c r="G6089" s="72" t="s">
        <v>14</v>
      </c>
      <c r="H6089" s="72" t="s">
        <v>15</v>
      </c>
      <c r="I6089" s="72" t="s">
        <v>16</v>
      </c>
      <c r="J6089" s="72" t="s">
        <v>18</v>
      </c>
      <c r="K6089" s="72" t="s">
        <v>147</v>
      </c>
      <c r="L6089" s="72" t="s">
        <v>553</v>
      </c>
      <c r="M6089" s="72"/>
    </row>
    <row r="6090" spans="2:13" x14ac:dyDescent="0.25">
      <c r="B6090" s="72" t="s">
        <v>143</v>
      </c>
      <c r="C6090" s="72" t="s">
        <v>144</v>
      </c>
      <c r="D6090" s="72" t="s">
        <v>12</v>
      </c>
      <c r="E6090" s="72" t="s">
        <v>183</v>
      </c>
      <c r="F6090" s="73">
        <v>214591</v>
      </c>
      <c r="G6090" s="72" t="s">
        <v>14</v>
      </c>
      <c r="H6090" s="72" t="s">
        <v>15</v>
      </c>
      <c r="I6090" s="72" t="s">
        <v>16</v>
      </c>
      <c r="J6090" s="72" t="s">
        <v>18</v>
      </c>
      <c r="K6090" s="72" t="s">
        <v>161</v>
      </c>
      <c r="L6090" s="72" t="s">
        <v>643</v>
      </c>
      <c r="M6090" s="72" t="s">
        <v>248</v>
      </c>
    </row>
    <row r="6091" spans="2:13" x14ac:dyDescent="0.25">
      <c r="B6091" s="72" t="s">
        <v>143</v>
      </c>
      <c r="C6091" s="72" t="s">
        <v>144</v>
      </c>
      <c r="D6091" s="72" t="s">
        <v>12</v>
      </c>
      <c r="E6091" s="72" t="s">
        <v>152</v>
      </c>
      <c r="F6091" s="73">
        <v>-35485</v>
      </c>
      <c r="G6091" s="72" t="s">
        <v>14</v>
      </c>
      <c r="H6091" s="72" t="s">
        <v>15</v>
      </c>
      <c r="I6091" s="72" t="s">
        <v>16</v>
      </c>
      <c r="J6091" s="72" t="s">
        <v>18</v>
      </c>
      <c r="K6091" s="72" t="s">
        <v>267</v>
      </c>
      <c r="L6091" s="72" t="s">
        <v>576</v>
      </c>
      <c r="M6091" s="72"/>
    </row>
    <row r="6092" spans="2:13" x14ac:dyDescent="0.25">
      <c r="B6092" s="72" t="s">
        <v>143</v>
      </c>
      <c r="C6092" s="72" t="s">
        <v>144</v>
      </c>
      <c r="D6092" s="72" t="s">
        <v>12</v>
      </c>
      <c r="E6092" s="72" t="s">
        <v>152</v>
      </c>
      <c r="F6092" s="73">
        <v>-1347</v>
      </c>
      <c r="G6092" s="72" t="s">
        <v>14</v>
      </c>
      <c r="H6092" s="72" t="s">
        <v>15</v>
      </c>
      <c r="I6092" s="72" t="s">
        <v>16</v>
      </c>
      <c r="J6092" s="72" t="s">
        <v>371</v>
      </c>
      <c r="K6092" s="72" t="s">
        <v>24</v>
      </c>
      <c r="L6092" s="72" t="s">
        <v>25</v>
      </c>
      <c r="M6092" s="72"/>
    </row>
    <row r="6093" spans="2:13" x14ac:dyDescent="0.25">
      <c r="B6093" s="72" t="s">
        <v>143</v>
      </c>
      <c r="C6093" s="72" t="s">
        <v>144</v>
      </c>
      <c r="D6093" s="72" t="s">
        <v>12</v>
      </c>
      <c r="E6093" s="72" t="s">
        <v>219</v>
      </c>
      <c r="F6093" s="73">
        <v>2455864</v>
      </c>
      <c r="G6093" s="72" t="s">
        <v>14</v>
      </c>
      <c r="H6093" s="72" t="s">
        <v>15</v>
      </c>
      <c r="I6093" s="72" t="s">
        <v>16</v>
      </c>
      <c r="J6093" s="72" t="s">
        <v>18</v>
      </c>
      <c r="K6093" s="72" t="s">
        <v>147</v>
      </c>
      <c r="L6093" s="72" t="s">
        <v>407</v>
      </c>
      <c r="M6093" s="72"/>
    </row>
    <row r="6094" spans="2:13" x14ac:dyDescent="0.25">
      <c r="B6094" s="72" t="s">
        <v>143</v>
      </c>
      <c r="C6094" s="72" t="s">
        <v>144</v>
      </c>
      <c r="D6094" s="72" t="s">
        <v>12</v>
      </c>
      <c r="E6094" s="72" t="s">
        <v>145</v>
      </c>
      <c r="F6094" s="73">
        <v>-924</v>
      </c>
      <c r="G6094" s="72" t="s">
        <v>14</v>
      </c>
      <c r="H6094" s="72" t="s">
        <v>155</v>
      </c>
      <c r="I6094" s="72" t="s">
        <v>16</v>
      </c>
      <c r="J6094" s="72" t="s">
        <v>18</v>
      </c>
      <c r="K6094" s="72" t="s">
        <v>33</v>
      </c>
      <c r="L6094" s="72" t="s">
        <v>826</v>
      </c>
      <c r="M6094" s="72"/>
    </row>
    <row r="6095" spans="2:13" x14ac:dyDescent="0.25">
      <c r="B6095" s="72" t="s">
        <v>143</v>
      </c>
      <c r="C6095" s="72" t="s">
        <v>144</v>
      </c>
      <c r="D6095" s="72" t="s">
        <v>12</v>
      </c>
      <c r="E6095" s="72" t="s">
        <v>170</v>
      </c>
      <c r="F6095" s="73">
        <v>10771</v>
      </c>
      <c r="G6095" s="72" t="s">
        <v>14</v>
      </c>
      <c r="H6095" s="72" t="s">
        <v>15</v>
      </c>
      <c r="I6095" s="72" t="s">
        <v>16</v>
      </c>
      <c r="J6095" s="72" t="s">
        <v>18</v>
      </c>
      <c r="K6095" s="72" t="s">
        <v>161</v>
      </c>
      <c r="L6095" s="72" t="s">
        <v>341</v>
      </c>
      <c r="M6095" s="72" t="s">
        <v>172</v>
      </c>
    </row>
    <row r="6096" spans="2:13" x14ac:dyDescent="0.25">
      <c r="B6096" s="72" t="s">
        <v>143</v>
      </c>
      <c r="C6096" s="72" t="s">
        <v>144</v>
      </c>
      <c r="D6096" s="72" t="s">
        <v>12</v>
      </c>
      <c r="E6096" s="72" t="s">
        <v>177</v>
      </c>
      <c r="F6096" s="73">
        <v>110354</v>
      </c>
      <c r="G6096" s="72" t="s">
        <v>14</v>
      </c>
      <c r="H6096" s="72" t="s">
        <v>155</v>
      </c>
      <c r="I6096" s="72" t="s">
        <v>16</v>
      </c>
      <c r="J6096" s="72" t="s">
        <v>18</v>
      </c>
      <c r="K6096" s="72" t="s">
        <v>33</v>
      </c>
      <c r="L6096" s="72" t="s">
        <v>339</v>
      </c>
      <c r="M6096" s="72"/>
    </row>
    <row r="6097" spans="2:13" x14ac:dyDescent="0.25">
      <c r="B6097" s="72" t="s">
        <v>143</v>
      </c>
      <c r="C6097" s="72" t="s">
        <v>144</v>
      </c>
      <c r="D6097" s="72" t="s">
        <v>12</v>
      </c>
      <c r="E6097" s="72" t="s">
        <v>154</v>
      </c>
      <c r="F6097" s="73">
        <v>-243</v>
      </c>
      <c r="G6097" s="72" t="s">
        <v>14</v>
      </c>
      <c r="H6097" s="72" t="s">
        <v>15</v>
      </c>
      <c r="I6097" s="72" t="s">
        <v>16</v>
      </c>
      <c r="J6097" s="72" t="s">
        <v>18</v>
      </c>
      <c r="K6097" s="72" t="s">
        <v>147</v>
      </c>
      <c r="L6097" s="72" t="s">
        <v>278</v>
      </c>
      <c r="M6097" s="72"/>
    </row>
    <row r="6098" spans="2:13" x14ac:dyDescent="0.25">
      <c r="B6098" s="72" t="s">
        <v>143</v>
      </c>
      <c r="C6098" s="72" t="s">
        <v>144</v>
      </c>
      <c r="D6098" s="72" t="s">
        <v>12</v>
      </c>
      <c r="E6098" s="72" t="s">
        <v>229</v>
      </c>
      <c r="F6098" s="73">
        <v>-469151</v>
      </c>
      <c r="G6098" s="72" t="s">
        <v>14</v>
      </c>
      <c r="H6098" s="72" t="s">
        <v>155</v>
      </c>
      <c r="I6098" s="72" t="s">
        <v>16</v>
      </c>
      <c r="J6098" s="72" t="s">
        <v>18</v>
      </c>
      <c r="K6098" s="72" t="s">
        <v>33</v>
      </c>
      <c r="L6098" s="72" t="s">
        <v>289</v>
      </c>
      <c r="M6098" s="72"/>
    </row>
    <row r="6099" spans="2:13" x14ac:dyDescent="0.25">
      <c r="B6099" s="72" t="s">
        <v>143</v>
      </c>
      <c r="C6099" s="72" t="s">
        <v>144</v>
      </c>
      <c r="D6099" s="72" t="s">
        <v>12</v>
      </c>
      <c r="E6099" s="72" t="s">
        <v>229</v>
      </c>
      <c r="F6099" s="73">
        <v>-1513</v>
      </c>
      <c r="G6099" s="72" t="s">
        <v>14</v>
      </c>
      <c r="H6099" s="72" t="s">
        <v>15</v>
      </c>
      <c r="I6099" s="72" t="s">
        <v>16</v>
      </c>
      <c r="J6099" s="72" t="s">
        <v>18</v>
      </c>
      <c r="K6099" s="72" t="s">
        <v>214</v>
      </c>
      <c r="L6099" s="72" t="s">
        <v>678</v>
      </c>
      <c r="M6099" s="72"/>
    </row>
    <row r="6100" spans="2:13" x14ac:dyDescent="0.25">
      <c r="B6100" s="72" t="s">
        <v>143</v>
      </c>
      <c r="C6100" s="72" t="s">
        <v>144</v>
      </c>
      <c r="D6100" s="72" t="s">
        <v>12</v>
      </c>
      <c r="E6100" s="72" t="s">
        <v>229</v>
      </c>
      <c r="F6100" s="73">
        <v>-104818</v>
      </c>
      <c r="G6100" s="72" t="s">
        <v>14</v>
      </c>
      <c r="H6100" s="72" t="s">
        <v>15</v>
      </c>
      <c r="I6100" s="72" t="s">
        <v>16</v>
      </c>
      <c r="J6100" s="72" t="s">
        <v>18</v>
      </c>
      <c r="K6100" s="72" t="s">
        <v>147</v>
      </c>
      <c r="L6100" s="72" t="s">
        <v>369</v>
      </c>
      <c r="M6100" s="72"/>
    </row>
    <row r="6101" spans="2:13" x14ac:dyDescent="0.25">
      <c r="B6101" s="72" t="s">
        <v>143</v>
      </c>
      <c r="C6101" s="72" t="s">
        <v>144</v>
      </c>
      <c r="D6101" s="72" t="s">
        <v>12</v>
      </c>
      <c r="E6101" s="72" t="s">
        <v>197</v>
      </c>
      <c r="F6101" s="73">
        <v>22389</v>
      </c>
      <c r="G6101" s="72" t="s">
        <v>14</v>
      </c>
      <c r="H6101" s="72" t="s">
        <v>15</v>
      </c>
      <c r="I6101" s="72" t="s">
        <v>16</v>
      </c>
      <c r="J6101" s="72" t="s">
        <v>18</v>
      </c>
      <c r="K6101" s="72" t="s">
        <v>33</v>
      </c>
      <c r="L6101" s="72" t="s">
        <v>409</v>
      </c>
      <c r="M6101" s="72" t="s">
        <v>163</v>
      </c>
    </row>
    <row r="6102" spans="2:13" x14ac:dyDescent="0.25">
      <c r="B6102" s="72" t="s">
        <v>143</v>
      </c>
      <c r="C6102" s="72" t="s">
        <v>144</v>
      </c>
      <c r="D6102" s="72" t="s">
        <v>12</v>
      </c>
      <c r="E6102" s="72" t="s">
        <v>209</v>
      </c>
      <c r="F6102" s="73">
        <v>350832</v>
      </c>
      <c r="G6102" s="72" t="s">
        <v>14</v>
      </c>
      <c r="H6102" s="72" t="s">
        <v>15</v>
      </c>
      <c r="I6102" s="72" t="s">
        <v>136</v>
      </c>
      <c r="J6102" s="72" t="s">
        <v>18</v>
      </c>
      <c r="K6102" s="72" t="s">
        <v>33</v>
      </c>
      <c r="L6102" s="72" t="s">
        <v>686</v>
      </c>
      <c r="M6102" s="72" t="s">
        <v>322</v>
      </c>
    </row>
    <row r="6103" spans="2:13" x14ac:dyDescent="0.25">
      <c r="B6103" s="72" t="s">
        <v>143</v>
      </c>
      <c r="C6103" s="72" t="s">
        <v>144</v>
      </c>
      <c r="D6103" s="72" t="s">
        <v>12</v>
      </c>
      <c r="E6103" s="72" t="s">
        <v>152</v>
      </c>
      <c r="F6103" s="73">
        <v>-5851</v>
      </c>
      <c r="G6103" s="72" t="s">
        <v>14</v>
      </c>
      <c r="H6103" s="72" t="s">
        <v>155</v>
      </c>
      <c r="I6103" s="72" t="s">
        <v>16</v>
      </c>
      <c r="J6103" s="72" t="s">
        <v>18</v>
      </c>
      <c r="K6103" s="72" t="s">
        <v>33</v>
      </c>
      <c r="L6103" s="72" t="s">
        <v>526</v>
      </c>
      <c r="M6103" s="72"/>
    </row>
    <row r="6104" spans="2:13" x14ac:dyDescent="0.25">
      <c r="B6104" s="72" t="s">
        <v>143</v>
      </c>
      <c r="C6104" s="72" t="s">
        <v>144</v>
      </c>
      <c r="D6104" s="72" t="s">
        <v>12</v>
      </c>
      <c r="E6104" s="72" t="s">
        <v>848</v>
      </c>
      <c r="F6104" s="73">
        <v>-45</v>
      </c>
      <c r="G6104" s="72" t="s">
        <v>14</v>
      </c>
      <c r="H6104" s="72" t="s">
        <v>15</v>
      </c>
      <c r="I6104" s="72" t="s">
        <v>16</v>
      </c>
      <c r="J6104" s="72" t="s">
        <v>18</v>
      </c>
      <c r="K6104" s="72"/>
      <c r="L6104" s="72"/>
      <c r="M6104" s="72"/>
    </row>
    <row r="6105" spans="2:13" x14ac:dyDescent="0.25">
      <c r="B6105" s="72" t="s">
        <v>143</v>
      </c>
      <c r="C6105" s="72" t="s">
        <v>144</v>
      </c>
      <c r="D6105" s="72" t="s">
        <v>12</v>
      </c>
      <c r="E6105" s="72" t="s">
        <v>240</v>
      </c>
      <c r="F6105" s="73">
        <v>-160102</v>
      </c>
      <c r="G6105" s="72" t="s">
        <v>14</v>
      </c>
      <c r="H6105" s="72" t="s">
        <v>15</v>
      </c>
      <c r="I6105" s="72" t="s">
        <v>16</v>
      </c>
      <c r="J6105" s="72" t="s">
        <v>18</v>
      </c>
      <c r="K6105" s="72" t="s">
        <v>21</v>
      </c>
      <c r="L6105" s="72" t="s">
        <v>22</v>
      </c>
      <c r="M6105" s="72"/>
    </row>
    <row r="6106" spans="2:13" x14ac:dyDescent="0.25">
      <c r="B6106" s="72" t="s">
        <v>143</v>
      </c>
      <c r="C6106" s="72" t="s">
        <v>144</v>
      </c>
      <c r="D6106" s="72" t="s">
        <v>12</v>
      </c>
      <c r="E6106" s="72" t="s">
        <v>149</v>
      </c>
      <c r="F6106" s="73">
        <v>452318</v>
      </c>
      <c r="G6106" s="72" t="s">
        <v>14</v>
      </c>
      <c r="H6106" s="72" t="s">
        <v>15</v>
      </c>
      <c r="I6106" s="72" t="s">
        <v>16</v>
      </c>
      <c r="J6106" s="72" t="s">
        <v>18</v>
      </c>
      <c r="K6106" s="72" t="s">
        <v>33</v>
      </c>
      <c r="L6106" s="72" t="s">
        <v>392</v>
      </c>
      <c r="M6106" s="72" t="s">
        <v>151</v>
      </c>
    </row>
    <row r="6107" spans="2:13" x14ac:dyDescent="0.25">
      <c r="B6107" s="72" t="s">
        <v>143</v>
      </c>
      <c r="C6107" s="72" t="s">
        <v>144</v>
      </c>
      <c r="D6107" s="72" t="s">
        <v>12</v>
      </c>
      <c r="E6107" s="72" t="s">
        <v>188</v>
      </c>
      <c r="F6107" s="73">
        <v>775092</v>
      </c>
      <c r="G6107" s="72" t="s">
        <v>14</v>
      </c>
      <c r="H6107" s="72" t="s">
        <v>15</v>
      </c>
      <c r="I6107" s="72" t="s">
        <v>16</v>
      </c>
      <c r="J6107" s="72" t="s">
        <v>18</v>
      </c>
      <c r="K6107" s="72" t="s">
        <v>214</v>
      </c>
      <c r="L6107" s="72" t="s">
        <v>319</v>
      </c>
      <c r="M6107" s="72" t="s">
        <v>191</v>
      </c>
    </row>
    <row r="6108" spans="2:13" x14ac:dyDescent="0.25">
      <c r="B6108" s="72" t="s">
        <v>143</v>
      </c>
      <c r="C6108" s="72" t="s">
        <v>144</v>
      </c>
      <c r="D6108" s="72" t="s">
        <v>12</v>
      </c>
      <c r="E6108" s="72" t="s">
        <v>160</v>
      </c>
      <c r="F6108" s="73">
        <v>171129</v>
      </c>
      <c r="G6108" s="72" t="s">
        <v>14</v>
      </c>
      <c r="H6108" s="72" t="s">
        <v>15</v>
      </c>
      <c r="I6108" s="72" t="s">
        <v>16</v>
      </c>
      <c r="J6108" s="72" t="s">
        <v>18</v>
      </c>
      <c r="K6108" s="72" t="s">
        <v>257</v>
      </c>
      <c r="L6108" s="72" t="s">
        <v>449</v>
      </c>
      <c r="M6108" s="72" t="s">
        <v>163</v>
      </c>
    </row>
    <row r="6109" spans="2:13" x14ac:dyDescent="0.25">
      <c r="B6109" s="72" t="s">
        <v>143</v>
      </c>
      <c r="C6109" s="72" t="s">
        <v>144</v>
      </c>
      <c r="D6109" s="72" t="s">
        <v>12</v>
      </c>
      <c r="E6109" s="72" t="s">
        <v>335</v>
      </c>
      <c r="F6109" s="73">
        <v>907542</v>
      </c>
      <c r="G6109" s="72" t="s">
        <v>14</v>
      </c>
      <c r="H6109" s="72" t="s">
        <v>15</v>
      </c>
      <c r="I6109" s="72" t="s">
        <v>16</v>
      </c>
      <c r="J6109" s="72" t="s">
        <v>18</v>
      </c>
      <c r="K6109" s="72" t="s">
        <v>33</v>
      </c>
      <c r="L6109" s="72" t="s">
        <v>277</v>
      </c>
      <c r="M6109" s="72" t="s">
        <v>322</v>
      </c>
    </row>
    <row r="6110" spans="2:13" x14ac:dyDescent="0.25">
      <c r="B6110" s="72" t="s">
        <v>143</v>
      </c>
      <c r="C6110" s="72" t="s">
        <v>144</v>
      </c>
      <c r="D6110" s="72" t="s">
        <v>12</v>
      </c>
      <c r="E6110" s="72" t="s">
        <v>227</v>
      </c>
      <c r="F6110" s="73">
        <v>5889</v>
      </c>
      <c r="G6110" s="72" t="s">
        <v>14</v>
      </c>
      <c r="H6110" s="72" t="s">
        <v>155</v>
      </c>
      <c r="I6110" s="72" t="s">
        <v>16</v>
      </c>
      <c r="J6110" s="72" t="s">
        <v>18</v>
      </c>
      <c r="K6110" s="72" t="s">
        <v>147</v>
      </c>
      <c r="L6110" s="72" t="s">
        <v>404</v>
      </c>
      <c r="M6110" s="72" t="s">
        <v>172</v>
      </c>
    </row>
    <row r="6111" spans="2:13" x14ac:dyDescent="0.25">
      <c r="B6111" s="72" t="s">
        <v>143</v>
      </c>
      <c r="C6111" s="72" t="s">
        <v>144</v>
      </c>
      <c r="D6111" s="72" t="s">
        <v>12</v>
      </c>
      <c r="E6111" s="72" t="s">
        <v>201</v>
      </c>
      <c r="F6111" s="73">
        <v>14093</v>
      </c>
      <c r="G6111" s="72" t="s">
        <v>14</v>
      </c>
      <c r="H6111" s="72" t="s">
        <v>15</v>
      </c>
      <c r="I6111" s="72" t="s">
        <v>16</v>
      </c>
      <c r="J6111" s="72" t="s">
        <v>18</v>
      </c>
      <c r="K6111" s="72" t="s">
        <v>147</v>
      </c>
      <c r="L6111" s="72" t="s">
        <v>444</v>
      </c>
      <c r="M6111" s="72" t="s">
        <v>203</v>
      </c>
    </row>
    <row r="6112" spans="2:13" x14ac:dyDescent="0.25">
      <c r="B6112" s="72" t="s">
        <v>143</v>
      </c>
      <c r="C6112" s="72" t="s">
        <v>144</v>
      </c>
      <c r="D6112" s="72" t="s">
        <v>12</v>
      </c>
      <c r="E6112" s="72" t="s">
        <v>154</v>
      </c>
      <c r="F6112" s="73">
        <v>-48492</v>
      </c>
      <c r="G6112" s="72" t="s">
        <v>14</v>
      </c>
      <c r="H6112" s="72" t="s">
        <v>15</v>
      </c>
      <c r="I6112" s="72" t="s">
        <v>16</v>
      </c>
      <c r="J6112" s="72" t="s">
        <v>18</v>
      </c>
      <c r="K6112" s="72" t="s">
        <v>147</v>
      </c>
      <c r="L6112" s="72" t="s">
        <v>148</v>
      </c>
      <c r="M6112" s="72"/>
    </row>
    <row r="6113" spans="2:13" x14ac:dyDescent="0.25">
      <c r="B6113" s="72" t="s">
        <v>143</v>
      </c>
      <c r="C6113" s="72" t="s">
        <v>144</v>
      </c>
      <c r="D6113" s="72" t="s">
        <v>12</v>
      </c>
      <c r="E6113" s="72" t="s">
        <v>237</v>
      </c>
      <c r="F6113" s="73">
        <v>2923160</v>
      </c>
      <c r="G6113" s="72" t="s">
        <v>14</v>
      </c>
      <c r="H6113" s="72" t="s">
        <v>15</v>
      </c>
      <c r="I6113" s="72" t="s">
        <v>16</v>
      </c>
      <c r="J6113" s="72" t="s">
        <v>18</v>
      </c>
      <c r="K6113" s="72" t="s">
        <v>27</v>
      </c>
      <c r="L6113" s="72" t="s">
        <v>405</v>
      </c>
      <c r="M6113" s="72" t="s">
        <v>163</v>
      </c>
    </row>
    <row r="6114" spans="2:13" x14ac:dyDescent="0.25">
      <c r="B6114" s="72" t="s">
        <v>143</v>
      </c>
      <c r="C6114" s="72" t="s">
        <v>144</v>
      </c>
      <c r="D6114" s="72" t="s">
        <v>12</v>
      </c>
      <c r="E6114" s="72" t="s">
        <v>425</v>
      </c>
      <c r="F6114" s="73">
        <v>124510</v>
      </c>
      <c r="G6114" s="72" t="s">
        <v>14</v>
      </c>
      <c r="H6114" s="72" t="s">
        <v>155</v>
      </c>
      <c r="I6114" s="72" t="s">
        <v>16</v>
      </c>
      <c r="J6114" s="72" t="s">
        <v>18</v>
      </c>
      <c r="K6114" s="72" t="s">
        <v>33</v>
      </c>
      <c r="L6114" s="72" t="s">
        <v>153</v>
      </c>
      <c r="M6114" s="72"/>
    </row>
    <row r="6115" spans="2:13" x14ac:dyDescent="0.25">
      <c r="B6115" s="72" t="s">
        <v>143</v>
      </c>
      <c r="C6115" s="72" t="s">
        <v>144</v>
      </c>
      <c r="D6115" s="72" t="s">
        <v>12</v>
      </c>
      <c r="E6115" s="72" t="s">
        <v>229</v>
      </c>
      <c r="F6115" s="73">
        <v>-108587</v>
      </c>
      <c r="G6115" s="72" t="s">
        <v>14</v>
      </c>
      <c r="H6115" s="72" t="s">
        <v>15</v>
      </c>
      <c r="I6115" s="72" t="s">
        <v>16</v>
      </c>
      <c r="J6115" s="72" t="s">
        <v>18</v>
      </c>
      <c r="K6115" s="72" t="s">
        <v>257</v>
      </c>
      <c r="L6115" s="72" t="s">
        <v>581</v>
      </c>
      <c r="M6115" s="72"/>
    </row>
    <row r="6116" spans="2:13" x14ac:dyDescent="0.25">
      <c r="B6116" s="72" t="s">
        <v>143</v>
      </c>
      <c r="C6116" s="72" t="s">
        <v>144</v>
      </c>
      <c r="D6116" s="72" t="s">
        <v>12</v>
      </c>
      <c r="E6116" s="72" t="s">
        <v>145</v>
      </c>
      <c r="F6116" s="73">
        <v>-431528</v>
      </c>
      <c r="G6116" s="72" t="s">
        <v>14</v>
      </c>
      <c r="H6116" s="72" t="s">
        <v>15</v>
      </c>
      <c r="I6116" s="72" t="s">
        <v>16</v>
      </c>
      <c r="J6116" s="72" t="s">
        <v>18</v>
      </c>
      <c r="K6116" s="72" t="s">
        <v>147</v>
      </c>
      <c r="L6116" s="72" t="s">
        <v>216</v>
      </c>
      <c r="M6116" s="72"/>
    </row>
    <row r="6117" spans="2:13" x14ac:dyDescent="0.25">
      <c r="B6117" s="72" t="s">
        <v>143</v>
      </c>
      <c r="C6117" s="72" t="s">
        <v>144</v>
      </c>
      <c r="D6117" s="72" t="s">
        <v>12</v>
      </c>
      <c r="E6117" s="72" t="s">
        <v>154</v>
      </c>
      <c r="F6117" s="73">
        <v>-2986</v>
      </c>
      <c r="G6117" s="72" t="s">
        <v>14</v>
      </c>
      <c r="H6117" s="72" t="s">
        <v>15</v>
      </c>
      <c r="I6117" s="72" t="s">
        <v>16</v>
      </c>
      <c r="J6117" s="72" t="s">
        <v>18</v>
      </c>
      <c r="K6117" s="72" t="s">
        <v>168</v>
      </c>
      <c r="L6117" s="72" t="s">
        <v>744</v>
      </c>
      <c r="M6117" s="72"/>
    </row>
    <row r="6118" spans="2:13" x14ac:dyDescent="0.25">
      <c r="B6118" s="72" t="s">
        <v>143</v>
      </c>
      <c r="C6118" s="72" t="s">
        <v>144</v>
      </c>
      <c r="D6118" s="72" t="s">
        <v>12</v>
      </c>
      <c r="E6118" s="72" t="s">
        <v>244</v>
      </c>
      <c r="F6118" s="73">
        <v>15038</v>
      </c>
      <c r="G6118" s="72" t="s">
        <v>14</v>
      </c>
      <c r="H6118" s="72" t="s">
        <v>15</v>
      </c>
      <c r="I6118" s="72" t="s">
        <v>16</v>
      </c>
      <c r="J6118" s="72" t="s">
        <v>18</v>
      </c>
      <c r="K6118" s="72" t="s">
        <v>147</v>
      </c>
      <c r="L6118" s="72" t="s">
        <v>747</v>
      </c>
      <c r="M6118" s="72" t="s">
        <v>163</v>
      </c>
    </row>
    <row r="6119" spans="2:13" x14ac:dyDescent="0.25">
      <c r="B6119" s="72" t="s">
        <v>143</v>
      </c>
      <c r="C6119" s="72" t="s">
        <v>144</v>
      </c>
      <c r="D6119" s="72" t="s">
        <v>12</v>
      </c>
      <c r="E6119" s="72" t="s">
        <v>219</v>
      </c>
      <c r="F6119" s="73">
        <v>193335</v>
      </c>
      <c r="G6119" s="72" t="s">
        <v>14</v>
      </c>
      <c r="H6119" s="72" t="s">
        <v>15</v>
      </c>
      <c r="I6119" s="72" t="s">
        <v>16</v>
      </c>
      <c r="J6119" s="72" t="s">
        <v>18</v>
      </c>
      <c r="K6119" s="72" t="s">
        <v>303</v>
      </c>
      <c r="L6119" s="72" t="s">
        <v>712</v>
      </c>
      <c r="M6119" s="72"/>
    </row>
    <row r="6120" spans="2:13" x14ac:dyDescent="0.25">
      <c r="B6120" s="72" t="s">
        <v>143</v>
      </c>
      <c r="C6120" s="72" t="s">
        <v>144</v>
      </c>
      <c r="D6120" s="72" t="s">
        <v>12</v>
      </c>
      <c r="E6120" s="72" t="s">
        <v>240</v>
      </c>
      <c r="F6120" s="73">
        <v>-25</v>
      </c>
      <c r="G6120" s="72" t="s">
        <v>14</v>
      </c>
      <c r="H6120" s="72" t="s">
        <v>155</v>
      </c>
      <c r="I6120" s="72" t="s">
        <v>16</v>
      </c>
      <c r="J6120" s="72" t="s">
        <v>18</v>
      </c>
      <c r="K6120" s="72" t="s">
        <v>33</v>
      </c>
      <c r="L6120" s="72" t="s">
        <v>627</v>
      </c>
      <c r="M6120" s="72"/>
    </row>
    <row r="6121" spans="2:13" x14ac:dyDescent="0.25">
      <c r="B6121" s="72" t="s">
        <v>143</v>
      </c>
      <c r="C6121" s="72" t="s">
        <v>144</v>
      </c>
      <c r="D6121" s="72" t="s">
        <v>12</v>
      </c>
      <c r="E6121" s="72" t="s">
        <v>149</v>
      </c>
      <c r="F6121" s="73">
        <v>3303365</v>
      </c>
      <c r="G6121" s="72" t="s">
        <v>14</v>
      </c>
      <c r="H6121" s="72" t="s">
        <v>15</v>
      </c>
      <c r="I6121" s="72" t="s">
        <v>136</v>
      </c>
      <c r="J6121" s="72" t="s">
        <v>18</v>
      </c>
      <c r="K6121" s="72" t="s">
        <v>184</v>
      </c>
      <c r="L6121" s="72" t="s">
        <v>230</v>
      </c>
      <c r="M6121" s="72" t="s">
        <v>151</v>
      </c>
    </row>
    <row r="6122" spans="2:13" x14ac:dyDescent="0.25">
      <c r="B6122" s="72" t="s">
        <v>143</v>
      </c>
      <c r="C6122" s="72" t="s">
        <v>144</v>
      </c>
      <c r="D6122" s="72" t="s">
        <v>12</v>
      </c>
      <c r="E6122" s="72" t="s">
        <v>199</v>
      </c>
      <c r="F6122" s="73">
        <v>52974</v>
      </c>
      <c r="G6122" s="72" t="s">
        <v>14</v>
      </c>
      <c r="H6122" s="72" t="s">
        <v>155</v>
      </c>
      <c r="I6122" s="72" t="s">
        <v>136</v>
      </c>
      <c r="J6122" s="72" t="s">
        <v>18</v>
      </c>
      <c r="K6122" s="72" t="s">
        <v>21</v>
      </c>
      <c r="L6122" s="72" t="s">
        <v>178</v>
      </c>
      <c r="M6122" s="72"/>
    </row>
    <row r="6123" spans="2:13" x14ac:dyDescent="0.25">
      <c r="B6123" s="72" t="s">
        <v>143</v>
      </c>
      <c r="C6123" s="72" t="s">
        <v>144</v>
      </c>
      <c r="D6123" s="72" t="s">
        <v>12</v>
      </c>
      <c r="E6123" s="72" t="s">
        <v>177</v>
      </c>
      <c r="F6123" s="73">
        <v>68229</v>
      </c>
      <c r="G6123" s="72" t="s">
        <v>14</v>
      </c>
      <c r="H6123" s="72" t="s">
        <v>15</v>
      </c>
      <c r="I6123" s="72" t="s">
        <v>16</v>
      </c>
      <c r="J6123" s="72" t="s">
        <v>18</v>
      </c>
      <c r="K6123" s="72" t="s">
        <v>33</v>
      </c>
      <c r="L6123" s="72" t="s">
        <v>228</v>
      </c>
      <c r="M6123" s="72"/>
    </row>
    <row r="6124" spans="2:13" x14ac:dyDescent="0.25">
      <c r="B6124" s="72" t="s">
        <v>143</v>
      </c>
      <c r="C6124" s="72" t="s">
        <v>144</v>
      </c>
      <c r="D6124" s="72" t="s">
        <v>12</v>
      </c>
      <c r="E6124" s="72" t="s">
        <v>152</v>
      </c>
      <c r="F6124" s="73">
        <v>-2066</v>
      </c>
      <c r="G6124" s="72" t="s">
        <v>14</v>
      </c>
      <c r="H6124" s="72" t="s">
        <v>15</v>
      </c>
      <c r="I6124" s="72" t="s">
        <v>16</v>
      </c>
      <c r="J6124" s="72" t="s">
        <v>18</v>
      </c>
      <c r="K6124" s="72" t="s">
        <v>214</v>
      </c>
      <c r="L6124" s="72" t="s">
        <v>678</v>
      </c>
      <c r="M6124" s="72"/>
    </row>
    <row r="6125" spans="2:13" x14ac:dyDescent="0.25">
      <c r="B6125" s="72" t="s">
        <v>143</v>
      </c>
      <c r="C6125" s="72" t="s">
        <v>144</v>
      </c>
      <c r="D6125" s="72" t="s">
        <v>12</v>
      </c>
      <c r="E6125" s="72" t="s">
        <v>160</v>
      </c>
      <c r="F6125" s="73">
        <v>65867</v>
      </c>
      <c r="G6125" s="72" t="s">
        <v>14</v>
      </c>
      <c r="H6125" s="72" t="s">
        <v>155</v>
      </c>
      <c r="I6125" s="72" t="s">
        <v>16</v>
      </c>
      <c r="J6125" s="72" t="s">
        <v>18</v>
      </c>
      <c r="K6125" s="72" t="s">
        <v>33</v>
      </c>
      <c r="L6125" s="72" t="s">
        <v>326</v>
      </c>
      <c r="M6125" s="72" t="s">
        <v>248</v>
      </c>
    </row>
    <row r="6126" spans="2:13" x14ac:dyDescent="0.25">
      <c r="B6126" s="72" t="s">
        <v>143</v>
      </c>
      <c r="C6126" s="72" t="s">
        <v>144</v>
      </c>
      <c r="D6126" s="72" t="s">
        <v>12</v>
      </c>
      <c r="E6126" s="72" t="s">
        <v>157</v>
      </c>
      <c r="F6126" s="73">
        <v>464256</v>
      </c>
      <c r="G6126" s="72" t="s">
        <v>14</v>
      </c>
      <c r="H6126" s="72" t="s">
        <v>15</v>
      </c>
      <c r="I6126" s="72" t="s">
        <v>16</v>
      </c>
      <c r="J6126" s="72" t="s">
        <v>18</v>
      </c>
      <c r="K6126" s="72" t="s">
        <v>147</v>
      </c>
      <c r="L6126" s="72" t="s">
        <v>529</v>
      </c>
      <c r="M6126" s="72" t="s">
        <v>203</v>
      </c>
    </row>
    <row r="6127" spans="2:13" x14ac:dyDescent="0.25">
      <c r="B6127" s="72" t="s">
        <v>143</v>
      </c>
      <c r="C6127" s="72" t="s">
        <v>144</v>
      </c>
      <c r="D6127" s="72" t="s">
        <v>12</v>
      </c>
      <c r="E6127" s="72" t="s">
        <v>160</v>
      </c>
      <c r="F6127" s="73">
        <v>1884194</v>
      </c>
      <c r="G6127" s="72" t="s">
        <v>14</v>
      </c>
      <c r="H6127" s="72" t="s">
        <v>15</v>
      </c>
      <c r="I6127" s="72" t="s">
        <v>16</v>
      </c>
      <c r="J6127" s="72" t="s">
        <v>18</v>
      </c>
      <c r="K6127" s="72" t="s">
        <v>33</v>
      </c>
      <c r="L6127" s="72" t="s">
        <v>543</v>
      </c>
      <c r="M6127" s="72" t="s">
        <v>191</v>
      </c>
    </row>
    <row r="6128" spans="2:13" x14ac:dyDescent="0.25">
      <c r="B6128" s="72" t="s">
        <v>143</v>
      </c>
      <c r="C6128" s="72" t="s">
        <v>144</v>
      </c>
      <c r="D6128" s="72" t="s">
        <v>12</v>
      </c>
      <c r="E6128" s="72" t="s">
        <v>209</v>
      </c>
      <c r="F6128" s="73">
        <v>232308</v>
      </c>
      <c r="G6128" s="72" t="s">
        <v>14</v>
      </c>
      <c r="H6128" s="72" t="s">
        <v>15</v>
      </c>
      <c r="I6128" s="72" t="s">
        <v>16</v>
      </c>
      <c r="J6128" s="72" t="s">
        <v>18</v>
      </c>
      <c r="K6128" s="72" t="s">
        <v>33</v>
      </c>
      <c r="L6128" s="72" t="s">
        <v>231</v>
      </c>
      <c r="M6128" s="72" t="s">
        <v>159</v>
      </c>
    </row>
    <row r="6129" spans="2:13" x14ac:dyDescent="0.25">
      <c r="B6129" s="72" t="s">
        <v>143</v>
      </c>
      <c r="C6129" s="72" t="s">
        <v>144</v>
      </c>
      <c r="D6129" s="72" t="s">
        <v>12</v>
      </c>
      <c r="E6129" s="72" t="s">
        <v>152</v>
      </c>
      <c r="F6129" s="73">
        <v>-135</v>
      </c>
      <c r="G6129" s="72" t="s">
        <v>14</v>
      </c>
      <c r="H6129" s="72" t="s">
        <v>155</v>
      </c>
      <c r="I6129" s="72" t="s">
        <v>16</v>
      </c>
      <c r="J6129" s="72" t="s">
        <v>18</v>
      </c>
      <c r="K6129" s="72" t="s">
        <v>269</v>
      </c>
      <c r="L6129" s="72" t="s">
        <v>849</v>
      </c>
      <c r="M6129" s="72"/>
    </row>
    <row r="6130" spans="2:13" x14ac:dyDescent="0.25">
      <c r="B6130" s="72" t="s">
        <v>143</v>
      </c>
      <c r="C6130" s="72" t="s">
        <v>144</v>
      </c>
      <c r="D6130" s="72" t="s">
        <v>12</v>
      </c>
      <c r="E6130" s="72" t="s">
        <v>219</v>
      </c>
      <c r="F6130" s="73">
        <v>152910</v>
      </c>
      <c r="G6130" s="72" t="s">
        <v>14</v>
      </c>
      <c r="H6130" s="72" t="s">
        <v>15</v>
      </c>
      <c r="I6130" s="72" t="s">
        <v>16</v>
      </c>
      <c r="J6130" s="72" t="s">
        <v>18</v>
      </c>
      <c r="K6130" s="72" t="s">
        <v>24</v>
      </c>
      <c r="L6130" s="72" t="s">
        <v>448</v>
      </c>
      <c r="M6130" s="72"/>
    </row>
    <row r="6131" spans="2:13" x14ac:dyDescent="0.25">
      <c r="B6131" s="72" t="s">
        <v>143</v>
      </c>
      <c r="C6131" s="72" t="s">
        <v>144</v>
      </c>
      <c r="D6131" s="72" t="s">
        <v>12</v>
      </c>
      <c r="E6131" s="72" t="s">
        <v>181</v>
      </c>
      <c r="F6131" s="73">
        <v>-3002</v>
      </c>
      <c r="G6131" s="72" t="s">
        <v>14</v>
      </c>
      <c r="H6131" s="72" t="s">
        <v>15</v>
      </c>
      <c r="I6131" s="72" t="s">
        <v>16</v>
      </c>
      <c r="J6131" s="72" t="s">
        <v>18</v>
      </c>
      <c r="K6131" s="72" t="s">
        <v>33</v>
      </c>
      <c r="L6131" s="72" t="s">
        <v>458</v>
      </c>
      <c r="M6131" s="72"/>
    </row>
    <row r="6132" spans="2:13" x14ac:dyDescent="0.25">
      <c r="B6132" s="72" t="s">
        <v>143</v>
      </c>
      <c r="C6132" s="72" t="s">
        <v>144</v>
      </c>
      <c r="D6132" s="72" t="s">
        <v>12</v>
      </c>
      <c r="E6132" s="72" t="s">
        <v>237</v>
      </c>
      <c r="F6132" s="73">
        <v>105638540</v>
      </c>
      <c r="G6132" s="72" t="s">
        <v>14</v>
      </c>
      <c r="H6132" s="72" t="s">
        <v>15</v>
      </c>
      <c r="I6132" s="72" t="s">
        <v>16</v>
      </c>
      <c r="J6132" s="72" t="s">
        <v>18</v>
      </c>
      <c r="K6132" s="72" t="s">
        <v>21</v>
      </c>
      <c r="L6132" s="72" t="s">
        <v>457</v>
      </c>
      <c r="M6132" s="72" t="s">
        <v>191</v>
      </c>
    </row>
    <row r="6133" spans="2:13" x14ac:dyDescent="0.25">
      <c r="B6133" s="72" t="s">
        <v>143</v>
      </c>
      <c r="C6133" s="72" t="s">
        <v>144</v>
      </c>
      <c r="D6133" s="72" t="s">
        <v>12</v>
      </c>
      <c r="E6133" s="72" t="s">
        <v>425</v>
      </c>
      <c r="F6133" s="73">
        <v>107754</v>
      </c>
      <c r="G6133" s="72" t="s">
        <v>14</v>
      </c>
      <c r="H6133" s="72" t="s">
        <v>15</v>
      </c>
      <c r="I6133" s="72" t="s">
        <v>16</v>
      </c>
      <c r="J6133" s="72" t="s">
        <v>18</v>
      </c>
      <c r="K6133" s="72" t="s">
        <v>147</v>
      </c>
      <c r="L6133" s="72" t="s">
        <v>374</v>
      </c>
      <c r="M6133" s="72"/>
    </row>
    <row r="6134" spans="2:13" x14ac:dyDescent="0.25">
      <c r="B6134" s="72" t="s">
        <v>143</v>
      </c>
      <c r="C6134" s="72" t="s">
        <v>144</v>
      </c>
      <c r="D6134" s="72" t="s">
        <v>12</v>
      </c>
      <c r="E6134" s="72" t="s">
        <v>280</v>
      </c>
      <c r="F6134" s="73">
        <v>15659</v>
      </c>
      <c r="G6134" s="72" t="s">
        <v>14</v>
      </c>
      <c r="H6134" s="72" t="s">
        <v>15</v>
      </c>
      <c r="I6134" s="72" t="s">
        <v>16</v>
      </c>
      <c r="J6134" s="72" t="s">
        <v>18</v>
      </c>
      <c r="K6134" s="72" t="s">
        <v>189</v>
      </c>
      <c r="L6134" s="72" t="s">
        <v>399</v>
      </c>
      <c r="M6134" s="72" t="s">
        <v>159</v>
      </c>
    </row>
    <row r="6135" spans="2:13" x14ac:dyDescent="0.25">
      <c r="B6135" s="72" t="s">
        <v>143</v>
      </c>
      <c r="C6135" s="72" t="s">
        <v>144</v>
      </c>
      <c r="D6135" s="72" t="s">
        <v>12</v>
      </c>
      <c r="E6135" s="72" t="s">
        <v>183</v>
      </c>
      <c r="F6135" s="73">
        <v>68812</v>
      </c>
      <c r="G6135" s="72" t="s">
        <v>14</v>
      </c>
      <c r="H6135" s="72" t="s">
        <v>15</v>
      </c>
      <c r="I6135" s="72" t="s">
        <v>16</v>
      </c>
      <c r="J6135" s="72" t="s">
        <v>18</v>
      </c>
      <c r="K6135" s="72" t="s">
        <v>161</v>
      </c>
      <c r="L6135" s="72" t="s">
        <v>534</v>
      </c>
      <c r="M6135" s="72" t="s">
        <v>186</v>
      </c>
    </row>
    <row r="6136" spans="2:13" x14ac:dyDescent="0.25">
      <c r="B6136" s="72" t="s">
        <v>143</v>
      </c>
      <c r="C6136" s="72" t="s">
        <v>144</v>
      </c>
      <c r="D6136" s="72" t="s">
        <v>12</v>
      </c>
      <c r="E6136" s="72" t="s">
        <v>213</v>
      </c>
      <c r="F6136" s="73">
        <v>30218</v>
      </c>
      <c r="G6136" s="72" t="s">
        <v>14</v>
      </c>
      <c r="H6136" s="72" t="s">
        <v>15</v>
      </c>
      <c r="I6136" s="72" t="s">
        <v>16</v>
      </c>
      <c r="J6136" s="72" t="s">
        <v>18</v>
      </c>
      <c r="K6136" s="72" t="s">
        <v>24</v>
      </c>
      <c r="L6136" s="72" t="s">
        <v>586</v>
      </c>
      <c r="M6136" s="72" t="s">
        <v>191</v>
      </c>
    </row>
    <row r="6137" spans="2:13" x14ac:dyDescent="0.25">
      <c r="B6137" s="72" t="s">
        <v>143</v>
      </c>
      <c r="C6137" s="72" t="s">
        <v>144</v>
      </c>
      <c r="D6137" s="72" t="s">
        <v>12</v>
      </c>
      <c r="E6137" s="72" t="s">
        <v>219</v>
      </c>
      <c r="F6137" s="73">
        <v>130236</v>
      </c>
      <c r="G6137" s="72" t="s">
        <v>14</v>
      </c>
      <c r="H6137" s="72" t="s">
        <v>15</v>
      </c>
      <c r="I6137" s="72" t="s">
        <v>136</v>
      </c>
      <c r="J6137" s="72" t="s">
        <v>18</v>
      </c>
      <c r="K6137" s="72" t="s">
        <v>21</v>
      </c>
      <c r="L6137" s="72" t="s">
        <v>711</v>
      </c>
      <c r="M6137" s="72"/>
    </row>
    <row r="6138" spans="2:13" x14ac:dyDescent="0.25">
      <c r="B6138" s="72" t="s">
        <v>143</v>
      </c>
      <c r="C6138" s="72" t="s">
        <v>144</v>
      </c>
      <c r="D6138" s="72" t="s">
        <v>12</v>
      </c>
      <c r="E6138" s="72" t="s">
        <v>145</v>
      </c>
      <c r="F6138" s="73">
        <v>-15170</v>
      </c>
      <c r="G6138" s="72" t="s">
        <v>14</v>
      </c>
      <c r="H6138" s="72" t="s">
        <v>15</v>
      </c>
      <c r="I6138" s="72" t="s">
        <v>16</v>
      </c>
      <c r="J6138" s="72" t="s">
        <v>18</v>
      </c>
      <c r="K6138" s="72" t="s">
        <v>33</v>
      </c>
      <c r="L6138" s="72" t="s">
        <v>544</v>
      </c>
      <c r="M6138" s="72"/>
    </row>
    <row r="6139" spans="2:13" x14ac:dyDescent="0.25">
      <c r="B6139" s="72" t="s">
        <v>143</v>
      </c>
      <c r="C6139" s="72" t="s">
        <v>144</v>
      </c>
      <c r="D6139" s="72" t="s">
        <v>12</v>
      </c>
      <c r="E6139" s="72" t="s">
        <v>149</v>
      </c>
      <c r="F6139" s="73">
        <v>656498</v>
      </c>
      <c r="G6139" s="72" t="s">
        <v>14</v>
      </c>
      <c r="H6139" s="72" t="s">
        <v>15</v>
      </c>
      <c r="I6139" s="72" t="s">
        <v>16</v>
      </c>
      <c r="J6139" s="72" t="s">
        <v>18</v>
      </c>
      <c r="K6139" s="72" t="s">
        <v>33</v>
      </c>
      <c r="L6139" s="72" t="s">
        <v>497</v>
      </c>
      <c r="M6139" s="72" t="s">
        <v>151</v>
      </c>
    </row>
    <row r="6140" spans="2:13" x14ac:dyDescent="0.25">
      <c r="B6140" s="72" t="s">
        <v>143</v>
      </c>
      <c r="C6140" s="72" t="s">
        <v>144</v>
      </c>
      <c r="D6140" s="72" t="s">
        <v>12</v>
      </c>
      <c r="E6140" s="72" t="s">
        <v>240</v>
      </c>
      <c r="F6140" s="73">
        <v>-2959</v>
      </c>
      <c r="G6140" s="72" t="s">
        <v>14</v>
      </c>
      <c r="H6140" s="72" t="s">
        <v>15</v>
      </c>
      <c r="I6140" s="72" t="s">
        <v>16</v>
      </c>
      <c r="J6140" s="72" t="s">
        <v>18</v>
      </c>
      <c r="K6140" s="72" t="s">
        <v>21</v>
      </c>
      <c r="L6140" s="72" t="s">
        <v>291</v>
      </c>
      <c r="M6140" s="72"/>
    </row>
    <row r="6141" spans="2:13" x14ac:dyDescent="0.25">
      <c r="B6141" s="72" t="s">
        <v>143</v>
      </c>
      <c r="C6141" s="72" t="s">
        <v>144</v>
      </c>
      <c r="D6141" s="72" t="s">
        <v>12</v>
      </c>
      <c r="E6141" s="72" t="s">
        <v>160</v>
      </c>
      <c r="F6141" s="73">
        <v>125286</v>
      </c>
      <c r="G6141" s="72" t="s">
        <v>14</v>
      </c>
      <c r="H6141" s="72" t="s">
        <v>155</v>
      </c>
      <c r="I6141" s="72" t="s">
        <v>16</v>
      </c>
      <c r="J6141" s="72" t="s">
        <v>18</v>
      </c>
      <c r="K6141" s="72" t="s">
        <v>33</v>
      </c>
      <c r="L6141" s="72" t="s">
        <v>462</v>
      </c>
      <c r="M6141" s="72" t="s">
        <v>248</v>
      </c>
    </row>
    <row r="6142" spans="2:13" x14ac:dyDescent="0.25">
      <c r="B6142" s="72" t="s">
        <v>143</v>
      </c>
      <c r="C6142" s="72" t="s">
        <v>144</v>
      </c>
      <c r="D6142" s="72" t="s">
        <v>12</v>
      </c>
      <c r="E6142" s="72" t="s">
        <v>240</v>
      </c>
      <c r="F6142" s="73">
        <v>-1857</v>
      </c>
      <c r="G6142" s="72" t="s">
        <v>14</v>
      </c>
      <c r="H6142" s="72" t="s">
        <v>15</v>
      </c>
      <c r="I6142" s="72" t="s">
        <v>16</v>
      </c>
      <c r="J6142" s="72" t="s">
        <v>18</v>
      </c>
      <c r="K6142" s="72" t="s">
        <v>214</v>
      </c>
      <c r="L6142" s="72" t="s">
        <v>699</v>
      </c>
      <c r="M6142" s="72"/>
    </row>
    <row r="6143" spans="2:13" x14ac:dyDescent="0.25">
      <c r="B6143" s="72" t="s">
        <v>143</v>
      </c>
      <c r="C6143" s="72" t="s">
        <v>144</v>
      </c>
      <c r="D6143" s="72" t="s">
        <v>12</v>
      </c>
      <c r="E6143" s="72" t="s">
        <v>164</v>
      </c>
      <c r="F6143" s="73">
        <v>-15800</v>
      </c>
      <c r="G6143" s="72" t="s">
        <v>14</v>
      </c>
      <c r="H6143" s="72" t="s">
        <v>155</v>
      </c>
      <c r="I6143" s="72" t="s">
        <v>136</v>
      </c>
      <c r="J6143" s="72" t="s">
        <v>18</v>
      </c>
      <c r="K6143" s="72" t="s">
        <v>267</v>
      </c>
      <c r="L6143" s="72" t="s">
        <v>576</v>
      </c>
      <c r="M6143" s="72"/>
    </row>
    <row r="6144" spans="2:13" x14ac:dyDescent="0.25">
      <c r="B6144" s="72" t="s">
        <v>143</v>
      </c>
      <c r="C6144" s="72" t="s">
        <v>144</v>
      </c>
      <c r="D6144" s="72" t="s">
        <v>12</v>
      </c>
      <c r="E6144" s="72" t="s">
        <v>197</v>
      </c>
      <c r="F6144" s="73">
        <v>903301</v>
      </c>
      <c r="G6144" s="72" t="s">
        <v>14</v>
      </c>
      <c r="H6144" s="72" t="s">
        <v>15</v>
      </c>
      <c r="I6144" s="72" t="s">
        <v>16</v>
      </c>
      <c r="J6144" s="72" t="s">
        <v>18</v>
      </c>
      <c r="K6144" s="72" t="s">
        <v>33</v>
      </c>
      <c r="L6144" s="72" t="s">
        <v>551</v>
      </c>
      <c r="M6144" s="72" t="s">
        <v>163</v>
      </c>
    </row>
    <row r="6145" spans="2:13" x14ac:dyDescent="0.25">
      <c r="B6145" s="72" t="s">
        <v>143</v>
      </c>
      <c r="C6145" s="72" t="s">
        <v>144</v>
      </c>
      <c r="D6145" s="72" t="s">
        <v>12</v>
      </c>
      <c r="E6145" s="72" t="s">
        <v>237</v>
      </c>
      <c r="F6145" s="73">
        <v>133378</v>
      </c>
      <c r="G6145" s="72" t="s">
        <v>14</v>
      </c>
      <c r="H6145" s="72" t="s">
        <v>15</v>
      </c>
      <c r="I6145" s="72" t="s">
        <v>16</v>
      </c>
      <c r="J6145" s="72" t="s">
        <v>18</v>
      </c>
      <c r="K6145" s="72" t="s">
        <v>214</v>
      </c>
      <c r="L6145" s="72" t="s">
        <v>373</v>
      </c>
      <c r="M6145" s="72" t="s">
        <v>163</v>
      </c>
    </row>
    <row r="6146" spans="2:13" x14ac:dyDescent="0.25">
      <c r="B6146" s="72" t="s">
        <v>143</v>
      </c>
      <c r="C6146" s="72" t="s">
        <v>144</v>
      </c>
      <c r="D6146" s="72" t="s">
        <v>12</v>
      </c>
      <c r="E6146" s="72" t="s">
        <v>160</v>
      </c>
      <c r="F6146" s="73">
        <v>3110666</v>
      </c>
      <c r="G6146" s="72" t="s">
        <v>14</v>
      </c>
      <c r="H6146" s="72" t="s">
        <v>15</v>
      </c>
      <c r="I6146" s="72" t="s">
        <v>16</v>
      </c>
      <c r="J6146" s="72" t="s">
        <v>18</v>
      </c>
      <c r="K6146" s="72" t="s">
        <v>303</v>
      </c>
      <c r="L6146" s="72" t="s">
        <v>457</v>
      </c>
      <c r="M6146" s="72" t="s">
        <v>163</v>
      </c>
    </row>
    <row r="6147" spans="2:13" x14ac:dyDescent="0.25">
      <c r="B6147" s="72" t="s">
        <v>143</v>
      </c>
      <c r="C6147" s="72" t="s">
        <v>144</v>
      </c>
      <c r="D6147" s="72" t="s">
        <v>12</v>
      </c>
      <c r="E6147" s="72" t="s">
        <v>199</v>
      </c>
      <c r="F6147" s="73">
        <v>12574</v>
      </c>
      <c r="G6147" s="72" t="s">
        <v>14</v>
      </c>
      <c r="H6147" s="72" t="s">
        <v>15</v>
      </c>
      <c r="I6147" s="72" t="s">
        <v>136</v>
      </c>
      <c r="J6147" s="72" t="s">
        <v>18</v>
      </c>
      <c r="K6147" s="72" t="s">
        <v>27</v>
      </c>
      <c r="L6147" s="72" t="s">
        <v>405</v>
      </c>
      <c r="M6147" s="72"/>
    </row>
    <row r="6148" spans="2:13" x14ac:dyDescent="0.25">
      <c r="B6148" s="72" t="s">
        <v>143</v>
      </c>
      <c r="C6148" s="72" t="s">
        <v>144</v>
      </c>
      <c r="D6148" s="72" t="s">
        <v>12</v>
      </c>
      <c r="E6148" s="72" t="s">
        <v>335</v>
      </c>
      <c r="F6148" s="73">
        <v>63495</v>
      </c>
      <c r="G6148" s="72" t="s">
        <v>14</v>
      </c>
      <c r="H6148" s="72" t="s">
        <v>15</v>
      </c>
      <c r="I6148" s="72" t="s">
        <v>16</v>
      </c>
      <c r="J6148" s="72" t="s">
        <v>18</v>
      </c>
      <c r="K6148" s="72" t="s">
        <v>165</v>
      </c>
      <c r="L6148" s="72" t="s">
        <v>243</v>
      </c>
      <c r="M6148" s="72" t="s">
        <v>334</v>
      </c>
    </row>
    <row r="6149" spans="2:13" x14ac:dyDescent="0.25">
      <c r="B6149" s="72" t="s">
        <v>143</v>
      </c>
      <c r="C6149" s="72" t="s">
        <v>144</v>
      </c>
      <c r="D6149" s="72" t="s">
        <v>12</v>
      </c>
      <c r="E6149" s="72" t="s">
        <v>160</v>
      </c>
      <c r="F6149" s="73">
        <v>33953</v>
      </c>
      <c r="G6149" s="72" t="s">
        <v>14</v>
      </c>
      <c r="H6149" s="72" t="s">
        <v>15</v>
      </c>
      <c r="I6149" s="72" t="s">
        <v>16</v>
      </c>
      <c r="J6149" s="72" t="s">
        <v>18</v>
      </c>
      <c r="K6149" s="72" t="s">
        <v>33</v>
      </c>
      <c r="L6149" s="72" t="s">
        <v>455</v>
      </c>
      <c r="M6149" s="72" t="s">
        <v>186</v>
      </c>
    </row>
    <row r="6150" spans="2:13" x14ac:dyDescent="0.25">
      <c r="B6150" s="72" t="s">
        <v>143</v>
      </c>
      <c r="C6150" s="72" t="s">
        <v>144</v>
      </c>
      <c r="D6150" s="72" t="s">
        <v>12</v>
      </c>
      <c r="E6150" s="72" t="s">
        <v>229</v>
      </c>
      <c r="F6150" s="73">
        <v>-384945</v>
      </c>
      <c r="G6150" s="72" t="s">
        <v>14</v>
      </c>
      <c r="H6150" s="72" t="s">
        <v>15</v>
      </c>
      <c r="I6150" s="72" t="s">
        <v>16</v>
      </c>
      <c r="J6150" s="72" t="s">
        <v>18</v>
      </c>
      <c r="K6150" s="72" t="s">
        <v>168</v>
      </c>
      <c r="L6150" s="72" t="s">
        <v>413</v>
      </c>
      <c r="M6150" s="72"/>
    </row>
    <row r="6151" spans="2:13" x14ac:dyDescent="0.25">
      <c r="B6151" s="72" t="s">
        <v>143</v>
      </c>
      <c r="C6151" s="72" t="s">
        <v>144</v>
      </c>
      <c r="D6151" s="72" t="s">
        <v>12</v>
      </c>
      <c r="E6151" s="72" t="s">
        <v>788</v>
      </c>
      <c r="F6151" s="73">
        <v>-179774</v>
      </c>
      <c r="G6151" s="72" t="s">
        <v>14</v>
      </c>
      <c r="H6151" s="72" t="s">
        <v>15</v>
      </c>
      <c r="I6151" s="72" t="s">
        <v>16</v>
      </c>
      <c r="J6151" s="72" t="s">
        <v>18</v>
      </c>
      <c r="K6151" s="72"/>
      <c r="L6151" s="72"/>
      <c r="M6151" s="72"/>
    </row>
    <row r="6152" spans="2:13" x14ac:dyDescent="0.25">
      <c r="B6152" s="72" t="s">
        <v>143</v>
      </c>
      <c r="C6152" s="72" t="s">
        <v>144</v>
      </c>
      <c r="D6152" s="72" t="s">
        <v>12</v>
      </c>
      <c r="E6152" s="72" t="s">
        <v>335</v>
      </c>
      <c r="F6152" s="73">
        <v>1121556</v>
      </c>
      <c r="G6152" s="72" t="s">
        <v>14</v>
      </c>
      <c r="H6152" s="72" t="s">
        <v>15</v>
      </c>
      <c r="I6152" s="72" t="s">
        <v>16</v>
      </c>
      <c r="J6152" s="72" t="s">
        <v>18</v>
      </c>
      <c r="K6152" s="72" t="s">
        <v>165</v>
      </c>
      <c r="L6152" s="72" t="s">
        <v>707</v>
      </c>
      <c r="M6152" s="72" t="s">
        <v>322</v>
      </c>
    </row>
    <row r="6153" spans="2:13" x14ac:dyDescent="0.25">
      <c r="B6153" s="72" t="s">
        <v>143</v>
      </c>
      <c r="C6153" s="72" t="s">
        <v>144</v>
      </c>
      <c r="D6153" s="72" t="s">
        <v>12</v>
      </c>
      <c r="E6153" s="72" t="s">
        <v>152</v>
      </c>
      <c r="F6153" s="73">
        <v>-761</v>
      </c>
      <c r="G6153" s="72" t="s">
        <v>14</v>
      </c>
      <c r="H6153" s="72" t="s">
        <v>15</v>
      </c>
      <c r="I6153" s="72" t="s">
        <v>16</v>
      </c>
      <c r="J6153" s="72" t="s">
        <v>18</v>
      </c>
      <c r="K6153" s="72" t="s">
        <v>33</v>
      </c>
      <c r="L6153" s="72" t="s">
        <v>768</v>
      </c>
      <c r="M6153" s="72"/>
    </row>
    <row r="6154" spans="2:13" x14ac:dyDescent="0.25">
      <c r="B6154" s="72" t="s">
        <v>143</v>
      </c>
      <c r="C6154" s="72" t="s">
        <v>144</v>
      </c>
      <c r="D6154" s="72" t="s">
        <v>12</v>
      </c>
      <c r="E6154" s="72" t="s">
        <v>219</v>
      </c>
      <c r="F6154" s="73">
        <v>179</v>
      </c>
      <c r="G6154" s="72" t="s">
        <v>14</v>
      </c>
      <c r="H6154" s="72" t="s">
        <v>15</v>
      </c>
      <c r="I6154" s="72" t="s">
        <v>16</v>
      </c>
      <c r="J6154" s="72" t="s">
        <v>18</v>
      </c>
      <c r="K6154" s="72" t="s">
        <v>189</v>
      </c>
      <c r="L6154" s="72" t="s">
        <v>488</v>
      </c>
      <c r="M6154" s="72"/>
    </row>
    <row r="6155" spans="2:13" x14ac:dyDescent="0.25">
      <c r="B6155" s="72" t="s">
        <v>143</v>
      </c>
      <c r="C6155" s="72" t="s">
        <v>144</v>
      </c>
      <c r="D6155" s="72" t="s">
        <v>12</v>
      </c>
      <c r="E6155" s="72" t="s">
        <v>183</v>
      </c>
      <c r="F6155" s="73">
        <v>1611201</v>
      </c>
      <c r="G6155" s="72" t="s">
        <v>14</v>
      </c>
      <c r="H6155" s="72" t="s">
        <v>15</v>
      </c>
      <c r="I6155" s="72" t="s">
        <v>16</v>
      </c>
      <c r="J6155" s="72" t="s">
        <v>18</v>
      </c>
      <c r="K6155" s="72" t="s">
        <v>165</v>
      </c>
      <c r="L6155" s="72" t="s">
        <v>243</v>
      </c>
      <c r="M6155" s="72" t="s">
        <v>186</v>
      </c>
    </row>
    <row r="6156" spans="2:13" x14ac:dyDescent="0.25">
      <c r="B6156" s="72" t="s">
        <v>143</v>
      </c>
      <c r="C6156" s="72" t="s">
        <v>144</v>
      </c>
      <c r="D6156" s="72" t="s">
        <v>12</v>
      </c>
      <c r="E6156" s="72" t="s">
        <v>188</v>
      </c>
      <c r="F6156" s="73">
        <v>3015161</v>
      </c>
      <c r="G6156" s="72" t="s">
        <v>14</v>
      </c>
      <c r="H6156" s="72" t="s">
        <v>155</v>
      </c>
      <c r="I6156" s="72" t="s">
        <v>16</v>
      </c>
      <c r="J6156" s="72" t="s">
        <v>18</v>
      </c>
      <c r="K6156" s="72" t="s">
        <v>147</v>
      </c>
      <c r="L6156" s="72" t="s">
        <v>158</v>
      </c>
      <c r="M6156" s="72" t="s">
        <v>191</v>
      </c>
    </row>
    <row r="6157" spans="2:13" x14ac:dyDescent="0.25">
      <c r="B6157" s="72" t="s">
        <v>143</v>
      </c>
      <c r="C6157" s="72" t="s">
        <v>144</v>
      </c>
      <c r="D6157" s="72" t="s">
        <v>12</v>
      </c>
      <c r="E6157" s="72" t="s">
        <v>183</v>
      </c>
      <c r="F6157" s="73">
        <v>43920</v>
      </c>
      <c r="G6157" s="72" t="s">
        <v>14</v>
      </c>
      <c r="H6157" s="72" t="s">
        <v>15</v>
      </c>
      <c r="I6157" s="72" t="s">
        <v>16</v>
      </c>
      <c r="J6157" s="72" t="s">
        <v>18</v>
      </c>
      <c r="K6157" s="72" t="s">
        <v>165</v>
      </c>
      <c r="L6157" s="72" t="s">
        <v>707</v>
      </c>
      <c r="M6157" s="72" t="s">
        <v>248</v>
      </c>
    </row>
    <row r="6158" spans="2:13" x14ac:dyDescent="0.25">
      <c r="B6158" s="72" t="s">
        <v>143</v>
      </c>
      <c r="C6158" s="72" t="s">
        <v>144</v>
      </c>
      <c r="D6158" s="72" t="s">
        <v>12</v>
      </c>
      <c r="E6158" s="72" t="s">
        <v>181</v>
      </c>
      <c r="F6158" s="73">
        <v>-191</v>
      </c>
      <c r="G6158" s="72" t="s">
        <v>14</v>
      </c>
      <c r="H6158" s="72" t="s">
        <v>15</v>
      </c>
      <c r="I6158" s="72" t="s">
        <v>16</v>
      </c>
      <c r="J6158" s="72" t="s">
        <v>18</v>
      </c>
      <c r="K6158" s="72" t="s">
        <v>165</v>
      </c>
      <c r="L6158" s="72" t="s">
        <v>563</v>
      </c>
      <c r="M6158" s="72"/>
    </row>
    <row r="6159" spans="2:13" x14ac:dyDescent="0.25">
      <c r="B6159" s="72" t="s">
        <v>143</v>
      </c>
      <c r="C6159" s="72" t="s">
        <v>144</v>
      </c>
      <c r="D6159" s="72" t="s">
        <v>12</v>
      </c>
      <c r="E6159" s="72" t="s">
        <v>240</v>
      </c>
      <c r="F6159" s="73">
        <v>-34322</v>
      </c>
      <c r="G6159" s="72" t="s">
        <v>14</v>
      </c>
      <c r="H6159" s="72" t="s">
        <v>15</v>
      </c>
      <c r="I6159" s="72" t="s">
        <v>16</v>
      </c>
      <c r="J6159" s="72" t="s">
        <v>18</v>
      </c>
      <c r="K6159" s="72" t="s">
        <v>147</v>
      </c>
      <c r="L6159" s="72" t="s">
        <v>365</v>
      </c>
      <c r="M6159" s="72"/>
    </row>
    <row r="6160" spans="2:13" x14ac:dyDescent="0.25">
      <c r="B6160" s="72" t="s">
        <v>143</v>
      </c>
      <c r="C6160" s="72" t="s">
        <v>144</v>
      </c>
      <c r="D6160" s="72" t="s">
        <v>12</v>
      </c>
      <c r="E6160" s="72" t="s">
        <v>181</v>
      </c>
      <c r="F6160" s="73">
        <v>-461</v>
      </c>
      <c r="G6160" s="72" t="s">
        <v>14</v>
      </c>
      <c r="H6160" s="72" t="s">
        <v>155</v>
      </c>
      <c r="I6160" s="72" t="s">
        <v>16</v>
      </c>
      <c r="J6160" s="72" t="s">
        <v>18</v>
      </c>
      <c r="K6160" s="72" t="s">
        <v>33</v>
      </c>
      <c r="L6160" s="72" t="s">
        <v>577</v>
      </c>
      <c r="M6160" s="72"/>
    </row>
    <row r="6161" spans="2:13" x14ac:dyDescent="0.25">
      <c r="B6161" s="72" t="s">
        <v>143</v>
      </c>
      <c r="C6161" s="72" t="s">
        <v>144</v>
      </c>
      <c r="D6161" s="72" t="s">
        <v>12</v>
      </c>
      <c r="E6161" s="72" t="s">
        <v>152</v>
      </c>
      <c r="F6161" s="73">
        <v>-3</v>
      </c>
      <c r="G6161" s="72" t="s">
        <v>14</v>
      </c>
      <c r="H6161" s="72" t="s">
        <v>15</v>
      </c>
      <c r="I6161" s="72" t="s">
        <v>16</v>
      </c>
      <c r="J6161" s="72" t="s">
        <v>18</v>
      </c>
      <c r="K6161" s="72" t="s">
        <v>184</v>
      </c>
      <c r="L6161" s="72" t="s">
        <v>25</v>
      </c>
      <c r="M6161" s="72"/>
    </row>
    <row r="6162" spans="2:13" x14ac:dyDescent="0.25">
      <c r="B6162" s="72" t="s">
        <v>143</v>
      </c>
      <c r="C6162" s="72" t="s">
        <v>144</v>
      </c>
      <c r="D6162" s="72" t="s">
        <v>12</v>
      </c>
      <c r="E6162" s="72" t="s">
        <v>145</v>
      </c>
      <c r="F6162" s="73">
        <v>-60838</v>
      </c>
      <c r="G6162" s="72" t="s">
        <v>14</v>
      </c>
      <c r="H6162" s="72" t="s">
        <v>15</v>
      </c>
      <c r="I6162" s="72" t="s">
        <v>16</v>
      </c>
      <c r="J6162" s="72" t="s">
        <v>18</v>
      </c>
      <c r="K6162" s="72" t="s">
        <v>21</v>
      </c>
      <c r="L6162" s="72" t="s">
        <v>325</v>
      </c>
      <c r="M6162" s="72"/>
    </row>
    <row r="6163" spans="2:13" x14ac:dyDescent="0.25">
      <c r="B6163" s="72" t="s">
        <v>143</v>
      </c>
      <c r="C6163" s="72" t="s">
        <v>144</v>
      </c>
      <c r="D6163" s="72" t="s">
        <v>12</v>
      </c>
      <c r="E6163" s="72" t="s">
        <v>145</v>
      </c>
      <c r="F6163" s="73">
        <v>-52882</v>
      </c>
      <c r="G6163" s="72" t="s">
        <v>14</v>
      </c>
      <c r="H6163" s="72" t="s">
        <v>155</v>
      </c>
      <c r="I6163" s="72" t="s">
        <v>16</v>
      </c>
      <c r="J6163" s="72" t="s">
        <v>18</v>
      </c>
      <c r="K6163" s="72" t="s">
        <v>33</v>
      </c>
      <c r="L6163" s="72" t="s">
        <v>326</v>
      </c>
      <c r="M6163" s="72"/>
    </row>
    <row r="6164" spans="2:13" x14ac:dyDescent="0.25">
      <c r="B6164" s="72" t="s">
        <v>143</v>
      </c>
      <c r="C6164" s="72" t="s">
        <v>144</v>
      </c>
      <c r="D6164" s="72" t="s">
        <v>12</v>
      </c>
      <c r="E6164" s="72" t="s">
        <v>152</v>
      </c>
      <c r="F6164" s="73">
        <v>-34462</v>
      </c>
      <c r="G6164" s="72" t="s">
        <v>14</v>
      </c>
      <c r="H6164" s="72" t="s">
        <v>155</v>
      </c>
      <c r="I6164" s="72" t="s">
        <v>16</v>
      </c>
      <c r="J6164" s="72" t="s">
        <v>18</v>
      </c>
      <c r="K6164" s="72" t="s">
        <v>33</v>
      </c>
      <c r="L6164" s="72" t="s">
        <v>279</v>
      </c>
      <c r="M6164" s="72"/>
    </row>
    <row r="6165" spans="2:13" x14ac:dyDescent="0.25">
      <c r="B6165" s="72" t="s">
        <v>143</v>
      </c>
      <c r="C6165" s="72" t="s">
        <v>144</v>
      </c>
      <c r="D6165" s="72" t="s">
        <v>12</v>
      </c>
      <c r="E6165" s="72" t="s">
        <v>425</v>
      </c>
      <c r="F6165" s="73">
        <v>50066</v>
      </c>
      <c r="G6165" s="72" t="s">
        <v>14</v>
      </c>
      <c r="H6165" s="72" t="s">
        <v>15</v>
      </c>
      <c r="I6165" s="72" t="s">
        <v>16</v>
      </c>
      <c r="J6165" s="72" t="s">
        <v>18</v>
      </c>
      <c r="K6165" s="72" t="s">
        <v>205</v>
      </c>
      <c r="L6165" s="72" t="s">
        <v>210</v>
      </c>
      <c r="M6165" s="72"/>
    </row>
    <row r="6166" spans="2:13" x14ac:dyDescent="0.25">
      <c r="B6166" s="72" t="s">
        <v>143</v>
      </c>
      <c r="C6166" s="72" t="s">
        <v>144</v>
      </c>
      <c r="D6166" s="72" t="s">
        <v>12</v>
      </c>
      <c r="E6166" s="72" t="s">
        <v>154</v>
      </c>
      <c r="F6166" s="73">
        <v>-2872</v>
      </c>
      <c r="G6166" s="72" t="s">
        <v>14</v>
      </c>
      <c r="H6166" s="72" t="s">
        <v>15</v>
      </c>
      <c r="I6166" s="72" t="s">
        <v>16</v>
      </c>
      <c r="J6166" s="72" t="s">
        <v>18</v>
      </c>
      <c r="K6166" s="72" t="s">
        <v>214</v>
      </c>
      <c r="L6166" s="72" t="s">
        <v>665</v>
      </c>
      <c r="M6166" s="72"/>
    </row>
    <row r="6167" spans="2:13" x14ac:dyDescent="0.25">
      <c r="B6167" s="72" t="s">
        <v>143</v>
      </c>
      <c r="C6167" s="72" t="s">
        <v>144</v>
      </c>
      <c r="D6167" s="72" t="s">
        <v>12</v>
      </c>
      <c r="E6167" s="72" t="s">
        <v>175</v>
      </c>
      <c r="F6167" s="73">
        <v>-107166</v>
      </c>
      <c r="G6167" s="72" t="s">
        <v>14</v>
      </c>
      <c r="H6167" s="72" t="s">
        <v>15</v>
      </c>
      <c r="I6167" s="72" t="s">
        <v>16</v>
      </c>
      <c r="J6167" s="72" t="s">
        <v>18</v>
      </c>
      <c r="K6167" s="72" t="s">
        <v>24</v>
      </c>
      <c r="L6167" s="72" t="s">
        <v>586</v>
      </c>
      <c r="M6167" s="72"/>
    </row>
    <row r="6168" spans="2:13" x14ac:dyDescent="0.25">
      <c r="B6168" s="72" t="s">
        <v>143</v>
      </c>
      <c r="C6168" s="72" t="s">
        <v>144</v>
      </c>
      <c r="D6168" s="72" t="s">
        <v>12</v>
      </c>
      <c r="E6168" s="72" t="s">
        <v>197</v>
      </c>
      <c r="F6168" s="73">
        <v>152873</v>
      </c>
      <c r="G6168" s="72" t="s">
        <v>14</v>
      </c>
      <c r="H6168" s="72" t="s">
        <v>15</v>
      </c>
      <c r="I6168" s="72" t="s">
        <v>16</v>
      </c>
      <c r="J6168" s="72" t="s">
        <v>18</v>
      </c>
      <c r="K6168" s="72" t="s">
        <v>33</v>
      </c>
      <c r="L6168" s="72" t="s">
        <v>575</v>
      </c>
      <c r="M6168" s="72" t="s">
        <v>163</v>
      </c>
    </row>
    <row r="6169" spans="2:13" x14ac:dyDescent="0.25">
      <c r="B6169" s="72" t="s">
        <v>143</v>
      </c>
      <c r="C6169" s="72" t="s">
        <v>144</v>
      </c>
      <c r="D6169" s="72" t="s">
        <v>12</v>
      </c>
      <c r="E6169" s="72" t="s">
        <v>181</v>
      </c>
      <c r="F6169" s="73">
        <v>-19</v>
      </c>
      <c r="G6169" s="72" t="s">
        <v>14</v>
      </c>
      <c r="H6169" s="72" t="s">
        <v>155</v>
      </c>
      <c r="I6169" s="72" t="s">
        <v>16</v>
      </c>
      <c r="J6169" s="72" t="s">
        <v>18</v>
      </c>
      <c r="K6169" s="72" t="s">
        <v>33</v>
      </c>
      <c r="L6169" s="72" t="s">
        <v>463</v>
      </c>
      <c r="M6169" s="72"/>
    </row>
    <row r="6170" spans="2:13" x14ac:dyDescent="0.25">
      <c r="B6170" s="72" t="s">
        <v>143</v>
      </c>
      <c r="C6170" s="72" t="s">
        <v>144</v>
      </c>
      <c r="D6170" s="72" t="s">
        <v>12</v>
      </c>
      <c r="E6170" s="72" t="s">
        <v>237</v>
      </c>
      <c r="F6170" s="73">
        <v>290663</v>
      </c>
      <c r="G6170" s="72" t="s">
        <v>14</v>
      </c>
      <c r="H6170" s="72" t="s">
        <v>155</v>
      </c>
      <c r="I6170" s="72" t="s">
        <v>16</v>
      </c>
      <c r="J6170" s="72" t="s">
        <v>18</v>
      </c>
      <c r="K6170" s="72" t="s">
        <v>33</v>
      </c>
      <c r="L6170" s="72" t="s">
        <v>261</v>
      </c>
      <c r="M6170" s="72" t="s">
        <v>186</v>
      </c>
    </row>
    <row r="6171" spans="2:13" x14ac:dyDescent="0.25">
      <c r="B6171" s="72" t="s">
        <v>143</v>
      </c>
      <c r="C6171" s="72" t="s">
        <v>144</v>
      </c>
      <c r="D6171" s="72" t="s">
        <v>12</v>
      </c>
      <c r="E6171" s="72" t="s">
        <v>157</v>
      </c>
      <c r="F6171" s="73">
        <v>253307</v>
      </c>
      <c r="G6171" s="72" t="s">
        <v>14</v>
      </c>
      <c r="H6171" s="72" t="s">
        <v>155</v>
      </c>
      <c r="I6171" s="72" t="s">
        <v>16</v>
      </c>
      <c r="J6171" s="72" t="s">
        <v>18</v>
      </c>
      <c r="K6171" s="72" t="s">
        <v>147</v>
      </c>
      <c r="L6171" s="72" t="s">
        <v>444</v>
      </c>
      <c r="M6171" s="72" t="s">
        <v>203</v>
      </c>
    </row>
    <row r="6172" spans="2:13" x14ac:dyDescent="0.25">
      <c r="B6172" s="72" t="s">
        <v>143</v>
      </c>
      <c r="C6172" s="72" t="s">
        <v>144</v>
      </c>
      <c r="D6172" s="72" t="s">
        <v>12</v>
      </c>
      <c r="E6172" s="72" t="s">
        <v>237</v>
      </c>
      <c r="F6172" s="73">
        <v>3738448</v>
      </c>
      <c r="G6172" s="72" t="s">
        <v>14</v>
      </c>
      <c r="H6172" s="72" t="s">
        <v>15</v>
      </c>
      <c r="I6172" s="72" t="s">
        <v>16</v>
      </c>
      <c r="J6172" s="72" t="s">
        <v>18</v>
      </c>
      <c r="K6172" s="72" t="s">
        <v>21</v>
      </c>
      <c r="L6172" s="72" t="s">
        <v>515</v>
      </c>
      <c r="M6172" s="72" t="s">
        <v>191</v>
      </c>
    </row>
    <row r="6173" spans="2:13" x14ac:dyDescent="0.25">
      <c r="B6173" s="72" t="s">
        <v>143</v>
      </c>
      <c r="C6173" s="72" t="s">
        <v>144</v>
      </c>
      <c r="D6173" s="72" t="s">
        <v>12</v>
      </c>
      <c r="E6173" s="72" t="s">
        <v>518</v>
      </c>
      <c r="F6173" s="73">
        <v>92047</v>
      </c>
      <c r="G6173" s="72" t="s">
        <v>14</v>
      </c>
      <c r="H6173" s="72" t="s">
        <v>15</v>
      </c>
      <c r="I6173" s="72" t="s">
        <v>16</v>
      </c>
      <c r="J6173" s="72" t="s">
        <v>18</v>
      </c>
      <c r="K6173" s="72" t="s">
        <v>205</v>
      </c>
      <c r="L6173" s="72" t="s">
        <v>210</v>
      </c>
      <c r="M6173" s="72" t="s">
        <v>522</v>
      </c>
    </row>
    <row r="6174" spans="2:13" x14ac:dyDescent="0.25">
      <c r="B6174" s="72" t="s">
        <v>143</v>
      </c>
      <c r="C6174" s="72" t="s">
        <v>144</v>
      </c>
      <c r="D6174" s="72" t="s">
        <v>12</v>
      </c>
      <c r="E6174" s="72" t="s">
        <v>219</v>
      </c>
      <c r="F6174" s="73">
        <v>476248</v>
      </c>
      <c r="G6174" s="72" t="s">
        <v>14</v>
      </c>
      <c r="H6174" s="72" t="s">
        <v>155</v>
      </c>
      <c r="I6174" s="72" t="s">
        <v>16</v>
      </c>
      <c r="J6174" s="72" t="s">
        <v>18</v>
      </c>
      <c r="K6174" s="72" t="s">
        <v>267</v>
      </c>
      <c r="L6174" s="72" t="s">
        <v>478</v>
      </c>
      <c r="M6174" s="72"/>
    </row>
    <row r="6175" spans="2:13" x14ac:dyDescent="0.25">
      <c r="B6175" s="72" t="s">
        <v>143</v>
      </c>
      <c r="C6175" s="72" t="s">
        <v>144</v>
      </c>
      <c r="D6175" s="72" t="s">
        <v>12</v>
      </c>
      <c r="E6175" s="72" t="s">
        <v>201</v>
      </c>
      <c r="F6175" s="73">
        <v>198778</v>
      </c>
      <c r="G6175" s="72" t="s">
        <v>14</v>
      </c>
      <c r="H6175" s="72" t="s">
        <v>155</v>
      </c>
      <c r="I6175" s="72" t="s">
        <v>16</v>
      </c>
      <c r="J6175" s="72" t="s">
        <v>18</v>
      </c>
      <c r="K6175" s="72" t="s">
        <v>33</v>
      </c>
      <c r="L6175" s="72" t="s">
        <v>218</v>
      </c>
      <c r="M6175" s="72" t="s">
        <v>159</v>
      </c>
    </row>
    <row r="6176" spans="2:13" x14ac:dyDescent="0.25">
      <c r="B6176" s="72" t="s">
        <v>143</v>
      </c>
      <c r="C6176" s="72" t="s">
        <v>144</v>
      </c>
      <c r="D6176" s="72" t="s">
        <v>12</v>
      </c>
      <c r="E6176" s="72" t="s">
        <v>157</v>
      </c>
      <c r="F6176" s="73">
        <v>99766</v>
      </c>
      <c r="G6176" s="72" t="s">
        <v>14</v>
      </c>
      <c r="H6176" s="72" t="s">
        <v>15</v>
      </c>
      <c r="I6176" s="72" t="s">
        <v>136</v>
      </c>
      <c r="J6176" s="72" t="s">
        <v>18</v>
      </c>
      <c r="K6176" s="72" t="s">
        <v>165</v>
      </c>
      <c r="L6176" s="72" t="s">
        <v>254</v>
      </c>
      <c r="M6176" s="72" t="s">
        <v>322</v>
      </c>
    </row>
    <row r="6177" spans="2:13" x14ac:dyDescent="0.25">
      <c r="B6177" s="72" t="s">
        <v>143</v>
      </c>
      <c r="C6177" s="72" t="s">
        <v>144</v>
      </c>
      <c r="D6177" s="72" t="s">
        <v>12</v>
      </c>
      <c r="E6177" s="72" t="s">
        <v>160</v>
      </c>
      <c r="F6177" s="73">
        <v>104662</v>
      </c>
      <c r="G6177" s="72" t="s">
        <v>14</v>
      </c>
      <c r="H6177" s="72" t="s">
        <v>155</v>
      </c>
      <c r="I6177" s="72" t="s">
        <v>16</v>
      </c>
      <c r="J6177" s="72" t="s">
        <v>18</v>
      </c>
      <c r="K6177" s="72" t="s">
        <v>33</v>
      </c>
      <c r="L6177" s="72" t="s">
        <v>418</v>
      </c>
      <c r="M6177" s="72" t="s">
        <v>163</v>
      </c>
    </row>
    <row r="6178" spans="2:13" x14ac:dyDescent="0.25">
      <c r="B6178" s="72" t="s">
        <v>143</v>
      </c>
      <c r="C6178" s="72" t="s">
        <v>144</v>
      </c>
      <c r="D6178" s="72" t="s">
        <v>12</v>
      </c>
      <c r="E6178" s="72" t="s">
        <v>188</v>
      </c>
      <c r="F6178" s="73">
        <v>1115100</v>
      </c>
      <c r="G6178" s="72" t="s">
        <v>14</v>
      </c>
      <c r="H6178" s="72" t="s">
        <v>155</v>
      </c>
      <c r="I6178" s="72" t="s">
        <v>16</v>
      </c>
      <c r="J6178" s="72" t="s">
        <v>18</v>
      </c>
      <c r="K6178" s="72" t="s">
        <v>33</v>
      </c>
      <c r="L6178" s="72" t="s">
        <v>526</v>
      </c>
      <c r="M6178" s="72" t="s">
        <v>191</v>
      </c>
    </row>
    <row r="6179" spans="2:13" x14ac:dyDescent="0.25">
      <c r="B6179" s="72" t="s">
        <v>143</v>
      </c>
      <c r="C6179" s="72" t="s">
        <v>144</v>
      </c>
      <c r="D6179" s="72" t="s">
        <v>12</v>
      </c>
      <c r="E6179" s="72" t="s">
        <v>425</v>
      </c>
      <c r="F6179" s="73">
        <v>298945</v>
      </c>
      <c r="G6179" s="72" t="s">
        <v>14</v>
      </c>
      <c r="H6179" s="72" t="s">
        <v>15</v>
      </c>
      <c r="I6179" s="72" t="s">
        <v>16</v>
      </c>
      <c r="J6179" s="72" t="s">
        <v>18</v>
      </c>
      <c r="K6179" s="72" t="s">
        <v>147</v>
      </c>
      <c r="L6179" s="72" t="s">
        <v>527</v>
      </c>
      <c r="M6179" s="72"/>
    </row>
    <row r="6180" spans="2:13" x14ac:dyDescent="0.25">
      <c r="B6180" s="72" t="s">
        <v>143</v>
      </c>
      <c r="C6180" s="72" t="s">
        <v>144</v>
      </c>
      <c r="D6180" s="72" t="s">
        <v>12</v>
      </c>
      <c r="E6180" s="72" t="s">
        <v>219</v>
      </c>
      <c r="F6180" s="73">
        <v>805366</v>
      </c>
      <c r="G6180" s="72" t="s">
        <v>14</v>
      </c>
      <c r="H6180" s="72" t="s">
        <v>15</v>
      </c>
      <c r="I6180" s="72" t="s">
        <v>16</v>
      </c>
      <c r="J6180" s="72" t="s">
        <v>18</v>
      </c>
      <c r="K6180" s="72" t="s">
        <v>21</v>
      </c>
      <c r="L6180" s="72" t="s">
        <v>515</v>
      </c>
      <c r="M6180" s="72"/>
    </row>
    <row r="6181" spans="2:13" x14ac:dyDescent="0.25">
      <c r="B6181" s="72" t="s">
        <v>143</v>
      </c>
      <c r="C6181" s="72" t="s">
        <v>144</v>
      </c>
      <c r="D6181" s="72" t="s">
        <v>12</v>
      </c>
      <c r="E6181" s="72" t="s">
        <v>823</v>
      </c>
      <c r="F6181" s="73">
        <v>1593760</v>
      </c>
      <c r="G6181" s="72" t="s">
        <v>14</v>
      </c>
      <c r="H6181" s="72" t="s">
        <v>155</v>
      </c>
      <c r="I6181" s="72" t="s">
        <v>136</v>
      </c>
      <c r="J6181" s="72" t="s">
        <v>18</v>
      </c>
      <c r="K6181" s="72"/>
      <c r="L6181" s="72"/>
      <c r="M6181" s="72" t="s">
        <v>519</v>
      </c>
    </row>
    <row r="6182" spans="2:13" x14ac:dyDescent="0.25">
      <c r="B6182" s="72" t="s">
        <v>143</v>
      </c>
      <c r="C6182" s="72" t="s">
        <v>144</v>
      </c>
      <c r="D6182" s="72" t="s">
        <v>12</v>
      </c>
      <c r="E6182" s="72" t="s">
        <v>280</v>
      </c>
      <c r="F6182" s="73">
        <v>11798</v>
      </c>
      <c r="G6182" s="72" t="s">
        <v>14</v>
      </c>
      <c r="H6182" s="72" t="s">
        <v>15</v>
      </c>
      <c r="I6182" s="72" t="s">
        <v>16</v>
      </c>
      <c r="J6182" s="72" t="s">
        <v>18</v>
      </c>
      <c r="K6182" s="72" t="s">
        <v>165</v>
      </c>
      <c r="L6182" s="72" t="s">
        <v>243</v>
      </c>
      <c r="M6182" s="72" t="s">
        <v>159</v>
      </c>
    </row>
    <row r="6183" spans="2:13" x14ac:dyDescent="0.25">
      <c r="B6183" s="72" t="s">
        <v>143</v>
      </c>
      <c r="C6183" s="72" t="s">
        <v>144</v>
      </c>
      <c r="D6183" s="72" t="s">
        <v>12</v>
      </c>
      <c r="E6183" s="72" t="s">
        <v>188</v>
      </c>
      <c r="F6183" s="73">
        <v>194339</v>
      </c>
      <c r="G6183" s="72" t="s">
        <v>14</v>
      </c>
      <c r="H6183" s="72" t="s">
        <v>15</v>
      </c>
      <c r="I6183" s="72" t="s">
        <v>16</v>
      </c>
      <c r="J6183" s="72" t="s">
        <v>371</v>
      </c>
      <c r="K6183" s="72" t="s">
        <v>165</v>
      </c>
      <c r="L6183" s="72" t="s">
        <v>438</v>
      </c>
      <c r="M6183" s="72" t="s">
        <v>151</v>
      </c>
    </row>
    <row r="6184" spans="2:13" x14ac:dyDescent="0.25">
      <c r="B6184" s="72" t="s">
        <v>143</v>
      </c>
      <c r="C6184" s="72" t="s">
        <v>144</v>
      </c>
      <c r="D6184" s="72" t="s">
        <v>12</v>
      </c>
      <c r="E6184" s="72" t="s">
        <v>197</v>
      </c>
      <c r="F6184" s="73">
        <v>114440</v>
      </c>
      <c r="G6184" s="72" t="s">
        <v>14</v>
      </c>
      <c r="H6184" s="72" t="s">
        <v>15</v>
      </c>
      <c r="I6184" s="72" t="s">
        <v>16</v>
      </c>
      <c r="J6184" s="72" t="s">
        <v>18</v>
      </c>
      <c r="K6184" s="72" t="s">
        <v>33</v>
      </c>
      <c r="L6184" s="72" t="s">
        <v>224</v>
      </c>
      <c r="M6184" s="72" t="s">
        <v>163</v>
      </c>
    </row>
    <row r="6185" spans="2:13" x14ac:dyDescent="0.25">
      <c r="B6185" s="72" t="s">
        <v>143</v>
      </c>
      <c r="C6185" s="72" t="s">
        <v>144</v>
      </c>
      <c r="D6185" s="72" t="s">
        <v>12</v>
      </c>
      <c r="E6185" s="72" t="s">
        <v>154</v>
      </c>
      <c r="F6185" s="73">
        <v>-77</v>
      </c>
      <c r="G6185" s="72" t="s">
        <v>14</v>
      </c>
      <c r="H6185" s="72" t="s">
        <v>15</v>
      </c>
      <c r="I6185" s="72" t="s">
        <v>16</v>
      </c>
      <c r="J6185" s="72" t="s">
        <v>18</v>
      </c>
      <c r="K6185" s="72" t="s">
        <v>33</v>
      </c>
      <c r="L6185" s="72" t="s">
        <v>207</v>
      </c>
      <c r="M6185" s="72"/>
    </row>
    <row r="6186" spans="2:13" x14ac:dyDescent="0.25">
      <c r="B6186" s="72" t="s">
        <v>143</v>
      </c>
      <c r="C6186" s="72" t="s">
        <v>144</v>
      </c>
      <c r="D6186" s="72" t="s">
        <v>12</v>
      </c>
      <c r="E6186" s="72" t="s">
        <v>197</v>
      </c>
      <c r="F6186" s="73">
        <v>347111</v>
      </c>
      <c r="G6186" s="72" t="s">
        <v>14</v>
      </c>
      <c r="H6186" s="72" t="s">
        <v>155</v>
      </c>
      <c r="I6186" s="72" t="s">
        <v>16</v>
      </c>
      <c r="J6186" s="72" t="s">
        <v>18</v>
      </c>
      <c r="K6186" s="72" t="s">
        <v>147</v>
      </c>
      <c r="L6186" s="72" t="s">
        <v>241</v>
      </c>
      <c r="M6186" s="72" t="s">
        <v>248</v>
      </c>
    </row>
    <row r="6187" spans="2:13" x14ac:dyDescent="0.25">
      <c r="B6187" s="72" t="s">
        <v>143</v>
      </c>
      <c r="C6187" s="72" t="s">
        <v>144</v>
      </c>
      <c r="D6187" s="72" t="s">
        <v>12</v>
      </c>
      <c r="E6187" s="72" t="s">
        <v>157</v>
      </c>
      <c r="F6187" s="73">
        <v>306421</v>
      </c>
      <c r="G6187" s="72" t="s">
        <v>14</v>
      </c>
      <c r="H6187" s="72" t="s">
        <v>15</v>
      </c>
      <c r="I6187" s="72" t="s">
        <v>16</v>
      </c>
      <c r="J6187" s="72" t="s">
        <v>18</v>
      </c>
      <c r="K6187" s="72" t="s">
        <v>147</v>
      </c>
      <c r="L6187" s="72" t="s">
        <v>433</v>
      </c>
      <c r="M6187" s="72" t="s">
        <v>322</v>
      </c>
    </row>
    <row r="6188" spans="2:13" x14ac:dyDescent="0.25">
      <c r="B6188" s="72" t="s">
        <v>143</v>
      </c>
      <c r="C6188" s="72" t="s">
        <v>144</v>
      </c>
      <c r="D6188" s="72" t="s">
        <v>12</v>
      </c>
      <c r="E6188" s="72" t="s">
        <v>237</v>
      </c>
      <c r="F6188" s="73">
        <v>394497</v>
      </c>
      <c r="G6188" s="72" t="s">
        <v>14</v>
      </c>
      <c r="H6188" s="72" t="s">
        <v>155</v>
      </c>
      <c r="I6188" s="72" t="s">
        <v>16</v>
      </c>
      <c r="J6188" s="72" t="s">
        <v>18</v>
      </c>
      <c r="K6188" s="72" t="s">
        <v>33</v>
      </c>
      <c r="L6188" s="72" t="s">
        <v>510</v>
      </c>
      <c r="M6188" s="72" t="s">
        <v>163</v>
      </c>
    </row>
    <row r="6189" spans="2:13" x14ac:dyDescent="0.25">
      <c r="B6189" s="72" t="s">
        <v>143</v>
      </c>
      <c r="C6189" s="72" t="s">
        <v>144</v>
      </c>
      <c r="D6189" s="72" t="s">
        <v>12</v>
      </c>
      <c r="E6189" s="72" t="s">
        <v>197</v>
      </c>
      <c r="F6189" s="73">
        <v>253348</v>
      </c>
      <c r="G6189" s="72" t="s">
        <v>14</v>
      </c>
      <c r="H6189" s="72" t="s">
        <v>155</v>
      </c>
      <c r="I6189" s="72" t="s">
        <v>16</v>
      </c>
      <c r="J6189" s="72" t="s">
        <v>18</v>
      </c>
      <c r="K6189" s="72" t="s">
        <v>33</v>
      </c>
      <c r="L6189" s="72" t="s">
        <v>359</v>
      </c>
      <c r="M6189" s="72" t="s">
        <v>163</v>
      </c>
    </row>
    <row r="6190" spans="2:13" x14ac:dyDescent="0.25">
      <c r="B6190" s="72" t="s">
        <v>143</v>
      </c>
      <c r="C6190" s="72" t="s">
        <v>144</v>
      </c>
      <c r="D6190" s="72" t="s">
        <v>12</v>
      </c>
      <c r="E6190" s="72" t="s">
        <v>383</v>
      </c>
      <c r="F6190" s="73">
        <v>133139</v>
      </c>
      <c r="G6190" s="72" t="s">
        <v>14</v>
      </c>
      <c r="H6190" s="72" t="s">
        <v>155</v>
      </c>
      <c r="I6190" s="72" t="s">
        <v>16</v>
      </c>
      <c r="J6190" s="72" t="s">
        <v>18</v>
      </c>
      <c r="K6190" s="72" t="s">
        <v>33</v>
      </c>
      <c r="L6190" s="72" t="s">
        <v>636</v>
      </c>
      <c r="M6190" s="72" t="s">
        <v>384</v>
      </c>
    </row>
    <row r="6191" spans="2:13" x14ac:dyDescent="0.25">
      <c r="B6191" s="72" t="s">
        <v>143</v>
      </c>
      <c r="C6191" s="72" t="s">
        <v>144</v>
      </c>
      <c r="D6191" s="72" t="s">
        <v>12</v>
      </c>
      <c r="E6191" s="72" t="s">
        <v>188</v>
      </c>
      <c r="F6191" s="73">
        <v>4581</v>
      </c>
      <c r="G6191" s="72" t="s">
        <v>14</v>
      </c>
      <c r="H6191" s="72" t="s">
        <v>15</v>
      </c>
      <c r="I6191" s="72" t="s">
        <v>16</v>
      </c>
      <c r="J6191" s="72" t="s">
        <v>18</v>
      </c>
      <c r="K6191" s="72" t="s">
        <v>189</v>
      </c>
      <c r="L6191" s="72" t="s">
        <v>696</v>
      </c>
      <c r="M6191" s="72" t="s">
        <v>151</v>
      </c>
    </row>
    <row r="6192" spans="2:13" x14ac:dyDescent="0.25">
      <c r="B6192" s="72" t="s">
        <v>143</v>
      </c>
      <c r="C6192" s="72" t="s">
        <v>144</v>
      </c>
      <c r="D6192" s="72" t="s">
        <v>12</v>
      </c>
      <c r="E6192" s="72" t="s">
        <v>188</v>
      </c>
      <c r="F6192" s="73">
        <v>614542</v>
      </c>
      <c r="G6192" s="72" t="s">
        <v>14</v>
      </c>
      <c r="H6192" s="72" t="s">
        <v>155</v>
      </c>
      <c r="I6192" s="72" t="s">
        <v>16</v>
      </c>
      <c r="J6192" s="72" t="s">
        <v>18</v>
      </c>
      <c r="K6192" s="72" t="s">
        <v>33</v>
      </c>
      <c r="L6192" s="72" t="s">
        <v>326</v>
      </c>
      <c r="M6192" s="72" t="s">
        <v>191</v>
      </c>
    </row>
    <row r="6193" spans="2:13" x14ac:dyDescent="0.25">
      <c r="B6193" s="72" t="s">
        <v>143</v>
      </c>
      <c r="C6193" s="72" t="s">
        <v>144</v>
      </c>
      <c r="D6193" s="72" t="s">
        <v>12</v>
      </c>
      <c r="E6193" s="72" t="s">
        <v>181</v>
      </c>
      <c r="F6193" s="73">
        <v>-42</v>
      </c>
      <c r="G6193" s="72" t="s">
        <v>14</v>
      </c>
      <c r="H6193" s="72" t="s">
        <v>155</v>
      </c>
      <c r="I6193" s="72" t="s">
        <v>136</v>
      </c>
      <c r="J6193" s="72" t="s">
        <v>18</v>
      </c>
      <c r="K6193" s="72" t="s">
        <v>267</v>
      </c>
      <c r="L6193" s="72" t="s">
        <v>372</v>
      </c>
      <c r="M6193" s="72"/>
    </row>
    <row r="6194" spans="2:13" x14ac:dyDescent="0.25">
      <c r="B6194" s="72" t="s">
        <v>143</v>
      </c>
      <c r="C6194" s="72" t="s">
        <v>144</v>
      </c>
      <c r="D6194" s="72" t="s">
        <v>12</v>
      </c>
      <c r="E6194" s="72" t="s">
        <v>197</v>
      </c>
      <c r="F6194" s="73">
        <v>51646</v>
      </c>
      <c r="G6194" s="72" t="s">
        <v>14</v>
      </c>
      <c r="H6194" s="72" t="s">
        <v>155</v>
      </c>
      <c r="I6194" s="72" t="s">
        <v>16</v>
      </c>
      <c r="J6194" s="72" t="s">
        <v>18</v>
      </c>
      <c r="K6194" s="72" t="s">
        <v>147</v>
      </c>
      <c r="L6194" s="72" t="s">
        <v>208</v>
      </c>
      <c r="M6194" s="72" t="s">
        <v>163</v>
      </c>
    </row>
    <row r="6195" spans="2:13" x14ac:dyDescent="0.25">
      <c r="B6195" s="72" t="s">
        <v>143</v>
      </c>
      <c r="C6195" s="72" t="s">
        <v>144</v>
      </c>
      <c r="D6195" s="72" t="s">
        <v>12</v>
      </c>
      <c r="E6195" s="72" t="s">
        <v>183</v>
      </c>
      <c r="F6195" s="73">
        <v>1211</v>
      </c>
      <c r="G6195" s="72" t="s">
        <v>14</v>
      </c>
      <c r="H6195" s="72" t="s">
        <v>15</v>
      </c>
      <c r="I6195" s="72" t="s">
        <v>16</v>
      </c>
      <c r="J6195" s="72" t="s">
        <v>18</v>
      </c>
      <c r="K6195" s="72" t="s">
        <v>147</v>
      </c>
      <c r="L6195" s="72" t="s">
        <v>309</v>
      </c>
      <c r="M6195" s="72" t="s">
        <v>151</v>
      </c>
    </row>
    <row r="6196" spans="2:13" x14ac:dyDescent="0.25">
      <c r="B6196" s="72" t="s">
        <v>143</v>
      </c>
      <c r="C6196" s="72" t="s">
        <v>144</v>
      </c>
      <c r="D6196" s="72" t="s">
        <v>12</v>
      </c>
      <c r="E6196" s="72" t="s">
        <v>181</v>
      </c>
      <c r="F6196" s="73">
        <v>-48</v>
      </c>
      <c r="G6196" s="72" t="s">
        <v>14</v>
      </c>
      <c r="H6196" s="72" t="s">
        <v>15</v>
      </c>
      <c r="I6196" s="72" t="s">
        <v>16</v>
      </c>
      <c r="J6196" s="72" t="s">
        <v>18</v>
      </c>
      <c r="K6196" s="72" t="s">
        <v>165</v>
      </c>
      <c r="L6196" s="72" t="s">
        <v>438</v>
      </c>
      <c r="M6196" s="72"/>
    </row>
    <row r="6197" spans="2:13" x14ac:dyDescent="0.25">
      <c r="B6197" s="72" t="s">
        <v>143</v>
      </c>
      <c r="C6197" s="72" t="s">
        <v>144</v>
      </c>
      <c r="D6197" s="72" t="s">
        <v>12</v>
      </c>
      <c r="E6197" s="72" t="s">
        <v>425</v>
      </c>
      <c r="F6197" s="73">
        <v>40088</v>
      </c>
      <c r="G6197" s="72" t="s">
        <v>14</v>
      </c>
      <c r="H6197" s="72" t="s">
        <v>155</v>
      </c>
      <c r="I6197" s="72" t="s">
        <v>16</v>
      </c>
      <c r="J6197" s="72" t="s">
        <v>18</v>
      </c>
      <c r="K6197" s="72" t="s">
        <v>33</v>
      </c>
      <c r="L6197" s="72" t="s">
        <v>402</v>
      </c>
      <c r="M6197" s="72"/>
    </row>
    <row r="6198" spans="2:13" x14ac:dyDescent="0.25">
      <c r="B6198" s="72" t="s">
        <v>143</v>
      </c>
      <c r="C6198" s="72" t="s">
        <v>144</v>
      </c>
      <c r="D6198" s="72" t="s">
        <v>12</v>
      </c>
      <c r="E6198" s="72" t="s">
        <v>188</v>
      </c>
      <c r="F6198" s="73">
        <v>107537</v>
      </c>
      <c r="G6198" s="72" t="s">
        <v>14</v>
      </c>
      <c r="H6198" s="72" t="s">
        <v>155</v>
      </c>
      <c r="I6198" s="72" t="s">
        <v>16</v>
      </c>
      <c r="J6198" s="72" t="s">
        <v>18</v>
      </c>
      <c r="K6198" s="72" t="s">
        <v>21</v>
      </c>
      <c r="L6198" s="72" t="s">
        <v>547</v>
      </c>
      <c r="M6198" s="72" t="s">
        <v>151</v>
      </c>
    </row>
    <row r="6199" spans="2:13" x14ac:dyDescent="0.25">
      <c r="B6199" s="72" t="s">
        <v>143</v>
      </c>
      <c r="C6199" s="72" t="s">
        <v>144</v>
      </c>
      <c r="D6199" s="72" t="s">
        <v>12</v>
      </c>
      <c r="E6199" s="72" t="s">
        <v>160</v>
      </c>
      <c r="F6199" s="73">
        <v>16989</v>
      </c>
      <c r="G6199" s="72" t="s">
        <v>14</v>
      </c>
      <c r="H6199" s="72" t="s">
        <v>15</v>
      </c>
      <c r="I6199" s="72" t="s">
        <v>136</v>
      </c>
      <c r="J6199" s="72" t="s">
        <v>18</v>
      </c>
      <c r="K6199" s="72" t="s">
        <v>21</v>
      </c>
      <c r="L6199" s="72" t="s">
        <v>547</v>
      </c>
      <c r="M6199" s="72" t="s">
        <v>186</v>
      </c>
    </row>
    <row r="6200" spans="2:13" x14ac:dyDescent="0.25">
      <c r="B6200" s="72" t="s">
        <v>143</v>
      </c>
      <c r="C6200" s="72" t="s">
        <v>144</v>
      </c>
      <c r="D6200" s="72" t="s">
        <v>12</v>
      </c>
      <c r="E6200" s="72" t="s">
        <v>152</v>
      </c>
      <c r="F6200" s="73">
        <v>-2</v>
      </c>
      <c r="G6200" s="72" t="s">
        <v>31</v>
      </c>
      <c r="H6200" s="72" t="s">
        <v>15</v>
      </c>
      <c r="I6200" s="72" t="s">
        <v>16</v>
      </c>
      <c r="J6200" s="72" t="s">
        <v>32</v>
      </c>
      <c r="K6200" s="72" t="s">
        <v>189</v>
      </c>
      <c r="L6200" s="72" t="s">
        <v>150</v>
      </c>
      <c r="M6200" s="72"/>
    </row>
    <row r="6201" spans="2:13" x14ac:dyDescent="0.25">
      <c r="B6201" s="72" t="s">
        <v>143</v>
      </c>
      <c r="C6201" s="72" t="s">
        <v>144</v>
      </c>
      <c r="D6201" s="72" t="s">
        <v>12</v>
      </c>
      <c r="E6201" s="72" t="s">
        <v>152</v>
      </c>
      <c r="F6201" s="73">
        <v>-359</v>
      </c>
      <c r="G6201" s="72" t="s">
        <v>14</v>
      </c>
      <c r="H6201" s="72" t="s">
        <v>15</v>
      </c>
      <c r="I6201" s="72" t="s">
        <v>16</v>
      </c>
      <c r="J6201" s="72" t="s">
        <v>18</v>
      </c>
      <c r="K6201" s="72" t="s">
        <v>214</v>
      </c>
      <c r="L6201" s="72" t="s">
        <v>234</v>
      </c>
      <c r="M6201" s="72"/>
    </row>
    <row r="6202" spans="2:13" x14ac:dyDescent="0.25">
      <c r="B6202" s="72" t="s">
        <v>143</v>
      </c>
      <c r="C6202" s="72" t="s">
        <v>144</v>
      </c>
      <c r="D6202" s="72" t="s">
        <v>12</v>
      </c>
      <c r="E6202" s="72" t="s">
        <v>229</v>
      </c>
      <c r="F6202" s="73">
        <v>-10950</v>
      </c>
      <c r="G6202" s="72" t="s">
        <v>14</v>
      </c>
      <c r="H6202" s="72" t="s">
        <v>15</v>
      </c>
      <c r="I6202" s="72" t="s">
        <v>136</v>
      </c>
      <c r="J6202" s="72" t="s">
        <v>18</v>
      </c>
      <c r="K6202" s="72" t="s">
        <v>27</v>
      </c>
      <c r="L6202" s="72" t="s">
        <v>405</v>
      </c>
      <c r="M6202" s="72"/>
    </row>
    <row r="6203" spans="2:13" x14ac:dyDescent="0.25">
      <c r="B6203" s="72" t="s">
        <v>143</v>
      </c>
      <c r="C6203" s="72" t="s">
        <v>144</v>
      </c>
      <c r="D6203" s="72" t="s">
        <v>12</v>
      </c>
      <c r="E6203" s="72" t="s">
        <v>181</v>
      </c>
      <c r="F6203" s="73">
        <v>-552</v>
      </c>
      <c r="G6203" s="72" t="s">
        <v>14</v>
      </c>
      <c r="H6203" s="72" t="s">
        <v>15</v>
      </c>
      <c r="I6203" s="72" t="s">
        <v>16</v>
      </c>
      <c r="J6203" s="72" t="s">
        <v>18</v>
      </c>
      <c r="K6203" s="72" t="s">
        <v>214</v>
      </c>
      <c r="L6203" s="72" t="s">
        <v>215</v>
      </c>
      <c r="M6203" s="72"/>
    </row>
    <row r="6204" spans="2:13" x14ac:dyDescent="0.25">
      <c r="B6204" s="72" t="s">
        <v>143</v>
      </c>
      <c r="C6204" s="72" t="s">
        <v>144</v>
      </c>
      <c r="D6204" s="72" t="s">
        <v>12</v>
      </c>
      <c r="E6204" s="72" t="s">
        <v>219</v>
      </c>
      <c r="F6204" s="73">
        <v>29315</v>
      </c>
      <c r="G6204" s="72" t="s">
        <v>14</v>
      </c>
      <c r="H6204" s="72" t="s">
        <v>15</v>
      </c>
      <c r="I6204" s="72" t="s">
        <v>16</v>
      </c>
      <c r="J6204" s="72" t="s">
        <v>18</v>
      </c>
      <c r="K6204" s="72" t="s">
        <v>214</v>
      </c>
      <c r="L6204" s="72" t="s">
        <v>722</v>
      </c>
      <c r="M6204" s="72"/>
    </row>
    <row r="6205" spans="2:13" x14ac:dyDescent="0.25">
      <c r="B6205" s="72" t="s">
        <v>143</v>
      </c>
      <c r="C6205" s="72" t="s">
        <v>144</v>
      </c>
      <c r="D6205" s="72" t="s">
        <v>12</v>
      </c>
      <c r="E6205" s="72" t="s">
        <v>335</v>
      </c>
      <c r="F6205" s="73">
        <v>261942</v>
      </c>
      <c r="G6205" s="72" t="s">
        <v>14</v>
      </c>
      <c r="H6205" s="72" t="s">
        <v>15</v>
      </c>
      <c r="I6205" s="72" t="s">
        <v>16</v>
      </c>
      <c r="J6205" s="72" t="s">
        <v>18</v>
      </c>
      <c r="K6205" s="72" t="s">
        <v>161</v>
      </c>
      <c r="L6205" s="72" t="s">
        <v>180</v>
      </c>
      <c r="M6205" s="72" t="s">
        <v>334</v>
      </c>
    </row>
    <row r="6206" spans="2:13" x14ac:dyDescent="0.25">
      <c r="B6206" s="72" t="s">
        <v>143</v>
      </c>
      <c r="C6206" s="72" t="s">
        <v>144</v>
      </c>
      <c r="D6206" s="72" t="s">
        <v>12</v>
      </c>
      <c r="E6206" s="72" t="s">
        <v>188</v>
      </c>
      <c r="F6206" s="73">
        <v>560311</v>
      </c>
      <c r="G6206" s="72" t="s">
        <v>14</v>
      </c>
      <c r="H6206" s="72" t="s">
        <v>15</v>
      </c>
      <c r="I6206" s="72" t="s">
        <v>16</v>
      </c>
      <c r="J6206" s="72" t="s">
        <v>18</v>
      </c>
      <c r="K6206" s="72" t="s">
        <v>33</v>
      </c>
      <c r="L6206" s="72" t="s">
        <v>290</v>
      </c>
      <c r="M6206" s="72" t="s">
        <v>191</v>
      </c>
    </row>
    <row r="6207" spans="2:13" x14ac:dyDescent="0.25">
      <c r="B6207" s="72" t="s">
        <v>143</v>
      </c>
      <c r="C6207" s="72" t="s">
        <v>144</v>
      </c>
      <c r="D6207" s="72" t="s">
        <v>12</v>
      </c>
      <c r="E6207" s="72" t="s">
        <v>439</v>
      </c>
      <c r="F6207" s="73">
        <v>35204</v>
      </c>
      <c r="G6207" s="72" t="s">
        <v>14</v>
      </c>
      <c r="H6207" s="72" t="s">
        <v>15</v>
      </c>
      <c r="I6207" s="72" t="s">
        <v>16</v>
      </c>
      <c r="J6207" s="72" t="s">
        <v>18</v>
      </c>
      <c r="K6207" s="72" t="s">
        <v>147</v>
      </c>
      <c r="L6207" s="72" t="s">
        <v>467</v>
      </c>
      <c r="M6207" s="72"/>
    </row>
    <row r="6208" spans="2:13" x14ac:dyDescent="0.25">
      <c r="B6208" s="72" t="s">
        <v>143</v>
      </c>
      <c r="C6208" s="72" t="s">
        <v>144</v>
      </c>
      <c r="D6208" s="72" t="s">
        <v>12</v>
      </c>
      <c r="E6208" s="72" t="s">
        <v>152</v>
      </c>
      <c r="F6208" s="73">
        <v>-1871</v>
      </c>
      <c r="G6208" s="72" t="s">
        <v>14</v>
      </c>
      <c r="H6208" s="72" t="s">
        <v>15</v>
      </c>
      <c r="I6208" s="72" t="s">
        <v>16</v>
      </c>
      <c r="J6208" s="72" t="s">
        <v>18</v>
      </c>
      <c r="K6208" s="72" t="s">
        <v>33</v>
      </c>
      <c r="L6208" s="72" t="s">
        <v>497</v>
      </c>
      <c r="M6208" s="72"/>
    </row>
    <row r="6209" spans="2:13" x14ac:dyDescent="0.25">
      <c r="B6209" s="72" t="s">
        <v>143</v>
      </c>
      <c r="C6209" s="72" t="s">
        <v>144</v>
      </c>
      <c r="D6209" s="72" t="s">
        <v>12</v>
      </c>
      <c r="E6209" s="72" t="s">
        <v>229</v>
      </c>
      <c r="F6209" s="73">
        <v>-418034</v>
      </c>
      <c r="G6209" s="72" t="s">
        <v>14</v>
      </c>
      <c r="H6209" s="72" t="s">
        <v>155</v>
      </c>
      <c r="I6209" s="72" t="s">
        <v>16</v>
      </c>
      <c r="J6209" s="72" t="s">
        <v>18</v>
      </c>
      <c r="K6209" s="72" t="s">
        <v>33</v>
      </c>
      <c r="L6209" s="72" t="s">
        <v>364</v>
      </c>
      <c r="M6209" s="72"/>
    </row>
    <row r="6210" spans="2:13" x14ac:dyDescent="0.25">
      <c r="B6210" s="72" t="s">
        <v>143</v>
      </c>
      <c r="C6210" s="72" t="s">
        <v>144</v>
      </c>
      <c r="D6210" s="72" t="s">
        <v>12</v>
      </c>
      <c r="E6210" s="72" t="s">
        <v>164</v>
      </c>
      <c r="F6210" s="73">
        <v>-25536</v>
      </c>
      <c r="G6210" s="72" t="s">
        <v>14</v>
      </c>
      <c r="H6210" s="72" t="s">
        <v>155</v>
      </c>
      <c r="I6210" s="72" t="s">
        <v>16</v>
      </c>
      <c r="J6210" s="72" t="s">
        <v>18</v>
      </c>
      <c r="K6210" s="72" t="s">
        <v>33</v>
      </c>
      <c r="L6210" s="72" t="s">
        <v>279</v>
      </c>
      <c r="M6210" s="72"/>
    </row>
    <row r="6211" spans="2:13" x14ac:dyDescent="0.25">
      <c r="B6211" s="72" t="s">
        <v>143</v>
      </c>
      <c r="C6211" s="72" t="s">
        <v>144</v>
      </c>
      <c r="D6211" s="72" t="s">
        <v>12</v>
      </c>
      <c r="E6211" s="72" t="s">
        <v>183</v>
      </c>
      <c r="F6211" s="73">
        <v>302926</v>
      </c>
      <c r="G6211" s="72" t="s">
        <v>14</v>
      </c>
      <c r="H6211" s="72" t="s">
        <v>15</v>
      </c>
      <c r="I6211" s="72" t="s">
        <v>16</v>
      </c>
      <c r="J6211" s="72" t="s">
        <v>18</v>
      </c>
      <c r="K6211" s="72" t="s">
        <v>33</v>
      </c>
      <c r="L6211" s="72" t="s">
        <v>482</v>
      </c>
      <c r="M6211" s="72" t="s">
        <v>163</v>
      </c>
    </row>
    <row r="6212" spans="2:13" x14ac:dyDescent="0.25">
      <c r="B6212" s="72" t="s">
        <v>143</v>
      </c>
      <c r="C6212" s="72" t="s">
        <v>144</v>
      </c>
      <c r="D6212" s="72" t="s">
        <v>12</v>
      </c>
      <c r="E6212" s="72" t="s">
        <v>282</v>
      </c>
      <c r="F6212" s="73">
        <v>-8226</v>
      </c>
      <c r="G6212" s="72" t="s">
        <v>14</v>
      </c>
      <c r="H6212" s="72" t="s">
        <v>15</v>
      </c>
      <c r="I6212" s="72" t="s">
        <v>16</v>
      </c>
      <c r="J6212" s="72" t="s">
        <v>18</v>
      </c>
      <c r="K6212" s="72" t="s">
        <v>33</v>
      </c>
      <c r="L6212" s="72" t="s">
        <v>435</v>
      </c>
      <c r="M6212" s="72"/>
    </row>
    <row r="6213" spans="2:13" x14ac:dyDescent="0.25">
      <c r="B6213" s="72" t="s">
        <v>143</v>
      </c>
      <c r="C6213" s="72" t="s">
        <v>144</v>
      </c>
      <c r="D6213" s="72" t="s">
        <v>12</v>
      </c>
      <c r="E6213" s="72" t="s">
        <v>157</v>
      </c>
      <c r="F6213" s="73">
        <v>33276</v>
      </c>
      <c r="G6213" s="72" t="s">
        <v>14</v>
      </c>
      <c r="H6213" s="72" t="s">
        <v>155</v>
      </c>
      <c r="I6213" s="72" t="s">
        <v>136</v>
      </c>
      <c r="J6213" s="72" t="s">
        <v>18</v>
      </c>
      <c r="K6213" s="72" t="s">
        <v>21</v>
      </c>
      <c r="L6213" s="72" t="s">
        <v>352</v>
      </c>
      <c r="M6213" s="72" t="s">
        <v>203</v>
      </c>
    </row>
    <row r="6214" spans="2:13" x14ac:dyDescent="0.25">
      <c r="B6214" s="72" t="s">
        <v>143</v>
      </c>
      <c r="C6214" s="72" t="s">
        <v>144</v>
      </c>
      <c r="D6214" s="72" t="s">
        <v>12</v>
      </c>
      <c r="E6214" s="72" t="s">
        <v>181</v>
      </c>
      <c r="F6214" s="73">
        <v>-6870</v>
      </c>
      <c r="G6214" s="72" t="s">
        <v>14</v>
      </c>
      <c r="H6214" s="72" t="s">
        <v>155</v>
      </c>
      <c r="I6214" s="72" t="s">
        <v>16</v>
      </c>
      <c r="J6214" s="72" t="s">
        <v>18</v>
      </c>
      <c r="K6214" s="72" t="s">
        <v>267</v>
      </c>
      <c r="L6214" s="72" t="s">
        <v>641</v>
      </c>
      <c r="M6214" s="72"/>
    </row>
    <row r="6215" spans="2:13" x14ac:dyDescent="0.25">
      <c r="B6215" s="72" t="s">
        <v>143</v>
      </c>
      <c r="C6215" s="72" t="s">
        <v>144</v>
      </c>
      <c r="D6215" s="72" t="s">
        <v>12</v>
      </c>
      <c r="E6215" s="72" t="s">
        <v>282</v>
      </c>
      <c r="F6215" s="73">
        <v>-4289</v>
      </c>
      <c r="G6215" s="72" t="s">
        <v>14</v>
      </c>
      <c r="H6215" s="72" t="s">
        <v>155</v>
      </c>
      <c r="I6215" s="72" t="s">
        <v>16</v>
      </c>
      <c r="J6215" s="72" t="s">
        <v>18</v>
      </c>
      <c r="K6215" s="72" t="s">
        <v>33</v>
      </c>
      <c r="L6215" s="72" t="s">
        <v>301</v>
      </c>
      <c r="M6215" s="72"/>
    </row>
    <row r="6216" spans="2:13" x14ac:dyDescent="0.25">
      <c r="B6216" s="72" t="s">
        <v>143</v>
      </c>
      <c r="C6216" s="72" t="s">
        <v>144</v>
      </c>
      <c r="D6216" s="72" t="s">
        <v>12</v>
      </c>
      <c r="E6216" s="72" t="s">
        <v>154</v>
      </c>
      <c r="F6216" s="73">
        <v>-1117</v>
      </c>
      <c r="G6216" s="72" t="s">
        <v>14</v>
      </c>
      <c r="H6216" s="72" t="s">
        <v>15</v>
      </c>
      <c r="I6216" s="72" t="s">
        <v>16</v>
      </c>
      <c r="J6216" s="72" t="s">
        <v>18</v>
      </c>
      <c r="K6216" s="72" t="s">
        <v>214</v>
      </c>
      <c r="L6216" s="72" t="s">
        <v>234</v>
      </c>
      <c r="M6216" s="72"/>
    </row>
    <row r="6217" spans="2:13" x14ac:dyDescent="0.25">
      <c r="B6217" s="72" t="s">
        <v>143</v>
      </c>
      <c r="C6217" s="72" t="s">
        <v>144</v>
      </c>
      <c r="D6217" s="72" t="s">
        <v>12</v>
      </c>
      <c r="E6217" s="72" t="s">
        <v>219</v>
      </c>
      <c r="F6217" s="73">
        <v>9</v>
      </c>
      <c r="G6217" s="72" t="s">
        <v>14</v>
      </c>
      <c r="H6217" s="72" t="s">
        <v>155</v>
      </c>
      <c r="I6217" s="72" t="s">
        <v>16</v>
      </c>
      <c r="J6217" s="72" t="s">
        <v>18</v>
      </c>
      <c r="K6217" s="72" t="s">
        <v>33</v>
      </c>
      <c r="L6217" s="72" t="s">
        <v>651</v>
      </c>
      <c r="M6217" s="72"/>
    </row>
    <row r="6218" spans="2:13" x14ac:dyDescent="0.25">
      <c r="B6218" s="72" t="s">
        <v>143</v>
      </c>
      <c r="C6218" s="72" t="s">
        <v>144</v>
      </c>
      <c r="D6218" s="72" t="s">
        <v>12</v>
      </c>
      <c r="E6218" s="72" t="s">
        <v>199</v>
      </c>
      <c r="F6218" s="73">
        <v>1539</v>
      </c>
      <c r="G6218" s="72" t="s">
        <v>14</v>
      </c>
      <c r="H6218" s="72" t="s">
        <v>155</v>
      </c>
      <c r="I6218" s="72" t="s">
        <v>136</v>
      </c>
      <c r="J6218" s="72" t="s">
        <v>18</v>
      </c>
      <c r="K6218" s="72" t="s">
        <v>267</v>
      </c>
      <c r="L6218" s="72" t="s">
        <v>576</v>
      </c>
      <c r="M6218" s="72"/>
    </row>
    <row r="6219" spans="2:13" x14ac:dyDescent="0.25">
      <c r="B6219" s="72" t="s">
        <v>143</v>
      </c>
      <c r="C6219" s="72" t="s">
        <v>144</v>
      </c>
      <c r="D6219" s="72" t="s">
        <v>12</v>
      </c>
      <c r="E6219" s="72" t="s">
        <v>181</v>
      </c>
      <c r="F6219" s="73">
        <v>-366</v>
      </c>
      <c r="G6219" s="72" t="s">
        <v>14</v>
      </c>
      <c r="H6219" s="72" t="s">
        <v>15</v>
      </c>
      <c r="I6219" s="72" t="s">
        <v>16</v>
      </c>
      <c r="J6219" s="72" t="s">
        <v>18</v>
      </c>
      <c r="K6219" s="72" t="s">
        <v>24</v>
      </c>
      <c r="L6219" s="72" t="s">
        <v>28</v>
      </c>
      <c r="M6219" s="72"/>
    </row>
    <row r="6220" spans="2:13" x14ac:dyDescent="0.25">
      <c r="B6220" s="72" t="s">
        <v>143</v>
      </c>
      <c r="C6220" s="72" t="s">
        <v>144</v>
      </c>
      <c r="D6220" s="72" t="s">
        <v>12</v>
      </c>
      <c r="E6220" s="72" t="s">
        <v>152</v>
      </c>
      <c r="F6220" s="73">
        <v>-1901</v>
      </c>
      <c r="G6220" s="72" t="s">
        <v>14</v>
      </c>
      <c r="H6220" s="72" t="s">
        <v>155</v>
      </c>
      <c r="I6220" s="72" t="s">
        <v>16</v>
      </c>
      <c r="J6220" s="72" t="s">
        <v>18</v>
      </c>
      <c r="K6220" s="72" t="s">
        <v>184</v>
      </c>
      <c r="L6220" s="72" t="s">
        <v>464</v>
      </c>
      <c r="M6220" s="72"/>
    </row>
    <row r="6221" spans="2:13" x14ac:dyDescent="0.25">
      <c r="B6221" s="72" t="s">
        <v>143</v>
      </c>
      <c r="C6221" s="72" t="s">
        <v>144</v>
      </c>
      <c r="D6221" s="72" t="s">
        <v>12</v>
      </c>
      <c r="E6221" s="72" t="s">
        <v>152</v>
      </c>
      <c r="F6221" s="73">
        <v>-1534</v>
      </c>
      <c r="G6221" s="72" t="s">
        <v>14</v>
      </c>
      <c r="H6221" s="72" t="s">
        <v>155</v>
      </c>
      <c r="I6221" s="72" t="s">
        <v>16</v>
      </c>
      <c r="J6221" s="72" t="s">
        <v>18</v>
      </c>
      <c r="K6221" s="72" t="s">
        <v>21</v>
      </c>
      <c r="L6221" s="72" t="s">
        <v>178</v>
      </c>
      <c r="M6221" s="72"/>
    </row>
    <row r="6222" spans="2:13" x14ac:dyDescent="0.25">
      <c r="B6222" s="72" t="s">
        <v>143</v>
      </c>
      <c r="C6222" s="72" t="s">
        <v>144</v>
      </c>
      <c r="D6222" s="72" t="s">
        <v>12</v>
      </c>
      <c r="E6222" s="72" t="s">
        <v>328</v>
      </c>
      <c r="F6222" s="73">
        <v>36097</v>
      </c>
      <c r="G6222" s="72" t="s">
        <v>14</v>
      </c>
      <c r="H6222" s="72" t="s">
        <v>15</v>
      </c>
      <c r="I6222" s="72" t="s">
        <v>16</v>
      </c>
      <c r="J6222" s="72" t="s">
        <v>18</v>
      </c>
      <c r="K6222" s="72" t="s">
        <v>168</v>
      </c>
      <c r="L6222" s="72" t="s">
        <v>288</v>
      </c>
      <c r="M6222" s="72" t="s">
        <v>203</v>
      </c>
    </row>
    <row r="6223" spans="2:13" x14ac:dyDescent="0.25">
      <c r="B6223" s="72" t="s">
        <v>143</v>
      </c>
      <c r="C6223" s="72" t="s">
        <v>144</v>
      </c>
      <c r="D6223" s="72" t="s">
        <v>12</v>
      </c>
      <c r="E6223" s="72" t="s">
        <v>177</v>
      </c>
      <c r="F6223" s="73">
        <v>1363846</v>
      </c>
      <c r="G6223" s="72" t="s">
        <v>14</v>
      </c>
      <c r="H6223" s="72" t="s">
        <v>155</v>
      </c>
      <c r="I6223" s="72" t="s">
        <v>16</v>
      </c>
      <c r="J6223" s="72" t="s">
        <v>18</v>
      </c>
      <c r="K6223" s="72" t="s">
        <v>33</v>
      </c>
      <c r="L6223" s="72" t="s">
        <v>551</v>
      </c>
      <c r="M6223" s="72"/>
    </row>
    <row r="6224" spans="2:13" x14ac:dyDescent="0.25">
      <c r="B6224" s="72" t="s">
        <v>143</v>
      </c>
      <c r="C6224" s="72" t="s">
        <v>144</v>
      </c>
      <c r="D6224" s="72" t="s">
        <v>12</v>
      </c>
      <c r="E6224" s="72" t="s">
        <v>227</v>
      </c>
      <c r="F6224" s="73">
        <v>99790</v>
      </c>
      <c r="G6224" s="72" t="s">
        <v>14</v>
      </c>
      <c r="H6224" s="72" t="s">
        <v>155</v>
      </c>
      <c r="I6224" s="72" t="s">
        <v>16</v>
      </c>
      <c r="J6224" s="72" t="s">
        <v>18</v>
      </c>
      <c r="K6224" s="72" t="s">
        <v>33</v>
      </c>
      <c r="L6224" s="72" t="s">
        <v>436</v>
      </c>
      <c r="M6224" s="72" t="s">
        <v>191</v>
      </c>
    </row>
    <row r="6225" spans="2:13" x14ac:dyDescent="0.25">
      <c r="B6225" s="72" t="s">
        <v>143</v>
      </c>
      <c r="C6225" s="72" t="s">
        <v>144</v>
      </c>
      <c r="D6225" s="72" t="s">
        <v>12</v>
      </c>
      <c r="E6225" s="72" t="s">
        <v>219</v>
      </c>
      <c r="F6225" s="73">
        <v>143419</v>
      </c>
      <c r="G6225" s="72" t="s">
        <v>14</v>
      </c>
      <c r="H6225" s="72" t="s">
        <v>15</v>
      </c>
      <c r="I6225" s="72" t="s">
        <v>16</v>
      </c>
      <c r="J6225" s="72" t="s">
        <v>18</v>
      </c>
      <c r="K6225" s="72" t="s">
        <v>147</v>
      </c>
      <c r="L6225" s="72" t="s">
        <v>417</v>
      </c>
      <c r="M6225" s="72"/>
    </row>
    <row r="6226" spans="2:13" x14ac:dyDescent="0.25">
      <c r="B6226" s="72" t="s">
        <v>143</v>
      </c>
      <c r="C6226" s="72" t="s">
        <v>144</v>
      </c>
      <c r="D6226" s="72" t="s">
        <v>12</v>
      </c>
      <c r="E6226" s="72" t="s">
        <v>335</v>
      </c>
      <c r="F6226" s="73">
        <v>187773</v>
      </c>
      <c r="G6226" s="72" t="s">
        <v>14</v>
      </c>
      <c r="H6226" s="72" t="s">
        <v>15</v>
      </c>
      <c r="I6226" s="72" t="s">
        <v>16</v>
      </c>
      <c r="J6226" s="72" t="s">
        <v>18</v>
      </c>
      <c r="K6226" s="72" t="s">
        <v>147</v>
      </c>
      <c r="L6226" s="72" t="s">
        <v>607</v>
      </c>
      <c r="M6226" s="72" t="s">
        <v>334</v>
      </c>
    </row>
    <row r="6227" spans="2:13" x14ac:dyDescent="0.25">
      <c r="B6227" s="72" t="s">
        <v>143</v>
      </c>
      <c r="C6227" s="72" t="s">
        <v>144</v>
      </c>
      <c r="D6227" s="72" t="s">
        <v>12</v>
      </c>
      <c r="E6227" s="72" t="s">
        <v>181</v>
      </c>
      <c r="F6227" s="73">
        <v>-122</v>
      </c>
      <c r="G6227" s="72" t="s">
        <v>14</v>
      </c>
      <c r="H6227" s="72" t="s">
        <v>15</v>
      </c>
      <c r="I6227" s="72" t="s">
        <v>16</v>
      </c>
      <c r="J6227" s="72" t="s">
        <v>18</v>
      </c>
      <c r="K6227" s="72" t="s">
        <v>189</v>
      </c>
      <c r="L6227" s="72" t="s">
        <v>192</v>
      </c>
      <c r="M6227" s="72"/>
    </row>
    <row r="6228" spans="2:13" x14ac:dyDescent="0.25">
      <c r="B6228" s="72" t="s">
        <v>143</v>
      </c>
      <c r="C6228" s="72" t="s">
        <v>144</v>
      </c>
      <c r="D6228" s="72" t="s">
        <v>12</v>
      </c>
      <c r="E6228" s="72" t="s">
        <v>152</v>
      </c>
      <c r="F6228" s="73">
        <v>-647932</v>
      </c>
      <c r="G6228" s="72" t="s">
        <v>14</v>
      </c>
      <c r="H6228" s="72" t="s">
        <v>15</v>
      </c>
      <c r="I6228" s="72" t="s">
        <v>16</v>
      </c>
      <c r="J6228" s="72" t="s">
        <v>18</v>
      </c>
      <c r="K6228" s="72" t="s">
        <v>21</v>
      </c>
      <c r="L6228" s="72" t="s">
        <v>457</v>
      </c>
      <c r="M6228" s="72"/>
    </row>
    <row r="6229" spans="2:13" x14ac:dyDescent="0.25">
      <c r="B6229" s="72" t="s">
        <v>143</v>
      </c>
      <c r="C6229" s="72" t="s">
        <v>144</v>
      </c>
      <c r="D6229" s="72" t="s">
        <v>12</v>
      </c>
      <c r="E6229" s="72" t="s">
        <v>280</v>
      </c>
      <c r="F6229" s="73">
        <v>136999</v>
      </c>
      <c r="G6229" s="72" t="s">
        <v>14</v>
      </c>
      <c r="H6229" s="72" t="s">
        <v>15</v>
      </c>
      <c r="I6229" s="72" t="s">
        <v>16</v>
      </c>
      <c r="J6229" s="72" t="s">
        <v>18</v>
      </c>
      <c r="K6229" s="72" t="s">
        <v>27</v>
      </c>
      <c r="L6229" s="72" t="s">
        <v>405</v>
      </c>
      <c r="M6229" s="72" t="s">
        <v>203</v>
      </c>
    </row>
    <row r="6230" spans="2:13" x14ac:dyDescent="0.25">
      <c r="B6230" s="72" t="s">
        <v>143</v>
      </c>
      <c r="C6230" s="72" t="s">
        <v>144</v>
      </c>
      <c r="D6230" s="72" t="s">
        <v>12</v>
      </c>
      <c r="E6230" s="72" t="s">
        <v>681</v>
      </c>
      <c r="F6230" s="73">
        <v>160184</v>
      </c>
      <c r="G6230" s="72" t="s">
        <v>14</v>
      </c>
      <c r="H6230" s="72" t="s">
        <v>15</v>
      </c>
      <c r="I6230" s="72" t="s">
        <v>16</v>
      </c>
      <c r="J6230" s="72" t="s">
        <v>18</v>
      </c>
      <c r="K6230" s="72" t="s">
        <v>147</v>
      </c>
      <c r="L6230" s="72" t="s">
        <v>389</v>
      </c>
      <c r="M6230" s="72"/>
    </row>
    <row r="6231" spans="2:13" x14ac:dyDescent="0.25">
      <c r="B6231" s="72" t="s">
        <v>143</v>
      </c>
      <c r="C6231" s="72" t="s">
        <v>144</v>
      </c>
      <c r="D6231" s="72" t="s">
        <v>12</v>
      </c>
      <c r="E6231" s="72" t="s">
        <v>197</v>
      </c>
      <c r="F6231" s="73">
        <v>459467</v>
      </c>
      <c r="G6231" s="72" t="s">
        <v>14</v>
      </c>
      <c r="H6231" s="72" t="s">
        <v>15</v>
      </c>
      <c r="I6231" s="72" t="s">
        <v>16</v>
      </c>
      <c r="J6231" s="72" t="s">
        <v>18</v>
      </c>
      <c r="K6231" s="72" t="s">
        <v>33</v>
      </c>
      <c r="L6231" s="72" t="s">
        <v>360</v>
      </c>
      <c r="M6231" s="72" t="s">
        <v>163</v>
      </c>
    </row>
    <row r="6232" spans="2:13" x14ac:dyDescent="0.25">
      <c r="B6232" s="72" t="s">
        <v>143</v>
      </c>
      <c r="C6232" s="72" t="s">
        <v>144</v>
      </c>
      <c r="D6232" s="72" t="s">
        <v>12</v>
      </c>
      <c r="E6232" s="72" t="s">
        <v>183</v>
      </c>
      <c r="F6232" s="73">
        <v>109530</v>
      </c>
      <c r="G6232" s="72" t="s">
        <v>14</v>
      </c>
      <c r="H6232" s="72" t="s">
        <v>155</v>
      </c>
      <c r="I6232" s="72" t="s">
        <v>16</v>
      </c>
      <c r="J6232" s="72" t="s">
        <v>18</v>
      </c>
      <c r="K6232" s="72" t="s">
        <v>33</v>
      </c>
      <c r="L6232" s="72" t="s">
        <v>588</v>
      </c>
      <c r="M6232" s="72" t="s">
        <v>191</v>
      </c>
    </row>
    <row r="6233" spans="2:13" x14ac:dyDescent="0.25">
      <c r="B6233" s="72" t="s">
        <v>143</v>
      </c>
      <c r="C6233" s="72" t="s">
        <v>144</v>
      </c>
      <c r="D6233" s="72" t="s">
        <v>12</v>
      </c>
      <c r="E6233" s="72" t="s">
        <v>282</v>
      </c>
      <c r="F6233" s="73">
        <v>-403</v>
      </c>
      <c r="G6233" s="72" t="s">
        <v>14</v>
      </c>
      <c r="H6233" s="72" t="s">
        <v>15</v>
      </c>
      <c r="I6233" s="72" t="s">
        <v>16</v>
      </c>
      <c r="J6233" s="72" t="s">
        <v>18</v>
      </c>
      <c r="K6233" s="72" t="s">
        <v>205</v>
      </c>
      <c r="L6233" s="72" t="s">
        <v>460</v>
      </c>
      <c r="M6233" s="72"/>
    </row>
    <row r="6234" spans="2:13" x14ac:dyDescent="0.25">
      <c r="B6234" s="72" t="s">
        <v>143</v>
      </c>
      <c r="C6234" s="72" t="s">
        <v>144</v>
      </c>
      <c r="D6234" s="72" t="s">
        <v>12</v>
      </c>
      <c r="E6234" s="72" t="s">
        <v>282</v>
      </c>
      <c r="F6234" s="73">
        <v>-38</v>
      </c>
      <c r="G6234" s="72" t="s">
        <v>14</v>
      </c>
      <c r="H6234" s="72" t="s">
        <v>155</v>
      </c>
      <c r="I6234" s="72" t="s">
        <v>16</v>
      </c>
      <c r="J6234" s="72" t="s">
        <v>18</v>
      </c>
      <c r="K6234" s="72" t="s">
        <v>33</v>
      </c>
      <c r="L6234" s="72" t="s">
        <v>364</v>
      </c>
      <c r="M6234" s="72"/>
    </row>
    <row r="6235" spans="2:13" x14ac:dyDescent="0.25">
      <c r="B6235" s="72" t="s">
        <v>143</v>
      </c>
      <c r="C6235" s="72" t="s">
        <v>144</v>
      </c>
      <c r="D6235" s="72" t="s">
        <v>12</v>
      </c>
      <c r="E6235" s="72" t="s">
        <v>219</v>
      </c>
      <c r="F6235" s="73">
        <v>3508152</v>
      </c>
      <c r="G6235" s="72" t="s">
        <v>14</v>
      </c>
      <c r="H6235" s="72" t="s">
        <v>155</v>
      </c>
      <c r="I6235" s="72" t="s">
        <v>16</v>
      </c>
      <c r="J6235" s="72" t="s">
        <v>18</v>
      </c>
      <c r="K6235" s="72" t="s">
        <v>33</v>
      </c>
      <c r="L6235" s="72" t="s">
        <v>435</v>
      </c>
      <c r="M6235" s="72"/>
    </row>
    <row r="6236" spans="2:13" x14ac:dyDescent="0.25">
      <c r="B6236" s="72" t="s">
        <v>143</v>
      </c>
      <c r="C6236" s="72" t="s">
        <v>144</v>
      </c>
      <c r="D6236" s="72" t="s">
        <v>12</v>
      </c>
      <c r="E6236" s="72" t="s">
        <v>181</v>
      </c>
      <c r="F6236" s="73">
        <v>-60</v>
      </c>
      <c r="G6236" s="72" t="s">
        <v>14</v>
      </c>
      <c r="H6236" s="72" t="s">
        <v>15</v>
      </c>
      <c r="I6236" s="72" t="s">
        <v>16</v>
      </c>
      <c r="J6236" s="72" t="s">
        <v>18</v>
      </c>
      <c r="K6236" s="72" t="s">
        <v>147</v>
      </c>
      <c r="L6236" s="72" t="s">
        <v>626</v>
      </c>
      <c r="M6236" s="72"/>
    </row>
    <row r="6237" spans="2:13" x14ac:dyDescent="0.25">
      <c r="B6237" s="72" t="s">
        <v>143</v>
      </c>
      <c r="C6237" s="72" t="s">
        <v>144</v>
      </c>
      <c r="D6237" s="72" t="s">
        <v>12</v>
      </c>
      <c r="E6237" s="72" t="s">
        <v>188</v>
      </c>
      <c r="F6237" s="73">
        <v>1409098</v>
      </c>
      <c r="G6237" s="72" t="s">
        <v>14</v>
      </c>
      <c r="H6237" s="72" t="s">
        <v>155</v>
      </c>
      <c r="I6237" s="72" t="s">
        <v>136</v>
      </c>
      <c r="J6237" s="72" t="s">
        <v>18</v>
      </c>
      <c r="K6237" s="72" t="s">
        <v>267</v>
      </c>
      <c r="L6237" s="72" t="s">
        <v>576</v>
      </c>
      <c r="M6237" s="72" t="s">
        <v>163</v>
      </c>
    </row>
    <row r="6238" spans="2:13" x14ac:dyDescent="0.25">
      <c r="B6238" s="72" t="s">
        <v>143</v>
      </c>
      <c r="C6238" s="72" t="s">
        <v>144</v>
      </c>
      <c r="D6238" s="72" t="s">
        <v>12</v>
      </c>
      <c r="E6238" s="72" t="s">
        <v>199</v>
      </c>
      <c r="F6238" s="73">
        <v>55649</v>
      </c>
      <c r="G6238" s="72" t="s">
        <v>14</v>
      </c>
      <c r="H6238" s="72" t="s">
        <v>15</v>
      </c>
      <c r="I6238" s="72" t="s">
        <v>16</v>
      </c>
      <c r="J6238" s="72" t="s">
        <v>18</v>
      </c>
      <c r="K6238" s="72" t="s">
        <v>257</v>
      </c>
      <c r="L6238" s="72" t="s">
        <v>581</v>
      </c>
      <c r="M6238" s="72"/>
    </row>
    <row r="6239" spans="2:13" x14ac:dyDescent="0.25">
      <c r="B6239" s="72" t="s">
        <v>143</v>
      </c>
      <c r="C6239" s="72" t="s">
        <v>144</v>
      </c>
      <c r="D6239" s="72" t="s">
        <v>12</v>
      </c>
      <c r="E6239" s="72" t="s">
        <v>145</v>
      </c>
      <c r="F6239" s="73">
        <v>-95341</v>
      </c>
      <c r="G6239" s="72" t="s">
        <v>14</v>
      </c>
      <c r="H6239" s="72" t="s">
        <v>15</v>
      </c>
      <c r="I6239" s="72" t="s">
        <v>16</v>
      </c>
      <c r="J6239" s="72" t="s">
        <v>18</v>
      </c>
      <c r="K6239" s="72" t="s">
        <v>214</v>
      </c>
      <c r="L6239" s="72" t="s">
        <v>629</v>
      </c>
      <c r="M6239" s="72"/>
    </row>
    <row r="6240" spans="2:13" x14ac:dyDescent="0.25">
      <c r="B6240" s="72" t="s">
        <v>143</v>
      </c>
      <c r="C6240" s="72" t="s">
        <v>144</v>
      </c>
      <c r="D6240" s="72" t="s">
        <v>12</v>
      </c>
      <c r="E6240" s="72" t="s">
        <v>183</v>
      </c>
      <c r="F6240" s="73">
        <v>45061</v>
      </c>
      <c r="G6240" s="72" t="s">
        <v>14</v>
      </c>
      <c r="H6240" s="72" t="s">
        <v>15</v>
      </c>
      <c r="I6240" s="72" t="s">
        <v>16</v>
      </c>
      <c r="J6240" s="72" t="s">
        <v>18</v>
      </c>
      <c r="K6240" s="72" t="s">
        <v>184</v>
      </c>
      <c r="L6240" s="72" t="s">
        <v>639</v>
      </c>
      <c r="M6240" s="72" t="s">
        <v>186</v>
      </c>
    </row>
    <row r="6241" spans="2:13" x14ac:dyDescent="0.25">
      <c r="B6241" s="72" t="s">
        <v>143</v>
      </c>
      <c r="C6241" s="72" t="s">
        <v>144</v>
      </c>
      <c r="D6241" s="72" t="s">
        <v>12</v>
      </c>
      <c r="E6241" s="72" t="s">
        <v>170</v>
      </c>
      <c r="F6241" s="73">
        <v>46176</v>
      </c>
      <c r="G6241" s="72" t="s">
        <v>14</v>
      </c>
      <c r="H6241" s="72" t="s">
        <v>15</v>
      </c>
      <c r="I6241" s="72" t="s">
        <v>16</v>
      </c>
      <c r="J6241" s="72" t="s">
        <v>18</v>
      </c>
      <c r="K6241" s="72" t="s">
        <v>214</v>
      </c>
      <c r="L6241" s="72" t="s">
        <v>560</v>
      </c>
      <c r="M6241" s="72" t="s">
        <v>172</v>
      </c>
    </row>
    <row r="6242" spans="2:13" x14ac:dyDescent="0.25">
      <c r="B6242" s="72" t="s">
        <v>143</v>
      </c>
      <c r="C6242" s="72" t="s">
        <v>144</v>
      </c>
      <c r="D6242" s="72" t="s">
        <v>12</v>
      </c>
      <c r="E6242" s="72" t="s">
        <v>282</v>
      </c>
      <c r="F6242" s="73">
        <v>-2660</v>
      </c>
      <c r="G6242" s="72" t="s">
        <v>14</v>
      </c>
      <c r="H6242" s="72" t="s">
        <v>15</v>
      </c>
      <c r="I6242" s="72" t="s">
        <v>16</v>
      </c>
      <c r="J6242" s="72" t="s">
        <v>18</v>
      </c>
      <c r="K6242" s="72" t="s">
        <v>147</v>
      </c>
      <c r="L6242" s="72" t="s">
        <v>557</v>
      </c>
      <c r="M6242" s="72"/>
    </row>
    <row r="6243" spans="2:13" x14ac:dyDescent="0.25">
      <c r="B6243" s="72" t="s">
        <v>143</v>
      </c>
      <c r="C6243" s="72" t="s">
        <v>144</v>
      </c>
      <c r="D6243" s="72" t="s">
        <v>12</v>
      </c>
      <c r="E6243" s="72" t="s">
        <v>181</v>
      </c>
      <c r="F6243" s="73">
        <v>-265</v>
      </c>
      <c r="G6243" s="72" t="s">
        <v>14</v>
      </c>
      <c r="H6243" s="72" t="s">
        <v>15</v>
      </c>
      <c r="I6243" s="72" t="s">
        <v>16</v>
      </c>
      <c r="J6243" s="72" t="s">
        <v>18</v>
      </c>
      <c r="K6243" s="72" t="s">
        <v>21</v>
      </c>
      <c r="L6243" s="72" t="s">
        <v>494</v>
      </c>
      <c r="M6243" s="72"/>
    </row>
    <row r="6244" spans="2:13" x14ac:dyDescent="0.25">
      <c r="B6244" s="72" t="s">
        <v>143</v>
      </c>
      <c r="C6244" s="72" t="s">
        <v>144</v>
      </c>
      <c r="D6244" s="72" t="s">
        <v>12</v>
      </c>
      <c r="E6244" s="72" t="s">
        <v>157</v>
      </c>
      <c r="F6244" s="73">
        <v>229904</v>
      </c>
      <c r="G6244" s="72" t="s">
        <v>14</v>
      </c>
      <c r="H6244" s="72" t="s">
        <v>155</v>
      </c>
      <c r="I6244" s="72" t="s">
        <v>16</v>
      </c>
      <c r="J6244" s="72" t="s">
        <v>18</v>
      </c>
      <c r="K6244" s="72" t="s">
        <v>33</v>
      </c>
      <c r="L6244" s="72" t="s">
        <v>233</v>
      </c>
      <c r="M6244" s="72" t="s">
        <v>337</v>
      </c>
    </row>
    <row r="6245" spans="2:13" x14ac:dyDescent="0.25">
      <c r="B6245" s="72" t="s">
        <v>143</v>
      </c>
      <c r="C6245" s="72" t="s">
        <v>144</v>
      </c>
      <c r="D6245" s="72" t="s">
        <v>12</v>
      </c>
      <c r="E6245" s="72" t="s">
        <v>199</v>
      </c>
      <c r="F6245" s="73">
        <v>33236</v>
      </c>
      <c r="G6245" s="72" t="s">
        <v>14</v>
      </c>
      <c r="H6245" s="72" t="s">
        <v>155</v>
      </c>
      <c r="I6245" s="72" t="s">
        <v>16</v>
      </c>
      <c r="J6245" s="72" t="s">
        <v>18</v>
      </c>
      <c r="K6245" s="72" t="s">
        <v>33</v>
      </c>
      <c r="L6245" s="72" t="s">
        <v>598</v>
      </c>
      <c r="M6245" s="72"/>
    </row>
    <row r="6246" spans="2:13" x14ac:dyDescent="0.25">
      <c r="B6246" s="72" t="s">
        <v>143</v>
      </c>
      <c r="C6246" s="72" t="s">
        <v>144</v>
      </c>
      <c r="D6246" s="72" t="s">
        <v>12</v>
      </c>
      <c r="E6246" s="72" t="s">
        <v>219</v>
      </c>
      <c r="F6246" s="73">
        <v>3418468</v>
      </c>
      <c r="G6246" s="72" t="s">
        <v>14</v>
      </c>
      <c r="H6246" s="72" t="s">
        <v>15</v>
      </c>
      <c r="I6246" s="72" t="s">
        <v>16</v>
      </c>
      <c r="J6246" s="72" t="s">
        <v>18</v>
      </c>
      <c r="K6246" s="72" t="s">
        <v>147</v>
      </c>
      <c r="L6246" s="72" t="s">
        <v>376</v>
      </c>
      <c r="M6246" s="72"/>
    </row>
    <row r="6247" spans="2:13" x14ac:dyDescent="0.25">
      <c r="B6247" s="72" t="s">
        <v>143</v>
      </c>
      <c r="C6247" s="72" t="s">
        <v>144</v>
      </c>
      <c r="D6247" s="72" t="s">
        <v>12</v>
      </c>
      <c r="E6247" s="72" t="s">
        <v>188</v>
      </c>
      <c r="F6247" s="73">
        <v>445698</v>
      </c>
      <c r="G6247" s="72" t="s">
        <v>14</v>
      </c>
      <c r="H6247" s="72" t="s">
        <v>155</v>
      </c>
      <c r="I6247" s="72" t="s">
        <v>136</v>
      </c>
      <c r="J6247" s="72" t="s">
        <v>18</v>
      </c>
      <c r="K6247" s="72" t="s">
        <v>33</v>
      </c>
      <c r="L6247" s="72" t="s">
        <v>636</v>
      </c>
      <c r="M6247" s="72" t="s">
        <v>151</v>
      </c>
    </row>
    <row r="6248" spans="2:13" x14ac:dyDescent="0.25">
      <c r="B6248" s="72" t="s">
        <v>143</v>
      </c>
      <c r="C6248" s="72" t="s">
        <v>144</v>
      </c>
      <c r="D6248" s="72" t="s">
        <v>12</v>
      </c>
      <c r="E6248" s="72" t="s">
        <v>183</v>
      </c>
      <c r="F6248" s="73">
        <v>21767</v>
      </c>
      <c r="G6248" s="72" t="s">
        <v>14</v>
      </c>
      <c r="H6248" s="72" t="s">
        <v>15</v>
      </c>
      <c r="I6248" s="72" t="s">
        <v>16</v>
      </c>
      <c r="J6248" s="72" t="s">
        <v>18</v>
      </c>
      <c r="K6248" s="72" t="s">
        <v>267</v>
      </c>
      <c r="L6248" s="72" t="s">
        <v>321</v>
      </c>
      <c r="M6248" s="72" t="s">
        <v>191</v>
      </c>
    </row>
    <row r="6249" spans="2:13" x14ac:dyDescent="0.25">
      <c r="B6249" s="72" t="s">
        <v>143</v>
      </c>
      <c r="C6249" s="72" t="s">
        <v>144</v>
      </c>
      <c r="D6249" s="72" t="s">
        <v>12</v>
      </c>
      <c r="E6249" s="72" t="s">
        <v>199</v>
      </c>
      <c r="F6249" s="73">
        <v>432</v>
      </c>
      <c r="G6249" s="72" t="s">
        <v>14</v>
      </c>
      <c r="H6249" s="72" t="s">
        <v>15</v>
      </c>
      <c r="I6249" s="72" t="s">
        <v>16</v>
      </c>
      <c r="J6249" s="72" t="s">
        <v>371</v>
      </c>
      <c r="K6249" s="72" t="s">
        <v>147</v>
      </c>
      <c r="L6249" s="72" t="s">
        <v>235</v>
      </c>
      <c r="M6249" s="72"/>
    </row>
    <row r="6250" spans="2:13" x14ac:dyDescent="0.25">
      <c r="B6250" s="72" t="s">
        <v>143</v>
      </c>
      <c r="C6250" s="72" t="s">
        <v>144</v>
      </c>
      <c r="D6250" s="72" t="s">
        <v>12</v>
      </c>
      <c r="E6250" s="72" t="s">
        <v>282</v>
      </c>
      <c r="F6250" s="73">
        <v>-315</v>
      </c>
      <c r="G6250" s="72" t="s">
        <v>14</v>
      </c>
      <c r="H6250" s="72" t="s">
        <v>15</v>
      </c>
      <c r="I6250" s="72" t="s">
        <v>16</v>
      </c>
      <c r="J6250" s="72" t="s">
        <v>18</v>
      </c>
      <c r="K6250" s="72" t="s">
        <v>147</v>
      </c>
      <c r="L6250" s="72" t="s">
        <v>310</v>
      </c>
      <c r="M6250" s="72"/>
    </row>
    <row r="6251" spans="2:13" x14ac:dyDescent="0.25">
      <c r="B6251" s="72" t="s">
        <v>143</v>
      </c>
      <c r="C6251" s="72" t="s">
        <v>144</v>
      </c>
      <c r="D6251" s="72" t="s">
        <v>12</v>
      </c>
      <c r="E6251" s="72" t="s">
        <v>149</v>
      </c>
      <c r="F6251" s="73">
        <v>4311321</v>
      </c>
      <c r="G6251" s="72" t="s">
        <v>14</v>
      </c>
      <c r="H6251" s="72" t="s">
        <v>155</v>
      </c>
      <c r="I6251" s="72" t="s">
        <v>16</v>
      </c>
      <c r="J6251" s="72" t="s">
        <v>18</v>
      </c>
      <c r="K6251" s="72" t="s">
        <v>33</v>
      </c>
      <c r="L6251" s="72" t="s">
        <v>231</v>
      </c>
      <c r="M6251" s="72" t="s">
        <v>151</v>
      </c>
    </row>
    <row r="6252" spans="2:13" x14ac:dyDescent="0.25">
      <c r="B6252" s="72" t="s">
        <v>143</v>
      </c>
      <c r="C6252" s="72" t="s">
        <v>144</v>
      </c>
      <c r="D6252" s="72" t="s">
        <v>12</v>
      </c>
      <c r="E6252" s="72" t="s">
        <v>199</v>
      </c>
      <c r="F6252" s="73">
        <v>81797</v>
      </c>
      <c r="G6252" s="72" t="s">
        <v>14</v>
      </c>
      <c r="H6252" s="72" t="s">
        <v>15</v>
      </c>
      <c r="I6252" s="72" t="s">
        <v>16</v>
      </c>
      <c r="J6252" s="72" t="s">
        <v>18</v>
      </c>
      <c r="K6252" s="72" t="s">
        <v>147</v>
      </c>
      <c r="L6252" s="72" t="s">
        <v>235</v>
      </c>
      <c r="M6252" s="72"/>
    </row>
    <row r="6253" spans="2:13" x14ac:dyDescent="0.25">
      <c r="B6253" s="72" t="s">
        <v>143</v>
      </c>
      <c r="C6253" s="72" t="s">
        <v>144</v>
      </c>
      <c r="D6253" s="72" t="s">
        <v>12</v>
      </c>
      <c r="E6253" s="72" t="s">
        <v>164</v>
      </c>
      <c r="F6253" s="73">
        <v>-7181</v>
      </c>
      <c r="G6253" s="72" t="s">
        <v>14</v>
      </c>
      <c r="H6253" s="72" t="s">
        <v>15</v>
      </c>
      <c r="I6253" s="72" t="s">
        <v>16</v>
      </c>
      <c r="J6253" s="72" t="s">
        <v>18</v>
      </c>
      <c r="K6253" s="72" t="s">
        <v>147</v>
      </c>
      <c r="L6253" s="72" t="s">
        <v>380</v>
      </c>
      <c r="M6253" s="72"/>
    </row>
    <row r="6254" spans="2:13" x14ac:dyDescent="0.25">
      <c r="B6254" s="72" t="s">
        <v>143</v>
      </c>
      <c r="C6254" s="72" t="s">
        <v>144</v>
      </c>
      <c r="D6254" s="72" t="s">
        <v>12</v>
      </c>
      <c r="E6254" s="72" t="s">
        <v>188</v>
      </c>
      <c r="F6254" s="73">
        <v>2721781</v>
      </c>
      <c r="G6254" s="72" t="s">
        <v>14</v>
      </c>
      <c r="H6254" s="72" t="s">
        <v>15</v>
      </c>
      <c r="I6254" s="72" t="s">
        <v>16</v>
      </c>
      <c r="J6254" s="72" t="s">
        <v>18</v>
      </c>
      <c r="K6254" s="72" t="s">
        <v>33</v>
      </c>
      <c r="L6254" s="72" t="s">
        <v>409</v>
      </c>
      <c r="M6254" s="72" t="s">
        <v>151</v>
      </c>
    </row>
    <row r="6255" spans="2:13" x14ac:dyDescent="0.25">
      <c r="B6255" s="72" t="s">
        <v>143</v>
      </c>
      <c r="C6255" s="72" t="s">
        <v>144</v>
      </c>
      <c r="D6255" s="72" t="s">
        <v>12</v>
      </c>
      <c r="E6255" s="72" t="s">
        <v>188</v>
      </c>
      <c r="F6255" s="73">
        <v>193521</v>
      </c>
      <c r="G6255" s="72" t="s">
        <v>14</v>
      </c>
      <c r="H6255" s="72" t="s">
        <v>15</v>
      </c>
      <c r="I6255" s="72" t="s">
        <v>16</v>
      </c>
      <c r="J6255" s="72" t="s">
        <v>18</v>
      </c>
      <c r="K6255" s="72" t="s">
        <v>214</v>
      </c>
      <c r="L6255" s="72" t="s">
        <v>647</v>
      </c>
      <c r="M6255" s="72" t="s">
        <v>163</v>
      </c>
    </row>
    <row r="6256" spans="2:13" x14ac:dyDescent="0.25">
      <c r="B6256" s="72" t="s">
        <v>143</v>
      </c>
      <c r="C6256" s="72" t="s">
        <v>144</v>
      </c>
      <c r="D6256" s="72" t="s">
        <v>12</v>
      </c>
      <c r="E6256" s="72" t="s">
        <v>145</v>
      </c>
      <c r="F6256" s="73">
        <v>-25559</v>
      </c>
      <c r="G6256" s="72" t="s">
        <v>14</v>
      </c>
      <c r="H6256" s="72" t="s">
        <v>155</v>
      </c>
      <c r="I6256" s="72" t="s">
        <v>16</v>
      </c>
      <c r="J6256" s="72" t="s">
        <v>18</v>
      </c>
      <c r="K6256" s="72" t="s">
        <v>267</v>
      </c>
      <c r="L6256" s="72" t="s">
        <v>660</v>
      </c>
      <c r="M6256" s="72"/>
    </row>
    <row r="6257" spans="2:13" x14ac:dyDescent="0.25">
      <c r="B6257" s="72" t="s">
        <v>143</v>
      </c>
      <c r="C6257" s="72" t="s">
        <v>144</v>
      </c>
      <c r="D6257" s="72" t="s">
        <v>12</v>
      </c>
      <c r="E6257" s="72" t="s">
        <v>197</v>
      </c>
      <c r="F6257" s="73">
        <v>44860</v>
      </c>
      <c r="G6257" s="72" t="s">
        <v>14</v>
      </c>
      <c r="H6257" s="72" t="s">
        <v>15</v>
      </c>
      <c r="I6257" s="72" t="s">
        <v>16</v>
      </c>
      <c r="J6257" s="72" t="s">
        <v>18</v>
      </c>
      <c r="K6257" s="72" t="s">
        <v>168</v>
      </c>
      <c r="L6257" s="72" t="s">
        <v>288</v>
      </c>
      <c r="M6257" s="72" t="s">
        <v>163</v>
      </c>
    </row>
    <row r="6258" spans="2:13" x14ac:dyDescent="0.25">
      <c r="B6258" s="72" t="s">
        <v>143</v>
      </c>
      <c r="C6258" s="72" t="s">
        <v>144</v>
      </c>
      <c r="D6258" s="72" t="s">
        <v>12</v>
      </c>
      <c r="E6258" s="72" t="s">
        <v>242</v>
      </c>
      <c r="F6258" s="73">
        <v>-550665</v>
      </c>
      <c r="G6258" s="72" t="s">
        <v>14</v>
      </c>
      <c r="H6258" s="72" t="s">
        <v>15</v>
      </c>
      <c r="I6258" s="72" t="s">
        <v>16</v>
      </c>
      <c r="J6258" s="72" t="s">
        <v>18</v>
      </c>
      <c r="K6258" s="72" t="s">
        <v>161</v>
      </c>
      <c r="L6258" s="72" t="s">
        <v>434</v>
      </c>
      <c r="M6258" s="72"/>
    </row>
    <row r="6259" spans="2:13" x14ac:dyDescent="0.25">
      <c r="B6259" s="72" t="s">
        <v>143</v>
      </c>
      <c r="C6259" s="72" t="s">
        <v>144</v>
      </c>
      <c r="D6259" s="72" t="s">
        <v>12</v>
      </c>
      <c r="E6259" s="72" t="s">
        <v>219</v>
      </c>
      <c r="F6259" s="73">
        <v>2265</v>
      </c>
      <c r="G6259" s="72" t="s">
        <v>14</v>
      </c>
      <c r="H6259" s="72" t="s">
        <v>155</v>
      </c>
      <c r="I6259" s="72" t="s">
        <v>16</v>
      </c>
      <c r="J6259" s="72" t="s">
        <v>18</v>
      </c>
      <c r="K6259" s="72" t="s">
        <v>21</v>
      </c>
      <c r="L6259" s="72" t="s">
        <v>609</v>
      </c>
      <c r="M6259" s="72"/>
    </row>
    <row r="6260" spans="2:13" x14ac:dyDescent="0.25">
      <c r="B6260" s="72" t="s">
        <v>143</v>
      </c>
      <c r="C6260" s="72" t="s">
        <v>144</v>
      </c>
      <c r="D6260" s="72" t="s">
        <v>12</v>
      </c>
      <c r="E6260" s="72" t="s">
        <v>188</v>
      </c>
      <c r="F6260" s="73">
        <v>280532</v>
      </c>
      <c r="G6260" s="72" t="s">
        <v>14</v>
      </c>
      <c r="H6260" s="72" t="s">
        <v>15</v>
      </c>
      <c r="I6260" s="72" t="s">
        <v>16</v>
      </c>
      <c r="J6260" s="72" t="s">
        <v>371</v>
      </c>
      <c r="K6260" s="72" t="s">
        <v>147</v>
      </c>
      <c r="L6260" s="72" t="s">
        <v>295</v>
      </c>
      <c r="M6260" s="72" t="s">
        <v>151</v>
      </c>
    </row>
    <row r="6261" spans="2:13" x14ac:dyDescent="0.25">
      <c r="B6261" s="72" t="s">
        <v>143</v>
      </c>
      <c r="C6261" s="72" t="s">
        <v>144</v>
      </c>
      <c r="D6261" s="72" t="s">
        <v>12</v>
      </c>
      <c r="E6261" s="72" t="s">
        <v>280</v>
      </c>
      <c r="F6261" s="73">
        <v>78406</v>
      </c>
      <c r="G6261" s="72" t="s">
        <v>14</v>
      </c>
      <c r="H6261" s="72" t="s">
        <v>155</v>
      </c>
      <c r="I6261" s="72" t="s">
        <v>16</v>
      </c>
      <c r="J6261" s="72" t="s">
        <v>18</v>
      </c>
      <c r="K6261" s="72" t="s">
        <v>33</v>
      </c>
      <c r="L6261" s="72" t="s">
        <v>542</v>
      </c>
      <c r="M6261" s="72" t="s">
        <v>203</v>
      </c>
    </row>
    <row r="6262" spans="2:13" x14ac:dyDescent="0.25">
      <c r="B6262" s="72" t="s">
        <v>143</v>
      </c>
      <c r="C6262" s="72" t="s">
        <v>144</v>
      </c>
      <c r="D6262" s="72" t="s">
        <v>12</v>
      </c>
      <c r="E6262" s="72" t="s">
        <v>177</v>
      </c>
      <c r="F6262" s="73">
        <v>5</v>
      </c>
      <c r="G6262" s="72" t="s">
        <v>14</v>
      </c>
      <c r="H6262" s="72" t="s">
        <v>15</v>
      </c>
      <c r="I6262" s="72" t="s">
        <v>16</v>
      </c>
      <c r="J6262" s="72" t="s">
        <v>18</v>
      </c>
      <c r="K6262" s="72" t="s">
        <v>33</v>
      </c>
      <c r="L6262" s="72" t="s">
        <v>410</v>
      </c>
      <c r="M6262" s="72"/>
    </row>
    <row r="6263" spans="2:13" x14ac:dyDescent="0.25">
      <c r="B6263" s="72" t="s">
        <v>143</v>
      </c>
      <c r="C6263" s="72" t="s">
        <v>144</v>
      </c>
      <c r="D6263" s="72" t="s">
        <v>12</v>
      </c>
      <c r="E6263" s="72" t="s">
        <v>175</v>
      </c>
      <c r="F6263" s="73">
        <v>-223</v>
      </c>
      <c r="G6263" s="72" t="s">
        <v>14</v>
      </c>
      <c r="H6263" s="72" t="s">
        <v>155</v>
      </c>
      <c r="I6263" s="72" t="s">
        <v>136</v>
      </c>
      <c r="J6263" s="72" t="s">
        <v>18</v>
      </c>
      <c r="K6263" s="72" t="s">
        <v>267</v>
      </c>
      <c r="L6263" s="72" t="s">
        <v>576</v>
      </c>
      <c r="M6263" s="72"/>
    </row>
    <row r="6264" spans="2:13" x14ac:dyDescent="0.25">
      <c r="B6264" s="72" t="s">
        <v>143</v>
      </c>
      <c r="C6264" s="72" t="s">
        <v>144</v>
      </c>
      <c r="D6264" s="72" t="s">
        <v>12</v>
      </c>
      <c r="E6264" s="72" t="s">
        <v>227</v>
      </c>
      <c r="F6264" s="73">
        <v>1056552</v>
      </c>
      <c r="G6264" s="72" t="s">
        <v>14</v>
      </c>
      <c r="H6264" s="72" t="s">
        <v>15</v>
      </c>
      <c r="I6264" s="72" t="s">
        <v>16</v>
      </c>
      <c r="J6264" s="72" t="s">
        <v>18</v>
      </c>
      <c r="K6264" s="72" t="s">
        <v>161</v>
      </c>
      <c r="L6264" s="72" t="s">
        <v>174</v>
      </c>
      <c r="M6264" s="72" t="s">
        <v>163</v>
      </c>
    </row>
    <row r="6265" spans="2:13" x14ac:dyDescent="0.25">
      <c r="B6265" s="72" t="s">
        <v>143</v>
      </c>
      <c r="C6265" s="72" t="s">
        <v>144</v>
      </c>
      <c r="D6265" s="72" t="s">
        <v>12</v>
      </c>
      <c r="E6265" s="72" t="s">
        <v>177</v>
      </c>
      <c r="F6265" s="73">
        <v>65756</v>
      </c>
      <c r="G6265" s="72" t="s">
        <v>14</v>
      </c>
      <c r="H6265" s="72" t="s">
        <v>155</v>
      </c>
      <c r="I6265" s="72" t="s">
        <v>16</v>
      </c>
      <c r="J6265" s="72" t="s">
        <v>18</v>
      </c>
      <c r="K6265" s="72" t="s">
        <v>147</v>
      </c>
      <c r="L6265" s="72" t="s">
        <v>223</v>
      </c>
      <c r="M6265" s="72"/>
    </row>
    <row r="6266" spans="2:13" x14ac:dyDescent="0.25">
      <c r="B6266" s="72" t="s">
        <v>143</v>
      </c>
      <c r="C6266" s="72" t="s">
        <v>144</v>
      </c>
      <c r="D6266" s="72" t="s">
        <v>12</v>
      </c>
      <c r="E6266" s="72" t="s">
        <v>152</v>
      </c>
      <c r="F6266" s="73">
        <v>-635</v>
      </c>
      <c r="G6266" s="72" t="s">
        <v>14</v>
      </c>
      <c r="H6266" s="72" t="s">
        <v>155</v>
      </c>
      <c r="I6266" s="72" t="s">
        <v>16</v>
      </c>
      <c r="J6266" s="72" t="s">
        <v>371</v>
      </c>
      <c r="K6266" s="72" t="s">
        <v>33</v>
      </c>
      <c r="L6266" s="72" t="s">
        <v>598</v>
      </c>
      <c r="M6266" s="72"/>
    </row>
    <row r="6267" spans="2:13" x14ac:dyDescent="0.25">
      <c r="B6267" s="72" t="s">
        <v>143</v>
      </c>
      <c r="C6267" s="72" t="s">
        <v>144</v>
      </c>
      <c r="D6267" s="72" t="s">
        <v>12</v>
      </c>
      <c r="E6267" s="72" t="s">
        <v>177</v>
      </c>
      <c r="F6267" s="73">
        <v>439611</v>
      </c>
      <c r="G6267" s="72" t="s">
        <v>14</v>
      </c>
      <c r="H6267" s="72" t="s">
        <v>15</v>
      </c>
      <c r="I6267" s="72" t="s">
        <v>16</v>
      </c>
      <c r="J6267" s="72" t="s">
        <v>18</v>
      </c>
      <c r="K6267" s="72" t="s">
        <v>147</v>
      </c>
      <c r="L6267" s="72" t="s">
        <v>208</v>
      </c>
      <c r="M6267" s="72"/>
    </row>
    <row r="6268" spans="2:13" x14ac:dyDescent="0.25">
      <c r="B6268" s="72" t="s">
        <v>143</v>
      </c>
      <c r="C6268" s="72" t="s">
        <v>144</v>
      </c>
      <c r="D6268" s="72" t="s">
        <v>12</v>
      </c>
      <c r="E6268" s="72" t="s">
        <v>164</v>
      </c>
      <c r="F6268" s="73">
        <v>-47707</v>
      </c>
      <c r="G6268" s="72" t="s">
        <v>14</v>
      </c>
      <c r="H6268" s="72" t="s">
        <v>15</v>
      </c>
      <c r="I6268" s="72" t="s">
        <v>16</v>
      </c>
      <c r="J6268" s="72" t="s">
        <v>18</v>
      </c>
      <c r="K6268" s="72" t="s">
        <v>33</v>
      </c>
      <c r="L6268" s="72" t="s">
        <v>392</v>
      </c>
      <c r="M6268" s="72"/>
    </row>
    <row r="6269" spans="2:13" x14ac:dyDescent="0.25">
      <c r="B6269" s="72" t="s">
        <v>143</v>
      </c>
      <c r="C6269" s="72" t="s">
        <v>144</v>
      </c>
      <c r="D6269" s="72" t="s">
        <v>12</v>
      </c>
      <c r="E6269" s="72" t="s">
        <v>219</v>
      </c>
      <c r="F6269" s="73">
        <v>481353</v>
      </c>
      <c r="G6269" s="72" t="s">
        <v>14</v>
      </c>
      <c r="H6269" s="72" t="s">
        <v>15</v>
      </c>
      <c r="I6269" s="72" t="s">
        <v>16</v>
      </c>
      <c r="J6269" s="72" t="s">
        <v>18</v>
      </c>
      <c r="K6269" s="72" t="s">
        <v>147</v>
      </c>
      <c r="L6269" s="72" t="s">
        <v>236</v>
      </c>
      <c r="M6269" s="72"/>
    </row>
    <row r="6270" spans="2:13" x14ac:dyDescent="0.25">
      <c r="B6270" s="72" t="s">
        <v>143</v>
      </c>
      <c r="C6270" s="72" t="s">
        <v>144</v>
      </c>
      <c r="D6270" s="72" t="s">
        <v>12</v>
      </c>
      <c r="E6270" s="72" t="s">
        <v>188</v>
      </c>
      <c r="F6270" s="73">
        <v>12619217</v>
      </c>
      <c r="G6270" s="72" t="s">
        <v>14</v>
      </c>
      <c r="H6270" s="72" t="s">
        <v>15</v>
      </c>
      <c r="I6270" s="72" t="s">
        <v>16</v>
      </c>
      <c r="J6270" s="72" t="s">
        <v>18</v>
      </c>
      <c r="K6270" s="72" t="s">
        <v>147</v>
      </c>
      <c r="L6270" s="72" t="s">
        <v>276</v>
      </c>
      <c r="M6270" s="72" t="s">
        <v>151</v>
      </c>
    </row>
    <row r="6271" spans="2:13" x14ac:dyDescent="0.25">
      <c r="B6271" s="72" t="s">
        <v>143</v>
      </c>
      <c r="C6271" s="72" t="s">
        <v>144</v>
      </c>
      <c r="D6271" s="72" t="s">
        <v>12</v>
      </c>
      <c r="E6271" s="72" t="s">
        <v>219</v>
      </c>
      <c r="F6271" s="73">
        <v>3251563</v>
      </c>
      <c r="G6271" s="72" t="s">
        <v>14</v>
      </c>
      <c r="H6271" s="72" t="s">
        <v>155</v>
      </c>
      <c r="I6271" s="72" t="s">
        <v>16</v>
      </c>
      <c r="J6271" s="72" t="s">
        <v>18</v>
      </c>
      <c r="K6271" s="72" t="s">
        <v>33</v>
      </c>
      <c r="L6271" s="72" t="s">
        <v>482</v>
      </c>
      <c r="M6271" s="72"/>
    </row>
    <row r="6272" spans="2:13" x14ac:dyDescent="0.25">
      <c r="B6272" s="72" t="s">
        <v>143</v>
      </c>
      <c r="C6272" s="72" t="s">
        <v>144</v>
      </c>
      <c r="D6272" s="72" t="s">
        <v>12</v>
      </c>
      <c r="E6272" s="72" t="s">
        <v>183</v>
      </c>
      <c r="F6272" s="73">
        <v>50</v>
      </c>
      <c r="G6272" s="72" t="s">
        <v>14</v>
      </c>
      <c r="H6272" s="72" t="s">
        <v>15</v>
      </c>
      <c r="I6272" s="72" t="s">
        <v>16</v>
      </c>
      <c r="J6272" s="72" t="s">
        <v>18</v>
      </c>
      <c r="K6272" s="72" t="s">
        <v>33</v>
      </c>
      <c r="L6272" s="72" t="s">
        <v>525</v>
      </c>
      <c r="M6272" s="72" t="s">
        <v>172</v>
      </c>
    </row>
    <row r="6273" spans="2:13" x14ac:dyDescent="0.25">
      <c r="B6273" s="72" t="s">
        <v>143</v>
      </c>
      <c r="C6273" s="72" t="s">
        <v>144</v>
      </c>
      <c r="D6273" s="72" t="s">
        <v>12</v>
      </c>
      <c r="E6273" s="72" t="s">
        <v>229</v>
      </c>
      <c r="F6273" s="73">
        <v>-768049</v>
      </c>
      <c r="G6273" s="72" t="s">
        <v>14</v>
      </c>
      <c r="H6273" s="72" t="s">
        <v>15</v>
      </c>
      <c r="I6273" s="72" t="s">
        <v>16</v>
      </c>
      <c r="J6273" s="72" t="s">
        <v>18</v>
      </c>
      <c r="K6273" s="72" t="s">
        <v>33</v>
      </c>
      <c r="L6273" s="72" t="s">
        <v>482</v>
      </c>
      <c r="M6273" s="72"/>
    </row>
    <row r="6274" spans="2:13" x14ac:dyDescent="0.25">
      <c r="B6274" s="72" t="s">
        <v>143</v>
      </c>
      <c r="C6274" s="72" t="s">
        <v>144</v>
      </c>
      <c r="D6274" s="72" t="s">
        <v>12</v>
      </c>
      <c r="E6274" s="72" t="s">
        <v>183</v>
      </c>
      <c r="F6274" s="73">
        <v>4642</v>
      </c>
      <c r="G6274" s="72" t="s">
        <v>14</v>
      </c>
      <c r="H6274" s="72" t="s">
        <v>15</v>
      </c>
      <c r="I6274" s="72" t="s">
        <v>16</v>
      </c>
      <c r="J6274" s="72" t="s">
        <v>18</v>
      </c>
      <c r="K6274" s="72" t="s">
        <v>214</v>
      </c>
      <c r="L6274" s="72" t="s">
        <v>590</v>
      </c>
      <c r="M6274" s="72" t="s">
        <v>172</v>
      </c>
    </row>
    <row r="6275" spans="2:13" x14ac:dyDescent="0.25">
      <c r="B6275" s="72" t="s">
        <v>143</v>
      </c>
      <c r="C6275" s="72" t="s">
        <v>144</v>
      </c>
      <c r="D6275" s="72" t="s">
        <v>12</v>
      </c>
      <c r="E6275" s="72" t="s">
        <v>201</v>
      </c>
      <c r="F6275" s="73">
        <v>297971</v>
      </c>
      <c r="G6275" s="72" t="s">
        <v>14</v>
      </c>
      <c r="H6275" s="72" t="s">
        <v>155</v>
      </c>
      <c r="I6275" s="72" t="s">
        <v>16</v>
      </c>
      <c r="J6275" s="72" t="s">
        <v>18</v>
      </c>
      <c r="K6275" s="72" t="s">
        <v>33</v>
      </c>
      <c r="L6275" s="72" t="s">
        <v>672</v>
      </c>
      <c r="M6275" s="72" t="s">
        <v>159</v>
      </c>
    </row>
    <row r="6276" spans="2:13" x14ac:dyDescent="0.25">
      <c r="B6276" s="72" t="s">
        <v>143</v>
      </c>
      <c r="C6276" s="72" t="s">
        <v>144</v>
      </c>
      <c r="D6276" s="72" t="s">
        <v>12</v>
      </c>
      <c r="E6276" s="72" t="s">
        <v>197</v>
      </c>
      <c r="F6276" s="73">
        <v>641381</v>
      </c>
      <c r="G6276" s="72" t="s">
        <v>14</v>
      </c>
      <c r="H6276" s="72" t="s">
        <v>15</v>
      </c>
      <c r="I6276" s="72" t="s">
        <v>16</v>
      </c>
      <c r="J6276" s="72" t="s">
        <v>18</v>
      </c>
      <c r="K6276" s="72" t="s">
        <v>24</v>
      </c>
      <c r="L6276" s="72" t="s">
        <v>586</v>
      </c>
      <c r="M6276" s="72" t="s">
        <v>163</v>
      </c>
    </row>
    <row r="6277" spans="2:13" x14ac:dyDescent="0.25">
      <c r="B6277" s="72" t="s">
        <v>143</v>
      </c>
      <c r="C6277" s="72" t="s">
        <v>144</v>
      </c>
      <c r="D6277" s="72" t="s">
        <v>12</v>
      </c>
      <c r="E6277" s="72" t="s">
        <v>242</v>
      </c>
      <c r="F6277" s="73">
        <v>-4691</v>
      </c>
      <c r="G6277" s="72" t="s">
        <v>14</v>
      </c>
      <c r="H6277" s="72" t="s">
        <v>15</v>
      </c>
      <c r="I6277" s="72" t="s">
        <v>16</v>
      </c>
      <c r="J6277" s="72" t="s">
        <v>18</v>
      </c>
      <c r="K6277" s="72" t="s">
        <v>165</v>
      </c>
      <c r="L6277" s="72" t="s">
        <v>472</v>
      </c>
      <c r="M6277" s="72"/>
    </row>
    <row r="6278" spans="2:13" x14ac:dyDescent="0.25">
      <c r="B6278" s="72" t="s">
        <v>143</v>
      </c>
      <c r="C6278" s="72" t="s">
        <v>144</v>
      </c>
      <c r="D6278" s="72" t="s">
        <v>12</v>
      </c>
      <c r="E6278" s="72" t="s">
        <v>160</v>
      </c>
      <c r="F6278" s="73">
        <v>20580</v>
      </c>
      <c r="G6278" s="72" t="s">
        <v>14</v>
      </c>
      <c r="H6278" s="72" t="s">
        <v>155</v>
      </c>
      <c r="I6278" s="72" t="s">
        <v>16</v>
      </c>
      <c r="J6278" s="72" t="s">
        <v>18</v>
      </c>
      <c r="K6278" s="72" t="s">
        <v>33</v>
      </c>
      <c r="L6278" s="72" t="s">
        <v>732</v>
      </c>
      <c r="M6278" s="72" t="s">
        <v>163</v>
      </c>
    </row>
    <row r="6279" spans="2:13" x14ac:dyDescent="0.25">
      <c r="B6279" s="72" t="s">
        <v>143</v>
      </c>
      <c r="C6279" s="72" t="s">
        <v>144</v>
      </c>
      <c r="D6279" s="72" t="s">
        <v>12</v>
      </c>
      <c r="E6279" s="72" t="s">
        <v>181</v>
      </c>
      <c r="F6279" s="73">
        <v>-83</v>
      </c>
      <c r="G6279" s="72" t="s">
        <v>14</v>
      </c>
      <c r="H6279" s="72" t="s">
        <v>155</v>
      </c>
      <c r="I6279" s="72" t="s">
        <v>16</v>
      </c>
      <c r="J6279" s="72" t="s">
        <v>18</v>
      </c>
      <c r="K6279" s="72" t="s">
        <v>147</v>
      </c>
      <c r="L6279" s="72" t="s">
        <v>369</v>
      </c>
      <c r="M6279" s="72"/>
    </row>
    <row r="6280" spans="2:13" x14ac:dyDescent="0.25">
      <c r="B6280" s="72" t="s">
        <v>143</v>
      </c>
      <c r="C6280" s="72" t="s">
        <v>144</v>
      </c>
      <c r="D6280" s="72" t="s">
        <v>12</v>
      </c>
      <c r="E6280" s="72" t="s">
        <v>188</v>
      </c>
      <c r="F6280" s="73">
        <v>1056404</v>
      </c>
      <c r="G6280" s="72" t="s">
        <v>14</v>
      </c>
      <c r="H6280" s="72" t="s">
        <v>155</v>
      </c>
      <c r="I6280" s="72" t="s">
        <v>16</v>
      </c>
      <c r="J6280" s="72" t="s">
        <v>18</v>
      </c>
      <c r="K6280" s="72" t="s">
        <v>33</v>
      </c>
      <c r="L6280" s="72" t="s">
        <v>617</v>
      </c>
      <c r="M6280" s="72" t="s">
        <v>191</v>
      </c>
    </row>
    <row r="6281" spans="2:13" x14ac:dyDescent="0.25">
      <c r="B6281" s="72" t="s">
        <v>143</v>
      </c>
      <c r="C6281" s="72" t="s">
        <v>144</v>
      </c>
      <c r="D6281" s="72" t="s">
        <v>12</v>
      </c>
      <c r="E6281" s="72" t="s">
        <v>280</v>
      </c>
      <c r="F6281" s="73">
        <v>41088</v>
      </c>
      <c r="G6281" s="72" t="s">
        <v>14</v>
      </c>
      <c r="H6281" s="72" t="s">
        <v>15</v>
      </c>
      <c r="I6281" s="72" t="s">
        <v>16</v>
      </c>
      <c r="J6281" s="72" t="s">
        <v>18</v>
      </c>
      <c r="K6281" s="72" t="s">
        <v>189</v>
      </c>
      <c r="L6281" s="72" t="s">
        <v>426</v>
      </c>
      <c r="M6281" s="72" t="s">
        <v>203</v>
      </c>
    </row>
    <row r="6282" spans="2:13" x14ac:dyDescent="0.25">
      <c r="B6282" s="72" t="s">
        <v>143</v>
      </c>
      <c r="C6282" s="72" t="s">
        <v>144</v>
      </c>
      <c r="D6282" s="72" t="s">
        <v>12</v>
      </c>
      <c r="E6282" s="72" t="s">
        <v>188</v>
      </c>
      <c r="F6282" s="73">
        <v>217563</v>
      </c>
      <c r="G6282" s="72" t="s">
        <v>14</v>
      </c>
      <c r="H6282" s="72" t="s">
        <v>155</v>
      </c>
      <c r="I6282" s="72" t="s">
        <v>16</v>
      </c>
      <c r="J6282" s="72" t="s">
        <v>18</v>
      </c>
      <c r="K6282" s="72" t="s">
        <v>21</v>
      </c>
      <c r="L6282" s="72" t="s">
        <v>609</v>
      </c>
      <c r="M6282" s="72" t="s">
        <v>163</v>
      </c>
    </row>
    <row r="6283" spans="2:13" x14ac:dyDescent="0.25">
      <c r="B6283" s="72" t="s">
        <v>143</v>
      </c>
      <c r="C6283" s="72" t="s">
        <v>144</v>
      </c>
      <c r="D6283" s="72" t="s">
        <v>12</v>
      </c>
      <c r="E6283" s="72" t="s">
        <v>181</v>
      </c>
      <c r="F6283" s="73">
        <v>-968</v>
      </c>
      <c r="G6283" s="72" t="s">
        <v>14</v>
      </c>
      <c r="H6283" s="72" t="s">
        <v>155</v>
      </c>
      <c r="I6283" s="72" t="s">
        <v>136</v>
      </c>
      <c r="J6283" s="72" t="s">
        <v>18</v>
      </c>
      <c r="K6283" s="72" t="s">
        <v>21</v>
      </c>
      <c r="L6283" s="72" t="s">
        <v>711</v>
      </c>
      <c r="M6283" s="72"/>
    </row>
    <row r="6284" spans="2:13" x14ac:dyDescent="0.25">
      <c r="B6284" s="72" t="s">
        <v>143</v>
      </c>
      <c r="C6284" s="72" t="s">
        <v>144</v>
      </c>
      <c r="D6284" s="72" t="s">
        <v>12</v>
      </c>
      <c r="E6284" s="72" t="s">
        <v>152</v>
      </c>
      <c r="F6284" s="73">
        <v>-8346</v>
      </c>
      <c r="G6284" s="72" t="s">
        <v>14</v>
      </c>
      <c r="H6284" s="72" t="s">
        <v>155</v>
      </c>
      <c r="I6284" s="72" t="s">
        <v>136</v>
      </c>
      <c r="J6284" s="72" t="s">
        <v>18</v>
      </c>
      <c r="K6284" s="72" t="s">
        <v>267</v>
      </c>
      <c r="L6284" s="72" t="s">
        <v>576</v>
      </c>
      <c r="M6284" s="72"/>
    </row>
    <row r="6285" spans="2:13" x14ac:dyDescent="0.25">
      <c r="B6285" s="72" t="s">
        <v>143</v>
      </c>
      <c r="C6285" s="72" t="s">
        <v>144</v>
      </c>
      <c r="D6285" s="72" t="s">
        <v>12</v>
      </c>
      <c r="E6285" s="72" t="s">
        <v>219</v>
      </c>
      <c r="F6285" s="73">
        <v>7501855</v>
      </c>
      <c r="G6285" s="72" t="s">
        <v>14</v>
      </c>
      <c r="H6285" s="72" t="s">
        <v>15</v>
      </c>
      <c r="I6285" s="72" t="s">
        <v>16</v>
      </c>
      <c r="J6285" s="72" t="s">
        <v>18</v>
      </c>
      <c r="K6285" s="72" t="s">
        <v>161</v>
      </c>
      <c r="L6285" s="72" t="s">
        <v>643</v>
      </c>
      <c r="M6285" s="72"/>
    </row>
    <row r="6286" spans="2:13" x14ac:dyDescent="0.25">
      <c r="B6286" s="72" t="s">
        <v>143</v>
      </c>
      <c r="C6286" s="72" t="s">
        <v>144</v>
      </c>
      <c r="D6286" s="72" t="s">
        <v>12</v>
      </c>
      <c r="E6286" s="72" t="s">
        <v>145</v>
      </c>
      <c r="F6286" s="73">
        <v>-37681</v>
      </c>
      <c r="G6286" s="72" t="s">
        <v>14</v>
      </c>
      <c r="H6286" s="72" t="s">
        <v>15</v>
      </c>
      <c r="I6286" s="72" t="s">
        <v>16</v>
      </c>
      <c r="J6286" s="72" t="s">
        <v>18</v>
      </c>
      <c r="K6286" s="72" t="s">
        <v>257</v>
      </c>
      <c r="L6286" s="72" t="s">
        <v>718</v>
      </c>
      <c r="M6286" s="72"/>
    </row>
    <row r="6287" spans="2:13" x14ac:dyDescent="0.25">
      <c r="B6287" s="72" t="s">
        <v>143</v>
      </c>
      <c r="C6287" s="72" t="s">
        <v>144</v>
      </c>
      <c r="D6287" s="72" t="s">
        <v>12</v>
      </c>
      <c r="E6287" s="72" t="s">
        <v>154</v>
      </c>
      <c r="F6287" s="73">
        <v>-1235</v>
      </c>
      <c r="G6287" s="72" t="s">
        <v>14</v>
      </c>
      <c r="H6287" s="72" t="s">
        <v>15</v>
      </c>
      <c r="I6287" s="72" t="s">
        <v>16</v>
      </c>
      <c r="J6287" s="72" t="s">
        <v>18</v>
      </c>
      <c r="K6287" s="72" t="s">
        <v>165</v>
      </c>
      <c r="L6287" s="72" t="s">
        <v>707</v>
      </c>
      <c r="M6287" s="72"/>
    </row>
    <row r="6288" spans="2:13" x14ac:dyDescent="0.25">
      <c r="B6288" s="72" t="s">
        <v>143</v>
      </c>
      <c r="C6288" s="72" t="s">
        <v>144</v>
      </c>
      <c r="D6288" s="72" t="s">
        <v>12</v>
      </c>
      <c r="E6288" s="72" t="s">
        <v>201</v>
      </c>
      <c r="F6288" s="73">
        <v>496426</v>
      </c>
      <c r="G6288" s="72" t="s">
        <v>14</v>
      </c>
      <c r="H6288" s="72" t="s">
        <v>15</v>
      </c>
      <c r="I6288" s="72" t="s">
        <v>16</v>
      </c>
      <c r="J6288" s="72" t="s">
        <v>18</v>
      </c>
      <c r="K6288" s="72" t="s">
        <v>205</v>
      </c>
      <c r="L6288" s="72" t="s">
        <v>206</v>
      </c>
      <c r="M6288" s="72" t="s">
        <v>203</v>
      </c>
    </row>
    <row r="6289" spans="2:13" x14ac:dyDescent="0.25">
      <c r="B6289" s="72" t="s">
        <v>143</v>
      </c>
      <c r="C6289" s="72" t="s">
        <v>144</v>
      </c>
      <c r="D6289" s="72" t="s">
        <v>12</v>
      </c>
      <c r="E6289" s="72" t="s">
        <v>152</v>
      </c>
      <c r="F6289" s="73">
        <v>-25</v>
      </c>
      <c r="G6289" s="72" t="s">
        <v>14</v>
      </c>
      <c r="H6289" s="72" t="s">
        <v>15</v>
      </c>
      <c r="I6289" s="72" t="s">
        <v>136</v>
      </c>
      <c r="J6289" s="72" t="s">
        <v>18</v>
      </c>
      <c r="K6289" s="72" t="s">
        <v>21</v>
      </c>
      <c r="L6289" s="72" t="s">
        <v>238</v>
      </c>
      <c r="M6289" s="72"/>
    </row>
    <row r="6290" spans="2:13" x14ac:dyDescent="0.25">
      <c r="B6290" s="72" t="s">
        <v>143</v>
      </c>
      <c r="C6290" s="72" t="s">
        <v>144</v>
      </c>
      <c r="D6290" s="72" t="s">
        <v>12</v>
      </c>
      <c r="E6290" s="72" t="s">
        <v>164</v>
      </c>
      <c r="F6290" s="73">
        <v>-32129</v>
      </c>
      <c r="G6290" s="72" t="s">
        <v>14</v>
      </c>
      <c r="H6290" s="72" t="s">
        <v>155</v>
      </c>
      <c r="I6290" s="72" t="s">
        <v>16</v>
      </c>
      <c r="J6290" s="72" t="s">
        <v>18</v>
      </c>
      <c r="K6290" s="72" t="s">
        <v>33</v>
      </c>
      <c r="L6290" s="72" t="s">
        <v>277</v>
      </c>
      <c r="M6290" s="72"/>
    </row>
    <row r="6291" spans="2:13" x14ac:dyDescent="0.25">
      <c r="B6291" s="72" t="s">
        <v>143</v>
      </c>
      <c r="C6291" s="72" t="s">
        <v>144</v>
      </c>
      <c r="D6291" s="72" t="s">
        <v>12</v>
      </c>
      <c r="E6291" s="72" t="s">
        <v>199</v>
      </c>
      <c r="F6291" s="73">
        <v>340</v>
      </c>
      <c r="G6291" s="72" t="s">
        <v>14</v>
      </c>
      <c r="H6291" s="72" t="s">
        <v>155</v>
      </c>
      <c r="I6291" s="72" t="s">
        <v>16</v>
      </c>
      <c r="J6291" s="72" t="s">
        <v>18</v>
      </c>
      <c r="K6291" s="72" t="s">
        <v>33</v>
      </c>
      <c r="L6291" s="72" t="s">
        <v>752</v>
      </c>
      <c r="M6291" s="72"/>
    </row>
    <row r="6292" spans="2:13" x14ac:dyDescent="0.25">
      <c r="B6292" s="72" t="s">
        <v>143</v>
      </c>
      <c r="C6292" s="72" t="s">
        <v>144</v>
      </c>
      <c r="D6292" s="72" t="s">
        <v>12</v>
      </c>
      <c r="E6292" s="72" t="s">
        <v>328</v>
      </c>
      <c r="F6292" s="73">
        <v>23811</v>
      </c>
      <c r="G6292" s="72" t="s">
        <v>14</v>
      </c>
      <c r="H6292" s="72" t="s">
        <v>15</v>
      </c>
      <c r="I6292" s="72" t="s">
        <v>16</v>
      </c>
      <c r="J6292" s="72" t="s">
        <v>18</v>
      </c>
      <c r="K6292" s="72" t="s">
        <v>147</v>
      </c>
      <c r="L6292" s="72" t="s">
        <v>273</v>
      </c>
      <c r="M6292" s="72" t="s">
        <v>159</v>
      </c>
    </row>
    <row r="6293" spans="2:13" x14ac:dyDescent="0.25">
      <c r="B6293" s="72" t="s">
        <v>143</v>
      </c>
      <c r="C6293" s="72" t="s">
        <v>144</v>
      </c>
      <c r="D6293" s="72" t="s">
        <v>12</v>
      </c>
      <c r="E6293" s="72" t="s">
        <v>229</v>
      </c>
      <c r="F6293" s="73">
        <v>-459</v>
      </c>
      <c r="G6293" s="72" t="s">
        <v>14</v>
      </c>
      <c r="H6293" s="72" t="s">
        <v>155</v>
      </c>
      <c r="I6293" s="72" t="s">
        <v>16</v>
      </c>
      <c r="J6293" s="72" t="s">
        <v>18</v>
      </c>
      <c r="K6293" s="72" t="s">
        <v>33</v>
      </c>
      <c r="L6293" s="72" t="s">
        <v>262</v>
      </c>
      <c r="M6293" s="72"/>
    </row>
    <row r="6294" spans="2:13" x14ac:dyDescent="0.25">
      <c r="B6294" s="72" t="s">
        <v>143</v>
      </c>
      <c r="C6294" s="72" t="s">
        <v>144</v>
      </c>
      <c r="D6294" s="72" t="s">
        <v>12</v>
      </c>
      <c r="E6294" s="72" t="s">
        <v>183</v>
      </c>
      <c r="F6294" s="73">
        <v>405025</v>
      </c>
      <c r="G6294" s="72" t="s">
        <v>14</v>
      </c>
      <c r="H6294" s="72" t="s">
        <v>155</v>
      </c>
      <c r="I6294" s="72" t="s">
        <v>16</v>
      </c>
      <c r="J6294" s="72" t="s">
        <v>18</v>
      </c>
      <c r="K6294" s="72" t="s">
        <v>33</v>
      </c>
      <c r="L6294" s="72" t="s">
        <v>751</v>
      </c>
      <c r="M6294" s="72" t="s">
        <v>163</v>
      </c>
    </row>
    <row r="6295" spans="2:13" x14ac:dyDescent="0.25">
      <c r="B6295" s="72" t="s">
        <v>143</v>
      </c>
      <c r="C6295" s="72" t="s">
        <v>144</v>
      </c>
      <c r="D6295" s="72" t="s">
        <v>12</v>
      </c>
      <c r="E6295" s="72" t="s">
        <v>181</v>
      </c>
      <c r="F6295" s="73">
        <v>-1193</v>
      </c>
      <c r="G6295" s="72" t="s">
        <v>14</v>
      </c>
      <c r="H6295" s="72" t="s">
        <v>15</v>
      </c>
      <c r="I6295" s="72" t="s">
        <v>16</v>
      </c>
      <c r="J6295" s="72" t="s">
        <v>18</v>
      </c>
      <c r="K6295" s="72" t="s">
        <v>147</v>
      </c>
      <c r="L6295" s="72" t="s">
        <v>158</v>
      </c>
      <c r="M6295" s="72"/>
    </row>
    <row r="6296" spans="2:13" x14ac:dyDescent="0.25">
      <c r="B6296" s="72" t="s">
        <v>143</v>
      </c>
      <c r="C6296" s="72" t="s">
        <v>144</v>
      </c>
      <c r="D6296" s="72" t="s">
        <v>12</v>
      </c>
      <c r="E6296" s="72" t="s">
        <v>328</v>
      </c>
      <c r="F6296" s="73">
        <v>75758</v>
      </c>
      <c r="G6296" s="72" t="s">
        <v>14</v>
      </c>
      <c r="H6296" s="72" t="s">
        <v>15</v>
      </c>
      <c r="I6296" s="72" t="s">
        <v>16</v>
      </c>
      <c r="J6296" s="72" t="s">
        <v>18</v>
      </c>
      <c r="K6296" s="72" t="s">
        <v>147</v>
      </c>
      <c r="L6296" s="72" t="s">
        <v>407</v>
      </c>
      <c r="M6296" s="72" t="s">
        <v>159</v>
      </c>
    </row>
    <row r="6297" spans="2:13" x14ac:dyDescent="0.25">
      <c r="B6297" s="72" t="s">
        <v>143</v>
      </c>
      <c r="C6297" s="72" t="s">
        <v>144</v>
      </c>
      <c r="D6297" s="72" t="s">
        <v>12</v>
      </c>
      <c r="E6297" s="72" t="s">
        <v>292</v>
      </c>
      <c r="F6297" s="73">
        <v>298878</v>
      </c>
      <c r="G6297" s="72" t="s">
        <v>14</v>
      </c>
      <c r="H6297" s="72" t="s">
        <v>155</v>
      </c>
      <c r="I6297" s="72" t="s">
        <v>136</v>
      </c>
      <c r="J6297" s="72" t="s">
        <v>18</v>
      </c>
      <c r="K6297" s="72" t="s">
        <v>21</v>
      </c>
      <c r="L6297" s="72" t="s">
        <v>711</v>
      </c>
      <c r="M6297" s="72" t="s">
        <v>522</v>
      </c>
    </row>
    <row r="6298" spans="2:13" x14ac:dyDescent="0.25">
      <c r="B6298" s="72" t="s">
        <v>143</v>
      </c>
      <c r="C6298" s="72" t="s">
        <v>144</v>
      </c>
      <c r="D6298" s="72" t="s">
        <v>12</v>
      </c>
      <c r="E6298" s="72" t="s">
        <v>154</v>
      </c>
      <c r="F6298" s="73">
        <v>-2786</v>
      </c>
      <c r="G6298" s="72" t="s">
        <v>14</v>
      </c>
      <c r="H6298" s="72" t="s">
        <v>15</v>
      </c>
      <c r="I6298" s="72" t="s">
        <v>16</v>
      </c>
      <c r="J6298" s="72" t="s">
        <v>18</v>
      </c>
      <c r="K6298" s="72" t="s">
        <v>214</v>
      </c>
      <c r="L6298" s="72" t="s">
        <v>590</v>
      </c>
      <c r="M6298" s="72"/>
    </row>
    <row r="6299" spans="2:13" x14ac:dyDescent="0.25">
      <c r="B6299" s="72" t="s">
        <v>143</v>
      </c>
      <c r="C6299" s="72" t="s">
        <v>144</v>
      </c>
      <c r="D6299" s="72" t="s">
        <v>12</v>
      </c>
      <c r="E6299" s="72" t="s">
        <v>188</v>
      </c>
      <c r="F6299" s="73">
        <v>7593054</v>
      </c>
      <c r="G6299" s="72" t="s">
        <v>14</v>
      </c>
      <c r="H6299" s="72" t="s">
        <v>15</v>
      </c>
      <c r="I6299" s="72" t="s">
        <v>16</v>
      </c>
      <c r="J6299" s="72" t="s">
        <v>18</v>
      </c>
      <c r="K6299" s="72" t="s">
        <v>214</v>
      </c>
      <c r="L6299" s="72" t="s">
        <v>373</v>
      </c>
      <c r="M6299" s="72" t="s">
        <v>163</v>
      </c>
    </row>
    <row r="6300" spans="2:13" x14ac:dyDescent="0.25">
      <c r="B6300" s="72" t="s">
        <v>143</v>
      </c>
      <c r="C6300" s="72" t="s">
        <v>144</v>
      </c>
      <c r="D6300" s="72" t="s">
        <v>12</v>
      </c>
      <c r="E6300" s="72" t="s">
        <v>157</v>
      </c>
      <c r="F6300" s="73">
        <v>1128453</v>
      </c>
      <c r="G6300" s="72" t="s">
        <v>14</v>
      </c>
      <c r="H6300" s="72" t="s">
        <v>15</v>
      </c>
      <c r="I6300" s="72" t="s">
        <v>16</v>
      </c>
      <c r="J6300" s="72" t="s">
        <v>18</v>
      </c>
      <c r="K6300" s="72" t="s">
        <v>147</v>
      </c>
      <c r="L6300" s="72" t="s">
        <v>530</v>
      </c>
      <c r="M6300" s="72" t="s">
        <v>322</v>
      </c>
    </row>
    <row r="6301" spans="2:13" x14ac:dyDescent="0.25">
      <c r="B6301" s="72" t="s">
        <v>143</v>
      </c>
      <c r="C6301" s="72" t="s">
        <v>144</v>
      </c>
      <c r="D6301" s="72" t="s">
        <v>12</v>
      </c>
      <c r="E6301" s="72" t="s">
        <v>213</v>
      </c>
      <c r="F6301" s="73">
        <v>48247</v>
      </c>
      <c r="G6301" s="72" t="s">
        <v>14</v>
      </c>
      <c r="H6301" s="72" t="s">
        <v>15</v>
      </c>
      <c r="I6301" s="72" t="s">
        <v>16</v>
      </c>
      <c r="J6301" s="72" t="s">
        <v>18</v>
      </c>
      <c r="K6301" s="72" t="s">
        <v>161</v>
      </c>
      <c r="L6301" s="72" t="s">
        <v>375</v>
      </c>
      <c r="M6301" s="72" t="s">
        <v>191</v>
      </c>
    </row>
    <row r="6302" spans="2:13" x14ac:dyDescent="0.25">
      <c r="B6302" s="72" t="s">
        <v>143</v>
      </c>
      <c r="C6302" s="72" t="s">
        <v>144</v>
      </c>
      <c r="D6302" s="72" t="s">
        <v>12</v>
      </c>
      <c r="E6302" s="72" t="s">
        <v>183</v>
      </c>
      <c r="F6302" s="73">
        <v>481352</v>
      </c>
      <c r="G6302" s="72" t="s">
        <v>14</v>
      </c>
      <c r="H6302" s="72" t="s">
        <v>15</v>
      </c>
      <c r="I6302" s="72" t="s">
        <v>16</v>
      </c>
      <c r="J6302" s="72" t="s">
        <v>18</v>
      </c>
      <c r="K6302" s="72" t="s">
        <v>27</v>
      </c>
      <c r="L6302" s="72" t="s">
        <v>405</v>
      </c>
      <c r="M6302" s="72" t="s">
        <v>248</v>
      </c>
    </row>
    <row r="6303" spans="2:13" x14ac:dyDescent="0.25">
      <c r="B6303" s="72" t="s">
        <v>143</v>
      </c>
      <c r="C6303" s="72" t="s">
        <v>144</v>
      </c>
      <c r="D6303" s="72" t="s">
        <v>12</v>
      </c>
      <c r="E6303" s="72" t="s">
        <v>213</v>
      </c>
      <c r="F6303" s="73">
        <v>28035</v>
      </c>
      <c r="G6303" s="72" t="s">
        <v>14</v>
      </c>
      <c r="H6303" s="72" t="s">
        <v>15</v>
      </c>
      <c r="I6303" s="72" t="s">
        <v>16</v>
      </c>
      <c r="J6303" s="72" t="s">
        <v>18</v>
      </c>
      <c r="K6303" s="72" t="s">
        <v>165</v>
      </c>
      <c r="L6303" s="72" t="s">
        <v>166</v>
      </c>
      <c r="M6303" s="72" t="s">
        <v>191</v>
      </c>
    </row>
    <row r="6304" spans="2:13" x14ac:dyDescent="0.25">
      <c r="B6304" s="72" t="s">
        <v>143</v>
      </c>
      <c r="C6304" s="72" t="s">
        <v>144</v>
      </c>
      <c r="D6304" s="72" t="s">
        <v>12</v>
      </c>
      <c r="E6304" s="72" t="s">
        <v>181</v>
      </c>
      <c r="F6304" s="73">
        <v>-331</v>
      </c>
      <c r="G6304" s="72" t="s">
        <v>14</v>
      </c>
      <c r="H6304" s="72" t="s">
        <v>15</v>
      </c>
      <c r="I6304" s="72" t="s">
        <v>16</v>
      </c>
      <c r="J6304" s="72" t="s">
        <v>18</v>
      </c>
      <c r="K6304" s="72" t="s">
        <v>184</v>
      </c>
      <c r="L6304" s="72" t="s">
        <v>539</v>
      </c>
      <c r="M6304" s="72"/>
    </row>
    <row r="6305" spans="2:13" x14ac:dyDescent="0.25">
      <c r="B6305" s="72" t="s">
        <v>143</v>
      </c>
      <c r="C6305" s="72" t="s">
        <v>144</v>
      </c>
      <c r="D6305" s="72" t="s">
        <v>12</v>
      </c>
      <c r="E6305" s="72" t="s">
        <v>335</v>
      </c>
      <c r="F6305" s="73">
        <v>287052</v>
      </c>
      <c r="G6305" s="72" t="s">
        <v>14</v>
      </c>
      <c r="H6305" s="72" t="s">
        <v>15</v>
      </c>
      <c r="I6305" s="72" t="s">
        <v>16</v>
      </c>
      <c r="J6305" s="72" t="s">
        <v>18</v>
      </c>
      <c r="K6305" s="72" t="s">
        <v>161</v>
      </c>
      <c r="L6305" s="72" t="s">
        <v>341</v>
      </c>
      <c r="M6305" s="72" t="s">
        <v>203</v>
      </c>
    </row>
    <row r="6306" spans="2:13" x14ac:dyDescent="0.25">
      <c r="B6306" s="72" t="s">
        <v>143</v>
      </c>
      <c r="C6306" s="72" t="s">
        <v>144</v>
      </c>
      <c r="D6306" s="72" t="s">
        <v>12</v>
      </c>
      <c r="E6306" s="72" t="s">
        <v>188</v>
      </c>
      <c r="F6306" s="73">
        <v>9573381</v>
      </c>
      <c r="G6306" s="72" t="s">
        <v>14</v>
      </c>
      <c r="H6306" s="72" t="s">
        <v>155</v>
      </c>
      <c r="I6306" s="72" t="s">
        <v>16</v>
      </c>
      <c r="J6306" s="72" t="s">
        <v>18</v>
      </c>
      <c r="K6306" s="72" t="s">
        <v>33</v>
      </c>
      <c r="L6306" s="72" t="s">
        <v>739</v>
      </c>
      <c r="M6306" s="72" t="s">
        <v>151</v>
      </c>
    </row>
    <row r="6307" spans="2:13" x14ac:dyDescent="0.25">
      <c r="B6307" s="72" t="s">
        <v>143</v>
      </c>
      <c r="C6307" s="72" t="s">
        <v>144</v>
      </c>
      <c r="D6307" s="72" t="s">
        <v>12</v>
      </c>
      <c r="E6307" s="72" t="s">
        <v>850</v>
      </c>
      <c r="F6307" s="73">
        <v>-9105</v>
      </c>
      <c r="G6307" s="72" t="s">
        <v>14</v>
      </c>
      <c r="H6307" s="72" t="s">
        <v>15</v>
      </c>
      <c r="I6307" s="72" t="s">
        <v>16</v>
      </c>
      <c r="J6307" s="72" t="s">
        <v>18</v>
      </c>
      <c r="K6307" s="72" t="s">
        <v>33</v>
      </c>
      <c r="L6307" s="72" t="s">
        <v>353</v>
      </c>
      <c r="M6307" s="72"/>
    </row>
    <row r="6308" spans="2:13" x14ac:dyDescent="0.25">
      <c r="B6308" s="72" t="s">
        <v>143</v>
      </c>
      <c r="C6308" s="72" t="s">
        <v>144</v>
      </c>
      <c r="D6308" s="72" t="s">
        <v>12</v>
      </c>
      <c r="E6308" s="72" t="s">
        <v>199</v>
      </c>
      <c r="F6308" s="73">
        <v>125</v>
      </c>
      <c r="G6308" s="72" t="s">
        <v>14</v>
      </c>
      <c r="H6308" s="72" t="s">
        <v>15</v>
      </c>
      <c r="I6308" s="72" t="s">
        <v>16</v>
      </c>
      <c r="J6308" s="72" t="s">
        <v>18</v>
      </c>
      <c r="K6308" s="72" t="s">
        <v>257</v>
      </c>
      <c r="L6308" s="72" t="s">
        <v>674</v>
      </c>
      <c r="M6308" s="72"/>
    </row>
    <row r="6309" spans="2:13" x14ac:dyDescent="0.25">
      <c r="B6309" s="72" t="s">
        <v>143</v>
      </c>
      <c r="C6309" s="72" t="s">
        <v>144</v>
      </c>
      <c r="D6309" s="72" t="s">
        <v>12</v>
      </c>
      <c r="E6309" s="72" t="s">
        <v>188</v>
      </c>
      <c r="F6309" s="73">
        <v>96797</v>
      </c>
      <c r="G6309" s="72" t="s">
        <v>14</v>
      </c>
      <c r="H6309" s="72" t="s">
        <v>155</v>
      </c>
      <c r="I6309" s="72" t="s">
        <v>16</v>
      </c>
      <c r="J6309" s="72" t="s">
        <v>18</v>
      </c>
      <c r="K6309" s="72" t="s">
        <v>33</v>
      </c>
      <c r="L6309" s="72" t="s">
        <v>583</v>
      </c>
      <c r="M6309" s="72" t="s">
        <v>163</v>
      </c>
    </row>
    <row r="6310" spans="2:13" x14ac:dyDescent="0.25">
      <c r="B6310" s="72" t="s">
        <v>143</v>
      </c>
      <c r="C6310" s="72" t="s">
        <v>144</v>
      </c>
      <c r="D6310" s="72" t="s">
        <v>12</v>
      </c>
      <c r="E6310" s="72" t="s">
        <v>199</v>
      </c>
      <c r="F6310" s="73">
        <v>5216</v>
      </c>
      <c r="G6310" s="72" t="s">
        <v>14</v>
      </c>
      <c r="H6310" s="72" t="s">
        <v>15</v>
      </c>
      <c r="I6310" s="72" t="s">
        <v>16</v>
      </c>
      <c r="J6310" s="72" t="s">
        <v>18</v>
      </c>
      <c r="K6310" s="72" t="s">
        <v>147</v>
      </c>
      <c r="L6310" s="72" t="s">
        <v>276</v>
      </c>
      <c r="M6310" s="72"/>
    </row>
    <row r="6311" spans="2:13" x14ac:dyDescent="0.25">
      <c r="B6311" s="72" t="s">
        <v>143</v>
      </c>
      <c r="C6311" s="72" t="s">
        <v>144</v>
      </c>
      <c r="D6311" s="72" t="s">
        <v>12</v>
      </c>
      <c r="E6311" s="72" t="s">
        <v>229</v>
      </c>
      <c r="F6311" s="73">
        <v>-489224</v>
      </c>
      <c r="G6311" s="72" t="s">
        <v>14</v>
      </c>
      <c r="H6311" s="72" t="s">
        <v>15</v>
      </c>
      <c r="I6311" s="72" t="s">
        <v>16</v>
      </c>
      <c r="J6311" s="72" t="s">
        <v>18</v>
      </c>
      <c r="K6311" s="72" t="s">
        <v>147</v>
      </c>
      <c r="L6311" s="72" t="s">
        <v>523</v>
      </c>
      <c r="M6311" s="72"/>
    </row>
    <row r="6312" spans="2:13" x14ac:dyDescent="0.25">
      <c r="B6312" s="72" t="s">
        <v>143</v>
      </c>
      <c r="C6312" s="72" t="s">
        <v>144</v>
      </c>
      <c r="D6312" s="72" t="s">
        <v>12</v>
      </c>
      <c r="E6312" s="72" t="s">
        <v>335</v>
      </c>
      <c r="F6312" s="73">
        <v>459442</v>
      </c>
      <c r="G6312" s="72" t="s">
        <v>14</v>
      </c>
      <c r="H6312" s="72" t="s">
        <v>15</v>
      </c>
      <c r="I6312" s="72" t="s">
        <v>16</v>
      </c>
      <c r="J6312" s="72" t="s">
        <v>18</v>
      </c>
      <c r="K6312" s="72" t="s">
        <v>147</v>
      </c>
      <c r="L6312" s="72" t="s">
        <v>529</v>
      </c>
      <c r="M6312" s="72" t="s">
        <v>334</v>
      </c>
    </row>
    <row r="6313" spans="2:13" x14ac:dyDescent="0.25">
      <c r="B6313" s="72" t="s">
        <v>143</v>
      </c>
      <c r="C6313" s="72" t="s">
        <v>144</v>
      </c>
      <c r="D6313" s="72" t="s">
        <v>12</v>
      </c>
      <c r="E6313" s="72" t="s">
        <v>199</v>
      </c>
      <c r="F6313" s="73">
        <v>37307</v>
      </c>
      <c r="G6313" s="72" t="s">
        <v>14</v>
      </c>
      <c r="H6313" s="72" t="s">
        <v>15</v>
      </c>
      <c r="I6313" s="72" t="s">
        <v>16</v>
      </c>
      <c r="J6313" s="72" t="s">
        <v>18</v>
      </c>
      <c r="K6313" s="72" t="s">
        <v>147</v>
      </c>
      <c r="L6313" s="72" t="s">
        <v>622</v>
      </c>
      <c r="M6313" s="72"/>
    </row>
    <row r="6314" spans="2:13" x14ac:dyDescent="0.25">
      <c r="B6314" s="72" t="s">
        <v>143</v>
      </c>
      <c r="C6314" s="72" t="s">
        <v>144</v>
      </c>
      <c r="D6314" s="72" t="s">
        <v>12</v>
      </c>
      <c r="E6314" s="72" t="s">
        <v>201</v>
      </c>
      <c r="F6314" s="73">
        <v>1148692</v>
      </c>
      <c r="G6314" s="72" t="s">
        <v>14</v>
      </c>
      <c r="H6314" s="72" t="s">
        <v>15</v>
      </c>
      <c r="I6314" s="72" t="s">
        <v>16</v>
      </c>
      <c r="J6314" s="72" t="s">
        <v>18</v>
      </c>
      <c r="K6314" s="72" t="s">
        <v>27</v>
      </c>
      <c r="L6314" s="72" t="s">
        <v>572</v>
      </c>
      <c r="M6314" s="72" t="s">
        <v>322</v>
      </c>
    </row>
    <row r="6315" spans="2:13" x14ac:dyDescent="0.25">
      <c r="B6315" s="72" t="s">
        <v>143</v>
      </c>
      <c r="C6315" s="72" t="s">
        <v>144</v>
      </c>
      <c r="D6315" s="72" t="s">
        <v>12</v>
      </c>
      <c r="E6315" s="72" t="s">
        <v>197</v>
      </c>
      <c r="F6315" s="73">
        <v>1132791</v>
      </c>
      <c r="G6315" s="72" t="s">
        <v>14</v>
      </c>
      <c r="H6315" s="72" t="s">
        <v>15</v>
      </c>
      <c r="I6315" s="72" t="s">
        <v>16</v>
      </c>
      <c r="J6315" s="72" t="s">
        <v>18</v>
      </c>
      <c r="K6315" s="72" t="s">
        <v>214</v>
      </c>
      <c r="L6315" s="72" t="s">
        <v>665</v>
      </c>
      <c r="M6315" s="72" t="s">
        <v>163</v>
      </c>
    </row>
    <row r="6316" spans="2:13" x14ac:dyDescent="0.25">
      <c r="B6316" s="72" t="s">
        <v>143</v>
      </c>
      <c r="C6316" s="72" t="s">
        <v>144</v>
      </c>
      <c r="D6316" s="72" t="s">
        <v>12</v>
      </c>
      <c r="E6316" s="72" t="s">
        <v>181</v>
      </c>
      <c r="F6316" s="73">
        <v>-374</v>
      </c>
      <c r="G6316" s="72" t="s">
        <v>14</v>
      </c>
      <c r="H6316" s="72" t="s">
        <v>155</v>
      </c>
      <c r="I6316" s="72" t="s">
        <v>16</v>
      </c>
      <c r="J6316" s="72" t="s">
        <v>18</v>
      </c>
      <c r="K6316" s="72" t="s">
        <v>33</v>
      </c>
      <c r="L6316" s="72" t="s">
        <v>284</v>
      </c>
      <c r="M6316" s="72"/>
    </row>
    <row r="6317" spans="2:13" x14ac:dyDescent="0.25">
      <c r="B6317" s="72" t="s">
        <v>143</v>
      </c>
      <c r="C6317" s="72" t="s">
        <v>144</v>
      </c>
      <c r="D6317" s="72" t="s">
        <v>12</v>
      </c>
      <c r="E6317" s="72" t="s">
        <v>229</v>
      </c>
      <c r="F6317" s="73">
        <v>-365</v>
      </c>
      <c r="G6317" s="72" t="s">
        <v>14</v>
      </c>
      <c r="H6317" s="72" t="s">
        <v>15</v>
      </c>
      <c r="I6317" s="72" t="s">
        <v>16</v>
      </c>
      <c r="J6317" s="72" t="s">
        <v>18</v>
      </c>
      <c r="K6317" s="72" t="s">
        <v>33</v>
      </c>
      <c r="L6317" s="72" t="s">
        <v>397</v>
      </c>
      <c r="M6317" s="72"/>
    </row>
    <row r="6318" spans="2:13" x14ac:dyDescent="0.25">
      <c r="B6318" s="72" t="s">
        <v>143</v>
      </c>
      <c r="C6318" s="72" t="s">
        <v>144</v>
      </c>
      <c r="D6318" s="72" t="s">
        <v>12</v>
      </c>
      <c r="E6318" s="72" t="s">
        <v>181</v>
      </c>
      <c r="F6318" s="73">
        <v>-405</v>
      </c>
      <c r="G6318" s="72" t="s">
        <v>14</v>
      </c>
      <c r="H6318" s="72" t="s">
        <v>15</v>
      </c>
      <c r="I6318" s="72" t="s">
        <v>16</v>
      </c>
      <c r="J6318" s="72" t="s">
        <v>18</v>
      </c>
      <c r="K6318" s="72" t="s">
        <v>33</v>
      </c>
      <c r="L6318" s="72" t="s">
        <v>326</v>
      </c>
      <c r="M6318" s="72"/>
    </row>
    <row r="6319" spans="2:13" x14ac:dyDescent="0.25">
      <c r="B6319" s="72" t="s">
        <v>143</v>
      </c>
      <c r="C6319" s="72" t="s">
        <v>144</v>
      </c>
      <c r="D6319" s="72" t="s">
        <v>12</v>
      </c>
      <c r="E6319" s="72" t="s">
        <v>181</v>
      </c>
      <c r="F6319" s="73">
        <v>-823</v>
      </c>
      <c r="G6319" s="72" t="s">
        <v>14</v>
      </c>
      <c r="H6319" s="72" t="s">
        <v>15</v>
      </c>
      <c r="I6319" s="72" t="s">
        <v>16</v>
      </c>
      <c r="J6319" s="72" t="s">
        <v>18</v>
      </c>
      <c r="K6319" s="72" t="s">
        <v>257</v>
      </c>
      <c r="L6319" s="72" t="s">
        <v>258</v>
      </c>
      <c r="M6319" s="72"/>
    </row>
    <row r="6320" spans="2:13" x14ac:dyDescent="0.25">
      <c r="B6320" s="72" t="s">
        <v>143</v>
      </c>
      <c r="C6320" s="72" t="s">
        <v>144</v>
      </c>
      <c r="D6320" s="72" t="s">
        <v>12</v>
      </c>
      <c r="E6320" s="72" t="s">
        <v>152</v>
      </c>
      <c r="F6320" s="73">
        <v>-5</v>
      </c>
      <c r="G6320" s="72" t="s">
        <v>14</v>
      </c>
      <c r="H6320" s="72" t="s">
        <v>15</v>
      </c>
      <c r="I6320" s="72" t="s">
        <v>136</v>
      </c>
      <c r="J6320" s="72" t="s">
        <v>18</v>
      </c>
      <c r="K6320" s="72" t="s">
        <v>147</v>
      </c>
      <c r="L6320" s="72" t="s">
        <v>404</v>
      </c>
      <c r="M6320" s="72"/>
    </row>
    <row r="6321" spans="2:13" x14ac:dyDescent="0.25">
      <c r="B6321" s="72" t="s">
        <v>143</v>
      </c>
      <c r="C6321" s="72" t="s">
        <v>144</v>
      </c>
      <c r="D6321" s="72" t="s">
        <v>12</v>
      </c>
      <c r="E6321" s="72" t="s">
        <v>209</v>
      </c>
      <c r="F6321" s="73">
        <v>227619</v>
      </c>
      <c r="G6321" s="72" t="s">
        <v>14</v>
      </c>
      <c r="H6321" s="72" t="s">
        <v>15</v>
      </c>
      <c r="I6321" s="72" t="s">
        <v>16</v>
      </c>
      <c r="J6321" s="72" t="s">
        <v>18</v>
      </c>
      <c r="K6321" s="72" t="s">
        <v>165</v>
      </c>
      <c r="L6321" s="72" t="s">
        <v>563</v>
      </c>
      <c r="M6321" s="72" t="s">
        <v>159</v>
      </c>
    </row>
    <row r="6322" spans="2:13" x14ac:dyDescent="0.25">
      <c r="B6322" s="72" t="s">
        <v>143</v>
      </c>
      <c r="C6322" s="72" t="s">
        <v>144</v>
      </c>
      <c r="D6322" s="72" t="s">
        <v>12</v>
      </c>
      <c r="E6322" s="72" t="s">
        <v>518</v>
      </c>
      <c r="F6322" s="73">
        <v>494415</v>
      </c>
      <c r="G6322" s="72" t="s">
        <v>14</v>
      </c>
      <c r="H6322" s="72" t="s">
        <v>15</v>
      </c>
      <c r="I6322" s="72" t="s">
        <v>16</v>
      </c>
      <c r="J6322" s="72" t="s">
        <v>18</v>
      </c>
      <c r="K6322" s="72" t="s">
        <v>214</v>
      </c>
      <c r="L6322" s="72" t="s">
        <v>629</v>
      </c>
      <c r="M6322" s="72" t="s">
        <v>424</v>
      </c>
    </row>
    <row r="6323" spans="2:13" x14ac:dyDescent="0.25">
      <c r="B6323" s="72" t="s">
        <v>143</v>
      </c>
      <c r="C6323" s="72" t="s">
        <v>144</v>
      </c>
      <c r="D6323" s="72" t="s">
        <v>12</v>
      </c>
      <c r="E6323" s="72" t="s">
        <v>149</v>
      </c>
      <c r="F6323" s="73">
        <v>13778161</v>
      </c>
      <c r="G6323" s="72" t="s">
        <v>14</v>
      </c>
      <c r="H6323" s="72" t="s">
        <v>155</v>
      </c>
      <c r="I6323" s="72" t="s">
        <v>16</v>
      </c>
      <c r="J6323" s="72" t="s">
        <v>18</v>
      </c>
      <c r="K6323" s="72" t="s">
        <v>267</v>
      </c>
      <c r="L6323" s="72" t="s">
        <v>478</v>
      </c>
      <c r="M6323" s="72" t="s">
        <v>151</v>
      </c>
    </row>
    <row r="6324" spans="2:13" x14ac:dyDescent="0.25">
      <c r="B6324" s="72" t="s">
        <v>143</v>
      </c>
      <c r="C6324" s="72" t="s">
        <v>144</v>
      </c>
      <c r="D6324" s="72" t="s">
        <v>12</v>
      </c>
      <c r="E6324" s="72" t="s">
        <v>282</v>
      </c>
      <c r="F6324" s="73">
        <v>-702</v>
      </c>
      <c r="G6324" s="72" t="s">
        <v>14</v>
      </c>
      <c r="H6324" s="72" t="s">
        <v>155</v>
      </c>
      <c r="I6324" s="72" t="s">
        <v>16</v>
      </c>
      <c r="J6324" s="72" t="s">
        <v>18</v>
      </c>
      <c r="K6324" s="72" t="s">
        <v>33</v>
      </c>
      <c r="L6324" s="72" t="s">
        <v>538</v>
      </c>
      <c r="M6324" s="72"/>
    </row>
    <row r="6325" spans="2:13" x14ac:dyDescent="0.25">
      <c r="B6325" s="72" t="s">
        <v>143</v>
      </c>
      <c r="C6325" s="72" t="s">
        <v>144</v>
      </c>
      <c r="D6325" s="72" t="s">
        <v>12</v>
      </c>
      <c r="E6325" s="72" t="s">
        <v>201</v>
      </c>
      <c r="F6325" s="73">
        <v>142179</v>
      </c>
      <c r="G6325" s="72" t="s">
        <v>14</v>
      </c>
      <c r="H6325" s="72" t="s">
        <v>15</v>
      </c>
      <c r="I6325" s="72" t="s">
        <v>16</v>
      </c>
      <c r="J6325" s="72" t="s">
        <v>18</v>
      </c>
      <c r="K6325" s="72" t="s">
        <v>147</v>
      </c>
      <c r="L6325" s="72" t="s">
        <v>550</v>
      </c>
      <c r="M6325" s="72" t="s">
        <v>203</v>
      </c>
    </row>
    <row r="6326" spans="2:13" x14ac:dyDescent="0.25">
      <c r="B6326" s="72" t="s">
        <v>143</v>
      </c>
      <c r="C6326" s="72" t="s">
        <v>144</v>
      </c>
      <c r="D6326" s="72" t="s">
        <v>12</v>
      </c>
      <c r="E6326" s="72" t="s">
        <v>199</v>
      </c>
      <c r="F6326" s="73">
        <v>335</v>
      </c>
      <c r="G6326" s="72" t="s">
        <v>14</v>
      </c>
      <c r="H6326" s="72" t="s">
        <v>15</v>
      </c>
      <c r="I6326" s="72" t="s">
        <v>16</v>
      </c>
      <c r="J6326" s="72" t="s">
        <v>371</v>
      </c>
      <c r="K6326" s="72" t="s">
        <v>205</v>
      </c>
      <c r="L6326" s="72" t="s">
        <v>792</v>
      </c>
      <c r="M6326" s="72"/>
    </row>
    <row r="6327" spans="2:13" x14ac:dyDescent="0.25">
      <c r="B6327" s="72" t="s">
        <v>143</v>
      </c>
      <c r="C6327" s="72" t="s">
        <v>144</v>
      </c>
      <c r="D6327" s="72" t="s">
        <v>12</v>
      </c>
      <c r="E6327" s="72" t="s">
        <v>240</v>
      </c>
      <c r="F6327" s="73">
        <v>-2</v>
      </c>
      <c r="G6327" s="72" t="s">
        <v>14</v>
      </c>
      <c r="H6327" s="72" t="s">
        <v>15</v>
      </c>
      <c r="I6327" s="72" t="s">
        <v>16</v>
      </c>
      <c r="J6327" s="72" t="s">
        <v>18</v>
      </c>
      <c r="K6327" s="72" t="s">
        <v>33</v>
      </c>
      <c r="L6327" s="72" t="s">
        <v>360</v>
      </c>
      <c r="M6327" s="72"/>
    </row>
    <row r="6328" spans="2:13" x14ac:dyDescent="0.25">
      <c r="B6328" s="72" t="s">
        <v>143</v>
      </c>
      <c r="C6328" s="72" t="s">
        <v>144</v>
      </c>
      <c r="D6328" s="72" t="s">
        <v>12</v>
      </c>
      <c r="E6328" s="72" t="s">
        <v>183</v>
      </c>
      <c r="F6328" s="73">
        <v>6057</v>
      </c>
      <c r="G6328" s="72" t="s">
        <v>14</v>
      </c>
      <c r="H6328" s="72" t="s">
        <v>155</v>
      </c>
      <c r="I6328" s="72" t="s">
        <v>16</v>
      </c>
      <c r="J6328" s="72" t="s">
        <v>18</v>
      </c>
      <c r="K6328" s="72" t="s">
        <v>33</v>
      </c>
      <c r="L6328" s="72" t="s">
        <v>300</v>
      </c>
      <c r="M6328" s="72" t="s">
        <v>191</v>
      </c>
    </row>
    <row r="6329" spans="2:13" x14ac:dyDescent="0.25">
      <c r="B6329" s="72" t="s">
        <v>143</v>
      </c>
      <c r="C6329" s="72" t="s">
        <v>144</v>
      </c>
      <c r="D6329" s="72" t="s">
        <v>12</v>
      </c>
      <c r="E6329" s="72" t="s">
        <v>152</v>
      </c>
      <c r="F6329" s="73">
        <v>-4853</v>
      </c>
      <c r="G6329" s="72" t="s">
        <v>14</v>
      </c>
      <c r="H6329" s="72" t="s">
        <v>15</v>
      </c>
      <c r="I6329" s="72" t="s">
        <v>16</v>
      </c>
      <c r="J6329" s="72" t="s">
        <v>18</v>
      </c>
      <c r="K6329" s="72" t="s">
        <v>267</v>
      </c>
      <c r="L6329" s="72" t="s">
        <v>603</v>
      </c>
      <c r="M6329" s="72"/>
    </row>
    <row r="6330" spans="2:13" x14ac:dyDescent="0.25">
      <c r="B6330" s="72" t="s">
        <v>143</v>
      </c>
      <c r="C6330" s="72" t="s">
        <v>144</v>
      </c>
      <c r="D6330" s="72" t="s">
        <v>12</v>
      </c>
      <c r="E6330" s="72" t="s">
        <v>229</v>
      </c>
      <c r="F6330" s="73">
        <v>-1339</v>
      </c>
      <c r="G6330" s="72" t="s">
        <v>14</v>
      </c>
      <c r="H6330" s="72" t="s">
        <v>15</v>
      </c>
      <c r="I6330" s="72" t="s">
        <v>16</v>
      </c>
      <c r="J6330" s="72" t="s">
        <v>18</v>
      </c>
      <c r="K6330" s="72" t="s">
        <v>147</v>
      </c>
      <c r="L6330" s="72" t="s">
        <v>259</v>
      </c>
      <c r="M6330" s="72"/>
    </row>
    <row r="6331" spans="2:13" x14ac:dyDescent="0.25">
      <c r="B6331" s="72" t="s">
        <v>143</v>
      </c>
      <c r="C6331" s="72" t="s">
        <v>144</v>
      </c>
      <c r="D6331" s="72" t="s">
        <v>12</v>
      </c>
      <c r="E6331" s="72" t="s">
        <v>292</v>
      </c>
      <c r="F6331" s="73">
        <v>276603</v>
      </c>
      <c r="G6331" s="72" t="s">
        <v>14</v>
      </c>
      <c r="H6331" s="72" t="s">
        <v>155</v>
      </c>
      <c r="I6331" s="72" t="s">
        <v>16</v>
      </c>
      <c r="J6331" s="72" t="s">
        <v>18</v>
      </c>
      <c r="K6331" s="72" t="s">
        <v>33</v>
      </c>
      <c r="L6331" s="72" t="s">
        <v>446</v>
      </c>
      <c r="M6331" s="72" t="s">
        <v>522</v>
      </c>
    </row>
    <row r="6332" spans="2:13" x14ac:dyDescent="0.25">
      <c r="B6332" s="72" t="s">
        <v>143</v>
      </c>
      <c r="C6332" s="72" t="s">
        <v>144</v>
      </c>
      <c r="D6332" s="72" t="s">
        <v>12</v>
      </c>
      <c r="E6332" s="72" t="s">
        <v>188</v>
      </c>
      <c r="F6332" s="73">
        <v>1600791</v>
      </c>
      <c r="G6332" s="72" t="s">
        <v>14</v>
      </c>
      <c r="H6332" s="72" t="s">
        <v>155</v>
      </c>
      <c r="I6332" s="72" t="s">
        <v>16</v>
      </c>
      <c r="J6332" s="72" t="s">
        <v>18</v>
      </c>
      <c r="K6332" s="72" t="s">
        <v>33</v>
      </c>
      <c r="L6332" s="72" t="s">
        <v>485</v>
      </c>
      <c r="M6332" s="72" t="s">
        <v>191</v>
      </c>
    </row>
    <row r="6333" spans="2:13" x14ac:dyDescent="0.25">
      <c r="B6333" s="72" t="s">
        <v>143</v>
      </c>
      <c r="C6333" s="72" t="s">
        <v>144</v>
      </c>
      <c r="D6333" s="72" t="s">
        <v>12</v>
      </c>
      <c r="E6333" s="72" t="s">
        <v>219</v>
      </c>
      <c r="F6333" s="73">
        <v>12722384</v>
      </c>
      <c r="G6333" s="72" t="s">
        <v>14</v>
      </c>
      <c r="H6333" s="72" t="s">
        <v>15</v>
      </c>
      <c r="I6333" s="72" t="s">
        <v>16</v>
      </c>
      <c r="J6333" s="72" t="s">
        <v>18</v>
      </c>
      <c r="K6333" s="72" t="s">
        <v>161</v>
      </c>
      <c r="L6333" s="72" t="s">
        <v>174</v>
      </c>
      <c r="M6333" s="72"/>
    </row>
    <row r="6334" spans="2:13" x14ac:dyDescent="0.25">
      <c r="B6334" s="72" t="s">
        <v>143</v>
      </c>
      <c r="C6334" s="72" t="s">
        <v>144</v>
      </c>
      <c r="D6334" s="72" t="s">
        <v>12</v>
      </c>
      <c r="E6334" s="72" t="s">
        <v>181</v>
      </c>
      <c r="F6334" s="73">
        <v>-3946</v>
      </c>
      <c r="G6334" s="72" t="s">
        <v>14</v>
      </c>
      <c r="H6334" s="72" t="s">
        <v>155</v>
      </c>
      <c r="I6334" s="72" t="s">
        <v>16</v>
      </c>
      <c r="J6334" s="72" t="s">
        <v>18</v>
      </c>
      <c r="K6334" s="72" t="s">
        <v>33</v>
      </c>
      <c r="L6334" s="72" t="s">
        <v>700</v>
      </c>
      <c r="M6334" s="72"/>
    </row>
    <row r="6335" spans="2:13" x14ac:dyDescent="0.25">
      <c r="B6335" s="72" t="s">
        <v>143</v>
      </c>
      <c r="C6335" s="72" t="s">
        <v>144</v>
      </c>
      <c r="D6335" s="72" t="s">
        <v>12</v>
      </c>
      <c r="E6335" s="72" t="s">
        <v>213</v>
      </c>
      <c r="F6335" s="73">
        <v>22429</v>
      </c>
      <c r="G6335" s="72" t="s">
        <v>14</v>
      </c>
      <c r="H6335" s="72" t="s">
        <v>15</v>
      </c>
      <c r="I6335" s="72" t="s">
        <v>16</v>
      </c>
      <c r="J6335" s="72" t="s">
        <v>18</v>
      </c>
      <c r="K6335" s="72" t="s">
        <v>147</v>
      </c>
      <c r="L6335" s="72" t="s">
        <v>275</v>
      </c>
      <c r="M6335" s="72" t="s">
        <v>172</v>
      </c>
    </row>
    <row r="6336" spans="2:13" x14ac:dyDescent="0.25">
      <c r="B6336" s="72" t="s">
        <v>143</v>
      </c>
      <c r="C6336" s="72" t="s">
        <v>144</v>
      </c>
      <c r="D6336" s="72" t="s">
        <v>12</v>
      </c>
      <c r="E6336" s="72" t="s">
        <v>219</v>
      </c>
      <c r="F6336" s="73">
        <v>24087</v>
      </c>
      <c r="G6336" s="72" t="s">
        <v>14</v>
      </c>
      <c r="H6336" s="72" t="s">
        <v>15</v>
      </c>
      <c r="I6336" s="72" t="s">
        <v>16</v>
      </c>
      <c r="J6336" s="72" t="s">
        <v>18</v>
      </c>
      <c r="K6336" s="72" t="s">
        <v>214</v>
      </c>
      <c r="L6336" s="72" t="s">
        <v>605</v>
      </c>
      <c r="M6336" s="72"/>
    </row>
    <row r="6337" spans="2:13" x14ac:dyDescent="0.25">
      <c r="B6337" s="72" t="s">
        <v>143</v>
      </c>
      <c r="C6337" s="72" t="s">
        <v>144</v>
      </c>
      <c r="D6337" s="72" t="s">
        <v>12</v>
      </c>
      <c r="E6337" s="72" t="s">
        <v>152</v>
      </c>
      <c r="F6337" s="73">
        <v>-33319</v>
      </c>
      <c r="G6337" s="72" t="s">
        <v>14</v>
      </c>
      <c r="H6337" s="72" t="s">
        <v>155</v>
      </c>
      <c r="I6337" s="72" t="s">
        <v>16</v>
      </c>
      <c r="J6337" s="72" t="s">
        <v>18</v>
      </c>
      <c r="K6337" s="72" t="s">
        <v>33</v>
      </c>
      <c r="L6337" s="72" t="s">
        <v>176</v>
      </c>
      <c r="M6337" s="72"/>
    </row>
    <row r="6338" spans="2:13" x14ac:dyDescent="0.25">
      <c r="B6338" s="72" t="s">
        <v>143</v>
      </c>
      <c r="C6338" s="72" t="s">
        <v>144</v>
      </c>
      <c r="D6338" s="72" t="s">
        <v>12</v>
      </c>
      <c r="E6338" s="72" t="s">
        <v>227</v>
      </c>
      <c r="F6338" s="73">
        <v>404</v>
      </c>
      <c r="G6338" s="72" t="s">
        <v>14</v>
      </c>
      <c r="H6338" s="72" t="s">
        <v>15</v>
      </c>
      <c r="I6338" s="72" t="s">
        <v>16</v>
      </c>
      <c r="J6338" s="72" t="s">
        <v>18</v>
      </c>
      <c r="K6338" s="72" t="s">
        <v>24</v>
      </c>
      <c r="L6338" s="72" t="s">
        <v>608</v>
      </c>
      <c r="M6338" s="72" t="s">
        <v>172</v>
      </c>
    </row>
    <row r="6339" spans="2:13" x14ac:dyDescent="0.25">
      <c r="B6339" s="72" t="s">
        <v>143</v>
      </c>
      <c r="C6339" s="72" t="s">
        <v>144</v>
      </c>
      <c r="D6339" s="72" t="s">
        <v>12</v>
      </c>
      <c r="E6339" s="72" t="s">
        <v>282</v>
      </c>
      <c r="F6339" s="73">
        <v>-2099</v>
      </c>
      <c r="G6339" s="72" t="s">
        <v>14</v>
      </c>
      <c r="H6339" s="72" t="s">
        <v>155</v>
      </c>
      <c r="I6339" s="72" t="s">
        <v>16</v>
      </c>
      <c r="J6339" s="72" t="s">
        <v>18</v>
      </c>
      <c r="K6339" s="72" t="s">
        <v>147</v>
      </c>
      <c r="L6339" s="72" t="s">
        <v>587</v>
      </c>
      <c r="M6339" s="72"/>
    </row>
    <row r="6340" spans="2:13" x14ac:dyDescent="0.25">
      <c r="B6340" s="72" t="s">
        <v>143</v>
      </c>
      <c r="C6340" s="72" t="s">
        <v>144</v>
      </c>
      <c r="D6340" s="72" t="s">
        <v>12</v>
      </c>
      <c r="E6340" s="72" t="s">
        <v>152</v>
      </c>
      <c r="F6340" s="73">
        <v>-1088</v>
      </c>
      <c r="G6340" s="72" t="s">
        <v>14</v>
      </c>
      <c r="H6340" s="72" t="s">
        <v>155</v>
      </c>
      <c r="I6340" s="72" t="s">
        <v>16</v>
      </c>
      <c r="J6340" s="72" t="s">
        <v>371</v>
      </c>
      <c r="K6340" s="72" t="s">
        <v>33</v>
      </c>
      <c r="L6340" s="72" t="s">
        <v>510</v>
      </c>
      <c r="M6340" s="72"/>
    </row>
    <row r="6341" spans="2:13" x14ac:dyDescent="0.25">
      <c r="B6341" s="72" t="s">
        <v>143</v>
      </c>
      <c r="C6341" s="72" t="s">
        <v>144</v>
      </c>
      <c r="D6341" s="72" t="s">
        <v>12</v>
      </c>
      <c r="E6341" s="72" t="s">
        <v>183</v>
      </c>
      <c r="F6341" s="73">
        <v>48501</v>
      </c>
      <c r="G6341" s="72" t="s">
        <v>14</v>
      </c>
      <c r="H6341" s="72" t="s">
        <v>15</v>
      </c>
      <c r="I6341" s="72" t="s">
        <v>16</v>
      </c>
      <c r="J6341" s="72" t="s">
        <v>18</v>
      </c>
      <c r="K6341" s="72" t="s">
        <v>147</v>
      </c>
      <c r="L6341" s="72" t="s">
        <v>574</v>
      </c>
      <c r="M6341" s="72" t="s">
        <v>248</v>
      </c>
    </row>
    <row r="6342" spans="2:13" x14ac:dyDescent="0.25">
      <c r="B6342" s="72" t="s">
        <v>143</v>
      </c>
      <c r="C6342" s="72" t="s">
        <v>144</v>
      </c>
      <c r="D6342" s="72" t="s">
        <v>12</v>
      </c>
      <c r="E6342" s="72" t="s">
        <v>229</v>
      </c>
      <c r="F6342" s="73">
        <v>-1578</v>
      </c>
      <c r="G6342" s="72" t="s">
        <v>14</v>
      </c>
      <c r="H6342" s="72" t="s">
        <v>155</v>
      </c>
      <c r="I6342" s="72" t="s">
        <v>136</v>
      </c>
      <c r="J6342" s="72" t="s">
        <v>18</v>
      </c>
      <c r="K6342" s="72" t="s">
        <v>21</v>
      </c>
      <c r="L6342" s="72" t="s">
        <v>325</v>
      </c>
      <c r="M6342" s="72"/>
    </row>
    <row r="6343" spans="2:13" x14ac:dyDescent="0.25">
      <c r="B6343" s="72" t="s">
        <v>143</v>
      </c>
      <c r="C6343" s="72" t="s">
        <v>144</v>
      </c>
      <c r="D6343" s="72" t="s">
        <v>12</v>
      </c>
      <c r="E6343" s="72" t="s">
        <v>145</v>
      </c>
      <c r="F6343" s="73">
        <v>-28886</v>
      </c>
      <c r="G6343" s="72" t="s">
        <v>14</v>
      </c>
      <c r="H6343" s="72" t="s">
        <v>155</v>
      </c>
      <c r="I6343" s="72" t="s">
        <v>16</v>
      </c>
      <c r="J6343" s="72" t="s">
        <v>18</v>
      </c>
      <c r="K6343" s="72" t="s">
        <v>33</v>
      </c>
      <c r="L6343" s="72" t="s">
        <v>435</v>
      </c>
      <c r="M6343" s="72"/>
    </row>
    <row r="6344" spans="2:13" x14ac:dyDescent="0.25">
      <c r="B6344" s="72" t="s">
        <v>143</v>
      </c>
      <c r="C6344" s="72" t="s">
        <v>144</v>
      </c>
      <c r="D6344" s="72" t="s">
        <v>12</v>
      </c>
      <c r="E6344" s="72" t="s">
        <v>181</v>
      </c>
      <c r="F6344" s="73">
        <v>-184</v>
      </c>
      <c r="G6344" s="72" t="s">
        <v>14</v>
      </c>
      <c r="H6344" s="72" t="s">
        <v>15</v>
      </c>
      <c r="I6344" s="72" t="s">
        <v>16</v>
      </c>
      <c r="J6344" s="72" t="s">
        <v>18</v>
      </c>
      <c r="K6344" s="72" t="s">
        <v>214</v>
      </c>
      <c r="L6344" s="72" t="s">
        <v>590</v>
      </c>
      <c r="M6344" s="72"/>
    </row>
    <row r="6345" spans="2:13" x14ac:dyDescent="0.25">
      <c r="B6345" s="72" t="s">
        <v>143</v>
      </c>
      <c r="C6345" s="72" t="s">
        <v>144</v>
      </c>
      <c r="D6345" s="72" t="s">
        <v>12</v>
      </c>
      <c r="E6345" s="72" t="s">
        <v>335</v>
      </c>
      <c r="F6345" s="73">
        <v>931824</v>
      </c>
      <c r="G6345" s="72" t="s">
        <v>14</v>
      </c>
      <c r="H6345" s="72" t="s">
        <v>15</v>
      </c>
      <c r="I6345" s="72" t="s">
        <v>16</v>
      </c>
      <c r="J6345" s="72" t="s">
        <v>18</v>
      </c>
      <c r="K6345" s="72" t="s">
        <v>147</v>
      </c>
      <c r="L6345" s="72" t="s">
        <v>158</v>
      </c>
      <c r="M6345" s="72" t="s">
        <v>203</v>
      </c>
    </row>
    <row r="6346" spans="2:13" x14ac:dyDescent="0.25">
      <c r="B6346" s="72" t="s">
        <v>143</v>
      </c>
      <c r="C6346" s="72" t="s">
        <v>144</v>
      </c>
      <c r="D6346" s="72" t="s">
        <v>12</v>
      </c>
      <c r="E6346" s="72" t="s">
        <v>145</v>
      </c>
      <c r="F6346" s="73">
        <v>-3307</v>
      </c>
      <c r="G6346" s="72" t="s">
        <v>14</v>
      </c>
      <c r="H6346" s="72" t="s">
        <v>15</v>
      </c>
      <c r="I6346" s="72" t="s">
        <v>16</v>
      </c>
      <c r="J6346" s="72" t="s">
        <v>18</v>
      </c>
      <c r="K6346" s="72" t="s">
        <v>147</v>
      </c>
      <c r="L6346" s="72" t="s">
        <v>417</v>
      </c>
      <c r="M6346" s="72"/>
    </row>
    <row r="6347" spans="2:13" x14ac:dyDescent="0.25">
      <c r="B6347" s="72" t="s">
        <v>143</v>
      </c>
      <c r="C6347" s="72" t="s">
        <v>144</v>
      </c>
      <c r="D6347" s="72" t="s">
        <v>12</v>
      </c>
      <c r="E6347" s="72" t="s">
        <v>282</v>
      </c>
      <c r="F6347" s="73">
        <v>-6725</v>
      </c>
      <c r="G6347" s="72" t="s">
        <v>14</v>
      </c>
      <c r="H6347" s="72" t="s">
        <v>15</v>
      </c>
      <c r="I6347" s="72" t="s">
        <v>16</v>
      </c>
      <c r="J6347" s="72" t="s">
        <v>18</v>
      </c>
      <c r="K6347" s="72" t="s">
        <v>205</v>
      </c>
      <c r="L6347" s="72" t="s">
        <v>658</v>
      </c>
      <c r="M6347" s="72"/>
    </row>
    <row r="6348" spans="2:13" x14ac:dyDescent="0.25">
      <c r="B6348" s="72" t="s">
        <v>143</v>
      </c>
      <c r="C6348" s="72" t="s">
        <v>144</v>
      </c>
      <c r="D6348" s="72" t="s">
        <v>12</v>
      </c>
      <c r="E6348" s="72" t="s">
        <v>237</v>
      </c>
      <c r="F6348" s="73">
        <v>306574</v>
      </c>
      <c r="G6348" s="72" t="s">
        <v>14</v>
      </c>
      <c r="H6348" s="72" t="s">
        <v>15</v>
      </c>
      <c r="I6348" s="72" t="s">
        <v>16</v>
      </c>
      <c r="J6348" s="72" t="s">
        <v>18</v>
      </c>
      <c r="K6348" s="72" t="s">
        <v>147</v>
      </c>
      <c r="L6348" s="72" t="s">
        <v>217</v>
      </c>
      <c r="M6348" s="72" t="s">
        <v>163</v>
      </c>
    </row>
    <row r="6349" spans="2:13" x14ac:dyDescent="0.25">
      <c r="B6349" s="72" t="s">
        <v>143</v>
      </c>
      <c r="C6349" s="72" t="s">
        <v>144</v>
      </c>
      <c r="D6349" s="72" t="s">
        <v>12</v>
      </c>
      <c r="E6349" s="72" t="s">
        <v>188</v>
      </c>
      <c r="F6349" s="73">
        <v>1075744</v>
      </c>
      <c r="G6349" s="72" t="s">
        <v>14</v>
      </c>
      <c r="H6349" s="72" t="s">
        <v>155</v>
      </c>
      <c r="I6349" s="72" t="s">
        <v>16</v>
      </c>
      <c r="J6349" s="72" t="s">
        <v>18</v>
      </c>
      <c r="K6349" s="72" t="s">
        <v>33</v>
      </c>
      <c r="L6349" s="72" t="s">
        <v>649</v>
      </c>
      <c r="M6349" s="72" t="s">
        <v>151</v>
      </c>
    </row>
    <row r="6350" spans="2:13" x14ac:dyDescent="0.25">
      <c r="B6350" s="72" t="s">
        <v>143</v>
      </c>
      <c r="C6350" s="72" t="s">
        <v>144</v>
      </c>
      <c r="D6350" s="72" t="s">
        <v>12</v>
      </c>
      <c r="E6350" s="72" t="s">
        <v>199</v>
      </c>
      <c r="F6350" s="73">
        <v>115310</v>
      </c>
      <c r="G6350" s="72" t="s">
        <v>14</v>
      </c>
      <c r="H6350" s="72" t="s">
        <v>155</v>
      </c>
      <c r="I6350" s="72" t="s">
        <v>16</v>
      </c>
      <c r="J6350" s="72" t="s">
        <v>18</v>
      </c>
      <c r="K6350" s="72" t="s">
        <v>147</v>
      </c>
      <c r="L6350" s="72" t="s">
        <v>295</v>
      </c>
      <c r="M6350" s="72"/>
    </row>
    <row r="6351" spans="2:13" x14ac:dyDescent="0.25">
      <c r="B6351" s="72" t="s">
        <v>143</v>
      </c>
      <c r="C6351" s="72" t="s">
        <v>144</v>
      </c>
      <c r="D6351" s="72" t="s">
        <v>12</v>
      </c>
      <c r="E6351" s="72" t="s">
        <v>227</v>
      </c>
      <c r="F6351" s="73">
        <v>41670</v>
      </c>
      <c r="G6351" s="72" t="s">
        <v>14</v>
      </c>
      <c r="H6351" s="72" t="s">
        <v>155</v>
      </c>
      <c r="I6351" s="72" t="s">
        <v>16</v>
      </c>
      <c r="J6351" s="72" t="s">
        <v>18</v>
      </c>
      <c r="K6351" s="72" t="s">
        <v>33</v>
      </c>
      <c r="L6351" s="72" t="s">
        <v>691</v>
      </c>
      <c r="M6351" s="72" t="s">
        <v>191</v>
      </c>
    </row>
    <row r="6352" spans="2:13" x14ac:dyDescent="0.25">
      <c r="B6352" s="72" t="s">
        <v>143</v>
      </c>
      <c r="C6352" s="72" t="s">
        <v>144</v>
      </c>
      <c r="D6352" s="72" t="s">
        <v>12</v>
      </c>
      <c r="E6352" s="72" t="s">
        <v>160</v>
      </c>
      <c r="F6352" s="73">
        <v>69948</v>
      </c>
      <c r="G6352" s="72" t="s">
        <v>14</v>
      </c>
      <c r="H6352" s="72" t="s">
        <v>15</v>
      </c>
      <c r="I6352" s="72" t="s">
        <v>16</v>
      </c>
      <c r="J6352" s="72" t="s">
        <v>18</v>
      </c>
      <c r="K6352" s="72" t="s">
        <v>189</v>
      </c>
      <c r="L6352" s="72" t="s">
        <v>505</v>
      </c>
      <c r="M6352" s="72" t="s">
        <v>248</v>
      </c>
    </row>
    <row r="6353" spans="2:13" x14ac:dyDescent="0.25">
      <c r="B6353" s="72" t="s">
        <v>143</v>
      </c>
      <c r="C6353" s="72" t="s">
        <v>144</v>
      </c>
      <c r="D6353" s="72" t="s">
        <v>12</v>
      </c>
      <c r="E6353" s="72" t="s">
        <v>188</v>
      </c>
      <c r="F6353" s="73">
        <v>3191</v>
      </c>
      <c r="G6353" s="72" t="s">
        <v>14</v>
      </c>
      <c r="H6353" s="72" t="s">
        <v>15</v>
      </c>
      <c r="I6353" s="72" t="s">
        <v>16</v>
      </c>
      <c r="J6353" s="72" t="s">
        <v>18</v>
      </c>
      <c r="K6353" s="72" t="s">
        <v>33</v>
      </c>
      <c r="L6353" s="72" t="s">
        <v>491</v>
      </c>
      <c r="M6353" s="72" t="s">
        <v>151</v>
      </c>
    </row>
    <row r="6354" spans="2:13" x14ac:dyDescent="0.25">
      <c r="B6354" s="72" t="s">
        <v>143</v>
      </c>
      <c r="C6354" s="72" t="s">
        <v>144</v>
      </c>
      <c r="D6354" s="72" t="s">
        <v>12</v>
      </c>
      <c r="E6354" s="72" t="s">
        <v>229</v>
      </c>
      <c r="F6354" s="73">
        <v>-57653</v>
      </c>
      <c r="G6354" s="72" t="s">
        <v>14</v>
      </c>
      <c r="H6354" s="72" t="s">
        <v>15</v>
      </c>
      <c r="I6354" s="72" t="s">
        <v>16</v>
      </c>
      <c r="J6354" s="72" t="s">
        <v>18</v>
      </c>
      <c r="K6354" s="72" t="s">
        <v>214</v>
      </c>
      <c r="L6354" s="72" t="s">
        <v>560</v>
      </c>
      <c r="M6354" s="72"/>
    </row>
    <row r="6355" spans="2:13" x14ac:dyDescent="0.25">
      <c r="B6355" s="72" t="s">
        <v>143</v>
      </c>
      <c r="C6355" s="72" t="s">
        <v>144</v>
      </c>
      <c r="D6355" s="72" t="s">
        <v>12</v>
      </c>
      <c r="E6355" s="72" t="s">
        <v>383</v>
      </c>
      <c r="F6355" s="73">
        <v>102746</v>
      </c>
      <c r="G6355" s="72" t="s">
        <v>14</v>
      </c>
      <c r="H6355" s="72" t="s">
        <v>15</v>
      </c>
      <c r="I6355" s="72" t="s">
        <v>16</v>
      </c>
      <c r="J6355" s="72" t="s">
        <v>18</v>
      </c>
      <c r="K6355" s="72" t="s">
        <v>168</v>
      </c>
      <c r="L6355" s="72" t="s">
        <v>413</v>
      </c>
      <c r="M6355" s="72" t="s">
        <v>522</v>
      </c>
    </row>
    <row r="6356" spans="2:13" x14ac:dyDescent="0.25">
      <c r="B6356" s="72" t="s">
        <v>143</v>
      </c>
      <c r="C6356" s="72" t="s">
        <v>144</v>
      </c>
      <c r="D6356" s="72" t="s">
        <v>12</v>
      </c>
      <c r="E6356" s="72" t="s">
        <v>349</v>
      </c>
      <c r="F6356" s="73">
        <v>821</v>
      </c>
      <c r="G6356" s="72" t="s">
        <v>14</v>
      </c>
      <c r="H6356" s="72" t="s">
        <v>15</v>
      </c>
      <c r="I6356" s="72" t="s">
        <v>16</v>
      </c>
      <c r="J6356" s="72" t="s">
        <v>18</v>
      </c>
      <c r="K6356" s="72" t="s">
        <v>21</v>
      </c>
      <c r="L6356" s="72" t="s">
        <v>249</v>
      </c>
      <c r="M6356" s="72" t="s">
        <v>159</v>
      </c>
    </row>
    <row r="6357" spans="2:13" x14ac:dyDescent="0.25">
      <c r="B6357" s="72" t="s">
        <v>143</v>
      </c>
      <c r="C6357" s="72" t="s">
        <v>144</v>
      </c>
      <c r="D6357" s="72" t="s">
        <v>12</v>
      </c>
      <c r="E6357" s="72" t="s">
        <v>227</v>
      </c>
      <c r="F6357" s="73">
        <v>48744</v>
      </c>
      <c r="G6357" s="72" t="s">
        <v>14</v>
      </c>
      <c r="H6357" s="72" t="s">
        <v>15</v>
      </c>
      <c r="I6357" s="72" t="s">
        <v>16</v>
      </c>
      <c r="J6357" s="72" t="s">
        <v>18</v>
      </c>
      <c r="K6357" s="72" t="s">
        <v>147</v>
      </c>
      <c r="L6357" s="72" t="s">
        <v>358</v>
      </c>
      <c r="M6357" s="72" t="s">
        <v>191</v>
      </c>
    </row>
    <row r="6358" spans="2:13" x14ac:dyDescent="0.25">
      <c r="B6358" s="72" t="s">
        <v>143</v>
      </c>
      <c r="C6358" s="72" t="s">
        <v>144</v>
      </c>
      <c r="D6358" s="72" t="s">
        <v>12</v>
      </c>
      <c r="E6358" s="72" t="s">
        <v>227</v>
      </c>
      <c r="F6358" s="73">
        <v>30623</v>
      </c>
      <c r="G6358" s="72" t="s">
        <v>14</v>
      </c>
      <c r="H6358" s="72" t="s">
        <v>15</v>
      </c>
      <c r="I6358" s="72" t="s">
        <v>16</v>
      </c>
      <c r="J6358" s="72" t="s">
        <v>18</v>
      </c>
      <c r="K6358" s="72" t="s">
        <v>257</v>
      </c>
      <c r="L6358" s="72" t="s">
        <v>258</v>
      </c>
      <c r="M6358" s="72" t="s">
        <v>151</v>
      </c>
    </row>
    <row r="6359" spans="2:13" x14ac:dyDescent="0.25">
      <c r="B6359" s="72" t="s">
        <v>143</v>
      </c>
      <c r="C6359" s="72" t="s">
        <v>144</v>
      </c>
      <c r="D6359" s="72" t="s">
        <v>12</v>
      </c>
      <c r="E6359" s="72" t="s">
        <v>145</v>
      </c>
      <c r="F6359" s="73">
        <v>-434</v>
      </c>
      <c r="G6359" s="72" t="s">
        <v>14</v>
      </c>
      <c r="H6359" s="72" t="s">
        <v>15</v>
      </c>
      <c r="I6359" s="72" t="s">
        <v>16</v>
      </c>
      <c r="J6359" s="72" t="s">
        <v>18</v>
      </c>
      <c r="K6359" s="72" t="s">
        <v>161</v>
      </c>
      <c r="L6359" s="72" t="s">
        <v>695</v>
      </c>
      <c r="M6359" s="72"/>
    </row>
    <row r="6360" spans="2:13" x14ac:dyDescent="0.25">
      <c r="B6360" s="72" t="s">
        <v>143</v>
      </c>
      <c r="C6360" s="72" t="s">
        <v>144</v>
      </c>
      <c r="D6360" s="72" t="s">
        <v>12</v>
      </c>
      <c r="E6360" s="72" t="s">
        <v>425</v>
      </c>
      <c r="F6360" s="73">
        <v>225492</v>
      </c>
      <c r="G6360" s="72" t="s">
        <v>14</v>
      </c>
      <c r="H6360" s="72" t="s">
        <v>15</v>
      </c>
      <c r="I6360" s="72" t="s">
        <v>16</v>
      </c>
      <c r="J6360" s="72" t="s">
        <v>18</v>
      </c>
      <c r="K6360" s="72" t="s">
        <v>33</v>
      </c>
      <c r="L6360" s="72" t="s">
        <v>462</v>
      </c>
      <c r="M6360" s="72"/>
    </row>
    <row r="6361" spans="2:13" x14ac:dyDescent="0.25">
      <c r="B6361" s="72" t="s">
        <v>143</v>
      </c>
      <c r="C6361" s="72" t="s">
        <v>144</v>
      </c>
      <c r="D6361" s="72" t="s">
        <v>12</v>
      </c>
      <c r="E6361" s="72" t="s">
        <v>227</v>
      </c>
      <c r="F6361" s="73">
        <v>1261</v>
      </c>
      <c r="G6361" s="72" t="s">
        <v>14</v>
      </c>
      <c r="H6361" s="72" t="s">
        <v>15</v>
      </c>
      <c r="I6361" s="72" t="s">
        <v>16</v>
      </c>
      <c r="J6361" s="72" t="s">
        <v>18</v>
      </c>
      <c r="K6361" s="72" t="s">
        <v>161</v>
      </c>
      <c r="L6361" s="72" t="s">
        <v>265</v>
      </c>
      <c r="M6361" s="72" t="s">
        <v>151</v>
      </c>
    </row>
    <row r="6362" spans="2:13" x14ac:dyDescent="0.25">
      <c r="B6362" s="72" t="s">
        <v>143</v>
      </c>
      <c r="C6362" s="72" t="s">
        <v>144</v>
      </c>
      <c r="D6362" s="72" t="s">
        <v>12</v>
      </c>
      <c r="E6362" s="72" t="s">
        <v>181</v>
      </c>
      <c r="F6362" s="73">
        <v>-113</v>
      </c>
      <c r="G6362" s="72" t="s">
        <v>14</v>
      </c>
      <c r="H6362" s="72" t="s">
        <v>155</v>
      </c>
      <c r="I6362" s="72" t="s">
        <v>16</v>
      </c>
      <c r="J6362" s="72" t="s">
        <v>18</v>
      </c>
      <c r="K6362" s="72" t="s">
        <v>33</v>
      </c>
      <c r="L6362" s="72" t="s">
        <v>465</v>
      </c>
      <c r="M6362" s="72"/>
    </row>
    <row r="6363" spans="2:13" x14ac:dyDescent="0.25">
      <c r="B6363" s="72" t="s">
        <v>143</v>
      </c>
      <c r="C6363" s="72" t="s">
        <v>144</v>
      </c>
      <c r="D6363" s="72" t="s">
        <v>12</v>
      </c>
      <c r="E6363" s="72" t="s">
        <v>199</v>
      </c>
      <c r="F6363" s="73">
        <v>927</v>
      </c>
      <c r="G6363" s="72" t="s">
        <v>14</v>
      </c>
      <c r="H6363" s="72" t="s">
        <v>155</v>
      </c>
      <c r="I6363" s="72" t="s">
        <v>16</v>
      </c>
      <c r="J6363" s="72" t="s">
        <v>18</v>
      </c>
      <c r="K6363" s="72" t="s">
        <v>21</v>
      </c>
      <c r="L6363" s="72" t="s">
        <v>198</v>
      </c>
      <c r="M6363" s="72"/>
    </row>
    <row r="6364" spans="2:13" x14ac:dyDescent="0.25">
      <c r="B6364" s="72" t="s">
        <v>143</v>
      </c>
      <c r="C6364" s="72" t="s">
        <v>144</v>
      </c>
      <c r="D6364" s="72" t="s">
        <v>12</v>
      </c>
      <c r="E6364" s="72" t="s">
        <v>188</v>
      </c>
      <c r="F6364" s="73">
        <v>62729</v>
      </c>
      <c r="G6364" s="72" t="s">
        <v>14</v>
      </c>
      <c r="H6364" s="72" t="s">
        <v>15</v>
      </c>
      <c r="I6364" s="72" t="s">
        <v>136</v>
      </c>
      <c r="J6364" s="72" t="s">
        <v>18</v>
      </c>
      <c r="K6364" s="72" t="s">
        <v>147</v>
      </c>
      <c r="L6364" s="72" t="s">
        <v>225</v>
      </c>
      <c r="M6364" s="72" t="s">
        <v>248</v>
      </c>
    </row>
    <row r="6365" spans="2:13" x14ac:dyDescent="0.25">
      <c r="B6365" s="72" t="s">
        <v>143</v>
      </c>
      <c r="C6365" s="72" t="s">
        <v>144</v>
      </c>
      <c r="D6365" s="72" t="s">
        <v>12</v>
      </c>
      <c r="E6365" s="72" t="s">
        <v>213</v>
      </c>
      <c r="F6365" s="73">
        <v>288766</v>
      </c>
      <c r="G6365" s="72" t="s">
        <v>14</v>
      </c>
      <c r="H6365" s="72" t="s">
        <v>15</v>
      </c>
      <c r="I6365" s="72" t="s">
        <v>16</v>
      </c>
      <c r="J6365" s="72" t="s">
        <v>18</v>
      </c>
      <c r="K6365" s="72" t="s">
        <v>33</v>
      </c>
      <c r="L6365" s="72" t="s">
        <v>778</v>
      </c>
      <c r="M6365" s="72" t="s">
        <v>172</v>
      </c>
    </row>
    <row r="6366" spans="2:13" x14ac:dyDescent="0.25">
      <c r="B6366" s="72" t="s">
        <v>143</v>
      </c>
      <c r="C6366" s="72" t="s">
        <v>144</v>
      </c>
      <c r="D6366" s="72" t="s">
        <v>12</v>
      </c>
      <c r="E6366" s="72" t="s">
        <v>145</v>
      </c>
      <c r="F6366" s="73">
        <v>-2811</v>
      </c>
      <c r="G6366" s="72" t="s">
        <v>14</v>
      </c>
      <c r="H6366" s="72" t="s">
        <v>15</v>
      </c>
      <c r="I6366" s="72" t="s">
        <v>136</v>
      </c>
      <c r="J6366" s="72" t="s">
        <v>18</v>
      </c>
      <c r="K6366" s="72" t="s">
        <v>184</v>
      </c>
      <c r="L6366" s="72" t="s">
        <v>639</v>
      </c>
      <c r="M6366" s="72"/>
    </row>
    <row r="6367" spans="2:13" x14ac:dyDescent="0.25">
      <c r="B6367" s="72" t="s">
        <v>143</v>
      </c>
      <c r="C6367" s="72" t="s">
        <v>144</v>
      </c>
      <c r="D6367" s="72" t="s">
        <v>12</v>
      </c>
      <c r="E6367" s="72" t="s">
        <v>349</v>
      </c>
      <c r="F6367" s="73">
        <v>12655</v>
      </c>
      <c r="G6367" s="72" t="s">
        <v>14</v>
      </c>
      <c r="H6367" s="72" t="s">
        <v>155</v>
      </c>
      <c r="I6367" s="72" t="s">
        <v>16</v>
      </c>
      <c r="J6367" s="72" t="s">
        <v>18</v>
      </c>
      <c r="K6367" s="72" t="s">
        <v>267</v>
      </c>
      <c r="L6367" s="72" t="s">
        <v>340</v>
      </c>
      <c r="M6367" s="72" t="s">
        <v>322</v>
      </c>
    </row>
    <row r="6368" spans="2:13" x14ac:dyDescent="0.25">
      <c r="B6368" s="72" t="s">
        <v>143</v>
      </c>
      <c r="C6368" s="72" t="s">
        <v>144</v>
      </c>
      <c r="D6368" s="72" t="s">
        <v>12</v>
      </c>
      <c r="E6368" s="72" t="s">
        <v>213</v>
      </c>
      <c r="F6368" s="73">
        <v>107511</v>
      </c>
      <c r="G6368" s="72" t="s">
        <v>14</v>
      </c>
      <c r="H6368" s="72" t="s">
        <v>155</v>
      </c>
      <c r="I6368" s="72" t="s">
        <v>16</v>
      </c>
      <c r="J6368" s="72" t="s">
        <v>18</v>
      </c>
      <c r="K6368" s="72" t="s">
        <v>33</v>
      </c>
      <c r="L6368" s="72" t="s">
        <v>691</v>
      </c>
      <c r="M6368" s="72" t="s">
        <v>248</v>
      </c>
    </row>
    <row r="6369" spans="2:13" x14ac:dyDescent="0.25">
      <c r="B6369" s="72" t="s">
        <v>143</v>
      </c>
      <c r="C6369" s="72" t="s">
        <v>144</v>
      </c>
      <c r="D6369" s="72" t="s">
        <v>12</v>
      </c>
      <c r="E6369" s="72" t="s">
        <v>229</v>
      </c>
      <c r="F6369" s="73">
        <v>-303</v>
      </c>
      <c r="G6369" s="72" t="s">
        <v>14</v>
      </c>
      <c r="H6369" s="72" t="s">
        <v>15</v>
      </c>
      <c r="I6369" s="72" t="s">
        <v>16</v>
      </c>
      <c r="J6369" s="72" t="s">
        <v>18</v>
      </c>
      <c r="K6369" s="72" t="s">
        <v>33</v>
      </c>
      <c r="L6369" s="72" t="s">
        <v>805</v>
      </c>
      <c r="M6369" s="72"/>
    </row>
    <row r="6370" spans="2:13" x14ac:dyDescent="0.25">
      <c r="B6370" s="72" t="s">
        <v>143</v>
      </c>
      <c r="C6370" s="72" t="s">
        <v>144</v>
      </c>
      <c r="D6370" s="72" t="s">
        <v>12</v>
      </c>
      <c r="E6370" s="72" t="s">
        <v>145</v>
      </c>
      <c r="F6370" s="73">
        <v>-11</v>
      </c>
      <c r="G6370" s="72" t="s">
        <v>14</v>
      </c>
      <c r="H6370" s="72" t="s">
        <v>15</v>
      </c>
      <c r="I6370" s="72" t="s">
        <v>16</v>
      </c>
      <c r="J6370" s="72" t="s">
        <v>18</v>
      </c>
      <c r="K6370" s="72" t="s">
        <v>24</v>
      </c>
      <c r="L6370" s="72" t="s">
        <v>540</v>
      </c>
      <c r="M6370" s="72"/>
    </row>
    <row r="6371" spans="2:13" x14ac:dyDescent="0.25">
      <c r="B6371" s="72" t="s">
        <v>143</v>
      </c>
      <c r="C6371" s="72" t="s">
        <v>144</v>
      </c>
      <c r="D6371" s="72" t="s">
        <v>12</v>
      </c>
      <c r="E6371" s="72" t="s">
        <v>282</v>
      </c>
      <c r="F6371" s="73">
        <v>-7728</v>
      </c>
      <c r="G6371" s="72" t="s">
        <v>14</v>
      </c>
      <c r="H6371" s="72" t="s">
        <v>15</v>
      </c>
      <c r="I6371" s="72" t="s">
        <v>16</v>
      </c>
      <c r="J6371" s="72" t="s">
        <v>18</v>
      </c>
      <c r="K6371" s="72" t="s">
        <v>147</v>
      </c>
      <c r="L6371" s="72" t="s">
        <v>530</v>
      </c>
      <c r="M6371" s="72"/>
    </row>
    <row r="6372" spans="2:13" x14ac:dyDescent="0.25">
      <c r="B6372" s="72" t="s">
        <v>143</v>
      </c>
      <c r="C6372" s="72" t="s">
        <v>144</v>
      </c>
      <c r="D6372" s="72" t="s">
        <v>12</v>
      </c>
      <c r="E6372" s="72" t="s">
        <v>199</v>
      </c>
      <c r="F6372" s="73">
        <v>1522</v>
      </c>
      <c r="G6372" s="72" t="s">
        <v>14</v>
      </c>
      <c r="H6372" s="72" t="s">
        <v>15</v>
      </c>
      <c r="I6372" s="72" t="s">
        <v>16</v>
      </c>
      <c r="J6372" s="72" t="s">
        <v>18</v>
      </c>
      <c r="K6372" s="72" t="s">
        <v>245</v>
      </c>
      <c r="L6372" s="72" t="s">
        <v>567</v>
      </c>
      <c r="M6372" s="72"/>
    </row>
    <row r="6373" spans="2:13" x14ac:dyDescent="0.25">
      <c r="B6373" s="72" t="s">
        <v>143</v>
      </c>
      <c r="C6373" s="72" t="s">
        <v>144</v>
      </c>
      <c r="D6373" s="72" t="s">
        <v>12</v>
      </c>
      <c r="E6373" s="72" t="s">
        <v>425</v>
      </c>
      <c r="F6373" s="73">
        <v>1003240</v>
      </c>
      <c r="G6373" s="72" t="s">
        <v>14</v>
      </c>
      <c r="H6373" s="72" t="s">
        <v>15</v>
      </c>
      <c r="I6373" s="72" t="s">
        <v>16</v>
      </c>
      <c r="J6373" s="72" t="s">
        <v>18</v>
      </c>
      <c r="K6373" s="72" t="s">
        <v>205</v>
      </c>
      <c r="L6373" s="72" t="s">
        <v>206</v>
      </c>
      <c r="M6373" s="72"/>
    </row>
    <row r="6374" spans="2:13" x14ac:dyDescent="0.25">
      <c r="B6374" s="72" t="s">
        <v>143</v>
      </c>
      <c r="C6374" s="72" t="s">
        <v>144</v>
      </c>
      <c r="D6374" s="72" t="s">
        <v>12</v>
      </c>
      <c r="E6374" s="72" t="s">
        <v>181</v>
      </c>
      <c r="F6374" s="73">
        <v>-74</v>
      </c>
      <c r="G6374" s="72" t="s">
        <v>14</v>
      </c>
      <c r="H6374" s="72" t="s">
        <v>15</v>
      </c>
      <c r="I6374" s="72" t="s">
        <v>16</v>
      </c>
      <c r="J6374" s="72" t="s">
        <v>18</v>
      </c>
      <c r="K6374" s="72" t="s">
        <v>33</v>
      </c>
      <c r="L6374" s="72" t="s">
        <v>485</v>
      </c>
      <c r="M6374" s="72"/>
    </row>
    <row r="6375" spans="2:13" x14ac:dyDescent="0.25">
      <c r="B6375" s="72" t="s">
        <v>143</v>
      </c>
      <c r="C6375" s="72" t="s">
        <v>144</v>
      </c>
      <c r="D6375" s="72" t="s">
        <v>12</v>
      </c>
      <c r="E6375" s="72" t="s">
        <v>282</v>
      </c>
      <c r="F6375" s="73">
        <v>-2829</v>
      </c>
      <c r="G6375" s="72" t="s">
        <v>14</v>
      </c>
      <c r="H6375" s="72" t="s">
        <v>15</v>
      </c>
      <c r="I6375" s="72" t="s">
        <v>136</v>
      </c>
      <c r="J6375" s="72" t="s">
        <v>18</v>
      </c>
      <c r="K6375" s="72" t="s">
        <v>33</v>
      </c>
      <c r="L6375" s="72" t="s">
        <v>485</v>
      </c>
      <c r="M6375" s="72"/>
    </row>
    <row r="6376" spans="2:13" x14ac:dyDescent="0.25">
      <c r="B6376" s="72" t="s">
        <v>143</v>
      </c>
      <c r="C6376" s="72" t="s">
        <v>144</v>
      </c>
      <c r="D6376" s="72" t="s">
        <v>12</v>
      </c>
      <c r="E6376" s="72" t="s">
        <v>181</v>
      </c>
      <c r="F6376" s="73">
        <v>-371</v>
      </c>
      <c r="G6376" s="72" t="s">
        <v>14</v>
      </c>
      <c r="H6376" s="72" t="s">
        <v>155</v>
      </c>
      <c r="I6376" s="72" t="s">
        <v>16</v>
      </c>
      <c r="J6376" s="72" t="s">
        <v>18</v>
      </c>
      <c r="K6376" s="72" t="s">
        <v>147</v>
      </c>
      <c r="L6376" s="72" t="s">
        <v>390</v>
      </c>
      <c r="M6376" s="72"/>
    </row>
    <row r="6377" spans="2:13" x14ac:dyDescent="0.25">
      <c r="B6377" s="72" t="s">
        <v>143</v>
      </c>
      <c r="C6377" s="72" t="s">
        <v>144</v>
      </c>
      <c r="D6377" s="72" t="s">
        <v>12</v>
      </c>
      <c r="E6377" s="72" t="s">
        <v>197</v>
      </c>
      <c r="F6377" s="73">
        <v>2685419</v>
      </c>
      <c r="G6377" s="72" t="s">
        <v>14</v>
      </c>
      <c r="H6377" s="72" t="s">
        <v>155</v>
      </c>
      <c r="I6377" s="72" t="s">
        <v>16</v>
      </c>
      <c r="J6377" s="72" t="s">
        <v>18</v>
      </c>
      <c r="K6377" s="72" t="s">
        <v>33</v>
      </c>
      <c r="L6377" s="72" t="s">
        <v>231</v>
      </c>
      <c r="M6377" s="72" t="s">
        <v>191</v>
      </c>
    </row>
    <row r="6378" spans="2:13" x14ac:dyDescent="0.25">
      <c r="B6378" s="72" t="s">
        <v>143</v>
      </c>
      <c r="C6378" s="72" t="s">
        <v>144</v>
      </c>
      <c r="D6378" s="72" t="s">
        <v>12</v>
      </c>
      <c r="E6378" s="72" t="s">
        <v>183</v>
      </c>
      <c r="F6378" s="73">
        <v>66823</v>
      </c>
      <c r="G6378" s="72" t="s">
        <v>14</v>
      </c>
      <c r="H6378" s="72" t="s">
        <v>15</v>
      </c>
      <c r="I6378" s="72" t="s">
        <v>16</v>
      </c>
      <c r="J6378" s="72" t="s">
        <v>18</v>
      </c>
      <c r="K6378" s="72" t="s">
        <v>165</v>
      </c>
      <c r="L6378" s="72" t="s">
        <v>610</v>
      </c>
      <c r="M6378" s="72" t="s">
        <v>191</v>
      </c>
    </row>
    <row r="6379" spans="2:13" x14ac:dyDescent="0.25">
      <c r="B6379" s="72" t="s">
        <v>143</v>
      </c>
      <c r="C6379" s="72" t="s">
        <v>144</v>
      </c>
      <c r="D6379" s="72" t="s">
        <v>12</v>
      </c>
      <c r="E6379" s="72" t="s">
        <v>145</v>
      </c>
      <c r="F6379" s="73">
        <v>-1138</v>
      </c>
      <c r="G6379" s="72" t="s">
        <v>14</v>
      </c>
      <c r="H6379" s="72" t="s">
        <v>15</v>
      </c>
      <c r="I6379" s="72" t="s">
        <v>136</v>
      </c>
      <c r="J6379" s="72" t="s">
        <v>18</v>
      </c>
      <c r="K6379" s="72" t="s">
        <v>147</v>
      </c>
      <c r="L6379" s="72" t="s">
        <v>369</v>
      </c>
      <c r="M6379" s="72"/>
    </row>
    <row r="6380" spans="2:13" x14ac:dyDescent="0.25">
      <c r="B6380" s="72" t="s">
        <v>143</v>
      </c>
      <c r="C6380" s="72" t="s">
        <v>144</v>
      </c>
      <c r="D6380" s="72" t="s">
        <v>12</v>
      </c>
      <c r="E6380" s="72" t="s">
        <v>501</v>
      </c>
      <c r="F6380" s="73">
        <v>2462</v>
      </c>
      <c r="G6380" s="72" t="s">
        <v>14</v>
      </c>
      <c r="H6380" s="72" t="s">
        <v>15</v>
      </c>
      <c r="I6380" s="72" t="s">
        <v>16</v>
      </c>
      <c r="J6380" s="72" t="s">
        <v>18</v>
      </c>
      <c r="K6380" s="72" t="s">
        <v>21</v>
      </c>
      <c r="L6380" s="72" t="s">
        <v>457</v>
      </c>
      <c r="M6380" s="72"/>
    </row>
    <row r="6381" spans="2:13" x14ac:dyDescent="0.25">
      <c r="B6381" s="72" t="s">
        <v>143</v>
      </c>
      <c r="C6381" s="72" t="s">
        <v>144</v>
      </c>
      <c r="D6381" s="72" t="s">
        <v>12</v>
      </c>
      <c r="E6381" s="72" t="s">
        <v>229</v>
      </c>
      <c r="F6381" s="73">
        <v>-323097</v>
      </c>
      <c r="G6381" s="72" t="s">
        <v>14</v>
      </c>
      <c r="H6381" s="72" t="s">
        <v>15</v>
      </c>
      <c r="I6381" s="72" t="s">
        <v>16</v>
      </c>
      <c r="J6381" s="72" t="s">
        <v>18</v>
      </c>
      <c r="K6381" s="72" t="s">
        <v>189</v>
      </c>
      <c r="L6381" s="72" t="s">
        <v>324</v>
      </c>
      <c r="M6381" s="72"/>
    </row>
    <row r="6382" spans="2:13" x14ac:dyDescent="0.25">
      <c r="B6382" s="72" t="s">
        <v>143</v>
      </c>
      <c r="C6382" s="72" t="s">
        <v>144</v>
      </c>
      <c r="D6382" s="72" t="s">
        <v>12</v>
      </c>
      <c r="E6382" s="72" t="s">
        <v>292</v>
      </c>
      <c r="F6382" s="73">
        <v>575206</v>
      </c>
      <c r="G6382" s="72" t="s">
        <v>14</v>
      </c>
      <c r="H6382" s="72" t="s">
        <v>155</v>
      </c>
      <c r="I6382" s="72" t="s">
        <v>16</v>
      </c>
      <c r="J6382" s="72" t="s">
        <v>18</v>
      </c>
      <c r="K6382" s="72" t="s">
        <v>33</v>
      </c>
      <c r="L6382" s="72" t="s">
        <v>617</v>
      </c>
      <c r="M6382" s="72" t="s">
        <v>424</v>
      </c>
    </row>
    <row r="6383" spans="2:13" x14ac:dyDescent="0.25">
      <c r="B6383" s="72" t="s">
        <v>143</v>
      </c>
      <c r="C6383" s="72" t="s">
        <v>144</v>
      </c>
      <c r="D6383" s="72" t="s">
        <v>12</v>
      </c>
      <c r="E6383" s="72" t="s">
        <v>154</v>
      </c>
      <c r="F6383" s="73">
        <v>-9976</v>
      </c>
      <c r="G6383" s="72" t="s">
        <v>14</v>
      </c>
      <c r="H6383" s="72" t="s">
        <v>15</v>
      </c>
      <c r="I6383" s="72" t="s">
        <v>16</v>
      </c>
      <c r="J6383" s="72" t="s">
        <v>18</v>
      </c>
      <c r="K6383" s="72" t="s">
        <v>33</v>
      </c>
      <c r="L6383" s="72" t="s">
        <v>277</v>
      </c>
      <c r="M6383" s="72"/>
    </row>
    <row r="6384" spans="2:13" x14ac:dyDescent="0.25">
      <c r="B6384" s="72" t="s">
        <v>143</v>
      </c>
      <c r="C6384" s="72" t="s">
        <v>144</v>
      </c>
      <c r="D6384" s="72" t="s">
        <v>12</v>
      </c>
      <c r="E6384" s="72" t="s">
        <v>157</v>
      </c>
      <c r="F6384" s="73">
        <v>255537</v>
      </c>
      <c r="G6384" s="72" t="s">
        <v>14</v>
      </c>
      <c r="H6384" s="72" t="s">
        <v>15</v>
      </c>
      <c r="I6384" s="72" t="s">
        <v>16</v>
      </c>
      <c r="J6384" s="72" t="s">
        <v>18</v>
      </c>
      <c r="K6384" s="72" t="s">
        <v>24</v>
      </c>
      <c r="L6384" s="72" t="s">
        <v>28</v>
      </c>
      <c r="M6384" s="72" t="s">
        <v>334</v>
      </c>
    </row>
    <row r="6385" spans="2:13" x14ac:dyDescent="0.25">
      <c r="B6385" s="72" t="s">
        <v>143</v>
      </c>
      <c r="C6385" s="72" t="s">
        <v>144</v>
      </c>
      <c r="D6385" s="72" t="s">
        <v>12</v>
      </c>
      <c r="E6385" s="72" t="s">
        <v>181</v>
      </c>
      <c r="F6385" s="73">
        <v>-6377</v>
      </c>
      <c r="G6385" s="72" t="s">
        <v>14</v>
      </c>
      <c r="H6385" s="72" t="s">
        <v>15</v>
      </c>
      <c r="I6385" s="72" t="s">
        <v>16</v>
      </c>
      <c r="J6385" s="72" t="s">
        <v>18</v>
      </c>
      <c r="K6385" s="72" t="s">
        <v>147</v>
      </c>
      <c r="L6385" s="72" t="s">
        <v>378</v>
      </c>
      <c r="M6385" s="72"/>
    </row>
    <row r="6386" spans="2:13" x14ac:dyDescent="0.25">
      <c r="B6386" s="72" t="s">
        <v>143</v>
      </c>
      <c r="C6386" s="72" t="s">
        <v>144</v>
      </c>
      <c r="D6386" s="72" t="s">
        <v>12</v>
      </c>
      <c r="E6386" s="72" t="s">
        <v>219</v>
      </c>
      <c r="F6386" s="73">
        <v>48331</v>
      </c>
      <c r="G6386" s="72" t="s">
        <v>14</v>
      </c>
      <c r="H6386" s="72" t="s">
        <v>15</v>
      </c>
      <c r="I6386" s="72" t="s">
        <v>136</v>
      </c>
      <c r="J6386" s="72" t="s">
        <v>18</v>
      </c>
      <c r="K6386" s="72" t="s">
        <v>147</v>
      </c>
      <c r="L6386" s="72" t="s">
        <v>216</v>
      </c>
      <c r="M6386" s="72"/>
    </row>
    <row r="6387" spans="2:13" x14ac:dyDescent="0.25">
      <c r="B6387" s="72" t="s">
        <v>143</v>
      </c>
      <c r="C6387" s="72" t="s">
        <v>144</v>
      </c>
      <c r="D6387" s="72" t="s">
        <v>12</v>
      </c>
      <c r="E6387" s="72" t="s">
        <v>335</v>
      </c>
      <c r="F6387" s="73">
        <v>145032</v>
      </c>
      <c r="G6387" s="72" t="s">
        <v>14</v>
      </c>
      <c r="H6387" s="72" t="s">
        <v>15</v>
      </c>
      <c r="I6387" s="72" t="s">
        <v>16</v>
      </c>
      <c r="J6387" s="72" t="s">
        <v>18</v>
      </c>
      <c r="K6387" s="72" t="s">
        <v>161</v>
      </c>
      <c r="L6387" s="72" t="s">
        <v>265</v>
      </c>
      <c r="M6387" s="72" t="s">
        <v>334</v>
      </c>
    </row>
    <row r="6388" spans="2:13" x14ac:dyDescent="0.25">
      <c r="B6388" s="72" t="s">
        <v>143</v>
      </c>
      <c r="C6388" s="72" t="s">
        <v>144</v>
      </c>
      <c r="D6388" s="72" t="s">
        <v>12</v>
      </c>
      <c r="E6388" s="72" t="s">
        <v>335</v>
      </c>
      <c r="F6388" s="73">
        <v>76574</v>
      </c>
      <c r="G6388" s="72" t="s">
        <v>14</v>
      </c>
      <c r="H6388" s="72" t="s">
        <v>155</v>
      </c>
      <c r="I6388" s="72" t="s">
        <v>16</v>
      </c>
      <c r="J6388" s="72" t="s">
        <v>18</v>
      </c>
      <c r="K6388" s="72" t="s">
        <v>267</v>
      </c>
      <c r="L6388" s="72" t="s">
        <v>372</v>
      </c>
      <c r="M6388" s="72" t="s">
        <v>322</v>
      </c>
    </row>
    <row r="6389" spans="2:13" x14ac:dyDescent="0.25">
      <c r="B6389" s="72" t="s">
        <v>143</v>
      </c>
      <c r="C6389" s="72" t="s">
        <v>144</v>
      </c>
      <c r="D6389" s="72" t="s">
        <v>12</v>
      </c>
      <c r="E6389" s="72" t="s">
        <v>229</v>
      </c>
      <c r="F6389" s="73">
        <v>-432800</v>
      </c>
      <c r="G6389" s="72" t="s">
        <v>14</v>
      </c>
      <c r="H6389" s="72" t="s">
        <v>155</v>
      </c>
      <c r="I6389" s="72" t="s">
        <v>16</v>
      </c>
      <c r="J6389" s="72" t="s">
        <v>18</v>
      </c>
      <c r="K6389" s="72" t="s">
        <v>33</v>
      </c>
      <c r="L6389" s="72" t="s">
        <v>429</v>
      </c>
      <c r="M6389" s="72"/>
    </row>
    <row r="6390" spans="2:13" x14ac:dyDescent="0.25">
      <c r="B6390" s="72" t="s">
        <v>143</v>
      </c>
      <c r="C6390" s="72" t="s">
        <v>144</v>
      </c>
      <c r="D6390" s="72" t="s">
        <v>12</v>
      </c>
      <c r="E6390" s="72" t="s">
        <v>242</v>
      </c>
      <c r="F6390" s="73">
        <v>-128075</v>
      </c>
      <c r="G6390" s="72" t="s">
        <v>14</v>
      </c>
      <c r="H6390" s="72" t="s">
        <v>15</v>
      </c>
      <c r="I6390" s="72" t="s">
        <v>16</v>
      </c>
      <c r="J6390" s="72" t="s">
        <v>18</v>
      </c>
      <c r="K6390" s="72" t="s">
        <v>205</v>
      </c>
      <c r="L6390" s="72" t="s">
        <v>401</v>
      </c>
      <c r="M6390" s="72"/>
    </row>
    <row r="6391" spans="2:13" x14ac:dyDescent="0.25">
      <c r="B6391" s="72" t="s">
        <v>143</v>
      </c>
      <c r="C6391" s="72" t="s">
        <v>144</v>
      </c>
      <c r="D6391" s="72" t="s">
        <v>12</v>
      </c>
      <c r="E6391" s="72" t="s">
        <v>197</v>
      </c>
      <c r="F6391" s="73">
        <v>110016</v>
      </c>
      <c r="G6391" s="72" t="s">
        <v>14</v>
      </c>
      <c r="H6391" s="72" t="s">
        <v>155</v>
      </c>
      <c r="I6391" s="72" t="s">
        <v>136</v>
      </c>
      <c r="J6391" s="72" t="s">
        <v>18</v>
      </c>
      <c r="K6391" s="72" t="s">
        <v>21</v>
      </c>
      <c r="L6391" s="72" t="s">
        <v>274</v>
      </c>
      <c r="M6391" s="72" t="s">
        <v>248</v>
      </c>
    </row>
    <row r="6392" spans="2:13" x14ac:dyDescent="0.25">
      <c r="B6392" s="72" t="s">
        <v>143</v>
      </c>
      <c r="C6392" s="72" t="s">
        <v>144</v>
      </c>
      <c r="D6392" s="72" t="s">
        <v>12</v>
      </c>
      <c r="E6392" s="72" t="s">
        <v>160</v>
      </c>
      <c r="F6392" s="73">
        <v>622712</v>
      </c>
      <c r="G6392" s="72" t="s">
        <v>14</v>
      </c>
      <c r="H6392" s="72" t="s">
        <v>15</v>
      </c>
      <c r="I6392" s="72" t="s">
        <v>16</v>
      </c>
      <c r="J6392" s="72" t="s">
        <v>18</v>
      </c>
      <c r="K6392" s="72" t="s">
        <v>147</v>
      </c>
      <c r="L6392" s="72" t="s">
        <v>607</v>
      </c>
      <c r="M6392" s="72" t="s">
        <v>163</v>
      </c>
    </row>
    <row r="6393" spans="2:13" x14ac:dyDescent="0.25">
      <c r="B6393" s="72" t="s">
        <v>143</v>
      </c>
      <c r="C6393" s="72" t="s">
        <v>144</v>
      </c>
      <c r="D6393" s="72" t="s">
        <v>12</v>
      </c>
      <c r="E6393" s="72" t="s">
        <v>160</v>
      </c>
      <c r="F6393" s="73">
        <v>606059</v>
      </c>
      <c r="G6393" s="72" t="s">
        <v>14</v>
      </c>
      <c r="H6393" s="72" t="s">
        <v>155</v>
      </c>
      <c r="I6393" s="72" t="s">
        <v>16</v>
      </c>
      <c r="J6393" s="72" t="s">
        <v>18</v>
      </c>
      <c r="K6393" s="72" t="s">
        <v>33</v>
      </c>
      <c r="L6393" s="72" t="s">
        <v>34</v>
      </c>
      <c r="M6393" s="72" t="s">
        <v>248</v>
      </c>
    </row>
    <row r="6394" spans="2:13" x14ac:dyDescent="0.25">
      <c r="B6394" s="72" t="s">
        <v>143</v>
      </c>
      <c r="C6394" s="72" t="s">
        <v>144</v>
      </c>
      <c r="D6394" s="72" t="s">
        <v>12</v>
      </c>
      <c r="E6394" s="72" t="s">
        <v>229</v>
      </c>
      <c r="F6394" s="73">
        <v>-849467</v>
      </c>
      <c r="G6394" s="72" t="s">
        <v>14</v>
      </c>
      <c r="H6394" s="72" t="s">
        <v>15</v>
      </c>
      <c r="I6394" s="72" t="s">
        <v>16</v>
      </c>
      <c r="J6394" s="72" t="s">
        <v>18</v>
      </c>
      <c r="K6394" s="72" t="s">
        <v>161</v>
      </c>
      <c r="L6394" s="72" t="s">
        <v>793</v>
      </c>
      <c r="M6394" s="72"/>
    </row>
    <row r="6395" spans="2:13" x14ac:dyDescent="0.25">
      <c r="B6395" s="72" t="s">
        <v>143</v>
      </c>
      <c r="C6395" s="72" t="s">
        <v>144</v>
      </c>
      <c r="D6395" s="72" t="s">
        <v>12</v>
      </c>
      <c r="E6395" s="72" t="s">
        <v>229</v>
      </c>
      <c r="F6395" s="73">
        <v>-410</v>
      </c>
      <c r="G6395" s="72" t="s">
        <v>14</v>
      </c>
      <c r="H6395" s="72" t="s">
        <v>15</v>
      </c>
      <c r="I6395" s="72" t="s">
        <v>16</v>
      </c>
      <c r="J6395" s="72" t="s">
        <v>18</v>
      </c>
      <c r="K6395" s="72" t="s">
        <v>24</v>
      </c>
      <c r="L6395" s="72" t="s">
        <v>585</v>
      </c>
      <c r="M6395" s="72"/>
    </row>
    <row r="6396" spans="2:13" x14ac:dyDescent="0.25">
      <c r="B6396" s="72" t="s">
        <v>143</v>
      </c>
      <c r="C6396" s="72" t="s">
        <v>144</v>
      </c>
      <c r="D6396" s="72" t="s">
        <v>12</v>
      </c>
      <c r="E6396" s="72" t="s">
        <v>183</v>
      </c>
      <c r="F6396" s="73">
        <v>62554</v>
      </c>
      <c r="G6396" s="72" t="s">
        <v>14</v>
      </c>
      <c r="H6396" s="72" t="s">
        <v>15</v>
      </c>
      <c r="I6396" s="72" t="s">
        <v>16</v>
      </c>
      <c r="J6396" s="72" t="s">
        <v>18</v>
      </c>
      <c r="K6396" s="72" t="s">
        <v>33</v>
      </c>
      <c r="L6396" s="72" t="s">
        <v>221</v>
      </c>
      <c r="M6396" s="72" t="s">
        <v>163</v>
      </c>
    </row>
    <row r="6397" spans="2:13" x14ac:dyDescent="0.25">
      <c r="B6397" s="72" t="s">
        <v>143</v>
      </c>
      <c r="C6397" s="72" t="s">
        <v>144</v>
      </c>
      <c r="D6397" s="72" t="s">
        <v>12</v>
      </c>
      <c r="E6397" s="72" t="s">
        <v>175</v>
      </c>
      <c r="F6397" s="73">
        <v>-4578086</v>
      </c>
      <c r="G6397" s="72" t="s">
        <v>14</v>
      </c>
      <c r="H6397" s="72" t="s">
        <v>15</v>
      </c>
      <c r="I6397" s="72" t="s">
        <v>16</v>
      </c>
      <c r="J6397" s="72" t="s">
        <v>18</v>
      </c>
      <c r="K6397" s="72" t="s">
        <v>21</v>
      </c>
      <c r="L6397" s="72" t="s">
        <v>22</v>
      </c>
      <c r="M6397" s="72"/>
    </row>
    <row r="6398" spans="2:13" x14ac:dyDescent="0.25">
      <c r="B6398" s="72" t="s">
        <v>143</v>
      </c>
      <c r="C6398" s="72" t="s">
        <v>144</v>
      </c>
      <c r="D6398" s="72" t="s">
        <v>12</v>
      </c>
      <c r="E6398" s="72" t="s">
        <v>237</v>
      </c>
      <c r="F6398" s="73">
        <v>87</v>
      </c>
      <c r="G6398" s="72" t="s">
        <v>14</v>
      </c>
      <c r="H6398" s="72" t="s">
        <v>15</v>
      </c>
      <c r="I6398" s="72" t="s">
        <v>16</v>
      </c>
      <c r="J6398" s="72" t="s">
        <v>18</v>
      </c>
      <c r="K6398" s="72" t="s">
        <v>147</v>
      </c>
      <c r="L6398" s="72" t="s">
        <v>208</v>
      </c>
      <c r="M6398" s="72" t="s">
        <v>172</v>
      </c>
    </row>
    <row r="6399" spans="2:13" x14ac:dyDescent="0.25">
      <c r="B6399" s="72" t="s">
        <v>143</v>
      </c>
      <c r="C6399" s="72" t="s">
        <v>144</v>
      </c>
      <c r="D6399" s="72" t="s">
        <v>12</v>
      </c>
      <c r="E6399" s="72" t="s">
        <v>197</v>
      </c>
      <c r="F6399" s="73">
        <v>24378</v>
      </c>
      <c r="G6399" s="72" t="s">
        <v>14</v>
      </c>
      <c r="H6399" s="72" t="s">
        <v>15</v>
      </c>
      <c r="I6399" s="72" t="s">
        <v>16</v>
      </c>
      <c r="J6399" s="72" t="s">
        <v>18</v>
      </c>
      <c r="K6399" s="72" t="s">
        <v>189</v>
      </c>
      <c r="L6399" s="72" t="s">
        <v>618</v>
      </c>
      <c r="M6399" s="72" t="s">
        <v>191</v>
      </c>
    </row>
    <row r="6400" spans="2:13" x14ac:dyDescent="0.25">
      <c r="B6400" s="72" t="s">
        <v>143</v>
      </c>
      <c r="C6400" s="72" t="s">
        <v>144</v>
      </c>
      <c r="D6400" s="72" t="s">
        <v>12</v>
      </c>
      <c r="E6400" s="72" t="s">
        <v>188</v>
      </c>
      <c r="F6400" s="73">
        <v>1220082</v>
      </c>
      <c r="G6400" s="72" t="s">
        <v>14</v>
      </c>
      <c r="H6400" s="72" t="s">
        <v>15</v>
      </c>
      <c r="I6400" s="72" t="s">
        <v>16</v>
      </c>
      <c r="J6400" s="72" t="s">
        <v>18</v>
      </c>
      <c r="K6400" s="72" t="s">
        <v>33</v>
      </c>
      <c r="L6400" s="72" t="s">
        <v>731</v>
      </c>
      <c r="M6400" s="72" t="s">
        <v>191</v>
      </c>
    </row>
    <row r="6401" spans="2:13" x14ac:dyDescent="0.25">
      <c r="B6401" s="72" t="s">
        <v>143</v>
      </c>
      <c r="C6401" s="72" t="s">
        <v>144</v>
      </c>
      <c r="D6401" s="72" t="s">
        <v>12</v>
      </c>
      <c r="E6401" s="72" t="s">
        <v>157</v>
      </c>
      <c r="F6401" s="73">
        <v>14981482</v>
      </c>
      <c r="G6401" s="72" t="s">
        <v>14</v>
      </c>
      <c r="H6401" s="72" t="s">
        <v>15</v>
      </c>
      <c r="I6401" s="72" t="s">
        <v>16</v>
      </c>
      <c r="J6401" s="72" t="s">
        <v>18</v>
      </c>
      <c r="K6401" s="72" t="s">
        <v>205</v>
      </c>
      <c r="L6401" s="72" t="s">
        <v>206</v>
      </c>
      <c r="M6401" s="72" t="s">
        <v>322</v>
      </c>
    </row>
    <row r="6402" spans="2:13" x14ac:dyDescent="0.25">
      <c r="B6402" s="72" t="s">
        <v>143</v>
      </c>
      <c r="C6402" s="72" t="s">
        <v>144</v>
      </c>
      <c r="D6402" s="72" t="s">
        <v>12</v>
      </c>
      <c r="E6402" s="72" t="s">
        <v>157</v>
      </c>
      <c r="F6402" s="73">
        <v>491200</v>
      </c>
      <c r="G6402" s="72" t="s">
        <v>14</v>
      </c>
      <c r="H6402" s="72" t="s">
        <v>155</v>
      </c>
      <c r="I6402" s="72" t="s">
        <v>16</v>
      </c>
      <c r="J6402" s="72" t="s">
        <v>18</v>
      </c>
      <c r="K6402" s="72" t="s">
        <v>33</v>
      </c>
      <c r="L6402" s="72" t="s">
        <v>624</v>
      </c>
      <c r="M6402" s="72" t="s">
        <v>337</v>
      </c>
    </row>
    <row r="6403" spans="2:13" x14ac:dyDescent="0.25">
      <c r="B6403" s="72" t="s">
        <v>143</v>
      </c>
      <c r="C6403" s="72" t="s">
        <v>144</v>
      </c>
      <c r="D6403" s="72" t="s">
        <v>12</v>
      </c>
      <c r="E6403" s="72" t="s">
        <v>183</v>
      </c>
      <c r="F6403" s="73">
        <v>7828</v>
      </c>
      <c r="G6403" s="72" t="s">
        <v>14</v>
      </c>
      <c r="H6403" s="72" t="s">
        <v>15</v>
      </c>
      <c r="I6403" s="72" t="s">
        <v>16</v>
      </c>
      <c r="J6403" s="72" t="s">
        <v>18</v>
      </c>
      <c r="K6403" s="72" t="s">
        <v>267</v>
      </c>
      <c r="L6403" s="72" t="s">
        <v>381</v>
      </c>
      <c r="M6403" s="72" t="s">
        <v>191</v>
      </c>
    </row>
    <row r="6404" spans="2:13" x14ac:dyDescent="0.25">
      <c r="B6404" s="72" t="s">
        <v>143</v>
      </c>
      <c r="C6404" s="72" t="s">
        <v>144</v>
      </c>
      <c r="D6404" s="72" t="s">
        <v>12</v>
      </c>
      <c r="E6404" s="72" t="s">
        <v>197</v>
      </c>
      <c r="F6404" s="73">
        <v>2782087</v>
      </c>
      <c r="G6404" s="72" t="s">
        <v>14</v>
      </c>
      <c r="H6404" s="72" t="s">
        <v>15</v>
      </c>
      <c r="I6404" s="72" t="s">
        <v>16</v>
      </c>
      <c r="J6404" s="72" t="s">
        <v>18</v>
      </c>
      <c r="K6404" s="72" t="s">
        <v>21</v>
      </c>
      <c r="L6404" s="72" t="s">
        <v>272</v>
      </c>
      <c r="M6404" s="72" t="s">
        <v>163</v>
      </c>
    </row>
    <row r="6405" spans="2:13" x14ac:dyDescent="0.25">
      <c r="B6405" s="72" t="s">
        <v>143</v>
      </c>
      <c r="C6405" s="72" t="s">
        <v>144</v>
      </c>
      <c r="D6405" s="72" t="s">
        <v>12</v>
      </c>
      <c r="E6405" s="72" t="s">
        <v>181</v>
      </c>
      <c r="F6405" s="73">
        <v>-167</v>
      </c>
      <c r="G6405" s="72" t="s">
        <v>14</v>
      </c>
      <c r="H6405" s="72" t="s">
        <v>155</v>
      </c>
      <c r="I6405" s="72" t="s">
        <v>16</v>
      </c>
      <c r="J6405" s="72" t="s">
        <v>18</v>
      </c>
      <c r="K6405" s="72" t="s">
        <v>33</v>
      </c>
      <c r="L6405" s="72" t="s">
        <v>167</v>
      </c>
      <c r="M6405" s="72"/>
    </row>
    <row r="6406" spans="2:13" x14ac:dyDescent="0.25">
      <c r="B6406" s="72" t="s">
        <v>143</v>
      </c>
      <c r="C6406" s="72" t="s">
        <v>144</v>
      </c>
      <c r="D6406" s="72" t="s">
        <v>12</v>
      </c>
      <c r="E6406" s="72" t="s">
        <v>175</v>
      </c>
      <c r="F6406" s="73">
        <v>-894</v>
      </c>
      <c r="G6406" s="72" t="s">
        <v>14</v>
      </c>
      <c r="H6406" s="72" t="s">
        <v>15</v>
      </c>
      <c r="I6406" s="72" t="s">
        <v>16</v>
      </c>
      <c r="J6406" s="72" t="s">
        <v>18</v>
      </c>
      <c r="K6406" s="72" t="s">
        <v>27</v>
      </c>
      <c r="L6406" s="72" t="s">
        <v>405</v>
      </c>
      <c r="M6406" s="72"/>
    </row>
    <row r="6407" spans="2:13" x14ac:dyDescent="0.25">
      <c r="B6407" s="72" t="s">
        <v>143</v>
      </c>
      <c r="C6407" s="72" t="s">
        <v>144</v>
      </c>
      <c r="D6407" s="72" t="s">
        <v>12</v>
      </c>
      <c r="E6407" s="72" t="s">
        <v>145</v>
      </c>
      <c r="F6407" s="73">
        <v>-150521</v>
      </c>
      <c r="G6407" s="72" t="s">
        <v>14</v>
      </c>
      <c r="H6407" s="72" t="s">
        <v>15</v>
      </c>
      <c r="I6407" s="72" t="s">
        <v>16</v>
      </c>
      <c r="J6407" s="72" t="s">
        <v>18</v>
      </c>
      <c r="K6407" s="72" t="s">
        <v>147</v>
      </c>
      <c r="L6407" s="72" t="s">
        <v>467</v>
      </c>
      <c r="M6407" s="72"/>
    </row>
    <row r="6408" spans="2:13" x14ac:dyDescent="0.25">
      <c r="B6408" s="72" t="s">
        <v>143</v>
      </c>
      <c r="C6408" s="72" t="s">
        <v>144</v>
      </c>
      <c r="D6408" s="72" t="s">
        <v>12</v>
      </c>
      <c r="E6408" s="72" t="s">
        <v>177</v>
      </c>
      <c r="F6408" s="73">
        <v>304883</v>
      </c>
      <c r="G6408" s="72" t="s">
        <v>14</v>
      </c>
      <c r="H6408" s="72" t="s">
        <v>15</v>
      </c>
      <c r="I6408" s="72" t="s">
        <v>16</v>
      </c>
      <c r="J6408" s="72" t="s">
        <v>18</v>
      </c>
      <c r="K6408" s="72" t="s">
        <v>33</v>
      </c>
      <c r="L6408" s="72" t="s">
        <v>650</v>
      </c>
      <c r="M6408" s="72"/>
    </row>
    <row r="6409" spans="2:13" x14ac:dyDescent="0.25">
      <c r="B6409" s="72" t="s">
        <v>143</v>
      </c>
      <c r="C6409" s="72" t="s">
        <v>144</v>
      </c>
      <c r="D6409" s="72" t="s">
        <v>12</v>
      </c>
      <c r="E6409" s="72" t="s">
        <v>160</v>
      </c>
      <c r="F6409" s="73">
        <v>2519729</v>
      </c>
      <c r="G6409" s="72" t="s">
        <v>14</v>
      </c>
      <c r="H6409" s="72" t="s">
        <v>15</v>
      </c>
      <c r="I6409" s="72" t="s">
        <v>16</v>
      </c>
      <c r="J6409" s="72" t="s">
        <v>18</v>
      </c>
      <c r="K6409" s="72" t="s">
        <v>165</v>
      </c>
      <c r="L6409" s="72" t="s">
        <v>254</v>
      </c>
      <c r="M6409" s="72" t="s">
        <v>248</v>
      </c>
    </row>
    <row r="6410" spans="2:13" x14ac:dyDescent="0.25">
      <c r="B6410" s="72" t="s">
        <v>143</v>
      </c>
      <c r="C6410" s="72" t="s">
        <v>144</v>
      </c>
      <c r="D6410" s="72" t="s">
        <v>12</v>
      </c>
      <c r="E6410" s="72" t="s">
        <v>170</v>
      </c>
      <c r="F6410" s="73">
        <v>59463</v>
      </c>
      <c r="G6410" s="72" t="s">
        <v>14</v>
      </c>
      <c r="H6410" s="72" t="s">
        <v>15</v>
      </c>
      <c r="I6410" s="72" t="s">
        <v>16</v>
      </c>
      <c r="J6410" s="72" t="s">
        <v>18</v>
      </c>
      <c r="K6410" s="72" t="s">
        <v>21</v>
      </c>
      <c r="L6410" s="72" t="s">
        <v>609</v>
      </c>
      <c r="M6410" s="72" t="s">
        <v>172</v>
      </c>
    </row>
    <row r="6411" spans="2:13" x14ac:dyDescent="0.25">
      <c r="B6411" s="72" t="s">
        <v>143</v>
      </c>
      <c r="C6411" s="72" t="s">
        <v>144</v>
      </c>
      <c r="D6411" s="72" t="s">
        <v>12</v>
      </c>
      <c r="E6411" s="72" t="s">
        <v>188</v>
      </c>
      <c r="F6411" s="73">
        <v>8791607</v>
      </c>
      <c r="G6411" s="72" t="s">
        <v>14</v>
      </c>
      <c r="H6411" s="72" t="s">
        <v>15</v>
      </c>
      <c r="I6411" s="72" t="s">
        <v>16</v>
      </c>
      <c r="J6411" s="72" t="s">
        <v>18</v>
      </c>
      <c r="K6411" s="72" t="s">
        <v>214</v>
      </c>
      <c r="L6411" s="72" t="s">
        <v>599</v>
      </c>
      <c r="M6411" s="72" t="s">
        <v>163</v>
      </c>
    </row>
    <row r="6412" spans="2:13" x14ac:dyDescent="0.25">
      <c r="B6412" s="72" t="s">
        <v>143</v>
      </c>
      <c r="C6412" s="72" t="s">
        <v>144</v>
      </c>
      <c r="D6412" s="72" t="s">
        <v>12</v>
      </c>
      <c r="E6412" s="72" t="s">
        <v>183</v>
      </c>
      <c r="F6412" s="73">
        <v>3414</v>
      </c>
      <c r="G6412" s="72" t="s">
        <v>14</v>
      </c>
      <c r="H6412" s="72" t="s">
        <v>15</v>
      </c>
      <c r="I6412" s="72" t="s">
        <v>16</v>
      </c>
      <c r="J6412" s="72" t="s">
        <v>18</v>
      </c>
      <c r="K6412" s="72" t="s">
        <v>33</v>
      </c>
      <c r="L6412" s="72" t="s">
        <v>207</v>
      </c>
      <c r="M6412" s="72" t="s">
        <v>151</v>
      </c>
    </row>
    <row r="6413" spans="2:13" x14ac:dyDescent="0.25">
      <c r="B6413" s="72" t="s">
        <v>143</v>
      </c>
      <c r="C6413" s="72" t="s">
        <v>144</v>
      </c>
      <c r="D6413" s="72" t="s">
        <v>12</v>
      </c>
      <c r="E6413" s="72" t="s">
        <v>160</v>
      </c>
      <c r="F6413" s="73">
        <v>2247233</v>
      </c>
      <c r="G6413" s="72" t="s">
        <v>14</v>
      </c>
      <c r="H6413" s="72" t="s">
        <v>15</v>
      </c>
      <c r="I6413" s="72" t="s">
        <v>16</v>
      </c>
      <c r="J6413" s="72" t="s">
        <v>18</v>
      </c>
      <c r="K6413" s="72" t="s">
        <v>214</v>
      </c>
      <c r="L6413" s="72" t="s">
        <v>614</v>
      </c>
      <c r="M6413" s="72" t="s">
        <v>163</v>
      </c>
    </row>
    <row r="6414" spans="2:13" x14ac:dyDescent="0.25">
      <c r="B6414" s="72" t="s">
        <v>143</v>
      </c>
      <c r="C6414" s="72" t="s">
        <v>144</v>
      </c>
      <c r="D6414" s="72" t="s">
        <v>12</v>
      </c>
      <c r="E6414" s="72" t="s">
        <v>157</v>
      </c>
      <c r="F6414" s="73">
        <v>2175562</v>
      </c>
      <c r="G6414" s="72" t="s">
        <v>14</v>
      </c>
      <c r="H6414" s="72" t="s">
        <v>15</v>
      </c>
      <c r="I6414" s="72" t="s">
        <v>16</v>
      </c>
      <c r="J6414" s="72" t="s">
        <v>18</v>
      </c>
      <c r="K6414" s="72" t="s">
        <v>165</v>
      </c>
      <c r="L6414" s="72" t="s">
        <v>254</v>
      </c>
      <c r="M6414" s="72" t="s">
        <v>322</v>
      </c>
    </row>
    <row r="6415" spans="2:13" x14ac:dyDescent="0.25">
      <c r="B6415" s="72" t="s">
        <v>143</v>
      </c>
      <c r="C6415" s="72" t="s">
        <v>144</v>
      </c>
      <c r="D6415" s="72" t="s">
        <v>12</v>
      </c>
      <c r="E6415" s="72" t="s">
        <v>152</v>
      </c>
      <c r="F6415" s="73">
        <v>-250</v>
      </c>
      <c r="G6415" s="72" t="s">
        <v>14</v>
      </c>
      <c r="H6415" s="72" t="s">
        <v>15</v>
      </c>
      <c r="I6415" s="72" t="s">
        <v>16</v>
      </c>
      <c r="J6415" s="72" t="s">
        <v>18</v>
      </c>
      <c r="K6415" s="72" t="s">
        <v>267</v>
      </c>
      <c r="L6415" s="72" t="s">
        <v>589</v>
      </c>
      <c r="M6415" s="72"/>
    </row>
    <row r="6416" spans="2:13" x14ac:dyDescent="0.25">
      <c r="B6416" s="72" t="s">
        <v>143</v>
      </c>
      <c r="C6416" s="72" t="s">
        <v>144</v>
      </c>
      <c r="D6416" s="72" t="s">
        <v>12</v>
      </c>
      <c r="E6416" s="72" t="s">
        <v>219</v>
      </c>
      <c r="F6416" s="73">
        <v>382</v>
      </c>
      <c r="G6416" s="72" t="s">
        <v>14</v>
      </c>
      <c r="H6416" s="72" t="s">
        <v>155</v>
      </c>
      <c r="I6416" s="72" t="s">
        <v>16</v>
      </c>
      <c r="J6416" s="72" t="s">
        <v>18</v>
      </c>
      <c r="K6416" s="72" t="s">
        <v>33</v>
      </c>
      <c r="L6416" s="72" t="s">
        <v>822</v>
      </c>
      <c r="M6416" s="72"/>
    </row>
    <row r="6417" spans="2:13" x14ac:dyDescent="0.25">
      <c r="B6417" s="72" t="s">
        <v>143</v>
      </c>
      <c r="C6417" s="72" t="s">
        <v>144</v>
      </c>
      <c r="D6417" s="72" t="s">
        <v>12</v>
      </c>
      <c r="E6417" s="72" t="s">
        <v>183</v>
      </c>
      <c r="F6417" s="73">
        <v>125895</v>
      </c>
      <c r="G6417" s="72" t="s">
        <v>14</v>
      </c>
      <c r="H6417" s="72" t="s">
        <v>15</v>
      </c>
      <c r="I6417" s="72" t="s">
        <v>16</v>
      </c>
      <c r="J6417" s="72" t="s">
        <v>18</v>
      </c>
      <c r="K6417" s="72" t="s">
        <v>147</v>
      </c>
      <c r="L6417" s="72" t="s">
        <v>625</v>
      </c>
      <c r="M6417" s="72" t="s">
        <v>248</v>
      </c>
    </row>
    <row r="6418" spans="2:13" x14ac:dyDescent="0.25">
      <c r="B6418" s="72" t="s">
        <v>143</v>
      </c>
      <c r="C6418" s="72" t="s">
        <v>144</v>
      </c>
      <c r="D6418" s="72" t="s">
        <v>12</v>
      </c>
      <c r="E6418" s="72" t="s">
        <v>237</v>
      </c>
      <c r="F6418" s="73">
        <v>180528</v>
      </c>
      <c r="G6418" s="72" t="s">
        <v>14</v>
      </c>
      <c r="H6418" s="72" t="s">
        <v>155</v>
      </c>
      <c r="I6418" s="72" t="s">
        <v>16</v>
      </c>
      <c r="J6418" s="72" t="s">
        <v>18</v>
      </c>
      <c r="K6418" s="72" t="s">
        <v>267</v>
      </c>
      <c r="L6418" s="72" t="s">
        <v>381</v>
      </c>
      <c r="M6418" s="72" t="s">
        <v>248</v>
      </c>
    </row>
    <row r="6419" spans="2:13" x14ac:dyDescent="0.25">
      <c r="B6419" s="72" t="s">
        <v>143</v>
      </c>
      <c r="C6419" s="72" t="s">
        <v>144</v>
      </c>
      <c r="D6419" s="72" t="s">
        <v>12</v>
      </c>
      <c r="E6419" s="72" t="s">
        <v>335</v>
      </c>
      <c r="F6419" s="73">
        <v>951059</v>
      </c>
      <c r="G6419" s="72" t="s">
        <v>14</v>
      </c>
      <c r="H6419" s="72" t="s">
        <v>15</v>
      </c>
      <c r="I6419" s="72" t="s">
        <v>16</v>
      </c>
      <c r="J6419" s="72" t="s">
        <v>18</v>
      </c>
      <c r="K6419" s="72" t="s">
        <v>147</v>
      </c>
      <c r="L6419" s="72" t="s">
        <v>182</v>
      </c>
      <c r="M6419" s="72" t="s">
        <v>334</v>
      </c>
    </row>
    <row r="6420" spans="2:13" x14ac:dyDescent="0.25">
      <c r="B6420" s="72" t="s">
        <v>143</v>
      </c>
      <c r="C6420" s="72" t="s">
        <v>144</v>
      </c>
      <c r="D6420" s="72" t="s">
        <v>12</v>
      </c>
      <c r="E6420" s="72" t="s">
        <v>175</v>
      </c>
      <c r="F6420" s="73">
        <v>-214368</v>
      </c>
      <c r="G6420" s="72" t="s">
        <v>14</v>
      </c>
      <c r="H6420" s="72" t="s">
        <v>15</v>
      </c>
      <c r="I6420" s="72" t="s">
        <v>16</v>
      </c>
      <c r="J6420" s="72" t="s">
        <v>18</v>
      </c>
      <c r="K6420" s="72" t="s">
        <v>33</v>
      </c>
      <c r="L6420" s="72" t="s">
        <v>354</v>
      </c>
      <c r="M6420" s="72"/>
    </row>
    <row r="6421" spans="2:13" x14ac:dyDescent="0.25">
      <c r="B6421" s="72" t="s">
        <v>143</v>
      </c>
      <c r="C6421" s="72" t="s">
        <v>144</v>
      </c>
      <c r="D6421" s="72" t="s">
        <v>12</v>
      </c>
      <c r="E6421" s="72" t="s">
        <v>175</v>
      </c>
      <c r="F6421" s="73">
        <v>-208033</v>
      </c>
      <c r="G6421" s="72" t="s">
        <v>14</v>
      </c>
      <c r="H6421" s="72" t="s">
        <v>15</v>
      </c>
      <c r="I6421" s="72" t="s">
        <v>16</v>
      </c>
      <c r="J6421" s="72" t="s">
        <v>18</v>
      </c>
      <c r="K6421" s="72" t="s">
        <v>214</v>
      </c>
      <c r="L6421" s="72" t="s">
        <v>373</v>
      </c>
      <c r="M6421" s="72"/>
    </row>
    <row r="6422" spans="2:13" x14ac:dyDescent="0.25">
      <c r="B6422" s="72" t="s">
        <v>143</v>
      </c>
      <c r="C6422" s="72" t="s">
        <v>144</v>
      </c>
      <c r="D6422" s="72" t="s">
        <v>12</v>
      </c>
      <c r="E6422" s="72" t="s">
        <v>183</v>
      </c>
      <c r="F6422" s="73">
        <v>83170</v>
      </c>
      <c r="G6422" s="72" t="s">
        <v>14</v>
      </c>
      <c r="H6422" s="72" t="s">
        <v>15</v>
      </c>
      <c r="I6422" s="72" t="s">
        <v>16</v>
      </c>
      <c r="J6422" s="72" t="s">
        <v>18</v>
      </c>
      <c r="K6422" s="72" t="s">
        <v>21</v>
      </c>
      <c r="L6422" s="72" t="s">
        <v>291</v>
      </c>
      <c r="M6422" s="72" t="s">
        <v>163</v>
      </c>
    </row>
    <row r="6423" spans="2:13" x14ac:dyDescent="0.25">
      <c r="B6423" s="72" t="s">
        <v>143</v>
      </c>
      <c r="C6423" s="72" t="s">
        <v>144</v>
      </c>
      <c r="D6423" s="72" t="s">
        <v>12</v>
      </c>
      <c r="E6423" s="72" t="s">
        <v>671</v>
      </c>
      <c r="F6423" s="73">
        <v>6089</v>
      </c>
      <c r="G6423" s="72" t="s">
        <v>14</v>
      </c>
      <c r="H6423" s="72" t="s">
        <v>15</v>
      </c>
      <c r="I6423" s="72" t="s">
        <v>16</v>
      </c>
      <c r="J6423" s="72" t="s">
        <v>18</v>
      </c>
      <c r="K6423" s="72" t="s">
        <v>33</v>
      </c>
      <c r="L6423" s="72" t="s">
        <v>613</v>
      </c>
      <c r="M6423" s="72" t="s">
        <v>151</v>
      </c>
    </row>
    <row r="6424" spans="2:13" x14ac:dyDescent="0.25">
      <c r="B6424" s="72" t="s">
        <v>143</v>
      </c>
      <c r="C6424" s="72" t="s">
        <v>144</v>
      </c>
      <c r="D6424" s="72" t="s">
        <v>12</v>
      </c>
      <c r="E6424" s="72" t="s">
        <v>188</v>
      </c>
      <c r="F6424" s="73">
        <v>87447</v>
      </c>
      <c r="G6424" s="72" t="s">
        <v>14</v>
      </c>
      <c r="H6424" s="72" t="s">
        <v>15</v>
      </c>
      <c r="I6424" s="72" t="s">
        <v>16</v>
      </c>
      <c r="J6424" s="72" t="s">
        <v>18</v>
      </c>
      <c r="K6424" s="72" t="s">
        <v>830</v>
      </c>
      <c r="L6424" s="72" t="s">
        <v>831</v>
      </c>
      <c r="M6424" s="72" t="s">
        <v>163</v>
      </c>
    </row>
    <row r="6425" spans="2:13" x14ac:dyDescent="0.25">
      <c r="B6425" s="72" t="s">
        <v>143</v>
      </c>
      <c r="C6425" s="72" t="s">
        <v>144</v>
      </c>
      <c r="D6425" s="72" t="s">
        <v>12</v>
      </c>
      <c r="E6425" s="72" t="s">
        <v>227</v>
      </c>
      <c r="F6425" s="73">
        <v>5458</v>
      </c>
      <c r="G6425" s="72" t="s">
        <v>14</v>
      </c>
      <c r="H6425" s="72" t="s">
        <v>15</v>
      </c>
      <c r="I6425" s="72" t="s">
        <v>16</v>
      </c>
      <c r="J6425" s="72" t="s">
        <v>18</v>
      </c>
      <c r="K6425" s="72" t="s">
        <v>161</v>
      </c>
      <c r="L6425" s="72" t="s">
        <v>305</v>
      </c>
      <c r="M6425" s="72" t="s">
        <v>172</v>
      </c>
    </row>
    <row r="6426" spans="2:13" x14ac:dyDescent="0.25">
      <c r="B6426" s="72" t="s">
        <v>143</v>
      </c>
      <c r="C6426" s="72" t="s">
        <v>144</v>
      </c>
      <c r="D6426" s="72" t="s">
        <v>12</v>
      </c>
      <c r="E6426" s="72" t="s">
        <v>237</v>
      </c>
      <c r="F6426" s="73">
        <v>26344</v>
      </c>
      <c r="G6426" s="72" t="s">
        <v>14</v>
      </c>
      <c r="H6426" s="72" t="s">
        <v>155</v>
      </c>
      <c r="I6426" s="72" t="s">
        <v>16</v>
      </c>
      <c r="J6426" s="72" t="s">
        <v>18</v>
      </c>
      <c r="K6426" s="72" t="s">
        <v>147</v>
      </c>
      <c r="L6426" s="72" t="s">
        <v>520</v>
      </c>
      <c r="M6426" s="72" t="s">
        <v>191</v>
      </c>
    </row>
    <row r="6427" spans="2:13" x14ac:dyDescent="0.25">
      <c r="B6427" s="72" t="s">
        <v>143</v>
      </c>
      <c r="C6427" s="72" t="s">
        <v>144</v>
      </c>
      <c r="D6427" s="72" t="s">
        <v>12</v>
      </c>
      <c r="E6427" s="72" t="s">
        <v>154</v>
      </c>
      <c r="F6427" s="73">
        <v>-3763</v>
      </c>
      <c r="G6427" s="72" t="s">
        <v>14</v>
      </c>
      <c r="H6427" s="72" t="s">
        <v>15</v>
      </c>
      <c r="I6427" s="72" t="s">
        <v>16</v>
      </c>
      <c r="J6427" s="72" t="s">
        <v>18</v>
      </c>
      <c r="K6427" s="72" t="s">
        <v>147</v>
      </c>
      <c r="L6427" s="72" t="s">
        <v>275</v>
      </c>
      <c r="M6427" s="72"/>
    </row>
    <row r="6428" spans="2:13" x14ac:dyDescent="0.25">
      <c r="B6428" s="72" t="s">
        <v>143</v>
      </c>
      <c r="C6428" s="72" t="s">
        <v>144</v>
      </c>
      <c r="D6428" s="72" t="s">
        <v>12</v>
      </c>
      <c r="E6428" s="72" t="s">
        <v>157</v>
      </c>
      <c r="F6428" s="73">
        <v>288457</v>
      </c>
      <c r="G6428" s="72" t="s">
        <v>14</v>
      </c>
      <c r="H6428" s="72" t="s">
        <v>15</v>
      </c>
      <c r="I6428" s="72" t="s">
        <v>16</v>
      </c>
      <c r="J6428" s="72" t="s">
        <v>18</v>
      </c>
      <c r="K6428" s="72" t="s">
        <v>33</v>
      </c>
      <c r="L6428" s="72" t="s">
        <v>482</v>
      </c>
      <c r="M6428" s="72" t="s">
        <v>334</v>
      </c>
    </row>
    <row r="6429" spans="2:13" x14ac:dyDescent="0.25">
      <c r="B6429" s="72" t="s">
        <v>143</v>
      </c>
      <c r="C6429" s="72" t="s">
        <v>144</v>
      </c>
      <c r="D6429" s="72" t="s">
        <v>12</v>
      </c>
      <c r="E6429" s="72" t="s">
        <v>177</v>
      </c>
      <c r="F6429" s="73">
        <v>30114</v>
      </c>
      <c r="G6429" s="72" t="s">
        <v>14</v>
      </c>
      <c r="H6429" s="72" t="s">
        <v>15</v>
      </c>
      <c r="I6429" s="72" t="s">
        <v>16</v>
      </c>
      <c r="J6429" s="72" t="s">
        <v>18</v>
      </c>
      <c r="K6429" s="72" t="s">
        <v>33</v>
      </c>
      <c r="L6429" s="72" t="s">
        <v>686</v>
      </c>
      <c r="M6429" s="72"/>
    </row>
    <row r="6430" spans="2:13" x14ac:dyDescent="0.25">
      <c r="B6430" s="72" t="s">
        <v>143</v>
      </c>
      <c r="C6430" s="72" t="s">
        <v>144</v>
      </c>
      <c r="D6430" s="72" t="s">
        <v>12</v>
      </c>
      <c r="E6430" s="72" t="s">
        <v>160</v>
      </c>
      <c r="F6430" s="73">
        <v>118720</v>
      </c>
      <c r="G6430" s="72" t="s">
        <v>14</v>
      </c>
      <c r="H6430" s="72" t="s">
        <v>15</v>
      </c>
      <c r="I6430" s="72" t="s">
        <v>16</v>
      </c>
      <c r="J6430" s="72" t="s">
        <v>18</v>
      </c>
      <c r="K6430" s="72" t="s">
        <v>21</v>
      </c>
      <c r="L6430" s="72" t="s">
        <v>260</v>
      </c>
      <c r="M6430" s="72" t="s">
        <v>163</v>
      </c>
    </row>
    <row r="6431" spans="2:13" x14ac:dyDescent="0.25">
      <c r="B6431" s="72" t="s">
        <v>143</v>
      </c>
      <c r="C6431" s="72" t="s">
        <v>144</v>
      </c>
      <c r="D6431" s="72" t="s">
        <v>12</v>
      </c>
      <c r="E6431" s="72" t="s">
        <v>197</v>
      </c>
      <c r="F6431" s="73">
        <v>170603</v>
      </c>
      <c r="G6431" s="72" t="s">
        <v>31</v>
      </c>
      <c r="H6431" s="72" t="s">
        <v>15</v>
      </c>
      <c r="I6431" s="72" t="s">
        <v>16</v>
      </c>
      <c r="J6431" s="72" t="s">
        <v>140</v>
      </c>
      <c r="K6431" s="72" t="s">
        <v>24</v>
      </c>
      <c r="L6431" s="72" t="s">
        <v>264</v>
      </c>
      <c r="M6431" s="72" t="s">
        <v>151</v>
      </c>
    </row>
    <row r="6432" spans="2:13" x14ac:dyDescent="0.25">
      <c r="B6432" s="72" t="s">
        <v>143</v>
      </c>
      <c r="C6432" s="72" t="s">
        <v>144</v>
      </c>
      <c r="D6432" s="72" t="s">
        <v>12</v>
      </c>
      <c r="E6432" s="72" t="s">
        <v>242</v>
      </c>
      <c r="F6432" s="73">
        <v>-5389</v>
      </c>
      <c r="G6432" s="72" t="s">
        <v>14</v>
      </c>
      <c r="H6432" s="72" t="s">
        <v>15</v>
      </c>
      <c r="I6432" s="72" t="s">
        <v>16</v>
      </c>
      <c r="J6432" s="72" t="s">
        <v>18</v>
      </c>
      <c r="K6432" s="72" t="s">
        <v>147</v>
      </c>
      <c r="L6432" s="72" t="s">
        <v>148</v>
      </c>
      <c r="M6432" s="72"/>
    </row>
    <row r="6433" spans="2:13" x14ac:dyDescent="0.25">
      <c r="B6433" s="72" t="s">
        <v>143</v>
      </c>
      <c r="C6433" s="72" t="s">
        <v>144</v>
      </c>
      <c r="D6433" s="72" t="s">
        <v>12</v>
      </c>
      <c r="E6433" s="72" t="s">
        <v>240</v>
      </c>
      <c r="F6433" s="73">
        <v>-8128</v>
      </c>
      <c r="G6433" s="72" t="s">
        <v>14</v>
      </c>
      <c r="H6433" s="72" t="s">
        <v>15</v>
      </c>
      <c r="I6433" s="72" t="s">
        <v>16</v>
      </c>
      <c r="J6433" s="72" t="s">
        <v>18</v>
      </c>
      <c r="K6433" s="72" t="s">
        <v>267</v>
      </c>
      <c r="L6433" s="72" t="s">
        <v>576</v>
      </c>
      <c r="M6433" s="72"/>
    </row>
    <row r="6434" spans="2:13" x14ac:dyDescent="0.25">
      <c r="B6434" s="72" t="s">
        <v>143</v>
      </c>
      <c r="C6434" s="72" t="s">
        <v>144</v>
      </c>
      <c r="D6434" s="72" t="s">
        <v>12</v>
      </c>
      <c r="E6434" s="72" t="s">
        <v>177</v>
      </c>
      <c r="F6434" s="73">
        <v>1144</v>
      </c>
      <c r="G6434" s="72" t="s">
        <v>14</v>
      </c>
      <c r="H6434" s="72" t="s">
        <v>155</v>
      </c>
      <c r="I6434" s="72" t="s">
        <v>16</v>
      </c>
      <c r="J6434" s="72" t="s">
        <v>18</v>
      </c>
      <c r="K6434" s="72" t="s">
        <v>33</v>
      </c>
      <c r="L6434" s="72" t="s">
        <v>541</v>
      </c>
      <c r="M6434" s="72"/>
    </row>
    <row r="6435" spans="2:13" x14ac:dyDescent="0.25">
      <c r="B6435" s="72" t="s">
        <v>143</v>
      </c>
      <c r="C6435" s="72" t="s">
        <v>144</v>
      </c>
      <c r="D6435" s="72" t="s">
        <v>12</v>
      </c>
      <c r="E6435" s="72" t="s">
        <v>145</v>
      </c>
      <c r="F6435" s="73">
        <v>-30352</v>
      </c>
      <c r="G6435" s="72" t="s">
        <v>14</v>
      </c>
      <c r="H6435" s="72" t="s">
        <v>15</v>
      </c>
      <c r="I6435" s="72" t="s">
        <v>16</v>
      </c>
      <c r="J6435" s="72" t="s">
        <v>18</v>
      </c>
      <c r="K6435" s="72" t="s">
        <v>184</v>
      </c>
      <c r="L6435" s="72" t="s">
        <v>639</v>
      </c>
      <c r="M6435" s="72"/>
    </row>
    <row r="6436" spans="2:13" x14ac:dyDescent="0.25">
      <c r="B6436" s="72" t="s">
        <v>143</v>
      </c>
      <c r="C6436" s="72" t="s">
        <v>144</v>
      </c>
      <c r="D6436" s="72" t="s">
        <v>12</v>
      </c>
      <c r="E6436" s="72" t="s">
        <v>237</v>
      </c>
      <c r="F6436" s="73">
        <v>47518</v>
      </c>
      <c r="G6436" s="72" t="s">
        <v>14</v>
      </c>
      <c r="H6436" s="72" t="s">
        <v>15</v>
      </c>
      <c r="I6436" s="72" t="s">
        <v>16</v>
      </c>
      <c r="J6436" s="72" t="s">
        <v>18</v>
      </c>
      <c r="K6436" s="72" t="s">
        <v>147</v>
      </c>
      <c r="L6436" s="72" t="s">
        <v>511</v>
      </c>
      <c r="M6436" s="72" t="s">
        <v>191</v>
      </c>
    </row>
    <row r="6437" spans="2:13" x14ac:dyDescent="0.25">
      <c r="B6437" s="72" t="s">
        <v>143</v>
      </c>
      <c r="C6437" s="72" t="s">
        <v>144</v>
      </c>
      <c r="D6437" s="72" t="s">
        <v>12</v>
      </c>
      <c r="E6437" s="72" t="s">
        <v>183</v>
      </c>
      <c r="F6437" s="73">
        <v>1010395</v>
      </c>
      <c r="G6437" s="72" t="s">
        <v>14</v>
      </c>
      <c r="H6437" s="72" t="s">
        <v>15</v>
      </c>
      <c r="I6437" s="72" t="s">
        <v>16</v>
      </c>
      <c r="J6437" s="72" t="s">
        <v>18</v>
      </c>
      <c r="K6437" s="72" t="s">
        <v>205</v>
      </c>
      <c r="L6437" s="72" t="s">
        <v>540</v>
      </c>
      <c r="M6437" s="72" t="s">
        <v>248</v>
      </c>
    </row>
    <row r="6438" spans="2:13" x14ac:dyDescent="0.25">
      <c r="B6438" s="72" t="s">
        <v>143</v>
      </c>
      <c r="C6438" s="72" t="s">
        <v>144</v>
      </c>
      <c r="D6438" s="72" t="s">
        <v>12</v>
      </c>
      <c r="E6438" s="72" t="s">
        <v>244</v>
      </c>
      <c r="F6438" s="73">
        <v>5040</v>
      </c>
      <c r="G6438" s="72" t="s">
        <v>14</v>
      </c>
      <c r="H6438" s="72" t="s">
        <v>15</v>
      </c>
      <c r="I6438" s="72" t="s">
        <v>16</v>
      </c>
      <c r="J6438" s="72" t="s">
        <v>18</v>
      </c>
      <c r="K6438" s="72" t="s">
        <v>245</v>
      </c>
      <c r="L6438" s="72" t="s">
        <v>471</v>
      </c>
      <c r="M6438" s="72" t="s">
        <v>191</v>
      </c>
    </row>
    <row r="6439" spans="2:13" x14ac:dyDescent="0.25">
      <c r="B6439" s="72" t="s">
        <v>143</v>
      </c>
      <c r="C6439" s="72" t="s">
        <v>144</v>
      </c>
      <c r="D6439" s="72" t="s">
        <v>12</v>
      </c>
      <c r="E6439" s="72" t="s">
        <v>199</v>
      </c>
      <c r="F6439" s="73">
        <v>35456</v>
      </c>
      <c r="G6439" s="72" t="s">
        <v>14</v>
      </c>
      <c r="H6439" s="72" t="s">
        <v>15</v>
      </c>
      <c r="I6439" s="72" t="s">
        <v>16</v>
      </c>
      <c r="J6439" s="72" t="s">
        <v>18</v>
      </c>
      <c r="K6439" s="72" t="s">
        <v>189</v>
      </c>
      <c r="L6439" s="72" t="s">
        <v>623</v>
      </c>
      <c r="M6439" s="72"/>
    </row>
    <row r="6440" spans="2:13" x14ac:dyDescent="0.25">
      <c r="B6440" s="72" t="s">
        <v>143</v>
      </c>
      <c r="C6440" s="72" t="s">
        <v>144</v>
      </c>
      <c r="D6440" s="72" t="s">
        <v>12</v>
      </c>
      <c r="E6440" s="72" t="s">
        <v>199</v>
      </c>
      <c r="F6440" s="73">
        <v>137343</v>
      </c>
      <c r="G6440" s="72" t="s">
        <v>14</v>
      </c>
      <c r="H6440" s="72" t="s">
        <v>15</v>
      </c>
      <c r="I6440" s="72" t="s">
        <v>16</v>
      </c>
      <c r="J6440" s="72" t="s">
        <v>18</v>
      </c>
      <c r="K6440" s="72" t="s">
        <v>147</v>
      </c>
      <c r="L6440" s="72" t="s">
        <v>703</v>
      </c>
      <c r="M6440" s="72"/>
    </row>
    <row r="6441" spans="2:13" x14ac:dyDescent="0.25">
      <c r="B6441" s="72" t="s">
        <v>143</v>
      </c>
      <c r="C6441" s="72" t="s">
        <v>144</v>
      </c>
      <c r="D6441" s="72" t="s">
        <v>12</v>
      </c>
      <c r="E6441" s="72" t="s">
        <v>594</v>
      </c>
      <c r="F6441" s="73">
        <v>28196</v>
      </c>
      <c r="G6441" s="72" t="s">
        <v>14</v>
      </c>
      <c r="H6441" s="72" t="s">
        <v>155</v>
      </c>
      <c r="I6441" s="72" t="s">
        <v>16</v>
      </c>
      <c r="J6441" s="72" t="s">
        <v>18</v>
      </c>
      <c r="K6441" s="72" t="s">
        <v>33</v>
      </c>
      <c r="L6441" s="72" t="s">
        <v>307</v>
      </c>
      <c r="M6441" s="72" t="s">
        <v>522</v>
      </c>
    </row>
    <row r="6442" spans="2:13" x14ac:dyDescent="0.25">
      <c r="B6442" s="72" t="s">
        <v>143</v>
      </c>
      <c r="C6442" s="72" t="s">
        <v>144</v>
      </c>
      <c r="D6442" s="72" t="s">
        <v>12</v>
      </c>
      <c r="E6442" s="72" t="s">
        <v>181</v>
      </c>
      <c r="F6442" s="73">
        <v>-3202</v>
      </c>
      <c r="G6442" s="72" t="s">
        <v>14</v>
      </c>
      <c r="H6442" s="72" t="s">
        <v>15</v>
      </c>
      <c r="I6442" s="72" t="s">
        <v>16</v>
      </c>
      <c r="J6442" s="72" t="s">
        <v>18</v>
      </c>
      <c r="K6442" s="72" t="s">
        <v>21</v>
      </c>
      <c r="L6442" s="72" t="s">
        <v>329</v>
      </c>
      <c r="M6442" s="72"/>
    </row>
    <row r="6443" spans="2:13" x14ac:dyDescent="0.25">
      <c r="B6443" s="72" t="s">
        <v>143</v>
      </c>
      <c r="C6443" s="72" t="s">
        <v>144</v>
      </c>
      <c r="D6443" s="72" t="s">
        <v>12</v>
      </c>
      <c r="E6443" s="72" t="s">
        <v>170</v>
      </c>
      <c r="F6443" s="73">
        <v>524</v>
      </c>
      <c r="G6443" s="72" t="s">
        <v>14</v>
      </c>
      <c r="H6443" s="72" t="s">
        <v>15</v>
      </c>
      <c r="I6443" s="72" t="s">
        <v>16</v>
      </c>
      <c r="J6443" s="72" t="s">
        <v>18</v>
      </c>
      <c r="K6443" s="72" t="s">
        <v>161</v>
      </c>
      <c r="L6443" s="72" t="s">
        <v>174</v>
      </c>
      <c r="M6443" s="72" t="s">
        <v>172</v>
      </c>
    </row>
    <row r="6444" spans="2:13" x14ac:dyDescent="0.25">
      <c r="B6444" s="72" t="s">
        <v>143</v>
      </c>
      <c r="C6444" s="72" t="s">
        <v>144</v>
      </c>
      <c r="D6444" s="72" t="s">
        <v>12</v>
      </c>
      <c r="E6444" s="72" t="s">
        <v>160</v>
      </c>
      <c r="F6444" s="73">
        <v>20985</v>
      </c>
      <c r="G6444" s="72" t="s">
        <v>14</v>
      </c>
      <c r="H6444" s="72" t="s">
        <v>15</v>
      </c>
      <c r="I6444" s="72" t="s">
        <v>16</v>
      </c>
      <c r="J6444" s="72" t="s">
        <v>18</v>
      </c>
      <c r="K6444" s="72" t="s">
        <v>33</v>
      </c>
      <c r="L6444" s="72" t="s">
        <v>615</v>
      </c>
      <c r="M6444" s="72" t="s">
        <v>191</v>
      </c>
    </row>
    <row r="6445" spans="2:13" x14ac:dyDescent="0.25">
      <c r="B6445" s="72" t="s">
        <v>143</v>
      </c>
      <c r="C6445" s="72" t="s">
        <v>144</v>
      </c>
      <c r="D6445" s="72" t="s">
        <v>12</v>
      </c>
      <c r="E6445" s="72" t="s">
        <v>160</v>
      </c>
      <c r="F6445" s="73">
        <v>78507</v>
      </c>
      <c r="G6445" s="72" t="s">
        <v>14</v>
      </c>
      <c r="H6445" s="72" t="s">
        <v>15</v>
      </c>
      <c r="I6445" s="72" t="s">
        <v>16</v>
      </c>
      <c r="J6445" s="72" t="s">
        <v>18</v>
      </c>
      <c r="K6445" s="72" t="s">
        <v>33</v>
      </c>
      <c r="L6445" s="72" t="s">
        <v>672</v>
      </c>
      <c r="M6445" s="72" t="s">
        <v>248</v>
      </c>
    </row>
    <row r="6446" spans="2:13" x14ac:dyDescent="0.25">
      <c r="B6446" s="72" t="s">
        <v>143</v>
      </c>
      <c r="C6446" s="72" t="s">
        <v>144</v>
      </c>
      <c r="D6446" s="72" t="s">
        <v>12</v>
      </c>
      <c r="E6446" s="72" t="s">
        <v>219</v>
      </c>
      <c r="F6446" s="73">
        <v>8133724</v>
      </c>
      <c r="G6446" s="72" t="s">
        <v>14</v>
      </c>
      <c r="H6446" s="72" t="s">
        <v>155</v>
      </c>
      <c r="I6446" s="72" t="s">
        <v>16</v>
      </c>
      <c r="J6446" s="72" t="s">
        <v>18</v>
      </c>
      <c r="K6446" s="72" t="s">
        <v>267</v>
      </c>
      <c r="L6446" s="72" t="s">
        <v>313</v>
      </c>
      <c r="M6446" s="72"/>
    </row>
    <row r="6447" spans="2:13" x14ac:dyDescent="0.25">
      <c r="B6447" s="72" t="s">
        <v>143</v>
      </c>
      <c r="C6447" s="72" t="s">
        <v>144</v>
      </c>
      <c r="D6447" s="72" t="s">
        <v>12</v>
      </c>
      <c r="E6447" s="72" t="s">
        <v>219</v>
      </c>
      <c r="F6447" s="73">
        <v>17604</v>
      </c>
      <c r="G6447" s="72" t="s">
        <v>14</v>
      </c>
      <c r="H6447" s="72" t="s">
        <v>155</v>
      </c>
      <c r="I6447" s="72" t="s">
        <v>16</v>
      </c>
      <c r="J6447" s="72" t="s">
        <v>18</v>
      </c>
      <c r="K6447" s="72" t="s">
        <v>21</v>
      </c>
      <c r="L6447" s="72" t="s">
        <v>352</v>
      </c>
      <c r="M6447" s="72"/>
    </row>
    <row r="6448" spans="2:13" x14ac:dyDescent="0.25">
      <c r="B6448" s="72" t="s">
        <v>143</v>
      </c>
      <c r="C6448" s="72" t="s">
        <v>144</v>
      </c>
      <c r="D6448" s="72" t="s">
        <v>12</v>
      </c>
      <c r="E6448" s="72" t="s">
        <v>177</v>
      </c>
      <c r="F6448" s="73">
        <v>671341</v>
      </c>
      <c r="G6448" s="72" t="s">
        <v>14</v>
      </c>
      <c r="H6448" s="72" t="s">
        <v>155</v>
      </c>
      <c r="I6448" s="72" t="s">
        <v>16</v>
      </c>
      <c r="J6448" s="72" t="s">
        <v>18</v>
      </c>
      <c r="K6448" s="72" t="s">
        <v>147</v>
      </c>
      <c r="L6448" s="72" t="s">
        <v>444</v>
      </c>
      <c r="M6448" s="72"/>
    </row>
    <row r="6449" spans="2:13" x14ac:dyDescent="0.25">
      <c r="B6449" s="72" t="s">
        <v>143</v>
      </c>
      <c r="C6449" s="72" t="s">
        <v>144</v>
      </c>
      <c r="D6449" s="72" t="s">
        <v>12</v>
      </c>
      <c r="E6449" s="72" t="s">
        <v>292</v>
      </c>
      <c r="F6449" s="73">
        <v>216089</v>
      </c>
      <c r="G6449" s="72" t="s">
        <v>14</v>
      </c>
      <c r="H6449" s="72" t="s">
        <v>15</v>
      </c>
      <c r="I6449" s="72" t="s">
        <v>16</v>
      </c>
      <c r="J6449" s="72" t="s">
        <v>18</v>
      </c>
      <c r="K6449" s="72" t="s">
        <v>189</v>
      </c>
      <c r="L6449" s="72" t="s">
        <v>283</v>
      </c>
      <c r="M6449" s="72" t="s">
        <v>384</v>
      </c>
    </row>
    <row r="6450" spans="2:13" x14ac:dyDescent="0.25">
      <c r="B6450" s="72" t="s">
        <v>143</v>
      </c>
      <c r="C6450" s="72" t="s">
        <v>144</v>
      </c>
      <c r="D6450" s="72" t="s">
        <v>12</v>
      </c>
      <c r="E6450" s="72" t="s">
        <v>199</v>
      </c>
      <c r="F6450" s="73">
        <v>116</v>
      </c>
      <c r="G6450" s="72" t="s">
        <v>14</v>
      </c>
      <c r="H6450" s="72" t="s">
        <v>15</v>
      </c>
      <c r="I6450" s="72" t="s">
        <v>16</v>
      </c>
      <c r="J6450" s="72" t="s">
        <v>18</v>
      </c>
      <c r="K6450" s="72" t="s">
        <v>33</v>
      </c>
      <c r="L6450" s="72" t="s">
        <v>627</v>
      </c>
      <c r="M6450" s="72"/>
    </row>
    <row r="6451" spans="2:13" x14ac:dyDescent="0.25">
      <c r="B6451" s="72" t="s">
        <v>143</v>
      </c>
      <c r="C6451" s="72" t="s">
        <v>144</v>
      </c>
      <c r="D6451" s="72" t="s">
        <v>12</v>
      </c>
      <c r="E6451" s="72" t="s">
        <v>219</v>
      </c>
      <c r="F6451" s="73">
        <v>180118</v>
      </c>
      <c r="G6451" s="72" t="s">
        <v>14</v>
      </c>
      <c r="H6451" s="72" t="s">
        <v>15</v>
      </c>
      <c r="I6451" s="72" t="s">
        <v>16</v>
      </c>
      <c r="J6451" s="72" t="s">
        <v>18</v>
      </c>
      <c r="K6451" s="72" t="s">
        <v>214</v>
      </c>
      <c r="L6451" s="72" t="s">
        <v>614</v>
      </c>
      <c r="M6451" s="72"/>
    </row>
    <row r="6452" spans="2:13" x14ac:dyDescent="0.25">
      <c r="B6452" s="72" t="s">
        <v>143</v>
      </c>
      <c r="C6452" s="72" t="s">
        <v>144</v>
      </c>
      <c r="D6452" s="72" t="s">
        <v>12</v>
      </c>
      <c r="E6452" s="72" t="s">
        <v>237</v>
      </c>
      <c r="F6452" s="73">
        <v>88245</v>
      </c>
      <c r="G6452" s="72" t="s">
        <v>14</v>
      </c>
      <c r="H6452" s="72" t="s">
        <v>155</v>
      </c>
      <c r="I6452" s="72" t="s">
        <v>16</v>
      </c>
      <c r="J6452" s="72" t="s">
        <v>18</v>
      </c>
      <c r="K6452" s="72" t="s">
        <v>33</v>
      </c>
      <c r="L6452" s="72" t="s">
        <v>482</v>
      </c>
      <c r="M6452" s="72" t="s">
        <v>163</v>
      </c>
    </row>
    <row r="6453" spans="2:13" x14ac:dyDescent="0.25">
      <c r="B6453" s="72" t="s">
        <v>143</v>
      </c>
      <c r="C6453" s="72" t="s">
        <v>144</v>
      </c>
      <c r="D6453" s="72" t="s">
        <v>12</v>
      </c>
      <c r="E6453" s="72" t="s">
        <v>282</v>
      </c>
      <c r="F6453" s="73">
        <v>-4006</v>
      </c>
      <c r="G6453" s="72" t="s">
        <v>14</v>
      </c>
      <c r="H6453" s="72" t="s">
        <v>15</v>
      </c>
      <c r="I6453" s="72" t="s">
        <v>16</v>
      </c>
      <c r="J6453" s="72" t="s">
        <v>18</v>
      </c>
      <c r="K6453" s="72" t="s">
        <v>214</v>
      </c>
      <c r="L6453" s="72" t="s">
        <v>422</v>
      </c>
      <c r="M6453" s="72"/>
    </row>
    <row r="6454" spans="2:13" x14ac:dyDescent="0.25">
      <c r="B6454" s="72" t="s">
        <v>143</v>
      </c>
      <c r="C6454" s="72" t="s">
        <v>144</v>
      </c>
      <c r="D6454" s="72" t="s">
        <v>12</v>
      </c>
      <c r="E6454" s="72" t="s">
        <v>145</v>
      </c>
      <c r="F6454" s="73">
        <v>-8584</v>
      </c>
      <c r="G6454" s="72" t="s">
        <v>14</v>
      </c>
      <c r="H6454" s="72" t="s">
        <v>15</v>
      </c>
      <c r="I6454" s="72" t="s">
        <v>16</v>
      </c>
      <c r="J6454" s="72" t="s">
        <v>18</v>
      </c>
      <c r="K6454" s="72" t="s">
        <v>267</v>
      </c>
      <c r="L6454" s="72" t="s">
        <v>372</v>
      </c>
      <c r="M6454" s="72"/>
    </row>
    <row r="6455" spans="2:13" x14ac:dyDescent="0.25">
      <c r="B6455" s="72" t="s">
        <v>143</v>
      </c>
      <c r="C6455" s="72" t="s">
        <v>144</v>
      </c>
      <c r="D6455" s="72" t="s">
        <v>12</v>
      </c>
      <c r="E6455" s="72" t="s">
        <v>219</v>
      </c>
      <c r="F6455" s="73">
        <v>1175452</v>
      </c>
      <c r="G6455" s="72" t="s">
        <v>14</v>
      </c>
      <c r="H6455" s="72" t="s">
        <v>15</v>
      </c>
      <c r="I6455" s="72" t="s">
        <v>16</v>
      </c>
      <c r="J6455" s="72" t="s">
        <v>18</v>
      </c>
      <c r="K6455" s="72" t="s">
        <v>33</v>
      </c>
      <c r="L6455" s="72" t="s">
        <v>316</v>
      </c>
      <c r="M6455" s="72"/>
    </row>
    <row r="6456" spans="2:13" x14ac:dyDescent="0.25">
      <c r="B6456" s="72" t="s">
        <v>143</v>
      </c>
      <c r="C6456" s="72" t="s">
        <v>144</v>
      </c>
      <c r="D6456" s="72" t="s">
        <v>12</v>
      </c>
      <c r="E6456" s="72" t="s">
        <v>145</v>
      </c>
      <c r="F6456" s="73">
        <v>-35522</v>
      </c>
      <c r="G6456" s="72" t="s">
        <v>14</v>
      </c>
      <c r="H6456" s="72" t="s">
        <v>15</v>
      </c>
      <c r="I6456" s="72" t="s">
        <v>16</v>
      </c>
      <c r="J6456" s="72" t="s">
        <v>18</v>
      </c>
      <c r="K6456" s="72" t="s">
        <v>33</v>
      </c>
      <c r="L6456" s="72" t="s">
        <v>764</v>
      </c>
      <c r="M6456" s="72"/>
    </row>
    <row r="6457" spans="2:13" x14ac:dyDescent="0.25">
      <c r="B6457" s="72" t="s">
        <v>143</v>
      </c>
      <c r="C6457" s="72" t="s">
        <v>144</v>
      </c>
      <c r="D6457" s="72" t="s">
        <v>12</v>
      </c>
      <c r="E6457" s="72" t="s">
        <v>383</v>
      </c>
      <c r="F6457" s="73">
        <v>122883</v>
      </c>
      <c r="G6457" s="72" t="s">
        <v>14</v>
      </c>
      <c r="H6457" s="72" t="s">
        <v>155</v>
      </c>
      <c r="I6457" s="72" t="s">
        <v>16</v>
      </c>
      <c r="J6457" s="72" t="s">
        <v>18</v>
      </c>
      <c r="K6457" s="72" t="s">
        <v>33</v>
      </c>
      <c r="L6457" s="72" t="s">
        <v>420</v>
      </c>
      <c r="M6457" s="72" t="s">
        <v>384</v>
      </c>
    </row>
    <row r="6458" spans="2:13" x14ac:dyDescent="0.25">
      <c r="B6458" s="72" t="s">
        <v>143</v>
      </c>
      <c r="C6458" s="72" t="s">
        <v>144</v>
      </c>
      <c r="D6458" s="72" t="s">
        <v>12</v>
      </c>
      <c r="E6458" s="72" t="s">
        <v>175</v>
      </c>
      <c r="F6458" s="73">
        <v>-131407</v>
      </c>
      <c r="G6458" s="72" t="s">
        <v>14</v>
      </c>
      <c r="H6458" s="72" t="s">
        <v>15</v>
      </c>
      <c r="I6458" s="72" t="s">
        <v>16</v>
      </c>
      <c r="J6458" s="72" t="s">
        <v>18</v>
      </c>
      <c r="K6458" s="72" t="s">
        <v>165</v>
      </c>
      <c r="L6458" s="72" t="s">
        <v>243</v>
      </c>
      <c r="M6458" s="72"/>
    </row>
    <row r="6459" spans="2:13" x14ac:dyDescent="0.25">
      <c r="B6459" s="72" t="s">
        <v>143</v>
      </c>
      <c r="C6459" s="72" t="s">
        <v>144</v>
      </c>
      <c r="D6459" s="72" t="s">
        <v>12</v>
      </c>
      <c r="E6459" s="72" t="s">
        <v>227</v>
      </c>
      <c r="F6459" s="73">
        <v>85252</v>
      </c>
      <c r="G6459" s="72" t="s">
        <v>14</v>
      </c>
      <c r="H6459" s="72" t="s">
        <v>15</v>
      </c>
      <c r="I6459" s="72" t="s">
        <v>16</v>
      </c>
      <c r="J6459" s="72" t="s">
        <v>18</v>
      </c>
      <c r="K6459" s="72" t="s">
        <v>184</v>
      </c>
      <c r="L6459" s="72" t="s">
        <v>698</v>
      </c>
      <c r="M6459" s="72" t="s">
        <v>248</v>
      </c>
    </row>
    <row r="6460" spans="2:13" x14ac:dyDescent="0.25">
      <c r="B6460" s="72" t="s">
        <v>143</v>
      </c>
      <c r="C6460" s="72" t="s">
        <v>144</v>
      </c>
      <c r="D6460" s="72" t="s">
        <v>12</v>
      </c>
      <c r="E6460" s="72" t="s">
        <v>160</v>
      </c>
      <c r="F6460" s="73">
        <v>74086594</v>
      </c>
      <c r="G6460" s="72" t="s">
        <v>14</v>
      </c>
      <c r="H6460" s="72" t="s">
        <v>15</v>
      </c>
      <c r="I6460" s="72" t="s">
        <v>16</v>
      </c>
      <c r="J6460" s="72" t="s">
        <v>18</v>
      </c>
      <c r="K6460" s="72" t="s">
        <v>214</v>
      </c>
      <c r="L6460" s="72" t="s">
        <v>450</v>
      </c>
      <c r="M6460" s="72" t="s">
        <v>191</v>
      </c>
    </row>
    <row r="6461" spans="2:13" x14ac:dyDescent="0.25">
      <c r="B6461" s="72" t="s">
        <v>143</v>
      </c>
      <c r="C6461" s="72" t="s">
        <v>144</v>
      </c>
      <c r="D6461" s="72" t="s">
        <v>12</v>
      </c>
      <c r="E6461" s="72" t="s">
        <v>177</v>
      </c>
      <c r="F6461" s="73">
        <v>27427</v>
      </c>
      <c r="G6461" s="72" t="s">
        <v>14</v>
      </c>
      <c r="H6461" s="72" t="s">
        <v>155</v>
      </c>
      <c r="I6461" s="72" t="s">
        <v>16</v>
      </c>
      <c r="J6461" s="72" t="s">
        <v>18</v>
      </c>
      <c r="K6461" s="72" t="s">
        <v>267</v>
      </c>
      <c r="L6461" s="72" t="s">
        <v>702</v>
      </c>
      <c r="M6461" s="72"/>
    </row>
    <row r="6462" spans="2:13" x14ac:dyDescent="0.25">
      <c r="B6462" s="72" t="s">
        <v>143</v>
      </c>
      <c r="C6462" s="72" t="s">
        <v>144</v>
      </c>
      <c r="D6462" s="72" t="s">
        <v>12</v>
      </c>
      <c r="E6462" s="72" t="s">
        <v>188</v>
      </c>
      <c r="F6462" s="73">
        <v>4225267</v>
      </c>
      <c r="G6462" s="72" t="s">
        <v>14</v>
      </c>
      <c r="H6462" s="72" t="s">
        <v>15</v>
      </c>
      <c r="I6462" s="72" t="s">
        <v>16</v>
      </c>
      <c r="J6462" s="72" t="s">
        <v>18</v>
      </c>
      <c r="K6462" s="72" t="s">
        <v>147</v>
      </c>
      <c r="L6462" s="72" t="s">
        <v>196</v>
      </c>
      <c r="M6462" s="72" t="s">
        <v>151</v>
      </c>
    </row>
    <row r="6463" spans="2:13" x14ac:dyDescent="0.25">
      <c r="B6463" s="72" t="s">
        <v>143</v>
      </c>
      <c r="C6463" s="72" t="s">
        <v>144</v>
      </c>
      <c r="D6463" s="72" t="s">
        <v>12</v>
      </c>
      <c r="E6463" s="72" t="s">
        <v>280</v>
      </c>
      <c r="F6463" s="73">
        <v>53102</v>
      </c>
      <c r="G6463" s="72" t="s">
        <v>14</v>
      </c>
      <c r="H6463" s="72" t="s">
        <v>155</v>
      </c>
      <c r="I6463" s="72" t="s">
        <v>16</v>
      </c>
      <c r="J6463" s="72" t="s">
        <v>18</v>
      </c>
      <c r="K6463" s="72" t="s">
        <v>147</v>
      </c>
      <c r="L6463" s="72" t="s">
        <v>347</v>
      </c>
      <c r="M6463" s="72" t="s">
        <v>203</v>
      </c>
    </row>
    <row r="6464" spans="2:13" x14ac:dyDescent="0.25">
      <c r="B6464" s="72" t="s">
        <v>143</v>
      </c>
      <c r="C6464" s="72" t="s">
        <v>144</v>
      </c>
      <c r="D6464" s="72" t="s">
        <v>12</v>
      </c>
      <c r="E6464" s="72" t="s">
        <v>145</v>
      </c>
      <c r="F6464" s="73">
        <v>-10511</v>
      </c>
      <c r="G6464" s="72" t="s">
        <v>14</v>
      </c>
      <c r="H6464" s="72" t="s">
        <v>15</v>
      </c>
      <c r="I6464" s="72" t="s">
        <v>16</v>
      </c>
      <c r="J6464" s="72" t="s">
        <v>18</v>
      </c>
      <c r="K6464" s="72" t="s">
        <v>168</v>
      </c>
      <c r="L6464" s="72" t="s">
        <v>744</v>
      </c>
      <c r="M6464" s="72"/>
    </row>
    <row r="6465" spans="2:13" x14ac:dyDescent="0.25">
      <c r="B6465" s="72" t="s">
        <v>143</v>
      </c>
      <c r="C6465" s="72" t="s">
        <v>144</v>
      </c>
      <c r="D6465" s="72" t="s">
        <v>12</v>
      </c>
      <c r="E6465" s="72" t="s">
        <v>240</v>
      </c>
      <c r="F6465" s="73">
        <v>-346786</v>
      </c>
      <c r="G6465" s="72" t="s">
        <v>14</v>
      </c>
      <c r="H6465" s="72" t="s">
        <v>15</v>
      </c>
      <c r="I6465" s="72" t="s">
        <v>16</v>
      </c>
      <c r="J6465" s="72" t="s">
        <v>18</v>
      </c>
      <c r="K6465" s="72" t="s">
        <v>205</v>
      </c>
      <c r="L6465" s="72" t="s">
        <v>206</v>
      </c>
      <c r="M6465" s="72"/>
    </row>
    <row r="6466" spans="2:13" x14ac:dyDescent="0.25">
      <c r="B6466" s="72" t="s">
        <v>143</v>
      </c>
      <c r="C6466" s="72" t="s">
        <v>144</v>
      </c>
      <c r="D6466" s="72" t="s">
        <v>12</v>
      </c>
      <c r="E6466" s="72" t="s">
        <v>183</v>
      </c>
      <c r="F6466" s="73">
        <v>141258</v>
      </c>
      <c r="G6466" s="72" t="s">
        <v>14</v>
      </c>
      <c r="H6466" s="72" t="s">
        <v>15</v>
      </c>
      <c r="I6466" s="72" t="s">
        <v>16</v>
      </c>
      <c r="J6466" s="72" t="s">
        <v>18</v>
      </c>
      <c r="K6466" s="72" t="s">
        <v>24</v>
      </c>
      <c r="L6466" s="72" t="s">
        <v>281</v>
      </c>
      <c r="M6466" s="72" t="s">
        <v>186</v>
      </c>
    </row>
    <row r="6467" spans="2:13" x14ac:dyDescent="0.25">
      <c r="B6467" s="72" t="s">
        <v>143</v>
      </c>
      <c r="C6467" s="72" t="s">
        <v>144</v>
      </c>
      <c r="D6467" s="72" t="s">
        <v>12</v>
      </c>
      <c r="E6467" s="72" t="s">
        <v>783</v>
      </c>
      <c r="F6467" s="73">
        <v>854285</v>
      </c>
      <c r="G6467" s="72" t="s">
        <v>14</v>
      </c>
      <c r="H6467" s="72" t="s">
        <v>155</v>
      </c>
      <c r="I6467" s="72" t="s">
        <v>16</v>
      </c>
      <c r="J6467" s="72" t="s">
        <v>18</v>
      </c>
      <c r="K6467" s="72"/>
      <c r="L6467" s="72"/>
      <c r="M6467" s="72" t="s">
        <v>186</v>
      </c>
    </row>
    <row r="6468" spans="2:13" x14ac:dyDescent="0.25">
      <c r="B6468" s="72" t="s">
        <v>143</v>
      </c>
      <c r="C6468" s="72" t="s">
        <v>144</v>
      </c>
      <c r="D6468" s="72" t="s">
        <v>12</v>
      </c>
      <c r="E6468" s="72" t="s">
        <v>177</v>
      </c>
      <c r="F6468" s="73">
        <v>1304</v>
      </c>
      <c r="G6468" s="72" t="s">
        <v>14</v>
      </c>
      <c r="H6468" s="72" t="s">
        <v>155</v>
      </c>
      <c r="I6468" s="72" t="s">
        <v>16</v>
      </c>
      <c r="J6468" s="72" t="s">
        <v>18</v>
      </c>
      <c r="K6468" s="72" t="s">
        <v>33</v>
      </c>
      <c r="L6468" s="72" t="s">
        <v>156</v>
      </c>
      <c r="M6468" s="72"/>
    </row>
    <row r="6469" spans="2:13" x14ac:dyDescent="0.25">
      <c r="B6469" s="72" t="s">
        <v>143</v>
      </c>
      <c r="C6469" s="72" t="s">
        <v>144</v>
      </c>
      <c r="D6469" s="72" t="s">
        <v>12</v>
      </c>
      <c r="E6469" s="72" t="s">
        <v>188</v>
      </c>
      <c r="F6469" s="73">
        <v>6807840</v>
      </c>
      <c r="G6469" s="72" t="s">
        <v>14</v>
      </c>
      <c r="H6469" s="72" t="s">
        <v>15</v>
      </c>
      <c r="I6469" s="72" t="s">
        <v>16</v>
      </c>
      <c r="J6469" s="72" t="s">
        <v>18</v>
      </c>
      <c r="K6469" s="72" t="s">
        <v>147</v>
      </c>
      <c r="L6469" s="72" t="s">
        <v>675</v>
      </c>
      <c r="M6469" s="72" t="s">
        <v>151</v>
      </c>
    </row>
    <row r="6470" spans="2:13" x14ac:dyDescent="0.25">
      <c r="B6470" s="72" t="s">
        <v>143</v>
      </c>
      <c r="C6470" s="72" t="s">
        <v>144</v>
      </c>
      <c r="D6470" s="72" t="s">
        <v>12</v>
      </c>
      <c r="E6470" s="72" t="s">
        <v>152</v>
      </c>
      <c r="F6470" s="73">
        <v>-24</v>
      </c>
      <c r="G6470" s="72" t="s">
        <v>14</v>
      </c>
      <c r="H6470" s="72" t="s">
        <v>15</v>
      </c>
      <c r="I6470" s="72" t="s">
        <v>16</v>
      </c>
      <c r="J6470" s="72" t="s">
        <v>593</v>
      </c>
      <c r="K6470" s="72" t="s">
        <v>33</v>
      </c>
      <c r="L6470" s="72" t="s">
        <v>512</v>
      </c>
      <c r="M6470" s="72"/>
    </row>
    <row r="6471" spans="2:13" x14ac:dyDescent="0.25">
      <c r="B6471" s="72" t="s">
        <v>143</v>
      </c>
      <c r="C6471" s="72" t="s">
        <v>144</v>
      </c>
      <c r="D6471" s="72" t="s">
        <v>12</v>
      </c>
      <c r="E6471" s="72" t="s">
        <v>152</v>
      </c>
      <c r="F6471" s="73">
        <v>-1261</v>
      </c>
      <c r="G6471" s="72" t="s">
        <v>14</v>
      </c>
      <c r="H6471" s="72" t="s">
        <v>15</v>
      </c>
      <c r="I6471" s="72" t="s">
        <v>16</v>
      </c>
      <c r="J6471" s="72" t="s">
        <v>18</v>
      </c>
      <c r="K6471" s="72" t="s">
        <v>147</v>
      </c>
      <c r="L6471" s="72" t="s">
        <v>666</v>
      </c>
      <c r="M6471" s="72"/>
    </row>
    <row r="6472" spans="2:13" x14ac:dyDescent="0.25">
      <c r="B6472" s="72" t="s">
        <v>143</v>
      </c>
      <c r="C6472" s="72" t="s">
        <v>144</v>
      </c>
      <c r="D6472" s="72" t="s">
        <v>12</v>
      </c>
      <c r="E6472" s="72" t="s">
        <v>219</v>
      </c>
      <c r="F6472" s="73">
        <v>355638</v>
      </c>
      <c r="G6472" s="72" t="s">
        <v>14</v>
      </c>
      <c r="H6472" s="72" t="s">
        <v>155</v>
      </c>
      <c r="I6472" s="72" t="s">
        <v>16</v>
      </c>
      <c r="J6472" s="72" t="s">
        <v>18</v>
      </c>
      <c r="K6472" s="72" t="s">
        <v>267</v>
      </c>
      <c r="L6472" s="72" t="s">
        <v>628</v>
      </c>
      <c r="M6472" s="72"/>
    </row>
    <row r="6473" spans="2:13" x14ac:dyDescent="0.25">
      <c r="B6473" s="72" t="s">
        <v>143</v>
      </c>
      <c r="C6473" s="72" t="s">
        <v>144</v>
      </c>
      <c r="D6473" s="72" t="s">
        <v>12</v>
      </c>
      <c r="E6473" s="72" t="s">
        <v>188</v>
      </c>
      <c r="F6473" s="73">
        <v>428684</v>
      </c>
      <c r="G6473" s="72" t="s">
        <v>14</v>
      </c>
      <c r="H6473" s="72" t="s">
        <v>15</v>
      </c>
      <c r="I6473" s="72" t="s">
        <v>16</v>
      </c>
      <c r="J6473" s="72" t="s">
        <v>18</v>
      </c>
      <c r="K6473" s="72" t="s">
        <v>33</v>
      </c>
      <c r="L6473" s="72" t="s">
        <v>262</v>
      </c>
      <c r="M6473" s="72" t="s">
        <v>163</v>
      </c>
    </row>
    <row r="6474" spans="2:13" x14ac:dyDescent="0.25">
      <c r="B6474" s="72" t="s">
        <v>143</v>
      </c>
      <c r="C6474" s="72" t="s">
        <v>144</v>
      </c>
      <c r="D6474" s="72" t="s">
        <v>12</v>
      </c>
      <c r="E6474" s="72" t="s">
        <v>328</v>
      </c>
      <c r="F6474" s="73">
        <v>18160</v>
      </c>
      <c r="G6474" s="72" t="s">
        <v>14</v>
      </c>
      <c r="H6474" s="72" t="s">
        <v>15</v>
      </c>
      <c r="I6474" s="72" t="s">
        <v>16</v>
      </c>
      <c r="J6474" s="72" t="s">
        <v>18</v>
      </c>
      <c r="K6474" s="72" t="s">
        <v>189</v>
      </c>
      <c r="L6474" s="72" t="s">
        <v>618</v>
      </c>
      <c r="M6474" s="72" t="s">
        <v>159</v>
      </c>
    </row>
    <row r="6475" spans="2:13" x14ac:dyDescent="0.25">
      <c r="B6475" s="72" t="s">
        <v>143</v>
      </c>
      <c r="C6475" s="72" t="s">
        <v>144</v>
      </c>
      <c r="D6475" s="72" t="s">
        <v>12</v>
      </c>
      <c r="E6475" s="72" t="s">
        <v>164</v>
      </c>
      <c r="F6475" s="73">
        <v>-9961</v>
      </c>
      <c r="G6475" s="72" t="s">
        <v>14</v>
      </c>
      <c r="H6475" s="72" t="s">
        <v>15</v>
      </c>
      <c r="I6475" s="72" t="s">
        <v>16</v>
      </c>
      <c r="J6475" s="72" t="s">
        <v>18</v>
      </c>
      <c r="K6475" s="72" t="s">
        <v>33</v>
      </c>
      <c r="L6475" s="72" t="s">
        <v>551</v>
      </c>
      <c r="M6475" s="72"/>
    </row>
    <row r="6476" spans="2:13" x14ac:dyDescent="0.25">
      <c r="B6476" s="72" t="s">
        <v>143</v>
      </c>
      <c r="C6476" s="72" t="s">
        <v>144</v>
      </c>
      <c r="D6476" s="72" t="s">
        <v>12</v>
      </c>
      <c r="E6476" s="72" t="s">
        <v>188</v>
      </c>
      <c r="F6476" s="73">
        <v>40734</v>
      </c>
      <c r="G6476" s="72" t="s">
        <v>14</v>
      </c>
      <c r="H6476" s="72" t="s">
        <v>155</v>
      </c>
      <c r="I6476" s="72" t="s">
        <v>16</v>
      </c>
      <c r="J6476" s="72" t="s">
        <v>18</v>
      </c>
      <c r="K6476" s="72" t="s">
        <v>21</v>
      </c>
      <c r="L6476" s="72" t="s">
        <v>249</v>
      </c>
      <c r="M6476" s="72" t="s">
        <v>248</v>
      </c>
    </row>
    <row r="6477" spans="2:13" x14ac:dyDescent="0.25">
      <c r="B6477" s="72" t="s">
        <v>143</v>
      </c>
      <c r="C6477" s="72" t="s">
        <v>144</v>
      </c>
      <c r="D6477" s="72" t="s">
        <v>12</v>
      </c>
      <c r="E6477" s="72" t="s">
        <v>152</v>
      </c>
      <c r="F6477" s="73">
        <v>-3964</v>
      </c>
      <c r="G6477" s="72" t="s">
        <v>14</v>
      </c>
      <c r="H6477" s="72" t="s">
        <v>15</v>
      </c>
      <c r="I6477" s="72" t="s">
        <v>16</v>
      </c>
      <c r="J6477" s="72" t="s">
        <v>18</v>
      </c>
      <c r="K6477" s="72" t="s">
        <v>165</v>
      </c>
      <c r="L6477" s="72" t="s">
        <v>563</v>
      </c>
      <c r="M6477" s="72"/>
    </row>
    <row r="6478" spans="2:13" x14ac:dyDescent="0.25">
      <c r="B6478" s="72" t="s">
        <v>143</v>
      </c>
      <c r="C6478" s="72" t="s">
        <v>144</v>
      </c>
      <c r="D6478" s="72" t="s">
        <v>12</v>
      </c>
      <c r="E6478" s="72" t="s">
        <v>199</v>
      </c>
      <c r="F6478" s="73">
        <v>61348</v>
      </c>
      <c r="G6478" s="72" t="s">
        <v>14</v>
      </c>
      <c r="H6478" s="72" t="s">
        <v>155</v>
      </c>
      <c r="I6478" s="72" t="s">
        <v>16</v>
      </c>
      <c r="J6478" s="72" t="s">
        <v>18</v>
      </c>
      <c r="K6478" s="72" t="s">
        <v>33</v>
      </c>
      <c r="L6478" s="72" t="s">
        <v>228</v>
      </c>
      <c r="M6478" s="72"/>
    </row>
    <row r="6479" spans="2:13" x14ac:dyDescent="0.25">
      <c r="B6479" s="72" t="s">
        <v>143</v>
      </c>
      <c r="C6479" s="72" t="s">
        <v>144</v>
      </c>
      <c r="D6479" s="72" t="s">
        <v>12</v>
      </c>
      <c r="E6479" s="72" t="s">
        <v>152</v>
      </c>
      <c r="F6479" s="73">
        <v>-489</v>
      </c>
      <c r="G6479" s="72" t="s">
        <v>14</v>
      </c>
      <c r="H6479" s="72" t="s">
        <v>155</v>
      </c>
      <c r="I6479" s="72" t="s">
        <v>136</v>
      </c>
      <c r="J6479" s="72" t="s">
        <v>18</v>
      </c>
      <c r="K6479" s="72" t="s">
        <v>33</v>
      </c>
      <c r="L6479" s="72" t="s">
        <v>348</v>
      </c>
      <c r="M6479" s="72"/>
    </row>
    <row r="6480" spans="2:13" x14ac:dyDescent="0.25">
      <c r="B6480" s="72" t="s">
        <v>143</v>
      </c>
      <c r="C6480" s="72" t="s">
        <v>144</v>
      </c>
      <c r="D6480" s="72" t="s">
        <v>12</v>
      </c>
      <c r="E6480" s="72" t="s">
        <v>240</v>
      </c>
      <c r="F6480" s="73">
        <v>-12763</v>
      </c>
      <c r="G6480" s="72" t="s">
        <v>14</v>
      </c>
      <c r="H6480" s="72" t="s">
        <v>155</v>
      </c>
      <c r="I6480" s="72" t="s">
        <v>16</v>
      </c>
      <c r="J6480" s="72" t="s">
        <v>18</v>
      </c>
      <c r="K6480" s="72" t="s">
        <v>33</v>
      </c>
      <c r="L6480" s="72" t="s">
        <v>179</v>
      </c>
      <c r="M6480" s="72"/>
    </row>
    <row r="6481" spans="2:13" x14ac:dyDescent="0.25">
      <c r="B6481" s="72" t="s">
        <v>143</v>
      </c>
      <c r="C6481" s="72" t="s">
        <v>144</v>
      </c>
      <c r="D6481" s="72" t="s">
        <v>12</v>
      </c>
      <c r="E6481" s="72" t="s">
        <v>237</v>
      </c>
      <c r="F6481" s="73">
        <v>1559866</v>
      </c>
      <c r="G6481" s="72" t="s">
        <v>14</v>
      </c>
      <c r="H6481" s="72" t="s">
        <v>155</v>
      </c>
      <c r="I6481" s="72" t="s">
        <v>16</v>
      </c>
      <c r="J6481" s="72" t="s">
        <v>18</v>
      </c>
      <c r="K6481" s="72" t="s">
        <v>267</v>
      </c>
      <c r="L6481" s="72" t="s">
        <v>321</v>
      </c>
      <c r="M6481" s="72" t="s">
        <v>191</v>
      </c>
    </row>
    <row r="6482" spans="2:13" x14ac:dyDescent="0.25">
      <c r="B6482" s="72" t="s">
        <v>143</v>
      </c>
      <c r="C6482" s="72" t="s">
        <v>144</v>
      </c>
      <c r="D6482" s="72" t="s">
        <v>12</v>
      </c>
      <c r="E6482" s="72" t="s">
        <v>213</v>
      </c>
      <c r="F6482" s="73">
        <v>71383</v>
      </c>
      <c r="G6482" s="72" t="s">
        <v>14</v>
      </c>
      <c r="H6482" s="72" t="s">
        <v>15</v>
      </c>
      <c r="I6482" s="72" t="s">
        <v>16</v>
      </c>
      <c r="J6482" s="72" t="s">
        <v>18</v>
      </c>
      <c r="K6482" s="72" t="s">
        <v>33</v>
      </c>
      <c r="L6482" s="72" t="s">
        <v>153</v>
      </c>
      <c r="M6482" s="72" t="s">
        <v>163</v>
      </c>
    </row>
    <row r="6483" spans="2:13" x14ac:dyDescent="0.25">
      <c r="B6483" s="72" t="s">
        <v>143</v>
      </c>
      <c r="C6483" s="72" t="s">
        <v>144</v>
      </c>
      <c r="D6483" s="72" t="s">
        <v>12</v>
      </c>
      <c r="E6483" s="72" t="s">
        <v>170</v>
      </c>
      <c r="F6483" s="73">
        <v>26252</v>
      </c>
      <c r="G6483" s="72" t="s">
        <v>14</v>
      </c>
      <c r="H6483" s="72" t="s">
        <v>155</v>
      </c>
      <c r="I6483" s="72" t="s">
        <v>16</v>
      </c>
      <c r="J6483" s="72" t="s">
        <v>18</v>
      </c>
      <c r="K6483" s="72" t="s">
        <v>33</v>
      </c>
      <c r="L6483" s="72" t="s">
        <v>279</v>
      </c>
      <c r="M6483" s="72" t="s">
        <v>172</v>
      </c>
    </row>
    <row r="6484" spans="2:13" x14ac:dyDescent="0.25">
      <c r="B6484" s="72" t="s">
        <v>143</v>
      </c>
      <c r="C6484" s="72" t="s">
        <v>144</v>
      </c>
      <c r="D6484" s="72" t="s">
        <v>12</v>
      </c>
      <c r="E6484" s="72" t="s">
        <v>177</v>
      </c>
      <c r="F6484" s="73">
        <v>4432032</v>
      </c>
      <c r="G6484" s="72" t="s">
        <v>14</v>
      </c>
      <c r="H6484" s="72" t="s">
        <v>15</v>
      </c>
      <c r="I6484" s="72" t="s">
        <v>16</v>
      </c>
      <c r="J6484" s="72" t="s">
        <v>18</v>
      </c>
      <c r="K6484" s="72" t="s">
        <v>257</v>
      </c>
      <c r="L6484" s="72" t="s">
        <v>634</v>
      </c>
      <c r="M6484" s="72"/>
    </row>
    <row r="6485" spans="2:13" x14ac:dyDescent="0.25">
      <c r="B6485" s="72" t="s">
        <v>143</v>
      </c>
      <c r="C6485" s="72" t="s">
        <v>144</v>
      </c>
      <c r="D6485" s="72" t="s">
        <v>12</v>
      </c>
      <c r="E6485" s="72" t="s">
        <v>188</v>
      </c>
      <c r="F6485" s="73">
        <v>2276465</v>
      </c>
      <c r="G6485" s="72" t="s">
        <v>14</v>
      </c>
      <c r="H6485" s="72" t="s">
        <v>155</v>
      </c>
      <c r="I6485" s="72" t="s">
        <v>16</v>
      </c>
      <c r="J6485" s="72" t="s">
        <v>18</v>
      </c>
      <c r="K6485" s="72" t="s">
        <v>33</v>
      </c>
      <c r="L6485" s="72" t="s">
        <v>333</v>
      </c>
      <c r="M6485" s="72" t="s">
        <v>191</v>
      </c>
    </row>
    <row r="6486" spans="2:13" x14ac:dyDescent="0.25">
      <c r="B6486" s="72" t="s">
        <v>143</v>
      </c>
      <c r="C6486" s="72" t="s">
        <v>144</v>
      </c>
      <c r="D6486" s="72" t="s">
        <v>12</v>
      </c>
      <c r="E6486" s="72" t="s">
        <v>439</v>
      </c>
      <c r="F6486" s="73">
        <v>236635</v>
      </c>
      <c r="G6486" s="72" t="s">
        <v>14</v>
      </c>
      <c r="H6486" s="72" t="s">
        <v>15</v>
      </c>
      <c r="I6486" s="72" t="s">
        <v>16</v>
      </c>
      <c r="J6486" s="72" t="s">
        <v>18</v>
      </c>
      <c r="K6486" s="72" t="s">
        <v>147</v>
      </c>
      <c r="L6486" s="72" t="s">
        <v>217</v>
      </c>
      <c r="M6486" s="72"/>
    </row>
    <row r="6487" spans="2:13" x14ac:dyDescent="0.25">
      <c r="B6487" s="72" t="s">
        <v>143</v>
      </c>
      <c r="C6487" s="72" t="s">
        <v>144</v>
      </c>
      <c r="D6487" s="72" t="s">
        <v>12</v>
      </c>
      <c r="E6487" s="72" t="s">
        <v>145</v>
      </c>
      <c r="F6487" s="73">
        <v>-16000</v>
      </c>
      <c r="G6487" s="72" t="s">
        <v>14</v>
      </c>
      <c r="H6487" s="72" t="s">
        <v>15</v>
      </c>
      <c r="I6487" s="72" t="s">
        <v>16</v>
      </c>
      <c r="J6487" s="72" t="s">
        <v>18</v>
      </c>
      <c r="K6487" s="72" t="s">
        <v>214</v>
      </c>
      <c r="L6487" s="72" t="s">
        <v>740</v>
      </c>
      <c r="M6487" s="72"/>
    </row>
    <row r="6488" spans="2:13" x14ac:dyDescent="0.25">
      <c r="B6488" s="72" t="s">
        <v>143</v>
      </c>
      <c r="C6488" s="72" t="s">
        <v>144</v>
      </c>
      <c r="D6488" s="72" t="s">
        <v>12</v>
      </c>
      <c r="E6488" s="72" t="s">
        <v>164</v>
      </c>
      <c r="F6488" s="73">
        <v>-30116</v>
      </c>
      <c r="G6488" s="72" t="s">
        <v>14</v>
      </c>
      <c r="H6488" s="72" t="s">
        <v>155</v>
      </c>
      <c r="I6488" s="72" t="s">
        <v>16</v>
      </c>
      <c r="J6488" s="72" t="s">
        <v>18</v>
      </c>
      <c r="K6488" s="72" t="s">
        <v>33</v>
      </c>
      <c r="L6488" s="72" t="s">
        <v>176</v>
      </c>
      <c r="M6488" s="72"/>
    </row>
    <row r="6489" spans="2:13" x14ac:dyDescent="0.25">
      <c r="B6489" s="72" t="s">
        <v>143</v>
      </c>
      <c r="C6489" s="72" t="s">
        <v>144</v>
      </c>
      <c r="D6489" s="72" t="s">
        <v>12</v>
      </c>
      <c r="E6489" s="72" t="s">
        <v>145</v>
      </c>
      <c r="F6489" s="73">
        <v>-5549</v>
      </c>
      <c r="G6489" s="72" t="s">
        <v>14</v>
      </c>
      <c r="H6489" s="72" t="s">
        <v>155</v>
      </c>
      <c r="I6489" s="72" t="s">
        <v>16</v>
      </c>
      <c r="J6489" s="72" t="s">
        <v>18</v>
      </c>
      <c r="K6489" s="72" t="s">
        <v>147</v>
      </c>
      <c r="L6489" s="72" t="s">
        <v>626</v>
      </c>
      <c r="M6489" s="72"/>
    </row>
    <row r="6490" spans="2:13" x14ac:dyDescent="0.25">
      <c r="B6490" s="72" t="s">
        <v>143</v>
      </c>
      <c r="C6490" s="72" t="s">
        <v>144</v>
      </c>
      <c r="D6490" s="72" t="s">
        <v>12</v>
      </c>
      <c r="E6490" s="72" t="s">
        <v>188</v>
      </c>
      <c r="F6490" s="73">
        <v>3954436</v>
      </c>
      <c r="G6490" s="72" t="s">
        <v>14</v>
      </c>
      <c r="H6490" s="72" t="s">
        <v>15</v>
      </c>
      <c r="I6490" s="72" t="s">
        <v>16</v>
      </c>
      <c r="J6490" s="72" t="s">
        <v>18</v>
      </c>
      <c r="K6490" s="72" t="s">
        <v>27</v>
      </c>
      <c r="L6490" s="72" t="s">
        <v>572</v>
      </c>
      <c r="M6490" s="72" t="s">
        <v>163</v>
      </c>
    </row>
    <row r="6491" spans="2:13" x14ac:dyDescent="0.25">
      <c r="B6491" s="72" t="s">
        <v>143</v>
      </c>
      <c r="C6491" s="72" t="s">
        <v>144</v>
      </c>
      <c r="D6491" s="72" t="s">
        <v>12</v>
      </c>
      <c r="E6491" s="72" t="s">
        <v>244</v>
      </c>
      <c r="F6491" s="73">
        <v>118</v>
      </c>
      <c r="G6491" s="72" t="s">
        <v>14</v>
      </c>
      <c r="H6491" s="72" t="s">
        <v>15</v>
      </c>
      <c r="I6491" s="72" t="s">
        <v>16</v>
      </c>
      <c r="J6491" s="72" t="s">
        <v>18</v>
      </c>
      <c r="K6491" s="72" t="s">
        <v>189</v>
      </c>
      <c r="L6491" s="72" t="s">
        <v>421</v>
      </c>
      <c r="M6491" s="72" t="s">
        <v>172</v>
      </c>
    </row>
    <row r="6492" spans="2:13" x14ac:dyDescent="0.25">
      <c r="B6492" s="72" t="s">
        <v>143</v>
      </c>
      <c r="C6492" s="72" t="s">
        <v>144</v>
      </c>
      <c r="D6492" s="72" t="s">
        <v>12</v>
      </c>
      <c r="E6492" s="72" t="s">
        <v>292</v>
      </c>
      <c r="F6492" s="73">
        <v>331862</v>
      </c>
      <c r="G6492" s="72" t="s">
        <v>14</v>
      </c>
      <c r="H6492" s="72" t="s">
        <v>15</v>
      </c>
      <c r="I6492" s="72" t="s">
        <v>16</v>
      </c>
      <c r="J6492" s="72" t="s">
        <v>18</v>
      </c>
      <c r="K6492" s="72" t="s">
        <v>214</v>
      </c>
      <c r="L6492" s="72" t="s">
        <v>215</v>
      </c>
      <c r="M6492" s="72" t="s">
        <v>384</v>
      </c>
    </row>
    <row r="6493" spans="2:13" x14ac:dyDescent="0.25">
      <c r="B6493" s="72" t="s">
        <v>143</v>
      </c>
      <c r="C6493" s="72" t="s">
        <v>144</v>
      </c>
      <c r="D6493" s="72" t="s">
        <v>12</v>
      </c>
      <c r="E6493" s="72" t="s">
        <v>145</v>
      </c>
      <c r="F6493" s="73">
        <v>-9544</v>
      </c>
      <c r="G6493" s="72" t="s">
        <v>14</v>
      </c>
      <c r="H6493" s="72" t="s">
        <v>15</v>
      </c>
      <c r="I6493" s="72" t="s">
        <v>16</v>
      </c>
      <c r="J6493" s="72" t="s">
        <v>18</v>
      </c>
      <c r="K6493" s="72" t="s">
        <v>21</v>
      </c>
      <c r="L6493" s="72" t="s">
        <v>494</v>
      </c>
      <c r="M6493" s="72"/>
    </row>
    <row r="6494" spans="2:13" x14ac:dyDescent="0.25">
      <c r="B6494" s="72" t="s">
        <v>143</v>
      </c>
      <c r="C6494" s="72" t="s">
        <v>144</v>
      </c>
      <c r="D6494" s="72" t="s">
        <v>12</v>
      </c>
      <c r="E6494" s="72" t="s">
        <v>219</v>
      </c>
      <c r="F6494" s="73">
        <v>109070</v>
      </c>
      <c r="G6494" s="72" t="s">
        <v>14</v>
      </c>
      <c r="H6494" s="72" t="s">
        <v>15</v>
      </c>
      <c r="I6494" s="72" t="s">
        <v>16</v>
      </c>
      <c r="J6494" s="72" t="s">
        <v>18</v>
      </c>
      <c r="K6494" s="72" t="s">
        <v>161</v>
      </c>
      <c r="L6494" s="72" t="s">
        <v>379</v>
      </c>
      <c r="M6494" s="72"/>
    </row>
    <row r="6495" spans="2:13" x14ac:dyDescent="0.25">
      <c r="B6495" s="72" t="s">
        <v>143</v>
      </c>
      <c r="C6495" s="72" t="s">
        <v>144</v>
      </c>
      <c r="D6495" s="72" t="s">
        <v>12</v>
      </c>
      <c r="E6495" s="72" t="s">
        <v>197</v>
      </c>
      <c r="F6495" s="73">
        <v>210898</v>
      </c>
      <c r="G6495" s="72" t="s">
        <v>14</v>
      </c>
      <c r="H6495" s="72" t="s">
        <v>15</v>
      </c>
      <c r="I6495" s="72" t="s">
        <v>16</v>
      </c>
      <c r="J6495" s="72" t="s">
        <v>18</v>
      </c>
      <c r="K6495" s="72" t="s">
        <v>214</v>
      </c>
      <c r="L6495" s="72" t="s">
        <v>502</v>
      </c>
      <c r="M6495" s="72" t="s">
        <v>248</v>
      </c>
    </row>
    <row r="6496" spans="2:13" x14ac:dyDescent="0.25">
      <c r="B6496" s="72" t="s">
        <v>143</v>
      </c>
      <c r="C6496" s="72" t="s">
        <v>144</v>
      </c>
      <c r="D6496" s="72" t="s">
        <v>12</v>
      </c>
      <c r="E6496" s="72" t="s">
        <v>160</v>
      </c>
      <c r="F6496" s="73">
        <v>74163</v>
      </c>
      <c r="G6496" s="72" t="s">
        <v>14</v>
      </c>
      <c r="H6496" s="72" t="s">
        <v>15</v>
      </c>
      <c r="I6496" s="72" t="s">
        <v>16</v>
      </c>
      <c r="J6496" s="72" t="s">
        <v>18</v>
      </c>
      <c r="K6496" s="72" t="s">
        <v>184</v>
      </c>
      <c r="L6496" s="72" t="s">
        <v>573</v>
      </c>
      <c r="M6496" s="72" t="s">
        <v>151</v>
      </c>
    </row>
    <row r="6497" spans="2:13" x14ac:dyDescent="0.25">
      <c r="B6497" s="72" t="s">
        <v>143</v>
      </c>
      <c r="C6497" s="72" t="s">
        <v>144</v>
      </c>
      <c r="D6497" s="72" t="s">
        <v>12</v>
      </c>
      <c r="E6497" s="72" t="s">
        <v>145</v>
      </c>
      <c r="F6497" s="73">
        <v>-4287</v>
      </c>
      <c r="G6497" s="72" t="s">
        <v>14</v>
      </c>
      <c r="H6497" s="72" t="s">
        <v>155</v>
      </c>
      <c r="I6497" s="72" t="s">
        <v>16</v>
      </c>
      <c r="J6497" s="72" t="s">
        <v>18</v>
      </c>
      <c r="K6497" s="72" t="s">
        <v>33</v>
      </c>
      <c r="L6497" s="72" t="s">
        <v>714</v>
      </c>
      <c r="M6497" s="72"/>
    </row>
    <row r="6498" spans="2:13" x14ac:dyDescent="0.25">
      <c r="B6498" s="72" t="s">
        <v>143</v>
      </c>
      <c r="C6498" s="72" t="s">
        <v>144</v>
      </c>
      <c r="D6498" s="72" t="s">
        <v>12</v>
      </c>
      <c r="E6498" s="72" t="s">
        <v>244</v>
      </c>
      <c r="F6498" s="73">
        <v>22291</v>
      </c>
      <c r="G6498" s="72" t="s">
        <v>14</v>
      </c>
      <c r="H6498" s="72" t="s">
        <v>15</v>
      </c>
      <c r="I6498" s="72" t="s">
        <v>16</v>
      </c>
      <c r="J6498" s="72" t="s">
        <v>18</v>
      </c>
      <c r="K6498" s="72" t="s">
        <v>24</v>
      </c>
      <c r="L6498" s="72" t="s">
        <v>448</v>
      </c>
      <c r="M6498" s="72" t="s">
        <v>163</v>
      </c>
    </row>
    <row r="6499" spans="2:13" x14ac:dyDescent="0.25">
      <c r="B6499" s="72" t="s">
        <v>143</v>
      </c>
      <c r="C6499" s="72" t="s">
        <v>144</v>
      </c>
      <c r="D6499" s="72" t="s">
        <v>12</v>
      </c>
      <c r="E6499" s="72" t="s">
        <v>229</v>
      </c>
      <c r="F6499" s="73">
        <v>-27</v>
      </c>
      <c r="G6499" s="72" t="s">
        <v>14</v>
      </c>
      <c r="H6499" s="72" t="s">
        <v>155</v>
      </c>
      <c r="I6499" s="72" t="s">
        <v>16</v>
      </c>
      <c r="J6499" s="72" t="s">
        <v>18</v>
      </c>
      <c r="K6499" s="72" t="s">
        <v>33</v>
      </c>
      <c r="L6499" s="72" t="s">
        <v>338</v>
      </c>
      <c r="M6499" s="72"/>
    </row>
    <row r="6500" spans="2:13" x14ac:dyDescent="0.25">
      <c r="B6500" s="72" t="s">
        <v>143</v>
      </c>
      <c r="C6500" s="72" t="s">
        <v>144</v>
      </c>
      <c r="D6500" s="72" t="s">
        <v>12</v>
      </c>
      <c r="E6500" s="72" t="s">
        <v>152</v>
      </c>
      <c r="F6500" s="73">
        <v>-12071</v>
      </c>
      <c r="G6500" s="72" t="s">
        <v>14</v>
      </c>
      <c r="H6500" s="72" t="s">
        <v>15</v>
      </c>
      <c r="I6500" s="72" t="s">
        <v>16</v>
      </c>
      <c r="J6500" s="72" t="s">
        <v>371</v>
      </c>
      <c r="K6500" s="72" t="s">
        <v>147</v>
      </c>
      <c r="L6500" s="72" t="s">
        <v>370</v>
      </c>
      <c r="M6500" s="72"/>
    </row>
    <row r="6501" spans="2:13" x14ac:dyDescent="0.25">
      <c r="B6501" s="72" t="s">
        <v>143</v>
      </c>
      <c r="C6501" s="72" t="s">
        <v>144</v>
      </c>
      <c r="D6501" s="72" t="s">
        <v>12</v>
      </c>
      <c r="E6501" s="72" t="s">
        <v>851</v>
      </c>
      <c r="F6501" s="73">
        <v>233455</v>
      </c>
      <c r="G6501" s="72" t="s">
        <v>14</v>
      </c>
      <c r="H6501" s="72" t="s">
        <v>15</v>
      </c>
      <c r="I6501" s="72" t="s">
        <v>16</v>
      </c>
      <c r="J6501" s="72" t="s">
        <v>18</v>
      </c>
      <c r="K6501" s="72"/>
      <c r="L6501" s="72"/>
      <c r="M6501" s="72" t="s">
        <v>163</v>
      </c>
    </row>
    <row r="6502" spans="2:13" x14ac:dyDescent="0.25">
      <c r="B6502" s="72" t="s">
        <v>143</v>
      </c>
      <c r="C6502" s="72" t="s">
        <v>144</v>
      </c>
      <c r="D6502" s="72" t="s">
        <v>12</v>
      </c>
      <c r="E6502" s="72" t="s">
        <v>164</v>
      </c>
      <c r="F6502" s="73">
        <v>-47814</v>
      </c>
      <c r="G6502" s="72" t="s">
        <v>14</v>
      </c>
      <c r="H6502" s="72" t="s">
        <v>15</v>
      </c>
      <c r="I6502" s="72" t="s">
        <v>16</v>
      </c>
      <c r="J6502" s="72" t="s">
        <v>18</v>
      </c>
      <c r="K6502" s="72" t="s">
        <v>21</v>
      </c>
      <c r="L6502" s="72" t="s">
        <v>198</v>
      </c>
      <c r="M6502" s="72"/>
    </row>
    <row r="6503" spans="2:13" x14ac:dyDescent="0.25">
      <c r="B6503" s="72" t="s">
        <v>143</v>
      </c>
      <c r="C6503" s="72" t="s">
        <v>144</v>
      </c>
      <c r="D6503" s="72" t="s">
        <v>12</v>
      </c>
      <c r="E6503" s="72" t="s">
        <v>229</v>
      </c>
      <c r="F6503" s="73">
        <v>-593966</v>
      </c>
      <c r="G6503" s="72" t="s">
        <v>14</v>
      </c>
      <c r="H6503" s="72" t="s">
        <v>155</v>
      </c>
      <c r="I6503" s="72" t="s">
        <v>16</v>
      </c>
      <c r="J6503" s="72" t="s">
        <v>18</v>
      </c>
      <c r="K6503" s="72" t="s">
        <v>267</v>
      </c>
      <c r="L6503" s="72" t="s">
        <v>628</v>
      </c>
      <c r="M6503" s="72"/>
    </row>
    <row r="6504" spans="2:13" x14ac:dyDescent="0.25">
      <c r="B6504" s="72" t="s">
        <v>143</v>
      </c>
      <c r="C6504" s="72" t="s">
        <v>144</v>
      </c>
      <c r="D6504" s="72" t="s">
        <v>12</v>
      </c>
      <c r="E6504" s="72" t="s">
        <v>199</v>
      </c>
      <c r="F6504" s="73">
        <v>1775</v>
      </c>
      <c r="G6504" s="72" t="s">
        <v>14</v>
      </c>
      <c r="H6504" s="72" t="s">
        <v>15</v>
      </c>
      <c r="I6504" s="72" t="s">
        <v>16</v>
      </c>
      <c r="J6504" s="72" t="s">
        <v>18</v>
      </c>
      <c r="K6504" s="72" t="s">
        <v>33</v>
      </c>
      <c r="L6504" s="72" t="s">
        <v>667</v>
      </c>
      <c r="M6504" s="72"/>
    </row>
    <row r="6505" spans="2:13" x14ac:dyDescent="0.25">
      <c r="B6505" s="72" t="s">
        <v>143</v>
      </c>
      <c r="C6505" s="72" t="s">
        <v>144</v>
      </c>
      <c r="D6505" s="72" t="s">
        <v>12</v>
      </c>
      <c r="E6505" s="72" t="s">
        <v>555</v>
      </c>
      <c r="F6505" s="73">
        <v>9900478</v>
      </c>
      <c r="G6505" s="72" t="s">
        <v>14</v>
      </c>
      <c r="H6505" s="72" t="s">
        <v>15</v>
      </c>
      <c r="I6505" s="72" t="s">
        <v>16</v>
      </c>
      <c r="J6505" s="72" t="s">
        <v>18</v>
      </c>
      <c r="K6505" s="72"/>
      <c r="L6505" s="72"/>
      <c r="M6505" s="72" t="s">
        <v>248</v>
      </c>
    </row>
    <row r="6506" spans="2:13" x14ac:dyDescent="0.25">
      <c r="B6506" s="72" t="s">
        <v>143</v>
      </c>
      <c r="C6506" s="72" t="s">
        <v>144</v>
      </c>
      <c r="D6506" s="72" t="s">
        <v>12</v>
      </c>
      <c r="E6506" s="72" t="s">
        <v>201</v>
      </c>
      <c r="F6506" s="73">
        <v>22386</v>
      </c>
      <c r="G6506" s="72" t="s">
        <v>14</v>
      </c>
      <c r="H6506" s="72" t="s">
        <v>15</v>
      </c>
      <c r="I6506" s="72" t="s">
        <v>16</v>
      </c>
      <c r="J6506" s="72" t="s">
        <v>18</v>
      </c>
      <c r="K6506" s="72" t="s">
        <v>257</v>
      </c>
      <c r="L6506" s="72" t="s">
        <v>718</v>
      </c>
      <c r="M6506" s="72" t="s">
        <v>203</v>
      </c>
    </row>
    <row r="6507" spans="2:13" x14ac:dyDescent="0.25">
      <c r="B6507" s="72" t="s">
        <v>143</v>
      </c>
      <c r="C6507" s="72" t="s">
        <v>144</v>
      </c>
      <c r="D6507" s="72" t="s">
        <v>12</v>
      </c>
      <c r="E6507" s="72" t="s">
        <v>157</v>
      </c>
      <c r="F6507" s="73">
        <v>30851</v>
      </c>
      <c r="G6507" s="72" t="s">
        <v>14</v>
      </c>
      <c r="H6507" s="72" t="s">
        <v>15</v>
      </c>
      <c r="I6507" s="72" t="s">
        <v>16</v>
      </c>
      <c r="J6507" s="72" t="s">
        <v>18</v>
      </c>
      <c r="K6507" s="72" t="s">
        <v>189</v>
      </c>
      <c r="L6507" s="72" t="s">
        <v>150</v>
      </c>
      <c r="M6507" s="72" t="s">
        <v>159</v>
      </c>
    </row>
    <row r="6508" spans="2:13" x14ac:dyDescent="0.25">
      <c r="B6508" s="72" t="s">
        <v>143</v>
      </c>
      <c r="C6508" s="72" t="s">
        <v>144</v>
      </c>
      <c r="D6508" s="72" t="s">
        <v>12</v>
      </c>
      <c r="E6508" s="72" t="s">
        <v>328</v>
      </c>
      <c r="F6508" s="73">
        <v>53129</v>
      </c>
      <c r="G6508" s="72" t="s">
        <v>14</v>
      </c>
      <c r="H6508" s="72" t="s">
        <v>15</v>
      </c>
      <c r="I6508" s="72" t="s">
        <v>16</v>
      </c>
      <c r="J6508" s="72" t="s">
        <v>18</v>
      </c>
      <c r="K6508" s="72" t="s">
        <v>21</v>
      </c>
      <c r="L6508" s="72" t="s">
        <v>249</v>
      </c>
      <c r="M6508" s="72" t="s">
        <v>203</v>
      </c>
    </row>
    <row r="6509" spans="2:13" x14ac:dyDescent="0.25">
      <c r="B6509" s="72" t="s">
        <v>143</v>
      </c>
      <c r="C6509" s="72" t="s">
        <v>144</v>
      </c>
      <c r="D6509" s="72" t="s">
        <v>12</v>
      </c>
      <c r="E6509" s="72" t="s">
        <v>219</v>
      </c>
      <c r="F6509" s="73">
        <v>675510</v>
      </c>
      <c r="G6509" s="72" t="s">
        <v>14</v>
      </c>
      <c r="H6509" s="72" t="s">
        <v>155</v>
      </c>
      <c r="I6509" s="72" t="s">
        <v>16</v>
      </c>
      <c r="J6509" s="72" t="s">
        <v>18</v>
      </c>
      <c r="K6509" s="72" t="s">
        <v>33</v>
      </c>
      <c r="L6509" s="72" t="s">
        <v>271</v>
      </c>
      <c r="M6509" s="72"/>
    </row>
    <row r="6510" spans="2:13" x14ac:dyDescent="0.25">
      <c r="B6510" s="72" t="s">
        <v>143</v>
      </c>
      <c r="C6510" s="72" t="s">
        <v>144</v>
      </c>
      <c r="D6510" s="72" t="s">
        <v>12</v>
      </c>
      <c r="E6510" s="72" t="s">
        <v>188</v>
      </c>
      <c r="F6510" s="73">
        <v>3979477</v>
      </c>
      <c r="G6510" s="72" t="s">
        <v>31</v>
      </c>
      <c r="H6510" s="72" t="s">
        <v>15</v>
      </c>
      <c r="I6510" s="72" t="s">
        <v>16</v>
      </c>
      <c r="J6510" s="72" t="s">
        <v>17</v>
      </c>
      <c r="K6510" s="72" t="s">
        <v>24</v>
      </c>
      <c r="L6510" s="72" t="s">
        <v>264</v>
      </c>
      <c r="M6510" s="72" t="s">
        <v>151</v>
      </c>
    </row>
    <row r="6511" spans="2:13" x14ac:dyDescent="0.25">
      <c r="B6511" s="72" t="s">
        <v>143</v>
      </c>
      <c r="C6511" s="72" t="s">
        <v>144</v>
      </c>
      <c r="D6511" s="72" t="s">
        <v>12</v>
      </c>
      <c r="E6511" s="72" t="s">
        <v>157</v>
      </c>
      <c r="F6511" s="73">
        <v>1358813</v>
      </c>
      <c r="G6511" s="72" t="s">
        <v>14</v>
      </c>
      <c r="H6511" s="72" t="s">
        <v>15</v>
      </c>
      <c r="I6511" s="72" t="s">
        <v>16</v>
      </c>
      <c r="J6511" s="72" t="s">
        <v>18</v>
      </c>
      <c r="K6511" s="72" t="s">
        <v>147</v>
      </c>
      <c r="L6511" s="72" t="s">
        <v>376</v>
      </c>
      <c r="M6511" s="72" t="s">
        <v>334</v>
      </c>
    </row>
    <row r="6512" spans="2:13" x14ac:dyDescent="0.25">
      <c r="B6512" s="72" t="s">
        <v>143</v>
      </c>
      <c r="C6512" s="72" t="s">
        <v>144</v>
      </c>
      <c r="D6512" s="72" t="s">
        <v>12</v>
      </c>
      <c r="E6512" s="72" t="s">
        <v>183</v>
      </c>
      <c r="F6512" s="73">
        <v>170357</v>
      </c>
      <c r="G6512" s="72" t="s">
        <v>14</v>
      </c>
      <c r="H6512" s="72" t="s">
        <v>15</v>
      </c>
      <c r="I6512" s="72" t="s">
        <v>16</v>
      </c>
      <c r="J6512" s="72" t="s">
        <v>18</v>
      </c>
      <c r="K6512" s="72" t="s">
        <v>147</v>
      </c>
      <c r="L6512" s="72" t="s">
        <v>607</v>
      </c>
      <c r="M6512" s="72" t="s">
        <v>248</v>
      </c>
    </row>
    <row r="6513" spans="2:13" x14ac:dyDescent="0.25">
      <c r="B6513" s="72" t="s">
        <v>143</v>
      </c>
      <c r="C6513" s="72" t="s">
        <v>144</v>
      </c>
      <c r="D6513" s="72" t="s">
        <v>12</v>
      </c>
      <c r="E6513" s="72" t="s">
        <v>177</v>
      </c>
      <c r="F6513" s="73">
        <v>676230</v>
      </c>
      <c r="G6513" s="72" t="s">
        <v>14</v>
      </c>
      <c r="H6513" s="72" t="s">
        <v>15</v>
      </c>
      <c r="I6513" s="72" t="s">
        <v>16</v>
      </c>
      <c r="J6513" s="72" t="s">
        <v>18</v>
      </c>
      <c r="K6513" s="72" t="s">
        <v>147</v>
      </c>
      <c r="L6513" s="72" t="s">
        <v>358</v>
      </c>
      <c r="M6513" s="72"/>
    </row>
    <row r="6514" spans="2:13" x14ac:dyDescent="0.25">
      <c r="B6514" s="72" t="s">
        <v>143</v>
      </c>
      <c r="C6514" s="72" t="s">
        <v>144</v>
      </c>
      <c r="D6514" s="72" t="s">
        <v>12</v>
      </c>
      <c r="E6514" s="72" t="s">
        <v>229</v>
      </c>
      <c r="F6514" s="73">
        <v>-269</v>
      </c>
      <c r="G6514" s="72" t="s">
        <v>14</v>
      </c>
      <c r="H6514" s="72" t="s">
        <v>15</v>
      </c>
      <c r="I6514" s="72" t="s">
        <v>16</v>
      </c>
      <c r="J6514" s="72" t="s">
        <v>18</v>
      </c>
      <c r="K6514" s="72" t="s">
        <v>33</v>
      </c>
      <c r="L6514" s="72" t="s">
        <v>419</v>
      </c>
      <c r="M6514" s="72"/>
    </row>
    <row r="6515" spans="2:13" x14ac:dyDescent="0.25">
      <c r="B6515" s="72" t="s">
        <v>143</v>
      </c>
      <c r="C6515" s="72" t="s">
        <v>144</v>
      </c>
      <c r="D6515" s="72" t="s">
        <v>12</v>
      </c>
      <c r="E6515" s="72" t="s">
        <v>181</v>
      </c>
      <c r="F6515" s="73">
        <v>-179</v>
      </c>
      <c r="G6515" s="72" t="s">
        <v>14</v>
      </c>
      <c r="H6515" s="72" t="s">
        <v>15</v>
      </c>
      <c r="I6515" s="72" t="s">
        <v>16</v>
      </c>
      <c r="J6515" s="72" t="s">
        <v>18</v>
      </c>
      <c r="K6515" s="72" t="s">
        <v>830</v>
      </c>
      <c r="L6515" s="72" t="s">
        <v>831</v>
      </c>
      <c r="M6515" s="72"/>
    </row>
    <row r="6516" spans="2:13" x14ac:dyDescent="0.25">
      <c r="B6516" s="72" t="s">
        <v>143</v>
      </c>
      <c r="C6516" s="72" t="s">
        <v>144</v>
      </c>
      <c r="D6516" s="72" t="s">
        <v>12</v>
      </c>
      <c r="E6516" s="72" t="s">
        <v>152</v>
      </c>
      <c r="F6516" s="73">
        <v>-3516</v>
      </c>
      <c r="G6516" s="72" t="s">
        <v>14</v>
      </c>
      <c r="H6516" s="72" t="s">
        <v>155</v>
      </c>
      <c r="I6516" s="72" t="s">
        <v>16</v>
      </c>
      <c r="J6516" s="72" t="s">
        <v>18</v>
      </c>
      <c r="K6516" s="72" t="s">
        <v>147</v>
      </c>
      <c r="L6516" s="72" t="s">
        <v>476</v>
      </c>
      <c r="M6516" s="72"/>
    </row>
    <row r="6517" spans="2:13" x14ac:dyDescent="0.25">
      <c r="B6517" s="72" t="s">
        <v>143</v>
      </c>
      <c r="C6517" s="72" t="s">
        <v>144</v>
      </c>
      <c r="D6517" s="72" t="s">
        <v>12</v>
      </c>
      <c r="E6517" s="72" t="s">
        <v>152</v>
      </c>
      <c r="F6517" s="73">
        <v>-15203</v>
      </c>
      <c r="G6517" s="72" t="s">
        <v>14</v>
      </c>
      <c r="H6517" s="72" t="s">
        <v>15</v>
      </c>
      <c r="I6517" s="72" t="s">
        <v>16</v>
      </c>
      <c r="J6517" s="72" t="s">
        <v>18</v>
      </c>
      <c r="K6517" s="72" t="s">
        <v>147</v>
      </c>
      <c r="L6517" s="72" t="s">
        <v>365</v>
      </c>
      <c r="M6517" s="72"/>
    </row>
    <row r="6518" spans="2:13" x14ac:dyDescent="0.25">
      <c r="B6518" s="72" t="s">
        <v>143</v>
      </c>
      <c r="C6518" s="72" t="s">
        <v>144</v>
      </c>
      <c r="D6518" s="72" t="s">
        <v>12</v>
      </c>
      <c r="E6518" s="72" t="s">
        <v>229</v>
      </c>
      <c r="F6518" s="73">
        <v>-13436</v>
      </c>
      <c r="G6518" s="72" t="s">
        <v>14</v>
      </c>
      <c r="H6518" s="72" t="s">
        <v>155</v>
      </c>
      <c r="I6518" s="72" t="s">
        <v>16</v>
      </c>
      <c r="J6518" s="72" t="s">
        <v>18</v>
      </c>
      <c r="K6518" s="72" t="s">
        <v>33</v>
      </c>
      <c r="L6518" s="72" t="s">
        <v>632</v>
      </c>
      <c r="M6518" s="72"/>
    </row>
    <row r="6519" spans="2:13" x14ac:dyDescent="0.25">
      <c r="B6519" s="72" t="s">
        <v>143</v>
      </c>
      <c r="C6519" s="72" t="s">
        <v>144</v>
      </c>
      <c r="D6519" s="72" t="s">
        <v>12</v>
      </c>
      <c r="E6519" s="72" t="s">
        <v>188</v>
      </c>
      <c r="F6519" s="73">
        <v>30194</v>
      </c>
      <c r="G6519" s="72" t="s">
        <v>14</v>
      </c>
      <c r="H6519" s="72" t="s">
        <v>15</v>
      </c>
      <c r="I6519" s="72" t="s">
        <v>16</v>
      </c>
      <c r="J6519" s="72" t="s">
        <v>18</v>
      </c>
      <c r="K6519" s="72" t="s">
        <v>33</v>
      </c>
      <c r="L6519" s="72" t="s">
        <v>294</v>
      </c>
      <c r="M6519" s="72" t="s">
        <v>163</v>
      </c>
    </row>
    <row r="6520" spans="2:13" x14ac:dyDescent="0.25">
      <c r="B6520" s="72" t="s">
        <v>143</v>
      </c>
      <c r="C6520" s="72" t="s">
        <v>144</v>
      </c>
      <c r="D6520" s="72" t="s">
        <v>12</v>
      </c>
      <c r="E6520" s="72" t="s">
        <v>209</v>
      </c>
      <c r="F6520" s="73">
        <v>322062</v>
      </c>
      <c r="G6520" s="72" t="s">
        <v>14</v>
      </c>
      <c r="H6520" s="72" t="s">
        <v>15</v>
      </c>
      <c r="I6520" s="72" t="s">
        <v>16</v>
      </c>
      <c r="J6520" s="72" t="s">
        <v>18</v>
      </c>
      <c r="K6520" s="72" t="s">
        <v>21</v>
      </c>
      <c r="L6520" s="72" t="s">
        <v>272</v>
      </c>
      <c r="M6520" s="72" t="s">
        <v>203</v>
      </c>
    </row>
    <row r="6521" spans="2:13" x14ac:dyDescent="0.25">
      <c r="B6521" s="72" t="s">
        <v>143</v>
      </c>
      <c r="C6521" s="72" t="s">
        <v>144</v>
      </c>
      <c r="D6521" s="72" t="s">
        <v>12</v>
      </c>
      <c r="E6521" s="72" t="s">
        <v>183</v>
      </c>
      <c r="F6521" s="73">
        <v>218486</v>
      </c>
      <c r="G6521" s="72" t="s">
        <v>14</v>
      </c>
      <c r="H6521" s="72" t="s">
        <v>155</v>
      </c>
      <c r="I6521" s="72" t="s">
        <v>136</v>
      </c>
      <c r="J6521" s="72" t="s">
        <v>18</v>
      </c>
      <c r="K6521" s="72" t="s">
        <v>267</v>
      </c>
      <c r="L6521" s="72" t="s">
        <v>576</v>
      </c>
      <c r="M6521" s="72" t="s">
        <v>248</v>
      </c>
    </row>
    <row r="6522" spans="2:13" x14ac:dyDescent="0.25">
      <c r="B6522" s="72" t="s">
        <v>143</v>
      </c>
      <c r="C6522" s="72" t="s">
        <v>144</v>
      </c>
      <c r="D6522" s="72" t="s">
        <v>12</v>
      </c>
      <c r="E6522" s="72" t="s">
        <v>157</v>
      </c>
      <c r="F6522" s="73">
        <v>22851</v>
      </c>
      <c r="G6522" s="72" t="s">
        <v>14</v>
      </c>
      <c r="H6522" s="72" t="s">
        <v>155</v>
      </c>
      <c r="I6522" s="72" t="s">
        <v>16</v>
      </c>
      <c r="J6522" s="72" t="s">
        <v>18</v>
      </c>
      <c r="K6522" s="72" t="s">
        <v>147</v>
      </c>
      <c r="L6522" s="72" t="s">
        <v>278</v>
      </c>
      <c r="M6522" s="72" t="s">
        <v>159</v>
      </c>
    </row>
    <row r="6523" spans="2:13" x14ac:dyDescent="0.25">
      <c r="B6523" s="72" t="s">
        <v>143</v>
      </c>
      <c r="C6523" s="72" t="s">
        <v>144</v>
      </c>
      <c r="D6523" s="72" t="s">
        <v>12</v>
      </c>
      <c r="E6523" s="72" t="s">
        <v>160</v>
      </c>
      <c r="F6523" s="73">
        <v>990744</v>
      </c>
      <c r="G6523" s="72" t="s">
        <v>14</v>
      </c>
      <c r="H6523" s="72" t="s">
        <v>15</v>
      </c>
      <c r="I6523" s="72" t="s">
        <v>16</v>
      </c>
      <c r="J6523" s="72" t="s">
        <v>18</v>
      </c>
      <c r="K6523" s="72" t="s">
        <v>147</v>
      </c>
      <c r="L6523" s="72" t="s">
        <v>225</v>
      </c>
      <c r="M6523" s="72" t="s">
        <v>163</v>
      </c>
    </row>
    <row r="6524" spans="2:13" x14ac:dyDescent="0.25">
      <c r="B6524" s="72" t="s">
        <v>143</v>
      </c>
      <c r="C6524" s="72" t="s">
        <v>144</v>
      </c>
      <c r="D6524" s="72" t="s">
        <v>12</v>
      </c>
      <c r="E6524" s="72" t="s">
        <v>219</v>
      </c>
      <c r="F6524" s="73">
        <v>737598</v>
      </c>
      <c r="G6524" s="72" t="s">
        <v>14</v>
      </c>
      <c r="H6524" s="72" t="s">
        <v>155</v>
      </c>
      <c r="I6524" s="72" t="s">
        <v>16</v>
      </c>
      <c r="J6524" s="72" t="s">
        <v>18</v>
      </c>
      <c r="K6524" s="72" t="s">
        <v>33</v>
      </c>
      <c r="L6524" s="72" t="s">
        <v>316</v>
      </c>
      <c r="M6524" s="72"/>
    </row>
    <row r="6525" spans="2:13" x14ac:dyDescent="0.25">
      <c r="B6525" s="72" t="s">
        <v>143</v>
      </c>
      <c r="C6525" s="72" t="s">
        <v>144</v>
      </c>
      <c r="D6525" s="72" t="s">
        <v>12</v>
      </c>
      <c r="E6525" s="72" t="s">
        <v>145</v>
      </c>
      <c r="F6525" s="73">
        <v>-14491</v>
      </c>
      <c r="G6525" s="72" t="s">
        <v>14</v>
      </c>
      <c r="H6525" s="72" t="s">
        <v>15</v>
      </c>
      <c r="I6525" s="72" t="s">
        <v>16</v>
      </c>
      <c r="J6525" s="72" t="s">
        <v>18</v>
      </c>
      <c r="K6525" s="72" t="s">
        <v>267</v>
      </c>
      <c r="L6525" s="72" t="s">
        <v>478</v>
      </c>
      <c r="M6525" s="72"/>
    </row>
    <row r="6526" spans="2:13" x14ac:dyDescent="0.25">
      <c r="B6526" s="72" t="s">
        <v>143</v>
      </c>
      <c r="C6526" s="72" t="s">
        <v>144</v>
      </c>
      <c r="D6526" s="72" t="s">
        <v>12</v>
      </c>
      <c r="E6526" s="72" t="s">
        <v>439</v>
      </c>
      <c r="F6526" s="73">
        <v>1504669</v>
      </c>
      <c r="G6526" s="72" t="s">
        <v>14</v>
      </c>
      <c r="H6526" s="72" t="s">
        <v>15</v>
      </c>
      <c r="I6526" s="72" t="s">
        <v>16</v>
      </c>
      <c r="J6526" s="72" t="s">
        <v>18</v>
      </c>
      <c r="K6526" s="72" t="s">
        <v>161</v>
      </c>
      <c r="L6526" s="72" t="s">
        <v>174</v>
      </c>
      <c r="M6526" s="72"/>
    </row>
    <row r="6527" spans="2:13" x14ac:dyDescent="0.25">
      <c r="B6527" s="72" t="s">
        <v>143</v>
      </c>
      <c r="C6527" s="72" t="s">
        <v>144</v>
      </c>
      <c r="D6527" s="72" t="s">
        <v>12</v>
      </c>
      <c r="E6527" s="72" t="s">
        <v>177</v>
      </c>
      <c r="F6527" s="73">
        <v>1098</v>
      </c>
      <c r="G6527" s="72" t="s">
        <v>14</v>
      </c>
      <c r="H6527" s="72" t="s">
        <v>15</v>
      </c>
      <c r="I6527" s="72" t="s">
        <v>16</v>
      </c>
      <c r="J6527" s="72" t="s">
        <v>18</v>
      </c>
      <c r="K6527" s="72" t="s">
        <v>214</v>
      </c>
      <c r="L6527" s="72" t="s">
        <v>234</v>
      </c>
      <c r="M6527" s="72"/>
    </row>
    <row r="6528" spans="2:13" x14ac:dyDescent="0.25">
      <c r="B6528" s="72" t="s">
        <v>143</v>
      </c>
      <c r="C6528" s="72" t="s">
        <v>144</v>
      </c>
      <c r="D6528" s="72" t="s">
        <v>12</v>
      </c>
      <c r="E6528" s="72" t="s">
        <v>164</v>
      </c>
      <c r="F6528" s="73">
        <v>-15184</v>
      </c>
      <c r="G6528" s="72" t="s">
        <v>14</v>
      </c>
      <c r="H6528" s="72" t="s">
        <v>155</v>
      </c>
      <c r="I6528" s="72" t="s">
        <v>16</v>
      </c>
      <c r="J6528" s="72" t="s">
        <v>18</v>
      </c>
      <c r="K6528" s="72" t="s">
        <v>33</v>
      </c>
      <c r="L6528" s="72" t="s">
        <v>153</v>
      </c>
      <c r="M6528" s="72"/>
    </row>
    <row r="6529" spans="2:13" x14ac:dyDescent="0.25">
      <c r="B6529" s="72" t="s">
        <v>143</v>
      </c>
      <c r="C6529" s="72" t="s">
        <v>144</v>
      </c>
      <c r="D6529" s="72" t="s">
        <v>12</v>
      </c>
      <c r="E6529" s="72" t="s">
        <v>177</v>
      </c>
      <c r="F6529" s="73">
        <v>173603</v>
      </c>
      <c r="G6529" s="72" t="s">
        <v>14</v>
      </c>
      <c r="H6529" s="72" t="s">
        <v>15</v>
      </c>
      <c r="I6529" s="72" t="s">
        <v>136</v>
      </c>
      <c r="J6529" s="72" t="s">
        <v>18</v>
      </c>
      <c r="K6529" s="72" t="s">
        <v>21</v>
      </c>
      <c r="L6529" s="72" t="s">
        <v>457</v>
      </c>
      <c r="M6529" s="72"/>
    </row>
    <row r="6530" spans="2:13" x14ac:dyDescent="0.25">
      <c r="B6530" s="72" t="s">
        <v>143</v>
      </c>
      <c r="C6530" s="72" t="s">
        <v>144</v>
      </c>
      <c r="D6530" s="72" t="s">
        <v>12</v>
      </c>
      <c r="E6530" s="72" t="s">
        <v>227</v>
      </c>
      <c r="F6530" s="73">
        <v>20091</v>
      </c>
      <c r="G6530" s="72" t="s">
        <v>14</v>
      </c>
      <c r="H6530" s="72" t="s">
        <v>15</v>
      </c>
      <c r="I6530" s="72" t="s">
        <v>16</v>
      </c>
      <c r="J6530" s="72" t="s">
        <v>18</v>
      </c>
      <c r="K6530" s="72" t="s">
        <v>21</v>
      </c>
      <c r="L6530" s="72" t="s">
        <v>494</v>
      </c>
      <c r="M6530" s="72" t="s">
        <v>248</v>
      </c>
    </row>
    <row r="6531" spans="2:13" x14ac:dyDescent="0.25">
      <c r="B6531" s="72" t="s">
        <v>143</v>
      </c>
      <c r="C6531" s="72" t="s">
        <v>144</v>
      </c>
      <c r="D6531" s="72" t="s">
        <v>12</v>
      </c>
      <c r="E6531" s="72" t="s">
        <v>157</v>
      </c>
      <c r="F6531" s="73">
        <v>274869</v>
      </c>
      <c r="G6531" s="72" t="s">
        <v>14</v>
      </c>
      <c r="H6531" s="72" t="s">
        <v>15</v>
      </c>
      <c r="I6531" s="72" t="s">
        <v>16</v>
      </c>
      <c r="J6531" s="72" t="s">
        <v>18</v>
      </c>
      <c r="K6531" s="72" t="s">
        <v>147</v>
      </c>
      <c r="L6531" s="72" t="s">
        <v>520</v>
      </c>
      <c r="M6531" s="72" t="s">
        <v>203</v>
      </c>
    </row>
    <row r="6532" spans="2:13" x14ac:dyDescent="0.25">
      <c r="B6532" s="72" t="s">
        <v>143</v>
      </c>
      <c r="C6532" s="72" t="s">
        <v>144</v>
      </c>
      <c r="D6532" s="72" t="s">
        <v>12</v>
      </c>
      <c r="E6532" s="72" t="s">
        <v>160</v>
      </c>
      <c r="F6532" s="73">
        <v>105324</v>
      </c>
      <c r="G6532" s="72" t="s">
        <v>14</v>
      </c>
      <c r="H6532" s="72" t="s">
        <v>15</v>
      </c>
      <c r="I6532" s="72" t="s">
        <v>16</v>
      </c>
      <c r="J6532" s="72" t="s">
        <v>18</v>
      </c>
      <c r="K6532" s="72" t="s">
        <v>21</v>
      </c>
      <c r="L6532" s="72" t="s">
        <v>291</v>
      </c>
      <c r="M6532" s="72" t="s">
        <v>248</v>
      </c>
    </row>
    <row r="6533" spans="2:13" x14ac:dyDescent="0.25">
      <c r="B6533" s="72" t="s">
        <v>143</v>
      </c>
      <c r="C6533" s="72" t="s">
        <v>144</v>
      </c>
      <c r="D6533" s="72" t="s">
        <v>12</v>
      </c>
      <c r="E6533" s="72" t="s">
        <v>199</v>
      </c>
      <c r="F6533" s="73">
        <v>306</v>
      </c>
      <c r="G6533" s="72" t="s">
        <v>14</v>
      </c>
      <c r="H6533" s="72" t="s">
        <v>15</v>
      </c>
      <c r="I6533" s="72" t="s">
        <v>136</v>
      </c>
      <c r="J6533" s="72" t="s">
        <v>18</v>
      </c>
      <c r="K6533" s="72" t="s">
        <v>147</v>
      </c>
      <c r="L6533" s="72" t="s">
        <v>295</v>
      </c>
      <c r="M6533" s="72"/>
    </row>
    <row r="6534" spans="2:13" x14ac:dyDescent="0.25">
      <c r="B6534" s="72" t="s">
        <v>143</v>
      </c>
      <c r="C6534" s="72" t="s">
        <v>144</v>
      </c>
      <c r="D6534" s="72" t="s">
        <v>12</v>
      </c>
      <c r="E6534" s="72" t="s">
        <v>242</v>
      </c>
      <c r="F6534" s="73">
        <v>-2808</v>
      </c>
      <c r="G6534" s="72" t="s">
        <v>14</v>
      </c>
      <c r="H6534" s="72" t="s">
        <v>155</v>
      </c>
      <c r="I6534" s="72" t="s">
        <v>16</v>
      </c>
      <c r="J6534" s="72" t="s">
        <v>18</v>
      </c>
      <c r="K6534" s="72" t="s">
        <v>33</v>
      </c>
      <c r="L6534" s="72" t="s">
        <v>176</v>
      </c>
      <c r="M6534" s="72"/>
    </row>
    <row r="6535" spans="2:13" x14ac:dyDescent="0.25">
      <c r="B6535" s="72" t="s">
        <v>143</v>
      </c>
      <c r="C6535" s="72" t="s">
        <v>144</v>
      </c>
      <c r="D6535" s="72" t="s">
        <v>12</v>
      </c>
      <c r="E6535" s="72" t="s">
        <v>152</v>
      </c>
      <c r="F6535" s="73">
        <v>-42855</v>
      </c>
      <c r="G6535" s="72" t="s">
        <v>14</v>
      </c>
      <c r="H6535" s="72" t="s">
        <v>15</v>
      </c>
      <c r="I6535" s="72" t="s">
        <v>16</v>
      </c>
      <c r="J6535" s="72" t="s">
        <v>18</v>
      </c>
      <c r="K6535" s="72" t="s">
        <v>189</v>
      </c>
      <c r="L6535" s="72" t="s">
        <v>421</v>
      </c>
      <c r="M6535" s="72"/>
    </row>
    <row r="6536" spans="2:13" x14ac:dyDescent="0.25">
      <c r="B6536" s="72" t="s">
        <v>143</v>
      </c>
      <c r="C6536" s="72" t="s">
        <v>144</v>
      </c>
      <c r="D6536" s="72" t="s">
        <v>12</v>
      </c>
      <c r="E6536" s="72" t="s">
        <v>229</v>
      </c>
      <c r="F6536" s="73">
        <v>-79015</v>
      </c>
      <c r="G6536" s="72" t="s">
        <v>14</v>
      </c>
      <c r="H6536" s="72" t="s">
        <v>155</v>
      </c>
      <c r="I6536" s="72" t="s">
        <v>16</v>
      </c>
      <c r="J6536" s="72" t="s">
        <v>18</v>
      </c>
      <c r="K6536" s="72" t="s">
        <v>33</v>
      </c>
      <c r="L6536" s="72" t="s">
        <v>436</v>
      </c>
      <c r="M6536" s="72"/>
    </row>
    <row r="6537" spans="2:13" x14ac:dyDescent="0.25">
      <c r="B6537" s="72" t="s">
        <v>143</v>
      </c>
      <c r="C6537" s="72" t="s">
        <v>144</v>
      </c>
      <c r="D6537" s="72" t="s">
        <v>12</v>
      </c>
      <c r="E6537" s="72" t="s">
        <v>201</v>
      </c>
      <c r="F6537" s="73">
        <v>155861</v>
      </c>
      <c r="G6537" s="72" t="s">
        <v>14</v>
      </c>
      <c r="H6537" s="72" t="s">
        <v>15</v>
      </c>
      <c r="I6537" s="72" t="s">
        <v>16</v>
      </c>
      <c r="J6537" s="72" t="s">
        <v>18</v>
      </c>
      <c r="K6537" s="72" t="s">
        <v>147</v>
      </c>
      <c r="L6537" s="72" t="s">
        <v>327</v>
      </c>
      <c r="M6537" s="72" t="s">
        <v>159</v>
      </c>
    </row>
    <row r="6538" spans="2:13" x14ac:dyDescent="0.25">
      <c r="B6538" s="72" t="s">
        <v>143</v>
      </c>
      <c r="C6538" s="72" t="s">
        <v>144</v>
      </c>
      <c r="D6538" s="72" t="s">
        <v>12</v>
      </c>
      <c r="E6538" s="72" t="s">
        <v>157</v>
      </c>
      <c r="F6538" s="73">
        <v>550054</v>
      </c>
      <c r="G6538" s="72" t="s">
        <v>14</v>
      </c>
      <c r="H6538" s="72" t="s">
        <v>15</v>
      </c>
      <c r="I6538" s="72" t="s">
        <v>16</v>
      </c>
      <c r="J6538" s="72" t="s">
        <v>18</v>
      </c>
      <c r="K6538" s="72" t="s">
        <v>33</v>
      </c>
      <c r="L6538" s="72" t="s">
        <v>231</v>
      </c>
      <c r="M6538" s="72" t="s">
        <v>337</v>
      </c>
    </row>
    <row r="6539" spans="2:13" x14ac:dyDescent="0.25">
      <c r="B6539" s="72" t="s">
        <v>143</v>
      </c>
      <c r="C6539" s="72" t="s">
        <v>144</v>
      </c>
      <c r="D6539" s="72" t="s">
        <v>12</v>
      </c>
      <c r="E6539" s="72" t="s">
        <v>335</v>
      </c>
      <c r="F6539" s="73">
        <v>65763</v>
      </c>
      <c r="G6539" s="72" t="s">
        <v>14</v>
      </c>
      <c r="H6539" s="72" t="s">
        <v>155</v>
      </c>
      <c r="I6539" s="72" t="s">
        <v>16</v>
      </c>
      <c r="J6539" s="72" t="s">
        <v>18</v>
      </c>
      <c r="K6539" s="72" t="s">
        <v>33</v>
      </c>
      <c r="L6539" s="72" t="s">
        <v>588</v>
      </c>
      <c r="M6539" s="72" t="s">
        <v>337</v>
      </c>
    </row>
    <row r="6540" spans="2:13" x14ac:dyDescent="0.25">
      <c r="B6540" s="72" t="s">
        <v>143</v>
      </c>
      <c r="C6540" s="72" t="s">
        <v>144</v>
      </c>
      <c r="D6540" s="72" t="s">
        <v>12</v>
      </c>
      <c r="E6540" s="72" t="s">
        <v>219</v>
      </c>
      <c r="F6540" s="73">
        <v>333</v>
      </c>
      <c r="G6540" s="72" t="s">
        <v>14</v>
      </c>
      <c r="H6540" s="72" t="s">
        <v>15</v>
      </c>
      <c r="I6540" s="72" t="s">
        <v>16</v>
      </c>
      <c r="J6540" s="72" t="s">
        <v>17</v>
      </c>
      <c r="K6540" s="72" t="s">
        <v>21</v>
      </c>
      <c r="L6540" s="72" t="s">
        <v>457</v>
      </c>
      <c r="M6540" s="72"/>
    </row>
    <row r="6541" spans="2:13" x14ac:dyDescent="0.25">
      <c r="B6541" s="72" t="s">
        <v>143</v>
      </c>
      <c r="C6541" s="72" t="s">
        <v>144</v>
      </c>
      <c r="D6541" s="72" t="s">
        <v>12</v>
      </c>
      <c r="E6541" s="72" t="s">
        <v>282</v>
      </c>
      <c r="F6541" s="73">
        <v>-269</v>
      </c>
      <c r="G6541" s="72" t="s">
        <v>14</v>
      </c>
      <c r="H6541" s="72" t="s">
        <v>15</v>
      </c>
      <c r="I6541" s="72" t="s">
        <v>136</v>
      </c>
      <c r="J6541" s="72" t="s">
        <v>18</v>
      </c>
      <c r="K6541" s="72" t="s">
        <v>147</v>
      </c>
      <c r="L6541" s="72" t="s">
        <v>587</v>
      </c>
      <c r="M6541" s="72"/>
    </row>
    <row r="6542" spans="2:13" x14ac:dyDescent="0.25">
      <c r="B6542" s="72" t="s">
        <v>143</v>
      </c>
      <c r="C6542" s="72" t="s">
        <v>144</v>
      </c>
      <c r="D6542" s="72" t="s">
        <v>12</v>
      </c>
      <c r="E6542" s="72" t="s">
        <v>145</v>
      </c>
      <c r="F6542" s="73">
        <v>-1042</v>
      </c>
      <c r="G6542" s="72" t="s">
        <v>14</v>
      </c>
      <c r="H6542" s="72" t="s">
        <v>15</v>
      </c>
      <c r="I6542" s="72" t="s">
        <v>16</v>
      </c>
      <c r="J6542" s="72" t="s">
        <v>18</v>
      </c>
      <c r="K6542" s="72" t="s">
        <v>33</v>
      </c>
      <c r="L6542" s="72" t="s">
        <v>512</v>
      </c>
      <c r="M6542" s="72"/>
    </row>
    <row r="6543" spans="2:13" x14ac:dyDescent="0.25">
      <c r="B6543" s="72" t="s">
        <v>143</v>
      </c>
      <c r="C6543" s="72" t="s">
        <v>144</v>
      </c>
      <c r="D6543" s="72" t="s">
        <v>12</v>
      </c>
      <c r="E6543" s="72" t="s">
        <v>852</v>
      </c>
      <c r="F6543" s="73">
        <v>-9156</v>
      </c>
      <c r="G6543" s="72" t="s">
        <v>14</v>
      </c>
      <c r="H6543" s="72" t="s">
        <v>15</v>
      </c>
      <c r="I6543" s="72" t="s">
        <v>16</v>
      </c>
      <c r="J6543" s="72" t="s">
        <v>18</v>
      </c>
      <c r="K6543" s="72" t="s">
        <v>303</v>
      </c>
      <c r="L6543" s="72" t="s">
        <v>174</v>
      </c>
      <c r="M6543" s="72"/>
    </row>
    <row r="6544" spans="2:13" x14ac:dyDescent="0.25">
      <c r="B6544" s="72" t="s">
        <v>143</v>
      </c>
      <c r="C6544" s="72" t="s">
        <v>144</v>
      </c>
      <c r="D6544" s="72" t="s">
        <v>12</v>
      </c>
      <c r="E6544" s="72" t="s">
        <v>177</v>
      </c>
      <c r="F6544" s="73">
        <v>534746</v>
      </c>
      <c r="G6544" s="72" t="s">
        <v>14</v>
      </c>
      <c r="H6544" s="72" t="s">
        <v>155</v>
      </c>
      <c r="I6544" s="72" t="s">
        <v>16</v>
      </c>
      <c r="J6544" s="72" t="s">
        <v>18</v>
      </c>
      <c r="K6544" s="72" t="s">
        <v>33</v>
      </c>
      <c r="L6544" s="72" t="s">
        <v>277</v>
      </c>
      <c r="M6544" s="72"/>
    </row>
    <row r="6545" spans="2:13" x14ac:dyDescent="0.25">
      <c r="B6545" s="72" t="s">
        <v>143</v>
      </c>
      <c r="C6545" s="72" t="s">
        <v>144</v>
      </c>
      <c r="D6545" s="72" t="s">
        <v>12</v>
      </c>
      <c r="E6545" s="72" t="s">
        <v>282</v>
      </c>
      <c r="F6545" s="73">
        <v>-644</v>
      </c>
      <c r="G6545" s="72" t="s">
        <v>14</v>
      </c>
      <c r="H6545" s="72" t="s">
        <v>15</v>
      </c>
      <c r="I6545" s="72" t="s">
        <v>16</v>
      </c>
      <c r="J6545" s="72" t="s">
        <v>18</v>
      </c>
      <c r="K6545" s="72" t="s">
        <v>214</v>
      </c>
      <c r="L6545" s="72" t="s">
        <v>373</v>
      </c>
      <c r="M6545" s="72"/>
    </row>
    <row r="6546" spans="2:13" x14ac:dyDescent="0.25">
      <c r="B6546" s="72" t="s">
        <v>143</v>
      </c>
      <c r="C6546" s="72" t="s">
        <v>144</v>
      </c>
      <c r="D6546" s="72" t="s">
        <v>12</v>
      </c>
      <c r="E6546" s="72" t="s">
        <v>219</v>
      </c>
      <c r="F6546" s="73">
        <v>7861173</v>
      </c>
      <c r="G6546" s="72" t="s">
        <v>14</v>
      </c>
      <c r="H6546" s="72" t="s">
        <v>155</v>
      </c>
      <c r="I6546" s="72" t="s">
        <v>16</v>
      </c>
      <c r="J6546" s="72" t="s">
        <v>18</v>
      </c>
      <c r="K6546" s="72" t="s">
        <v>33</v>
      </c>
      <c r="L6546" s="72" t="s">
        <v>221</v>
      </c>
      <c r="M6546" s="72"/>
    </row>
    <row r="6547" spans="2:13" x14ac:dyDescent="0.25">
      <c r="B6547" s="72" t="s">
        <v>143</v>
      </c>
      <c r="C6547" s="72" t="s">
        <v>144</v>
      </c>
      <c r="D6547" s="72" t="s">
        <v>12</v>
      </c>
      <c r="E6547" s="72" t="s">
        <v>213</v>
      </c>
      <c r="F6547" s="73">
        <v>15</v>
      </c>
      <c r="G6547" s="72" t="s">
        <v>14</v>
      </c>
      <c r="H6547" s="72" t="s">
        <v>15</v>
      </c>
      <c r="I6547" s="72" t="s">
        <v>16</v>
      </c>
      <c r="J6547" s="72" t="s">
        <v>18</v>
      </c>
      <c r="K6547" s="72" t="s">
        <v>33</v>
      </c>
      <c r="L6547" s="72" t="s">
        <v>353</v>
      </c>
      <c r="M6547" s="72" t="s">
        <v>172</v>
      </c>
    </row>
    <row r="6548" spans="2:13" x14ac:dyDescent="0.25">
      <c r="B6548" s="72" t="s">
        <v>143</v>
      </c>
      <c r="C6548" s="72" t="s">
        <v>144</v>
      </c>
      <c r="D6548" s="72" t="s">
        <v>12</v>
      </c>
      <c r="E6548" s="72" t="s">
        <v>152</v>
      </c>
      <c r="F6548" s="73">
        <v>-224</v>
      </c>
      <c r="G6548" s="72" t="s">
        <v>14</v>
      </c>
      <c r="H6548" s="72" t="s">
        <v>15</v>
      </c>
      <c r="I6548" s="72" t="s">
        <v>16</v>
      </c>
      <c r="J6548" s="72" t="s">
        <v>18</v>
      </c>
      <c r="K6548" s="72" t="s">
        <v>33</v>
      </c>
      <c r="L6548" s="72" t="s">
        <v>814</v>
      </c>
      <c r="M6548" s="72"/>
    </row>
    <row r="6549" spans="2:13" x14ac:dyDescent="0.25">
      <c r="B6549" s="72" t="s">
        <v>143</v>
      </c>
      <c r="C6549" s="72" t="s">
        <v>144</v>
      </c>
      <c r="D6549" s="72" t="s">
        <v>12</v>
      </c>
      <c r="E6549" s="72" t="s">
        <v>145</v>
      </c>
      <c r="F6549" s="73">
        <v>-284476</v>
      </c>
      <c r="G6549" s="72" t="s">
        <v>14</v>
      </c>
      <c r="H6549" s="72" t="s">
        <v>15</v>
      </c>
      <c r="I6549" s="72" t="s">
        <v>16</v>
      </c>
      <c r="J6549" s="72" t="s">
        <v>18</v>
      </c>
      <c r="K6549" s="72" t="s">
        <v>147</v>
      </c>
      <c r="L6549" s="72" t="s">
        <v>158</v>
      </c>
      <c r="M6549" s="72"/>
    </row>
    <row r="6550" spans="2:13" x14ac:dyDescent="0.25">
      <c r="B6550" s="72" t="s">
        <v>143</v>
      </c>
      <c r="C6550" s="72" t="s">
        <v>144</v>
      </c>
      <c r="D6550" s="72" t="s">
        <v>12</v>
      </c>
      <c r="E6550" s="72" t="s">
        <v>152</v>
      </c>
      <c r="F6550" s="73">
        <v>-9057</v>
      </c>
      <c r="G6550" s="72" t="s">
        <v>14</v>
      </c>
      <c r="H6550" s="72" t="s">
        <v>155</v>
      </c>
      <c r="I6550" s="72" t="s">
        <v>16</v>
      </c>
      <c r="J6550" s="72" t="s">
        <v>18</v>
      </c>
      <c r="K6550" s="72" t="s">
        <v>33</v>
      </c>
      <c r="L6550" s="72" t="s">
        <v>528</v>
      </c>
      <c r="M6550" s="72"/>
    </row>
    <row r="6551" spans="2:13" x14ac:dyDescent="0.25">
      <c r="B6551" s="72" t="s">
        <v>143</v>
      </c>
      <c r="C6551" s="72" t="s">
        <v>144</v>
      </c>
      <c r="D6551" s="72" t="s">
        <v>12</v>
      </c>
      <c r="E6551" s="72" t="s">
        <v>240</v>
      </c>
      <c r="F6551" s="73">
        <v>-87738</v>
      </c>
      <c r="G6551" s="72" t="s">
        <v>14</v>
      </c>
      <c r="H6551" s="72" t="s">
        <v>15</v>
      </c>
      <c r="I6551" s="72" t="s">
        <v>16</v>
      </c>
      <c r="J6551" s="72" t="s">
        <v>18</v>
      </c>
      <c r="K6551" s="72" t="s">
        <v>165</v>
      </c>
      <c r="L6551" s="72" t="s">
        <v>254</v>
      </c>
      <c r="M6551" s="72"/>
    </row>
    <row r="6552" spans="2:13" x14ac:dyDescent="0.25">
      <c r="B6552" s="72" t="s">
        <v>143</v>
      </c>
      <c r="C6552" s="72" t="s">
        <v>144</v>
      </c>
      <c r="D6552" s="72" t="s">
        <v>12</v>
      </c>
      <c r="E6552" s="72" t="s">
        <v>145</v>
      </c>
      <c r="F6552" s="73">
        <v>-493</v>
      </c>
      <c r="G6552" s="72" t="s">
        <v>14</v>
      </c>
      <c r="H6552" s="72" t="s">
        <v>15</v>
      </c>
      <c r="I6552" s="72" t="s">
        <v>16</v>
      </c>
      <c r="J6552" s="72" t="s">
        <v>18</v>
      </c>
      <c r="K6552" s="72" t="s">
        <v>189</v>
      </c>
      <c r="L6552" s="72" t="s">
        <v>190</v>
      </c>
      <c r="M6552" s="72"/>
    </row>
    <row r="6553" spans="2:13" x14ac:dyDescent="0.25">
      <c r="B6553" s="72" t="s">
        <v>143</v>
      </c>
      <c r="C6553" s="72" t="s">
        <v>144</v>
      </c>
      <c r="D6553" s="72" t="s">
        <v>12</v>
      </c>
      <c r="E6553" s="72" t="s">
        <v>160</v>
      </c>
      <c r="F6553" s="73">
        <v>15436</v>
      </c>
      <c r="G6553" s="72" t="s">
        <v>14</v>
      </c>
      <c r="H6553" s="72" t="s">
        <v>15</v>
      </c>
      <c r="I6553" s="72" t="s">
        <v>136</v>
      </c>
      <c r="J6553" s="72" t="s">
        <v>18</v>
      </c>
      <c r="K6553" s="72" t="s">
        <v>21</v>
      </c>
      <c r="L6553" s="72" t="s">
        <v>457</v>
      </c>
      <c r="M6553" s="72" t="s">
        <v>191</v>
      </c>
    </row>
    <row r="6554" spans="2:13" x14ac:dyDescent="0.25">
      <c r="B6554" s="72" t="s">
        <v>143</v>
      </c>
      <c r="C6554" s="72" t="s">
        <v>144</v>
      </c>
      <c r="D6554" s="72" t="s">
        <v>12</v>
      </c>
      <c r="E6554" s="72" t="s">
        <v>229</v>
      </c>
      <c r="F6554" s="73">
        <v>-3223</v>
      </c>
      <c r="G6554" s="72" t="s">
        <v>14</v>
      </c>
      <c r="H6554" s="72" t="s">
        <v>155</v>
      </c>
      <c r="I6554" s="72" t="s">
        <v>16</v>
      </c>
      <c r="J6554" s="72" t="s">
        <v>18</v>
      </c>
      <c r="K6554" s="72" t="s">
        <v>269</v>
      </c>
      <c r="L6554" s="72" t="s">
        <v>717</v>
      </c>
      <c r="M6554" s="72"/>
    </row>
    <row r="6555" spans="2:13" x14ac:dyDescent="0.25">
      <c r="B6555" s="72" t="s">
        <v>143</v>
      </c>
      <c r="C6555" s="72" t="s">
        <v>144</v>
      </c>
      <c r="D6555" s="72" t="s">
        <v>12</v>
      </c>
      <c r="E6555" s="72" t="s">
        <v>175</v>
      </c>
      <c r="F6555" s="73">
        <v>-1486</v>
      </c>
      <c r="G6555" s="72" t="s">
        <v>14</v>
      </c>
      <c r="H6555" s="72" t="s">
        <v>15</v>
      </c>
      <c r="I6555" s="72" t="s">
        <v>16</v>
      </c>
      <c r="J6555" s="72" t="s">
        <v>18</v>
      </c>
      <c r="K6555" s="72" t="s">
        <v>21</v>
      </c>
      <c r="L6555" s="72" t="s">
        <v>291</v>
      </c>
      <c r="M6555" s="72"/>
    </row>
    <row r="6556" spans="2:13" x14ac:dyDescent="0.25">
      <c r="B6556" s="72" t="s">
        <v>143</v>
      </c>
      <c r="C6556" s="72" t="s">
        <v>144</v>
      </c>
      <c r="D6556" s="72" t="s">
        <v>12</v>
      </c>
      <c r="E6556" s="72" t="s">
        <v>349</v>
      </c>
      <c r="F6556" s="73">
        <v>822459</v>
      </c>
      <c r="G6556" s="72" t="s">
        <v>14</v>
      </c>
      <c r="H6556" s="72" t="s">
        <v>15</v>
      </c>
      <c r="I6556" s="72" t="s">
        <v>16</v>
      </c>
      <c r="J6556" s="72" t="s">
        <v>18</v>
      </c>
      <c r="K6556" s="72" t="s">
        <v>147</v>
      </c>
      <c r="L6556" s="72" t="s">
        <v>557</v>
      </c>
      <c r="M6556" s="72" t="s">
        <v>159</v>
      </c>
    </row>
    <row r="6557" spans="2:13" x14ac:dyDescent="0.25">
      <c r="B6557" s="72" t="s">
        <v>143</v>
      </c>
      <c r="C6557" s="72" t="s">
        <v>144</v>
      </c>
      <c r="D6557" s="72" t="s">
        <v>12</v>
      </c>
      <c r="E6557" s="72" t="s">
        <v>145</v>
      </c>
      <c r="F6557" s="73">
        <v>-5683</v>
      </c>
      <c r="G6557" s="72" t="s">
        <v>14</v>
      </c>
      <c r="H6557" s="72" t="s">
        <v>15</v>
      </c>
      <c r="I6557" s="72" t="s">
        <v>16</v>
      </c>
      <c r="J6557" s="72" t="s">
        <v>18</v>
      </c>
      <c r="K6557" s="72" t="s">
        <v>147</v>
      </c>
      <c r="L6557" s="72" t="s">
        <v>657</v>
      </c>
      <c r="M6557" s="72"/>
    </row>
    <row r="6558" spans="2:13" x14ac:dyDescent="0.25">
      <c r="B6558" s="72" t="s">
        <v>143</v>
      </c>
      <c r="C6558" s="72" t="s">
        <v>144</v>
      </c>
      <c r="D6558" s="72" t="s">
        <v>12</v>
      </c>
      <c r="E6558" s="72" t="s">
        <v>240</v>
      </c>
      <c r="F6558" s="73">
        <v>-9272</v>
      </c>
      <c r="G6558" s="72" t="s">
        <v>14</v>
      </c>
      <c r="H6558" s="72" t="s">
        <v>155</v>
      </c>
      <c r="I6558" s="72" t="s">
        <v>16</v>
      </c>
      <c r="J6558" s="72" t="s">
        <v>18</v>
      </c>
      <c r="K6558" s="72" t="s">
        <v>33</v>
      </c>
      <c r="L6558" s="72" t="s">
        <v>521</v>
      </c>
      <c r="M6558" s="72"/>
    </row>
    <row r="6559" spans="2:13" x14ac:dyDescent="0.25">
      <c r="B6559" s="72" t="s">
        <v>143</v>
      </c>
      <c r="C6559" s="72" t="s">
        <v>144</v>
      </c>
      <c r="D6559" s="72" t="s">
        <v>12</v>
      </c>
      <c r="E6559" s="72" t="s">
        <v>188</v>
      </c>
      <c r="F6559" s="73">
        <v>3526510</v>
      </c>
      <c r="G6559" s="72" t="s">
        <v>14</v>
      </c>
      <c r="H6559" s="72" t="s">
        <v>155</v>
      </c>
      <c r="I6559" s="72" t="s">
        <v>16</v>
      </c>
      <c r="J6559" s="72" t="s">
        <v>18</v>
      </c>
      <c r="K6559" s="72" t="s">
        <v>33</v>
      </c>
      <c r="L6559" s="72" t="s">
        <v>218</v>
      </c>
      <c r="M6559" s="72" t="s">
        <v>151</v>
      </c>
    </row>
    <row r="6560" spans="2:13" x14ac:dyDescent="0.25">
      <c r="B6560" s="72" t="s">
        <v>143</v>
      </c>
      <c r="C6560" s="72" t="s">
        <v>144</v>
      </c>
      <c r="D6560" s="72" t="s">
        <v>12</v>
      </c>
      <c r="E6560" s="72" t="s">
        <v>145</v>
      </c>
      <c r="F6560" s="73">
        <v>-11642</v>
      </c>
      <c r="G6560" s="72" t="s">
        <v>14</v>
      </c>
      <c r="H6560" s="72" t="s">
        <v>155</v>
      </c>
      <c r="I6560" s="72" t="s">
        <v>136</v>
      </c>
      <c r="J6560" s="72" t="s">
        <v>18</v>
      </c>
      <c r="K6560" s="72" t="s">
        <v>21</v>
      </c>
      <c r="L6560" s="72" t="s">
        <v>711</v>
      </c>
      <c r="M6560" s="72"/>
    </row>
    <row r="6561" spans="2:13" x14ac:dyDescent="0.25">
      <c r="B6561" s="72" t="s">
        <v>143</v>
      </c>
      <c r="C6561" s="72" t="s">
        <v>144</v>
      </c>
      <c r="D6561" s="72" t="s">
        <v>12</v>
      </c>
      <c r="E6561" s="72" t="s">
        <v>177</v>
      </c>
      <c r="F6561" s="73">
        <v>96858</v>
      </c>
      <c r="G6561" s="72" t="s">
        <v>14</v>
      </c>
      <c r="H6561" s="72" t="s">
        <v>155</v>
      </c>
      <c r="I6561" s="72" t="s">
        <v>16</v>
      </c>
      <c r="J6561" s="72" t="s">
        <v>18</v>
      </c>
      <c r="K6561" s="72" t="s">
        <v>33</v>
      </c>
      <c r="L6561" s="72" t="s">
        <v>499</v>
      </c>
      <c r="M6561" s="72"/>
    </row>
    <row r="6562" spans="2:13" x14ac:dyDescent="0.25">
      <c r="B6562" s="72" t="s">
        <v>143</v>
      </c>
      <c r="C6562" s="72" t="s">
        <v>144</v>
      </c>
      <c r="D6562" s="72" t="s">
        <v>12</v>
      </c>
      <c r="E6562" s="72" t="s">
        <v>188</v>
      </c>
      <c r="F6562" s="73">
        <v>247606</v>
      </c>
      <c r="G6562" s="72" t="s">
        <v>14</v>
      </c>
      <c r="H6562" s="72" t="s">
        <v>15</v>
      </c>
      <c r="I6562" s="72" t="s">
        <v>16</v>
      </c>
      <c r="J6562" s="72" t="s">
        <v>18</v>
      </c>
      <c r="K6562" s="72" t="s">
        <v>205</v>
      </c>
      <c r="L6562" s="72" t="s">
        <v>792</v>
      </c>
      <c r="M6562" s="72" t="s">
        <v>163</v>
      </c>
    </row>
    <row r="6563" spans="2:13" x14ac:dyDescent="0.25">
      <c r="B6563" s="72" t="s">
        <v>143</v>
      </c>
      <c r="C6563" s="72" t="s">
        <v>144</v>
      </c>
      <c r="D6563" s="72" t="s">
        <v>12</v>
      </c>
      <c r="E6563" s="72" t="s">
        <v>164</v>
      </c>
      <c r="F6563" s="73">
        <v>-4763</v>
      </c>
      <c r="G6563" s="72" t="s">
        <v>14</v>
      </c>
      <c r="H6563" s="72" t="s">
        <v>15</v>
      </c>
      <c r="I6563" s="72" t="s">
        <v>16</v>
      </c>
      <c r="J6563" s="72" t="s">
        <v>18</v>
      </c>
      <c r="K6563" s="72" t="s">
        <v>147</v>
      </c>
      <c r="L6563" s="72" t="s">
        <v>619</v>
      </c>
      <c r="M6563" s="72"/>
    </row>
    <row r="6564" spans="2:13" x14ac:dyDescent="0.25">
      <c r="B6564" s="72" t="s">
        <v>143</v>
      </c>
      <c r="C6564" s="72" t="s">
        <v>144</v>
      </c>
      <c r="D6564" s="72" t="s">
        <v>12</v>
      </c>
      <c r="E6564" s="72" t="s">
        <v>152</v>
      </c>
      <c r="F6564" s="73">
        <v>-6471</v>
      </c>
      <c r="G6564" s="72" t="s">
        <v>14</v>
      </c>
      <c r="H6564" s="72" t="s">
        <v>15</v>
      </c>
      <c r="I6564" s="72" t="s">
        <v>16</v>
      </c>
      <c r="J6564" s="72" t="s">
        <v>18</v>
      </c>
      <c r="K6564" s="72" t="s">
        <v>33</v>
      </c>
      <c r="L6564" s="72" t="s">
        <v>596</v>
      </c>
      <c r="M6564" s="72"/>
    </row>
    <row r="6565" spans="2:13" x14ac:dyDescent="0.25">
      <c r="B6565" s="72" t="s">
        <v>143</v>
      </c>
      <c r="C6565" s="72" t="s">
        <v>144</v>
      </c>
      <c r="D6565" s="72" t="s">
        <v>12</v>
      </c>
      <c r="E6565" s="72" t="s">
        <v>181</v>
      </c>
      <c r="F6565" s="73">
        <v>-78</v>
      </c>
      <c r="G6565" s="72" t="s">
        <v>14</v>
      </c>
      <c r="H6565" s="72" t="s">
        <v>15</v>
      </c>
      <c r="I6565" s="72" t="s">
        <v>16</v>
      </c>
      <c r="J6565" s="72" t="s">
        <v>18</v>
      </c>
      <c r="K6565" s="72" t="s">
        <v>245</v>
      </c>
      <c r="L6565" s="72" t="s">
        <v>769</v>
      </c>
      <c r="M6565" s="72"/>
    </row>
    <row r="6566" spans="2:13" x14ac:dyDescent="0.25">
      <c r="B6566" s="72" t="s">
        <v>143</v>
      </c>
      <c r="C6566" s="72" t="s">
        <v>144</v>
      </c>
      <c r="D6566" s="72" t="s">
        <v>12</v>
      </c>
      <c r="E6566" s="72" t="s">
        <v>160</v>
      </c>
      <c r="F6566" s="73">
        <v>149892</v>
      </c>
      <c r="G6566" s="72" t="s">
        <v>14</v>
      </c>
      <c r="H6566" s="72" t="s">
        <v>15</v>
      </c>
      <c r="I6566" s="72" t="s">
        <v>16</v>
      </c>
      <c r="J6566" s="72" t="s">
        <v>18</v>
      </c>
      <c r="K6566" s="72" t="s">
        <v>189</v>
      </c>
      <c r="L6566" s="72" t="s">
        <v>399</v>
      </c>
      <c r="M6566" s="72" t="s">
        <v>248</v>
      </c>
    </row>
    <row r="6567" spans="2:13" x14ac:dyDescent="0.25">
      <c r="B6567" s="72" t="s">
        <v>143</v>
      </c>
      <c r="C6567" s="72" t="s">
        <v>144</v>
      </c>
      <c r="D6567" s="72" t="s">
        <v>12</v>
      </c>
      <c r="E6567" s="72" t="s">
        <v>240</v>
      </c>
      <c r="F6567" s="73">
        <v>-3052</v>
      </c>
      <c r="G6567" s="72" t="s">
        <v>14</v>
      </c>
      <c r="H6567" s="72" t="s">
        <v>15</v>
      </c>
      <c r="I6567" s="72" t="s">
        <v>16</v>
      </c>
      <c r="J6567" s="72" t="s">
        <v>18</v>
      </c>
      <c r="K6567" s="72" t="s">
        <v>33</v>
      </c>
      <c r="L6567" s="72" t="s">
        <v>392</v>
      </c>
      <c r="M6567" s="72"/>
    </row>
    <row r="6568" spans="2:13" x14ac:dyDescent="0.25">
      <c r="B6568" s="72" t="s">
        <v>143</v>
      </c>
      <c r="C6568" s="72" t="s">
        <v>144</v>
      </c>
      <c r="D6568" s="72" t="s">
        <v>12</v>
      </c>
      <c r="E6568" s="72" t="s">
        <v>152</v>
      </c>
      <c r="F6568" s="73">
        <v>-2004</v>
      </c>
      <c r="G6568" s="72" t="s">
        <v>14</v>
      </c>
      <c r="H6568" s="72" t="s">
        <v>15</v>
      </c>
      <c r="I6568" s="72" t="s">
        <v>16</v>
      </c>
      <c r="J6568" s="72" t="s">
        <v>18</v>
      </c>
      <c r="K6568" s="72" t="s">
        <v>24</v>
      </c>
      <c r="L6568" s="72" t="s">
        <v>585</v>
      </c>
      <c r="M6568" s="72"/>
    </row>
    <row r="6569" spans="2:13" x14ac:dyDescent="0.25">
      <c r="B6569" s="72" t="s">
        <v>143</v>
      </c>
      <c r="C6569" s="72" t="s">
        <v>144</v>
      </c>
      <c r="D6569" s="72" t="s">
        <v>12</v>
      </c>
      <c r="E6569" s="72" t="s">
        <v>219</v>
      </c>
      <c r="F6569" s="73">
        <v>48293</v>
      </c>
      <c r="G6569" s="72" t="s">
        <v>14</v>
      </c>
      <c r="H6569" s="72" t="s">
        <v>15</v>
      </c>
      <c r="I6569" s="72" t="s">
        <v>16</v>
      </c>
      <c r="J6569" s="72" t="s">
        <v>18</v>
      </c>
      <c r="K6569" s="72" t="s">
        <v>24</v>
      </c>
      <c r="L6569" s="72" t="s">
        <v>708</v>
      </c>
      <c r="M6569" s="72"/>
    </row>
    <row r="6570" spans="2:13" x14ac:dyDescent="0.25">
      <c r="B6570" s="72" t="s">
        <v>143</v>
      </c>
      <c r="C6570" s="72" t="s">
        <v>144</v>
      </c>
      <c r="D6570" s="72" t="s">
        <v>12</v>
      </c>
      <c r="E6570" s="72" t="s">
        <v>188</v>
      </c>
      <c r="F6570" s="73">
        <v>32362</v>
      </c>
      <c r="G6570" s="72" t="s">
        <v>14</v>
      </c>
      <c r="H6570" s="72" t="s">
        <v>155</v>
      </c>
      <c r="I6570" s="72" t="s">
        <v>16</v>
      </c>
      <c r="J6570" s="72" t="s">
        <v>18</v>
      </c>
      <c r="K6570" s="72" t="s">
        <v>33</v>
      </c>
      <c r="L6570" s="72" t="s">
        <v>710</v>
      </c>
      <c r="M6570" s="72" t="s">
        <v>151</v>
      </c>
    </row>
    <row r="6571" spans="2:13" x14ac:dyDescent="0.25">
      <c r="B6571" s="72" t="s">
        <v>143</v>
      </c>
      <c r="C6571" s="72" t="s">
        <v>144</v>
      </c>
      <c r="D6571" s="72" t="s">
        <v>12</v>
      </c>
      <c r="E6571" s="72" t="s">
        <v>164</v>
      </c>
      <c r="F6571" s="73">
        <v>-218346</v>
      </c>
      <c r="G6571" s="72" t="s">
        <v>14</v>
      </c>
      <c r="H6571" s="72" t="s">
        <v>15</v>
      </c>
      <c r="I6571" s="72" t="s">
        <v>16</v>
      </c>
      <c r="J6571" s="72" t="s">
        <v>18</v>
      </c>
      <c r="K6571" s="72" t="s">
        <v>205</v>
      </c>
      <c r="L6571" s="72" t="s">
        <v>210</v>
      </c>
      <c r="M6571" s="72"/>
    </row>
    <row r="6572" spans="2:13" x14ac:dyDescent="0.25">
      <c r="B6572" s="72" t="s">
        <v>143</v>
      </c>
      <c r="C6572" s="72" t="s">
        <v>144</v>
      </c>
      <c r="D6572" s="72" t="s">
        <v>12</v>
      </c>
      <c r="E6572" s="72" t="s">
        <v>188</v>
      </c>
      <c r="F6572" s="73">
        <v>285376</v>
      </c>
      <c r="G6572" s="72" t="s">
        <v>14</v>
      </c>
      <c r="H6572" s="72" t="s">
        <v>15</v>
      </c>
      <c r="I6572" s="72" t="s">
        <v>16</v>
      </c>
      <c r="J6572" s="72" t="s">
        <v>18</v>
      </c>
      <c r="K6572" s="72" t="s">
        <v>33</v>
      </c>
      <c r="L6572" s="72" t="s">
        <v>597</v>
      </c>
      <c r="M6572" s="72" t="s">
        <v>191</v>
      </c>
    </row>
    <row r="6573" spans="2:13" x14ac:dyDescent="0.25">
      <c r="B6573" s="72" t="s">
        <v>143</v>
      </c>
      <c r="C6573" s="72" t="s">
        <v>144</v>
      </c>
      <c r="D6573" s="72" t="s">
        <v>12</v>
      </c>
      <c r="E6573" s="72" t="s">
        <v>199</v>
      </c>
      <c r="F6573" s="73">
        <v>64418</v>
      </c>
      <c r="G6573" s="72" t="s">
        <v>14</v>
      </c>
      <c r="H6573" s="72" t="s">
        <v>15</v>
      </c>
      <c r="I6573" s="72" t="s">
        <v>16</v>
      </c>
      <c r="J6573" s="72" t="s">
        <v>18</v>
      </c>
      <c r="K6573" s="72" t="s">
        <v>147</v>
      </c>
      <c r="L6573" s="72" t="s">
        <v>365</v>
      </c>
      <c r="M6573" s="72"/>
    </row>
    <row r="6574" spans="2:13" x14ac:dyDescent="0.25">
      <c r="B6574" s="72" t="s">
        <v>143</v>
      </c>
      <c r="C6574" s="72" t="s">
        <v>144</v>
      </c>
      <c r="D6574" s="72" t="s">
        <v>12</v>
      </c>
      <c r="E6574" s="72" t="s">
        <v>671</v>
      </c>
      <c r="F6574" s="73">
        <v>6094334</v>
      </c>
      <c r="G6574" s="72" t="s">
        <v>14</v>
      </c>
      <c r="H6574" s="72" t="s">
        <v>15</v>
      </c>
      <c r="I6574" s="72" t="s">
        <v>16</v>
      </c>
      <c r="J6574" s="72" t="s">
        <v>18</v>
      </c>
      <c r="K6574" s="72" t="s">
        <v>303</v>
      </c>
      <c r="L6574" s="72" t="s">
        <v>174</v>
      </c>
      <c r="M6574" s="72" t="s">
        <v>191</v>
      </c>
    </row>
    <row r="6575" spans="2:13" x14ac:dyDescent="0.25">
      <c r="B6575" s="72" t="s">
        <v>143</v>
      </c>
      <c r="C6575" s="72" t="s">
        <v>144</v>
      </c>
      <c r="D6575" s="72" t="s">
        <v>12</v>
      </c>
      <c r="E6575" s="72" t="s">
        <v>229</v>
      </c>
      <c r="F6575" s="73">
        <v>-1893</v>
      </c>
      <c r="G6575" s="72" t="s">
        <v>14</v>
      </c>
      <c r="H6575" s="72" t="s">
        <v>155</v>
      </c>
      <c r="I6575" s="72" t="s">
        <v>16</v>
      </c>
      <c r="J6575" s="72" t="s">
        <v>18</v>
      </c>
      <c r="K6575" s="72" t="s">
        <v>147</v>
      </c>
      <c r="L6575" s="72" t="s">
        <v>432</v>
      </c>
      <c r="M6575" s="72"/>
    </row>
    <row r="6576" spans="2:13" x14ac:dyDescent="0.25">
      <c r="B6576" s="72" t="s">
        <v>143</v>
      </c>
      <c r="C6576" s="72" t="s">
        <v>144</v>
      </c>
      <c r="D6576" s="72" t="s">
        <v>12</v>
      </c>
      <c r="E6576" s="72" t="s">
        <v>237</v>
      </c>
      <c r="F6576" s="73">
        <v>702159</v>
      </c>
      <c r="G6576" s="72" t="s">
        <v>14</v>
      </c>
      <c r="H6576" s="72" t="s">
        <v>15</v>
      </c>
      <c r="I6576" s="72" t="s">
        <v>16</v>
      </c>
      <c r="J6576" s="72" t="s">
        <v>18</v>
      </c>
      <c r="K6576" s="72" t="s">
        <v>21</v>
      </c>
      <c r="L6576" s="72" t="s">
        <v>609</v>
      </c>
      <c r="M6576" s="72" t="s">
        <v>191</v>
      </c>
    </row>
    <row r="6577" spans="2:13" x14ac:dyDescent="0.25">
      <c r="B6577" s="72" t="s">
        <v>143</v>
      </c>
      <c r="C6577" s="72" t="s">
        <v>144</v>
      </c>
      <c r="D6577" s="72" t="s">
        <v>12</v>
      </c>
      <c r="E6577" s="72" t="s">
        <v>227</v>
      </c>
      <c r="F6577" s="73">
        <v>663905</v>
      </c>
      <c r="G6577" s="72" t="s">
        <v>14</v>
      </c>
      <c r="H6577" s="72" t="s">
        <v>15</v>
      </c>
      <c r="I6577" s="72" t="s">
        <v>16</v>
      </c>
      <c r="J6577" s="72" t="s">
        <v>18</v>
      </c>
      <c r="K6577" s="72" t="s">
        <v>21</v>
      </c>
      <c r="L6577" s="72" t="s">
        <v>198</v>
      </c>
      <c r="M6577" s="72" t="s">
        <v>186</v>
      </c>
    </row>
    <row r="6578" spans="2:13" x14ac:dyDescent="0.25">
      <c r="B6578" s="72" t="s">
        <v>143</v>
      </c>
      <c r="C6578" s="72" t="s">
        <v>144</v>
      </c>
      <c r="D6578" s="72" t="s">
        <v>12</v>
      </c>
      <c r="E6578" s="72" t="s">
        <v>501</v>
      </c>
      <c r="F6578" s="73">
        <v>330</v>
      </c>
      <c r="G6578" s="72" t="s">
        <v>14</v>
      </c>
      <c r="H6578" s="72" t="s">
        <v>15</v>
      </c>
      <c r="I6578" s="72" t="s">
        <v>16</v>
      </c>
      <c r="J6578" s="72" t="s">
        <v>18</v>
      </c>
      <c r="K6578" s="72" t="s">
        <v>147</v>
      </c>
      <c r="L6578" s="72" t="s">
        <v>489</v>
      </c>
      <c r="M6578" s="72"/>
    </row>
    <row r="6579" spans="2:13" x14ac:dyDescent="0.25">
      <c r="B6579" s="72" t="s">
        <v>143</v>
      </c>
      <c r="C6579" s="72" t="s">
        <v>144</v>
      </c>
      <c r="D6579" s="72" t="s">
        <v>12</v>
      </c>
      <c r="E6579" s="72" t="s">
        <v>188</v>
      </c>
      <c r="F6579" s="73">
        <v>2140283</v>
      </c>
      <c r="G6579" s="72" t="s">
        <v>14</v>
      </c>
      <c r="H6579" s="72" t="s">
        <v>155</v>
      </c>
      <c r="I6579" s="72" t="s">
        <v>16</v>
      </c>
      <c r="J6579" s="72" t="s">
        <v>18</v>
      </c>
      <c r="K6579" s="72" t="s">
        <v>147</v>
      </c>
      <c r="L6579" s="72" t="s">
        <v>278</v>
      </c>
      <c r="M6579" s="72" t="s">
        <v>248</v>
      </c>
    </row>
    <row r="6580" spans="2:13" x14ac:dyDescent="0.25">
      <c r="B6580" s="72" t="s">
        <v>143</v>
      </c>
      <c r="C6580" s="72" t="s">
        <v>144</v>
      </c>
      <c r="D6580" s="72" t="s">
        <v>12</v>
      </c>
      <c r="E6580" s="72" t="s">
        <v>229</v>
      </c>
      <c r="F6580" s="73">
        <v>-23167</v>
      </c>
      <c r="G6580" s="72" t="s">
        <v>14</v>
      </c>
      <c r="H6580" s="72" t="s">
        <v>155</v>
      </c>
      <c r="I6580" s="72" t="s">
        <v>136</v>
      </c>
      <c r="J6580" s="72" t="s">
        <v>18</v>
      </c>
      <c r="K6580" s="72" t="s">
        <v>21</v>
      </c>
      <c r="L6580" s="72" t="s">
        <v>272</v>
      </c>
      <c r="M6580" s="72"/>
    </row>
    <row r="6581" spans="2:13" x14ac:dyDescent="0.25">
      <c r="B6581" s="72" t="s">
        <v>143</v>
      </c>
      <c r="C6581" s="72" t="s">
        <v>144</v>
      </c>
      <c r="D6581" s="72" t="s">
        <v>12</v>
      </c>
      <c r="E6581" s="72" t="s">
        <v>219</v>
      </c>
      <c r="F6581" s="73">
        <v>4</v>
      </c>
      <c r="G6581" s="72" t="s">
        <v>14</v>
      </c>
      <c r="H6581" s="72" t="s">
        <v>15</v>
      </c>
      <c r="I6581" s="72" t="s">
        <v>136</v>
      </c>
      <c r="J6581" s="72" t="s">
        <v>18</v>
      </c>
      <c r="K6581" s="72" t="s">
        <v>21</v>
      </c>
      <c r="L6581" s="72" t="s">
        <v>272</v>
      </c>
      <c r="M6581" s="72"/>
    </row>
    <row r="6582" spans="2:13" x14ac:dyDescent="0.25">
      <c r="B6582" s="72" t="s">
        <v>143</v>
      </c>
      <c r="C6582" s="72" t="s">
        <v>144</v>
      </c>
      <c r="D6582" s="72" t="s">
        <v>12</v>
      </c>
      <c r="E6582" s="72" t="s">
        <v>188</v>
      </c>
      <c r="F6582" s="73">
        <v>126471</v>
      </c>
      <c r="G6582" s="72" t="s">
        <v>14</v>
      </c>
      <c r="H6582" s="72" t="s">
        <v>155</v>
      </c>
      <c r="I6582" s="72" t="s">
        <v>16</v>
      </c>
      <c r="J6582" s="72" t="s">
        <v>18</v>
      </c>
      <c r="K6582" s="72" t="s">
        <v>33</v>
      </c>
      <c r="L6582" s="72" t="s">
        <v>832</v>
      </c>
      <c r="M6582" s="72" t="s">
        <v>151</v>
      </c>
    </row>
    <row r="6583" spans="2:13" x14ac:dyDescent="0.25">
      <c r="B6583" s="72" t="s">
        <v>143</v>
      </c>
      <c r="C6583" s="72" t="s">
        <v>144</v>
      </c>
      <c r="D6583" s="72" t="s">
        <v>12</v>
      </c>
      <c r="E6583" s="72" t="s">
        <v>383</v>
      </c>
      <c r="F6583" s="73">
        <v>230554</v>
      </c>
      <c r="G6583" s="72" t="s">
        <v>14</v>
      </c>
      <c r="H6583" s="72" t="s">
        <v>15</v>
      </c>
      <c r="I6583" s="72" t="s">
        <v>16</v>
      </c>
      <c r="J6583" s="72" t="s">
        <v>18</v>
      </c>
      <c r="K6583" s="72" t="s">
        <v>27</v>
      </c>
      <c r="L6583" s="72" t="s">
        <v>405</v>
      </c>
      <c r="M6583" s="72" t="s">
        <v>293</v>
      </c>
    </row>
    <row r="6584" spans="2:13" x14ac:dyDescent="0.25">
      <c r="B6584" s="72" t="s">
        <v>143</v>
      </c>
      <c r="C6584" s="72" t="s">
        <v>144</v>
      </c>
      <c r="D6584" s="72" t="s">
        <v>12</v>
      </c>
      <c r="E6584" s="72" t="s">
        <v>199</v>
      </c>
      <c r="F6584" s="73">
        <v>271924</v>
      </c>
      <c r="G6584" s="72" t="s">
        <v>14</v>
      </c>
      <c r="H6584" s="72" t="s">
        <v>15</v>
      </c>
      <c r="I6584" s="72" t="s">
        <v>16</v>
      </c>
      <c r="J6584" s="72" t="s">
        <v>18</v>
      </c>
      <c r="K6584" s="72" t="s">
        <v>147</v>
      </c>
      <c r="L6584" s="72" t="s">
        <v>370</v>
      </c>
      <c r="M6584" s="72"/>
    </row>
    <row r="6585" spans="2:13" x14ac:dyDescent="0.25">
      <c r="B6585" s="72" t="s">
        <v>143</v>
      </c>
      <c r="C6585" s="72" t="s">
        <v>144</v>
      </c>
      <c r="D6585" s="72" t="s">
        <v>12</v>
      </c>
      <c r="E6585" s="72" t="s">
        <v>154</v>
      </c>
      <c r="F6585" s="73">
        <v>-1949</v>
      </c>
      <c r="G6585" s="72" t="s">
        <v>14</v>
      </c>
      <c r="H6585" s="72" t="s">
        <v>15</v>
      </c>
      <c r="I6585" s="72" t="s">
        <v>16</v>
      </c>
      <c r="J6585" s="72" t="s">
        <v>18</v>
      </c>
      <c r="K6585" s="72" t="s">
        <v>24</v>
      </c>
      <c r="L6585" s="72" t="s">
        <v>585</v>
      </c>
      <c r="M6585" s="72"/>
    </row>
    <row r="6586" spans="2:13" x14ac:dyDescent="0.25">
      <c r="B6586" s="72" t="s">
        <v>143</v>
      </c>
      <c r="C6586" s="72" t="s">
        <v>144</v>
      </c>
      <c r="D6586" s="72" t="s">
        <v>12</v>
      </c>
      <c r="E6586" s="72" t="s">
        <v>209</v>
      </c>
      <c r="F6586" s="73">
        <v>342428</v>
      </c>
      <c r="G6586" s="72" t="s">
        <v>14</v>
      </c>
      <c r="H6586" s="72" t="s">
        <v>155</v>
      </c>
      <c r="I6586" s="72" t="s">
        <v>16</v>
      </c>
      <c r="J6586" s="72" t="s">
        <v>18</v>
      </c>
      <c r="K6586" s="72" t="s">
        <v>33</v>
      </c>
      <c r="L6586" s="72" t="s">
        <v>284</v>
      </c>
      <c r="M6586" s="72" t="s">
        <v>159</v>
      </c>
    </row>
    <row r="6587" spans="2:13" x14ac:dyDescent="0.25">
      <c r="B6587" s="72" t="s">
        <v>143</v>
      </c>
      <c r="C6587" s="72" t="s">
        <v>144</v>
      </c>
      <c r="D6587" s="72" t="s">
        <v>12</v>
      </c>
      <c r="E6587" s="72" t="s">
        <v>199</v>
      </c>
      <c r="F6587" s="73">
        <v>156</v>
      </c>
      <c r="G6587" s="72" t="s">
        <v>14</v>
      </c>
      <c r="H6587" s="72" t="s">
        <v>155</v>
      </c>
      <c r="I6587" s="72" t="s">
        <v>16</v>
      </c>
      <c r="J6587" s="72" t="s">
        <v>18</v>
      </c>
      <c r="K6587" s="72" t="s">
        <v>33</v>
      </c>
      <c r="L6587" s="72" t="s">
        <v>668</v>
      </c>
      <c r="M6587" s="72"/>
    </row>
    <row r="6588" spans="2:13" x14ac:dyDescent="0.25">
      <c r="B6588" s="72" t="s">
        <v>143</v>
      </c>
      <c r="C6588" s="72" t="s">
        <v>144</v>
      </c>
      <c r="D6588" s="72" t="s">
        <v>12</v>
      </c>
      <c r="E6588" s="72" t="s">
        <v>240</v>
      </c>
      <c r="F6588" s="73">
        <v>-1382</v>
      </c>
      <c r="G6588" s="72" t="s">
        <v>14</v>
      </c>
      <c r="H6588" s="72" t="s">
        <v>15</v>
      </c>
      <c r="I6588" s="72" t="s">
        <v>16</v>
      </c>
      <c r="J6588" s="72" t="s">
        <v>18</v>
      </c>
      <c r="K6588" s="72" t="s">
        <v>147</v>
      </c>
      <c r="L6588" s="72" t="s">
        <v>411</v>
      </c>
      <c r="M6588" s="72"/>
    </row>
    <row r="6589" spans="2:13" x14ac:dyDescent="0.25">
      <c r="B6589" s="72" t="s">
        <v>143</v>
      </c>
      <c r="C6589" s="72" t="s">
        <v>144</v>
      </c>
      <c r="D6589" s="72" t="s">
        <v>12</v>
      </c>
      <c r="E6589" s="72" t="s">
        <v>197</v>
      </c>
      <c r="F6589" s="73">
        <v>36076</v>
      </c>
      <c r="G6589" s="72" t="s">
        <v>14</v>
      </c>
      <c r="H6589" s="72" t="s">
        <v>15</v>
      </c>
      <c r="I6589" s="72" t="s">
        <v>16</v>
      </c>
      <c r="J6589" s="72" t="s">
        <v>18</v>
      </c>
      <c r="K6589" s="72" t="s">
        <v>168</v>
      </c>
      <c r="L6589" s="72" t="s">
        <v>680</v>
      </c>
      <c r="M6589" s="72" t="s">
        <v>186</v>
      </c>
    </row>
    <row r="6590" spans="2:13" x14ac:dyDescent="0.25">
      <c r="B6590" s="72" t="s">
        <v>143</v>
      </c>
      <c r="C6590" s="72" t="s">
        <v>144</v>
      </c>
      <c r="D6590" s="72" t="s">
        <v>12</v>
      </c>
      <c r="E6590" s="72" t="s">
        <v>188</v>
      </c>
      <c r="F6590" s="73">
        <v>2692426</v>
      </c>
      <c r="G6590" s="72" t="s">
        <v>14</v>
      </c>
      <c r="H6590" s="72" t="s">
        <v>15</v>
      </c>
      <c r="I6590" s="72" t="s">
        <v>16</v>
      </c>
      <c r="J6590" s="72" t="s">
        <v>18</v>
      </c>
      <c r="K6590" s="72" t="s">
        <v>214</v>
      </c>
      <c r="L6590" s="72" t="s">
        <v>726</v>
      </c>
      <c r="M6590" s="72" t="s">
        <v>163</v>
      </c>
    </row>
    <row r="6591" spans="2:13" x14ac:dyDescent="0.25">
      <c r="B6591" s="72" t="s">
        <v>143</v>
      </c>
      <c r="C6591" s="72" t="s">
        <v>144</v>
      </c>
      <c r="D6591" s="72" t="s">
        <v>12</v>
      </c>
      <c r="E6591" s="72" t="s">
        <v>201</v>
      </c>
      <c r="F6591" s="73">
        <v>678445</v>
      </c>
      <c r="G6591" s="72" t="s">
        <v>14</v>
      </c>
      <c r="H6591" s="72" t="s">
        <v>155</v>
      </c>
      <c r="I6591" s="72" t="s">
        <v>16</v>
      </c>
      <c r="J6591" s="72" t="s">
        <v>18</v>
      </c>
      <c r="K6591" s="72" t="s">
        <v>147</v>
      </c>
      <c r="L6591" s="72" t="s">
        <v>587</v>
      </c>
      <c r="M6591" s="72" t="s">
        <v>159</v>
      </c>
    </row>
    <row r="6592" spans="2:13" x14ac:dyDescent="0.25">
      <c r="B6592" s="72" t="s">
        <v>143</v>
      </c>
      <c r="C6592" s="72" t="s">
        <v>144</v>
      </c>
      <c r="D6592" s="72" t="s">
        <v>12</v>
      </c>
      <c r="E6592" s="72" t="s">
        <v>183</v>
      </c>
      <c r="F6592" s="73">
        <v>17495</v>
      </c>
      <c r="G6592" s="72" t="s">
        <v>14</v>
      </c>
      <c r="H6592" s="72" t="s">
        <v>15</v>
      </c>
      <c r="I6592" s="72" t="s">
        <v>16</v>
      </c>
      <c r="J6592" s="72" t="s">
        <v>18</v>
      </c>
      <c r="K6592" s="72" t="s">
        <v>24</v>
      </c>
      <c r="L6592" s="72" t="s">
        <v>470</v>
      </c>
      <c r="M6592" s="72" t="s">
        <v>163</v>
      </c>
    </row>
    <row r="6593" spans="2:13" x14ac:dyDescent="0.25">
      <c r="B6593" s="72" t="s">
        <v>143</v>
      </c>
      <c r="C6593" s="72" t="s">
        <v>144</v>
      </c>
      <c r="D6593" s="72" t="s">
        <v>12</v>
      </c>
      <c r="E6593" s="72" t="s">
        <v>237</v>
      </c>
      <c r="F6593" s="73">
        <v>23513</v>
      </c>
      <c r="G6593" s="72" t="s">
        <v>14</v>
      </c>
      <c r="H6593" s="72" t="s">
        <v>15</v>
      </c>
      <c r="I6593" s="72" t="s">
        <v>16</v>
      </c>
      <c r="J6593" s="72" t="s">
        <v>18</v>
      </c>
      <c r="K6593" s="72" t="s">
        <v>165</v>
      </c>
      <c r="L6593" s="72" t="s">
        <v>549</v>
      </c>
      <c r="M6593" s="72" t="s">
        <v>191</v>
      </c>
    </row>
    <row r="6594" spans="2:13" x14ac:dyDescent="0.25">
      <c r="B6594" s="72" t="s">
        <v>143</v>
      </c>
      <c r="C6594" s="72" t="s">
        <v>144</v>
      </c>
      <c r="D6594" s="72" t="s">
        <v>12</v>
      </c>
      <c r="E6594" s="72" t="s">
        <v>152</v>
      </c>
      <c r="F6594" s="73">
        <v>-1516</v>
      </c>
      <c r="G6594" s="72" t="s">
        <v>14</v>
      </c>
      <c r="H6594" s="72" t="s">
        <v>155</v>
      </c>
      <c r="I6594" s="72" t="s">
        <v>16</v>
      </c>
      <c r="J6594" s="72" t="s">
        <v>18</v>
      </c>
      <c r="K6594" s="72" t="s">
        <v>147</v>
      </c>
      <c r="L6594" s="72" t="s">
        <v>466</v>
      </c>
      <c r="M6594" s="72"/>
    </row>
    <row r="6595" spans="2:13" x14ac:dyDescent="0.25">
      <c r="B6595" s="72" t="s">
        <v>143</v>
      </c>
      <c r="C6595" s="72" t="s">
        <v>144</v>
      </c>
      <c r="D6595" s="72" t="s">
        <v>12</v>
      </c>
      <c r="E6595" s="72" t="s">
        <v>157</v>
      </c>
      <c r="F6595" s="73">
        <v>14364403</v>
      </c>
      <c r="G6595" s="72" t="s">
        <v>14</v>
      </c>
      <c r="H6595" s="72" t="s">
        <v>15</v>
      </c>
      <c r="I6595" s="72" t="s">
        <v>16</v>
      </c>
      <c r="J6595" s="72" t="s">
        <v>18</v>
      </c>
      <c r="K6595" s="72" t="s">
        <v>21</v>
      </c>
      <c r="L6595" s="72" t="s">
        <v>457</v>
      </c>
      <c r="M6595" s="72" t="s">
        <v>322</v>
      </c>
    </row>
    <row r="6596" spans="2:13" x14ac:dyDescent="0.25">
      <c r="B6596" s="72" t="s">
        <v>143</v>
      </c>
      <c r="C6596" s="72" t="s">
        <v>144</v>
      </c>
      <c r="D6596" s="72" t="s">
        <v>12</v>
      </c>
      <c r="E6596" s="72" t="s">
        <v>177</v>
      </c>
      <c r="F6596" s="73">
        <v>93</v>
      </c>
      <c r="G6596" s="72" t="s">
        <v>14</v>
      </c>
      <c r="H6596" s="72" t="s">
        <v>15</v>
      </c>
      <c r="I6596" s="72" t="s">
        <v>136</v>
      </c>
      <c r="J6596" s="72" t="s">
        <v>18</v>
      </c>
      <c r="K6596" s="72" t="s">
        <v>21</v>
      </c>
      <c r="L6596" s="72" t="s">
        <v>238</v>
      </c>
      <c r="M6596" s="72"/>
    </row>
    <row r="6597" spans="2:13" x14ac:dyDescent="0.25">
      <c r="B6597" s="72" t="s">
        <v>143</v>
      </c>
      <c r="C6597" s="72" t="s">
        <v>144</v>
      </c>
      <c r="D6597" s="72" t="s">
        <v>12</v>
      </c>
      <c r="E6597" s="72" t="s">
        <v>227</v>
      </c>
      <c r="F6597" s="73">
        <v>143817</v>
      </c>
      <c r="G6597" s="72" t="s">
        <v>14</v>
      </c>
      <c r="H6597" s="72" t="s">
        <v>15</v>
      </c>
      <c r="I6597" s="72" t="s">
        <v>16</v>
      </c>
      <c r="J6597" s="72" t="s">
        <v>18</v>
      </c>
      <c r="K6597" s="72" t="s">
        <v>33</v>
      </c>
      <c r="L6597" s="72" t="s">
        <v>392</v>
      </c>
      <c r="M6597" s="72" t="s">
        <v>191</v>
      </c>
    </row>
    <row r="6598" spans="2:13" x14ac:dyDescent="0.25">
      <c r="B6598" s="72" t="s">
        <v>143</v>
      </c>
      <c r="C6598" s="72" t="s">
        <v>144</v>
      </c>
      <c r="D6598" s="72" t="s">
        <v>12</v>
      </c>
      <c r="E6598" s="72" t="s">
        <v>240</v>
      </c>
      <c r="F6598" s="73">
        <v>-110149</v>
      </c>
      <c r="G6598" s="72" t="s">
        <v>14</v>
      </c>
      <c r="H6598" s="72" t="s">
        <v>15</v>
      </c>
      <c r="I6598" s="72" t="s">
        <v>16</v>
      </c>
      <c r="J6598" s="72" t="s">
        <v>18</v>
      </c>
      <c r="K6598" s="72" t="s">
        <v>214</v>
      </c>
      <c r="L6598" s="72" t="s">
        <v>599</v>
      </c>
      <c r="M6598" s="72"/>
    </row>
    <row r="6599" spans="2:13" x14ac:dyDescent="0.25">
      <c r="B6599" s="72" t="s">
        <v>143</v>
      </c>
      <c r="C6599" s="72" t="s">
        <v>144</v>
      </c>
      <c r="D6599" s="72" t="s">
        <v>12</v>
      </c>
      <c r="E6599" s="72" t="s">
        <v>177</v>
      </c>
      <c r="F6599" s="73">
        <v>369015</v>
      </c>
      <c r="G6599" s="72" t="s">
        <v>14</v>
      </c>
      <c r="H6599" s="72" t="s">
        <v>15</v>
      </c>
      <c r="I6599" s="72" t="s">
        <v>16</v>
      </c>
      <c r="J6599" s="72" t="s">
        <v>18</v>
      </c>
      <c r="K6599" s="72" t="s">
        <v>214</v>
      </c>
      <c r="L6599" s="72" t="s">
        <v>450</v>
      </c>
      <c r="M6599" s="72"/>
    </row>
    <row r="6600" spans="2:13" x14ac:dyDescent="0.25">
      <c r="B6600" s="72" t="s">
        <v>143</v>
      </c>
      <c r="C6600" s="72" t="s">
        <v>144</v>
      </c>
      <c r="D6600" s="72" t="s">
        <v>12</v>
      </c>
      <c r="E6600" s="72" t="s">
        <v>152</v>
      </c>
      <c r="F6600" s="73">
        <v>-16</v>
      </c>
      <c r="G6600" s="72" t="s">
        <v>14</v>
      </c>
      <c r="H6600" s="72" t="s">
        <v>15</v>
      </c>
      <c r="I6600" s="72" t="s">
        <v>136</v>
      </c>
      <c r="J6600" s="72" t="s">
        <v>18</v>
      </c>
      <c r="K6600" s="72" t="s">
        <v>184</v>
      </c>
      <c r="L6600" s="72" t="s">
        <v>414</v>
      </c>
      <c r="M6600" s="72"/>
    </row>
    <row r="6601" spans="2:13" x14ac:dyDescent="0.25">
      <c r="B6601" s="72" t="s">
        <v>143</v>
      </c>
      <c r="C6601" s="72" t="s">
        <v>144</v>
      </c>
      <c r="D6601" s="72" t="s">
        <v>12</v>
      </c>
      <c r="E6601" s="72" t="s">
        <v>237</v>
      </c>
      <c r="F6601" s="73">
        <v>42510</v>
      </c>
      <c r="G6601" s="72" t="s">
        <v>14</v>
      </c>
      <c r="H6601" s="72" t="s">
        <v>15</v>
      </c>
      <c r="I6601" s="72" t="s">
        <v>16</v>
      </c>
      <c r="J6601" s="72" t="s">
        <v>18</v>
      </c>
      <c r="K6601" s="72" t="s">
        <v>189</v>
      </c>
      <c r="L6601" s="72" t="s">
        <v>685</v>
      </c>
      <c r="M6601" s="72" t="s">
        <v>163</v>
      </c>
    </row>
    <row r="6602" spans="2:13" x14ac:dyDescent="0.25">
      <c r="B6602" s="72" t="s">
        <v>143</v>
      </c>
      <c r="C6602" s="72" t="s">
        <v>144</v>
      </c>
      <c r="D6602" s="72" t="s">
        <v>12</v>
      </c>
      <c r="E6602" s="72" t="s">
        <v>197</v>
      </c>
      <c r="F6602" s="73">
        <v>177909</v>
      </c>
      <c r="G6602" s="72" t="s">
        <v>14</v>
      </c>
      <c r="H6602" s="72" t="s">
        <v>15</v>
      </c>
      <c r="I6602" s="72" t="s">
        <v>16</v>
      </c>
      <c r="J6602" s="72" t="s">
        <v>18</v>
      </c>
      <c r="K6602" s="72" t="s">
        <v>147</v>
      </c>
      <c r="L6602" s="72" t="s">
        <v>489</v>
      </c>
      <c r="M6602" s="72" t="s">
        <v>163</v>
      </c>
    </row>
    <row r="6603" spans="2:13" x14ac:dyDescent="0.25">
      <c r="B6603" s="72" t="s">
        <v>143</v>
      </c>
      <c r="C6603" s="72" t="s">
        <v>144</v>
      </c>
      <c r="D6603" s="72" t="s">
        <v>12</v>
      </c>
      <c r="E6603" s="72" t="s">
        <v>145</v>
      </c>
      <c r="F6603" s="73">
        <v>-4593</v>
      </c>
      <c r="G6603" s="72" t="s">
        <v>14</v>
      </c>
      <c r="H6603" s="72" t="s">
        <v>15</v>
      </c>
      <c r="I6603" s="72" t="s">
        <v>16</v>
      </c>
      <c r="J6603" s="72" t="s">
        <v>18</v>
      </c>
      <c r="K6603" s="72" t="s">
        <v>33</v>
      </c>
      <c r="L6603" s="72" t="s">
        <v>615</v>
      </c>
      <c r="M6603" s="72"/>
    </row>
    <row r="6604" spans="2:13" x14ac:dyDescent="0.25">
      <c r="B6604" s="72" t="s">
        <v>143</v>
      </c>
      <c r="C6604" s="72" t="s">
        <v>144</v>
      </c>
      <c r="D6604" s="72" t="s">
        <v>12</v>
      </c>
      <c r="E6604" s="72" t="s">
        <v>229</v>
      </c>
      <c r="F6604" s="73">
        <v>-103545</v>
      </c>
      <c r="G6604" s="72" t="s">
        <v>14</v>
      </c>
      <c r="H6604" s="72" t="s">
        <v>15</v>
      </c>
      <c r="I6604" s="72" t="s">
        <v>16</v>
      </c>
      <c r="J6604" s="72" t="s">
        <v>18</v>
      </c>
      <c r="K6604" s="72" t="s">
        <v>214</v>
      </c>
      <c r="L6604" s="72" t="s">
        <v>629</v>
      </c>
      <c r="M6604" s="72"/>
    </row>
    <row r="6605" spans="2:13" x14ac:dyDescent="0.25">
      <c r="B6605" s="72" t="s">
        <v>143</v>
      </c>
      <c r="C6605" s="72" t="s">
        <v>144</v>
      </c>
      <c r="D6605" s="72" t="s">
        <v>12</v>
      </c>
      <c r="E6605" s="72" t="s">
        <v>152</v>
      </c>
      <c r="F6605" s="73">
        <v>-10970</v>
      </c>
      <c r="G6605" s="72" t="s">
        <v>14</v>
      </c>
      <c r="H6605" s="72" t="s">
        <v>155</v>
      </c>
      <c r="I6605" s="72" t="s">
        <v>16</v>
      </c>
      <c r="J6605" s="72" t="s">
        <v>18</v>
      </c>
      <c r="K6605" s="72" t="s">
        <v>147</v>
      </c>
      <c r="L6605" s="72" t="s">
        <v>278</v>
      </c>
      <c r="M6605" s="72"/>
    </row>
    <row r="6606" spans="2:13" x14ac:dyDescent="0.25">
      <c r="B6606" s="72" t="s">
        <v>143</v>
      </c>
      <c r="C6606" s="72" t="s">
        <v>144</v>
      </c>
      <c r="D6606" s="72" t="s">
        <v>12</v>
      </c>
      <c r="E6606" s="72" t="s">
        <v>160</v>
      </c>
      <c r="F6606" s="73">
        <v>224983</v>
      </c>
      <c r="G6606" s="72" t="s">
        <v>14</v>
      </c>
      <c r="H6606" s="72" t="s">
        <v>15</v>
      </c>
      <c r="I6606" s="72" t="s">
        <v>16</v>
      </c>
      <c r="J6606" s="72" t="s">
        <v>18</v>
      </c>
      <c r="K6606" s="72" t="s">
        <v>161</v>
      </c>
      <c r="L6606" s="72" t="s">
        <v>180</v>
      </c>
      <c r="M6606" s="72" t="s">
        <v>248</v>
      </c>
    </row>
    <row r="6607" spans="2:13" x14ac:dyDescent="0.25">
      <c r="B6607" s="72" t="s">
        <v>143</v>
      </c>
      <c r="C6607" s="72" t="s">
        <v>144</v>
      </c>
      <c r="D6607" s="72" t="s">
        <v>12</v>
      </c>
      <c r="E6607" s="72" t="s">
        <v>199</v>
      </c>
      <c r="F6607" s="73">
        <v>8066</v>
      </c>
      <c r="G6607" s="72" t="s">
        <v>14</v>
      </c>
      <c r="H6607" s="72" t="s">
        <v>155</v>
      </c>
      <c r="I6607" s="72" t="s">
        <v>16</v>
      </c>
      <c r="J6607" s="72" t="s">
        <v>18</v>
      </c>
      <c r="K6607" s="72" t="s">
        <v>33</v>
      </c>
      <c r="L6607" s="72" t="s">
        <v>320</v>
      </c>
      <c r="M6607" s="72"/>
    </row>
    <row r="6608" spans="2:13" x14ac:dyDescent="0.25">
      <c r="B6608" s="72" t="s">
        <v>143</v>
      </c>
      <c r="C6608" s="72" t="s">
        <v>144</v>
      </c>
      <c r="D6608" s="72" t="s">
        <v>12</v>
      </c>
      <c r="E6608" s="72" t="s">
        <v>219</v>
      </c>
      <c r="F6608" s="73">
        <v>50109</v>
      </c>
      <c r="G6608" s="72" t="s">
        <v>14</v>
      </c>
      <c r="H6608" s="72" t="s">
        <v>15</v>
      </c>
      <c r="I6608" s="72" t="s">
        <v>136</v>
      </c>
      <c r="J6608" s="72" t="s">
        <v>18</v>
      </c>
      <c r="K6608" s="72" t="s">
        <v>33</v>
      </c>
      <c r="L6608" s="72" t="s">
        <v>485</v>
      </c>
      <c r="M6608" s="72"/>
    </row>
    <row r="6609" spans="2:13" x14ac:dyDescent="0.25">
      <c r="B6609" s="72" t="s">
        <v>143</v>
      </c>
      <c r="C6609" s="72" t="s">
        <v>144</v>
      </c>
      <c r="D6609" s="72" t="s">
        <v>12</v>
      </c>
      <c r="E6609" s="72" t="s">
        <v>197</v>
      </c>
      <c r="F6609" s="73">
        <v>95982</v>
      </c>
      <c r="G6609" s="72" t="s">
        <v>14</v>
      </c>
      <c r="H6609" s="72" t="s">
        <v>15</v>
      </c>
      <c r="I6609" s="72" t="s">
        <v>16</v>
      </c>
      <c r="J6609" s="72" t="s">
        <v>18</v>
      </c>
      <c r="K6609" s="72" t="s">
        <v>257</v>
      </c>
      <c r="L6609" s="72" t="s">
        <v>449</v>
      </c>
      <c r="M6609" s="72" t="s">
        <v>191</v>
      </c>
    </row>
    <row r="6610" spans="2:13" x14ac:dyDescent="0.25">
      <c r="B6610" s="72" t="s">
        <v>143</v>
      </c>
      <c r="C6610" s="72" t="s">
        <v>144</v>
      </c>
      <c r="D6610" s="72" t="s">
        <v>12</v>
      </c>
      <c r="E6610" s="72" t="s">
        <v>227</v>
      </c>
      <c r="F6610" s="73">
        <v>32924</v>
      </c>
      <c r="G6610" s="72" t="s">
        <v>14</v>
      </c>
      <c r="H6610" s="72" t="s">
        <v>155</v>
      </c>
      <c r="I6610" s="72" t="s">
        <v>16</v>
      </c>
      <c r="J6610" s="72" t="s">
        <v>18</v>
      </c>
      <c r="K6610" s="72" t="s">
        <v>147</v>
      </c>
      <c r="L6610" s="72" t="s">
        <v>223</v>
      </c>
      <c r="M6610" s="72" t="s">
        <v>163</v>
      </c>
    </row>
    <row r="6611" spans="2:13" x14ac:dyDescent="0.25">
      <c r="B6611" s="72" t="s">
        <v>143</v>
      </c>
      <c r="C6611" s="72" t="s">
        <v>144</v>
      </c>
      <c r="D6611" s="72" t="s">
        <v>12</v>
      </c>
      <c r="E6611" s="72" t="s">
        <v>160</v>
      </c>
      <c r="F6611" s="73">
        <v>526415</v>
      </c>
      <c r="G6611" s="72" t="s">
        <v>14</v>
      </c>
      <c r="H6611" s="72" t="s">
        <v>15</v>
      </c>
      <c r="I6611" s="72" t="s">
        <v>16</v>
      </c>
      <c r="J6611" s="72" t="s">
        <v>18</v>
      </c>
      <c r="K6611" s="72" t="s">
        <v>33</v>
      </c>
      <c r="L6611" s="72" t="s">
        <v>551</v>
      </c>
      <c r="M6611" s="72" t="s">
        <v>248</v>
      </c>
    </row>
    <row r="6612" spans="2:13" x14ac:dyDescent="0.25">
      <c r="B6612" s="72" t="s">
        <v>143</v>
      </c>
      <c r="C6612" s="72" t="s">
        <v>144</v>
      </c>
      <c r="D6612" s="72" t="s">
        <v>12</v>
      </c>
      <c r="E6612" s="72" t="s">
        <v>213</v>
      </c>
      <c r="F6612" s="73">
        <v>121</v>
      </c>
      <c r="G6612" s="72" t="s">
        <v>14</v>
      </c>
      <c r="H6612" s="72" t="s">
        <v>15</v>
      </c>
      <c r="I6612" s="72" t="s">
        <v>16</v>
      </c>
      <c r="J6612" s="72" t="s">
        <v>18</v>
      </c>
      <c r="K6612" s="72" t="s">
        <v>214</v>
      </c>
      <c r="L6612" s="72" t="s">
        <v>679</v>
      </c>
      <c r="M6612" s="72" t="s">
        <v>172</v>
      </c>
    </row>
    <row r="6613" spans="2:13" x14ac:dyDescent="0.25">
      <c r="B6613" s="72" t="s">
        <v>143</v>
      </c>
      <c r="C6613" s="72" t="s">
        <v>144</v>
      </c>
      <c r="D6613" s="72" t="s">
        <v>12</v>
      </c>
      <c r="E6613" s="72" t="s">
        <v>152</v>
      </c>
      <c r="F6613" s="73">
        <v>-50299</v>
      </c>
      <c r="G6613" s="72" t="s">
        <v>14</v>
      </c>
      <c r="H6613" s="72" t="s">
        <v>155</v>
      </c>
      <c r="I6613" s="72" t="s">
        <v>16</v>
      </c>
      <c r="J6613" s="72" t="s">
        <v>18</v>
      </c>
      <c r="K6613" s="72" t="s">
        <v>147</v>
      </c>
      <c r="L6613" s="72" t="s">
        <v>225</v>
      </c>
      <c r="M6613" s="72"/>
    </row>
    <row r="6614" spans="2:13" x14ac:dyDescent="0.25">
      <c r="B6614" s="72" t="s">
        <v>143</v>
      </c>
      <c r="C6614" s="72" t="s">
        <v>144</v>
      </c>
      <c r="D6614" s="72" t="s">
        <v>12</v>
      </c>
      <c r="E6614" s="72" t="s">
        <v>145</v>
      </c>
      <c r="F6614" s="73">
        <v>-444094</v>
      </c>
      <c r="G6614" s="72" t="s">
        <v>14</v>
      </c>
      <c r="H6614" s="72" t="s">
        <v>15</v>
      </c>
      <c r="I6614" s="72" t="s">
        <v>16</v>
      </c>
      <c r="J6614" s="72" t="s">
        <v>18</v>
      </c>
      <c r="K6614" s="72" t="s">
        <v>33</v>
      </c>
      <c r="L6614" s="72" t="s">
        <v>482</v>
      </c>
      <c r="M6614" s="72"/>
    </row>
    <row r="6615" spans="2:13" x14ac:dyDescent="0.25">
      <c r="B6615" s="72" t="s">
        <v>143</v>
      </c>
      <c r="C6615" s="72" t="s">
        <v>144</v>
      </c>
      <c r="D6615" s="72" t="s">
        <v>12</v>
      </c>
      <c r="E6615" s="72" t="s">
        <v>177</v>
      </c>
      <c r="F6615" s="73">
        <v>199472</v>
      </c>
      <c r="G6615" s="72" t="s">
        <v>14</v>
      </c>
      <c r="H6615" s="72" t="s">
        <v>15</v>
      </c>
      <c r="I6615" s="72" t="s">
        <v>16</v>
      </c>
      <c r="J6615" s="72" t="s">
        <v>18</v>
      </c>
      <c r="K6615" s="72" t="s">
        <v>147</v>
      </c>
      <c r="L6615" s="72" t="s">
        <v>437</v>
      </c>
      <c r="M6615" s="72"/>
    </row>
    <row r="6616" spans="2:13" x14ac:dyDescent="0.25">
      <c r="B6616" s="72" t="s">
        <v>143</v>
      </c>
      <c r="C6616" s="72" t="s">
        <v>144</v>
      </c>
      <c r="D6616" s="72" t="s">
        <v>12</v>
      </c>
      <c r="E6616" s="72" t="s">
        <v>145</v>
      </c>
      <c r="F6616" s="73">
        <v>-30039</v>
      </c>
      <c r="G6616" s="72" t="s">
        <v>14</v>
      </c>
      <c r="H6616" s="72" t="s">
        <v>155</v>
      </c>
      <c r="I6616" s="72" t="s">
        <v>16</v>
      </c>
      <c r="J6616" s="72" t="s">
        <v>18</v>
      </c>
      <c r="K6616" s="72" t="s">
        <v>267</v>
      </c>
      <c r="L6616" s="72" t="s">
        <v>381</v>
      </c>
      <c r="M6616" s="72"/>
    </row>
    <row r="6617" spans="2:13" x14ac:dyDescent="0.25">
      <c r="B6617" s="72" t="s">
        <v>143</v>
      </c>
      <c r="C6617" s="72" t="s">
        <v>144</v>
      </c>
      <c r="D6617" s="72" t="s">
        <v>12</v>
      </c>
      <c r="E6617" s="72" t="s">
        <v>282</v>
      </c>
      <c r="F6617" s="73">
        <v>-2738</v>
      </c>
      <c r="G6617" s="72" t="s">
        <v>31</v>
      </c>
      <c r="H6617" s="72" t="s">
        <v>15</v>
      </c>
      <c r="I6617" s="72" t="s">
        <v>16</v>
      </c>
      <c r="J6617" s="72" t="s">
        <v>18</v>
      </c>
      <c r="K6617" s="72" t="s">
        <v>161</v>
      </c>
      <c r="L6617" s="72" t="s">
        <v>375</v>
      </c>
      <c r="M6617" s="72"/>
    </row>
    <row r="6618" spans="2:13" x14ac:dyDescent="0.25">
      <c r="B6618" s="72" t="s">
        <v>143</v>
      </c>
      <c r="C6618" s="72" t="s">
        <v>144</v>
      </c>
      <c r="D6618" s="72" t="s">
        <v>12</v>
      </c>
      <c r="E6618" s="72" t="s">
        <v>154</v>
      </c>
      <c r="F6618" s="73">
        <v>-7622</v>
      </c>
      <c r="G6618" s="72" t="s">
        <v>14</v>
      </c>
      <c r="H6618" s="72" t="s">
        <v>15</v>
      </c>
      <c r="I6618" s="72" t="s">
        <v>16</v>
      </c>
      <c r="J6618" s="72" t="s">
        <v>18</v>
      </c>
      <c r="K6618" s="72" t="s">
        <v>21</v>
      </c>
      <c r="L6618" s="72" t="s">
        <v>238</v>
      </c>
      <c r="M6618" s="72"/>
    </row>
    <row r="6619" spans="2:13" x14ac:dyDescent="0.25">
      <c r="B6619" s="72" t="s">
        <v>143</v>
      </c>
      <c r="C6619" s="72" t="s">
        <v>144</v>
      </c>
      <c r="D6619" s="72" t="s">
        <v>12</v>
      </c>
      <c r="E6619" s="72" t="s">
        <v>229</v>
      </c>
      <c r="F6619" s="73">
        <v>-2233</v>
      </c>
      <c r="G6619" s="72" t="s">
        <v>14</v>
      </c>
      <c r="H6619" s="72" t="s">
        <v>15</v>
      </c>
      <c r="I6619" s="72" t="s">
        <v>16</v>
      </c>
      <c r="J6619" s="72" t="s">
        <v>18</v>
      </c>
      <c r="K6619" s="72" t="s">
        <v>33</v>
      </c>
      <c r="L6619" s="72" t="s">
        <v>473</v>
      </c>
      <c r="M6619" s="72"/>
    </row>
    <row r="6620" spans="2:13" x14ac:dyDescent="0.25">
      <c r="B6620" s="72" t="s">
        <v>143</v>
      </c>
      <c r="C6620" s="72" t="s">
        <v>144</v>
      </c>
      <c r="D6620" s="72" t="s">
        <v>12</v>
      </c>
      <c r="E6620" s="72" t="s">
        <v>152</v>
      </c>
      <c r="F6620" s="73">
        <v>-212605</v>
      </c>
      <c r="G6620" s="72" t="s">
        <v>14</v>
      </c>
      <c r="H6620" s="72" t="s">
        <v>15</v>
      </c>
      <c r="I6620" s="72" t="s">
        <v>16</v>
      </c>
      <c r="J6620" s="72" t="s">
        <v>18</v>
      </c>
      <c r="K6620" s="72" t="s">
        <v>147</v>
      </c>
      <c r="L6620" s="72" t="s">
        <v>148</v>
      </c>
      <c r="M6620" s="72"/>
    </row>
    <row r="6621" spans="2:13" x14ac:dyDescent="0.25">
      <c r="B6621" s="72" t="s">
        <v>143</v>
      </c>
      <c r="C6621" s="72" t="s">
        <v>144</v>
      </c>
      <c r="D6621" s="72" t="s">
        <v>12</v>
      </c>
      <c r="E6621" s="72" t="s">
        <v>188</v>
      </c>
      <c r="F6621" s="73">
        <v>361778</v>
      </c>
      <c r="G6621" s="72" t="s">
        <v>14</v>
      </c>
      <c r="H6621" s="72" t="s">
        <v>155</v>
      </c>
      <c r="I6621" s="72" t="s">
        <v>136</v>
      </c>
      <c r="J6621" s="72" t="s">
        <v>18</v>
      </c>
      <c r="K6621" s="72" t="s">
        <v>33</v>
      </c>
      <c r="L6621" s="72" t="s">
        <v>301</v>
      </c>
      <c r="M6621" s="72" t="s">
        <v>163</v>
      </c>
    </row>
    <row r="6622" spans="2:13" x14ac:dyDescent="0.25">
      <c r="B6622" s="72" t="s">
        <v>143</v>
      </c>
      <c r="C6622" s="72" t="s">
        <v>144</v>
      </c>
      <c r="D6622" s="72" t="s">
        <v>12</v>
      </c>
      <c r="E6622" s="72" t="s">
        <v>229</v>
      </c>
      <c r="F6622" s="73">
        <v>-109</v>
      </c>
      <c r="G6622" s="72" t="s">
        <v>14</v>
      </c>
      <c r="H6622" s="72" t="s">
        <v>155</v>
      </c>
      <c r="I6622" s="72" t="s">
        <v>16</v>
      </c>
      <c r="J6622" s="72" t="s">
        <v>18</v>
      </c>
      <c r="K6622" s="72" t="s">
        <v>267</v>
      </c>
      <c r="L6622" s="72" t="s">
        <v>660</v>
      </c>
      <c r="M6622" s="72"/>
    </row>
    <row r="6623" spans="2:13" x14ac:dyDescent="0.25">
      <c r="B6623" s="72" t="s">
        <v>143</v>
      </c>
      <c r="C6623" s="72" t="s">
        <v>144</v>
      </c>
      <c r="D6623" s="72" t="s">
        <v>12</v>
      </c>
      <c r="E6623" s="72" t="s">
        <v>229</v>
      </c>
      <c r="F6623" s="73">
        <v>-39546</v>
      </c>
      <c r="G6623" s="72" t="s">
        <v>14</v>
      </c>
      <c r="H6623" s="72" t="s">
        <v>15</v>
      </c>
      <c r="I6623" s="72" t="s">
        <v>16</v>
      </c>
      <c r="J6623" s="72" t="s">
        <v>18</v>
      </c>
      <c r="K6623" s="72" t="s">
        <v>214</v>
      </c>
      <c r="L6623" s="72" t="s">
        <v>215</v>
      </c>
      <c r="M6623" s="72"/>
    </row>
    <row r="6624" spans="2:13" x14ac:dyDescent="0.25">
      <c r="B6624" s="72" t="s">
        <v>143</v>
      </c>
      <c r="C6624" s="72" t="s">
        <v>144</v>
      </c>
      <c r="D6624" s="72" t="s">
        <v>12</v>
      </c>
      <c r="E6624" s="72" t="s">
        <v>242</v>
      </c>
      <c r="F6624" s="73">
        <v>-1516</v>
      </c>
      <c r="G6624" s="72" t="s">
        <v>14</v>
      </c>
      <c r="H6624" s="72" t="s">
        <v>15</v>
      </c>
      <c r="I6624" s="72" t="s">
        <v>16</v>
      </c>
      <c r="J6624" s="72" t="s">
        <v>18</v>
      </c>
      <c r="K6624" s="72" t="s">
        <v>33</v>
      </c>
      <c r="L6624" s="72" t="s">
        <v>677</v>
      </c>
      <c r="M6624" s="72"/>
    </row>
    <row r="6625" spans="2:13" x14ac:dyDescent="0.25">
      <c r="B6625" s="72" t="s">
        <v>143</v>
      </c>
      <c r="C6625" s="72" t="s">
        <v>144</v>
      </c>
      <c r="D6625" s="72" t="s">
        <v>12</v>
      </c>
      <c r="E6625" s="72" t="s">
        <v>199</v>
      </c>
      <c r="F6625" s="73">
        <v>413503</v>
      </c>
      <c r="G6625" s="72" t="s">
        <v>14</v>
      </c>
      <c r="H6625" s="72" t="s">
        <v>15</v>
      </c>
      <c r="I6625" s="72" t="s">
        <v>16</v>
      </c>
      <c r="J6625" s="72" t="s">
        <v>18</v>
      </c>
      <c r="K6625" s="72" t="s">
        <v>147</v>
      </c>
      <c r="L6625" s="72" t="s">
        <v>374</v>
      </c>
      <c r="M6625" s="72"/>
    </row>
    <row r="6626" spans="2:13" x14ac:dyDescent="0.25">
      <c r="B6626" s="72" t="s">
        <v>143</v>
      </c>
      <c r="C6626" s="72" t="s">
        <v>144</v>
      </c>
      <c r="D6626" s="72" t="s">
        <v>12</v>
      </c>
      <c r="E6626" s="72" t="s">
        <v>209</v>
      </c>
      <c r="F6626" s="73">
        <v>2550190</v>
      </c>
      <c r="G6626" s="72" t="s">
        <v>14</v>
      </c>
      <c r="H6626" s="72" t="s">
        <v>15</v>
      </c>
      <c r="I6626" s="72" t="s">
        <v>16</v>
      </c>
      <c r="J6626" s="72" t="s">
        <v>18</v>
      </c>
      <c r="K6626" s="72" t="s">
        <v>147</v>
      </c>
      <c r="L6626" s="72" t="s">
        <v>587</v>
      </c>
      <c r="M6626" s="72" t="s">
        <v>203</v>
      </c>
    </row>
    <row r="6627" spans="2:13" x14ac:dyDescent="0.25">
      <c r="B6627" s="72" t="s">
        <v>143</v>
      </c>
      <c r="C6627" s="72" t="s">
        <v>144</v>
      </c>
      <c r="D6627" s="72" t="s">
        <v>12</v>
      </c>
      <c r="E6627" s="72" t="s">
        <v>152</v>
      </c>
      <c r="F6627" s="73">
        <v>-2326</v>
      </c>
      <c r="G6627" s="72" t="s">
        <v>14</v>
      </c>
      <c r="H6627" s="72" t="s">
        <v>155</v>
      </c>
      <c r="I6627" s="72" t="s">
        <v>16</v>
      </c>
      <c r="J6627" s="72" t="s">
        <v>371</v>
      </c>
      <c r="K6627" s="72" t="s">
        <v>267</v>
      </c>
      <c r="L6627" s="72" t="s">
        <v>603</v>
      </c>
      <c r="M6627" s="72"/>
    </row>
    <row r="6628" spans="2:13" x14ac:dyDescent="0.25">
      <c r="B6628" s="72" t="s">
        <v>143</v>
      </c>
      <c r="C6628" s="72" t="s">
        <v>144</v>
      </c>
      <c r="D6628" s="72" t="s">
        <v>12</v>
      </c>
      <c r="E6628" s="72" t="s">
        <v>227</v>
      </c>
      <c r="F6628" s="73">
        <v>167282</v>
      </c>
      <c r="G6628" s="72" t="s">
        <v>14</v>
      </c>
      <c r="H6628" s="72" t="s">
        <v>15</v>
      </c>
      <c r="I6628" s="72" t="s">
        <v>16</v>
      </c>
      <c r="J6628" s="72" t="s">
        <v>18</v>
      </c>
      <c r="K6628" s="72" t="s">
        <v>147</v>
      </c>
      <c r="L6628" s="72" t="s">
        <v>607</v>
      </c>
      <c r="M6628" s="72" t="s">
        <v>191</v>
      </c>
    </row>
    <row r="6629" spans="2:13" x14ac:dyDescent="0.25">
      <c r="B6629" s="72" t="s">
        <v>143</v>
      </c>
      <c r="C6629" s="72" t="s">
        <v>144</v>
      </c>
      <c r="D6629" s="72" t="s">
        <v>12</v>
      </c>
      <c r="E6629" s="72" t="s">
        <v>183</v>
      </c>
      <c r="F6629" s="73">
        <v>10015</v>
      </c>
      <c r="G6629" s="72" t="s">
        <v>14</v>
      </c>
      <c r="H6629" s="72" t="s">
        <v>15</v>
      </c>
      <c r="I6629" s="72" t="s">
        <v>136</v>
      </c>
      <c r="J6629" s="72" t="s">
        <v>18</v>
      </c>
      <c r="K6629" s="72" t="s">
        <v>33</v>
      </c>
      <c r="L6629" s="72" t="s">
        <v>233</v>
      </c>
      <c r="M6629" s="72" t="s">
        <v>248</v>
      </c>
    </row>
    <row r="6630" spans="2:13" x14ac:dyDescent="0.25">
      <c r="B6630" s="72" t="s">
        <v>143</v>
      </c>
      <c r="C6630" s="72" t="s">
        <v>144</v>
      </c>
      <c r="D6630" s="72" t="s">
        <v>12</v>
      </c>
      <c r="E6630" s="72" t="s">
        <v>383</v>
      </c>
      <c r="F6630" s="73">
        <v>29649</v>
      </c>
      <c r="G6630" s="72" t="s">
        <v>14</v>
      </c>
      <c r="H6630" s="72" t="s">
        <v>15</v>
      </c>
      <c r="I6630" s="72" t="s">
        <v>16</v>
      </c>
      <c r="J6630" s="72" t="s">
        <v>18</v>
      </c>
      <c r="K6630" s="72" t="s">
        <v>21</v>
      </c>
      <c r="L6630" s="72" t="s">
        <v>238</v>
      </c>
      <c r="M6630" s="72" t="s">
        <v>601</v>
      </c>
    </row>
    <row r="6631" spans="2:13" x14ac:dyDescent="0.25">
      <c r="B6631" s="72" t="s">
        <v>143</v>
      </c>
      <c r="C6631" s="72" t="s">
        <v>144</v>
      </c>
      <c r="D6631" s="72" t="s">
        <v>12</v>
      </c>
      <c r="E6631" s="72" t="s">
        <v>199</v>
      </c>
      <c r="F6631" s="73">
        <v>884</v>
      </c>
      <c r="G6631" s="72" t="s">
        <v>14</v>
      </c>
      <c r="H6631" s="72" t="s">
        <v>15</v>
      </c>
      <c r="I6631" s="72" t="s">
        <v>16</v>
      </c>
      <c r="J6631" s="72" t="s">
        <v>18</v>
      </c>
      <c r="K6631" s="72" t="s">
        <v>267</v>
      </c>
      <c r="L6631" s="72" t="s">
        <v>561</v>
      </c>
      <c r="M6631" s="72"/>
    </row>
    <row r="6632" spans="2:13" x14ac:dyDescent="0.25">
      <c r="B6632" s="72" t="s">
        <v>143</v>
      </c>
      <c r="C6632" s="72" t="s">
        <v>144</v>
      </c>
      <c r="D6632" s="72" t="s">
        <v>12</v>
      </c>
      <c r="E6632" s="72" t="s">
        <v>227</v>
      </c>
      <c r="F6632" s="73">
        <v>64976</v>
      </c>
      <c r="G6632" s="72" t="s">
        <v>14</v>
      </c>
      <c r="H6632" s="72" t="s">
        <v>15</v>
      </c>
      <c r="I6632" s="72" t="s">
        <v>16</v>
      </c>
      <c r="J6632" s="72" t="s">
        <v>18</v>
      </c>
      <c r="K6632" s="72" t="s">
        <v>33</v>
      </c>
      <c r="L6632" s="72" t="s">
        <v>290</v>
      </c>
      <c r="M6632" s="72" t="s">
        <v>163</v>
      </c>
    </row>
    <row r="6633" spans="2:13" x14ac:dyDescent="0.25">
      <c r="B6633" s="72" t="s">
        <v>143</v>
      </c>
      <c r="C6633" s="72" t="s">
        <v>144</v>
      </c>
      <c r="D6633" s="72" t="s">
        <v>12</v>
      </c>
      <c r="E6633" s="72" t="s">
        <v>152</v>
      </c>
      <c r="F6633" s="73">
        <v>-55405</v>
      </c>
      <c r="G6633" s="72" t="s">
        <v>14</v>
      </c>
      <c r="H6633" s="72" t="s">
        <v>155</v>
      </c>
      <c r="I6633" s="72" t="s">
        <v>16</v>
      </c>
      <c r="J6633" s="72" t="s">
        <v>18</v>
      </c>
      <c r="K6633" s="72" t="s">
        <v>267</v>
      </c>
      <c r="L6633" s="72" t="s">
        <v>603</v>
      </c>
      <c r="M6633" s="72"/>
    </row>
    <row r="6634" spans="2:13" x14ac:dyDescent="0.25">
      <c r="B6634" s="72" t="s">
        <v>143</v>
      </c>
      <c r="C6634" s="72" t="s">
        <v>144</v>
      </c>
      <c r="D6634" s="72" t="s">
        <v>12</v>
      </c>
      <c r="E6634" s="72" t="s">
        <v>292</v>
      </c>
      <c r="F6634" s="73">
        <v>273322</v>
      </c>
      <c r="G6634" s="72" t="s">
        <v>14</v>
      </c>
      <c r="H6634" s="72" t="s">
        <v>15</v>
      </c>
      <c r="I6634" s="72" t="s">
        <v>16</v>
      </c>
      <c r="J6634" s="72" t="s">
        <v>18</v>
      </c>
      <c r="K6634" s="72" t="s">
        <v>184</v>
      </c>
      <c r="L6634" s="72" t="s">
        <v>317</v>
      </c>
      <c r="M6634" s="72" t="s">
        <v>293</v>
      </c>
    </row>
    <row r="6635" spans="2:13" x14ac:dyDescent="0.25">
      <c r="B6635" s="72" t="s">
        <v>143</v>
      </c>
      <c r="C6635" s="72" t="s">
        <v>144</v>
      </c>
      <c r="D6635" s="72" t="s">
        <v>12</v>
      </c>
      <c r="E6635" s="72" t="s">
        <v>181</v>
      </c>
      <c r="F6635" s="73">
        <v>-1555</v>
      </c>
      <c r="G6635" s="72" t="s">
        <v>14</v>
      </c>
      <c r="H6635" s="72" t="s">
        <v>155</v>
      </c>
      <c r="I6635" s="72" t="s">
        <v>16</v>
      </c>
      <c r="J6635" s="72" t="s">
        <v>18</v>
      </c>
      <c r="K6635" s="72" t="s">
        <v>33</v>
      </c>
      <c r="L6635" s="72" t="s">
        <v>338</v>
      </c>
      <c r="M6635" s="72"/>
    </row>
    <row r="6636" spans="2:13" x14ac:dyDescent="0.25">
      <c r="B6636" s="72" t="s">
        <v>143</v>
      </c>
      <c r="C6636" s="72" t="s">
        <v>144</v>
      </c>
      <c r="D6636" s="72" t="s">
        <v>12</v>
      </c>
      <c r="E6636" s="72" t="s">
        <v>562</v>
      </c>
      <c r="F6636" s="73">
        <v>436330</v>
      </c>
      <c r="G6636" s="72" t="s">
        <v>14</v>
      </c>
      <c r="H6636" s="72" t="s">
        <v>155</v>
      </c>
      <c r="I6636" s="72" t="s">
        <v>16</v>
      </c>
      <c r="J6636" s="72" t="s">
        <v>18</v>
      </c>
      <c r="K6636" s="72" t="s">
        <v>267</v>
      </c>
      <c r="L6636" s="72" t="s">
        <v>628</v>
      </c>
      <c r="M6636" s="72" t="s">
        <v>159</v>
      </c>
    </row>
    <row r="6637" spans="2:13" x14ac:dyDescent="0.25">
      <c r="B6637" s="72" t="s">
        <v>143</v>
      </c>
      <c r="C6637" s="72" t="s">
        <v>144</v>
      </c>
      <c r="D6637" s="72" t="s">
        <v>12</v>
      </c>
      <c r="E6637" s="72" t="s">
        <v>177</v>
      </c>
      <c r="F6637" s="73">
        <v>14080</v>
      </c>
      <c r="G6637" s="72" t="s">
        <v>14</v>
      </c>
      <c r="H6637" s="72" t="s">
        <v>155</v>
      </c>
      <c r="I6637" s="72" t="s">
        <v>16</v>
      </c>
      <c r="J6637" s="72" t="s">
        <v>18</v>
      </c>
      <c r="K6637" s="72" t="s">
        <v>33</v>
      </c>
      <c r="L6637" s="72" t="s">
        <v>559</v>
      </c>
      <c r="M6637" s="72"/>
    </row>
    <row r="6638" spans="2:13" x14ac:dyDescent="0.25">
      <c r="B6638" s="72" t="s">
        <v>143</v>
      </c>
      <c r="C6638" s="72" t="s">
        <v>144</v>
      </c>
      <c r="D6638" s="72" t="s">
        <v>12</v>
      </c>
      <c r="E6638" s="72" t="s">
        <v>654</v>
      </c>
      <c r="F6638" s="73">
        <v>911367</v>
      </c>
      <c r="G6638" s="72" t="s">
        <v>14</v>
      </c>
      <c r="H6638" s="72" t="s">
        <v>15</v>
      </c>
      <c r="I6638" s="72" t="s">
        <v>16</v>
      </c>
      <c r="J6638" s="72" t="s">
        <v>18</v>
      </c>
      <c r="K6638" s="72" t="s">
        <v>205</v>
      </c>
      <c r="L6638" s="72" t="s">
        <v>206</v>
      </c>
      <c r="M6638" s="72" t="s">
        <v>384</v>
      </c>
    </row>
    <row r="6639" spans="2:13" x14ac:dyDescent="0.25">
      <c r="B6639" s="72" t="s">
        <v>143</v>
      </c>
      <c r="C6639" s="72" t="s">
        <v>144</v>
      </c>
      <c r="D6639" s="72" t="s">
        <v>12</v>
      </c>
      <c r="E6639" s="72" t="s">
        <v>229</v>
      </c>
      <c r="F6639" s="73">
        <v>-21116</v>
      </c>
      <c r="G6639" s="72" t="s">
        <v>14</v>
      </c>
      <c r="H6639" s="72" t="s">
        <v>155</v>
      </c>
      <c r="I6639" s="72" t="s">
        <v>136</v>
      </c>
      <c r="J6639" s="72" t="s">
        <v>18</v>
      </c>
      <c r="K6639" s="72" t="s">
        <v>21</v>
      </c>
      <c r="L6639" s="72" t="s">
        <v>352</v>
      </c>
      <c r="M6639" s="72"/>
    </row>
    <row r="6640" spans="2:13" x14ac:dyDescent="0.25">
      <c r="B6640" s="72" t="s">
        <v>143</v>
      </c>
      <c r="C6640" s="72" t="s">
        <v>144</v>
      </c>
      <c r="D6640" s="72" t="s">
        <v>12</v>
      </c>
      <c r="E6640" s="72" t="s">
        <v>199</v>
      </c>
      <c r="F6640" s="73">
        <v>316886</v>
      </c>
      <c r="G6640" s="72" t="s">
        <v>14</v>
      </c>
      <c r="H6640" s="72" t="s">
        <v>15</v>
      </c>
      <c r="I6640" s="72" t="s">
        <v>16</v>
      </c>
      <c r="J6640" s="72" t="s">
        <v>18</v>
      </c>
      <c r="K6640" s="72" t="s">
        <v>147</v>
      </c>
      <c r="L6640" s="72" t="s">
        <v>148</v>
      </c>
      <c r="M6640" s="72"/>
    </row>
    <row r="6641" spans="2:13" x14ac:dyDescent="0.25">
      <c r="B6641" s="72" t="s">
        <v>143</v>
      </c>
      <c r="C6641" s="72" t="s">
        <v>144</v>
      </c>
      <c r="D6641" s="72" t="s">
        <v>12</v>
      </c>
      <c r="E6641" s="72" t="s">
        <v>213</v>
      </c>
      <c r="F6641" s="73">
        <v>30163</v>
      </c>
      <c r="G6641" s="72" t="s">
        <v>14</v>
      </c>
      <c r="H6641" s="72" t="s">
        <v>155</v>
      </c>
      <c r="I6641" s="72" t="s">
        <v>16</v>
      </c>
      <c r="J6641" s="72" t="s">
        <v>18</v>
      </c>
      <c r="K6641" s="72" t="s">
        <v>147</v>
      </c>
      <c r="L6641" s="72" t="s">
        <v>223</v>
      </c>
      <c r="M6641" s="72" t="s">
        <v>186</v>
      </c>
    </row>
    <row r="6642" spans="2:13" x14ac:dyDescent="0.25">
      <c r="B6642" s="72" t="s">
        <v>143</v>
      </c>
      <c r="C6642" s="72" t="s">
        <v>144</v>
      </c>
      <c r="D6642" s="72" t="s">
        <v>12</v>
      </c>
      <c r="E6642" s="72" t="s">
        <v>145</v>
      </c>
      <c r="F6642" s="73">
        <v>-2</v>
      </c>
      <c r="G6642" s="72" t="s">
        <v>14</v>
      </c>
      <c r="H6642" s="72" t="s">
        <v>155</v>
      </c>
      <c r="I6642" s="72" t="s">
        <v>16</v>
      </c>
      <c r="J6642" s="72" t="s">
        <v>371</v>
      </c>
      <c r="K6642" s="72" t="s">
        <v>33</v>
      </c>
      <c r="L6642" s="72" t="s">
        <v>301</v>
      </c>
      <c r="M6642" s="72"/>
    </row>
    <row r="6643" spans="2:13" x14ac:dyDescent="0.25">
      <c r="B6643" s="72" t="s">
        <v>143</v>
      </c>
      <c r="C6643" s="72" t="s">
        <v>144</v>
      </c>
      <c r="D6643" s="72" t="s">
        <v>12</v>
      </c>
      <c r="E6643" s="72" t="s">
        <v>152</v>
      </c>
      <c r="F6643" s="73">
        <v>-4066</v>
      </c>
      <c r="G6643" s="72" t="s">
        <v>14</v>
      </c>
      <c r="H6643" s="72" t="s">
        <v>15</v>
      </c>
      <c r="I6643" s="72" t="s">
        <v>16</v>
      </c>
      <c r="J6643" s="72" t="s">
        <v>18</v>
      </c>
      <c r="K6643" s="72" t="s">
        <v>33</v>
      </c>
      <c r="L6643" s="72" t="s">
        <v>207</v>
      </c>
      <c r="M6643" s="72"/>
    </row>
    <row r="6644" spans="2:13" x14ac:dyDescent="0.25">
      <c r="B6644" s="72" t="s">
        <v>143</v>
      </c>
      <c r="C6644" s="72" t="s">
        <v>144</v>
      </c>
      <c r="D6644" s="72" t="s">
        <v>12</v>
      </c>
      <c r="E6644" s="72" t="s">
        <v>756</v>
      </c>
      <c r="F6644" s="73">
        <v>142036</v>
      </c>
      <c r="G6644" s="72" t="s">
        <v>14</v>
      </c>
      <c r="H6644" s="72" t="s">
        <v>15</v>
      </c>
      <c r="I6644" s="72" t="s">
        <v>16</v>
      </c>
      <c r="J6644" s="72" t="s">
        <v>18</v>
      </c>
      <c r="K6644" s="72" t="s">
        <v>147</v>
      </c>
      <c r="L6644" s="72" t="s">
        <v>369</v>
      </c>
      <c r="M6644" s="72" t="s">
        <v>797</v>
      </c>
    </row>
    <row r="6645" spans="2:13" x14ac:dyDescent="0.25">
      <c r="B6645" s="72" t="s">
        <v>143</v>
      </c>
      <c r="C6645" s="72" t="s">
        <v>144</v>
      </c>
      <c r="D6645" s="72" t="s">
        <v>12</v>
      </c>
      <c r="E6645" s="72" t="s">
        <v>170</v>
      </c>
      <c r="F6645" s="73">
        <v>18753</v>
      </c>
      <c r="G6645" s="72" t="s">
        <v>14</v>
      </c>
      <c r="H6645" s="72" t="s">
        <v>15</v>
      </c>
      <c r="I6645" s="72" t="s">
        <v>16</v>
      </c>
      <c r="J6645" s="72" t="s">
        <v>18</v>
      </c>
      <c r="K6645" s="72" t="s">
        <v>147</v>
      </c>
      <c r="L6645" s="72" t="s">
        <v>327</v>
      </c>
      <c r="M6645" s="72" t="s">
        <v>248</v>
      </c>
    </row>
    <row r="6646" spans="2:13" x14ac:dyDescent="0.25">
      <c r="B6646" s="72" t="s">
        <v>143</v>
      </c>
      <c r="C6646" s="72" t="s">
        <v>144</v>
      </c>
      <c r="D6646" s="72" t="s">
        <v>12</v>
      </c>
      <c r="E6646" s="72" t="s">
        <v>197</v>
      </c>
      <c r="F6646" s="73">
        <v>550539</v>
      </c>
      <c r="G6646" s="72" t="s">
        <v>14</v>
      </c>
      <c r="H6646" s="72" t="s">
        <v>15</v>
      </c>
      <c r="I6646" s="72" t="s">
        <v>16</v>
      </c>
      <c r="J6646" s="72" t="s">
        <v>18</v>
      </c>
      <c r="K6646" s="72" t="s">
        <v>168</v>
      </c>
      <c r="L6646" s="72" t="s">
        <v>296</v>
      </c>
      <c r="M6646" s="72" t="s">
        <v>163</v>
      </c>
    </row>
    <row r="6647" spans="2:13" x14ac:dyDescent="0.25">
      <c r="B6647" s="72" t="s">
        <v>143</v>
      </c>
      <c r="C6647" s="72" t="s">
        <v>144</v>
      </c>
      <c r="D6647" s="72" t="s">
        <v>12</v>
      </c>
      <c r="E6647" s="72" t="s">
        <v>188</v>
      </c>
      <c r="F6647" s="73">
        <v>501940</v>
      </c>
      <c r="G6647" s="72" t="s">
        <v>14</v>
      </c>
      <c r="H6647" s="72" t="s">
        <v>155</v>
      </c>
      <c r="I6647" s="72" t="s">
        <v>16</v>
      </c>
      <c r="J6647" s="72" t="s">
        <v>18</v>
      </c>
      <c r="K6647" s="72" t="s">
        <v>24</v>
      </c>
      <c r="L6647" s="72" t="s">
        <v>304</v>
      </c>
      <c r="M6647" s="72" t="s">
        <v>191</v>
      </c>
    </row>
    <row r="6648" spans="2:13" x14ac:dyDescent="0.25">
      <c r="B6648" s="72" t="s">
        <v>143</v>
      </c>
      <c r="C6648" s="72" t="s">
        <v>144</v>
      </c>
      <c r="D6648" s="72" t="s">
        <v>12</v>
      </c>
      <c r="E6648" s="72" t="s">
        <v>145</v>
      </c>
      <c r="F6648" s="73">
        <v>-6242</v>
      </c>
      <c r="G6648" s="72" t="s">
        <v>14</v>
      </c>
      <c r="H6648" s="72" t="s">
        <v>155</v>
      </c>
      <c r="I6648" s="72" t="s">
        <v>16</v>
      </c>
      <c r="J6648" s="72" t="s">
        <v>18</v>
      </c>
      <c r="K6648" s="72" t="s">
        <v>147</v>
      </c>
      <c r="L6648" s="72" t="s">
        <v>747</v>
      </c>
      <c r="M6648" s="72"/>
    </row>
    <row r="6649" spans="2:13" x14ac:dyDescent="0.25">
      <c r="B6649" s="72" t="s">
        <v>143</v>
      </c>
      <c r="C6649" s="72" t="s">
        <v>144</v>
      </c>
      <c r="D6649" s="72" t="s">
        <v>12</v>
      </c>
      <c r="E6649" s="72" t="s">
        <v>244</v>
      </c>
      <c r="F6649" s="73">
        <v>3944556</v>
      </c>
      <c r="G6649" s="72" t="s">
        <v>14</v>
      </c>
      <c r="H6649" s="72" t="s">
        <v>15</v>
      </c>
      <c r="I6649" s="72" t="s">
        <v>16</v>
      </c>
      <c r="J6649" s="72" t="s">
        <v>18</v>
      </c>
      <c r="K6649" s="72" t="s">
        <v>205</v>
      </c>
      <c r="L6649" s="72" t="s">
        <v>401</v>
      </c>
      <c r="M6649" s="72" t="s">
        <v>248</v>
      </c>
    </row>
    <row r="6650" spans="2:13" x14ac:dyDescent="0.25">
      <c r="B6650" s="72" t="s">
        <v>143</v>
      </c>
      <c r="C6650" s="72" t="s">
        <v>144</v>
      </c>
      <c r="D6650" s="72" t="s">
        <v>12</v>
      </c>
      <c r="E6650" s="72" t="s">
        <v>177</v>
      </c>
      <c r="F6650" s="73">
        <v>4</v>
      </c>
      <c r="G6650" s="72" t="s">
        <v>14</v>
      </c>
      <c r="H6650" s="72" t="s">
        <v>15</v>
      </c>
      <c r="I6650" s="72" t="s">
        <v>16</v>
      </c>
      <c r="J6650" s="72" t="s">
        <v>18</v>
      </c>
      <c r="K6650" s="72" t="s">
        <v>33</v>
      </c>
      <c r="L6650" s="72" t="s">
        <v>824</v>
      </c>
      <c r="M6650" s="72"/>
    </row>
    <row r="6651" spans="2:13" x14ac:dyDescent="0.25">
      <c r="B6651" s="72" t="s">
        <v>143</v>
      </c>
      <c r="C6651" s="72" t="s">
        <v>144</v>
      </c>
      <c r="D6651" s="72" t="s">
        <v>12</v>
      </c>
      <c r="E6651" s="72" t="s">
        <v>160</v>
      </c>
      <c r="F6651" s="73">
        <v>754310</v>
      </c>
      <c r="G6651" s="72" t="s">
        <v>14</v>
      </c>
      <c r="H6651" s="72" t="s">
        <v>15</v>
      </c>
      <c r="I6651" s="72" t="s">
        <v>16</v>
      </c>
      <c r="J6651" s="72" t="s">
        <v>18</v>
      </c>
      <c r="K6651" s="72" t="s">
        <v>147</v>
      </c>
      <c r="L6651" s="72" t="s">
        <v>467</v>
      </c>
      <c r="M6651" s="72" t="s">
        <v>191</v>
      </c>
    </row>
    <row r="6652" spans="2:13" x14ac:dyDescent="0.25">
      <c r="B6652" s="72" t="s">
        <v>143</v>
      </c>
      <c r="C6652" s="72" t="s">
        <v>144</v>
      </c>
      <c r="D6652" s="72" t="s">
        <v>12</v>
      </c>
      <c r="E6652" s="72" t="s">
        <v>181</v>
      </c>
      <c r="F6652" s="73">
        <v>-1682</v>
      </c>
      <c r="G6652" s="72" t="s">
        <v>14</v>
      </c>
      <c r="H6652" s="72" t="s">
        <v>15</v>
      </c>
      <c r="I6652" s="72" t="s">
        <v>16</v>
      </c>
      <c r="J6652" s="72" t="s">
        <v>18</v>
      </c>
      <c r="K6652" s="72" t="s">
        <v>161</v>
      </c>
      <c r="L6652" s="72" t="s">
        <v>265</v>
      </c>
      <c r="M6652" s="72"/>
    </row>
    <row r="6653" spans="2:13" x14ac:dyDescent="0.25">
      <c r="B6653" s="72" t="s">
        <v>143</v>
      </c>
      <c r="C6653" s="72" t="s">
        <v>144</v>
      </c>
      <c r="D6653" s="72" t="s">
        <v>12</v>
      </c>
      <c r="E6653" s="72" t="s">
        <v>229</v>
      </c>
      <c r="F6653" s="73">
        <v>-562</v>
      </c>
      <c r="G6653" s="72" t="s">
        <v>14</v>
      </c>
      <c r="H6653" s="72" t="s">
        <v>15</v>
      </c>
      <c r="I6653" s="72" t="s">
        <v>16</v>
      </c>
      <c r="J6653" s="72" t="s">
        <v>18</v>
      </c>
      <c r="K6653" s="72" t="s">
        <v>33</v>
      </c>
      <c r="L6653" s="72" t="s">
        <v>538</v>
      </c>
      <c r="M6653" s="72"/>
    </row>
    <row r="6654" spans="2:13" x14ac:dyDescent="0.25">
      <c r="B6654" s="72" t="s">
        <v>143</v>
      </c>
      <c r="C6654" s="72" t="s">
        <v>144</v>
      </c>
      <c r="D6654" s="72" t="s">
        <v>12</v>
      </c>
      <c r="E6654" s="72" t="s">
        <v>177</v>
      </c>
      <c r="F6654" s="73">
        <v>26000</v>
      </c>
      <c r="G6654" s="72" t="s">
        <v>14</v>
      </c>
      <c r="H6654" s="72" t="s">
        <v>15</v>
      </c>
      <c r="I6654" s="72" t="s">
        <v>16</v>
      </c>
      <c r="J6654" s="72" t="s">
        <v>18</v>
      </c>
      <c r="K6654" s="72" t="s">
        <v>33</v>
      </c>
      <c r="L6654" s="72" t="s">
        <v>742</v>
      </c>
      <c r="M6654" s="72"/>
    </row>
    <row r="6655" spans="2:13" x14ac:dyDescent="0.25">
      <c r="B6655" s="72" t="s">
        <v>143</v>
      </c>
      <c r="C6655" s="72" t="s">
        <v>144</v>
      </c>
      <c r="D6655" s="72" t="s">
        <v>12</v>
      </c>
      <c r="E6655" s="72" t="s">
        <v>157</v>
      </c>
      <c r="F6655" s="73">
        <v>1123905</v>
      </c>
      <c r="G6655" s="72" t="s">
        <v>14</v>
      </c>
      <c r="H6655" s="72" t="s">
        <v>155</v>
      </c>
      <c r="I6655" s="72" t="s">
        <v>16</v>
      </c>
      <c r="J6655" s="72" t="s">
        <v>18</v>
      </c>
      <c r="K6655" s="72" t="s">
        <v>33</v>
      </c>
      <c r="L6655" s="72" t="s">
        <v>456</v>
      </c>
      <c r="M6655" s="72" t="s">
        <v>159</v>
      </c>
    </row>
    <row r="6656" spans="2:13" x14ac:dyDescent="0.25">
      <c r="B6656" s="72" t="s">
        <v>143</v>
      </c>
      <c r="C6656" s="72" t="s">
        <v>144</v>
      </c>
      <c r="D6656" s="72" t="s">
        <v>12</v>
      </c>
      <c r="E6656" s="72" t="s">
        <v>219</v>
      </c>
      <c r="F6656" s="73">
        <v>8838</v>
      </c>
      <c r="G6656" s="72" t="s">
        <v>14</v>
      </c>
      <c r="H6656" s="72" t="s">
        <v>15</v>
      </c>
      <c r="I6656" s="72" t="s">
        <v>16</v>
      </c>
      <c r="J6656" s="72" t="s">
        <v>18</v>
      </c>
      <c r="K6656" s="72" t="s">
        <v>147</v>
      </c>
      <c r="L6656" s="72" t="s">
        <v>606</v>
      </c>
      <c r="M6656" s="72"/>
    </row>
    <row r="6657" spans="2:13" x14ac:dyDescent="0.25">
      <c r="B6657" s="72" t="s">
        <v>143</v>
      </c>
      <c r="C6657" s="72" t="s">
        <v>144</v>
      </c>
      <c r="D6657" s="72" t="s">
        <v>12</v>
      </c>
      <c r="E6657" s="72" t="s">
        <v>229</v>
      </c>
      <c r="F6657" s="73">
        <v>-25027</v>
      </c>
      <c r="G6657" s="72" t="s">
        <v>14</v>
      </c>
      <c r="H6657" s="72" t="s">
        <v>15</v>
      </c>
      <c r="I6657" s="72" t="s">
        <v>16</v>
      </c>
      <c r="J6657" s="72" t="s">
        <v>18</v>
      </c>
      <c r="K6657" s="72" t="s">
        <v>214</v>
      </c>
      <c r="L6657" s="72" t="s">
        <v>781</v>
      </c>
      <c r="M6657" s="72"/>
    </row>
    <row r="6658" spans="2:13" x14ac:dyDescent="0.25">
      <c r="B6658" s="72" t="s">
        <v>143</v>
      </c>
      <c r="C6658" s="72" t="s">
        <v>144</v>
      </c>
      <c r="D6658" s="72" t="s">
        <v>12</v>
      </c>
      <c r="E6658" s="72" t="s">
        <v>145</v>
      </c>
      <c r="F6658" s="73">
        <v>-471</v>
      </c>
      <c r="G6658" s="72" t="s">
        <v>14</v>
      </c>
      <c r="H6658" s="72" t="s">
        <v>15</v>
      </c>
      <c r="I6658" s="72" t="s">
        <v>16</v>
      </c>
      <c r="J6658" s="72" t="s">
        <v>18</v>
      </c>
      <c r="K6658" s="72" t="s">
        <v>165</v>
      </c>
      <c r="L6658" s="72" t="s">
        <v>252</v>
      </c>
      <c r="M6658" s="72"/>
    </row>
    <row r="6659" spans="2:13" x14ac:dyDescent="0.25">
      <c r="B6659" s="72" t="s">
        <v>143</v>
      </c>
      <c r="C6659" s="72" t="s">
        <v>144</v>
      </c>
      <c r="D6659" s="72" t="s">
        <v>12</v>
      </c>
      <c r="E6659" s="72" t="s">
        <v>152</v>
      </c>
      <c r="F6659" s="73">
        <v>-1140</v>
      </c>
      <c r="G6659" s="72" t="s">
        <v>14</v>
      </c>
      <c r="H6659" s="72" t="s">
        <v>15</v>
      </c>
      <c r="I6659" s="72" t="s">
        <v>16</v>
      </c>
      <c r="J6659" s="72" t="s">
        <v>18</v>
      </c>
      <c r="K6659" s="72" t="s">
        <v>161</v>
      </c>
      <c r="L6659" s="72" t="s">
        <v>305</v>
      </c>
      <c r="M6659" s="72"/>
    </row>
    <row r="6660" spans="2:13" x14ac:dyDescent="0.25">
      <c r="B6660" s="72" t="s">
        <v>143</v>
      </c>
      <c r="C6660" s="72" t="s">
        <v>144</v>
      </c>
      <c r="D6660" s="72" t="s">
        <v>12</v>
      </c>
      <c r="E6660" s="72" t="s">
        <v>197</v>
      </c>
      <c r="F6660" s="73">
        <v>522838</v>
      </c>
      <c r="G6660" s="72" t="s">
        <v>14</v>
      </c>
      <c r="H6660" s="72" t="s">
        <v>155</v>
      </c>
      <c r="I6660" s="72" t="s">
        <v>16</v>
      </c>
      <c r="J6660" s="72" t="s">
        <v>18</v>
      </c>
      <c r="K6660" s="72" t="s">
        <v>33</v>
      </c>
      <c r="L6660" s="72" t="s">
        <v>510</v>
      </c>
      <c r="M6660" s="72" t="s">
        <v>163</v>
      </c>
    </row>
    <row r="6661" spans="2:13" x14ac:dyDescent="0.25">
      <c r="B6661" s="72" t="s">
        <v>143</v>
      </c>
      <c r="C6661" s="72" t="s">
        <v>144</v>
      </c>
      <c r="D6661" s="72" t="s">
        <v>12</v>
      </c>
      <c r="E6661" s="72" t="s">
        <v>853</v>
      </c>
      <c r="F6661" s="73">
        <v>-19596</v>
      </c>
      <c r="G6661" s="72" t="s">
        <v>14</v>
      </c>
      <c r="H6661" s="72" t="s">
        <v>15</v>
      </c>
      <c r="I6661" s="72" t="s">
        <v>16</v>
      </c>
      <c r="J6661" s="72" t="s">
        <v>18</v>
      </c>
      <c r="K6661" s="72"/>
      <c r="L6661" s="72"/>
      <c r="M6661" s="72"/>
    </row>
    <row r="6662" spans="2:13" x14ac:dyDescent="0.25">
      <c r="B6662" s="72" t="s">
        <v>143</v>
      </c>
      <c r="C6662" s="72" t="s">
        <v>144</v>
      </c>
      <c r="D6662" s="72" t="s">
        <v>12</v>
      </c>
      <c r="E6662" s="72" t="s">
        <v>145</v>
      </c>
      <c r="F6662" s="73">
        <v>-954</v>
      </c>
      <c r="G6662" s="72" t="s">
        <v>14</v>
      </c>
      <c r="H6662" s="72" t="s">
        <v>15</v>
      </c>
      <c r="I6662" s="72" t="s">
        <v>136</v>
      </c>
      <c r="J6662" s="72" t="s">
        <v>18</v>
      </c>
      <c r="K6662" s="72" t="s">
        <v>21</v>
      </c>
      <c r="L6662" s="72" t="s">
        <v>547</v>
      </c>
      <c r="M6662" s="72"/>
    </row>
    <row r="6663" spans="2:13" x14ac:dyDescent="0.25">
      <c r="B6663" s="72" t="s">
        <v>143</v>
      </c>
      <c r="C6663" s="72" t="s">
        <v>144</v>
      </c>
      <c r="D6663" s="72" t="s">
        <v>12</v>
      </c>
      <c r="E6663" s="72" t="s">
        <v>213</v>
      </c>
      <c r="F6663" s="73">
        <v>2177</v>
      </c>
      <c r="G6663" s="72" t="s">
        <v>14</v>
      </c>
      <c r="H6663" s="72" t="s">
        <v>155</v>
      </c>
      <c r="I6663" s="72" t="s">
        <v>16</v>
      </c>
      <c r="J6663" s="72" t="s">
        <v>18</v>
      </c>
      <c r="K6663" s="72" t="s">
        <v>33</v>
      </c>
      <c r="L6663" s="72" t="s">
        <v>510</v>
      </c>
      <c r="M6663" s="72" t="s">
        <v>172</v>
      </c>
    </row>
    <row r="6664" spans="2:13" x14ac:dyDescent="0.25">
      <c r="B6664" s="72" t="s">
        <v>143</v>
      </c>
      <c r="C6664" s="72" t="s">
        <v>144</v>
      </c>
      <c r="D6664" s="72" t="s">
        <v>12</v>
      </c>
      <c r="E6664" s="72" t="s">
        <v>154</v>
      </c>
      <c r="F6664" s="73">
        <v>-5107</v>
      </c>
      <c r="G6664" s="72" t="s">
        <v>14</v>
      </c>
      <c r="H6664" s="72" t="s">
        <v>15</v>
      </c>
      <c r="I6664" s="72" t="s">
        <v>16</v>
      </c>
      <c r="J6664" s="72" t="s">
        <v>18</v>
      </c>
      <c r="K6664" s="72" t="s">
        <v>147</v>
      </c>
      <c r="L6664" s="72" t="s">
        <v>389</v>
      </c>
      <c r="M6664" s="72"/>
    </row>
    <row r="6665" spans="2:13" x14ac:dyDescent="0.25">
      <c r="B6665" s="72" t="s">
        <v>143</v>
      </c>
      <c r="C6665" s="72" t="s">
        <v>144</v>
      </c>
      <c r="D6665" s="72" t="s">
        <v>12</v>
      </c>
      <c r="E6665" s="72" t="s">
        <v>152</v>
      </c>
      <c r="F6665" s="73">
        <v>-51444</v>
      </c>
      <c r="G6665" s="72" t="s">
        <v>14</v>
      </c>
      <c r="H6665" s="72" t="s">
        <v>15</v>
      </c>
      <c r="I6665" s="72" t="s">
        <v>16</v>
      </c>
      <c r="J6665" s="72" t="s">
        <v>220</v>
      </c>
      <c r="K6665" s="72" t="s">
        <v>24</v>
      </c>
      <c r="L6665" s="72" t="s">
        <v>264</v>
      </c>
      <c r="M6665" s="72"/>
    </row>
    <row r="6666" spans="2:13" x14ac:dyDescent="0.25">
      <c r="B6666" s="72" t="s">
        <v>143</v>
      </c>
      <c r="C6666" s="72" t="s">
        <v>144</v>
      </c>
      <c r="D6666" s="72" t="s">
        <v>12</v>
      </c>
      <c r="E6666" s="72" t="s">
        <v>282</v>
      </c>
      <c r="F6666" s="73">
        <v>-1180</v>
      </c>
      <c r="G6666" s="72" t="s">
        <v>14</v>
      </c>
      <c r="H6666" s="72" t="s">
        <v>15</v>
      </c>
      <c r="I6666" s="72" t="s">
        <v>16</v>
      </c>
      <c r="J6666" s="72" t="s">
        <v>18</v>
      </c>
      <c r="K6666" s="72" t="s">
        <v>184</v>
      </c>
      <c r="L6666" s="72" t="s">
        <v>312</v>
      </c>
      <c r="M6666" s="72"/>
    </row>
    <row r="6667" spans="2:13" x14ac:dyDescent="0.25">
      <c r="B6667" s="72" t="s">
        <v>143</v>
      </c>
      <c r="C6667" s="72" t="s">
        <v>144</v>
      </c>
      <c r="D6667" s="72" t="s">
        <v>12</v>
      </c>
      <c r="E6667" s="72" t="s">
        <v>746</v>
      </c>
      <c r="F6667" s="73">
        <v>42517</v>
      </c>
      <c r="G6667" s="72" t="s">
        <v>14</v>
      </c>
      <c r="H6667" s="72" t="s">
        <v>155</v>
      </c>
      <c r="I6667" s="72" t="s">
        <v>16</v>
      </c>
      <c r="J6667" s="72" t="s">
        <v>18</v>
      </c>
      <c r="K6667" s="72" t="s">
        <v>33</v>
      </c>
      <c r="L6667" s="72" t="s">
        <v>420</v>
      </c>
      <c r="M6667" s="72" t="s">
        <v>159</v>
      </c>
    </row>
    <row r="6668" spans="2:13" x14ac:dyDescent="0.25">
      <c r="B6668" s="72" t="s">
        <v>143</v>
      </c>
      <c r="C6668" s="72" t="s">
        <v>144</v>
      </c>
      <c r="D6668" s="72" t="s">
        <v>12</v>
      </c>
      <c r="E6668" s="72" t="s">
        <v>229</v>
      </c>
      <c r="F6668" s="73">
        <v>-386192</v>
      </c>
      <c r="G6668" s="72" t="s">
        <v>14</v>
      </c>
      <c r="H6668" s="72" t="s">
        <v>15</v>
      </c>
      <c r="I6668" s="72" t="s">
        <v>16</v>
      </c>
      <c r="J6668" s="72" t="s">
        <v>18</v>
      </c>
      <c r="K6668" s="72" t="s">
        <v>147</v>
      </c>
      <c r="L6668" s="72" t="s">
        <v>587</v>
      </c>
      <c r="M6668" s="72"/>
    </row>
    <row r="6669" spans="2:13" x14ac:dyDescent="0.25">
      <c r="B6669" s="72" t="s">
        <v>143</v>
      </c>
      <c r="C6669" s="72" t="s">
        <v>144</v>
      </c>
      <c r="D6669" s="72" t="s">
        <v>12</v>
      </c>
      <c r="E6669" s="72" t="s">
        <v>201</v>
      </c>
      <c r="F6669" s="73">
        <v>24340</v>
      </c>
      <c r="G6669" s="72" t="s">
        <v>14</v>
      </c>
      <c r="H6669" s="72" t="s">
        <v>15</v>
      </c>
      <c r="I6669" s="72" t="s">
        <v>16</v>
      </c>
      <c r="J6669" s="72" t="s">
        <v>18</v>
      </c>
      <c r="K6669" s="72" t="s">
        <v>24</v>
      </c>
      <c r="L6669" s="72" t="s">
        <v>281</v>
      </c>
      <c r="M6669" s="72" t="s">
        <v>159</v>
      </c>
    </row>
    <row r="6670" spans="2:13" x14ac:dyDescent="0.25">
      <c r="B6670" s="72" t="s">
        <v>143</v>
      </c>
      <c r="C6670" s="72" t="s">
        <v>144</v>
      </c>
      <c r="D6670" s="72" t="s">
        <v>12</v>
      </c>
      <c r="E6670" s="72" t="s">
        <v>145</v>
      </c>
      <c r="F6670" s="73">
        <v>-81991</v>
      </c>
      <c r="G6670" s="72" t="s">
        <v>14</v>
      </c>
      <c r="H6670" s="72" t="s">
        <v>15</v>
      </c>
      <c r="I6670" s="72" t="s">
        <v>16</v>
      </c>
      <c r="J6670" s="72" t="s">
        <v>18</v>
      </c>
      <c r="K6670" s="72" t="s">
        <v>147</v>
      </c>
      <c r="L6670" s="72" t="s">
        <v>520</v>
      </c>
      <c r="M6670" s="72"/>
    </row>
    <row r="6671" spans="2:13" x14ac:dyDescent="0.25">
      <c r="B6671" s="72" t="s">
        <v>143</v>
      </c>
      <c r="C6671" s="72" t="s">
        <v>144</v>
      </c>
      <c r="D6671" s="72" t="s">
        <v>12</v>
      </c>
      <c r="E6671" s="72" t="s">
        <v>188</v>
      </c>
      <c r="F6671" s="73">
        <v>55243</v>
      </c>
      <c r="G6671" s="72" t="s">
        <v>14</v>
      </c>
      <c r="H6671" s="72" t="s">
        <v>15</v>
      </c>
      <c r="I6671" s="72" t="s">
        <v>16</v>
      </c>
      <c r="J6671" s="72" t="s">
        <v>18</v>
      </c>
      <c r="K6671" s="72" t="s">
        <v>33</v>
      </c>
      <c r="L6671" s="72" t="s">
        <v>194</v>
      </c>
      <c r="M6671" s="72" t="s">
        <v>163</v>
      </c>
    </row>
    <row r="6672" spans="2:13" x14ac:dyDescent="0.25">
      <c r="B6672" s="72" t="s">
        <v>143</v>
      </c>
      <c r="C6672" s="72" t="s">
        <v>144</v>
      </c>
      <c r="D6672" s="72" t="s">
        <v>12</v>
      </c>
      <c r="E6672" s="72" t="s">
        <v>152</v>
      </c>
      <c r="F6672" s="73">
        <v>-24414</v>
      </c>
      <c r="G6672" s="72" t="s">
        <v>14</v>
      </c>
      <c r="H6672" s="72" t="s">
        <v>15</v>
      </c>
      <c r="I6672" s="72" t="s">
        <v>16</v>
      </c>
      <c r="J6672" s="72" t="s">
        <v>18</v>
      </c>
      <c r="K6672" s="72" t="s">
        <v>245</v>
      </c>
      <c r="L6672" s="72" t="s">
        <v>287</v>
      </c>
      <c r="M6672" s="72"/>
    </row>
    <row r="6673" spans="2:13" x14ac:dyDescent="0.25">
      <c r="B6673" s="72" t="s">
        <v>143</v>
      </c>
      <c r="C6673" s="72" t="s">
        <v>144</v>
      </c>
      <c r="D6673" s="72" t="s">
        <v>12</v>
      </c>
      <c r="E6673" s="72" t="s">
        <v>188</v>
      </c>
      <c r="F6673" s="73">
        <v>4476045</v>
      </c>
      <c r="G6673" s="72" t="s">
        <v>14</v>
      </c>
      <c r="H6673" s="72" t="s">
        <v>15</v>
      </c>
      <c r="I6673" s="72" t="s">
        <v>16</v>
      </c>
      <c r="J6673" s="72" t="s">
        <v>18</v>
      </c>
      <c r="K6673" s="72" t="s">
        <v>147</v>
      </c>
      <c r="L6673" s="72" t="s">
        <v>158</v>
      </c>
      <c r="M6673" s="72" t="s">
        <v>191</v>
      </c>
    </row>
    <row r="6674" spans="2:13" x14ac:dyDescent="0.25">
      <c r="B6674" s="72" t="s">
        <v>143</v>
      </c>
      <c r="C6674" s="72" t="s">
        <v>144</v>
      </c>
      <c r="D6674" s="72" t="s">
        <v>12</v>
      </c>
      <c r="E6674" s="72" t="s">
        <v>219</v>
      </c>
      <c r="F6674" s="73">
        <v>1084148</v>
      </c>
      <c r="G6674" s="72" t="s">
        <v>14</v>
      </c>
      <c r="H6674" s="72" t="s">
        <v>155</v>
      </c>
      <c r="I6674" s="72" t="s">
        <v>16</v>
      </c>
      <c r="J6674" s="72" t="s">
        <v>18</v>
      </c>
      <c r="K6674" s="72" t="s">
        <v>147</v>
      </c>
      <c r="L6674" s="72" t="s">
        <v>587</v>
      </c>
      <c r="M6674" s="72"/>
    </row>
    <row r="6675" spans="2:13" x14ac:dyDescent="0.25">
      <c r="B6675" s="72" t="s">
        <v>143</v>
      </c>
      <c r="C6675" s="72" t="s">
        <v>144</v>
      </c>
      <c r="D6675" s="72" t="s">
        <v>12</v>
      </c>
      <c r="E6675" s="72" t="s">
        <v>646</v>
      </c>
      <c r="F6675" s="73">
        <v>2</v>
      </c>
      <c r="G6675" s="72" t="s">
        <v>14</v>
      </c>
      <c r="H6675" s="72" t="s">
        <v>15</v>
      </c>
      <c r="I6675" s="72" t="s">
        <v>16</v>
      </c>
      <c r="J6675" s="72" t="s">
        <v>18</v>
      </c>
      <c r="K6675" s="72" t="s">
        <v>147</v>
      </c>
      <c r="L6675" s="72" t="s">
        <v>454</v>
      </c>
      <c r="M6675" s="72"/>
    </row>
    <row r="6676" spans="2:13" x14ac:dyDescent="0.25">
      <c r="B6676" s="72" t="s">
        <v>143</v>
      </c>
      <c r="C6676" s="72" t="s">
        <v>144</v>
      </c>
      <c r="D6676" s="72" t="s">
        <v>12</v>
      </c>
      <c r="E6676" s="72" t="s">
        <v>335</v>
      </c>
      <c r="F6676" s="73">
        <v>19235206</v>
      </c>
      <c r="G6676" s="72" t="s">
        <v>14</v>
      </c>
      <c r="H6676" s="72" t="s">
        <v>15</v>
      </c>
      <c r="I6676" s="72" t="s">
        <v>16</v>
      </c>
      <c r="J6676" s="72" t="s">
        <v>18</v>
      </c>
      <c r="K6676" s="72" t="s">
        <v>205</v>
      </c>
      <c r="L6676" s="72" t="s">
        <v>401</v>
      </c>
      <c r="M6676" s="72" t="s">
        <v>203</v>
      </c>
    </row>
    <row r="6677" spans="2:13" x14ac:dyDescent="0.25">
      <c r="B6677" s="72" t="s">
        <v>143</v>
      </c>
      <c r="C6677" s="72" t="s">
        <v>144</v>
      </c>
      <c r="D6677" s="72" t="s">
        <v>12</v>
      </c>
      <c r="E6677" s="72" t="s">
        <v>177</v>
      </c>
      <c r="F6677" s="73">
        <v>154868</v>
      </c>
      <c r="G6677" s="72" t="s">
        <v>14</v>
      </c>
      <c r="H6677" s="72" t="s">
        <v>155</v>
      </c>
      <c r="I6677" s="72" t="s">
        <v>16</v>
      </c>
      <c r="J6677" s="72" t="s">
        <v>18</v>
      </c>
      <c r="K6677" s="72" t="s">
        <v>33</v>
      </c>
      <c r="L6677" s="72" t="s">
        <v>752</v>
      </c>
      <c r="M6677" s="72"/>
    </row>
    <row r="6678" spans="2:13" x14ac:dyDescent="0.25">
      <c r="B6678" s="72" t="s">
        <v>143</v>
      </c>
      <c r="C6678" s="72" t="s">
        <v>144</v>
      </c>
      <c r="D6678" s="72" t="s">
        <v>12</v>
      </c>
      <c r="E6678" s="72" t="s">
        <v>152</v>
      </c>
      <c r="F6678" s="73">
        <v>-3737</v>
      </c>
      <c r="G6678" s="72" t="s">
        <v>14</v>
      </c>
      <c r="H6678" s="72" t="s">
        <v>15</v>
      </c>
      <c r="I6678" s="72" t="s">
        <v>16</v>
      </c>
      <c r="J6678" s="72" t="s">
        <v>18</v>
      </c>
      <c r="K6678" s="72" t="s">
        <v>33</v>
      </c>
      <c r="L6678" s="72" t="s">
        <v>348</v>
      </c>
      <c r="M6678" s="72"/>
    </row>
    <row r="6679" spans="2:13" x14ac:dyDescent="0.25">
      <c r="B6679" s="72" t="s">
        <v>143</v>
      </c>
      <c r="C6679" s="72" t="s">
        <v>144</v>
      </c>
      <c r="D6679" s="72" t="s">
        <v>12</v>
      </c>
      <c r="E6679" s="72" t="s">
        <v>439</v>
      </c>
      <c r="F6679" s="73">
        <v>50099</v>
      </c>
      <c r="G6679" s="72" t="s">
        <v>14</v>
      </c>
      <c r="H6679" s="72" t="s">
        <v>15</v>
      </c>
      <c r="I6679" s="72" t="s">
        <v>16</v>
      </c>
      <c r="J6679" s="72" t="s">
        <v>18</v>
      </c>
      <c r="K6679" s="72" t="s">
        <v>33</v>
      </c>
      <c r="L6679" s="72" t="s">
        <v>737</v>
      </c>
      <c r="M6679" s="72"/>
    </row>
    <row r="6680" spans="2:13" x14ac:dyDescent="0.25">
      <c r="B6680" s="72" t="s">
        <v>143</v>
      </c>
      <c r="C6680" s="72" t="s">
        <v>144</v>
      </c>
      <c r="D6680" s="72" t="s">
        <v>12</v>
      </c>
      <c r="E6680" s="72" t="s">
        <v>328</v>
      </c>
      <c r="F6680" s="73">
        <v>115181</v>
      </c>
      <c r="G6680" s="72" t="s">
        <v>14</v>
      </c>
      <c r="H6680" s="72" t="s">
        <v>15</v>
      </c>
      <c r="I6680" s="72" t="s">
        <v>16</v>
      </c>
      <c r="J6680" s="72" t="s">
        <v>18</v>
      </c>
      <c r="K6680" s="72" t="s">
        <v>184</v>
      </c>
      <c r="L6680" s="72" t="s">
        <v>573</v>
      </c>
      <c r="M6680" s="72" t="s">
        <v>203</v>
      </c>
    </row>
    <row r="6681" spans="2:13" x14ac:dyDescent="0.25">
      <c r="B6681" s="72" t="s">
        <v>143</v>
      </c>
      <c r="C6681" s="72" t="s">
        <v>144</v>
      </c>
      <c r="D6681" s="72" t="s">
        <v>12</v>
      </c>
      <c r="E6681" s="72" t="s">
        <v>282</v>
      </c>
      <c r="F6681" s="73">
        <v>-996</v>
      </c>
      <c r="G6681" s="72" t="s">
        <v>14</v>
      </c>
      <c r="H6681" s="72" t="s">
        <v>15</v>
      </c>
      <c r="I6681" s="72" t="s">
        <v>16</v>
      </c>
      <c r="J6681" s="72" t="s">
        <v>18</v>
      </c>
      <c r="K6681" s="72" t="s">
        <v>161</v>
      </c>
      <c r="L6681" s="72" t="s">
        <v>180</v>
      </c>
      <c r="M6681" s="72"/>
    </row>
    <row r="6682" spans="2:13" x14ac:dyDescent="0.25">
      <c r="B6682" s="72" t="s">
        <v>143</v>
      </c>
      <c r="C6682" s="72" t="s">
        <v>144</v>
      </c>
      <c r="D6682" s="72" t="s">
        <v>12</v>
      </c>
      <c r="E6682" s="72" t="s">
        <v>292</v>
      </c>
      <c r="F6682" s="73">
        <v>117965</v>
      </c>
      <c r="G6682" s="72" t="s">
        <v>14</v>
      </c>
      <c r="H6682" s="72" t="s">
        <v>15</v>
      </c>
      <c r="I6682" s="72" t="s">
        <v>16</v>
      </c>
      <c r="J6682" s="72" t="s">
        <v>18</v>
      </c>
      <c r="K6682" s="72" t="s">
        <v>147</v>
      </c>
      <c r="L6682" s="72" t="s">
        <v>663</v>
      </c>
      <c r="M6682" s="72" t="s">
        <v>522</v>
      </c>
    </row>
    <row r="6683" spans="2:13" x14ac:dyDescent="0.25">
      <c r="B6683" s="72" t="s">
        <v>143</v>
      </c>
      <c r="C6683" s="72" t="s">
        <v>144</v>
      </c>
      <c r="D6683" s="72" t="s">
        <v>12</v>
      </c>
      <c r="E6683" s="72" t="s">
        <v>383</v>
      </c>
      <c r="F6683" s="73">
        <v>245376</v>
      </c>
      <c r="G6683" s="72" t="s">
        <v>14</v>
      </c>
      <c r="H6683" s="72" t="s">
        <v>15</v>
      </c>
      <c r="I6683" s="72" t="s">
        <v>16</v>
      </c>
      <c r="J6683" s="72" t="s">
        <v>18</v>
      </c>
      <c r="K6683" s="72" t="s">
        <v>147</v>
      </c>
      <c r="L6683" s="72" t="s">
        <v>529</v>
      </c>
      <c r="M6683" s="72" t="s">
        <v>384</v>
      </c>
    </row>
    <row r="6684" spans="2:13" x14ac:dyDescent="0.25">
      <c r="B6684" s="72" t="s">
        <v>143</v>
      </c>
      <c r="C6684" s="72" t="s">
        <v>144</v>
      </c>
      <c r="D6684" s="72" t="s">
        <v>12</v>
      </c>
      <c r="E6684" s="72" t="s">
        <v>335</v>
      </c>
      <c r="F6684" s="73">
        <v>90299</v>
      </c>
      <c r="G6684" s="72" t="s">
        <v>14</v>
      </c>
      <c r="H6684" s="72" t="s">
        <v>15</v>
      </c>
      <c r="I6684" s="72" t="s">
        <v>16</v>
      </c>
      <c r="J6684" s="72" t="s">
        <v>18</v>
      </c>
      <c r="K6684" s="72" t="s">
        <v>147</v>
      </c>
      <c r="L6684" s="72" t="s">
        <v>404</v>
      </c>
      <c r="M6684" s="72" t="s">
        <v>203</v>
      </c>
    </row>
    <row r="6685" spans="2:13" x14ac:dyDescent="0.25">
      <c r="B6685" s="72" t="s">
        <v>143</v>
      </c>
      <c r="C6685" s="72" t="s">
        <v>144</v>
      </c>
      <c r="D6685" s="72" t="s">
        <v>12</v>
      </c>
      <c r="E6685" s="72" t="s">
        <v>188</v>
      </c>
      <c r="F6685" s="73">
        <v>313993</v>
      </c>
      <c r="G6685" s="72" t="s">
        <v>14</v>
      </c>
      <c r="H6685" s="72" t="s">
        <v>15</v>
      </c>
      <c r="I6685" s="72" t="s">
        <v>16</v>
      </c>
      <c r="J6685" s="72" t="s">
        <v>18</v>
      </c>
      <c r="K6685" s="72" t="s">
        <v>33</v>
      </c>
      <c r="L6685" s="72" t="s">
        <v>737</v>
      </c>
      <c r="M6685" s="72" t="s">
        <v>163</v>
      </c>
    </row>
    <row r="6686" spans="2:13" x14ac:dyDescent="0.25">
      <c r="B6686" s="72" t="s">
        <v>143</v>
      </c>
      <c r="C6686" s="72" t="s">
        <v>144</v>
      </c>
      <c r="D6686" s="72" t="s">
        <v>12</v>
      </c>
      <c r="E6686" s="72" t="s">
        <v>164</v>
      </c>
      <c r="F6686" s="73">
        <v>-10957</v>
      </c>
      <c r="G6686" s="72" t="s">
        <v>14</v>
      </c>
      <c r="H6686" s="72" t="s">
        <v>15</v>
      </c>
      <c r="I6686" s="72" t="s">
        <v>16</v>
      </c>
      <c r="J6686" s="72" t="s">
        <v>18</v>
      </c>
      <c r="K6686" s="72" t="s">
        <v>165</v>
      </c>
      <c r="L6686" s="72" t="s">
        <v>610</v>
      </c>
      <c r="M6686" s="72"/>
    </row>
    <row r="6687" spans="2:13" x14ac:dyDescent="0.25">
      <c r="B6687" s="72" t="s">
        <v>143</v>
      </c>
      <c r="C6687" s="72" t="s">
        <v>144</v>
      </c>
      <c r="D6687" s="72" t="s">
        <v>12</v>
      </c>
      <c r="E6687" s="72" t="s">
        <v>229</v>
      </c>
      <c r="F6687" s="73">
        <v>-7550</v>
      </c>
      <c r="G6687" s="72" t="s">
        <v>14</v>
      </c>
      <c r="H6687" s="72" t="s">
        <v>15</v>
      </c>
      <c r="I6687" s="72" t="s">
        <v>16</v>
      </c>
      <c r="J6687" s="72" t="s">
        <v>18</v>
      </c>
      <c r="K6687" s="72" t="s">
        <v>33</v>
      </c>
      <c r="L6687" s="72" t="s">
        <v>525</v>
      </c>
      <c r="M6687" s="72"/>
    </row>
    <row r="6688" spans="2:13" x14ac:dyDescent="0.25">
      <c r="B6688" s="72" t="s">
        <v>143</v>
      </c>
      <c r="C6688" s="72" t="s">
        <v>144</v>
      </c>
      <c r="D6688" s="72" t="s">
        <v>12</v>
      </c>
      <c r="E6688" s="72" t="s">
        <v>292</v>
      </c>
      <c r="F6688" s="73">
        <v>926044</v>
      </c>
      <c r="G6688" s="72" t="s">
        <v>14</v>
      </c>
      <c r="H6688" s="72" t="s">
        <v>15</v>
      </c>
      <c r="I6688" s="72" t="s">
        <v>16</v>
      </c>
      <c r="J6688" s="72" t="s">
        <v>18</v>
      </c>
      <c r="K6688" s="72" t="s">
        <v>147</v>
      </c>
      <c r="L6688" s="72" t="s">
        <v>217</v>
      </c>
      <c r="M6688" s="72" t="s">
        <v>384</v>
      </c>
    </row>
    <row r="6689" spans="2:13" x14ac:dyDescent="0.25">
      <c r="B6689" s="72" t="s">
        <v>143</v>
      </c>
      <c r="C6689" s="72" t="s">
        <v>144</v>
      </c>
      <c r="D6689" s="72" t="s">
        <v>12</v>
      </c>
      <c r="E6689" s="72" t="s">
        <v>219</v>
      </c>
      <c r="F6689" s="73">
        <v>314</v>
      </c>
      <c r="G6689" s="72" t="s">
        <v>14</v>
      </c>
      <c r="H6689" s="72" t="s">
        <v>155</v>
      </c>
      <c r="I6689" s="72" t="s">
        <v>136</v>
      </c>
      <c r="J6689" s="72" t="s">
        <v>18</v>
      </c>
      <c r="K6689" s="72" t="s">
        <v>33</v>
      </c>
      <c r="L6689" s="72" t="s">
        <v>277</v>
      </c>
      <c r="M6689" s="72"/>
    </row>
    <row r="6690" spans="2:13" x14ac:dyDescent="0.25">
      <c r="B6690" s="72" t="s">
        <v>143</v>
      </c>
      <c r="C6690" s="72" t="s">
        <v>144</v>
      </c>
      <c r="D6690" s="72" t="s">
        <v>12</v>
      </c>
      <c r="E6690" s="72" t="s">
        <v>152</v>
      </c>
      <c r="F6690" s="73">
        <v>-15023</v>
      </c>
      <c r="G6690" s="72" t="s">
        <v>14</v>
      </c>
      <c r="H6690" s="72" t="s">
        <v>15</v>
      </c>
      <c r="I6690" s="72" t="s">
        <v>16</v>
      </c>
      <c r="J6690" s="72" t="s">
        <v>18</v>
      </c>
      <c r="K6690" s="72" t="s">
        <v>245</v>
      </c>
      <c r="L6690" s="72" t="s">
        <v>701</v>
      </c>
      <c r="M6690" s="72"/>
    </row>
    <row r="6691" spans="2:13" x14ac:dyDescent="0.25">
      <c r="B6691" s="72" t="s">
        <v>143</v>
      </c>
      <c r="C6691" s="72" t="s">
        <v>144</v>
      </c>
      <c r="D6691" s="72" t="s">
        <v>12</v>
      </c>
      <c r="E6691" s="72" t="s">
        <v>152</v>
      </c>
      <c r="F6691" s="73">
        <v>-48</v>
      </c>
      <c r="G6691" s="72" t="s">
        <v>14</v>
      </c>
      <c r="H6691" s="72" t="s">
        <v>15</v>
      </c>
      <c r="I6691" s="72" t="s">
        <v>16</v>
      </c>
      <c r="J6691" s="72" t="s">
        <v>18</v>
      </c>
      <c r="K6691" s="72" t="s">
        <v>33</v>
      </c>
      <c r="L6691" s="72" t="s">
        <v>445</v>
      </c>
      <c r="M6691" s="72"/>
    </row>
    <row r="6692" spans="2:13" x14ac:dyDescent="0.25">
      <c r="B6692" s="72" t="s">
        <v>143</v>
      </c>
      <c r="C6692" s="72" t="s">
        <v>144</v>
      </c>
      <c r="D6692" s="72" t="s">
        <v>12</v>
      </c>
      <c r="E6692" s="72" t="s">
        <v>229</v>
      </c>
      <c r="F6692" s="73">
        <v>-42</v>
      </c>
      <c r="G6692" s="72" t="s">
        <v>14</v>
      </c>
      <c r="H6692" s="72" t="s">
        <v>15</v>
      </c>
      <c r="I6692" s="72" t="s">
        <v>136</v>
      </c>
      <c r="J6692" s="72" t="s">
        <v>18</v>
      </c>
      <c r="K6692" s="72" t="s">
        <v>33</v>
      </c>
      <c r="L6692" s="72" t="s">
        <v>686</v>
      </c>
      <c r="M6692" s="72"/>
    </row>
    <row r="6693" spans="2:13" x14ac:dyDescent="0.25">
      <c r="B6693" s="72" t="s">
        <v>143</v>
      </c>
      <c r="C6693" s="72" t="s">
        <v>144</v>
      </c>
      <c r="D6693" s="72" t="s">
        <v>12</v>
      </c>
      <c r="E6693" s="72" t="s">
        <v>152</v>
      </c>
      <c r="F6693" s="73">
        <v>-309</v>
      </c>
      <c r="G6693" s="72" t="s">
        <v>14</v>
      </c>
      <c r="H6693" s="72" t="s">
        <v>155</v>
      </c>
      <c r="I6693" s="72" t="s">
        <v>16</v>
      </c>
      <c r="J6693" s="72" t="s">
        <v>18</v>
      </c>
      <c r="K6693" s="72" t="s">
        <v>33</v>
      </c>
      <c r="L6693" s="72" t="s">
        <v>784</v>
      </c>
      <c r="M6693" s="72"/>
    </row>
    <row r="6694" spans="2:13" x14ac:dyDescent="0.25">
      <c r="B6694" s="72" t="s">
        <v>143</v>
      </c>
      <c r="C6694" s="72" t="s">
        <v>144</v>
      </c>
      <c r="D6694" s="72" t="s">
        <v>12</v>
      </c>
      <c r="E6694" s="72" t="s">
        <v>145</v>
      </c>
      <c r="F6694" s="73">
        <v>-25036</v>
      </c>
      <c r="G6694" s="72" t="s">
        <v>14</v>
      </c>
      <c r="H6694" s="72" t="s">
        <v>155</v>
      </c>
      <c r="I6694" s="72" t="s">
        <v>16</v>
      </c>
      <c r="J6694" s="72" t="s">
        <v>18</v>
      </c>
      <c r="K6694" s="72" t="s">
        <v>267</v>
      </c>
      <c r="L6694" s="72" t="s">
        <v>561</v>
      </c>
      <c r="M6694" s="72"/>
    </row>
    <row r="6695" spans="2:13" x14ac:dyDescent="0.25">
      <c r="B6695" s="72" t="s">
        <v>143</v>
      </c>
      <c r="C6695" s="72" t="s">
        <v>144</v>
      </c>
      <c r="D6695" s="72" t="s">
        <v>12</v>
      </c>
      <c r="E6695" s="72" t="s">
        <v>152</v>
      </c>
      <c r="F6695" s="73">
        <v>-886</v>
      </c>
      <c r="G6695" s="72" t="s">
        <v>14</v>
      </c>
      <c r="H6695" s="72" t="s">
        <v>15</v>
      </c>
      <c r="I6695" s="72" t="s">
        <v>16</v>
      </c>
      <c r="J6695" s="72" t="s">
        <v>18</v>
      </c>
      <c r="K6695" s="72" t="s">
        <v>33</v>
      </c>
      <c r="L6695" s="72" t="s">
        <v>239</v>
      </c>
      <c r="M6695" s="72"/>
    </row>
    <row r="6696" spans="2:13" x14ac:dyDescent="0.25">
      <c r="B6696" s="72" t="s">
        <v>143</v>
      </c>
      <c r="C6696" s="72" t="s">
        <v>144</v>
      </c>
      <c r="D6696" s="72" t="s">
        <v>12</v>
      </c>
      <c r="E6696" s="72" t="s">
        <v>213</v>
      </c>
      <c r="F6696" s="73">
        <v>140424</v>
      </c>
      <c r="G6696" s="72" t="s">
        <v>14</v>
      </c>
      <c r="H6696" s="72" t="s">
        <v>15</v>
      </c>
      <c r="I6696" s="72" t="s">
        <v>16</v>
      </c>
      <c r="J6696" s="72" t="s">
        <v>18</v>
      </c>
      <c r="K6696" s="72" t="s">
        <v>267</v>
      </c>
      <c r="L6696" s="72" t="s">
        <v>452</v>
      </c>
      <c r="M6696" s="72" t="s">
        <v>191</v>
      </c>
    </row>
    <row r="6697" spans="2:13" x14ac:dyDescent="0.25">
      <c r="B6697" s="72" t="s">
        <v>143</v>
      </c>
      <c r="C6697" s="72" t="s">
        <v>144</v>
      </c>
      <c r="D6697" s="72" t="s">
        <v>12</v>
      </c>
      <c r="E6697" s="72" t="s">
        <v>152</v>
      </c>
      <c r="F6697" s="73">
        <v>-1080</v>
      </c>
      <c r="G6697" s="72" t="s">
        <v>14</v>
      </c>
      <c r="H6697" s="72" t="s">
        <v>155</v>
      </c>
      <c r="I6697" s="72" t="s">
        <v>16</v>
      </c>
      <c r="J6697" s="72" t="s">
        <v>18</v>
      </c>
      <c r="K6697" s="72" t="s">
        <v>21</v>
      </c>
      <c r="L6697" s="72" t="s">
        <v>609</v>
      </c>
      <c r="M6697" s="72"/>
    </row>
    <row r="6698" spans="2:13" x14ac:dyDescent="0.25">
      <c r="B6698" s="72" t="s">
        <v>143</v>
      </c>
      <c r="C6698" s="72" t="s">
        <v>144</v>
      </c>
      <c r="D6698" s="72" t="s">
        <v>12</v>
      </c>
      <c r="E6698" s="72" t="s">
        <v>229</v>
      </c>
      <c r="F6698" s="73">
        <v>-24977</v>
      </c>
      <c r="G6698" s="72" t="s">
        <v>14</v>
      </c>
      <c r="H6698" s="72" t="s">
        <v>155</v>
      </c>
      <c r="I6698" s="72" t="s">
        <v>16</v>
      </c>
      <c r="J6698" s="72" t="s">
        <v>18</v>
      </c>
      <c r="K6698" s="72" t="s">
        <v>147</v>
      </c>
      <c r="L6698" s="72" t="s">
        <v>411</v>
      </c>
      <c r="M6698" s="72"/>
    </row>
    <row r="6699" spans="2:13" x14ac:dyDescent="0.25">
      <c r="B6699" s="72" t="s">
        <v>143</v>
      </c>
      <c r="C6699" s="72" t="s">
        <v>144</v>
      </c>
      <c r="D6699" s="72" t="s">
        <v>12</v>
      </c>
      <c r="E6699" s="72" t="s">
        <v>160</v>
      </c>
      <c r="F6699" s="73">
        <v>941010</v>
      </c>
      <c r="G6699" s="72" t="s">
        <v>14</v>
      </c>
      <c r="H6699" s="72" t="s">
        <v>155</v>
      </c>
      <c r="I6699" s="72" t="s">
        <v>16</v>
      </c>
      <c r="J6699" s="72" t="s">
        <v>18</v>
      </c>
      <c r="K6699" s="72" t="s">
        <v>267</v>
      </c>
      <c r="L6699" s="72" t="s">
        <v>478</v>
      </c>
      <c r="M6699" s="72" t="s">
        <v>191</v>
      </c>
    </row>
    <row r="6700" spans="2:13" x14ac:dyDescent="0.25">
      <c r="B6700" s="72" t="s">
        <v>143</v>
      </c>
      <c r="C6700" s="72" t="s">
        <v>144</v>
      </c>
      <c r="D6700" s="72" t="s">
        <v>12</v>
      </c>
      <c r="E6700" s="72" t="s">
        <v>160</v>
      </c>
      <c r="F6700" s="73">
        <v>48021</v>
      </c>
      <c r="G6700" s="72" t="s">
        <v>14</v>
      </c>
      <c r="H6700" s="72" t="s">
        <v>155</v>
      </c>
      <c r="I6700" s="72" t="s">
        <v>16</v>
      </c>
      <c r="J6700" s="72" t="s">
        <v>18</v>
      </c>
      <c r="K6700" s="72" t="s">
        <v>21</v>
      </c>
      <c r="L6700" s="72" t="s">
        <v>329</v>
      </c>
      <c r="M6700" s="72" t="s">
        <v>248</v>
      </c>
    </row>
    <row r="6701" spans="2:13" x14ac:dyDescent="0.25">
      <c r="B6701" s="72" t="s">
        <v>143</v>
      </c>
      <c r="C6701" s="72" t="s">
        <v>144</v>
      </c>
      <c r="D6701" s="72" t="s">
        <v>12</v>
      </c>
      <c r="E6701" s="72" t="s">
        <v>152</v>
      </c>
      <c r="F6701" s="73">
        <v>-678</v>
      </c>
      <c r="G6701" s="72" t="s">
        <v>31</v>
      </c>
      <c r="H6701" s="72" t="s">
        <v>15</v>
      </c>
      <c r="I6701" s="72" t="s">
        <v>16</v>
      </c>
      <c r="J6701" s="72" t="s">
        <v>32</v>
      </c>
      <c r="K6701" s="72" t="s">
        <v>33</v>
      </c>
      <c r="L6701" s="72" t="s">
        <v>541</v>
      </c>
      <c r="M6701" s="72"/>
    </row>
    <row r="6702" spans="2:13" x14ac:dyDescent="0.25">
      <c r="B6702" s="72" t="s">
        <v>143</v>
      </c>
      <c r="C6702" s="72" t="s">
        <v>144</v>
      </c>
      <c r="D6702" s="72" t="s">
        <v>12</v>
      </c>
      <c r="E6702" s="72" t="s">
        <v>594</v>
      </c>
      <c r="F6702" s="73">
        <v>352760</v>
      </c>
      <c r="G6702" s="72" t="s">
        <v>14</v>
      </c>
      <c r="H6702" s="72" t="s">
        <v>155</v>
      </c>
      <c r="I6702" s="72" t="s">
        <v>16</v>
      </c>
      <c r="J6702" s="72" t="s">
        <v>18</v>
      </c>
      <c r="K6702" s="72" t="s">
        <v>147</v>
      </c>
      <c r="L6702" s="72" t="s">
        <v>225</v>
      </c>
      <c r="M6702" s="72" t="s">
        <v>253</v>
      </c>
    </row>
    <row r="6703" spans="2:13" x14ac:dyDescent="0.25">
      <c r="B6703" s="72" t="s">
        <v>143</v>
      </c>
      <c r="C6703" s="72" t="s">
        <v>144</v>
      </c>
      <c r="D6703" s="72" t="s">
        <v>12</v>
      </c>
      <c r="E6703" s="72" t="s">
        <v>219</v>
      </c>
      <c r="F6703" s="73">
        <v>299705</v>
      </c>
      <c r="G6703" s="72" t="s">
        <v>14</v>
      </c>
      <c r="H6703" s="72" t="s">
        <v>15</v>
      </c>
      <c r="I6703" s="72" t="s">
        <v>16</v>
      </c>
      <c r="J6703" s="72" t="s">
        <v>18</v>
      </c>
      <c r="K6703" s="72" t="s">
        <v>257</v>
      </c>
      <c r="L6703" s="72" t="s">
        <v>299</v>
      </c>
      <c r="M6703" s="72"/>
    </row>
    <row r="6704" spans="2:13" x14ac:dyDescent="0.25">
      <c r="B6704" s="72" t="s">
        <v>143</v>
      </c>
      <c r="C6704" s="72" t="s">
        <v>144</v>
      </c>
      <c r="D6704" s="72" t="s">
        <v>12</v>
      </c>
      <c r="E6704" s="72" t="s">
        <v>242</v>
      </c>
      <c r="F6704" s="73">
        <v>-10525</v>
      </c>
      <c r="G6704" s="72" t="s">
        <v>14</v>
      </c>
      <c r="H6704" s="72" t="s">
        <v>155</v>
      </c>
      <c r="I6704" s="72" t="s">
        <v>16</v>
      </c>
      <c r="J6704" s="72" t="s">
        <v>18</v>
      </c>
      <c r="K6704" s="72" t="s">
        <v>33</v>
      </c>
      <c r="L6704" s="72" t="s">
        <v>353</v>
      </c>
      <c r="M6704" s="72"/>
    </row>
    <row r="6705" spans="2:13" x14ac:dyDescent="0.25">
      <c r="B6705" s="72" t="s">
        <v>143</v>
      </c>
      <c r="C6705" s="72" t="s">
        <v>144</v>
      </c>
      <c r="D6705" s="72" t="s">
        <v>12</v>
      </c>
      <c r="E6705" s="72" t="s">
        <v>197</v>
      </c>
      <c r="F6705" s="73">
        <v>709134</v>
      </c>
      <c r="G6705" s="72" t="s">
        <v>14</v>
      </c>
      <c r="H6705" s="72" t="s">
        <v>15</v>
      </c>
      <c r="I6705" s="72" t="s">
        <v>16</v>
      </c>
      <c r="J6705" s="72" t="s">
        <v>18</v>
      </c>
      <c r="K6705" s="72" t="s">
        <v>33</v>
      </c>
      <c r="L6705" s="72" t="s">
        <v>228</v>
      </c>
      <c r="M6705" s="72" t="s">
        <v>191</v>
      </c>
    </row>
    <row r="6706" spans="2:13" x14ac:dyDescent="0.25">
      <c r="B6706" s="72" t="s">
        <v>143</v>
      </c>
      <c r="C6706" s="72" t="s">
        <v>144</v>
      </c>
      <c r="D6706" s="72" t="s">
        <v>12</v>
      </c>
      <c r="E6706" s="72" t="s">
        <v>181</v>
      </c>
      <c r="F6706" s="73">
        <v>-679</v>
      </c>
      <c r="G6706" s="72" t="s">
        <v>14</v>
      </c>
      <c r="H6706" s="72" t="s">
        <v>15</v>
      </c>
      <c r="I6706" s="72" t="s">
        <v>16</v>
      </c>
      <c r="J6706" s="72" t="s">
        <v>18</v>
      </c>
      <c r="K6706" s="72" t="s">
        <v>33</v>
      </c>
      <c r="L6706" s="72" t="s">
        <v>552</v>
      </c>
      <c r="M6706" s="72"/>
    </row>
    <row r="6707" spans="2:13" x14ac:dyDescent="0.25">
      <c r="B6707" s="72" t="s">
        <v>143</v>
      </c>
      <c r="C6707" s="72" t="s">
        <v>144</v>
      </c>
      <c r="D6707" s="72" t="s">
        <v>12</v>
      </c>
      <c r="E6707" s="72" t="s">
        <v>199</v>
      </c>
      <c r="F6707" s="73">
        <v>776</v>
      </c>
      <c r="G6707" s="72" t="s">
        <v>14</v>
      </c>
      <c r="H6707" s="72" t="s">
        <v>15</v>
      </c>
      <c r="I6707" s="72" t="s">
        <v>136</v>
      </c>
      <c r="J6707" s="72" t="s">
        <v>18</v>
      </c>
      <c r="K6707" s="72" t="s">
        <v>27</v>
      </c>
      <c r="L6707" s="72" t="s">
        <v>572</v>
      </c>
      <c r="M6707" s="72"/>
    </row>
    <row r="6708" spans="2:13" x14ac:dyDescent="0.25">
      <c r="B6708" s="72" t="s">
        <v>143</v>
      </c>
      <c r="C6708" s="72" t="s">
        <v>144</v>
      </c>
      <c r="D6708" s="72" t="s">
        <v>12</v>
      </c>
      <c r="E6708" s="72" t="s">
        <v>152</v>
      </c>
      <c r="F6708" s="73">
        <v>-27185</v>
      </c>
      <c r="G6708" s="72" t="s">
        <v>14</v>
      </c>
      <c r="H6708" s="72" t="s">
        <v>15</v>
      </c>
      <c r="I6708" s="72" t="s">
        <v>16</v>
      </c>
      <c r="J6708" s="72" t="s">
        <v>18</v>
      </c>
      <c r="K6708" s="72" t="s">
        <v>33</v>
      </c>
      <c r="L6708" s="72" t="s">
        <v>307</v>
      </c>
      <c r="M6708" s="72"/>
    </row>
    <row r="6709" spans="2:13" x14ac:dyDescent="0.25">
      <c r="B6709" s="72" t="s">
        <v>143</v>
      </c>
      <c r="C6709" s="72" t="s">
        <v>144</v>
      </c>
      <c r="D6709" s="72" t="s">
        <v>12</v>
      </c>
      <c r="E6709" s="72" t="s">
        <v>154</v>
      </c>
      <c r="F6709" s="73">
        <v>-4452</v>
      </c>
      <c r="G6709" s="72" t="s">
        <v>14</v>
      </c>
      <c r="H6709" s="72" t="s">
        <v>15</v>
      </c>
      <c r="I6709" s="72" t="s">
        <v>16</v>
      </c>
      <c r="J6709" s="72" t="s">
        <v>18</v>
      </c>
      <c r="K6709" s="72" t="s">
        <v>147</v>
      </c>
      <c r="L6709" s="72" t="s">
        <v>432</v>
      </c>
      <c r="M6709" s="72"/>
    </row>
    <row r="6710" spans="2:13" x14ac:dyDescent="0.25">
      <c r="B6710" s="72" t="s">
        <v>143</v>
      </c>
      <c r="C6710" s="72" t="s">
        <v>144</v>
      </c>
      <c r="D6710" s="72" t="s">
        <v>12</v>
      </c>
      <c r="E6710" s="72" t="s">
        <v>197</v>
      </c>
      <c r="F6710" s="73">
        <v>3000</v>
      </c>
      <c r="G6710" s="72" t="s">
        <v>14</v>
      </c>
      <c r="H6710" s="72" t="s">
        <v>15</v>
      </c>
      <c r="I6710" s="72" t="s">
        <v>136</v>
      </c>
      <c r="J6710" s="72" t="s">
        <v>18</v>
      </c>
      <c r="K6710" s="72" t="s">
        <v>21</v>
      </c>
      <c r="L6710" s="72" t="s">
        <v>272</v>
      </c>
      <c r="M6710" s="72" t="s">
        <v>172</v>
      </c>
    </row>
    <row r="6711" spans="2:13" x14ac:dyDescent="0.25">
      <c r="B6711" s="72" t="s">
        <v>143</v>
      </c>
      <c r="C6711" s="72" t="s">
        <v>144</v>
      </c>
      <c r="D6711" s="72" t="s">
        <v>12</v>
      </c>
      <c r="E6711" s="72" t="s">
        <v>157</v>
      </c>
      <c r="F6711" s="73">
        <v>701358</v>
      </c>
      <c r="G6711" s="72" t="s">
        <v>14</v>
      </c>
      <c r="H6711" s="72" t="s">
        <v>155</v>
      </c>
      <c r="I6711" s="72" t="s">
        <v>16</v>
      </c>
      <c r="J6711" s="72" t="s">
        <v>18</v>
      </c>
      <c r="K6711" s="72" t="s">
        <v>147</v>
      </c>
      <c r="L6711" s="72" t="s">
        <v>225</v>
      </c>
      <c r="M6711" s="72" t="s">
        <v>334</v>
      </c>
    </row>
    <row r="6712" spans="2:13" x14ac:dyDescent="0.25">
      <c r="B6712" s="72" t="s">
        <v>143</v>
      </c>
      <c r="C6712" s="72" t="s">
        <v>144</v>
      </c>
      <c r="D6712" s="72" t="s">
        <v>12</v>
      </c>
      <c r="E6712" s="72" t="s">
        <v>188</v>
      </c>
      <c r="F6712" s="73">
        <v>100932</v>
      </c>
      <c r="G6712" s="72" t="s">
        <v>14</v>
      </c>
      <c r="H6712" s="72" t="s">
        <v>15</v>
      </c>
      <c r="I6712" s="72" t="s">
        <v>16</v>
      </c>
      <c r="J6712" s="72" t="s">
        <v>18</v>
      </c>
      <c r="K6712" s="72" t="s">
        <v>33</v>
      </c>
      <c r="L6712" s="72" t="s">
        <v>496</v>
      </c>
      <c r="M6712" s="72" t="s">
        <v>151</v>
      </c>
    </row>
    <row r="6713" spans="2:13" x14ac:dyDescent="0.25">
      <c r="B6713" s="72" t="s">
        <v>143</v>
      </c>
      <c r="C6713" s="72" t="s">
        <v>144</v>
      </c>
      <c r="D6713" s="72" t="s">
        <v>12</v>
      </c>
      <c r="E6713" s="72" t="s">
        <v>145</v>
      </c>
      <c r="F6713" s="73">
        <v>-2562</v>
      </c>
      <c r="G6713" s="72" t="s">
        <v>14</v>
      </c>
      <c r="H6713" s="72" t="s">
        <v>155</v>
      </c>
      <c r="I6713" s="72" t="s">
        <v>16</v>
      </c>
      <c r="J6713" s="72" t="s">
        <v>18</v>
      </c>
      <c r="K6713" s="72" t="s">
        <v>147</v>
      </c>
      <c r="L6713" s="72" t="s">
        <v>208</v>
      </c>
      <c r="M6713" s="72"/>
    </row>
    <row r="6714" spans="2:13" x14ac:dyDescent="0.25">
      <c r="B6714" s="72" t="s">
        <v>143</v>
      </c>
      <c r="C6714" s="72" t="s">
        <v>144</v>
      </c>
      <c r="D6714" s="72" t="s">
        <v>12</v>
      </c>
      <c r="E6714" s="72" t="s">
        <v>292</v>
      </c>
      <c r="F6714" s="73">
        <v>115278</v>
      </c>
      <c r="G6714" s="72" t="s">
        <v>14</v>
      </c>
      <c r="H6714" s="72" t="s">
        <v>155</v>
      </c>
      <c r="I6714" s="72" t="s">
        <v>16</v>
      </c>
      <c r="J6714" s="72" t="s">
        <v>18</v>
      </c>
      <c r="K6714" s="72" t="s">
        <v>33</v>
      </c>
      <c r="L6714" s="72" t="s">
        <v>596</v>
      </c>
      <c r="M6714" s="72" t="s">
        <v>522</v>
      </c>
    </row>
    <row r="6715" spans="2:13" x14ac:dyDescent="0.25">
      <c r="B6715" s="72" t="s">
        <v>143</v>
      </c>
      <c r="C6715" s="72" t="s">
        <v>144</v>
      </c>
      <c r="D6715" s="72" t="s">
        <v>12</v>
      </c>
      <c r="E6715" s="72" t="s">
        <v>145</v>
      </c>
      <c r="F6715" s="73">
        <v>-416423</v>
      </c>
      <c r="G6715" s="72" t="s">
        <v>14</v>
      </c>
      <c r="H6715" s="72" t="s">
        <v>15</v>
      </c>
      <c r="I6715" s="72" t="s">
        <v>16</v>
      </c>
      <c r="J6715" s="72" t="s">
        <v>18</v>
      </c>
      <c r="K6715" s="72" t="s">
        <v>147</v>
      </c>
      <c r="L6715" s="72" t="s">
        <v>225</v>
      </c>
      <c r="M6715" s="72"/>
    </row>
    <row r="6716" spans="2:13" x14ac:dyDescent="0.25">
      <c r="B6716" s="72" t="s">
        <v>143</v>
      </c>
      <c r="C6716" s="72" t="s">
        <v>144</v>
      </c>
      <c r="D6716" s="72" t="s">
        <v>12</v>
      </c>
      <c r="E6716" s="72" t="s">
        <v>199</v>
      </c>
      <c r="F6716" s="73">
        <v>1664</v>
      </c>
      <c r="G6716" s="72" t="s">
        <v>14</v>
      </c>
      <c r="H6716" s="72" t="s">
        <v>155</v>
      </c>
      <c r="I6716" s="72" t="s">
        <v>16</v>
      </c>
      <c r="J6716" s="72" t="s">
        <v>18</v>
      </c>
      <c r="K6716" s="72" t="s">
        <v>33</v>
      </c>
      <c r="L6716" s="72" t="s">
        <v>492</v>
      </c>
      <c r="M6716" s="72"/>
    </row>
    <row r="6717" spans="2:13" x14ac:dyDescent="0.25">
      <c r="B6717" s="72" t="s">
        <v>143</v>
      </c>
      <c r="C6717" s="72" t="s">
        <v>144</v>
      </c>
      <c r="D6717" s="72" t="s">
        <v>12</v>
      </c>
      <c r="E6717" s="72" t="s">
        <v>145</v>
      </c>
      <c r="F6717" s="73">
        <v>-41373</v>
      </c>
      <c r="G6717" s="72" t="s">
        <v>14</v>
      </c>
      <c r="H6717" s="72" t="s">
        <v>15</v>
      </c>
      <c r="I6717" s="72" t="s">
        <v>16</v>
      </c>
      <c r="J6717" s="72" t="s">
        <v>18</v>
      </c>
      <c r="K6717" s="72" t="s">
        <v>147</v>
      </c>
      <c r="L6717" s="72" t="s">
        <v>223</v>
      </c>
      <c r="M6717" s="72"/>
    </row>
    <row r="6718" spans="2:13" x14ac:dyDescent="0.25">
      <c r="B6718" s="72" t="s">
        <v>143</v>
      </c>
      <c r="C6718" s="72" t="s">
        <v>144</v>
      </c>
      <c r="D6718" s="72" t="s">
        <v>12</v>
      </c>
      <c r="E6718" s="72" t="s">
        <v>152</v>
      </c>
      <c r="F6718" s="73">
        <v>-1703</v>
      </c>
      <c r="G6718" s="72" t="s">
        <v>14</v>
      </c>
      <c r="H6718" s="72" t="s">
        <v>155</v>
      </c>
      <c r="I6718" s="72" t="s">
        <v>16</v>
      </c>
      <c r="J6718" s="72" t="s">
        <v>18</v>
      </c>
      <c r="K6718" s="72" t="s">
        <v>33</v>
      </c>
      <c r="L6718" s="72" t="s">
        <v>854</v>
      </c>
      <c r="M6718" s="72"/>
    </row>
    <row r="6719" spans="2:13" x14ac:dyDescent="0.25">
      <c r="B6719" s="72" t="s">
        <v>143</v>
      </c>
      <c r="C6719" s="72" t="s">
        <v>144</v>
      </c>
      <c r="D6719" s="72" t="s">
        <v>12</v>
      </c>
      <c r="E6719" s="72" t="s">
        <v>152</v>
      </c>
      <c r="F6719" s="73">
        <v>-69920</v>
      </c>
      <c r="G6719" s="72" t="s">
        <v>14</v>
      </c>
      <c r="H6719" s="72" t="s">
        <v>155</v>
      </c>
      <c r="I6719" s="72" t="s">
        <v>16</v>
      </c>
      <c r="J6719" s="72" t="s">
        <v>18</v>
      </c>
      <c r="K6719" s="72" t="s">
        <v>33</v>
      </c>
      <c r="L6719" s="72" t="s">
        <v>482</v>
      </c>
      <c r="M6719" s="72"/>
    </row>
    <row r="6720" spans="2:13" x14ac:dyDescent="0.25">
      <c r="B6720" s="72" t="s">
        <v>143</v>
      </c>
      <c r="C6720" s="72" t="s">
        <v>144</v>
      </c>
      <c r="D6720" s="72" t="s">
        <v>12</v>
      </c>
      <c r="E6720" s="72" t="s">
        <v>199</v>
      </c>
      <c r="F6720" s="73">
        <v>16637</v>
      </c>
      <c r="G6720" s="72" t="s">
        <v>14</v>
      </c>
      <c r="H6720" s="72" t="s">
        <v>15</v>
      </c>
      <c r="I6720" s="72" t="s">
        <v>16</v>
      </c>
      <c r="J6720" s="72" t="s">
        <v>18</v>
      </c>
      <c r="K6720" s="72" t="s">
        <v>147</v>
      </c>
      <c r="L6720" s="72" t="s">
        <v>747</v>
      </c>
      <c r="M6720" s="72"/>
    </row>
    <row r="6721" spans="2:13" x14ac:dyDescent="0.25">
      <c r="B6721" s="72" t="s">
        <v>143</v>
      </c>
      <c r="C6721" s="72" t="s">
        <v>144</v>
      </c>
      <c r="D6721" s="72" t="s">
        <v>12</v>
      </c>
      <c r="E6721" s="72" t="s">
        <v>197</v>
      </c>
      <c r="F6721" s="73">
        <v>331612</v>
      </c>
      <c r="G6721" s="72" t="s">
        <v>14</v>
      </c>
      <c r="H6721" s="72" t="s">
        <v>15</v>
      </c>
      <c r="I6721" s="72" t="s">
        <v>16</v>
      </c>
      <c r="J6721" s="72" t="s">
        <v>18</v>
      </c>
      <c r="K6721" s="72" t="s">
        <v>257</v>
      </c>
      <c r="L6721" s="72" t="s">
        <v>718</v>
      </c>
      <c r="M6721" s="72" t="s">
        <v>163</v>
      </c>
    </row>
    <row r="6722" spans="2:13" x14ac:dyDescent="0.25">
      <c r="B6722" s="72" t="s">
        <v>143</v>
      </c>
      <c r="C6722" s="72" t="s">
        <v>144</v>
      </c>
      <c r="D6722" s="72" t="s">
        <v>12</v>
      </c>
      <c r="E6722" s="72" t="s">
        <v>213</v>
      </c>
      <c r="F6722" s="73">
        <v>147</v>
      </c>
      <c r="G6722" s="72" t="s">
        <v>14</v>
      </c>
      <c r="H6722" s="72" t="s">
        <v>15</v>
      </c>
      <c r="I6722" s="72" t="s">
        <v>16</v>
      </c>
      <c r="J6722" s="72" t="s">
        <v>18</v>
      </c>
      <c r="K6722" s="72" t="s">
        <v>168</v>
      </c>
      <c r="L6722" s="72" t="s">
        <v>413</v>
      </c>
      <c r="M6722" s="72" t="s">
        <v>172</v>
      </c>
    </row>
    <row r="6723" spans="2:13" x14ac:dyDescent="0.25">
      <c r="B6723" s="72" t="s">
        <v>143</v>
      </c>
      <c r="C6723" s="72" t="s">
        <v>144</v>
      </c>
      <c r="D6723" s="72" t="s">
        <v>12</v>
      </c>
      <c r="E6723" s="72" t="s">
        <v>282</v>
      </c>
      <c r="F6723" s="73">
        <v>-491</v>
      </c>
      <c r="G6723" s="72" t="s">
        <v>14</v>
      </c>
      <c r="H6723" s="72" t="s">
        <v>15</v>
      </c>
      <c r="I6723" s="72" t="s">
        <v>16</v>
      </c>
      <c r="J6723" s="72" t="s">
        <v>18</v>
      </c>
      <c r="K6723" s="72" t="s">
        <v>33</v>
      </c>
      <c r="L6723" s="72" t="s">
        <v>598</v>
      </c>
      <c r="M6723" s="72"/>
    </row>
    <row r="6724" spans="2:13" x14ac:dyDescent="0.25">
      <c r="B6724" s="72" t="s">
        <v>143</v>
      </c>
      <c r="C6724" s="72" t="s">
        <v>144</v>
      </c>
      <c r="D6724" s="72" t="s">
        <v>12</v>
      </c>
      <c r="E6724" s="72" t="s">
        <v>177</v>
      </c>
      <c r="F6724" s="73">
        <v>877</v>
      </c>
      <c r="G6724" s="72" t="s">
        <v>14</v>
      </c>
      <c r="H6724" s="72" t="s">
        <v>155</v>
      </c>
      <c r="I6724" s="72" t="s">
        <v>16</v>
      </c>
      <c r="J6724" s="72" t="s">
        <v>18</v>
      </c>
      <c r="K6724" s="72" t="s">
        <v>33</v>
      </c>
      <c r="L6724" s="72" t="s">
        <v>418</v>
      </c>
      <c r="M6724" s="72"/>
    </row>
    <row r="6725" spans="2:13" x14ac:dyDescent="0.25">
      <c r="B6725" s="72" t="s">
        <v>143</v>
      </c>
      <c r="C6725" s="72" t="s">
        <v>144</v>
      </c>
      <c r="D6725" s="72" t="s">
        <v>12</v>
      </c>
      <c r="E6725" s="72" t="s">
        <v>145</v>
      </c>
      <c r="F6725" s="73">
        <v>-427</v>
      </c>
      <c r="G6725" s="72" t="s">
        <v>14</v>
      </c>
      <c r="H6725" s="72" t="s">
        <v>155</v>
      </c>
      <c r="I6725" s="72" t="s">
        <v>136</v>
      </c>
      <c r="J6725" s="72" t="s">
        <v>18</v>
      </c>
      <c r="K6725" s="72" t="s">
        <v>21</v>
      </c>
      <c r="L6725" s="72" t="s">
        <v>291</v>
      </c>
      <c r="M6725" s="72"/>
    </row>
    <row r="6726" spans="2:13" x14ac:dyDescent="0.25">
      <c r="B6726" s="72" t="s">
        <v>143</v>
      </c>
      <c r="C6726" s="72" t="s">
        <v>144</v>
      </c>
      <c r="D6726" s="72" t="s">
        <v>12</v>
      </c>
      <c r="E6726" s="72" t="s">
        <v>199</v>
      </c>
      <c r="F6726" s="73">
        <v>597119</v>
      </c>
      <c r="G6726" s="72" t="s">
        <v>14</v>
      </c>
      <c r="H6726" s="72" t="s">
        <v>15</v>
      </c>
      <c r="I6726" s="72" t="s">
        <v>16</v>
      </c>
      <c r="J6726" s="72" t="s">
        <v>18</v>
      </c>
      <c r="K6726" s="72" t="s">
        <v>147</v>
      </c>
      <c r="L6726" s="72" t="s">
        <v>327</v>
      </c>
      <c r="M6726" s="72"/>
    </row>
    <row r="6727" spans="2:13" x14ac:dyDescent="0.25">
      <c r="B6727" s="72" t="s">
        <v>143</v>
      </c>
      <c r="C6727" s="72" t="s">
        <v>144</v>
      </c>
      <c r="D6727" s="72" t="s">
        <v>12</v>
      </c>
      <c r="E6727" s="72" t="s">
        <v>164</v>
      </c>
      <c r="F6727" s="73">
        <v>-4486</v>
      </c>
      <c r="G6727" s="72" t="s">
        <v>14</v>
      </c>
      <c r="H6727" s="72" t="s">
        <v>15</v>
      </c>
      <c r="I6727" s="72" t="s">
        <v>16</v>
      </c>
      <c r="J6727" s="72" t="s">
        <v>18</v>
      </c>
      <c r="K6727" s="72" t="s">
        <v>147</v>
      </c>
      <c r="L6727" s="72" t="s">
        <v>529</v>
      </c>
      <c r="M6727" s="72"/>
    </row>
    <row r="6728" spans="2:13" x14ac:dyDescent="0.25">
      <c r="B6728" s="72" t="s">
        <v>143</v>
      </c>
      <c r="C6728" s="72" t="s">
        <v>144</v>
      </c>
      <c r="D6728" s="72" t="s">
        <v>12</v>
      </c>
      <c r="E6728" s="72" t="s">
        <v>152</v>
      </c>
      <c r="F6728" s="73">
        <v>-19</v>
      </c>
      <c r="G6728" s="72" t="s">
        <v>14</v>
      </c>
      <c r="H6728" s="72" t="s">
        <v>15</v>
      </c>
      <c r="I6728" s="72" t="s">
        <v>16</v>
      </c>
      <c r="J6728" s="72" t="s">
        <v>18</v>
      </c>
      <c r="K6728" s="72" t="s">
        <v>267</v>
      </c>
      <c r="L6728" s="72" t="s">
        <v>302</v>
      </c>
      <c r="M6728" s="72"/>
    </row>
    <row r="6729" spans="2:13" x14ac:dyDescent="0.25">
      <c r="B6729" s="72" t="s">
        <v>143</v>
      </c>
      <c r="C6729" s="72" t="s">
        <v>144</v>
      </c>
      <c r="D6729" s="72" t="s">
        <v>12</v>
      </c>
      <c r="E6729" s="72" t="s">
        <v>177</v>
      </c>
      <c r="F6729" s="73">
        <v>1612055</v>
      </c>
      <c r="G6729" s="72" t="s">
        <v>14</v>
      </c>
      <c r="H6729" s="72" t="s">
        <v>15</v>
      </c>
      <c r="I6729" s="72" t="s">
        <v>16</v>
      </c>
      <c r="J6729" s="72" t="s">
        <v>18</v>
      </c>
      <c r="K6729" s="72" t="s">
        <v>21</v>
      </c>
      <c r="L6729" s="72" t="s">
        <v>272</v>
      </c>
      <c r="M6729" s="72"/>
    </row>
    <row r="6730" spans="2:13" x14ac:dyDescent="0.25">
      <c r="B6730" s="72" t="s">
        <v>143</v>
      </c>
      <c r="C6730" s="72" t="s">
        <v>144</v>
      </c>
      <c r="D6730" s="72" t="s">
        <v>12</v>
      </c>
      <c r="E6730" s="72" t="s">
        <v>199</v>
      </c>
      <c r="F6730" s="73">
        <v>231</v>
      </c>
      <c r="G6730" s="72" t="s">
        <v>14</v>
      </c>
      <c r="H6730" s="72" t="s">
        <v>15</v>
      </c>
      <c r="I6730" s="72" t="s">
        <v>16</v>
      </c>
      <c r="J6730" s="72" t="s">
        <v>18</v>
      </c>
      <c r="K6730" s="72" t="s">
        <v>33</v>
      </c>
      <c r="L6730" s="72" t="s">
        <v>463</v>
      </c>
      <c r="M6730" s="72"/>
    </row>
    <row r="6731" spans="2:13" x14ac:dyDescent="0.25">
      <c r="B6731" s="72" t="s">
        <v>143</v>
      </c>
      <c r="C6731" s="72" t="s">
        <v>144</v>
      </c>
      <c r="D6731" s="72" t="s">
        <v>12</v>
      </c>
      <c r="E6731" s="72" t="s">
        <v>181</v>
      </c>
      <c r="F6731" s="73">
        <v>-44</v>
      </c>
      <c r="G6731" s="72" t="s">
        <v>14</v>
      </c>
      <c r="H6731" s="72" t="s">
        <v>15</v>
      </c>
      <c r="I6731" s="72" t="s">
        <v>16</v>
      </c>
      <c r="J6731" s="72" t="s">
        <v>18</v>
      </c>
      <c r="K6731" s="72" t="s">
        <v>33</v>
      </c>
      <c r="L6731" s="72" t="s">
        <v>542</v>
      </c>
      <c r="M6731" s="72"/>
    </row>
    <row r="6732" spans="2:13" x14ac:dyDescent="0.25">
      <c r="B6732" s="72" t="s">
        <v>143</v>
      </c>
      <c r="C6732" s="72" t="s">
        <v>144</v>
      </c>
      <c r="D6732" s="72" t="s">
        <v>12</v>
      </c>
      <c r="E6732" s="72" t="s">
        <v>154</v>
      </c>
      <c r="F6732" s="73">
        <v>-4419</v>
      </c>
      <c r="G6732" s="72" t="s">
        <v>14</v>
      </c>
      <c r="H6732" s="72" t="s">
        <v>15</v>
      </c>
      <c r="I6732" s="72" t="s">
        <v>16</v>
      </c>
      <c r="J6732" s="72" t="s">
        <v>18</v>
      </c>
      <c r="K6732" s="72" t="s">
        <v>205</v>
      </c>
      <c r="L6732" s="72" t="s">
        <v>662</v>
      </c>
      <c r="M6732" s="72"/>
    </row>
    <row r="6733" spans="2:13" x14ac:dyDescent="0.25">
      <c r="B6733" s="72" t="s">
        <v>143</v>
      </c>
      <c r="C6733" s="72" t="s">
        <v>144</v>
      </c>
      <c r="D6733" s="72" t="s">
        <v>12</v>
      </c>
      <c r="E6733" s="72" t="s">
        <v>328</v>
      </c>
      <c r="F6733" s="73">
        <v>61705</v>
      </c>
      <c r="G6733" s="72" t="s">
        <v>14</v>
      </c>
      <c r="H6733" s="72" t="s">
        <v>155</v>
      </c>
      <c r="I6733" s="72" t="s">
        <v>16</v>
      </c>
      <c r="J6733" s="72" t="s">
        <v>18</v>
      </c>
      <c r="K6733" s="72" t="s">
        <v>33</v>
      </c>
      <c r="L6733" s="72" t="s">
        <v>346</v>
      </c>
      <c r="M6733" s="72" t="s">
        <v>203</v>
      </c>
    </row>
    <row r="6734" spans="2:13" x14ac:dyDescent="0.25">
      <c r="B6734" s="72" t="s">
        <v>143</v>
      </c>
      <c r="C6734" s="72" t="s">
        <v>144</v>
      </c>
      <c r="D6734" s="72" t="s">
        <v>12</v>
      </c>
      <c r="E6734" s="72" t="s">
        <v>855</v>
      </c>
      <c r="F6734" s="73">
        <v>1526841</v>
      </c>
      <c r="G6734" s="72" t="s">
        <v>14</v>
      </c>
      <c r="H6734" s="72" t="s">
        <v>15</v>
      </c>
      <c r="I6734" s="72" t="s">
        <v>136</v>
      </c>
      <c r="J6734" s="72" t="s">
        <v>18</v>
      </c>
      <c r="K6734" s="72"/>
      <c r="L6734" s="72"/>
      <c r="M6734" s="72" t="s">
        <v>384</v>
      </c>
    </row>
    <row r="6735" spans="2:13" x14ac:dyDescent="0.25">
      <c r="B6735" s="72" t="s">
        <v>143</v>
      </c>
      <c r="C6735" s="72" t="s">
        <v>144</v>
      </c>
      <c r="D6735" s="72" t="s">
        <v>12</v>
      </c>
      <c r="E6735" s="72" t="s">
        <v>154</v>
      </c>
      <c r="F6735" s="73">
        <v>-5215</v>
      </c>
      <c r="G6735" s="72" t="s">
        <v>14</v>
      </c>
      <c r="H6735" s="72" t="s">
        <v>15</v>
      </c>
      <c r="I6735" s="72" t="s">
        <v>16</v>
      </c>
      <c r="J6735" s="72" t="s">
        <v>18</v>
      </c>
      <c r="K6735" s="72" t="s">
        <v>33</v>
      </c>
      <c r="L6735" s="72" t="s">
        <v>436</v>
      </c>
      <c r="M6735" s="72"/>
    </row>
    <row r="6736" spans="2:13" x14ac:dyDescent="0.25">
      <c r="B6736" s="72" t="s">
        <v>143</v>
      </c>
      <c r="C6736" s="72" t="s">
        <v>144</v>
      </c>
      <c r="D6736" s="72" t="s">
        <v>12</v>
      </c>
      <c r="E6736" s="72" t="s">
        <v>197</v>
      </c>
      <c r="F6736" s="73">
        <v>529974</v>
      </c>
      <c r="G6736" s="72" t="s">
        <v>14</v>
      </c>
      <c r="H6736" s="72" t="s">
        <v>15</v>
      </c>
      <c r="I6736" s="72" t="s">
        <v>16</v>
      </c>
      <c r="J6736" s="72" t="s">
        <v>18</v>
      </c>
      <c r="K6736" s="72" t="s">
        <v>147</v>
      </c>
      <c r="L6736" s="72" t="s">
        <v>369</v>
      </c>
      <c r="M6736" s="72" t="s">
        <v>163</v>
      </c>
    </row>
    <row r="6737" spans="2:13" x14ac:dyDescent="0.25">
      <c r="B6737" s="72" t="s">
        <v>143</v>
      </c>
      <c r="C6737" s="72" t="s">
        <v>144</v>
      </c>
      <c r="D6737" s="72" t="s">
        <v>12</v>
      </c>
      <c r="E6737" s="72" t="s">
        <v>213</v>
      </c>
      <c r="F6737" s="73">
        <v>7868</v>
      </c>
      <c r="G6737" s="72" t="s">
        <v>14</v>
      </c>
      <c r="H6737" s="72" t="s">
        <v>15</v>
      </c>
      <c r="I6737" s="72" t="s">
        <v>16</v>
      </c>
      <c r="J6737" s="72" t="s">
        <v>18</v>
      </c>
      <c r="K6737" s="72" t="s">
        <v>165</v>
      </c>
      <c r="L6737" s="72" t="s">
        <v>243</v>
      </c>
      <c r="M6737" s="72" t="s">
        <v>172</v>
      </c>
    </row>
    <row r="6738" spans="2:13" x14ac:dyDescent="0.25">
      <c r="B6738" s="72" t="s">
        <v>143</v>
      </c>
      <c r="C6738" s="72" t="s">
        <v>144</v>
      </c>
      <c r="D6738" s="72" t="s">
        <v>12</v>
      </c>
      <c r="E6738" s="72" t="s">
        <v>227</v>
      </c>
      <c r="F6738" s="73">
        <v>419441</v>
      </c>
      <c r="G6738" s="72" t="s">
        <v>14</v>
      </c>
      <c r="H6738" s="72" t="s">
        <v>15</v>
      </c>
      <c r="I6738" s="72" t="s">
        <v>16</v>
      </c>
      <c r="J6738" s="72" t="s">
        <v>18</v>
      </c>
      <c r="K6738" s="72" t="s">
        <v>147</v>
      </c>
      <c r="L6738" s="72" t="s">
        <v>529</v>
      </c>
      <c r="M6738" s="72" t="s">
        <v>163</v>
      </c>
    </row>
    <row r="6739" spans="2:13" x14ac:dyDescent="0.25">
      <c r="B6739" s="72" t="s">
        <v>143</v>
      </c>
      <c r="C6739" s="72" t="s">
        <v>144</v>
      </c>
      <c r="D6739" s="72" t="s">
        <v>12</v>
      </c>
      <c r="E6739" s="72" t="s">
        <v>188</v>
      </c>
      <c r="F6739" s="73">
        <v>1747151</v>
      </c>
      <c r="G6739" s="72" t="s">
        <v>31</v>
      </c>
      <c r="H6739" s="72" t="s">
        <v>15</v>
      </c>
      <c r="I6739" s="72" t="s">
        <v>16</v>
      </c>
      <c r="J6739" s="72" t="s">
        <v>32</v>
      </c>
      <c r="K6739" s="72" t="s">
        <v>33</v>
      </c>
      <c r="L6739" s="72" t="s">
        <v>541</v>
      </c>
      <c r="M6739" s="72" t="s">
        <v>151</v>
      </c>
    </row>
    <row r="6740" spans="2:13" x14ac:dyDescent="0.25">
      <c r="B6740" s="72" t="s">
        <v>143</v>
      </c>
      <c r="C6740" s="72" t="s">
        <v>144</v>
      </c>
      <c r="D6740" s="72" t="s">
        <v>12</v>
      </c>
      <c r="E6740" s="72" t="s">
        <v>637</v>
      </c>
      <c r="F6740" s="73">
        <v>82302</v>
      </c>
      <c r="G6740" s="72" t="s">
        <v>14</v>
      </c>
      <c r="H6740" s="72" t="s">
        <v>15</v>
      </c>
      <c r="I6740" s="72" t="s">
        <v>136</v>
      </c>
      <c r="J6740" s="72" t="s">
        <v>18</v>
      </c>
      <c r="K6740" s="72"/>
      <c r="L6740" s="72"/>
      <c r="M6740" s="72" t="s">
        <v>811</v>
      </c>
    </row>
    <row r="6741" spans="2:13" x14ac:dyDescent="0.25">
      <c r="B6741" s="72" t="s">
        <v>143</v>
      </c>
      <c r="C6741" s="72" t="s">
        <v>144</v>
      </c>
      <c r="D6741" s="72" t="s">
        <v>12</v>
      </c>
      <c r="E6741" s="72" t="s">
        <v>280</v>
      </c>
      <c r="F6741" s="73">
        <v>14864</v>
      </c>
      <c r="G6741" s="72" t="s">
        <v>14</v>
      </c>
      <c r="H6741" s="72" t="s">
        <v>15</v>
      </c>
      <c r="I6741" s="72" t="s">
        <v>16</v>
      </c>
      <c r="J6741" s="72" t="s">
        <v>18</v>
      </c>
      <c r="K6741" s="72" t="s">
        <v>147</v>
      </c>
      <c r="L6741" s="72" t="s">
        <v>511</v>
      </c>
      <c r="M6741" s="72" t="s">
        <v>159</v>
      </c>
    </row>
    <row r="6742" spans="2:13" x14ac:dyDescent="0.25">
      <c r="B6742" s="72" t="s">
        <v>143</v>
      </c>
      <c r="C6742" s="72" t="s">
        <v>144</v>
      </c>
      <c r="D6742" s="72" t="s">
        <v>12</v>
      </c>
      <c r="E6742" s="72" t="s">
        <v>242</v>
      </c>
      <c r="F6742" s="73">
        <v>-49052</v>
      </c>
      <c r="G6742" s="72" t="s">
        <v>14</v>
      </c>
      <c r="H6742" s="72" t="s">
        <v>15</v>
      </c>
      <c r="I6742" s="72" t="s">
        <v>16</v>
      </c>
      <c r="J6742" s="72" t="s">
        <v>18</v>
      </c>
      <c r="K6742" s="72" t="s">
        <v>189</v>
      </c>
      <c r="L6742" s="72" t="s">
        <v>150</v>
      </c>
      <c r="M6742" s="72"/>
    </row>
    <row r="6743" spans="2:13" x14ac:dyDescent="0.25">
      <c r="B6743" s="72" t="s">
        <v>143</v>
      </c>
      <c r="C6743" s="72" t="s">
        <v>144</v>
      </c>
      <c r="D6743" s="72" t="s">
        <v>12</v>
      </c>
      <c r="E6743" s="72" t="s">
        <v>199</v>
      </c>
      <c r="F6743" s="73">
        <v>22437</v>
      </c>
      <c r="G6743" s="72" t="s">
        <v>14</v>
      </c>
      <c r="H6743" s="72" t="s">
        <v>15</v>
      </c>
      <c r="I6743" s="72" t="s">
        <v>16</v>
      </c>
      <c r="J6743" s="72" t="s">
        <v>18</v>
      </c>
      <c r="K6743" s="72" t="s">
        <v>214</v>
      </c>
      <c r="L6743" s="72" t="s">
        <v>566</v>
      </c>
      <c r="M6743" s="72"/>
    </row>
    <row r="6744" spans="2:13" x14ac:dyDescent="0.25">
      <c r="B6744" s="72" t="s">
        <v>143</v>
      </c>
      <c r="C6744" s="72" t="s">
        <v>144</v>
      </c>
      <c r="D6744" s="72" t="s">
        <v>12</v>
      </c>
      <c r="E6744" s="72" t="s">
        <v>197</v>
      </c>
      <c r="F6744" s="73">
        <v>3726144</v>
      </c>
      <c r="G6744" s="72" t="s">
        <v>14</v>
      </c>
      <c r="H6744" s="72" t="s">
        <v>15</v>
      </c>
      <c r="I6744" s="72" t="s">
        <v>16</v>
      </c>
      <c r="J6744" s="72" t="s">
        <v>18</v>
      </c>
      <c r="K6744" s="72" t="s">
        <v>147</v>
      </c>
      <c r="L6744" s="72" t="s">
        <v>182</v>
      </c>
      <c r="M6744" s="72" t="s">
        <v>163</v>
      </c>
    </row>
    <row r="6745" spans="2:13" x14ac:dyDescent="0.25">
      <c r="B6745" s="72" t="s">
        <v>143</v>
      </c>
      <c r="C6745" s="72" t="s">
        <v>144</v>
      </c>
      <c r="D6745" s="72" t="s">
        <v>12</v>
      </c>
      <c r="E6745" s="72" t="s">
        <v>213</v>
      </c>
      <c r="F6745" s="73">
        <v>7723</v>
      </c>
      <c r="G6745" s="72" t="s">
        <v>14</v>
      </c>
      <c r="H6745" s="72" t="s">
        <v>15</v>
      </c>
      <c r="I6745" s="72" t="s">
        <v>16</v>
      </c>
      <c r="J6745" s="72" t="s">
        <v>18</v>
      </c>
      <c r="K6745" s="72" t="s">
        <v>33</v>
      </c>
      <c r="L6745" s="72" t="s">
        <v>742</v>
      </c>
      <c r="M6745" s="72" t="s">
        <v>248</v>
      </c>
    </row>
    <row r="6746" spans="2:13" x14ac:dyDescent="0.25">
      <c r="B6746" s="72" t="s">
        <v>143</v>
      </c>
      <c r="C6746" s="72" t="s">
        <v>144</v>
      </c>
      <c r="D6746" s="72" t="s">
        <v>12</v>
      </c>
      <c r="E6746" s="72" t="s">
        <v>646</v>
      </c>
      <c r="F6746" s="73">
        <v>233419</v>
      </c>
      <c r="G6746" s="72" t="s">
        <v>14</v>
      </c>
      <c r="H6746" s="72" t="s">
        <v>15</v>
      </c>
      <c r="I6746" s="72" t="s">
        <v>16</v>
      </c>
      <c r="J6746" s="72" t="s">
        <v>18</v>
      </c>
      <c r="K6746" s="72" t="s">
        <v>33</v>
      </c>
      <c r="L6746" s="72" t="s">
        <v>551</v>
      </c>
      <c r="M6746" s="72"/>
    </row>
    <row r="6747" spans="2:13" x14ac:dyDescent="0.25">
      <c r="B6747" s="72" t="s">
        <v>143</v>
      </c>
      <c r="C6747" s="72" t="s">
        <v>144</v>
      </c>
      <c r="D6747" s="72" t="s">
        <v>12</v>
      </c>
      <c r="E6747" s="72" t="s">
        <v>335</v>
      </c>
      <c r="F6747" s="73">
        <v>167237</v>
      </c>
      <c r="G6747" s="72" t="s">
        <v>31</v>
      </c>
      <c r="H6747" s="72" t="s">
        <v>15</v>
      </c>
      <c r="I6747" s="72" t="s">
        <v>16</v>
      </c>
      <c r="J6747" s="72" t="s">
        <v>18</v>
      </c>
      <c r="K6747" s="72" t="s">
        <v>161</v>
      </c>
      <c r="L6747" s="72" t="s">
        <v>375</v>
      </c>
      <c r="M6747" s="72" t="s">
        <v>322</v>
      </c>
    </row>
    <row r="6748" spans="2:13" x14ac:dyDescent="0.25">
      <c r="B6748" s="72" t="s">
        <v>143</v>
      </c>
      <c r="C6748" s="72" t="s">
        <v>144</v>
      </c>
      <c r="D6748" s="72" t="s">
        <v>12</v>
      </c>
      <c r="E6748" s="72" t="s">
        <v>164</v>
      </c>
      <c r="F6748" s="73">
        <v>-17785</v>
      </c>
      <c r="G6748" s="72" t="s">
        <v>14</v>
      </c>
      <c r="H6748" s="72" t="s">
        <v>155</v>
      </c>
      <c r="I6748" s="72" t="s">
        <v>16</v>
      </c>
      <c r="J6748" s="72" t="s">
        <v>18</v>
      </c>
      <c r="K6748" s="72" t="s">
        <v>267</v>
      </c>
      <c r="L6748" s="72" t="s">
        <v>478</v>
      </c>
      <c r="M6748" s="72"/>
    </row>
    <row r="6749" spans="2:13" x14ac:dyDescent="0.25">
      <c r="B6749" s="72" t="s">
        <v>143</v>
      </c>
      <c r="C6749" s="72" t="s">
        <v>144</v>
      </c>
      <c r="D6749" s="72" t="s">
        <v>12</v>
      </c>
      <c r="E6749" s="72" t="s">
        <v>199</v>
      </c>
      <c r="F6749" s="73">
        <v>73401</v>
      </c>
      <c r="G6749" s="72" t="s">
        <v>14</v>
      </c>
      <c r="H6749" s="72" t="s">
        <v>15</v>
      </c>
      <c r="I6749" s="72" t="s">
        <v>16</v>
      </c>
      <c r="J6749" s="72" t="s">
        <v>18</v>
      </c>
      <c r="K6749" s="72" t="s">
        <v>161</v>
      </c>
      <c r="L6749" s="72" t="s">
        <v>423</v>
      </c>
      <c r="M6749" s="72"/>
    </row>
    <row r="6750" spans="2:13" x14ac:dyDescent="0.25">
      <c r="B6750" s="72" t="s">
        <v>143</v>
      </c>
      <c r="C6750" s="72" t="s">
        <v>144</v>
      </c>
      <c r="D6750" s="72" t="s">
        <v>12</v>
      </c>
      <c r="E6750" s="72" t="s">
        <v>152</v>
      </c>
      <c r="F6750" s="73">
        <v>-1990</v>
      </c>
      <c r="G6750" s="72" t="s">
        <v>14</v>
      </c>
      <c r="H6750" s="72" t="s">
        <v>155</v>
      </c>
      <c r="I6750" s="72" t="s">
        <v>136</v>
      </c>
      <c r="J6750" s="72" t="s">
        <v>18</v>
      </c>
      <c r="K6750" s="72" t="s">
        <v>267</v>
      </c>
      <c r="L6750" s="72" t="s">
        <v>484</v>
      </c>
      <c r="M6750" s="72"/>
    </row>
    <row r="6751" spans="2:13" x14ac:dyDescent="0.25">
      <c r="B6751" s="72" t="s">
        <v>143</v>
      </c>
      <c r="C6751" s="72" t="s">
        <v>144</v>
      </c>
      <c r="D6751" s="72" t="s">
        <v>12</v>
      </c>
      <c r="E6751" s="72" t="s">
        <v>229</v>
      </c>
      <c r="F6751" s="73">
        <v>-289</v>
      </c>
      <c r="G6751" s="72" t="s">
        <v>14</v>
      </c>
      <c r="H6751" s="72" t="s">
        <v>15</v>
      </c>
      <c r="I6751" s="72" t="s">
        <v>16</v>
      </c>
      <c r="J6751" s="72" t="s">
        <v>18</v>
      </c>
      <c r="K6751" s="72" t="s">
        <v>33</v>
      </c>
      <c r="L6751" s="72" t="s">
        <v>844</v>
      </c>
      <c r="M6751" s="72"/>
    </row>
    <row r="6752" spans="2:13" x14ac:dyDescent="0.25">
      <c r="B6752" s="72" t="s">
        <v>143</v>
      </c>
      <c r="C6752" s="72" t="s">
        <v>144</v>
      </c>
      <c r="D6752" s="72" t="s">
        <v>12</v>
      </c>
      <c r="E6752" s="72" t="s">
        <v>145</v>
      </c>
      <c r="F6752" s="73">
        <v>-17143</v>
      </c>
      <c r="G6752" s="72" t="s">
        <v>14</v>
      </c>
      <c r="H6752" s="72" t="s">
        <v>15</v>
      </c>
      <c r="I6752" s="72" t="s">
        <v>16</v>
      </c>
      <c r="J6752" s="72" t="s">
        <v>18</v>
      </c>
      <c r="K6752" s="72" t="s">
        <v>267</v>
      </c>
      <c r="L6752" s="72" t="s">
        <v>452</v>
      </c>
      <c r="M6752" s="72"/>
    </row>
    <row r="6753" spans="2:13" x14ac:dyDescent="0.25">
      <c r="B6753" s="72" t="s">
        <v>143</v>
      </c>
      <c r="C6753" s="72" t="s">
        <v>144</v>
      </c>
      <c r="D6753" s="72" t="s">
        <v>12</v>
      </c>
      <c r="E6753" s="72" t="s">
        <v>280</v>
      </c>
      <c r="F6753" s="73">
        <v>141252</v>
      </c>
      <c r="G6753" s="72" t="s">
        <v>14</v>
      </c>
      <c r="H6753" s="72" t="s">
        <v>15</v>
      </c>
      <c r="I6753" s="72" t="s">
        <v>16</v>
      </c>
      <c r="J6753" s="72" t="s">
        <v>18</v>
      </c>
      <c r="K6753" s="72" t="s">
        <v>165</v>
      </c>
      <c r="L6753" s="72" t="s">
        <v>535</v>
      </c>
      <c r="M6753" s="72" t="s">
        <v>203</v>
      </c>
    </row>
    <row r="6754" spans="2:13" x14ac:dyDescent="0.25">
      <c r="B6754" s="72" t="s">
        <v>143</v>
      </c>
      <c r="C6754" s="72" t="s">
        <v>144</v>
      </c>
      <c r="D6754" s="72" t="s">
        <v>12</v>
      </c>
      <c r="E6754" s="72" t="s">
        <v>183</v>
      </c>
      <c r="F6754" s="73">
        <v>24585</v>
      </c>
      <c r="G6754" s="72" t="s">
        <v>14</v>
      </c>
      <c r="H6754" s="72" t="s">
        <v>15</v>
      </c>
      <c r="I6754" s="72" t="s">
        <v>16</v>
      </c>
      <c r="J6754" s="72" t="s">
        <v>18</v>
      </c>
      <c r="K6754" s="72" t="s">
        <v>257</v>
      </c>
      <c r="L6754" s="72" t="s">
        <v>719</v>
      </c>
      <c r="M6754" s="72" t="s">
        <v>186</v>
      </c>
    </row>
    <row r="6755" spans="2:13" x14ac:dyDescent="0.25">
      <c r="B6755" s="72" t="s">
        <v>143</v>
      </c>
      <c r="C6755" s="72" t="s">
        <v>144</v>
      </c>
      <c r="D6755" s="72" t="s">
        <v>12</v>
      </c>
      <c r="E6755" s="72" t="s">
        <v>152</v>
      </c>
      <c r="F6755" s="73">
        <v>-714</v>
      </c>
      <c r="G6755" s="72" t="s">
        <v>14</v>
      </c>
      <c r="H6755" s="72" t="s">
        <v>15</v>
      </c>
      <c r="I6755" s="72" t="s">
        <v>16</v>
      </c>
      <c r="J6755" s="72" t="s">
        <v>18</v>
      </c>
      <c r="K6755" s="72" t="s">
        <v>33</v>
      </c>
      <c r="L6755" s="72" t="s">
        <v>693</v>
      </c>
      <c r="M6755" s="72"/>
    </row>
    <row r="6756" spans="2:13" x14ac:dyDescent="0.25">
      <c r="B6756" s="72" t="s">
        <v>143</v>
      </c>
      <c r="C6756" s="72" t="s">
        <v>144</v>
      </c>
      <c r="D6756" s="72" t="s">
        <v>12</v>
      </c>
      <c r="E6756" s="72" t="s">
        <v>181</v>
      </c>
      <c r="F6756" s="73">
        <v>-90</v>
      </c>
      <c r="G6756" s="72" t="s">
        <v>14</v>
      </c>
      <c r="H6756" s="72" t="s">
        <v>15</v>
      </c>
      <c r="I6756" s="72" t="s">
        <v>16</v>
      </c>
      <c r="J6756" s="72" t="s">
        <v>18</v>
      </c>
      <c r="K6756" s="72" t="s">
        <v>147</v>
      </c>
      <c r="L6756" s="72" t="s">
        <v>332</v>
      </c>
      <c r="M6756" s="72"/>
    </row>
    <row r="6757" spans="2:13" x14ac:dyDescent="0.25">
      <c r="B6757" s="72" t="s">
        <v>143</v>
      </c>
      <c r="C6757" s="72" t="s">
        <v>144</v>
      </c>
      <c r="D6757" s="72" t="s">
        <v>12</v>
      </c>
      <c r="E6757" s="72" t="s">
        <v>219</v>
      </c>
      <c r="F6757" s="73">
        <v>2183689</v>
      </c>
      <c r="G6757" s="72" t="s">
        <v>14</v>
      </c>
      <c r="H6757" s="72" t="s">
        <v>155</v>
      </c>
      <c r="I6757" s="72" t="s">
        <v>16</v>
      </c>
      <c r="J6757" s="72" t="s">
        <v>18</v>
      </c>
      <c r="K6757" s="72" t="s">
        <v>33</v>
      </c>
      <c r="L6757" s="72" t="s">
        <v>361</v>
      </c>
      <c r="M6757" s="72"/>
    </row>
    <row r="6758" spans="2:13" x14ac:dyDescent="0.25">
      <c r="B6758" s="72" t="s">
        <v>143</v>
      </c>
      <c r="C6758" s="72" t="s">
        <v>144</v>
      </c>
      <c r="D6758" s="72" t="s">
        <v>12</v>
      </c>
      <c r="E6758" s="72" t="s">
        <v>199</v>
      </c>
      <c r="F6758" s="73">
        <v>136418</v>
      </c>
      <c r="G6758" s="72" t="s">
        <v>14</v>
      </c>
      <c r="H6758" s="72" t="s">
        <v>155</v>
      </c>
      <c r="I6758" s="72" t="s">
        <v>16</v>
      </c>
      <c r="J6758" s="72" t="s">
        <v>18</v>
      </c>
      <c r="K6758" s="72" t="s">
        <v>33</v>
      </c>
      <c r="L6758" s="72" t="s">
        <v>482</v>
      </c>
      <c r="M6758" s="72"/>
    </row>
    <row r="6759" spans="2:13" x14ac:dyDescent="0.25">
      <c r="B6759" s="72" t="s">
        <v>143</v>
      </c>
      <c r="C6759" s="72" t="s">
        <v>144</v>
      </c>
      <c r="D6759" s="72" t="s">
        <v>12</v>
      </c>
      <c r="E6759" s="72" t="s">
        <v>197</v>
      </c>
      <c r="F6759" s="73">
        <v>438281</v>
      </c>
      <c r="G6759" s="72" t="s">
        <v>14</v>
      </c>
      <c r="H6759" s="72" t="s">
        <v>155</v>
      </c>
      <c r="I6759" s="72" t="s">
        <v>16</v>
      </c>
      <c r="J6759" s="72" t="s">
        <v>18</v>
      </c>
      <c r="K6759" s="72" t="s">
        <v>267</v>
      </c>
      <c r="L6759" s="72" t="s">
        <v>340</v>
      </c>
      <c r="M6759" s="72" t="s">
        <v>163</v>
      </c>
    </row>
    <row r="6760" spans="2:13" x14ac:dyDescent="0.25">
      <c r="B6760" s="72" t="s">
        <v>143</v>
      </c>
      <c r="C6760" s="72" t="s">
        <v>144</v>
      </c>
      <c r="D6760" s="72" t="s">
        <v>12</v>
      </c>
      <c r="E6760" s="72" t="s">
        <v>154</v>
      </c>
      <c r="F6760" s="73">
        <v>-1058</v>
      </c>
      <c r="G6760" s="72" t="s">
        <v>14</v>
      </c>
      <c r="H6760" s="72" t="s">
        <v>15</v>
      </c>
      <c r="I6760" s="72" t="s">
        <v>16</v>
      </c>
      <c r="J6760" s="72" t="s">
        <v>18</v>
      </c>
      <c r="K6760" s="72" t="s">
        <v>257</v>
      </c>
      <c r="L6760" s="72" t="s">
        <v>503</v>
      </c>
      <c r="M6760" s="72"/>
    </row>
    <row r="6761" spans="2:13" x14ac:dyDescent="0.25">
      <c r="B6761" s="72" t="s">
        <v>143</v>
      </c>
      <c r="C6761" s="72" t="s">
        <v>144</v>
      </c>
      <c r="D6761" s="72" t="s">
        <v>12</v>
      </c>
      <c r="E6761" s="72" t="s">
        <v>152</v>
      </c>
      <c r="F6761" s="73">
        <v>-29999</v>
      </c>
      <c r="G6761" s="72" t="s">
        <v>14</v>
      </c>
      <c r="H6761" s="72" t="s">
        <v>155</v>
      </c>
      <c r="I6761" s="72" t="s">
        <v>16</v>
      </c>
      <c r="J6761" s="72" t="s">
        <v>18</v>
      </c>
      <c r="K6761" s="72" t="s">
        <v>147</v>
      </c>
      <c r="L6761" s="72" t="s">
        <v>454</v>
      </c>
      <c r="M6761" s="72"/>
    </row>
    <row r="6762" spans="2:13" x14ac:dyDescent="0.25">
      <c r="B6762" s="72" t="s">
        <v>143</v>
      </c>
      <c r="C6762" s="72" t="s">
        <v>144</v>
      </c>
      <c r="D6762" s="72" t="s">
        <v>12</v>
      </c>
      <c r="E6762" s="72" t="s">
        <v>219</v>
      </c>
      <c r="F6762" s="73">
        <v>177814</v>
      </c>
      <c r="G6762" s="72" t="s">
        <v>14</v>
      </c>
      <c r="H6762" s="72" t="s">
        <v>155</v>
      </c>
      <c r="I6762" s="72" t="s">
        <v>16</v>
      </c>
      <c r="J6762" s="72" t="s">
        <v>18</v>
      </c>
      <c r="K6762" s="72" t="s">
        <v>33</v>
      </c>
      <c r="L6762" s="72" t="s">
        <v>360</v>
      </c>
      <c r="M6762" s="72"/>
    </row>
    <row r="6763" spans="2:13" x14ac:dyDescent="0.25">
      <c r="B6763" s="72" t="s">
        <v>143</v>
      </c>
      <c r="C6763" s="72" t="s">
        <v>144</v>
      </c>
      <c r="D6763" s="72" t="s">
        <v>12</v>
      </c>
      <c r="E6763" s="72" t="s">
        <v>170</v>
      </c>
      <c r="F6763" s="73">
        <v>1249733</v>
      </c>
      <c r="G6763" s="72" t="s">
        <v>14</v>
      </c>
      <c r="H6763" s="72" t="s">
        <v>15</v>
      </c>
      <c r="I6763" s="72" t="s">
        <v>16</v>
      </c>
      <c r="J6763" s="72" t="s">
        <v>18</v>
      </c>
      <c r="K6763" s="72" t="s">
        <v>161</v>
      </c>
      <c r="L6763" s="72" t="s">
        <v>375</v>
      </c>
      <c r="M6763" s="72" t="s">
        <v>163</v>
      </c>
    </row>
    <row r="6764" spans="2:13" x14ac:dyDescent="0.25">
      <c r="B6764" s="72" t="s">
        <v>143</v>
      </c>
      <c r="C6764" s="72" t="s">
        <v>144</v>
      </c>
      <c r="D6764" s="72" t="s">
        <v>12</v>
      </c>
      <c r="E6764" s="72" t="s">
        <v>160</v>
      </c>
      <c r="F6764" s="73">
        <v>66571</v>
      </c>
      <c r="G6764" s="72" t="s">
        <v>14</v>
      </c>
      <c r="H6764" s="72" t="s">
        <v>15</v>
      </c>
      <c r="I6764" s="72" t="s">
        <v>16</v>
      </c>
      <c r="J6764" s="72" t="s">
        <v>18</v>
      </c>
      <c r="K6764" s="72" t="s">
        <v>33</v>
      </c>
      <c r="L6764" s="72" t="s">
        <v>34</v>
      </c>
      <c r="M6764" s="72" t="s">
        <v>186</v>
      </c>
    </row>
    <row r="6765" spans="2:13" x14ac:dyDescent="0.25">
      <c r="B6765" s="72" t="s">
        <v>143</v>
      </c>
      <c r="C6765" s="72" t="s">
        <v>144</v>
      </c>
      <c r="D6765" s="72" t="s">
        <v>12</v>
      </c>
      <c r="E6765" s="72" t="s">
        <v>154</v>
      </c>
      <c r="F6765" s="73">
        <v>-8339</v>
      </c>
      <c r="G6765" s="72" t="s">
        <v>14</v>
      </c>
      <c r="H6765" s="72" t="s">
        <v>15</v>
      </c>
      <c r="I6765" s="72" t="s">
        <v>16</v>
      </c>
      <c r="J6765" s="72" t="s">
        <v>18</v>
      </c>
      <c r="K6765" s="72" t="s">
        <v>214</v>
      </c>
      <c r="L6765" s="72" t="s">
        <v>699</v>
      </c>
      <c r="M6765" s="72"/>
    </row>
    <row r="6766" spans="2:13" x14ac:dyDescent="0.25">
      <c r="B6766" s="72" t="s">
        <v>143</v>
      </c>
      <c r="C6766" s="72" t="s">
        <v>144</v>
      </c>
      <c r="D6766" s="72" t="s">
        <v>12</v>
      </c>
      <c r="E6766" s="72" t="s">
        <v>199</v>
      </c>
      <c r="F6766" s="73">
        <v>131986</v>
      </c>
      <c r="G6766" s="72" t="s">
        <v>14</v>
      </c>
      <c r="H6766" s="72" t="s">
        <v>15</v>
      </c>
      <c r="I6766" s="72" t="s">
        <v>16</v>
      </c>
      <c r="J6766" s="72" t="s">
        <v>18</v>
      </c>
      <c r="K6766" s="72" t="s">
        <v>21</v>
      </c>
      <c r="L6766" s="72" t="s">
        <v>711</v>
      </c>
      <c r="M6766" s="72"/>
    </row>
    <row r="6767" spans="2:13" x14ac:dyDescent="0.25">
      <c r="B6767" s="72" t="s">
        <v>143</v>
      </c>
      <c r="C6767" s="72" t="s">
        <v>144</v>
      </c>
      <c r="D6767" s="72" t="s">
        <v>12</v>
      </c>
      <c r="E6767" s="72" t="s">
        <v>199</v>
      </c>
      <c r="F6767" s="73">
        <v>7680</v>
      </c>
      <c r="G6767" s="72" t="s">
        <v>14</v>
      </c>
      <c r="H6767" s="72" t="s">
        <v>15</v>
      </c>
      <c r="I6767" s="72" t="s">
        <v>16</v>
      </c>
      <c r="J6767" s="72" t="s">
        <v>18</v>
      </c>
      <c r="K6767" s="72" t="s">
        <v>147</v>
      </c>
      <c r="L6767" s="72" t="s">
        <v>236</v>
      </c>
      <c r="M6767" s="72"/>
    </row>
    <row r="6768" spans="2:13" x14ac:dyDescent="0.25">
      <c r="B6768" s="72" t="s">
        <v>143</v>
      </c>
      <c r="C6768" s="72" t="s">
        <v>144</v>
      </c>
      <c r="D6768" s="72" t="s">
        <v>12</v>
      </c>
      <c r="E6768" s="72" t="s">
        <v>154</v>
      </c>
      <c r="F6768" s="73">
        <v>-1362</v>
      </c>
      <c r="G6768" s="72" t="s">
        <v>14</v>
      </c>
      <c r="H6768" s="72" t="s">
        <v>155</v>
      </c>
      <c r="I6768" s="72" t="s">
        <v>16</v>
      </c>
      <c r="J6768" s="72" t="s">
        <v>18</v>
      </c>
      <c r="K6768" s="72" t="s">
        <v>33</v>
      </c>
      <c r="L6768" s="72" t="s">
        <v>516</v>
      </c>
      <c r="M6768" s="72"/>
    </row>
    <row r="6769" spans="2:13" x14ac:dyDescent="0.25">
      <c r="B6769" s="72" t="s">
        <v>143</v>
      </c>
      <c r="C6769" s="72" t="s">
        <v>144</v>
      </c>
      <c r="D6769" s="72" t="s">
        <v>12</v>
      </c>
      <c r="E6769" s="72" t="s">
        <v>213</v>
      </c>
      <c r="F6769" s="73">
        <v>14565</v>
      </c>
      <c r="G6769" s="72" t="s">
        <v>14</v>
      </c>
      <c r="H6769" s="72" t="s">
        <v>15</v>
      </c>
      <c r="I6769" s="72" t="s">
        <v>16</v>
      </c>
      <c r="J6769" s="72" t="s">
        <v>18</v>
      </c>
      <c r="K6769" s="72" t="s">
        <v>165</v>
      </c>
      <c r="L6769" s="72" t="s">
        <v>610</v>
      </c>
      <c r="M6769" s="72" t="s">
        <v>151</v>
      </c>
    </row>
    <row r="6770" spans="2:13" x14ac:dyDescent="0.25">
      <c r="B6770" s="72" t="s">
        <v>143</v>
      </c>
      <c r="C6770" s="72" t="s">
        <v>144</v>
      </c>
      <c r="D6770" s="72" t="s">
        <v>12</v>
      </c>
      <c r="E6770" s="72" t="s">
        <v>199</v>
      </c>
      <c r="F6770" s="73">
        <v>4063</v>
      </c>
      <c r="G6770" s="72" t="s">
        <v>14</v>
      </c>
      <c r="H6770" s="72" t="s">
        <v>155</v>
      </c>
      <c r="I6770" s="72" t="s">
        <v>16</v>
      </c>
      <c r="J6770" s="72" t="s">
        <v>18</v>
      </c>
      <c r="K6770" s="72" t="s">
        <v>267</v>
      </c>
      <c r="L6770" s="72" t="s">
        <v>308</v>
      </c>
      <c r="M6770" s="72"/>
    </row>
    <row r="6771" spans="2:13" x14ac:dyDescent="0.25">
      <c r="B6771" s="72" t="s">
        <v>143</v>
      </c>
      <c r="C6771" s="72" t="s">
        <v>144</v>
      </c>
      <c r="D6771" s="72" t="s">
        <v>12</v>
      </c>
      <c r="E6771" s="72" t="s">
        <v>152</v>
      </c>
      <c r="F6771" s="73">
        <v>-1524</v>
      </c>
      <c r="G6771" s="72" t="s">
        <v>14</v>
      </c>
      <c r="H6771" s="72" t="s">
        <v>15</v>
      </c>
      <c r="I6771" s="72" t="s">
        <v>16</v>
      </c>
      <c r="J6771" s="72" t="s">
        <v>18</v>
      </c>
      <c r="K6771" s="72" t="s">
        <v>24</v>
      </c>
      <c r="L6771" s="72" t="s">
        <v>799</v>
      </c>
      <c r="M6771" s="72"/>
    </row>
    <row r="6772" spans="2:13" x14ac:dyDescent="0.25">
      <c r="B6772" s="72" t="s">
        <v>143</v>
      </c>
      <c r="C6772" s="72" t="s">
        <v>144</v>
      </c>
      <c r="D6772" s="72" t="s">
        <v>12</v>
      </c>
      <c r="E6772" s="72" t="s">
        <v>199</v>
      </c>
      <c r="F6772" s="73">
        <v>29</v>
      </c>
      <c r="G6772" s="72" t="s">
        <v>14</v>
      </c>
      <c r="H6772" s="72" t="s">
        <v>155</v>
      </c>
      <c r="I6772" s="72" t="s">
        <v>16</v>
      </c>
      <c r="J6772" s="72" t="s">
        <v>18</v>
      </c>
      <c r="K6772" s="72" t="s">
        <v>33</v>
      </c>
      <c r="L6772" s="72" t="s">
        <v>770</v>
      </c>
      <c r="M6772" s="72"/>
    </row>
    <row r="6773" spans="2:13" x14ac:dyDescent="0.25">
      <c r="B6773" s="72" t="s">
        <v>143</v>
      </c>
      <c r="C6773" s="72" t="s">
        <v>144</v>
      </c>
      <c r="D6773" s="72" t="s">
        <v>12</v>
      </c>
      <c r="E6773" s="72" t="s">
        <v>240</v>
      </c>
      <c r="F6773" s="73">
        <v>-738</v>
      </c>
      <c r="G6773" s="72" t="s">
        <v>14</v>
      </c>
      <c r="H6773" s="72" t="s">
        <v>15</v>
      </c>
      <c r="I6773" s="72" t="s">
        <v>16</v>
      </c>
      <c r="J6773" s="72" t="s">
        <v>18</v>
      </c>
      <c r="K6773" s="72" t="s">
        <v>147</v>
      </c>
      <c r="L6773" s="72" t="s">
        <v>523</v>
      </c>
      <c r="M6773" s="72"/>
    </row>
    <row r="6774" spans="2:13" x14ac:dyDescent="0.25">
      <c r="B6774" s="72" t="s">
        <v>143</v>
      </c>
      <c r="C6774" s="72" t="s">
        <v>144</v>
      </c>
      <c r="D6774" s="72" t="s">
        <v>12</v>
      </c>
      <c r="E6774" s="72" t="s">
        <v>282</v>
      </c>
      <c r="F6774" s="73">
        <v>-382</v>
      </c>
      <c r="G6774" s="72" t="s">
        <v>14</v>
      </c>
      <c r="H6774" s="72" t="s">
        <v>15</v>
      </c>
      <c r="I6774" s="72" t="s">
        <v>16</v>
      </c>
      <c r="J6774" s="72" t="s">
        <v>18</v>
      </c>
      <c r="K6774" s="72" t="s">
        <v>165</v>
      </c>
      <c r="L6774" s="72" t="s">
        <v>563</v>
      </c>
      <c r="M6774" s="72"/>
    </row>
    <row r="6775" spans="2:13" x14ac:dyDescent="0.25">
      <c r="B6775" s="72" t="s">
        <v>143</v>
      </c>
      <c r="C6775" s="72" t="s">
        <v>144</v>
      </c>
      <c r="D6775" s="72" t="s">
        <v>12</v>
      </c>
      <c r="E6775" s="72" t="s">
        <v>157</v>
      </c>
      <c r="F6775" s="73">
        <v>414791</v>
      </c>
      <c r="G6775" s="72" t="s">
        <v>14</v>
      </c>
      <c r="H6775" s="72" t="s">
        <v>15</v>
      </c>
      <c r="I6775" s="72" t="s">
        <v>16</v>
      </c>
      <c r="J6775" s="72" t="s">
        <v>18</v>
      </c>
      <c r="K6775" s="72" t="s">
        <v>147</v>
      </c>
      <c r="L6775" s="72" t="s">
        <v>506</v>
      </c>
      <c r="M6775" s="72" t="s">
        <v>322</v>
      </c>
    </row>
    <row r="6776" spans="2:13" x14ac:dyDescent="0.25">
      <c r="B6776" s="72" t="s">
        <v>143</v>
      </c>
      <c r="C6776" s="72" t="s">
        <v>144</v>
      </c>
      <c r="D6776" s="72" t="s">
        <v>12</v>
      </c>
      <c r="E6776" s="72" t="s">
        <v>164</v>
      </c>
      <c r="F6776" s="73">
        <v>-493452</v>
      </c>
      <c r="G6776" s="72" t="s">
        <v>14</v>
      </c>
      <c r="H6776" s="72" t="s">
        <v>15</v>
      </c>
      <c r="I6776" s="72" t="s">
        <v>16</v>
      </c>
      <c r="J6776" s="72" t="s">
        <v>18</v>
      </c>
      <c r="K6776" s="72" t="s">
        <v>214</v>
      </c>
      <c r="L6776" s="72" t="s">
        <v>479</v>
      </c>
      <c r="M6776" s="72"/>
    </row>
    <row r="6777" spans="2:13" x14ac:dyDescent="0.25">
      <c r="B6777" s="72" t="s">
        <v>143</v>
      </c>
      <c r="C6777" s="72" t="s">
        <v>144</v>
      </c>
      <c r="D6777" s="72" t="s">
        <v>12</v>
      </c>
      <c r="E6777" s="72" t="s">
        <v>229</v>
      </c>
      <c r="F6777" s="73">
        <v>-263592</v>
      </c>
      <c r="G6777" s="72" t="s">
        <v>14</v>
      </c>
      <c r="H6777" s="72" t="s">
        <v>155</v>
      </c>
      <c r="I6777" s="72" t="s">
        <v>16</v>
      </c>
      <c r="J6777" s="72" t="s">
        <v>18</v>
      </c>
      <c r="K6777" s="72" t="s">
        <v>33</v>
      </c>
      <c r="L6777" s="72" t="s">
        <v>179</v>
      </c>
      <c r="M6777" s="72"/>
    </row>
    <row r="6778" spans="2:13" x14ac:dyDescent="0.25">
      <c r="B6778" s="72" t="s">
        <v>143</v>
      </c>
      <c r="C6778" s="72" t="s">
        <v>144</v>
      </c>
      <c r="D6778" s="72" t="s">
        <v>12</v>
      </c>
      <c r="E6778" s="72" t="s">
        <v>188</v>
      </c>
      <c r="F6778" s="73">
        <v>127062</v>
      </c>
      <c r="G6778" s="72" t="s">
        <v>14</v>
      </c>
      <c r="H6778" s="72" t="s">
        <v>15</v>
      </c>
      <c r="I6778" s="72" t="s">
        <v>16</v>
      </c>
      <c r="J6778" s="72" t="s">
        <v>18</v>
      </c>
      <c r="K6778" s="72" t="s">
        <v>33</v>
      </c>
      <c r="L6778" s="72" t="s">
        <v>343</v>
      </c>
      <c r="M6778" s="72" t="s">
        <v>151</v>
      </c>
    </row>
    <row r="6779" spans="2:13" x14ac:dyDescent="0.25">
      <c r="B6779" s="72" t="s">
        <v>143</v>
      </c>
      <c r="C6779" s="72" t="s">
        <v>144</v>
      </c>
      <c r="D6779" s="72" t="s">
        <v>12</v>
      </c>
      <c r="E6779" s="72" t="s">
        <v>229</v>
      </c>
      <c r="F6779" s="73">
        <v>-262314</v>
      </c>
      <c r="G6779" s="72" t="s">
        <v>14</v>
      </c>
      <c r="H6779" s="72" t="s">
        <v>155</v>
      </c>
      <c r="I6779" s="72" t="s">
        <v>16</v>
      </c>
      <c r="J6779" s="72" t="s">
        <v>18</v>
      </c>
      <c r="K6779" s="72" t="s">
        <v>147</v>
      </c>
      <c r="L6779" s="72" t="s">
        <v>444</v>
      </c>
      <c r="M6779" s="72"/>
    </row>
    <row r="6780" spans="2:13" x14ac:dyDescent="0.25">
      <c r="B6780" s="72" t="s">
        <v>143</v>
      </c>
      <c r="C6780" s="72" t="s">
        <v>144</v>
      </c>
      <c r="D6780" s="72" t="s">
        <v>12</v>
      </c>
      <c r="E6780" s="72" t="s">
        <v>335</v>
      </c>
      <c r="F6780" s="73">
        <v>18899734</v>
      </c>
      <c r="G6780" s="72" t="s">
        <v>14</v>
      </c>
      <c r="H6780" s="72" t="s">
        <v>15</v>
      </c>
      <c r="I6780" s="72" t="s">
        <v>16</v>
      </c>
      <c r="J6780" s="72" t="s">
        <v>18</v>
      </c>
      <c r="K6780" s="72" t="s">
        <v>27</v>
      </c>
      <c r="L6780" s="72" t="s">
        <v>28</v>
      </c>
      <c r="M6780" s="72" t="s">
        <v>322</v>
      </c>
    </row>
    <row r="6781" spans="2:13" x14ac:dyDescent="0.25">
      <c r="B6781" s="72" t="s">
        <v>143</v>
      </c>
      <c r="C6781" s="72" t="s">
        <v>144</v>
      </c>
      <c r="D6781" s="72" t="s">
        <v>12</v>
      </c>
      <c r="E6781" s="72" t="s">
        <v>282</v>
      </c>
      <c r="F6781" s="73">
        <v>-635131</v>
      </c>
      <c r="G6781" s="72" t="s">
        <v>14</v>
      </c>
      <c r="H6781" s="72" t="s">
        <v>15</v>
      </c>
      <c r="I6781" s="72" t="s">
        <v>16</v>
      </c>
      <c r="J6781" s="72" t="s">
        <v>18</v>
      </c>
      <c r="K6781" s="72" t="s">
        <v>205</v>
      </c>
      <c r="L6781" s="72" t="s">
        <v>206</v>
      </c>
      <c r="M6781" s="72"/>
    </row>
    <row r="6782" spans="2:13" x14ac:dyDescent="0.25">
      <c r="B6782" s="72" t="s">
        <v>143</v>
      </c>
      <c r="C6782" s="72" t="s">
        <v>144</v>
      </c>
      <c r="D6782" s="72" t="s">
        <v>12</v>
      </c>
      <c r="E6782" s="72" t="s">
        <v>219</v>
      </c>
      <c r="F6782" s="73">
        <v>54923</v>
      </c>
      <c r="G6782" s="72" t="s">
        <v>14</v>
      </c>
      <c r="H6782" s="72" t="s">
        <v>155</v>
      </c>
      <c r="I6782" s="72" t="s">
        <v>16</v>
      </c>
      <c r="J6782" s="72" t="s">
        <v>18</v>
      </c>
      <c r="K6782" s="72" t="s">
        <v>147</v>
      </c>
      <c r="L6782" s="72" t="s">
        <v>571</v>
      </c>
      <c r="M6782" s="72"/>
    </row>
    <row r="6783" spans="2:13" x14ac:dyDescent="0.25">
      <c r="B6783" s="72" t="s">
        <v>143</v>
      </c>
      <c r="C6783" s="72" t="s">
        <v>144</v>
      </c>
      <c r="D6783" s="72" t="s">
        <v>12</v>
      </c>
      <c r="E6783" s="72" t="s">
        <v>164</v>
      </c>
      <c r="F6783" s="73">
        <v>-37694</v>
      </c>
      <c r="G6783" s="72" t="s">
        <v>14</v>
      </c>
      <c r="H6783" s="72" t="s">
        <v>155</v>
      </c>
      <c r="I6783" s="72" t="s">
        <v>16</v>
      </c>
      <c r="J6783" s="72" t="s">
        <v>18</v>
      </c>
      <c r="K6783" s="72" t="s">
        <v>147</v>
      </c>
      <c r="L6783" s="72" t="s">
        <v>520</v>
      </c>
      <c r="M6783" s="72"/>
    </row>
    <row r="6784" spans="2:13" x14ac:dyDescent="0.25">
      <c r="B6784" s="72" t="s">
        <v>143</v>
      </c>
      <c r="C6784" s="72" t="s">
        <v>144</v>
      </c>
      <c r="D6784" s="72" t="s">
        <v>12</v>
      </c>
      <c r="E6784" s="72" t="s">
        <v>164</v>
      </c>
      <c r="F6784" s="73">
        <v>-451</v>
      </c>
      <c r="G6784" s="72" t="s">
        <v>14</v>
      </c>
      <c r="H6784" s="72" t="s">
        <v>15</v>
      </c>
      <c r="I6784" s="72" t="s">
        <v>16</v>
      </c>
      <c r="J6784" s="72" t="s">
        <v>18</v>
      </c>
      <c r="K6784" s="72" t="s">
        <v>147</v>
      </c>
      <c r="L6784" s="72" t="s">
        <v>309</v>
      </c>
      <c r="M6784" s="72"/>
    </row>
    <row r="6785" spans="2:13" x14ac:dyDescent="0.25">
      <c r="B6785" s="72" t="s">
        <v>143</v>
      </c>
      <c r="C6785" s="72" t="s">
        <v>144</v>
      </c>
      <c r="D6785" s="72" t="s">
        <v>12</v>
      </c>
      <c r="E6785" s="72" t="s">
        <v>177</v>
      </c>
      <c r="F6785" s="73">
        <v>121391</v>
      </c>
      <c r="G6785" s="72" t="s">
        <v>14</v>
      </c>
      <c r="H6785" s="72" t="s">
        <v>15</v>
      </c>
      <c r="I6785" s="72" t="s">
        <v>16</v>
      </c>
      <c r="J6785" s="72" t="s">
        <v>18</v>
      </c>
      <c r="K6785" s="72" t="s">
        <v>33</v>
      </c>
      <c r="L6785" s="72" t="s">
        <v>436</v>
      </c>
      <c r="M6785" s="72"/>
    </row>
    <row r="6786" spans="2:13" x14ac:dyDescent="0.25">
      <c r="B6786" s="72" t="s">
        <v>143</v>
      </c>
      <c r="C6786" s="72" t="s">
        <v>144</v>
      </c>
      <c r="D6786" s="72" t="s">
        <v>12</v>
      </c>
      <c r="E6786" s="72" t="s">
        <v>181</v>
      </c>
      <c r="F6786" s="73">
        <v>-1540</v>
      </c>
      <c r="G6786" s="72" t="s">
        <v>14</v>
      </c>
      <c r="H6786" s="72" t="s">
        <v>15</v>
      </c>
      <c r="I6786" s="72" t="s">
        <v>16</v>
      </c>
      <c r="J6786" s="72" t="s">
        <v>18</v>
      </c>
      <c r="K6786" s="72" t="s">
        <v>147</v>
      </c>
      <c r="L6786" s="72" t="s">
        <v>506</v>
      </c>
      <c r="M6786" s="72"/>
    </row>
    <row r="6787" spans="2:13" x14ac:dyDescent="0.25">
      <c r="B6787" s="72" t="s">
        <v>143</v>
      </c>
      <c r="C6787" s="72" t="s">
        <v>144</v>
      </c>
      <c r="D6787" s="72" t="s">
        <v>12</v>
      </c>
      <c r="E6787" s="72" t="s">
        <v>282</v>
      </c>
      <c r="F6787" s="73">
        <v>-2</v>
      </c>
      <c r="G6787" s="72" t="s">
        <v>14</v>
      </c>
      <c r="H6787" s="72" t="s">
        <v>15</v>
      </c>
      <c r="I6787" s="72" t="s">
        <v>16</v>
      </c>
      <c r="J6787" s="72" t="s">
        <v>18</v>
      </c>
      <c r="K6787" s="72" t="s">
        <v>147</v>
      </c>
      <c r="L6787" s="72" t="s">
        <v>196</v>
      </c>
      <c r="M6787" s="72"/>
    </row>
    <row r="6788" spans="2:13" x14ac:dyDescent="0.25">
      <c r="B6788" s="72" t="s">
        <v>143</v>
      </c>
      <c r="C6788" s="72" t="s">
        <v>144</v>
      </c>
      <c r="D6788" s="72" t="s">
        <v>12</v>
      </c>
      <c r="E6788" s="72" t="s">
        <v>181</v>
      </c>
      <c r="F6788" s="73">
        <v>-46</v>
      </c>
      <c r="G6788" s="72" t="s">
        <v>14</v>
      </c>
      <c r="H6788" s="72" t="s">
        <v>155</v>
      </c>
      <c r="I6788" s="72" t="s">
        <v>16</v>
      </c>
      <c r="J6788" s="72" t="s">
        <v>18</v>
      </c>
      <c r="K6788" s="72" t="s">
        <v>33</v>
      </c>
      <c r="L6788" s="72" t="s">
        <v>583</v>
      </c>
      <c r="M6788" s="72"/>
    </row>
    <row r="6789" spans="2:13" x14ac:dyDescent="0.25">
      <c r="B6789" s="72" t="s">
        <v>143</v>
      </c>
      <c r="C6789" s="72" t="s">
        <v>144</v>
      </c>
      <c r="D6789" s="72" t="s">
        <v>12</v>
      </c>
      <c r="E6789" s="72" t="s">
        <v>160</v>
      </c>
      <c r="F6789" s="73">
        <v>441216</v>
      </c>
      <c r="G6789" s="72" t="s">
        <v>14</v>
      </c>
      <c r="H6789" s="72" t="s">
        <v>155</v>
      </c>
      <c r="I6789" s="72" t="s">
        <v>16</v>
      </c>
      <c r="J6789" s="72" t="s">
        <v>18</v>
      </c>
      <c r="K6789" s="72" t="s">
        <v>33</v>
      </c>
      <c r="L6789" s="72" t="s">
        <v>176</v>
      </c>
      <c r="M6789" s="72" t="s">
        <v>248</v>
      </c>
    </row>
    <row r="6790" spans="2:13" x14ac:dyDescent="0.25">
      <c r="B6790" s="72" t="s">
        <v>143</v>
      </c>
      <c r="C6790" s="72" t="s">
        <v>144</v>
      </c>
      <c r="D6790" s="72" t="s">
        <v>12</v>
      </c>
      <c r="E6790" s="72" t="s">
        <v>188</v>
      </c>
      <c r="F6790" s="73">
        <v>807319</v>
      </c>
      <c r="G6790" s="72" t="s">
        <v>14</v>
      </c>
      <c r="H6790" s="72" t="s">
        <v>155</v>
      </c>
      <c r="I6790" s="72" t="s">
        <v>16</v>
      </c>
      <c r="J6790" s="72" t="s">
        <v>18</v>
      </c>
      <c r="K6790" s="72" t="s">
        <v>147</v>
      </c>
      <c r="L6790" s="72" t="s">
        <v>432</v>
      </c>
      <c r="M6790" s="72" t="s">
        <v>163</v>
      </c>
    </row>
    <row r="6791" spans="2:13" x14ac:dyDescent="0.25">
      <c r="B6791" s="72" t="s">
        <v>143</v>
      </c>
      <c r="C6791" s="72" t="s">
        <v>144</v>
      </c>
      <c r="D6791" s="72" t="s">
        <v>12</v>
      </c>
      <c r="E6791" s="72" t="s">
        <v>177</v>
      </c>
      <c r="F6791" s="73">
        <v>25</v>
      </c>
      <c r="G6791" s="72" t="s">
        <v>14</v>
      </c>
      <c r="H6791" s="72" t="s">
        <v>155</v>
      </c>
      <c r="I6791" s="72" t="s">
        <v>16</v>
      </c>
      <c r="J6791" s="72" t="s">
        <v>18</v>
      </c>
      <c r="K6791" s="72" t="s">
        <v>33</v>
      </c>
      <c r="L6791" s="72" t="s">
        <v>330</v>
      </c>
      <c r="M6791" s="72"/>
    </row>
    <row r="6792" spans="2:13" x14ac:dyDescent="0.25">
      <c r="B6792" s="72" t="s">
        <v>143</v>
      </c>
      <c r="C6792" s="72" t="s">
        <v>144</v>
      </c>
      <c r="D6792" s="72" t="s">
        <v>12</v>
      </c>
      <c r="E6792" s="72" t="s">
        <v>197</v>
      </c>
      <c r="F6792" s="73">
        <v>1134290</v>
      </c>
      <c r="G6792" s="72" t="s">
        <v>14</v>
      </c>
      <c r="H6792" s="72" t="s">
        <v>15</v>
      </c>
      <c r="I6792" s="72" t="s">
        <v>16</v>
      </c>
      <c r="J6792" s="72" t="s">
        <v>18</v>
      </c>
      <c r="K6792" s="72" t="s">
        <v>214</v>
      </c>
      <c r="L6792" s="72" t="s">
        <v>599</v>
      </c>
      <c r="M6792" s="72" t="s">
        <v>163</v>
      </c>
    </row>
    <row r="6793" spans="2:13" x14ac:dyDescent="0.25">
      <c r="B6793" s="72" t="s">
        <v>143</v>
      </c>
      <c r="C6793" s="72" t="s">
        <v>144</v>
      </c>
      <c r="D6793" s="72" t="s">
        <v>12</v>
      </c>
      <c r="E6793" s="72" t="s">
        <v>152</v>
      </c>
      <c r="F6793" s="73">
        <v>-861</v>
      </c>
      <c r="G6793" s="72" t="s">
        <v>14</v>
      </c>
      <c r="H6793" s="72" t="s">
        <v>155</v>
      </c>
      <c r="I6793" s="72" t="s">
        <v>16</v>
      </c>
      <c r="J6793" s="72" t="s">
        <v>18</v>
      </c>
      <c r="K6793" s="72" t="s">
        <v>33</v>
      </c>
      <c r="L6793" s="72" t="s">
        <v>631</v>
      </c>
      <c r="M6793" s="72"/>
    </row>
    <row r="6794" spans="2:13" x14ac:dyDescent="0.25">
      <c r="B6794" s="72" t="s">
        <v>143</v>
      </c>
      <c r="C6794" s="72" t="s">
        <v>144</v>
      </c>
      <c r="D6794" s="72" t="s">
        <v>12</v>
      </c>
      <c r="E6794" s="72" t="s">
        <v>170</v>
      </c>
      <c r="F6794" s="73">
        <v>203178</v>
      </c>
      <c r="G6794" s="72" t="s">
        <v>14</v>
      </c>
      <c r="H6794" s="72" t="s">
        <v>15</v>
      </c>
      <c r="I6794" s="72" t="s">
        <v>16</v>
      </c>
      <c r="J6794" s="72" t="s">
        <v>18</v>
      </c>
      <c r="K6794" s="72" t="s">
        <v>147</v>
      </c>
      <c r="L6794" s="72" t="s">
        <v>182</v>
      </c>
      <c r="M6794" s="72" t="s">
        <v>191</v>
      </c>
    </row>
    <row r="6795" spans="2:13" x14ac:dyDescent="0.25">
      <c r="B6795" s="72" t="s">
        <v>143</v>
      </c>
      <c r="C6795" s="72" t="s">
        <v>144</v>
      </c>
      <c r="D6795" s="72" t="s">
        <v>12</v>
      </c>
      <c r="E6795" s="72" t="s">
        <v>237</v>
      </c>
      <c r="F6795" s="73">
        <v>9377</v>
      </c>
      <c r="G6795" s="72" t="s">
        <v>14</v>
      </c>
      <c r="H6795" s="72" t="s">
        <v>15</v>
      </c>
      <c r="I6795" s="72" t="s">
        <v>16</v>
      </c>
      <c r="J6795" s="72" t="s">
        <v>18</v>
      </c>
      <c r="K6795" s="72" t="s">
        <v>33</v>
      </c>
      <c r="L6795" s="72" t="s">
        <v>784</v>
      </c>
      <c r="M6795" s="72" t="s">
        <v>191</v>
      </c>
    </row>
    <row r="6796" spans="2:13" x14ac:dyDescent="0.25">
      <c r="B6796" s="72" t="s">
        <v>143</v>
      </c>
      <c r="C6796" s="72" t="s">
        <v>144</v>
      </c>
      <c r="D6796" s="72" t="s">
        <v>12</v>
      </c>
      <c r="E6796" s="72" t="s">
        <v>227</v>
      </c>
      <c r="F6796" s="73">
        <v>128433</v>
      </c>
      <c r="G6796" s="72" t="s">
        <v>14</v>
      </c>
      <c r="H6796" s="72" t="s">
        <v>15</v>
      </c>
      <c r="I6796" s="72" t="s">
        <v>16</v>
      </c>
      <c r="J6796" s="72" t="s">
        <v>18</v>
      </c>
      <c r="K6796" s="72" t="s">
        <v>214</v>
      </c>
      <c r="L6796" s="72" t="s">
        <v>699</v>
      </c>
      <c r="M6796" s="72" t="s">
        <v>163</v>
      </c>
    </row>
    <row r="6797" spans="2:13" x14ac:dyDescent="0.25">
      <c r="B6797" s="72" t="s">
        <v>143</v>
      </c>
      <c r="C6797" s="72" t="s">
        <v>144</v>
      </c>
      <c r="D6797" s="72" t="s">
        <v>12</v>
      </c>
      <c r="E6797" s="72" t="s">
        <v>160</v>
      </c>
      <c r="F6797" s="73">
        <v>105838</v>
      </c>
      <c r="G6797" s="72" t="s">
        <v>14</v>
      </c>
      <c r="H6797" s="72" t="s">
        <v>155</v>
      </c>
      <c r="I6797" s="72" t="s">
        <v>16</v>
      </c>
      <c r="J6797" s="72" t="s">
        <v>18</v>
      </c>
      <c r="K6797" s="72" t="s">
        <v>33</v>
      </c>
      <c r="L6797" s="72" t="s">
        <v>596</v>
      </c>
      <c r="M6797" s="72" t="s">
        <v>163</v>
      </c>
    </row>
    <row r="6798" spans="2:13" x14ac:dyDescent="0.25">
      <c r="B6798" s="72" t="s">
        <v>143</v>
      </c>
      <c r="C6798" s="72" t="s">
        <v>144</v>
      </c>
      <c r="D6798" s="72" t="s">
        <v>12</v>
      </c>
      <c r="E6798" s="72" t="s">
        <v>199</v>
      </c>
      <c r="F6798" s="73">
        <v>84831</v>
      </c>
      <c r="G6798" s="72" t="s">
        <v>14</v>
      </c>
      <c r="H6798" s="72" t="s">
        <v>15</v>
      </c>
      <c r="I6798" s="72" t="s">
        <v>16</v>
      </c>
      <c r="J6798" s="72" t="s">
        <v>18</v>
      </c>
      <c r="K6798" s="72" t="s">
        <v>147</v>
      </c>
      <c r="L6798" s="72" t="s">
        <v>369</v>
      </c>
      <c r="M6798" s="72"/>
    </row>
    <row r="6799" spans="2:13" x14ac:dyDescent="0.25">
      <c r="B6799" s="72" t="s">
        <v>143</v>
      </c>
      <c r="C6799" s="72" t="s">
        <v>144</v>
      </c>
      <c r="D6799" s="72" t="s">
        <v>12</v>
      </c>
      <c r="E6799" s="72" t="s">
        <v>197</v>
      </c>
      <c r="F6799" s="73">
        <v>316179</v>
      </c>
      <c r="G6799" s="72" t="s">
        <v>14</v>
      </c>
      <c r="H6799" s="72" t="s">
        <v>15</v>
      </c>
      <c r="I6799" s="72" t="s">
        <v>16</v>
      </c>
      <c r="J6799" s="72" t="s">
        <v>18</v>
      </c>
      <c r="K6799" s="72" t="s">
        <v>257</v>
      </c>
      <c r="L6799" s="72" t="s">
        <v>503</v>
      </c>
      <c r="M6799" s="72" t="s">
        <v>186</v>
      </c>
    </row>
    <row r="6800" spans="2:13" x14ac:dyDescent="0.25">
      <c r="B6800" s="72" t="s">
        <v>143</v>
      </c>
      <c r="C6800" s="72" t="s">
        <v>144</v>
      </c>
      <c r="D6800" s="72" t="s">
        <v>12</v>
      </c>
      <c r="E6800" s="72" t="s">
        <v>188</v>
      </c>
      <c r="F6800" s="73">
        <v>578399</v>
      </c>
      <c r="G6800" s="72" t="s">
        <v>14</v>
      </c>
      <c r="H6800" s="72" t="s">
        <v>155</v>
      </c>
      <c r="I6800" s="72" t="s">
        <v>16</v>
      </c>
      <c r="J6800" s="72" t="s">
        <v>18</v>
      </c>
      <c r="K6800" s="72" t="s">
        <v>33</v>
      </c>
      <c r="L6800" s="72" t="s">
        <v>412</v>
      </c>
      <c r="M6800" s="72" t="s">
        <v>163</v>
      </c>
    </row>
    <row r="6801" spans="2:13" x14ac:dyDescent="0.25">
      <c r="B6801" s="72" t="s">
        <v>143</v>
      </c>
      <c r="C6801" s="72" t="s">
        <v>144</v>
      </c>
      <c r="D6801" s="72" t="s">
        <v>12</v>
      </c>
      <c r="E6801" s="72" t="s">
        <v>152</v>
      </c>
      <c r="F6801" s="73">
        <v>-1</v>
      </c>
      <c r="G6801" s="72" t="s">
        <v>14</v>
      </c>
      <c r="H6801" s="72" t="s">
        <v>15</v>
      </c>
      <c r="I6801" s="72" t="s">
        <v>16</v>
      </c>
      <c r="J6801" s="72" t="s">
        <v>18</v>
      </c>
      <c r="K6801" s="72" t="s">
        <v>24</v>
      </c>
      <c r="L6801" s="72" t="s">
        <v>182</v>
      </c>
      <c r="M6801" s="72"/>
    </row>
    <row r="6802" spans="2:13" x14ac:dyDescent="0.25">
      <c r="B6802" s="72" t="s">
        <v>143</v>
      </c>
      <c r="C6802" s="72" t="s">
        <v>144</v>
      </c>
      <c r="D6802" s="72" t="s">
        <v>12</v>
      </c>
      <c r="E6802" s="72" t="s">
        <v>240</v>
      </c>
      <c r="F6802" s="73">
        <v>-48703</v>
      </c>
      <c r="G6802" s="72" t="s">
        <v>14</v>
      </c>
      <c r="H6802" s="72" t="s">
        <v>15</v>
      </c>
      <c r="I6802" s="72" t="s">
        <v>16</v>
      </c>
      <c r="J6802" s="72" t="s">
        <v>18</v>
      </c>
      <c r="K6802" s="72" t="s">
        <v>165</v>
      </c>
      <c r="L6802" s="72" t="s">
        <v>707</v>
      </c>
      <c r="M6802" s="72"/>
    </row>
    <row r="6803" spans="2:13" x14ac:dyDescent="0.25">
      <c r="B6803" s="72" t="s">
        <v>143</v>
      </c>
      <c r="C6803" s="72" t="s">
        <v>144</v>
      </c>
      <c r="D6803" s="72" t="s">
        <v>12</v>
      </c>
      <c r="E6803" s="72" t="s">
        <v>145</v>
      </c>
      <c r="F6803" s="73">
        <v>-20108</v>
      </c>
      <c r="G6803" s="72" t="s">
        <v>14</v>
      </c>
      <c r="H6803" s="72" t="s">
        <v>155</v>
      </c>
      <c r="I6803" s="72" t="s">
        <v>16</v>
      </c>
      <c r="J6803" s="72" t="s">
        <v>18</v>
      </c>
      <c r="K6803" s="72" t="s">
        <v>33</v>
      </c>
      <c r="L6803" s="72" t="s">
        <v>751</v>
      </c>
      <c r="M6803" s="72"/>
    </row>
    <row r="6804" spans="2:13" x14ac:dyDescent="0.25">
      <c r="B6804" s="72" t="s">
        <v>143</v>
      </c>
      <c r="C6804" s="72" t="s">
        <v>144</v>
      </c>
      <c r="D6804" s="72" t="s">
        <v>12</v>
      </c>
      <c r="E6804" s="72" t="s">
        <v>292</v>
      </c>
      <c r="F6804" s="73">
        <v>159903</v>
      </c>
      <c r="G6804" s="72" t="s">
        <v>14</v>
      </c>
      <c r="H6804" s="72" t="s">
        <v>15</v>
      </c>
      <c r="I6804" s="72" t="s">
        <v>16</v>
      </c>
      <c r="J6804" s="72" t="s">
        <v>18</v>
      </c>
      <c r="K6804" s="72" t="s">
        <v>33</v>
      </c>
      <c r="L6804" s="72" t="s">
        <v>290</v>
      </c>
      <c r="M6804" s="72" t="s">
        <v>522</v>
      </c>
    </row>
    <row r="6805" spans="2:13" x14ac:dyDescent="0.25">
      <c r="B6805" s="72" t="s">
        <v>143</v>
      </c>
      <c r="C6805" s="72" t="s">
        <v>144</v>
      </c>
      <c r="D6805" s="72" t="s">
        <v>12</v>
      </c>
      <c r="E6805" s="72" t="s">
        <v>219</v>
      </c>
      <c r="F6805" s="73">
        <v>101447</v>
      </c>
      <c r="G6805" s="72" t="s">
        <v>14</v>
      </c>
      <c r="H6805" s="72" t="s">
        <v>15</v>
      </c>
      <c r="I6805" s="72" t="s">
        <v>16</v>
      </c>
      <c r="J6805" s="72" t="s">
        <v>18</v>
      </c>
      <c r="K6805" s="72" t="s">
        <v>257</v>
      </c>
      <c r="L6805" s="72" t="s">
        <v>258</v>
      </c>
      <c r="M6805" s="72"/>
    </row>
    <row r="6806" spans="2:13" x14ac:dyDescent="0.25">
      <c r="B6806" s="72" t="s">
        <v>143</v>
      </c>
      <c r="C6806" s="72" t="s">
        <v>144</v>
      </c>
      <c r="D6806" s="72" t="s">
        <v>12</v>
      </c>
      <c r="E6806" s="72" t="s">
        <v>282</v>
      </c>
      <c r="F6806" s="73">
        <v>-664</v>
      </c>
      <c r="G6806" s="72" t="s">
        <v>14</v>
      </c>
      <c r="H6806" s="72" t="s">
        <v>155</v>
      </c>
      <c r="I6806" s="72" t="s">
        <v>16</v>
      </c>
      <c r="J6806" s="72" t="s">
        <v>18</v>
      </c>
      <c r="K6806" s="72" t="s">
        <v>147</v>
      </c>
      <c r="L6806" s="72" t="s">
        <v>444</v>
      </c>
      <c r="M6806" s="72"/>
    </row>
    <row r="6807" spans="2:13" x14ac:dyDescent="0.25">
      <c r="B6807" s="72" t="s">
        <v>143</v>
      </c>
      <c r="C6807" s="72" t="s">
        <v>144</v>
      </c>
      <c r="D6807" s="72" t="s">
        <v>12</v>
      </c>
      <c r="E6807" s="72" t="s">
        <v>237</v>
      </c>
      <c r="F6807" s="73">
        <v>357899</v>
      </c>
      <c r="G6807" s="72" t="s">
        <v>14</v>
      </c>
      <c r="H6807" s="72" t="s">
        <v>15</v>
      </c>
      <c r="I6807" s="72" t="s">
        <v>16</v>
      </c>
      <c r="J6807" s="72" t="s">
        <v>18</v>
      </c>
      <c r="K6807" s="72" t="s">
        <v>33</v>
      </c>
      <c r="L6807" s="72" t="s">
        <v>224</v>
      </c>
      <c r="M6807" s="72" t="s">
        <v>248</v>
      </c>
    </row>
    <row r="6808" spans="2:13" x14ac:dyDescent="0.25">
      <c r="B6808" s="72" t="s">
        <v>143</v>
      </c>
      <c r="C6808" s="72" t="s">
        <v>144</v>
      </c>
      <c r="D6808" s="72" t="s">
        <v>12</v>
      </c>
      <c r="E6808" s="72" t="s">
        <v>145</v>
      </c>
      <c r="F6808" s="73">
        <v>-26519</v>
      </c>
      <c r="G6808" s="72" t="s">
        <v>14</v>
      </c>
      <c r="H6808" s="72" t="s">
        <v>155</v>
      </c>
      <c r="I6808" s="72" t="s">
        <v>16</v>
      </c>
      <c r="J6808" s="72" t="s">
        <v>18</v>
      </c>
      <c r="K6808" s="72" t="s">
        <v>147</v>
      </c>
      <c r="L6808" s="72" t="s">
        <v>365</v>
      </c>
      <c r="M6808" s="72"/>
    </row>
    <row r="6809" spans="2:13" x14ac:dyDescent="0.25">
      <c r="B6809" s="72" t="s">
        <v>143</v>
      </c>
      <c r="C6809" s="72" t="s">
        <v>144</v>
      </c>
      <c r="D6809" s="72" t="s">
        <v>12</v>
      </c>
      <c r="E6809" s="72" t="s">
        <v>152</v>
      </c>
      <c r="F6809" s="73">
        <v>-8908</v>
      </c>
      <c r="G6809" s="72" t="s">
        <v>14</v>
      </c>
      <c r="H6809" s="72" t="s">
        <v>15</v>
      </c>
      <c r="I6809" s="72" t="s">
        <v>16</v>
      </c>
      <c r="J6809" s="72" t="s">
        <v>18</v>
      </c>
      <c r="K6809" s="72" t="s">
        <v>21</v>
      </c>
      <c r="L6809" s="72" t="s">
        <v>602</v>
      </c>
      <c r="M6809" s="72"/>
    </row>
    <row r="6810" spans="2:13" x14ac:dyDescent="0.25">
      <c r="B6810" s="72" t="s">
        <v>143</v>
      </c>
      <c r="C6810" s="72" t="s">
        <v>144</v>
      </c>
      <c r="D6810" s="72" t="s">
        <v>12</v>
      </c>
      <c r="E6810" s="72" t="s">
        <v>383</v>
      </c>
      <c r="F6810" s="73">
        <v>144401</v>
      </c>
      <c r="G6810" s="72" t="s">
        <v>14</v>
      </c>
      <c r="H6810" s="72" t="s">
        <v>15</v>
      </c>
      <c r="I6810" s="72" t="s">
        <v>16</v>
      </c>
      <c r="J6810" s="72" t="s">
        <v>18</v>
      </c>
      <c r="K6810" s="72" t="s">
        <v>161</v>
      </c>
      <c r="L6810" s="72" t="s">
        <v>379</v>
      </c>
      <c r="M6810" s="72" t="s">
        <v>384</v>
      </c>
    </row>
    <row r="6811" spans="2:13" x14ac:dyDescent="0.25">
      <c r="B6811" s="72" t="s">
        <v>143</v>
      </c>
      <c r="C6811" s="72" t="s">
        <v>144</v>
      </c>
      <c r="D6811" s="72" t="s">
        <v>12</v>
      </c>
      <c r="E6811" s="72" t="s">
        <v>160</v>
      </c>
      <c r="F6811" s="73">
        <v>20369</v>
      </c>
      <c r="G6811" s="72" t="s">
        <v>14</v>
      </c>
      <c r="H6811" s="72" t="s">
        <v>15</v>
      </c>
      <c r="I6811" s="72" t="s">
        <v>16</v>
      </c>
      <c r="J6811" s="72" t="s">
        <v>18</v>
      </c>
      <c r="K6811" s="72" t="s">
        <v>33</v>
      </c>
      <c r="L6811" s="72" t="s">
        <v>361</v>
      </c>
      <c r="M6811" s="72" t="s">
        <v>191</v>
      </c>
    </row>
    <row r="6812" spans="2:13" x14ac:dyDescent="0.25">
      <c r="B6812" s="72" t="s">
        <v>143</v>
      </c>
      <c r="C6812" s="72" t="s">
        <v>144</v>
      </c>
      <c r="D6812" s="72" t="s">
        <v>12</v>
      </c>
      <c r="E6812" s="72" t="s">
        <v>152</v>
      </c>
      <c r="F6812" s="73">
        <v>-1322</v>
      </c>
      <c r="G6812" s="72" t="s">
        <v>14</v>
      </c>
      <c r="H6812" s="72" t="s">
        <v>15</v>
      </c>
      <c r="I6812" s="72" t="s">
        <v>16</v>
      </c>
      <c r="J6812" s="72" t="s">
        <v>18</v>
      </c>
      <c r="K6812" s="72" t="s">
        <v>33</v>
      </c>
      <c r="L6812" s="72" t="s">
        <v>714</v>
      </c>
      <c r="M6812" s="72"/>
    </row>
    <row r="6813" spans="2:13" x14ac:dyDescent="0.25">
      <c r="B6813" s="72" t="s">
        <v>143</v>
      </c>
      <c r="C6813" s="72" t="s">
        <v>144</v>
      </c>
      <c r="D6813" s="72" t="s">
        <v>12</v>
      </c>
      <c r="E6813" s="72" t="s">
        <v>145</v>
      </c>
      <c r="F6813" s="73">
        <v>-1512</v>
      </c>
      <c r="G6813" s="72" t="s">
        <v>14</v>
      </c>
      <c r="H6813" s="72" t="s">
        <v>15</v>
      </c>
      <c r="I6813" s="72" t="s">
        <v>16</v>
      </c>
      <c r="J6813" s="72" t="s">
        <v>18</v>
      </c>
      <c r="K6813" s="72" t="s">
        <v>24</v>
      </c>
      <c r="L6813" s="72" t="s">
        <v>794</v>
      </c>
      <c r="M6813" s="72"/>
    </row>
    <row r="6814" spans="2:13" x14ac:dyDescent="0.25">
      <c r="B6814" s="72" t="s">
        <v>143</v>
      </c>
      <c r="C6814" s="72" t="s">
        <v>144</v>
      </c>
      <c r="D6814" s="72" t="s">
        <v>12</v>
      </c>
      <c r="E6814" s="72" t="s">
        <v>292</v>
      </c>
      <c r="F6814" s="73">
        <v>1022327</v>
      </c>
      <c r="G6814" s="72" t="s">
        <v>14</v>
      </c>
      <c r="H6814" s="72" t="s">
        <v>15</v>
      </c>
      <c r="I6814" s="72" t="s">
        <v>16</v>
      </c>
      <c r="J6814" s="72" t="s">
        <v>18</v>
      </c>
      <c r="K6814" s="72" t="s">
        <v>257</v>
      </c>
      <c r="L6814" s="72" t="s">
        <v>299</v>
      </c>
      <c r="M6814" s="72" t="s">
        <v>293</v>
      </c>
    </row>
    <row r="6815" spans="2:13" x14ac:dyDescent="0.25">
      <c r="B6815" s="72" t="s">
        <v>143</v>
      </c>
      <c r="C6815" s="72" t="s">
        <v>144</v>
      </c>
      <c r="D6815" s="72" t="s">
        <v>12</v>
      </c>
      <c r="E6815" s="72" t="s">
        <v>282</v>
      </c>
      <c r="F6815" s="73">
        <v>-581</v>
      </c>
      <c r="G6815" s="72" t="s">
        <v>14</v>
      </c>
      <c r="H6815" s="72" t="s">
        <v>15</v>
      </c>
      <c r="I6815" s="72" t="s">
        <v>16</v>
      </c>
      <c r="J6815" s="72" t="s">
        <v>18</v>
      </c>
      <c r="K6815" s="72" t="s">
        <v>33</v>
      </c>
      <c r="L6815" s="72" t="s">
        <v>462</v>
      </c>
      <c r="M6815" s="72"/>
    </row>
    <row r="6816" spans="2:13" x14ac:dyDescent="0.25">
      <c r="B6816" s="72" t="s">
        <v>143</v>
      </c>
      <c r="C6816" s="72" t="s">
        <v>144</v>
      </c>
      <c r="D6816" s="72" t="s">
        <v>12</v>
      </c>
      <c r="E6816" s="72" t="s">
        <v>152</v>
      </c>
      <c r="F6816" s="73">
        <v>-80</v>
      </c>
      <c r="G6816" s="72" t="s">
        <v>14</v>
      </c>
      <c r="H6816" s="72" t="s">
        <v>155</v>
      </c>
      <c r="I6816" s="72" t="s">
        <v>16</v>
      </c>
      <c r="J6816" s="72" t="s">
        <v>18</v>
      </c>
      <c r="K6816" s="72" t="s">
        <v>184</v>
      </c>
      <c r="L6816" s="72" t="s">
        <v>356</v>
      </c>
      <c r="M6816" s="72"/>
    </row>
    <row r="6817" spans="2:13" x14ac:dyDescent="0.25">
      <c r="B6817" s="72" t="s">
        <v>143</v>
      </c>
      <c r="C6817" s="72" t="s">
        <v>144</v>
      </c>
      <c r="D6817" s="72" t="s">
        <v>12</v>
      </c>
      <c r="E6817" s="72" t="s">
        <v>219</v>
      </c>
      <c r="F6817" s="73">
        <v>2251</v>
      </c>
      <c r="G6817" s="72" t="s">
        <v>14</v>
      </c>
      <c r="H6817" s="72" t="s">
        <v>15</v>
      </c>
      <c r="I6817" s="72" t="s">
        <v>16</v>
      </c>
      <c r="J6817" s="72" t="s">
        <v>18</v>
      </c>
      <c r="K6817" s="72" t="s">
        <v>33</v>
      </c>
      <c r="L6817" s="72" t="s">
        <v>431</v>
      </c>
      <c r="M6817" s="72"/>
    </row>
    <row r="6818" spans="2:13" x14ac:dyDescent="0.25">
      <c r="B6818" s="72" t="s">
        <v>143</v>
      </c>
      <c r="C6818" s="72" t="s">
        <v>144</v>
      </c>
      <c r="D6818" s="72" t="s">
        <v>12</v>
      </c>
      <c r="E6818" s="72" t="s">
        <v>154</v>
      </c>
      <c r="F6818" s="73">
        <v>-1118</v>
      </c>
      <c r="G6818" s="72" t="s">
        <v>14</v>
      </c>
      <c r="H6818" s="72" t="s">
        <v>15</v>
      </c>
      <c r="I6818" s="72" t="s">
        <v>16</v>
      </c>
      <c r="J6818" s="72" t="s">
        <v>18</v>
      </c>
      <c r="K6818" s="72" t="s">
        <v>147</v>
      </c>
      <c r="L6818" s="72" t="s">
        <v>259</v>
      </c>
      <c r="M6818" s="72"/>
    </row>
    <row r="6819" spans="2:13" x14ac:dyDescent="0.25">
      <c r="B6819" s="72" t="s">
        <v>143</v>
      </c>
      <c r="C6819" s="72" t="s">
        <v>144</v>
      </c>
      <c r="D6819" s="72" t="s">
        <v>12</v>
      </c>
      <c r="E6819" s="72" t="s">
        <v>229</v>
      </c>
      <c r="F6819" s="73">
        <v>-163995</v>
      </c>
      <c r="G6819" s="72" t="s">
        <v>14</v>
      </c>
      <c r="H6819" s="72" t="s">
        <v>15</v>
      </c>
      <c r="I6819" s="72" t="s">
        <v>16</v>
      </c>
      <c r="J6819" s="72" t="s">
        <v>18</v>
      </c>
      <c r="K6819" s="72" t="s">
        <v>267</v>
      </c>
      <c r="L6819" s="72" t="s">
        <v>576</v>
      </c>
      <c r="M6819" s="72"/>
    </row>
    <row r="6820" spans="2:13" x14ac:dyDescent="0.25">
      <c r="B6820" s="72" t="s">
        <v>143</v>
      </c>
      <c r="C6820" s="72" t="s">
        <v>144</v>
      </c>
      <c r="D6820" s="72" t="s">
        <v>12</v>
      </c>
      <c r="E6820" s="72" t="s">
        <v>177</v>
      </c>
      <c r="F6820" s="73">
        <v>124410</v>
      </c>
      <c r="G6820" s="72" t="s">
        <v>14</v>
      </c>
      <c r="H6820" s="72" t="s">
        <v>15</v>
      </c>
      <c r="I6820" s="72" t="s">
        <v>16</v>
      </c>
      <c r="J6820" s="72" t="s">
        <v>18</v>
      </c>
      <c r="K6820" s="72" t="s">
        <v>147</v>
      </c>
      <c r="L6820" s="72" t="s">
        <v>432</v>
      </c>
      <c r="M6820" s="72"/>
    </row>
    <row r="6821" spans="2:13" x14ac:dyDescent="0.25">
      <c r="B6821" s="72" t="s">
        <v>143</v>
      </c>
      <c r="C6821" s="72" t="s">
        <v>144</v>
      </c>
      <c r="D6821" s="72" t="s">
        <v>12</v>
      </c>
      <c r="E6821" s="72" t="s">
        <v>219</v>
      </c>
      <c r="F6821" s="73">
        <v>3974</v>
      </c>
      <c r="G6821" s="72" t="s">
        <v>14</v>
      </c>
      <c r="H6821" s="72" t="s">
        <v>15</v>
      </c>
      <c r="I6821" s="72" t="s">
        <v>16</v>
      </c>
      <c r="J6821" s="72" t="s">
        <v>18</v>
      </c>
      <c r="K6821" s="72" t="s">
        <v>168</v>
      </c>
      <c r="L6821" s="72" t="s">
        <v>288</v>
      </c>
      <c r="M6821" s="72"/>
    </row>
    <row r="6822" spans="2:13" x14ac:dyDescent="0.25">
      <c r="B6822" s="72" t="s">
        <v>143</v>
      </c>
      <c r="C6822" s="72" t="s">
        <v>144</v>
      </c>
      <c r="D6822" s="72" t="s">
        <v>12</v>
      </c>
      <c r="E6822" s="72" t="s">
        <v>152</v>
      </c>
      <c r="F6822" s="73">
        <v>-53978</v>
      </c>
      <c r="G6822" s="72" t="s">
        <v>14</v>
      </c>
      <c r="H6822" s="72" t="s">
        <v>15</v>
      </c>
      <c r="I6822" s="72" t="s">
        <v>16</v>
      </c>
      <c r="J6822" s="72" t="s">
        <v>18</v>
      </c>
      <c r="K6822" s="72" t="s">
        <v>147</v>
      </c>
      <c r="L6822" s="72" t="s">
        <v>467</v>
      </c>
      <c r="M6822" s="72"/>
    </row>
    <row r="6823" spans="2:13" x14ac:dyDescent="0.25">
      <c r="B6823" s="72" t="s">
        <v>143</v>
      </c>
      <c r="C6823" s="72" t="s">
        <v>144</v>
      </c>
      <c r="D6823" s="72" t="s">
        <v>12</v>
      </c>
      <c r="E6823" s="72" t="s">
        <v>292</v>
      </c>
      <c r="F6823" s="73">
        <v>1609851</v>
      </c>
      <c r="G6823" s="72" t="s">
        <v>14</v>
      </c>
      <c r="H6823" s="72" t="s">
        <v>15</v>
      </c>
      <c r="I6823" s="72" t="s">
        <v>16</v>
      </c>
      <c r="J6823" s="72" t="s">
        <v>18</v>
      </c>
      <c r="K6823" s="72" t="s">
        <v>24</v>
      </c>
      <c r="L6823" s="72" t="s">
        <v>483</v>
      </c>
      <c r="M6823" s="72" t="s">
        <v>519</v>
      </c>
    </row>
    <row r="6824" spans="2:13" x14ac:dyDescent="0.25">
      <c r="B6824" s="72" t="s">
        <v>143</v>
      </c>
      <c r="C6824" s="72" t="s">
        <v>144</v>
      </c>
      <c r="D6824" s="72" t="s">
        <v>12</v>
      </c>
      <c r="E6824" s="72" t="s">
        <v>154</v>
      </c>
      <c r="F6824" s="73">
        <v>-1</v>
      </c>
      <c r="G6824" s="72" t="s">
        <v>14</v>
      </c>
      <c r="H6824" s="72" t="s">
        <v>155</v>
      </c>
      <c r="I6824" s="72" t="s">
        <v>16</v>
      </c>
      <c r="J6824" s="72" t="s">
        <v>18</v>
      </c>
      <c r="K6824" s="72" t="s">
        <v>33</v>
      </c>
      <c r="L6824" s="72" t="s">
        <v>167</v>
      </c>
      <c r="M6824" s="72"/>
    </row>
    <row r="6825" spans="2:13" x14ac:dyDescent="0.25">
      <c r="B6825" s="72" t="s">
        <v>143</v>
      </c>
      <c r="C6825" s="72" t="s">
        <v>144</v>
      </c>
      <c r="D6825" s="72" t="s">
        <v>12</v>
      </c>
      <c r="E6825" s="72" t="s">
        <v>183</v>
      </c>
      <c r="F6825" s="73">
        <v>107191</v>
      </c>
      <c r="G6825" s="72" t="s">
        <v>14</v>
      </c>
      <c r="H6825" s="72" t="s">
        <v>15</v>
      </c>
      <c r="I6825" s="72" t="s">
        <v>16</v>
      </c>
      <c r="J6825" s="72" t="s">
        <v>18</v>
      </c>
      <c r="K6825" s="72" t="s">
        <v>147</v>
      </c>
      <c r="L6825" s="72" t="s">
        <v>506</v>
      </c>
      <c r="M6825" s="72" t="s">
        <v>248</v>
      </c>
    </row>
    <row r="6826" spans="2:13" x14ac:dyDescent="0.25">
      <c r="B6826" s="72" t="s">
        <v>143</v>
      </c>
      <c r="C6826" s="72" t="s">
        <v>144</v>
      </c>
      <c r="D6826" s="72" t="s">
        <v>12</v>
      </c>
      <c r="E6826" s="72" t="s">
        <v>229</v>
      </c>
      <c r="F6826" s="73">
        <v>-46043</v>
      </c>
      <c r="G6826" s="72" t="s">
        <v>14</v>
      </c>
      <c r="H6826" s="72" t="s">
        <v>155</v>
      </c>
      <c r="I6826" s="72" t="s">
        <v>16</v>
      </c>
      <c r="J6826" s="72" t="s">
        <v>18</v>
      </c>
      <c r="K6826" s="72" t="s">
        <v>33</v>
      </c>
      <c r="L6826" s="72" t="s">
        <v>392</v>
      </c>
      <c r="M6826" s="72"/>
    </row>
    <row r="6827" spans="2:13" x14ac:dyDescent="0.25">
      <c r="B6827" s="72" t="s">
        <v>143</v>
      </c>
      <c r="C6827" s="72" t="s">
        <v>144</v>
      </c>
      <c r="D6827" s="72" t="s">
        <v>12</v>
      </c>
      <c r="E6827" s="72" t="s">
        <v>213</v>
      </c>
      <c r="F6827" s="73">
        <v>66347</v>
      </c>
      <c r="G6827" s="72" t="s">
        <v>14</v>
      </c>
      <c r="H6827" s="72" t="s">
        <v>155</v>
      </c>
      <c r="I6827" s="72" t="s">
        <v>16</v>
      </c>
      <c r="J6827" s="72" t="s">
        <v>18</v>
      </c>
      <c r="K6827" s="72" t="s">
        <v>33</v>
      </c>
      <c r="L6827" s="72" t="s">
        <v>364</v>
      </c>
      <c r="M6827" s="72" t="s">
        <v>151</v>
      </c>
    </row>
    <row r="6828" spans="2:13" x14ac:dyDescent="0.25">
      <c r="B6828" s="72" t="s">
        <v>143</v>
      </c>
      <c r="C6828" s="72" t="s">
        <v>144</v>
      </c>
      <c r="D6828" s="72" t="s">
        <v>12</v>
      </c>
      <c r="E6828" s="72" t="s">
        <v>242</v>
      </c>
      <c r="F6828" s="73">
        <v>-209604</v>
      </c>
      <c r="G6828" s="72" t="s">
        <v>14</v>
      </c>
      <c r="H6828" s="72" t="s">
        <v>15</v>
      </c>
      <c r="I6828" s="72" t="s">
        <v>16</v>
      </c>
      <c r="J6828" s="72" t="s">
        <v>18</v>
      </c>
      <c r="K6828" s="72" t="s">
        <v>161</v>
      </c>
      <c r="L6828" s="72" t="s">
        <v>341</v>
      </c>
      <c r="M6828" s="72"/>
    </row>
    <row r="6829" spans="2:13" x14ac:dyDescent="0.25">
      <c r="B6829" s="72" t="s">
        <v>143</v>
      </c>
      <c r="C6829" s="72" t="s">
        <v>144</v>
      </c>
      <c r="D6829" s="72" t="s">
        <v>12</v>
      </c>
      <c r="E6829" s="72" t="s">
        <v>157</v>
      </c>
      <c r="F6829" s="73">
        <v>590580</v>
      </c>
      <c r="G6829" s="72" t="s">
        <v>14</v>
      </c>
      <c r="H6829" s="72" t="s">
        <v>155</v>
      </c>
      <c r="I6829" s="72" t="s">
        <v>16</v>
      </c>
      <c r="J6829" s="72" t="s">
        <v>18</v>
      </c>
      <c r="K6829" s="72" t="s">
        <v>147</v>
      </c>
      <c r="L6829" s="72" t="s">
        <v>587</v>
      </c>
      <c r="M6829" s="72" t="s">
        <v>322</v>
      </c>
    </row>
    <row r="6830" spans="2:13" x14ac:dyDescent="0.25">
      <c r="B6830" s="72" t="s">
        <v>143</v>
      </c>
      <c r="C6830" s="72" t="s">
        <v>144</v>
      </c>
      <c r="D6830" s="72" t="s">
        <v>12</v>
      </c>
      <c r="E6830" s="72" t="s">
        <v>164</v>
      </c>
      <c r="F6830" s="73">
        <v>-162465</v>
      </c>
      <c r="G6830" s="72" t="s">
        <v>14</v>
      </c>
      <c r="H6830" s="72" t="s">
        <v>155</v>
      </c>
      <c r="I6830" s="72" t="s">
        <v>16</v>
      </c>
      <c r="J6830" s="72" t="s">
        <v>18</v>
      </c>
      <c r="K6830" s="72" t="s">
        <v>33</v>
      </c>
      <c r="L6830" s="72" t="s">
        <v>482</v>
      </c>
      <c r="M6830" s="72"/>
    </row>
    <row r="6831" spans="2:13" x14ac:dyDescent="0.25">
      <c r="B6831" s="72" t="s">
        <v>143</v>
      </c>
      <c r="C6831" s="72" t="s">
        <v>144</v>
      </c>
      <c r="D6831" s="72" t="s">
        <v>12</v>
      </c>
      <c r="E6831" s="72" t="s">
        <v>145</v>
      </c>
      <c r="F6831" s="73">
        <v>-43790</v>
      </c>
      <c r="G6831" s="72" t="s">
        <v>14</v>
      </c>
      <c r="H6831" s="72" t="s">
        <v>15</v>
      </c>
      <c r="I6831" s="72" t="s">
        <v>16</v>
      </c>
      <c r="J6831" s="72" t="s">
        <v>18</v>
      </c>
      <c r="K6831" s="72" t="s">
        <v>33</v>
      </c>
      <c r="L6831" s="72" t="s">
        <v>402</v>
      </c>
      <c r="M6831" s="72"/>
    </row>
    <row r="6832" spans="2:13" x14ac:dyDescent="0.25">
      <c r="B6832" s="72" t="s">
        <v>143</v>
      </c>
      <c r="C6832" s="72" t="s">
        <v>144</v>
      </c>
      <c r="D6832" s="72" t="s">
        <v>12</v>
      </c>
      <c r="E6832" s="72" t="s">
        <v>240</v>
      </c>
      <c r="F6832" s="73">
        <v>-16193</v>
      </c>
      <c r="G6832" s="72" t="s">
        <v>14</v>
      </c>
      <c r="H6832" s="72" t="s">
        <v>15</v>
      </c>
      <c r="I6832" s="72" t="s">
        <v>16</v>
      </c>
      <c r="J6832" s="72" t="s">
        <v>18</v>
      </c>
      <c r="K6832" s="72" t="s">
        <v>205</v>
      </c>
      <c r="L6832" s="72" t="s">
        <v>662</v>
      </c>
      <c r="M6832" s="72"/>
    </row>
    <row r="6833" spans="2:13" x14ac:dyDescent="0.25">
      <c r="B6833" s="72" t="s">
        <v>143</v>
      </c>
      <c r="C6833" s="72" t="s">
        <v>144</v>
      </c>
      <c r="D6833" s="72" t="s">
        <v>12</v>
      </c>
      <c r="E6833" s="72" t="s">
        <v>177</v>
      </c>
      <c r="F6833" s="73">
        <v>41079</v>
      </c>
      <c r="G6833" s="72" t="s">
        <v>14</v>
      </c>
      <c r="H6833" s="72" t="s">
        <v>155</v>
      </c>
      <c r="I6833" s="72" t="s">
        <v>16</v>
      </c>
      <c r="J6833" s="72" t="s">
        <v>18</v>
      </c>
      <c r="K6833" s="72" t="s">
        <v>33</v>
      </c>
      <c r="L6833" s="72" t="s">
        <v>465</v>
      </c>
      <c r="M6833" s="72"/>
    </row>
    <row r="6834" spans="2:13" x14ac:dyDescent="0.25">
      <c r="B6834" s="72" t="s">
        <v>143</v>
      </c>
      <c r="C6834" s="72" t="s">
        <v>144</v>
      </c>
      <c r="D6834" s="72" t="s">
        <v>12</v>
      </c>
      <c r="E6834" s="72" t="s">
        <v>349</v>
      </c>
      <c r="F6834" s="73">
        <v>143472</v>
      </c>
      <c r="G6834" s="72" t="s">
        <v>14</v>
      </c>
      <c r="H6834" s="72" t="s">
        <v>155</v>
      </c>
      <c r="I6834" s="72" t="s">
        <v>16</v>
      </c>
      <c r="J6834" s="72" t="s">
        <v>18</v>
      </c>
      <c r="K6834" s="72" t="s">
        <v>33</v>
      </c>
      <c r="L6834" s="72" t="s">
        <v>284</v>
      </c>
      <c r="M6834" s="72" t="s">
        <v>337</v>
      </c>
    </row>
    <row r="6835" spans="2:13" x14ac:dyDescent="0.25">
      <c r="B6835" s="72" t="s">
        <v>143</v>
      </c>
      <c r="C6835" s="72" t="s">
        <v>144</v>
      </c>
      <c r="D6835" s="72" t="s">
        <v>12</v>
      </c>
      <c r="E6835" s="72" t="s">
        <v>240</v>
      </c>
      <c r="F6835" s="73">
        <v>-107736</v>
      </c>
      <c r="G6835" s="72" t="s">
        <v>14</v>
      </c>
      <c r="H6835" s="72" t="s">
        <v>15</v>
      </c>
      <c r="I6835" s="72" t="s">
        <v>16</v>
      </c>
      <c r="J6835" s="72" t="s">
        <v>18</v>
      </c>
      <c r="K6835" s="72" t="s">
        <v>214</v>
      </c>
      <c r="L6835" s="72" t="s">
        <v>234</v>
      </c>
      <c r="M6835" s="72"/>
    </row>
    <row r="6836" spans="2:13" x14ac:dyDescent="0.25">
      <c r="B6836" s="72" t="s">
        <v>143</v>
      </c>
      <c r="C6836" s="72" t="s">
        <v>144</v>
      </c>
      <c r="D6836" s="72" t="s">
        <v>12</v>
      </c>
      <c r="E6836" s="72" t="s">
        <v>152</v>
      </c>
      <c r="F6836" s="73">
        <v>-8394</v>
      </c>
      <c r="G6836" s="72" t="s">
        <v>14</v>
      </c>
      <c r="H6836" s="72" t="s">
        <v>15</v>
      </c>
      <c r="I6836" s="72" t="s">
        <v>16</v>
      </c>
      <c r="J6836" s="72" t="s">
        <v>18</v>
      </c>
      <c r="K6836" s="72" t="s">
        <v>147</v>
      </c>
      <c r="L6836" s="72" t="s">
        <v>369</v>
      </c>
      <c r="M6836" s="72"/>
    </row>
    <row r="6837" spans="2:13" x14ac:dyDescent="0.25">
      <c r="B6837" s="72" t="s">
        <v>143</v>
      </c>
      <c r="C6837" s="72" t="s">
        <v>144</v>
      </c>
      <c r="D6837" s="72" t="s">
        <v>12</v>
      </c>
      <c r="E6837" s="72" t="s">
        <v>229</v>
      </c>
      <c r="F6837" s="73">
        <v>-24014</v>
      </c>
      <c r="G6837" s="72" t="s">
        <v>14</v>
      </c>
      <c r="H6837" s="72" t="s">
        <v>15</v>
      </c>
      <c r="I6837" s="72" t="s">
        <v>16</v>
      </c>
      <c r="J6837" s="72" t="s">
        <v>18</v>
      </c>
      <c r="K6837" s="72" t="s">
        <v>189</v>
      </c>
      <c r="L6837" s="72" t="s">
        <v>426</v>
      </c>
      <c r="M6837" s="72"/>
    </row>
    <row r="6838" spans="2:13" x14ac:dyDescent="0.25">
      <c r="B6838" s="72" t="s">
        <v>143</v>
      </c>
      <c r="C6838" s="72" t="s">
        <v>144</v>
      </c>
      <c r="D6838" s="72" t="s">
        <v>12</v>
      </c>
      <c r="E6838" s="72" t="s">
        <v>383</v>
      </c>
      <c r="F6838" s="73">
        <v>176169</v>
      </c>
      <c r="G6838" s="72" t="s">
        <v>14</v>
      </c>
      <c r="H6838" s="72" t="s">
        <v>15</v>
      </c>
      <c r="I6838" s="72" t="s">
        <v>16</v>
      </c>
      <c r="J6838" s="72" t="s">
        <v>18</v>
      </c>
      <c r="K6838" s="72" t="s">
        <v>33</v>
      </c>
      <c r="L6838" s="72" t="s">
        <v>307</v>
      </c>
      <c r="M6838" s="72" t="s">
        <v>384</v>
      </c>
    </row>
    <row r="6839" spans="2:13" x14ac:dyDescent="0.25">
      <c r="B6839" s="72" t="s">
        <v>143</v>
      </c>
      <c r="C6839" s="72" t="s">
        <v>144</v>
      </c>
      <c r="D6839" s="72" t="s">
        <v>12</v>
      </c>
      <c r="E6839" s="72" t="s">
        <v>197</v>
      </c>
      <c r="F6839" s="73">
        <v>312206</v>
      </c>
      <c r="G6839" s="72" t="s">
        <v>14</v>
      </c>
      <c r="H6839" s="72" t="s">
        <v>15</v>
      </c>
      <c r="I6839" s="72" t="s">
        <v>16</v>
      </c>
      <c r="J6839" s="72" t="s">
        <v>18</v>
      </c>
      <c r="K6839" s="72" t="s">
        <v>147</v>
      </c>
      <c r="L6839" s="72" t="s">
        <v>241</v>
      </c>
      <c r="M6839" s="72" t="s">
        <v>163</v>
      </c>
    </row>
    <row r="6840" spans="2:13" x14ac:dyDescent="0.25">
      <c r="B6840" s="72" t="s">
        <v>143</v>
      </c>
      <c r="C6840" s="72" t="s">
        <v>144</v>
      </c>
      <c r="D6840" s="72" t="s">
        <v>12</v>
      </c>
      <c r="E6840" s="72" t="s">
        <v>152</v>
      </c>
      <c r="F6840" s="73">
        <v>-485</v>
      </c>
      <c r="G6840" s="72" t="s">
        <v>14</v>
      </c>
      <c r="H6840" s="72" t="s">
        <v>15</v>
      </c>
      <c r="I6840" s="72" t="s">
        <v>16</v>
      </c>
      <c r="J6840" s="72" t="s">
        <v>18</v>
      </c>
      <c r="K6840" s="72" t="s">
        <v>214</v>
      </c>
      <c r="L6840" s="72" t="s">
        <v>722</v>
      </c>
      <c r="M6840" s="72"/>
    </row>
    <row r="6841" spans="2:13" x14ac:dyDescent="0.25">
      <c r="B6841" s="72" t="s">
        <v>143</v>
      </c>
      <c r="C6841" s="72" t="s">
        <v>144</v>
      </c>
      <c r="D6841" s="72" t="s">
        <v>12</v>
      </c>
      <c r="E6841" s="72" t="s">
        <v>219</v>
      </c>
      <c r="F6841" s="73">
        <v>6724</v>
      </c>
      <c r="G6841" s="72" t="s">
        <v>14</v>
      </c>
      <c r="H6841" s="72" t="s">
        <v>15</v>
      </c>
      <c r="I6841" s="72" t="s">
        <v>16</v>
      </c>
      <c r="J6841" s="72" t="s">
        <v>18</v>
      </c>
      <c r="K6841" s="72" t="s">
        <v>33</v>
      </c>
      <c r="L6841" s="72" t="s">
        <v>588</v>
      </c>
      <c r="M6841" s="72"/>
    </row>
    <row r="6842" spans="2:13" x14ac:dyDescent="0.25">
      <c r="B6842" s="72" t="s">
        <v>143</v>
      </c>
      <c r="C6842" s="72" t="s">
        <v>144</v>
      </c>
      <c r="D6842" s="72" t="s">
        <v>12</v>
      </c>
      <c r="E6842" s="72" t="s">
        <v>152</v>
      </c>
      <c r="F6842" s="73">
        <v>-1396</v>
      </c>
      <c r="G6842" s="72" t="s">
        <v>14</v>
      </c>
      <c r="H6842" s="72" t="s">
        <v>155</v>
      </c>
      <c r="I6842" s="72" t="s">
        <v>136</v>
      </c>
      <c r="J6842" s="72" t="s">
        <v>18</v>
      </c>
      <c r="K6842" s="72" t="s">
        <v>21</v>
      </c>
      <c r="L6842" s="72" t="s">
        <v>609</v>
      </c>
      <c r="M6842" s="72"/>
    </row>
    <row r="6843" spans="2:13" x14ac:dyDescent="0.25">
      <c r="B6843" s="72" t="s">
        <v>143</v>
      </c>
      <c r="C6843" s="72" t="s">
        <v>144</v>
      </c>
      <c r="D6843" s="72" t="s">
        <v>12</v>
      </c>
      <c r="E6843" s="72" t="s">
        <v>177</v>
      </c>
      <c r="F6843" s="73">
        <v>182299</v>
      </c>
      <c r="G6843" s="72" t="s">
        <v>14</v>
      </c>
      <c r="H6843" s="72" t="s">
        <v>155</v>
      </c>
      <c r="I6843" s="72" t="s">
        <v>16</v>
      </c>
      <c r="J6843" s="72" t="s">
        <v>18</v>
      </c>
      <c r="K6843" s="72" t="s">
        <v>33</v>
      </c>
      <c r="L6843" s="72" t="s">
        <v>221</v>
      </c>
      <c r="M6843" s="72"/>
    </row>
    <row r="6844" spans="2:13" x14ac:dyDescent="0.25">
      <c r="B6844" s="72" t="s">
        <v>143</v>
      </c>
      <c r="C6844" s="72" t="s">
        <v>144</v>
      </c>
      <c r="D6844" s="72" t="s">
        <v>12</v>
      </c>
      <c r="E6844" s="72" t="s">
        <v>219</v>
      </c>
      <c r="F6844" s="73">
        <v>1719738</v>
      </c>
      <c r="G6844" s="72" t="s">
        <v>14</v>
      </c>
      <c r="H6844" s="72" t="s">
        <v>155</v>
      </c>
      <c r="I6844" s="72" t="s">
        <v>16</v>
      </c>
      <c r="J6844" s="72" t="s">
        <v>18</v>
      </c>
      <c r="K6844" s="72" t="s">
        <v>33</v>
      </c>
      <c r="L6844" s="72" t="s">
        <v>277</v>
      </c>
      <c r="M6844" s="72"/>
    </row>
    <row r="6845" spans="2:13" x14ac:dyDescent="0.25">
      <c r="B6845" s="72" t="s">
        <v>143</v>
      </c>
      <c r="C6845" s="72" t="s">
        <v>144</v>
      </c>
      <c r="D6845" s="72" t="s">
        <v>12</v>
      </c>
      <c r="E6845" s="72" t="s">
        <v>219</v>
      </c>
      <c r="F6845" s="73">
        <v>69808</v>
      </c>
      <c r="G6845" s="72" t="s">
        <v>14</v>
      </c>
      <c r="H6845" s="72" t="s">
        <v>15</v>
      </c>
      <c r="I6845" s="72" t="s">
        <v>16</v>
      </c>
      <c r="J6845" s="72" t="s">
        <v>18</v>
      </c>
      <c r="K6845" s="72" t="s">
        <v>33</v>
      </c>
      <c r="L6845" s="72" t="s">
        <v>768</v>
      </c>
      <c r="M6845" s="72"/>
    </row>
    <row r="6846" spans="2:13" x14ac:dyDescent="0.25">
      <c r="B6846" s="72" t="s">
        <v>143</v>
      </c>
      <c r="C6846" s="72" t="s">
        <v>144</v>
      </c>
      <c r="D6846" s="72" t="s">
        <v>12</v>
      </c>
      <c r="E6846" s="72" t="s">
        <v>183</v>
      </c>
      <c r="F6846" s="73">
        <v>111944</v>
      </c>
      <c r="G6846" s="72" t="s">
        <v>14</v>
      </c>
      <c r="H6846" s="72" t="s">
        <v>15</v>
      </c>
      <c r="I6846" s="72" t="s">
        <v>16</v>
      </c>
      <c r="J6846" s="72" t="s">
        <v>18</v>
      </c>
      <c r="K6846" s="72" t="s">
        <v>147</v>
      </c>
      <c r="L6846" s="72" t="s">
        <v>217</v>
      </c>
      <c r="M6846" s="72" t="s">
        <v>248</v>
      </c>
    </row>
    <row r="6847" spans="2:13" x14ac:dyDescent="0.25">
      <c r="B6847" s="72" t="s">
        <v>143</v>
      </c>
      <c r="C6847" s="72" t="s">
        <v>144</v>
      </c>
      <c r="D6847" s="72" t="s">
        <v>12</v>
      </c>
      <c r="E6847" s="72" t="s">
        <v>594</v>
      </c>
      <c r="F6847" s="73">
        <v>22952190</v>
      </c>
      <c r="G6847" s="72" t="s">
        <v>14</v>
      </c>
      <c r="H6847" s="72" t="s">
        <v>15</v>
      </c>
      <c r="I6847" s="72" t="s">
        <v>16</v>
      </c>
      <c r="J6847" s="72" t="s">
        <v>18</v>
      </c>
      <c r="K6847" s="72" t="s">
        <v>184</v>
      </c>
      <c r="L6847" s="72" t="s">
        <v>639</v>
      </c>
      <c r="M6847" s="72" t="s">
        <v>522</v>
      </c>
    </row>
    <row r="6848" spans="2:13" x14ac:dyDescent="0.25">
      <c r="B6848" s="72" t="s">
        <v>143</v>
      </c>
      <c r="C6848" s="72" t="s">
        <v>144</v>
      </c>
      <c r="D6848" s="72" t="s">
        <v>12</v>
      </c>
      <c r="E6848" s="72" t="s">
        <v>219</v>
      </c>
      <c r="F6848" s="73">
        <v>12612</v>
      </c>
      <c r="G6848" s="72" t="s">
        <v>14</v>
      </c>
      <c r="H6848" s="72" t="s">
        <v>155</v>
      </c>
      <c r="I6848" s="72" t="s">
        <v>16</v>
      </c>
      <c r="J6848" s="72" t="s">
        <v>18</v>
      </c>
      <c r="K6848" s="72" t="s">
        <v>33</v>
      </c>
      <c r="L6848" s="72" t="s">
        <v>499</v>
      </c>
      <c r="M6848" s="72"/>
    </row>
    <row r="6849" spans="2:13" x14ac:dyDescent="0.25">
      <c r="B6849" s="72" t="s">
        <v>143</v>
      </c>
      <c r="C6849" s="72" t="s">
        <v>144</v>
      </c>
      <c r="D6849" s="72" t="s">
        <v>12</v>
      </c>
      <c r="E6849" s="72" t="s">
        <v>181</v>
      </c>
      <c r="F6849" s="73">
        <v>-108</v>
      </c>
      <c r="G6849" s="72" t="s">
        <v>14</v>
      </c>
      <c r="H6849" s="72" t="s">
        <v>155</v>
      </c>
      <c r="I6849" s="72" t="s">
        <v>16</v>
      </c>
      <c r="J6849" s="72" t="s">
        <v>18</v>
      </c>
      <c r="K6849" s="72" t="s">
        <v>147</v>
      </c>
      <c r="L6849" s="72" t="s">
        <v>273</v>
      </c>
      <c r="M6849" s="72"/>
    </row>
    <row r="6850" spans="2:13" x14ac:dyDescent="0.25">
      <c r="B6850" s="72" t="s">
        <v>143</v>
      </c>
      <c r="C6850" s="72" t="s">
        <v>144</v>
      </c>
      <c r="D6850" s="72" t="s">
        <v>12</v>
      </c>
      <c r="E6850" s="72" t="s">
        <v>160</v>
      </c>
      <c r="F6850" s="73">
        <v>3916186</v>
      </c>
      <c r="G6850" s="72" t="s">
        <v>14</v>
      </c>
      <c r="H6850" s="72" t="s">
        <v>155</v>
      </c>
      <c r="I6850" s="72" t="s">
        <v>16</v>
      </c>
      <c r="J6850" s="72" t="s">
        <v>18</v>
      </c>
      <c r="K6850" s="72" t="s">
        <v>33</v>
      </c>
      <c r="L6850" s="72" t="s">
        <v>700</v>
      </c>
      <c r="M6850" s="72" t="s">
        <v>248</v>
      </c>
    </row>
    <row r="6851" spans="2:13" x14ac:dyDescent="0.25">
      <c r="B6851" s="72" t="s">
        <v>143</v>
      </c>
      <c r="C6851" s="72" t="s">
        <v>144</v>
      </c>
      <c r="D6851" s="72" t="s">
        <v>12</v>
      </c>
      <c r="E6851" s="72" t="s">
        <v>160</v>
      </c>
      <c r="F6851" s="73">
        <v>48072</v>
      </c>
      <c r="G6851" s="72" t="s">
        <v>14</v>
      </c>
      <c r="H6851" s="72" t="s">
        <v>15</v>
      </c>
      <c r="I6851" s="72" t="s">
        <v>136</v>
      </c>
      <c r="J6851" s="72" t="s">
        <v>18</v>
      </c>
      <c r="K6851" s="72" t="s">
        <v>147</v>
      </c>
      <c r="L6851" s="72" t="s">
        <v>511</v>
      </c>
      <c r="M6851" s="72" t="s">
        <v>163</v>
      </c>
    </row>
    <row r="6852" spans="2:13" x14ac:dyDescent="0.25">
      <c r="B6852" s="72" t="s">
        <v>143</v>
      </c>
      <c r="C6852" s="72" t="s">
        <v>144</v>
      </c>
      <c r="D6852" s="72" t="s">
        <v>12</v>
      </c>
      <c r="E6852" s="72" t="s">
        <v>292</v>
      </c>
      <c r="F6852" s="73">
        <v>113655</v>
      </c>
      <c r="G6852" s="72" t="s">
        <v>14</v>
      </c>
      <c r="H6852" s="72" t="s">
        <v>15</v>
      </c>
      <c r="I6852" s="72" t="s">
        <v>136</v>
      </c>
      <c r="J6852" s="72" t="s">
        <v>18</v>
      </c>
      <c r="K6852" s="72" t="s">
        <v>161</v>
      </c>
      <c r="L6852" s="72" t="s">
        <v>507</v>
      </c>
      <c r="M6852" s="72" t="s">
        <v>424</v>
      </c>
    </row>
    <row r="6853" spans="2:13" x14ac:dyDescent="0.25">
      <c r="B6853" s="72" t="s">
        <v>143</v>
      </c>
      <c r="C6853" s="72" t="s">
        <v>144</v>
      </c>
      <c r="D6853" s="72" t="s">
        <v>12</v>
      </c>
      <c r="E6853" s="72" t="s">
        <v>197</v>
      </c>
      <c r="F6853" s="73">
        <v>878972</v>
      </c>
      <c r="G6853" s="72" t="s">
        <v>14</v>
      </c>
      <c r="H6853" s="72" t="s">
        <v>15</v>
      </c>
      <c r="I6853" s="72" t="s">
        <v>16</v>
      </c>
      <c r="J6853" s="72" t="s">
        <v>18</v>
      </c>
      <c r="K6853" s="72" t="s">
        <v>27</v>
      </c>
      <c r="L6853" s="72" t="s">
        <v>572</v>
      </c>
      <c r="M6853" s="72" t="s">
        <v>163</v>
      </c>
    </row>
    <row r="6854" spans="2:13" x14ac:dyDescent="0.25">
      <c r="B6854" s="72" t="s">
        <v>143</v>
      </c>
      <c r="C6854" s="72" t="s">
        <v>144</v>
      </c>
      <c r="D6854" s="72" t="s">
        <v>12</v>
      </c>
      <c r="E6854" s="72" t="s">
        <v>154</v>
      </c>
      <c r="F6854" s="73">
        <v>-402</v>
      </c>
      <c r="G6854" s="72" t="s">
        <v>14</v>
      </c>
      <c r="H6854" s="72" t="s">
        <v>15</v>
      </c>
      <c r="I6854" s="72" t="s">
        <v>16</v>
      </c>
      <c r="J6854" s="72" t="s">
        <v>18</v>
      </c>
      <c r="K6854" s="72" t="s">
        <v>33</v>
      </c>
      <c r="L6854" s="72" t="s">
        <v>429</v>
      </c>
      <c r="M6854" s="72"/>
    </row>
    <row r="6855" spans="2:13" x14ac:dyDescent="0.25">
      <c r="B6855" s="72" t="s">
        <v>143</v>
      </c>
      <c r="C6855" s="72" t="s">
        <v>144</v>
      </c>
      <c r="D6855" s="72" t="s">
        <v>12</v>
      </c>
      <c r="E6855" s="72" t="s">
        <v>145</v>
      </c>
      <c r="F6855" s="73">
        <v>-5608</v>
      </c>
      <c r="G6855" s="72" t="s">
        <v>14</v>
      </c>
      <c r="H6855" s="72" t="s">
        <v>15</v>
      </c>
      <c r="I6855" s="72" t="s">
        <v>16</v>
      </c>
      <c r="J6855" s="72" t="s">
        <v>18</v>
      </c>
      <c r="K6855" s="72" t="s">
        <v>33</v>
      </c>
      <c r="L6855" s="72" t="s">
        <v>314</v>
      </c>
      <c r="M6855" s="72"/>
    </row>
    <row r="6856" spans="2:13" x14ac:dyDescent="0.25">
      <c r="B6856" s="72" t="s">
        <v>143</v>
      </c>
      <c r="C6856" s="72" t="s">
        <v>144</v>
      </c>
      <c r="D6856" s="72" t="s">
        <v>12</v>
      </c>
      <c r="E6856" s="72" t="s">
        <v>152</v>
      </c>
      <c r="F6856" s="73">
        <v>-8891</v>
      </c>
      <c r="G6856" s="72" t="s">
        <v>14</v>
      </c>
      <c r="H6856" s="72" t="s">
        <v>155</v>
      </c>
      <c r="I6856" s="72" t="s">
        <v>136</v>
      </c>
      <c r="J6856" s="72" t="s">
        <v>18</v>
      </c>
      <c r="K6856" s="72" t="s">
        <v>21</v>
      </c>
      <c r="L6856" s="72" t="s">
        <v>711</v>
      </c>
      <c r="M6856" s="72"/>
    </row>
    <row r="6857" spans="2:13" x14ac:dyDescent="0.25">
      <c r="B6857" s="72" t="s">
        <v>143</v>
      </c>
      <c r="C6857" s="72" t="s">
        <v>144</v>
      </c>
      <c r="D6857" s="72" t="s">
        <v>12</v>
      </c>
      <c r="E6857" s="72" t="s">
        <v>197</v>
      </c>
      <c r="F6857" s="73">
        <v>149360</v>
      </c>
      <c r="G6857" s="72" t="s">
        <v>14</v>
      </c>
      <c r="H6857" s="72" t="s">
        <v>15</v>
      </c>
      <c r="I6857" s="72" t="s">
        <v>16</v>
      </c>
      <c r="J6857" s="72" t="s">
        <v>18</v>
      </c>
      <c r="K6857" s="72" t="s">
        <v>147</v>
      </c>
      <c r="L6857" s="72" t="s">
        <v>259</v>
      </c>
      <c r="M6857" s="72" t="s">
        <v>191</v>
      </c>
    </row>
    <row r="6858" spans="2:13" x14ac:dyDescent="0.25">
      <c r="B6858" s="72" t="s">
        <v>143</v>
      </c>
      <c r="C6858" s="72" t="s">
        <v>144</v>
      </c>
      <c r="D6858" s="72" t="s">
        <v>12</v>
      </c>
      <c r="E6858" s="72" t="s">
        <v>229</v>
      </c>
      <c r="F6858" s="73">
        <v>-51175</v>
      </c>
      <c r="G6858" s="72" t="s">
        <v>14</v>
      </c>
      <c r="H6858" s="72" t="s">
        <v>15</v>
      </c>
      <c r="I6858" s="72" t="s">
        <v>16</v>
      </c>
      <c r="J6858" s="72" t="s">
        <v>18</v>
      </c>
      <c r="K6858" s="72" t="s">
        <v>24</v>
      </c>
      <c r="L6858" s="72" t="s">
        <v>25</v>
      </c>
      <c r="M6858" s="72"/>
    </row>
    <row r="6859" spans="2:13" x14ac:dyDescent="0.25">
      <c r="B6859" s="72" t="s">
        <v>143</v>
      </c>
      <c r="C6859" s="72" t="s">
        <v>144</v>
      </c>
      <c r="D6859" s="72" t="s">
        <v>12</v>
      </c>
      <c r="E6859" s="72" t="s">
        <v>152</v>
      </c>
      <c r="F6859" s="73">
        <v>-5909</v>
      </c>
      <c r="G6859" s="72" t="s">
        <v>14</v>
      </c>
      <c r="H6859" s="72" t="s">
        <v>15</v>
      </c>
      <c r="I6859" s="72" t="s">
        <v>16</v>
      </c>
      <c r="J6859" s="72" t="s">
        <v>18</v>
      </c>
      <c r="K6859" s="72" t="s">
        <v>147</v>
      </c>
      <c r="L6859" s="72" t="s">
        <v>657</v>
      </c>
      <c r="M6859" s="72"/>
    </row>
    <row r="6860" spans="2:13" x14ac:dyDescent="0.25">
      <c r="B6860" s="72" t="s">
        <v>143</v>
      </c>
      <c r="C6860" s="72" t="s">
        <v>144</v>
      </c>
      <c r="D6860" s="72" t="s">
        <v>12</v>
      </c>
      <c r="E6860" s="72" t="s">
        <v>183</v>
      </c>
      <c r="F6860" s="73">
        <v>156199</v>
      </c>
      <c r="G6860" s="72" t="s">
        <v>14</v>
      </c>
      <c r="H6860" s="72" t="s">
        <v>15</v>
      </c>
      <c r="I6860" s="72" t="s">
        <v>16</v>
      </c>
      <c r="J6860" s="72" t="s">
        <v>18</v>
      </c>
      <c r="K6860" s="72" t="s">
        <v>257</v>
      </c>
      <c r="L6860" s="72" t="s">
        <v>581</v>
      </c>
      <c r="M6860" s="72" t="s">
        <v>186</v>
      </c>
    </row>
    <row r="6861" spans="2:13" x14ac:dyDescent="0.25">
      <c r="B6861" s="72" t="s">
        <v>143</v>
      </c>
      <c r="C6861" s="72" t="s">
        <v>144</v>
      </c>
      <c r="D6861" s="72" t="s">
        <v>12</v>
      </c>
      <c r="E6861" s="72" t="s">
        <v>199</v>
      </c>
      <c r="F6861" s="73">
        <v>223</v>
      </c>
      <c r="G6861" s="72" t="s">
        <v>14</v>
      </c>
      <c r="H6861" s="72" t="s">
        <v>15</v>
      </c>
      <c r="I6861" s="72" t="s">
        <v>16</v>
      </c>
      <c r="J6861" s="72" t="s">
        <v>18</v>
      </c>
      <c r="K6861" s="72" t="s">
        <v>189</v>
      </c>
      <c r="L6861" s="72" t="s">
        <v>488</v>
      </c>
      <c r="M6861" s="72"/>
    </row>
    <row r="6862" spans="2:13" x14ac:dyDescent="0.25">
      <c r="B6862" s="72" t="s">
        <v>143</v>
      </c>
      <c r="C6862" s="72" t="s">
        <v>144</v>
      </c>
      <c r="D6862" s="72" t="s">
        <v>12</v>
      </c>
      <c r="E6862" s="72" t="s">
        <v>201</v>
      </c>
      <c r="F6862" s="73">
        <v>86587</v>
      </c>
      <c r="G6862" s="72" t="s">
        <v>14</v>
      </c>
      <c r="H6862" s="72" t="s">
        <v>155</v>
      </c>
      <c r="I6862" s="72" t="s">
        <v>16</v>
      </c>
      <c r="J6862" s="72" t="s">
        <v>18</v>
      </c>
      <c r="K6862" s="72" t="s">
        <v>33</v>
      </c>
      <c r="L6862" s="72" t="s">
        <v>231</v>
      </c>
      <c r="M6862" s="72" t="s">
        <v>159</v>
      </c>
    </row>
    <row r="6863" spans="2:13" x14ac:dyDescent="0.25">
      <c r="B6863" s="72" t="s">
        <v>143</v>
      </c>
      <c r="C6863" s="72" t="s">
        <v>144</v>
      </c>
      <c r="D6863" s="72" t="s">
        <v>12</v>
      </c>
      <c r="E6863" s="72" t="s">
        <v>292</v>
      </c>
      <c r="F6863" s="73">
        <v>784135</v>
      </c>
      <c r="G6863" s="72" t="s">
        <v>14</v>
      </c>
      <c r="H6863" s="72" t="s">
        <v>15</v>
      </c>
      <c r="I6863" s="72" t="s">
        <v>16</v>
      </c>
      <c r="J6863" s="72" t="s">
        <v>18</v>
      </c>
      <c r="K6863" s="72" t="s">
        <v>24</v>
      </c>
      <c r="L6863" s="72" t="s">
        <v>676</v>
      </c>
      <c r="M6863" s="72" t="s">
        <v>384</v>
      </c>
    </row>
    <row r="6864" spans="2:13" x14ac:dyDescent="0.25">
      <c r="B6864" s="72" t="s">
        <v>143</v>
      </c>
      <c r="C6864" s="72" t="s">
        <v>144</v>
      </c>
      <c r="D6864" s="72" t="s">
        <v>12</v>
      </c>
      <c r="E6864" s="72" t="s">
        <v>152</v>
      </c>
      <c r="F6864" s="73">
        <v>-1</v>
      </c>
      <c r="G6864" s="72" t="s">
        <v>14</v>
      </c>
      <c r="H6864" s="72" t="s">
        <v>15</v>
      </c>
      <c r="I6864" s="72" t="s">
        <v>16</v>
      </c>
      <c r="J6864" s="72" t="s">
        <v>18</v>
      </c>
      <c r="K6864" s="72" t="s">
        <v>303</v>
      </c>
      <c r="L6864" s="72" t="s">
        <v>716</v>
      </c>
      <c r="M6864" s="72"/>
    </row>
    <row r="6865" spans="2:13" x14ac:dyDescent="0.25">
      <c r="B6865" s="72" t="s">
        <v>143</v>
      </c>
      <c r="C6865" s="72" t="s">
        <v>144</v>
      </c>
      <c r="D6865" s="72" t="s">
        <v>12</v>
      </c>
      <c r="E6865" s="72" t="s">
        <v>219</v>
      </c>
      <c r="F6865" s="73">
        <v>6558095</v>
      </c>
      <c r="G6865" s="72" t="s">
        <v>14</v>
      </c>
      <c r="H6865" s="72" t="s">
        <v>155</v>
      </c>
      <c r="I6865" s="72" t="s">
        <v>16</v>
      </c>
      <c r="J6865" s="72" t="s">
        <v>18</v>
      </c>
      <c r="K6865" s="72" t="s">
        <v>267</v>
      </c>
      <c r="L6865" s="72" t="s">
        <v>321</v>
      </c>
      <c r="M6865" s="72"/>
    </row>
    <row r="6866" spans="2:13" x14ac:dyDescent="0.25">
      <c r="B6866" s="72" t="s">
        <v>143</v>
      </c>
      <c r="C6866" s="72" t="s">
        <v>144</v>
      </c>
      <c r="D6866" s="72" t="s">
        <v>12</v>
      </c>
      <c r="E6866" s="72" t="s">
        <v>152</v>
      </c>
      <c r="F6866" s="73">
        <v>-89</v>
      </c>
      <c r="G6866" s="72" t="s">
        <v>14</v>
      </c>
      <c r="H6866" s="72" t="s">
        <v>15</v>
      </c>
      <c r="I6866" s="72" t="s">
        <v>16</v>
      </c>
      <c r="J6866" s="72" t="s">
        <v>18</v>
      </c>
      <c r="K6866" s="72" t="s">
        <v>33</v>
      </c>
      <c r="L6866" s="72" t="s">
        <v>787</v>
      </c>
      <c r="M6866" s="72"/>
    </row>
    <row r="6867" spans="2:13" x14ac:dyDescent="0.25">
      <c r="B6867" s="72" t="s">
        <v>143</v>
      </c>
      <c r="C6867" s="72" t="s">
        <v>144</v>
      </c>
      <c r="D6867" s="72" t="s">
        <v>12</v>
      </c>
      <c r="E6867" s="72" t="s">
        <v>328</v>
      </c>
      <c r="F6867" s="73">
        <v>248262</v>
      </c>
      <c r="G6867" s="72" t="s">
        <v>14</v>
      </c>
      <c r="H6867" s="72" t="s">
        <v>15</v>
      </c>
      <c r="I6867" s="72" t="s">
        <v>16</v>
      </c>
      <c r="J6867" s="72" t="s">
        <v>18</v>
      </c>
      <c r="K6867" s="72" t="s">
        <v>205</v>
      </c>
      <c r="L6867" s="72" t="s">
        <v>210</v>
      </c>
      <c r="M6867" s="72" t="s">
        <v>159</v>
      </c>
    </row>
    <row r="6868" spans="2:13" x14ac:dyDescent="0.25">
      <c r="B6868" s="72" t="s">
        <v>143</v>
      </c>
      <c r="C6868" s="72" t="s">
        <v>144</v>
      </c>
      <c r="D6868" s="72" t="s">
        <v>12</v>
      </c>
      <c r="E6868" s="72" t="s">
        <v>197</v>
      </c>
      <c r="F6868" s="73">
        <v>121421</v>
      </c>
      <c r="G6868" s="72" t="s">
        <v>14</v>
      </c>
      <c r="H6868" s="72" t="s">
        <v>15</v>
      </c>
      <c r="I6868" s="72" t="s">
        <v>16</v>
      </c>
      <c r="J6868" s="72" t="s">
        <v>18</v>
      </c>
      <c r="K6868" s="72" t="s">
        <v>147</v>
      </c>
      <c r="L6868" s="72" t="s">
        <v>236</v>
      </c>
      <c r="M6868" s="72" t="s">
        <v>191</v>
      </c>
    </row>
    <row r="6869" spans="2:13" x14ac:dyDescent="0.25">
      <c r="B6869" s="72" t="s">
        <v>143</v>
      </c>
      <c r="C6869" s="72" t="s">
        <v>144</v>
      </c>
      <c r="D6869" s="72" t="s">
        <v>12</v>
      </c>
      <c r="E6869" s="72" t="s">
        <v>175</v>
      </c>
      <c r="F6869" s="73">
        <v>-307</v>
      </c>
      <c r="G6869" s="72" t="s">
        <v>14</v>
      </c>
      <c r="H6869" s="72" t="s">
        <v>15</v>
      </c>
      <c r="I6869" s="72" t="s">
        <v>16</v>
      </c>
      <c r="J6869" s="72" t="s">
        <v>18</v>
      </c>
      <c r="K6869" s="72" t="s">
        <v>33</v>
      </c>
      <c r="L6869" s="72" t="s">
        <v>456</v>
      </c>
      <c r="M6869" s="72"/>
    </row>
    <row r="6870" spans="2:13" x14ac:dyDescent="0.25">
      <c r="B6870" s="72" t="s">
        <v>143</v>
      </c>
      <c r="C6870" s="72" t="s">
        <v>144</v>
      </c>
      <c r="D6870" s="72" t="s">
        <v>12</v>
      </c>
      <c r="E6870" s="72" t="s">
        <v>383</v>
      </c>
      <c r="F6870" s="73">
        <v>1633247</v>
      </c>
      <c r="G6870" s="72" t="s">
        <v>14</v>
      </c>
      <c r="H6870" s="72" t="s">
        <v>15</v>
      </c>
      <c r="I6870" s="72" t="s">
        <v>16</v>
      </c>
      <c r="J6870" s="72" t="s">
        <v>18</v>
      </c>
      <c r="K6870" s="72" t="s">
        <v>184</v>
      </c>
      <c r="L6870" s="72" t="s">
        <v>639</v>
      </c>
      <c r="M6870" s="72" t="s">
        <v>293</v>
      </c>
    </row>
    <row r="6871" spans="2:13" x14ac:dyDescent="0.25">
      <c r="B6871" s="72" t="s">
        <v>143</v>
      </c>
      <c r="C6871" s="72" t="s">
        <v>144</v>
      </c>
      <c r="D6871" s="72" t="s">
        <v>12</v>
      </c>
      <c r="E6871" s="72" t="s">
        <v>154</v>
      </c>
      <c r="F6871" s="73">
        <v>-5065</v>
      </c>
      <c r="G6871" s="72" t="s">
        <v>14</v>
      </c>
      <c r="H6871" s="72" t="s">
        <v>155</v>
      </c>
      <c r="I6871" s="72" t="s">
        <v>16</v>
      </c>
      <c r="J6871" s="72" t="s">
        <v>18</v>
      </c>
      <c r="K6871" s="72" t="s">
        <v>33</v>
      </c>
      <c r="L6871" s="72" t="s">
        <v>491</v>
      </c>
      <c r="M6871" s="72"/>
    </row>
    <row r="6872" spans="2:13" x14ac:dyDescent="0.25">
      <c r="B6872" s="72" t="s">
        <v>143</v>
      </c>
      <c r="C6872" s="72" t="s">
        <v>144</v>
      </c>
      <c r="D6872" s="72" t="s">
        <v>12</v>
      </c>
      <c r="E6872" s="72" t="s">
        <v>177</v>
      </c>
      <c r="F6872" s="73">
        <v>14956</v>
      </c>
      <c r="G6872" s="72" t="s">
        <v>14</v>
      </c>
      <c r="H6872" s="72" t="s">
        <v>155</v>
      </c>
      <c r="I6872" s="72" t="s">
        <v>16</v>
      </c>
      <c r="J6872" s="72" t="s">
        <v>18</v>
      </c>
      <c r="K6872" s="72" t="s">
        <v>269</v>
      </c>
      <c r="L6872" s="72" t="s">
        <v>717</v>
      </c>
      <c r="M6872" s="72"/>
    </row>
    <row r="6873" spans="2:13" x14ac:dyDescent="0.25">
      <c r="B6873" s="72" t="s">
        <v>143</v>
      </c>
      <c r="C6873" s="72" t="s">
        <v>144</v>
      </c>
      <c r="D6873" s="72" t="s">
        <v>12</v>
      </c>
      <c r="E6873" s="72" t="s">
        <v>181</v>
      </c>
      <c r="F6873" s="73">
        <v>-2960</v>
      </c>
      <c r="G6873" s="72" t="s">
        <v>14</v>
      </c>
      <c r="H6873" s="72" t="s">
        <v>15</v>
      </c>
      <c r="I6873" s="72" t="s">
        <v>16</v>
      </c>
      <c r="J6873" s="72" t="s">
        <v>18</v>
      </c>
      <c r="K6873" s="72" t="s">
        <v>214</v>
      </c>
      <c r="L6873" s="72" t="s">
        <v>599</v>
      </c>
      <c r="M6873" s="72"/>
    </row>
    <row r="6874" spans="2:13" x14ac:dyDescent="0.25">
      <c r="B6874" s="72" t="s">
        <v>143</v>
      </c>
      <c r="C6874" s="72" t="s">
        <v>144</v>
      </c>
      <c r="D6874" s="72" t="s">
        <v>12</v>
      </c>
      <c r="E6874" s="72" t="s">
        <v>227</v>
      </c>
      <c r="F6874" s="73">
        <v>79975</v>
      </c>
      <c r="G6874" s="72" t="s">
        <v>14</v>
      </c>
      <c r="H6874" s="72" t="s">
        <v>15</v>
      </c>
      <c r="I6874" s="72" t="s">
        <v>16</v>
      </c>
      <c r="J6874" s="72" t="s">
        <v>18</v>
      </c>
      <c r="K6874" s="72" t="s">
        <v>147</v>
      </c>
      <c r="L6874" s="72" t="s">
        <v>657</v>
      </c>
      <c r="M6874" s="72" t="s">
        <v>191</v>
      </c>
    </row>
    <row r="6875" spans="2:13" x14ac:dyDescent="0.25">
      <c r="B6875" s="72" t="s">
        <v>143</v>
      </c>
      <c r="C6875" s="72" t="s">
        <v>144</v>
      </c>
      <c r="D6875" s="72" t="s">
        <v>12</v>
      </c>
      <c r="E6875" s="72" t="s">
        <v>160</v>
      </c>
      <c r="F6875" s="73">
        <v>228979</v>
      </c>
      <c r="G6875" s="72" t="s">
        <v>14</v>
      </c>
      <c r="H6875" s="72" t="s">
        <v>155</v>
      </c>
      <c r="I6875" s="72" t="s">
        <v>16</v>
      </c>
      <c r="J6875" s="72" t="s">
        <v>18</v>
      </c>
      <c r="K6875" s="72" t="s">
        <v>147</v>
      </c>
      <c r="L6875" s="72" t="s">
        <v>275</v>
      </c>
      <c r="M6875" s="72" t="s">
        <v>163</v>
      </c>
    </row>
    <row r="6876" spans="2:13" x14ac:dyDescent="0.25">
      <c r="B6876" s="72" t="s">
        <v>143</v>
      </c>
      <c r="C6876" s="72" t="s">
        <v>144</v>
      </c>
      <c r="D6876" s="72" t="s">
        <v>12</v>
      </c>
      <c r="E6876" s="72" t="s">
        <v>199</v>
      </c>
      <c r="F6876" s="73">
        <v>23986</v>
      </c>
      <c r="G6876" s="72" t="s">
        <v>14</v>
      </c>
      <c r="H6876" s="72" t="s">
        <v>15</v>
      </c>
      <c r="I6876" s="72" t="s">
        <v>16</v>
      </c>
      <c r="J6876" s="72" t="s">
        <v>18</v>
      </c>
      <c r="K6876" s="72" t="s">
        <v>214</v>
      </c>
      <c r="L6876" s="72" t="s">
        <v>699</v>
      </c>
      <c r="M6876" s="72"/>
    </row>
    <row r="6877" spans="2:13" x14ac:dyDescent="0.25">
      <c r="B6877" s="72" t="s">
        <v>143</v>
      </c>
      <c r="C6877" s="72" t="s">
        <v>144</v>
      </c>
      <c r="D6877" s="72" t="s">
        <v>12</v>
      </c>
      <c r="E6877" s="72" t="s">
        <v>229</v>
      </c>
      <c r="F6877" s="73">
        <v>-15154</v>
      </c>
      <c r="G6877" s="72" t="s">
        <v>14</v>
      </c>
      <c r="H6877" s="72" t="s">
        <v>15</v>
      </c>
      <c r="I6877" s="72" t="s">
        <v>16</v>
      </c>
      <c r="J6877" s="72" t="s">
        <v>18</v>
      </c>
      <c r="K6877" s="72" t="s">
        <v>24</v>
      </c>
      <c r="L6877" s="72" t="s">
        <v>664</v>
      </c>
      <c r="M6877" s="72"/>
    </row>
    <row r="6878" spans="2:13" x14ac:dyDescent="0.25">
      <c r="B6878" s="72" t="s">
        <v>143</v>
      </c>
      <c r="C6878" s="72" t="s">
        <v>144</v>
      </c>
      <c r="D6878" s="72" t="s">
        <v>12</v>
      </c>
      <c r="E6878" s="72" t="s">
        <v>188</v>
      </c>
      <c r="F6878" s="73">
        <v>376236</v>
      </c>
      <c r="G6878" s="72" t="s">
        <v>14</v>
      </c>
      <c r="H6878" s="72" t="s">
        <v>155</v>
      </c>
      <c r="I6878" s="72" t="s">
        <v>16</v>
      </c>
      <c r="J6878" s="72" t="s">
        <v>18</v>
      </c>
      <c r="K6878" s="72" t="s">
        <v>21</v>
      </c>
      <c r="L6878" s="72" t="s">
        <v>178</v>
      </c>
      <c r="M6878" s="72" t="s">
        <v>163</v>
      </c>
    </row>
    <row r="6879" spans="2:13" x14ac:dyDescent="0.25">
      <c r="B6879" s="72" t="s">
        <v>143</v>
      </c>
      <c r="C6879" s="72" t="s">
        <v>144</v>
      </c>
      <c r="D6879" s="72" t="s">
        <v>12</v>
      </c>
      <c r="E6879" s="72" t="s">
        <v>160</v>
      </c>
      <c r="F6879" s="73">
        <v>14931</v>
      </c>
      <c r="G6879" s="72" t="s">
        <v>14</v>
      </c>
      <c r="H6879" s="72" t="s">
        <v>155</v>
      </c>
      <c r="I6879" s="72" t="s">
        <v>16</v>
      </c>
      <c r="J6879" s="72" t="s">
        <v>18</v>
      </c>
      <c r="K6879" s="72" t="s">
        <v>33</v>
      </c>
      <c r="L6879" s="72" t="s">
        <v>583</v>
      </c>
      <c r="M6879" s="72" t="s">
        <v>191</v>
      </c>
    </row>
    <row r="6880" spans="2:13" x14ac:dyDescent="0.25">
      <c r="B6880" s="72" t="s">
        <v>143</v>
      </c>
      <c r="C6880" s="72" t="s">
        <v>144</v>
      </c>
      <c r="D6880" s="72" t="s">
        <v>12</v>
      </c>
      <c r="E6880" s="72" t="s">
        <v>188</v>
      </c>
      <c r="F6880" s="73">
        <v>1181815</v>
      </c>
      <c r="G6880" s="72" t="s">
        <v>14</v>
      </c>
      <c r="H6880" s="72" t="s">
        <v>15</v>
      </c>
      <c r="I6880" s="72" t="s">
        <v>16</v>
      </c>
      <c r="J6880" s="72" t="s">
        <v>18</v>
      </c>
      <c r="K6880" s="72" t="s">
        <v>33</v>
      </c>
      <c r="L6880" s="72" t="s">
        <v>691</v>
      </c>
      <c r="M6880" s="72" t="s">
        <v>151</v>
      </c>
    </row>
    <row r="6881" spans="2:13" x14ac:dyDescent="0.25">
      <c r="B6881" s="72" t="s">
        <v>143</v>
      </c>
      <c r="C6881" s="72" t="s">
        <v>144</v>
      </c>
      <c r="D6881" s="72" t="s">
        <v>12</v>
      </c>
      <c r="E6881" s="72" t="s">
        <v>280</v>
      </c>
      <c r="F6881" s="73">
        <v>43362</v>
      </c>
      <c r="G6881" s="72" t="s">
        <v>14</v>
      </c>
      <c r="H6881" s="72" t="s">
        <v>155</v>
      </c>
      <c r="I6881" s="72" t="s">
        <v>16</v>
      </c>
      <c r="J6881" s="72" t="s">
        <v>18</v>
      </c>
      <c r="K6881" s="72" t="s">
        <v>33</v>
      </c>
      <c r="L6881" s="72" t="s">
        <v>187</v>
      </c>
      <c r="M6881" s="72" t="s">
        <v>159</v>
      </c>
    </row>
    <row r="6882" spans="2:13" x14ac:dyDescent="0.25">
      <c r="B6882" s="72" t="s">
        <v>143</v>
      </c>
      <c r="C6882" s="72" t="s">
        <v>144</v>
      </c>
      <c r="D6882" s="72" t="s">
        <v>12</v>
      </c>
      <c r="E6882" s="72" t="s">
        <v>152</v>
      </c>
      <c r="F6882" s="73">
        <v>-1017</v>
      </c>
      <c r="G6882" s="72" t="s">
        <v>14</v>
      </c>
      <c r="H6882" s="72" t="s">
        <v>15</v>
      </c>
      <c r="I6882" s="72" t="s">
        <v>16</v>
      </c>
      <c r="J6882" s="72" t="s">
        <v>18</v>
      </c>
      <c r="K6882" s="72" t="s">
        <v>33</v>
      </c>
      <c r="L6882" s="72" t="s">
        <v>456</v>
      </c>
      <c r="M6882" s="72"/>
    </row>
    <row r="6883" spans="2:13" x14ac:dyDescent="0.25">
      <c r="B6883" s="72" t="s">
        <v>143</v>
      </c>
      <c r="C6883" s="72" t="s">
        <v>144</v>
      </c>
      <c r="D6883" s="72" t="s">
        <v>12</v>
      </c>
      <c r="E6883" s="72" t="s">
        <v>157</v>
      </c>
      <c r="F6883" s="73">
        <v>352930</v>
      </c>
      <c r="G6883" s="72" t="s">
        <v>14</v>
      </c>
      <c r="H6883" s="72" t="s">
        <v>15</v>
      </c>
      <c r="I6883" s="72" t="s">
        <v>16</v>
      </c>
      <c r="J6883" s="72" t="s">
        <v>18</v>
      </c>
      <c r="K6883" s="72" t="s">
        <v>147</v>
      </c>
      <c r="L6883" s="72" t="s">
        <v>247</v>
      </c>
      <c r="M6883" s="72" t="s">
        <v>322</v>
      </c>
    </row>
    <row r="6884" spans="2:13" x14ac:dyDescent="0.25">
      <c r="B6884" s="72" t="s">
        <v>143</v>
      </c>
      <c r="C6884" s="72" t="s">
        <v>144</v>
      </c>
      <c r="D6884" s="72" t="s">
        <v>12</v>
      </c>
      <c r="E6884" s="72" t="s">
        <v>145</v>
      </c>
      <c r="F6884" s="73">
        <v>-17019</v>
      </c>
      <c r="G6884" s="72" t="s">
        <v>14</v>
      </c>
      <c r="H6884" s="72" t="s">
        <v>155</v>
      </c>
      <c r="I6884" s="72" t="s">
        <v>16</v>
      </c>
      <c r="J6884" s="72" t="s">
        <v>18</v>
      </c>
      <c r="K6884" s="72" t="s">
        <v>33</v>
      </c>
      <c r="L6884" s="72" t="s">
        <v>402</v>
      </c>
      <c r="M6884" s="72"/>
    </row>
    <row r="6885" spans="2:13" x14ac:dyDescent="0.25">
      <c r="B6885" s="72" t="s">
        <v>143</v>
      </c>
      <c r="C6885" s="72" t="s">
        <v>144</v>
      </c>
      <c r="D6885" s="72" t="s">
        <v>12</v>
      </c>
      <c r="E6885" s="72" t="s">
        <v>201</v>
      </c>
      <c r="F6885" s="73">
        <v>61717</v>
      </c>
      <c r="G6885" s="72" t="s">
        <v>14</v>
      </c>
      <c r="H6885" s="72" t="s">
        <v>15</v>
      </c>
      <c r="I6885" s="72" t="s">
        <v>16</v>
      </c>
      <c r="J6885" s="72" t="s">
        <v>18</v>
      </c>
      <c r="K6885" s="72" t="s">
        <v>147</v>
      </c>
      <c r="L6885" s="72" t="s">
        <v>574</v>
      </c>
      <c r="M6885" s="72" t="s">
        <v>159</v>
      </c>
    </row>
    <row r="6886" spans="2:13" x14ac:dyDescent="0.25">
      <c r="B6886" s="72" t="s">
        <v>143</v>
      </c>
      <c r="C6886" s="72" t="s">
        <v>144</v>
      </c>
      <c r="D6886" s="72" t="s">
        <v>12</v>
      </c>
      <c r="E6886" s="72" t="s">
        <v>439</v>
      </c>
      <c r="F6886" s="73">
        <v>76000</v>
      </c>
      <c r="G6886" s="72" t="s">
        <v>14</v>
      </c>
      <c r="H6886" s="72" t="s">
        <v>15</v>
      </c>
      <c r="I6886" s="72" t="s">
        <v>16</v>
      </c>
      <c r="J6886" s="72" t="s">
        <v>18</v>
      </c>
      <c r="K6886" s="72" t="s">
        <v>147</v>
      </c>
      <c r="L6886" s="72" t="s">
        <v>506</v>
      </c>
      <c r="M6886" s="72"/>
    </row>
    <row r="6887" spans="2:13" x14ac:dyDescent="0.25">
      <c r="B6887" s="72" t="s">
        <v>143</v>
      </c>
      <c r="C6887" s="72" t="s">
        <v>144</v>
      </c>
      <c r="D6887" s="72" t="s">
        <v>12</v>
      </c>
      <c r="E6887" s="72" t="s">
        <v>160</v>
      </c>
      <c r="F6887" s="73">
        <v>20042</v>
      </c>
      <c r="G6887" s="72" t="s">
        <v>14</v>
      </c>
      <c r="H6887" s="72" t="s">
        <v>15</v>
      </c>
      <c r="I6887" s="72" t="s">
        <v>16</v>
      </c>
      <c r="J6887" s="72" t="s">
        <v>18</v>
      </c>
      <c r="K6887" s="72" t="s">
        <v>33</v>
      </c>
      <c r="L6887" s="72" t="s">
        <v>187</v>
      </c>
      <c r="M6887" s="72" t="s">
        <v>248</v>
      </c>
    </row>
    <row r="6888" spans="2:13" x14ac:dyDescent="0.25">
      <c r="B6888" s="72" t="s">
        <v>143</v>
      </c>
      <c r="C6888" s="72" t="s">
        <v>144</v>
      </c>
      <c r="D6888" s="72" t="s">
        <v>12</v>
      </c>
      <c r="E6888" s="72" t="s">
        <v>244</v>
      </c>
      <c r="F6888" s="73">
        <v>179</v>
      </c>
      <c r="G6888" s="72" t="s">
        <v>14</v>
      </c>
      <c r="H6888" s="72" t="s">
        <v>155</v>
      </c>
      <c r="I6888" s="72" t="s">
        <v>16</v>
      </c>
      <c r="J6888" s="72" t="s">
        <v>18</v>
      </c>
      <c r="K6888" s="72" t="s">
        <v>147</v>
      </c>
      <c r="L6888" s="72" t="s">
        <v>454</v>
      </c>
      <c r="M6888" s="72" t="s">
        <v>172</v>
      </c>
    </row>
    <row r="6889" spans="2:13" x14ac:dyDescent="0.25">
      <c r="B6889" s="72" t="s">
        <v>143</v>
      </c>
      <c r="C6889" s="72" t="s">
        <v>144</v>
      </c>
      <c r="D6889" s="72" t="s">
        <v>12</v>
      </c>
      <c r="E6889" s="72" t="s">
        <v>328</v>
      </c>
      <c r="F6889" s="73">
        <v>917192</v>
      </c>
      <c r="G6889" s="72" t="s">
        <v>14</v>
      </c>
      <c r="H6889" s="72" t="s">
        <v>15</v>
      </c>
      <c r="I6889" s="72" t="s">
        <v>16</v>
      </c>
      <c r="J6889" s="72" t="s">
        <v>18</v>
      </c>
      <c r="K6889" s="72" t="s">
        <v>21</v>
      </c>
      <c r="L6889" s="72" t="s">
        <v>457</v>
      </c>
      <c r="M6889" s="72" t="s">
        <v>203</v>
      </c>
    </row>
    <row r="6890" spans="2:13" x14ac:dyDescent="0.25">
      <c r="B6890" s="72" t="s">
        <v>143</v>
      </c>
      <c r="C6890" s="72" t="s">
        <v>144</v>
      </c>
      <c r="D6890" s="72" t="s">
        <v>12</v>
      </c>
      <c r="E6890" s="72" t="s">
        <v>188</v>
      </c>
      <c r="F6890" s="73">
        <v>900962</v>
      </c>
      <c r="G6890" s="72" t="s">
        <v>14</v>
      </c>
      <c r="H6890" s="72" t="s">
        <v>15</v>
      </c>
      <c r="I6890" s="72" t="s">
        <v>16</v>
      </c>
      <c r="J6890" s="72" t="s">
        <v>593</v>
      </c>
      <c r="K6890" s="72" t="s">
        <v>21</v>
      </c>
      <c r="L6890" s="72" t="s">
        <v>22</v>
      </c>
      <c r="M6890" s="72" t="s">
        <v>163</v>
      </c>
    </row>
    <row r="6891" spans="2:13" x14ac:dyDescent="0.25">
      <c r="B6891" s="72" t="s">
        <v>143</v>
      </c>
      <c r="C6891" s="72" t="s">
        <v>144</v>
      </c>
      <c r="D6891" s="72" t="s">
        <v>12</v>
      </c>
      <c r="E6891" s="72" t="s">
        <v>349</v>
      </c>
      <c r="F6891" s="73">
        <v>103530</v>
      </c>
      <c r="G6891" s="72" t="s">
        <v>14</v>
      </c>
      <c r="H6891" s="72" t="s">
        <v>155</v>
      </c>
      <c r="I6891" s="72" t="s">
        <v>16</v>
      </c>
      <c r="J6891" s="72" t="s">
        <v>18</v>
      </c>
      <c r="K6891" s="72" t="s">
        <v>147</v>
      </c>
      <c r="L6891" s="72" t="s">
        <v>347</v>
      </c>
      <c r="M6891" s="72" t="s">
        <v>159</v>
      </c>
    </row>
    <row r="6892" spans="2:13" x14ac:dyDescent="0.25">
      <c r="B6892" s="72" t="s">
        <v>143</v>
      </c>
      <c r="C6892" s="72" t="s">
        <v>144</v>
      </c>
      <c r="D6892" s="72" t="s">
        <v>12</v>
      </c>
      <c r="E6892" s="72" t="s">
        <v>154</v>
      </c>
      <c r="F6892" s="73">
        <v>-3075</v>
      </c>
      <c r="G6892" s="72" t="s">
        <v>14</v>
      </c>
      <c r="H6892" s="72" t="s">
        <v>15</v>
      </c>
      <c r="I6892" s="72" t="s">
        <v>16</v>
      </c>
      <c r="J6892" s="72" t="s">
        <v>18</v>
      </c>
      <c r="K6892" s="72" t="s">
        <v>27</v>
      </c>
      <c r="L6892" s="72" t="s">
        <v>469</v>
      </c>
      <c r="M6892" s="72"/>
    </row>
    <row r="6893" spans="2:13" x14ac:dyDescent="0.25">
      <c r="B6893" s="72" t="s">
        <v>143</v>
      </c>
      <c r="C6893" s="72" t="s">
        <v>144</v>
      </c>
      <c r="D6893" s="72" t="s">
        <v>12</v>
      </c>
      <c r="E6893" s="72" t="s">
        <v>183</v>
      </c>
      <c r="F6893" s="73">
        <v>276381</v>
      </c>
      <c r="G6893" s="72" t="s">
        <v>14</v>
      </c>
      <c r="H6893" s="72" t="s">
        <v>15</v>
      </c>
      <c r="I6893" s="72" t="s">
        <v>16</v>
      </c>
      <c r="J6893" s="72" t="s">
        <v>18</v>
      </c>
      <c r="K6893" s="72" t="s">
        <v>147</v>
      </c>
      <c r="L6893" s="72" t="s">
        <v>374</v>
      </c>
      <c r="M6893" s="72" t="s">
        <v>248</v>
      </c>
    </row>
    <row r="6894" spans="2:13" x14ac:dyDescent="0.25">
      <c r="B6894" s="72" t="s">
        <v>143</v>
      </c>
      <c r="C6894" s="72" t="s">
        <v>144</v>
      </c>
      <c r="D6894" s="72" t="s">
        <v>12</v>
      </c>
      <c r="E6894" s="72" t="s">
        <v>199</v>
      </c>
      <c r="F6894" s="73">
        <v>480</v>
      </c>
      <c r="G6894" s="72" t="s">
        <v>14</v>
      </c>
      <c r="H6894" s="72" t="s">
        <v>155</v>
      </c>
      <c r="I6894" s="72" t="s">
        <v>16</v>
      </c>
      <c r="J6894" s="72" t="s">
        <v>18</v>
      </c>
      <c r="K6894" s="72" t="s">
        <v>269</v>
      </c>
      <c r="L6894" s="72" t="s">
        <v>786</v>
      </c>
      <c r="M6894" s="72"/>
    </row>
    <row r="6895" spans="2:13" x14ac:dyDescent="0.25">
      <c r="B6895" s="72" t="s">
        <v>143</v>
      </c>
      <c r="C6895" s="72" t="s">
        <v>144</v>
      </c>
      <c r="D6895" s="72" t="s">
        <v>12</v>
      </c>
      <c r="E6895" s="72" t="s">
        <v>160</v>
      </c>
      <c r="F6895" s="73">
        <v>52065</v>
      </c>
      <c r="G6895" s="72" t="s">
        <v>14</v>
      </c>
      <c r="H6895" s="72" t="s">
        <v>15</v>
      </c>
      <c r="I6895" s="72" t="s">
        <v>16</v>
      </c>
      <c r="J6895" s="72" t="s">
        <v>18</v>
      </c>
      <c r="K6895" s="72" t="s">
        <v>147</v>
      </c>
      <c r="L6895" s="72" t="s">
        <v>255</v>
      </c>
      <c r="M6895" s="72" t="s">
        <v>163</v>
      </c>
    </row>
    <row r="6896" spans="2:13" x14ac:dyDescent="0.25">
      <c r="B6896" s="72" t="s">
        <v>143</v>
      </c>
      <c r="C6896" s="72" t="s">
        <v>144</v>
      </c>
      <c r="D6896" s="72" t="s">
        <v>12</v>
      </c>
      <c r="E6896" s="72" t="s">
        <v>282</v>
      </c>
      <c r="F6896" s="73">
        <v>-20</v>
      </c>
      <c r="G6896" s="72" t="s">
        <v>14</v>
      </c>
      <c r="H6896" s="72" t="s">
        <v>155</v>
      </c>
      <c r="I6896" s="72" t="s">
        <v>16</v>
      </c>
      <c r="J6896" s="72" t="s">
        <v>18</v>
      </c>
      <c r="K6896" s="72" t="s">
        <v>147</v>
      </c>
      <c r="L6896" s="72" t="s">
        <v>571</v>
      </c>
      <c r="M6896" s="72"/>
    </row>
    <row r="6897" spans="2:13" x14ac:dyDescent="0.25">
      <c r="B6897" s="72" t="s">
        <v>143</v>
      </c>
      <c r="C6897" s="72" t="s">
        <v>144</v>
      </c>
      <c r="D6897" s="72" t="s">
        <v>12</v>
      </c>
      <c r="E6897" s="72" t="s">
        <v>145</v>
      </c>
      <c r="F6897" s="73">
        <v>-44833</v>
      </c>
      <c r="G6897" s="72" t="s">
        <v>14</v>
      </c>
      <c r="H6897" s="72" t="s">
        <v>15</v>
      </c>
      <c r="I6897" s="72" t="s">
        <v>16</v>
      </c>
      <c r="J6897" s="72" t="s">
        <v>18</v>
      </c>
      <c r="K6897" s="72" t="s">
        <v>147</v>
      </c>
      <c r="L6897" s="72" t="s">
        <v>365</v>
      </c>
      <c r="M6897" s="72"/>
    </row>
    <row r="6898" spans="2:13" x14ac:dyDescent="0.25">
      <c r="B6898" s="72" t="s">
        <v>143</v>
      </c>
      <c r="C6898" s="72" t="s">
        <v>144</v>
      </c>
      <c r="D6898" s="72" t="s">
        <v>12</v>
      </c>
      <c r="E6898" s="72" t="s">
        <v>439</v>
      </c>
      <c r="F6898" s="73">
        <v>200033</v>
      </c>
      <c r="G6898" s="72" t="s">
        <v>14</v>
      </c>
      <c r="H6898" s="72" t="s">
        <v>15</v>
      </c>
      <c r="I6898" s="72" t="s">
        <v>16</v>
      </c>
      <c r="J6898" s="72" t="s">
        <v>18</v>
      </c>
      <c r="K6898" s="72" t="s">
        <v>147</v>
      </c>
      <c r="L6898" s="72" t="s">
        <v>477</v>
      </c>
      <c r="M6898" s="72"/>
    </row>
    <row r="6899" spans="2:13" x14ac:dyDescent="0.25">
      <c r="B6899" s="72" t="s">
        <v>143</v>
      </c>
      <c r="C6899" s="72" t="s">
        <v>144</v>
      </c>
      <c r="D6899" s="72" t="s">
        <v>12</v>
      </c>
      <c r="E6899" s="72" t="s">
        <v>177</v>
      </c>
      <c r="F6899" s="73">
        <v>406</v>
      </c>
      <c r="G6899" s="72" t="s">
        <v>14</v>
      </c>
      <c r="H6899" s="72" t="s">
        <v>155</v>
      </c>
      <c r="I6899" s="72" t="s">
        <v>16</v>
      </c>
      <c r="J6899" s="72" t="s">
        <v>18</v>
      </c>
      <c r="K6899" s="72" t="s">
        <v>33</v>
      </c>
      <c r="L6899" s="72" t="s">
        <v>338</v>
      </c>
      <c r="M6899" s="72"/>
    </row>
    <row r="6900" spans="2:13" x14ac:dyDescent="0.25">
      <c r="B6900" s="72" t="s">
        <v>143</v>
      </c>
      <c r="C6900" s="72" t="s">
        <v>144</v>
      </c>
      <c r="D6900" s="72" t="s">
        <v>12</v>
      </c>
      <c r="E6900" s="72" t="s">
        <v>282</v>
      </c>
      <c r="F6900" s="73">
        <v>-26</v>
      </c>
      <c r="G6900" s="72" t="s">
        <v>14</v>
      </c>
      <c r="H6900" s="72" t="s">
        <v>15</v>
      </c>
      <c r="I6900" s="72" t="s">
        <v>16</v>
      </c>
      <c r="J6900" s="72" t="s">
        <v>18</v>
      </c>
      <c r="K6900" s="72" t="s">
        <v>161</v>
      </c>
      <c r="L6900" s="72" t="s">
        <v>305</v>
      </c>
      <c r="M6900" s="72"/>
    </row>
    <row r="6901" spans="2:13" x14ac:dyDescent="0.25">
      <c r="B6901" s="72" t="s">
        <v>143</v>
      </c>
      <c r="C6901" s="72" t="s">
        <v>144</v>
      </c>
      <c r="D6901" s="72" t="s">
        <v>12</v>
      </c>
      <c r="E6901" s="72" t="s">
        <v>183</v>
      </c>
      <c r="F6901" s="73">
        <v>237821</v>
      </c>
      <c r="G6901" s="72" t="s">
        <v>14</v>
      </c>
      <c r="H6901" s="72" t="s">
        <v>155</v>
      </c>
      <c r="I6901" s="72" t="s">
        <v>16</v>
      </c>
      <c r="J6901" s="72" t="s">
        <v>18</v>
      </c>
      <c r="K6901" s="72" t="s">
        <v>33</v>
      </c>
      <c r="L6901" s="72" t="s">
        <v>231</v>
      </c>
      <c r="M6901" s="72" t="s">
        <v>163</v>
      </c>
    </row>
    <row r="6902" spans="2:13" x14ac:dyDescent="0.25">
      <c r="B6902" s="72" t="s">
        <v>143</v>
      </c>
      <c r="C6902" s="72" t="s">
        <v>144</v>
      </c>
      <c r="D6902" s="72" t="s">
        <v>12</v>
      </c>
      <c r="E6902" s="72" t="s">
        <v>282</v>
      </c>
      <c r="F6902" s="73">
        <v>-5923</v>
      </c>
      <c r="G6902" s="72" t="s">
        <v>14</v>
      </c>
      <c r="H6902" s="72" t="s">
        <v>155</v>
      </c>
      <c r="I6902" s="72" t="s">
        <v>16</v>
      </c>
      <c r="J6902" s="72" t="s">
        <v>18</v>
      </c>
      <c r="K6902" s="72" t="s">
        <v>33</v>
      </c>
      <c r="L6902" s="72" t="s">
        <v>279</v>
      </c>
      <c r="M6902" s="72"/>
    </row>
    <row r="6903" spans="2:13" x14ac:dyDescent="0.25">
      <c r="B6903" s="72" t="s">
        <v>143</v>
      </c>
      <c r="C6903" s="72" t="s">
        <v>144</v>
      </c>
      <c r="D6903" s="72" t="s">
        <v>12</v>
      </c>
      <c r="E6903" s="72" t="s">
        <v>152</v>
      </c>
      <c r="F6903" s="73">
        <v>-17</v>
      </c>
      <c r="G6903" s="72" t="s">
        <v>14</v>
      </c>
      <c r="H6903" s="72" t="s">
        <v>15</v>
      </c>
      <c r="I6903" s="72" t="s">
        <v>16</v>
      </c>
      <c r="J6903" s="72" t="s">
        <v>18</v>
      </c>
      <c r="K6903" s="72" t="s">
        <v>33</v>
      </c>
      <c r="L6903" s="72" t="s">
        <v>250</v>
      </c>
      <c r="M6903" s="72"/>
    </row>
    <row r="6904" spans="2:13" x14ac:dyDescent="0.25">
      <c r="B6904" s="72" t="s">
        <v>143</v>
      </c>
      <c r="C6904" s="72" t="s">
        <v>144</v>
      </c>
      <c r="D6904" s="72" t="s">
        <v>12</v>
      </c>
      <c r="E6904" s="72" t="s">
        <v>282</v>
      </c>
      <c r="F6904" s="73">
        <v>-516</v>
      </c>
      <c r="G6904" s="72" t="s">
        <v>14</v>
      </c>
      <c r="H6904" s="72" t="s">
        <v>15</v>
      </c>
      <c r="I6904" s="72" t="s">
        <v>16</v>
      </c>
      <c r="J6904" s="72" t="s">
        <v>18</v>
      </c>
      <c r="K6904" s="72" t="s">
        <v>33</v>
      </c>
      <c r="L6904" s="72" t="s">
        <v>156</v>
      </c>
      <c r="M6904" s="72"/>
    </row>
    <row r="6905" spans="2:13" x14ac:dyDescent="0.25">
      <c r="B6905" s="72" t="s">
        <v>143</v>
      </c>
      <c r="C6905" s="72" t="s">
        <v>144</v>
      </c>
      <c r="D6905" s="72" t="s">
        <v>12</v>
      </c>
      <c r="E6905" s="72" t="s">
        <v>240</v>
      </c>
      <c r="F6905" s="73">
        <v>-69042</v>
      </c>
      <c r="G6905" s="72" t="s">
        <v>14</v>
      </c>
      <c r="H6905" s="72" t="s">
        <v>155</v>
      </c>
      <c r="I6905" s="72" t="s">
        <v>16</v>
      </c>
      <c r="J6905" s="72" t="s">
        <v>18</v>
      </c>
      <c r="K6905" s="72" t="s">
        <v>267</v>
      </c>
      <c r="L6905" s="72" t="s">
        <v>340</v>
      </c>
      <c r="M6905" s="72"/>
    </row>
    <row r="6906" spans="2:13" x14ac:dyDescent="0.25">
      <c r="B6906" s="72" t="s">
        <v>143</v>
      </c>
      <c r="C6906" s="72" t="s">
        <v>144</v>
      </c>
      <c r="D6906" s="72" t="s">
        <v>12</v>
      </c>
      <c r="E6906" s="72" t="s">
        <v>237</v>
      </c>
      <c r="F6906" s="73">
        <v>319168</v>
      </c>
      <c r="G6906" s="72" t="s">
        <v>14</v>
      </c>
      <c r="H6906" s="72" t="s">
        <v>15</v>
      </c>
      <c r="I6906" s="72" t="s">
        <v>16</v>
      </c>
      <c r="J6906" s="72" t="s">
        <v>18</v>
      </c>
      <c r="K6906" s="72" t="s">
        <v>147</v>
      </c>
      <c r="L6906" s="72" t="s">
        <v>255</v>
      </c>
      <c r="M6906" s="72" t="s">
        <v>248</v>
      </c>
    </row>
    <row r="6907" spans="2:13" x14ac:dyDescent="0.25">
      <c r="B6907" s="72" t="s">
        <v>143</v>
      </c>
      <c r="C6907" s="72" t="s">
        <v>144</v>
      </c>
      <c r="D6907" s="72" t="s">
        <v>12</v>
      </c>
      <c r="E6907" s="72" t="s">
        <v>197</v>
      </c>
      <c r="F6907" s="73">
        <v>121892</v>
      </c>
      <c r="G6907" s="72" t="s">
        <v>14</v>
      </c>
      <c r="H6907" s="72" t="s">
        <v>155</v>
      </c>
      <c r="I6907" s="72" t="s">
        <v>16</v>
      </c>
      <c r="J6907" s="72" t="s">
        <v>18</v>
      </c>
      <c r="K6907" s="72" t="s">
        <v>33</v>
      </c>
      <c r="L6907" s="72" t="s">
        <v>465</v>
      </c>
      <c r="M6907" s="72" t="s">
        <v>163</v>
      </c>
    </row>
    <row r="6908" spans="2:13" x14ac:dyDescent="0.25">
      <c r="B6908" s="72" t="s">
        <v>143</v>
      </c>
      <c r="C6908" s="72" t="s">
        <v>144</v>
      </c>
      <c r="D6908" s="72" t="s">
        <v>12</v>
      </c>
      <c r="E6908" s="72" t="s">
        <v>213</v>
      </c>
      <c r="F6908" s="73">
        <v>2506</v>
      </c>
      <c r="G6908" s="72" t="s">
        <v>14</v>
      </c>
      <c r="H6908" s="72" t="s">
        <v>15</v>
      </c>
      <c r="I6908" s="72" t="s">
        <v>16</v>
      </c>
      <c r="J6908" s="72" t="s">
        <v>18</v>
      </c>
      <c r="K6908" s="72" t="s">
        <v>147</v>
      </c>
      <c r="L6908" s="72" t="s">
        <v>747</v>
      </c>
      <c r="M6908" s="72" t="s">
        <v>172</v>
      </c>
    </row>
    <row r="6909" spans="2:13" x14ac:dyDescent="0.25">
      <c r="B6909" s="72" t="s">
        <v>143</v>
      </c>
      <c r="C6909" s="72" t="s">
        <v>144</v>
      </c>
      <c r="D6909" s="72" t="s">
        <v>12</v>
      </c>
      <c r="E6909" s="72" t="s">
        <v>219</v>
      </c>
      <c r="F6909" s="73">
        <v>49728</v>
      </c>
      <c r="G6909" s="72" t="s">
        <v>14</v>
      </c>
      <c r="H6909" s="72" t="s">
        <v>15</v>
      </c>
      <c r="I6909" s="72" t="s">
        <v>16</v>
      </c>
      <c r="J6909" s="72" t="s">
        <v>18</v>
      </c>
      <c r="K6909" s="72" t="s">
        <v>33</v>
      </c>
      <c r="L6909" s="72" t="s">
        <v>731</v>
      </c>
      <c r="M6909" s="72"/>
    </row>
    <row r="6910" spans="2:13" x14ac:dyDescent="0.25">
      <c r="B6910" s="72" t="s">
        <v>143</v>
      </c>
      <c r="C6910" s="72" t="s">
        <v>144</v>
      </c>
      <c r="D6910" s="72" t="s">
        <v>12</v>
      </c>
      <c r="E6910" s="72" t="s">
        <v>188</v>
      </c>
      <c r="F6910" s="73">
        <v>317158</v>
      </c>
      <c r="G6910" s="72" t="s">
        <v>14</v>
      </c>
      <c r="H6910" s="72" t="s">
        <v>15</v>
      </c>
      <c r="I6910" s="72" t="s">
        <v>16</v>
      </c>
      <c r="J6910" s="72" t="s">
        <v>18</v>
      </c>
      <c r="K6910" s="72" t="s">
        <v>147</v>
      </c>
      <c r="L6910" s="72" t="s">
        <v>417</v>
      </c>
      <c r="M6910" s="72" t="s">
        <v>163</v>
      </c>
    </row>
    <row r="6911" spans="2:13" x14ac:dyDescent="0.25">
      <c r="B6911" s="72" t="s">
        <v>143</v>
      </c>
      <c r="C6911" s="72" t="s">
        <v>144</v>
      </c>
      <c r="D6911" s="72" t="s">
        <v>12</v>
      </c>
      <c r="E6911" s="72" t="s">
        <v>292</v>
      </c>
      <c r="F6911" s="73">
        <v>16812207</v>
      </c>
      <c r="G6911" s="72" t="s">
        <v>14</v>
      </c>
      <c r="H6911" s="72" t="s">
        <v>15</v>
      </c>
      <c r="I6911" s="72" t="s">
        <v>16</v>
      </c>
      <c r="J6911" s="72" t="s">
        <v>18</v>
      </c>
      <c r="K6911" s="72" t="s">
        <v>33</v>
      </c>
      <c r="L6911" s="72" t="s">
        <v>397</v>
      </c>
      <c r="M6911" s="72" t="s">
        <v>384</v>
      </c>
    </row>
    <row r="6912" spans="2:13" x14ac:dyDescent="0.25">
      <c r="B6912" s="72" t="s">
        <v>143</v>
      </c>
      <c r="C6912" s="72" t="s">
        <v>144</v>
      </c>
      <c r="D6912" s="72" t="s">
        <v>12</v>
      </c>
      <c r="E6912" s="72" t="s">
        <v>237</v>
      </c>
      <c r="F6912" s="73">
        <v>27332</v>
      </c>
      <c r="G6912" s="72" t="s">
        <v>14</v>
      </c>
      <c r="H6912" s="72" t="s">
        <v>155</v>
      </c>
      <c r="I6912" s="72" t="s">
        <v>16</v>
      </c>
      <c r="J6912" s="72" t="s">
        <v>18</v>
      </c>
      <c r="K6912" s="72" t="s">
        <v>147</v>
      </c>
      <c r="L6912" s="72" t="s">
        <v>158</v>
      </c>
      <c r="M6912" s="72" t="s">
        <v>191</v>
      </c>
    </row>
    <row r="6913" spans="2:13" x14ac:dyDescent="0.25">
      <c r="B6913" s="72" t="s">
        <v>143</v>
      </c>
      <c r="C6913" s="72" t="s">
        <v>144</v>
      </c>
      <c r="D6913" s="72" t="s">
        <v>12</v>
      </c>
      <c r="E6913" s="72" t="s">
        <v>160</v>
      </c>
      <c r="F6913" s="73">
        <v>299540</v>
      </c>
      <c r="G6913" s="72" t="s">
        <v>14</v>
      </c>
      <c r="H6913" s="72" t="s">
        <v>15</v>
      </c>
      <c r="I6913" s="72" t="s">
        <v>16</v>
      </c>
      <c r="J6913" s="72" t="s">
        <v>18</v>
      </c>
      <c r="K6913" s="72" t="s">
        <v>205</v>
      </c>
      <c r="L6913" s="72" t="s">
        <v>662</v>
      </c>
      <c r="M6913" s="72" t="s">
        <v>163</v>
      </c>
    </row>
    <row r="6914" spans="2:13" x14ac:dyDescent="0.25">
      <c r="B6914" s="72" t="s">
        <v>143</v>
      </c>
      <c r="C6914" s="72" t="s">
        <v>144</v>
      </c>
      <c r="D6914" s="72" t="s">
        <v>12</v>
      </c>
      <c r="E6914" s="72" t="s">
        <v>152</v>
      </c>
      <c r="F6914" s="73">
        <v>-2314</v>
      </c>
      <c r="G6914" s="72" t="s">
        <v>14</v>
      </c>
      <c r="H6914" s="72" t="s">
        <v>15</v>
      </c>
      <c r="I6914" s="72" t="s">
        <v>16</v>
      </c>
      <c r="J6914" s="72" t="s">
        <v>18</v>
      </c>
      <c r="K6914" s="72" t="s">
        <v>33</v>
      </c>
      <c r="L6914" s="72" t="s">
        <v>803</v>
      </c>
      <c r="M6914" s="72"/>
    </row>
    <row r="6915" spans="2:13" x14ac:dyDescent="0.25">
      <c r="B6915" s="72" t="s">
        <v>143</v>
      </c>
      <c r="C6915" s="72" t="s">
        <v>144</v>
      </c>
      <c r="D6915" s="72" t="s">
        <v>12</v>
      </c>
      <c r="E6915" s="72" t="s">
        <v>188</v>
      </c>
      <c r="F6915" s="73">
        <v>3688104</v>
      </c>
      <c r="G6915" s="72" t="s">
        <v>14</v>
      </c>
      <c r="H6915" s="72" t="s">
        <v>15</v>
      </c>
      <c r="I6915" s="72" t="s">
        <v>16</v>
      </c>
      <c r="J6915" s="72" t="s">
        <v>18</v>
      </c>
      <c r="K6915" s="72" t="s">
        <v>184</v>
      </c>
      <c r="L6915" s="72" t="s">
        <v>312</v>
      </c>
      <c r="M6915" s="72" t="s">
        <v>191</v>
      </c>
    </row>
    <row r="6916" spans="2:13" x14ac:dyDescent="0.25">
      <c r="B6916" s="72" t="s">
        <v>143</v>
      </c>
      <c r="C6916" s="72" t="s">
        <v>144</v>
      </c>
      <c r="D6916" s="72" t="s">
        <v>12</v>
      </c>
      <c r="E6916" s="72" t="s">
        <v>154</v>
      </c>
      <c r="F6916" s="73">
        <v>-11224</v>
      </c>
      <c r="G6916" s="72" t="s">
        <v>14</v>
      </c>
      <c r="H6916" s="72" t="s">
        <v>15</v>
      </c>
      <c r="I6916" s="72" t="s">
        <v>16</v>
      </c>
      <c r="J6916" s="72" t="s">
        <v>18</v>
      </c>
      <c r="K6916" s="72" t="s">
        <v>147</v>
      </c>
      <c r="L6916" s="72" t="s">
        <v>587</v>
      </c>
      <c r="M6916" s="72"/>
    </row>
    <row r="6917" spans="2:13" x14ac:dyDescent="0.25">
      <c r="B6917" s="72" t="s">
        <v>143</v>
      </c>
      <c r="C6917" s="72" t="s">
        <v>144</v>
      </c>
      <c r="D6917" s="72" t="s">
        <v>12</v>
      </c>
      <c r="E6917" s="72" t="s">
        <v>181</v>
      </c>
      <c r="F6917" s="73">
        <v>-559</v>
      </c>
      <c r="G6917" s="72" t="s">
        <v>14</v>
      </c>
      <c r="H6917" s="72" t="s">
        <v>15</v>
      </c>
      <c r="I6917" s="72" t="s">
        <v>16</v>
      </c>
      <c r="J6917" s="72" t="s">
        <v>18</v>
      </c>
      <c r="K6917" s="72" t="s">
        <v>33</v>
      </c>
      <c r="L6917" s="72" t="s">
        <v>497</v>
      </c>
      <c r="M6917" s="72"/>
    </row>
    <row r="6918" spans="2:13" x14ac:dyDescent="0.25">
      <c r="B6918" s="72" t="s">
        <v>143</v>
      </c>
      <c r="C6918" s="72" t="s">
        <v>144</v>
      </c>
      <c r="D6918" s="72" t="s">
        <v>12</v>
      </c>
      <c r="E6918" s="72" t="s">
        <v>219</v>
      </c>
      <c r="F6918" s="73">
        <v>370924</v>
      </c>
      <c r="G6918" s="72" t="s">
        <v>14</v>
      </c>
      <c r="H6918" s="72" t="s">
        <v>15</v>
      </c>
      <c r="I6918" s="72" t="s">
        <v>16</v>
      </c>
      <c r="J6918" s="72" t="s">
        <v>18</v>
      </c>
      <c r="K6918" s="72" t="s">
        <v>33</v>
      </c>
      <c r="L6918" s="72" t="s">
        <v>279</v>
      </c>
      <c r="M6918" s="72"/>
    </row>
    <row r="6919" spans="2:13" x14ac:dyDescent="0.25">
      <c r="B6919" s="72" t="s">
        <v>143</v>
      </c>
      <c r="C6919" s="72" t="s">
        <v>144</v>
      </c>
      <c r="D6919" s="72" t="s">
        <v>12</v>
      </c>
      <c r="E6919" s="72" t="s">
        <v>177</v>
      </c>
      <c r="F6919" s="73">
        <v>562947</v>
      </c>
      <c r="G6919" s="72" t="s">
        <v>14</v>
      </c>
      <c r="H6919" s="72" t="s">
        <v>155</v>
      </c>
      <c r="I6919" s="72" t="s">
        <v>16</v>
      </c>
      <c r="J6919" s="72" t="s">
        <v>18</v>
      </c>
      <c r="K6919" s="72" t="s">
        <v>267</v>
      </c>
      <c r="L6919" s="72" t="s">
        <v>313</v>
      </c>
      <c r="M6919" s="72"/>
    </row>
    <row r="6920" spans="2:13" x14ac:dyDescent="0.25">
      <c r="B6920" s="72" t="s">
        <v>143</v>
      </c>
      <c r="C6920" s="72" t="s">
        <v>144</v>
      </c>
      <c r="D6920" s="72" t="s">
        <v>12</v>
      </c>
      <c r="E6920" s="72" t="s">
        <v>280</v>
      </c>
      <c r="F6920" s="73">
        <v>41166</v>
      </c>
      <c r="G6920" s="72" t="s">
        <v>14</v>
      </c>
      <c r="H6920" s="72" t="s">
        <v>155</v>
      </c>
      <c r="I6920" s="72" t="s">
        <v>16</v>
      </c>
      <c r="J6920" s="72" t="s">
        <v>18</v>
      </c>
      <c r="K6920" s="72" t="s">
        <v>33</v>
      </c>
      <c r="L6920" s="72" t="s">
        <v>436</v>
      </c>
      <c r="M6920" s="72" t="s">
        <v>159</v>
      </c>
    </row>
    <row r="6921" spans="2:13" x14ac:dyDescent="0.25">
      <c r="B6921" s="72" t="s">
        <v>143</v>
      </c>
      <c r="C6921" s="72" t="s">
        <v>144</v>
      </c>
      <c r="D6921" s="72" t="s">
        <v>12</v>
      </c>
      <c r="E6921" s="72" t="s">
        <v>181</v>
      </c>
      <c r="F6921" s="73">
        <v>-26</v>
      </c>
      <c r="G6921" s="72" t="s">
        <v>14</v>
      </c>
      <c r="H6921" s="72" t="s">
        <v>15</v>
      </c>
      <c r="I6921" s="72" t="s">
        <v>16</v>
      </c>
      <c r="J6921" s="72" t="s">
        <v>18</v>
      </c>
      <c r="K6921" s="72" t="s">
        <v>33</v>
      </c>
      <c r="L6921" s="72" t="s">
        <v>583</v>
      </c>
      <c r="M6921" s="72"/>
    </row>
    <row r="6922" spans="2:13" x14ac:dyDescent="0.25">
      <c r="B6922" s="72" t="s">
        <v>143</v>
      </c>
      <c r="C6922" s="72" t="s">
        <v>144</v>
      </c>
      <c r="D6922" s="72" t="s">
        <v>12</v>
      </c>
      <c r="E6922" s="72" t="s">
        <v>188</v>
      </c>
      <c r="F6922" s="73">
        <v>893211</v>
      </c>
      <c r="G6922" s="72" t="s">
        <v>14</v>
      </c>
      <c r="H6922" s="72" t="s">
        <v>155</v>
      </c>
      <c r="I6922" s="72" t="s">
        <v>16</v>
      </c>
      <c r="J6922" s="72" t="s">
        <v>18</v>
      </c>
      <c r="K6922" s="72" t="s">
        <v>33</v>
      </c>
      <c r="L6922" s="72" t="s">
        <v>538</v>
      </c>
      <c r="M6922" s="72" t="s">
        <v>163</v>
      </c>
    </row>
    <row r="6923" spans="2:13" x14ac:dyDescent="0.25">
      <c r="B6923" s="72" t="s">
        <v>143</v>
      </c>
      <c r="C6923" s="72" t="s">
        <v>144</v>
      </c>
      <c r="D6923" s="72" t="s">
        <v>12</v>
      </c>
      <c r="E6923" s="72" t="s">
        <v>188</v>
      </c>
      <c r="F6923" s="73">
        <v>263587</v>
      </c>
      <c r="G6923" s="72" t="s">
        <v>14</v>
      </c>
      <c r="H6923" s="72" t="s">
        <v>15</v>
      </c>
      <c r="I6923" s="72" t="s">
        <v>16</v>
      </c>
      <c r="J6923" s="72" t="s">
        <v>18</v>
      </c>
      <c r="K6923" s="72" t="s">
        <v>33</v>
      </c>
      <c r="L6923" s="72" t="s">
        <v>613</v>
      </c>
      <c r="M6923" s="72" t="s">
        <v>191</v>
      </c>
    </row>
    <row r="6924" spans="2:13" x14ac:dyDescent="0.25">
      <c r="B6924" s="72" t="s">
        <v>143</v>
      </c>
      <c r="C6924" s="72" t="s">
        <v>144</v>
      </c>
      <c r="D6924" s="72" t="s">
        <v>12</v>
      </c>
      <c r="E6924" s="72" t="s">
        <v>197</v>
      </c>
      <c r="F6924" s="73">
        <v>201475</v>
      </c>
      <c r="G6924" s="72" t="s">
        <v>14</v>
      </c>
      <c r="H6924" s="72" t="s">
        <v>155</v>
      </c>
      <c r="I6924" s="72" t="s">
        <v>136</v>
      </c>
      <c r="J6924" s="72" t="s">
        <v>18</v>
      </c>
      <c r="K6924" s="72" t="s">
        <v>21</v>
      </c>
      <c r="L6924" s="72" t="s">
        <v>609</v>
      </c>
      <c r="M6924" s="72" t="s">
        <v>248</v>
      </c>
    </row>
    <row r="6925" spans="2:13" x14ac:dyDescent="0.25">
      <c r="B6925" s="72" t="s">
        <v>143</v>
      </c>
      <c r="C6925" s="72" t="s">
        <v>144</v>
      </c>
      <c r="D6925" s="72" t="s">
        <v>12</v>
      </c>
      <c r="E6925" s="72" t="s">
        <v>199</v>
      </c>
      <c r="F6925" s="73">
        <v>785</v>
      </c>
      <c r="G6925" s="72" t="s">
        <v>14</v>
      </c>
      <c r="H6925" s="72" t="s">
        <v>15</v>
      </c>
      <c r="I6925" s="72" t="s">
        <v>136</v>
      </c>
      <c r="J6925" s="72" t="s">
        <v>18</v>
      </c>
      <c r="K6925" s="72" t="s">
        <v>147</v>
      </c>
      <c r="L6925" s="72" t="s">
        <v>440</v>
      </c>
      <c r="M6925" s="72"/>
    </row>
    <row r="6926" spans="2:13" x14ac:dyDescent="0.25">
      <c r="B6926" s="72" t="s">
        <v>143</v>
      </c>
      <c r="C6926" s="72" t="s">
        <v>144</v>
      </c>
      <c r="D6926" s="72" t="s">
        <v>12</v>
      </c>
      <c r="E6926" s="72" t="s">
        <v>280</v>
      </c>
      <c r="F6926" s="73">
        <v>89741</v>
      </c>
      <c r="G6926" s="72" t="s">
        <v>14</v>
      </c>
      <c r="H6926" s="72" t="s">
        <v>15</v>
      </c>
      <c r="I6926" s="72" t="s">
        <v>16</v>
      </c>
      <c r="J6926" s="72" t="s">
        <v>18</v>
      </c>
      <c r="K6926" s="72" t="s">
        <v>161</v>
      </c>
      <c r="L6926" s="72" t="s">
        <v>643</v>
      </c>
      <c r="M6926" s="72" t="s">
        <v>334</v>
      </c>
    </row>
    <row r="6927" spans="2:13" x14ac:dyDescent="0.25">
      <c r="B6927" s="72" t="s">
        <v>143</v>
      </c>
      <c r="C6927" s="72" t="s">
        <v>144</v>
      </c>
      <c r="D6927" s="72" t="s">
        <v>12</v>
      </c>
      <c r="E6927" s="72" t="s">
        <v>229</v>
      </c>
      <c r="F6927" s="73">
        <v>-8569</v>
      </c>
      <c r="G6927" s="72" t="s">
        <v>14</v>
      </c>
      <c r="H6927" s="72" t="s">
        <v>15</v>
      </c>
      <c r="I6927" s="72" t="s">
        <v>16</v>
      </c>
      <c r="J6927" s="72" t="s">
        <v>18</v>
      </c>
      <c r="K6927" s="72" t="s">
        <v>161</v>
      </c>
      <c r="L6927" s="72" t="s">
        <v>507</v>
      </c>
      <c r="M6927" s="72"/>
    </row>
    <row r="6928" spans="2:13" x14ac:dyDescent="0.25">
      <c r="B6928" s="72" t="s">
        <v>143</v>
      </c>
      <c r="C6928" s="72" t="s">
        <v>144</v>
      </c>
      <c r="D6928" s="72" t="s">
        <v>12</v>
      </c>
      <c r="E6928" s="72" t="s">
        <v>199</v>
      </c>
      <c r="F6928" s="73">
        <v>29051</v>
      </c>
      <c r="G6928" s="72" t="s">
        <v>14</v>
      </c>
      <c r="H6928" s="72" t="s">
        <v>155</v>
      </c>
      <c r="I6928" s="72" t="s">
        <v>136</v>
      </c>
      <c r="J6928" s="72" t="s">
        <v>18</v>
      </c>
      <c r="K6928" s="72" t="s">
        <v>21</v>
      </c>
      <c r="L6928" s="72" t="s">
        <v>711</v>
      </c>
      <c r="M6928" s="72"/>
    </row>
    <row r="6929" spans="2:13" x14ac:dyDescent="0.25">
      <c r="B6929" s="72" t="s">
        <v>143</v>
      </c>
      <c r="C6929" s="72" t="s">
        <v>144</v>
      </c>
      <c r="D6929" s="72" t="s">
        <v>12</v>
      </c>
      <c r="E6929" s="72" t="s">
        <v>227</v>
      </c>
      <c r="F6929" s="73">
        <v>452335</v>
      </c>
      <c r="G6929" s="72" t="s">
        <v>14</v>
      </c>
      <c r="H6929" s="72" t="s">
        <v>15</v>
      </c>
      <c r="I6929" s="72" t="s">
        <v>16</v>
      </c>
      <c r="J6929" s="72" t="s">
        <v>18</v>
      </c>
      <c r="K6929" s="72" t="s">
        <v>257</v>
      </c>
      <c r="L6929" s="72" t="s">
        <v>634</v>
      </c>
      <c r="M6929" s="72" t="s">
        <v>163</v>
      </c>
    </row>
    <row r="6930" spans="2:13" x14ac:dyDescent="0.25">
      <c r="B6930" s="72" t="s">
        <v>143</v>
      </c>
      <c r="C6930" s="72" t="s">
        <v>144</v>
      </c>
      <c r="D6930" s="72" t="s">
        <v>12</v>
      </c>
      <c r="E6930" s="72" t="s">
        <v>160</v>
      </c>
      <c r="F6930" s="73">
        <v>43474</v>
      </c>
      <c r="G6930" s="72" t="s">
        <v>14</v>
      </c>
      <c r="H6930" s="72" t="s">
        <v>15</v>
      </c>
      <c r="I6930" s="72" t="s">
        <v>16</v>
      </c>
      <c r="J6930" s="72" t="s">
        <v>18</v>
      </c>
      <c r="K6930" s="72" t="s">
        <v>189</v>
      </c>
      <c r="L6930" s="72" t="s">
        <v>688</v>
      </c>
      <c r="M6930" s="72" t="s">
        <v>163</v>
      </c>
    </row>
    <row r="6931" spans="2:13" x14ac:dyDescent="0.25">
      <c r="B6931" s="72" t="s">
        <v>143</v>
      </c>
      <c r="C6931" s="72" t="s">
        <v>144</v>
      </c>
      <c r="D6931" s="72" t="s">
        <v>12</v>
      </c>
      <c r="E6931" s="72" t="s">
        <v>219</v>
      </c>
      <c r="F6931" s="73">
        <v>5055902</v>
      </c>
      <c r="G6931" s="72" t="s">
        <v>14</v>
      </c>
      <c r="H6931" s="72" t="s">
        <v>15</v>
      </c>
      <c r="I6931" s="72" t="s">
        <v>16</v>
      </c>
      <c r="J6931" s="72" t="s">
        <v>18</v>
      </c>
      <c r="K6931" s="72" t="s">
        <v>33</v>
      </c>
      <c r="L6931" s="72" t="s">
        <v>462</v>
      </c>
      <c r="M6931" s="72"/>
    </row>
    <row r="6932" spans="2:13" x14ac:dyDescent="0.25">
      <c r="B6932" s="72" t="s">
        <v>143</v>
      </c>
      <c r="C6932" s="72" t="s">
        <v>144</v>
      </c>
      <c r="D6932" s="72" t="s">
        <v>12</v>
      </c>
      <c r="E6932" s="72" t="s">
        <v>152</v>
      </c>
      <c r="F6932" s="73">
        <v>-8738</v>
      </c>
      <c r="G6932" s="72" t="s">
        <v>14</v>
      </c>
      <c r="H6932" s="72" t="s">
        <v>15</v>
      </c>
      <c r="I6932" s="72" t="s">
        <v>16</v>
      </c>
      <c r="J6932" s="72" t="s">
        <v>18</v>
      </c>
      <c r="K6932" s="72" t="s">
        <v>267</v>
      </c>
      <c r="L6932" s="72" t="s">
        <v>478</v>
      </c>
      <c r="M6932" s="72"/>
    </row>
    <row r="6933" spans="2:13" x14ac:dyDescent="0.25">
      <c r="B6933" s="72" t="s">
        <v>143</v>
      </c>
      <c r="C6933" s="72" t="s">
        <v>144</v>
      </c>
      <c r="D6933" s="72" t="s">
        <v>12</v>
      </c>
      <c r="E6933" s="72" t="s">
        <v>152</v>
      </c>
      <c r="F6933" s="73">
        <v>-45586</v>
      </c>
      <c r="G6933" s="72" t="s">
        <v>14</v>
      </c>
      <c r="H6933" s="72" t="s">
        <v>15</v>
      </c>
      <c r="I6933" s="72" t="s">
        <v>16</v>
      </c>
      <c r="J6933" s="72" t="s">
        <v>18</v>
      </c>
      <c r="K6933" s="72" t="s">
        <v>147</v>
      </c>
      <c r="L6933" s="72" t="s">
        <v>454</v>
      </c>
      <c r="M6933" s="72"/>
    </row>
    <row r="6934" spans="2:13" x14ac:dyDescent="0.25">
      <c r="B6934" s="72" t="s">
        <v>143</v>
      </c>
      <c r="C6934" s="72" t="s">
        <v>144</v>
      </c>
      <c r="D6934" s="72" t="s">
        <v>12</v>
      </c>
      <c r="E6934" s="72" t="s">
        <v>177</v>
      </c>
      <c r="F6934" s="73">
        <v>131309</v>
      </c>
      <c r="G6934" s="72" t="s">
        <v>14</v>
      </c>
      <c r="H6934" s="72" t="s">
        <v>155</v>
      </c>
      <c r="I6934" s="72" t="s">
        <v>136</v>
      </c>
      <c r="J6934" s="72" t="s">
        <v>18</v>
      </c>
      <c r="K6934" s="72" t="s">
        <v>21</v>
      </c>
      <c r="L6934" s="72" t="s">
        <v>352</v>
      </c>
      <c r="M6934" s="72"/>
    </row>
    <row r="6935" spans="2:13" x14ac:dyDescent="0.25">
      <c r="B6935" s="72" t="s">
        <v>143</v>
      </c>
      <c r="C6935" s="72" t="s">
        <v>144</v>
      </c>
      <c r="D6935" s="72" t="s">
        <v>12</v>
      </c>
      <c r="E6935" s="72" t="s">
        <v>282</v>
      </c>
      <c r="F6935" s="73">
        <v>-15</v>
      </c>
      <c r="G6935" s="72" t="s">
        <v>14</v>
      </c>
      <c r="H6935" s="72" t="s">
        <v>15</v>
      </c>
      <c r="I6935" s="72" t="s">
        <v>16</v>
      </c>
      <c r="J6935" s="72" t="s">
        <v>18</v>
      </c>
      <c r="K6935" s="72" t="s">
        <v>33</v>
      </c>
      <c r="L6935" s="72" t="s">
        <v>497</v>
      </c>
      <c r="M6935" s="72"/>
    </row>
    <row r="6936" spans="2:13" x14ac:dyDescent="0.25">
      <c r="B6936" s="72" t="s">
        <v>143</v>
      </c>
      <c r="C6936" s="72" t="s">
        <v>144</v>
      </c>
      <c r="D6936" s="72" t="s">
        <v>12</v>
      </c>
      <c r="E6936" s="72" t="s">
        <v>183</v>
      </c>
      <c r="F6936" s="73">
        <v>3967</v>
      </c>
      <c r="G6936" s="72" t="s">
        <v>14</v>
      </c>
      <c r="H6936" s="72" t="s">
        <v>155</v>
      </c>
      <c r="I6936" s="72" t="s">
        <v>16</v>
      </c>
      <c r="J6936" s="72" t="s">
        <v>18</v>
      </c>
      <c r="K6936" s="72" t="s">
        <v>33</v>
      </c>
      <c r="L6936" s="72" t="s">
        <v>314</v>
      </c>
      <c r="M6936" s="72" t="s">
        <v>151</v>
      </c>
    </row>
    <row r="6937" spans="2:13" x14ac:dyDescent="0.25">
      <c r="B6937" s="72" t="s">
        <v>143</v>
      </c>
      <c r="C6937" s="72" t="s">
        <v>144</v>
      </c>
      <c r="D6937" s="72" t="s">
        <v>12</v>
      </c>
      <c r="E6937" s="72" t="s">
        <v>425</v>
      </c>
      <c r="F6937" s="73">
        <v>34214</v>
      </c>
      <c r="G6937" s="72" t="s">
        <v>14</v>
      </c>
      <c r="H6937" s="72" t="s">
        <v>15</v>
      </c>
      <c r="I6937" s="72" t="s">
        <v>16</v>
      </c>
      <c r="J6937" s="72" t="s">
        <v>18</v>
      </c>
      <c r="K6937" s="72" t="s">
        <v>147</v>
      </c>
      <c r="L6937" s="72" t="s">
        <v>390</v>
      </c>
      <c r="M6937" s="72"/>
    </row>
    <row r="6938" spans="2:13" x14ac:dyDescent="0.25">
      <c r="B6938" s="72" t="s">
        <v>143</v>
      </c>
      <c r="C6938" s="72" t="s">
        <v>144</v>
      </c>
      <c r="D6938" s="72" t="s">
        <v>12</v>
      </c>
      <c r="E6938" s="72" t="s">
        <v>181</v>
      </c>
      <c r="F6938" s="73">
        <v>-133</v>
      </c>
      <c r="G6938" s="72" t="s">
        <v>14</v>
      </c>
      <c r="H6938" s="72" t="s">
        <v>15</v>
      </c>
      <c r="I6938" s="72" t="s">
        <v>16</v>
      </c>
      <c r="J6938" s="72" t="s">
        <v>18</v>
      </c>
      <c r="K6938" s="72" t="s">
        <v>189</v>
      </c>
      <c r="L6938" s="72" t="s">
        <v>505</v>
      </c>
      <c r="M6938" s="72"/>
    </row>
    <row r="6939" spans="2:13" x14ac:dyDescent="0.25">
      <c r="B6939" s="72" t="s">
        <v>143</v>
      </c>
      <c r="C6939" s="72" t="s">
        <v>144</v>
      </c>
      <c r="D6939" s="72" t="s">
        <v>12</v>
      </c>
      <c r="E6939" s="72" t="s">
        <v>145</v>
      </c>
      <c r="F6939" s="73">
        <v>-6159</v>
      </c>
      <c r="G6939" s="72" t="s">
        <v>14</v>
      </c>
      <c r="H6939" s="72" t="s">
        <v>155</v>
      </c>
      <c r="I6939" s="72" t="s">
        <v>16</v>
      </c>
      <c r="J6939" s="72" t="s">
        <v>18</v>
      </c>
      <c r="K6939" s="72" t="s">
        <v>21</v>
      </c>
      <c r="L6939" s="72" t="s">
        <v>645</v>
      </c>
      <c r="M6939" s="72"/>
    </row>
    <row r="6940" spans="2:13" x14ac:dyDescent="0.25">
      <c r="B6940" s="72" t="s">
        <v>143</v>
      </c>
      <c r="C6940" s="72" t="s">
        <v>144</v>
      </c>
      <c r="D6940" s="72" t="s">
        <v>12</v>
      </c>
      <c r="E6940" s="72" t="s">
        <v>152</v>
      </c>
      <c r="F6940" s="73">
        <v>-9389</v>
      </c>
      <c r="G6940" s="72" t="s">
        <v>14</v>
      </c>
      <c r="H6940" s="72" t="s">
        <v>15</v>
      </c>
      <c r="I6940" s="72" t="s">
        <v>16</v>
      </c>
      <c r="J6940" s="72" t="s">
        <v>18</v>
      </c>
      <c r="K6940" s="72" t="s">
        <v>189</v>
      </c>
      <c r="L6940" s="72" t="s">
        <v>618</v>
      </c>
      <c r="M6940" s="72"/>
    </row>
    <row r="6941" spans="2:13" x14ac:dyDescent="0.25">
      <c r="B6941" s="72" t="s">
        <v>143</v>
      </c>
      <c r="C6941" s="72" t="s">
        <v>144</v>
      </c>
      <c r="D6941" s="72" t="s">
        <v>12</v>
      </c>
      <c r="E6941" s="72" t="s">
        <v>219</v>
      </c>
      <c r="F6941" s="73">
        <v>121737</v>
      </c>
      <c r="G6941" s="72" t="s">
        <v>14</v>
      </c>
      <c r="H6941" s="72" t="s">
        <v>15</v>
      </c>
      <c r="I6941" s="72" t="s">
        <v>16</v>
      </c>
      <c r="J6941" s="72" t="s">
        <v>18</v>
      </c>
      <c r="K6941" s="72" t="s">
        <v>257</v>
      </c>
      <c r="L6941" s="72" t="s">
        <v>669</v>
      </c>
      <c r="M6941" s="72"/>
    </row>
    <row r="6942" spans="2:13" x14ac:dyDescent="0.25">
      <c r="B6942" s="72" t="s">
        <v>143</v>
      </c>
      <c r="C6942" s="72" t="s">
        <v>144</v>
      </c>
      <c r="D6942" s="72" t="s">
        <v>12</v>
      </c>
      <c r="E6942" s="72" t="s">
        <v>145</v>
      </c>
      <c r="F6942" s="73">
        <v>-4861</v>
      </c>
      <c r="G6942" s="72" t="s">
        <v>14</v>
      </c>
      <c r="H6942" s="72" t="s">
        <v>155</v>
      </c>
      <c r="I6942" s="72" t="s">
        <v>16</v>
      </c>
      <c r="J6942" s="72" t="s">
        <v>18</v>
      </c>
      <c r="K6942" s="72" t="s">
        <v>33</v>
      </c>
      <c r="L6942" s="72" t="s">
        <v>453</v>
      </c>
      <c r="M6942" s="72"/>
    </row>
    <row r="6943" spans="2:13" x14ac:dyDescent="0.25">
      <c r="B6943" s="72" t="s">
        <v>143</v>
      </c>
      <c r="C6943" s="72" t="s">
        <v>144</v>
      </c>
      <c r="D6943" s="72" t="s">
        <v>12</v>
      </c>
      <c r="E6943" s="72" t="s">
        <v>181</v>
      </c>
      <c r="F6943" s="73">
        <v>-1514</v>
      </c>
      <c r="G6943" s="72" t="s">
        <v>14</v>
      </c>
      <c r="H6943" s="72" t="s">
        <v>155</v>
      </c>
      <c r="I6943" s="72" t="s">
        <v>16</v>
      </c>
      <c r="J6943" s="72" t="s">
        <v>18</v>
      </c>
      <c r="K6943" s="72" t="s">
        <v>147</v>
      </c>
      <c r="L6943" s="72" t="s">
        <v>332</v>
      </c>
      <c r="M6943" s="72"/>
    </row>
    <row r="6944" spans="2:13" x14ac:dyDescent="0.25">
      <c r="B6944" s="72" t="s">
        <v>143</v>
      </c>
      <c r="C6944" s="72" t="s">
        <v>144</v>
      </c>
      <c r="D6944" s="72" t="s">
        <v>12</v>
      </c>
      <c r="E6944" s="72" t="s">
        <v>152</v>
      </c>
      <c r="F6944" s="73">
        <v>-42</v>
      </c>
      <c r="G6944" s="72" t="s">
        <v>14</v>
      </c>
      <c r="H6944" s="72" t="s">
        <v>15</v>
      </c>
      <c r="I6944" s="72" t="s">
        <v>16</v>
      </c>
      <c r="J6944" s="72" t="s">
        <v>18</v>
      </c>
      <c r="K6944" s="72" t="s">
        <v>33</v>
      </c>
      <c r="L6944" s="72" t="s">
        <v>492</v>
      </c>
      <c r="M6944" s="72"/>
    </row>
    <row r="6945" spans="2:13" x14ac:dyDescent="0.25">
      <c r="B6945" s="72" t="s">
        <v>143</v>
      </c>
      <c r="C6945" s="72" t="s">
        <v>144</v>
      </c>
      <c r="D6945" s="72" t="s">
        <v>12</v>
      </c>
      <c r="E6945" s="72" t="s">
        <v>152</v>
      </c>
      <c r="F6945" s="73">
        <v>-75472</v>
      </c>
      <c r="G6945" s="72" t="s">
        <v>14</v>
      </c>
      <c r="H6945" s="72" t="s">
        <v>15</v>
      </c>
      <c r="I6945" s="72" t="s">
        <v>16</v>
      </c>
      <c r="J6945" s="72" t="s">
        <v>18</v>
      </c>
      <c r="K6945" s="72" t="s">
        <v>33</v>
      </c>
      <c r="L6945" s="72" t="s">
        <v>435</v>
      </c>
      <c r="M6945" s="72"/>
    </row>
    <row r="6946" spans="2:13" x14ac:dyDescent="0.25">
      <c r="B6946" s="72" t="s">
        <v>143</v>
      </c>
      <c r="C6946" s="72" t="s">
        <v>144</v>
      </c>
      <c r="D6946" s="72" t="s">
        <v>12</v>
      </c>
      <c r="E6946" s="72" t="s">
        <v>501</v>
      </c>
      <c r="F6946" s="73">
        <v>145888</v>
      </c>
      <c r="G6946" s="72" t="s">
        <v>14</v>
      </c>
      <c r="H6946" s="72" t="s">
        <v>15</v>
      </c>
      <c r="I6946" s="72" t="s">
        <v>16</v>
      </c>
      <c r="J6946" s="72" t="s">
        <v>18</v>
      </c>
      <c r="K6946" s="72" t="s">
        <v>33</v>
      </c>
      <c r="L6946" s="72" t="s">
        <v>491</v>
      </c>
      <c r="M6946" s="72"/>
    </row>
    <row r="6947" spans="2:13" x14ac:dyDescent="0.25">
      <c r="B6947" s="72" t="s">
        <v>143</v>
      </c>
      <c r="C6947" s="72" t="s">
        <v>144</v>
      </c>
      <c r="D6947" s="72" t="s">
        <v>12</v>
      </c>
      <c r="E6947" s="72" t="s">
        <v>219</v>
      </c>
      <c r="F6947" s="73">
        <v>1503888</v>
      </c>
      <c r="G6947" s="72" t="s">
        <v>31</v>
      </c>
      <c r="H6947" s="72" t="s">
        <v>15</v>
      </c>
      <c r="I6947" s="72" t="s">
        <v>16</v>
      </c>
      <c r="J6947" s="72" t="s">
        <v>856</v>
      </c>
      <c r="K6947" s="72" t="s">
        <v>33</v>
      </c>
      <c r="L6947" s="72" t="s">
        <v>364</v>
      </c>
      <c r="M6947" s="72"/>
    </row>
    <row r="6948" spans="2:13" x14ac:dyDescent="0.25">
      <c r="B6948" s="72" t="s">
        <v>143</v>
      </c>
      <c r="C6948" s="72" t="s">
        <v>144</v>
      </c>
      <c r="D6948" s="72" t="s">
        <v>12</v>
      </c>
      <c r="E6948" s="72" t="s">
        <v>209</v>
      </c>
      <c r="F6948" s="73">
        <v>216897</v>
      </c>
      <c r="G6948" s="72" t="s">
        <v>14</v>
      </c>
      <c r="H6948" s="72" t="s">
        <v>155</v>
      </c>
      <c r="I6948" s="72" t="s">
        <v>16</v>
      </c>
      <c r="J6948" s="72" t="s">
        <v>18</v>
      </c>
      <c r="K6948" s="72" t="s">
        <v>33</v>
      </c>
      <c r="L6948" s="72" t="s">
        <v>34</v>
      </c>
      <c r="M6948" s="72" t="s">
        <v>159</v>
      </c>
    </row>
    <row r="6949" spans="2:13" x14ac:dyDescent="0.25">
      <c r="B6949" s="72" t="s">
        <v>143</v>
      </c>
      <c r="C6949" s="72" t="s">
        <v>144</v>
      </c>
      <c r="D6949" s="72" t="s">
        <v>12</v>
      </c>
      <c r="E6949" s="72" t="s">
        <v>181</v>
      </c>
      <c r="F6949" s="73">
        <v>-2825</v>
      </c>
      <c r="G6949" s="72" t="s">
        <v>14</v>
      </c>
      <c r="H6949" s="72" t="s">
        <v>15</v>
      </c>
      <c r="I6949" s="72" t="s">
        <v>16</v>
      </c>
      <c r="J6949" s="72" t="s">
        <v>18</v>
      </c>
      <c r="K6949" s="72" t="s">
        <v>147</v>
      </c>
      <c r="L6949" s="72" t="s">
        <v>380</v>
      </c>
      <c r="M6949" s="72"/>
    </row>
    <row r="6950" spans="2:13" x14ac:dyDescent="0.25">
      <c r="B6950" s="72" t="s">
        <v>143</v>
      </c>
      <c r="C6950" s="72" t="s">
        <v>144</v>
      </c>
      <c r="D6950" s="72" t="s">
        <v>12</v>
      </c>
      <c r="E6950" s="72" t="s">
        <v>145</v>
      </c>
      <c r="F6950" s="73">
        <v>-248482</v>
      </c>
      <c r="G6950" s="72" t="s">
        <v>14</v>
      </c>
      <c r="H6950" s="72" t="s">
        <v>15</v>
      </c>
      <c r="I6950" s="72" t="s">
        <v>16</v>
      </c>
      <c r="J6950" s="72" t="s">
        <v>18</v>
      </c>
      <c r="K6950" s="72" t="s">
        <v>147</v>
      </c>
      <c r="L6950" s="72" t="s">
        <v>374</v>
      </c>
      <c r="M6950" s="72"/>
    </row>
    <row r="6951" spans="2:13" x14ac:dyDescent="0.25">
      <c r="B6951" s="72" t="s">
        <v>143</v>
      </c>
      <c r="C6951" s="72" t="s">
        <v>144</v>
      </c>
      <c r="D6951" s="72" t="s">
        <v>12</v>
      </c>
      <c r="E6951" s="72" t="s">
        <v>157</v>
      </c>
      <c r="F6951" s="73">
        <v>36705</v>
      </c>
      <c r="G6951" s="72" t="s">
        <v>14</v>
      </c>
      <c r="H6951" s="72" t="s">
        <v>15</v>
      </c>
      <c r="I6951" s="72" t="s">
        <v>16</v>
      </c>
      <c r="J6951" s="72" t="s">
        <v>18</v>
      </c>
      <c r="K6951" s="72" t="s">
        <v>21</v>
      </c>
      <c r="L6951" s="72" t="s">
        <v>602</v>
      </c>
      <c r="M6951" s="72" t="s">
        <v>322</v>
      </c>
    </row>
    <row r="6952" spans="2:13" x14ac:dyDescent="0.25">
      <c r="B6952" s="72" t="s">
        <v>143</v>
      </c>
      <c r="C6952" s="72" t="s">
        <v>144</v>
      </c>
      <c r="D6952" s="72" t="s">
        <v>12</v>
      </c>
      <c r="E6952" s="72" t="s">
        <v>152</v>
      </c>
      <c r="F6952" s="73">
        <v>-3917</v>
      </c>
      <c r="G6952" s="72" t="s">
        <v>31</v>
      </c>
      <c r="H6952" s="72" t="s">
        <v>15</v>
      </c>
      <c r="I6952" s="72" t="s">
        <v>16</v>
      </c>
      <c r="J6952" s="72" t="s">
        <v>140</v>
      </c>
      <c r="K6952" s="72" t="s">
        <v>147</v>
      </c>
      <c r="L6952" s="72" t="s">
        <v>171</v>
      </c>
      <c r="M6952" s="72"/>
    </row>
    <row r="6953" spans="2:13" x14ac:dyDescent="0.25">
      <c r="B6953" s="72" t="s">
        <v>143</v>
      </c>
      <c r="C6953" s="72" t="s">
        <v>144</v>
      </c>
      <c r="D6953" s="72" t="s">
        <v>12</v>
      </c>
      <c r="E6953" s="72" t="s">
        <v>177</v>
      </c>
      <c r="F6953" s="73">
        <v>8112</v>
      </c>
      <c r="G6953" s="72" t="s">
        <v>14</v>
      </c>
      <c r="H6953" s="72" t="s">
        <v>15</v>
      </c>
      <c r="I6953" s="72" t="s">
        <v>16</v>
      </c>
      <c r="J6953" s="72" t="s">
        <v>18</v>
      </c>
      <c r="K6953" s="72" t="s">
        <v>33</v>
      </c>
      <c r="L6953" s="72" t="s">
        <v>538</v>
      </c>
      <c r="M6953" s="72"/>
    </row>
    <row r="6954" spans="2:13" x14ac:dyDescent="0.25">
      <c r="B6954" s="72" t="s">
        <v>143</v>
      </c>
      <c r="C6954" s="72" t="s">
        <v>144</v>
      </c>
      <c r="D6954" s="72" t="s">
        <v>12</v>
      </c>
      <c r="E6954" s="72" t="s">
        <v>188</v>
      </c>
      <c r="F6954" s="73">
        <v>20448</v>
      </c>
      <c r="G6954" s="72" t="s">
        <v>14</v>
      </c>
      <c r="H6954" s="72" t="s">
        <v>15</v>
      </c>
      <c r="I6954" s="72" t="s">
        <v>16</v>
      </c>
      <c r="J6954" s="72" t="s">
        <v>18</v>
      </c>
      <c r="K6954" s="72" t="s">
        <v>24</v>
      </c>
      <c r="L6954" s="72" t="s">
        <v>708</v>
      </c>
      <c r="M6954" s="72" t="s">
        <v>191</v>
      </c>
    </row>
    <row r="6955" spans="2:13" x14ac:dyDescent="0.25">
      <c r="B6955" s="72" t="s">
        <v>143</v>
      </c>
      <c r="C6955" s="72" t="s">
        <v>144</v>
      </c>
      <c r="D6955" s="72" t="s">
        <v>12</v>
      </c>
      <c r="E6955" s="72" t="s">
        <v>177</v>
      </c>
      <c r="F6955" s="73">
        <v>82448</v>
      </c>
      <c r="G6955" s="72" t="s">
        <v>14</v>
      </c>
      <c r="H6955" s="72" t="s">
        <v>15</v>
      </c>
      <c r="I6955" s="72" t="s">
        <v>16</v>
      </c>
      <c r="J6955" s="72" t="s">
        <v>18</v>
      </c>
      <c r="K6955" s="72" t="s">
        <v>214</v>
      </c>
      <c r="L6955" s="72" t="s">
        <v>647</v>
      </c>
      <c r="M6955" s="72"/>
    </row>
    <row r="6956" spans="2:13" x14ac:dyDescent="0.25">
      <c r="B6956" s="72" t="s">
        <v>143</v>
      </c>
      <c r="C6956" s="72" t="s">
        <v>144</v>
      </c>
      <c r="D6956" s="72" t="s">
        <v>12</v>
      </c>
      <c r="E6956" s="72" t="s">
        <v>197</v>
      </c>
      <c r="F6956" s="73">
        <v>24958</v>
      </c>
      <c r="G6956" s="72" t="s">
        <v>14</v>
      </c>
      <c r="H6956" s="72" t="s">
        <v>155</v>
      </c>
      <c r="I6956" s="72" t="s">
        <v>16</v>
      </c>
      <c r="J6956" s="72" t="s">
        <v>18</v>
      </c>
      <c r="K6956" s="72" t="s">
        <v>33</v>
      </c>
      <c r="L6956" s="72" t="s">
        <v>406</v>
      </c>
      <c r="M6956" s="72" t="s">
        <v>191</v>
      </c>
    </row>
    <row r="6957" spans="2:13" x14ac:dyDescent="0.25">
      <c r="B6957" s="72" t="s">
        <v>143</v>
      </c>
      <c r="C6957" s="72" t="s">
        <v>144</v>
      </c>
      <c r="D6957" s="72" t="s">
        <v>12</v>
      </c>
      <c r="E6957" s="72" t="s">
        <v>282</v>
      </c>
      <c r="F6957" s="73">
        <v>-14834</v>
      </c>
      <c r="G6957" s="72" t="s">
        <v>14</v>
      </c>
      <c r="H6957" s="72" t="s">
        <v>15</v>
      </c>
      <c r="I6957" s="72" t="s">
        <v>16</v>
      </c>
      <c r="J6957" s="72" t="s">
        <v>18</v>
      </c>
      <c r="K6957" s="72" t="s">
        <v>161</v>
      </c>
      <c r="L6957" s="72" t="s">
        <v>341</v>
      </c>
      <c r="M6957" s="72"/>
    </row>
    <row r="6958" spans="2:13" x14ac:dyDescent="0.25">
      <c r="B6958" s="72" t="s">
        <v>143</v>
      </c>
      <c r="C6958" s="72" t="s">
        <v>144</v>
      </c>
      <c r="D6958" s="72" t="s">
        <v>12</v>
      </c>
      <c r="E6958" s="72" t="s">
        <v>188</v>
      </c>
      <c r="F6958" s="73">
        <v>53354</v>
      </c>
      <c r="G6958" s="72" t="s">
        <v>14</v>
      </c>
      <c r="H6958" s="72" t="s">
        <v>15</v>
      </c>
      <c r="I6958" s="72" t="s">
        <v>16</v>
      </c>
      <c r="J6958" s="72" t="s">
        <v>18</v>
      </c>
      <c r="K6958" s="72" t="s">
        <v>147</v>
      </c>
      <c r="L6958" s="72" t="s">
        <v>666</v>
      </c>
      <c r="M6958" s="72" t="s">
        <v>191</v>
      </c>
    </row>
    <row r="6959" spans="2:13" x14ac:dyDescent="0.25">
      <c r="B6959" s="72" t="s">
        <v>143</v>
      </c>
      <c r="C6959" s="72" t="s">
        <v>144</v>
      </c>
      <c r="D6959" s="72" t="s">
        <v>12</v>
      </c>
      <c r="E6959" s="72" t="s">
        <v>349</v>
      </c>
      <c r="F6959" s="73">
        <v>15856</v>
      </c>
      <c r="G6959" s="72" t="s">
        <v>14</v>
      </c>
      <c r="H6959" s="72" t="s">
        <v>155</v>
      </c>
      <c r="I6959" s="72" t="s">
        <v>16</v>
      </c>
      <c r="J6959" s="72" t="s">
        <v>18</v>
      </c>
      <c r="K6959" s="72" t="s">
        <v>267</v>
      </c>
      <c r="L6959" s="72" t="s">
        <v>702</v>
      </c>
      <c r="M6959" s="72" t="s">
        <v>159</v>
      </c>
    </row>
    <row r="6960" spans="2:13" x14ac:dyDescent="0.25">
      <c r="B6960" s="72" t="s">
        <v>143</v>
      </c>
      <c r="C6960" s="72" t="s">
        <v>144</v>
      </c>
      <c r="D6960" s="72" t="s">
        <v>12</v>
      </c>
      <c r="E6960" s="72" t="s">
        <v>154</v>
      </c>
      <c r="F6960" s="73">
        <v>-5067</v>
      </c>
      <c r="G6960" s="72" t="s">
        <v>14</v>
      </c>
      <c r="H6960" s="72" t="s">
        <v>15</v>
      </c>
      <c r="I6960" s="72" t="s">
        <v>16</v>
      </c>
      <c r="J6960" s="72" t="s">
        <v>18</v>
      </c>
      <c r="K6960" s="72" t="s">
        <v>21</v>
      </c>
      <c r="L6960" s="72" t="s">
        <v>325</v>
      </c>
      <c r="M6960" s="72"/>
    </row>
    <row r="6961" spans="2:13" x14ac:dyDescent="0.25">
      <c r="B6961" s="72" t="s">
        <v>143</v>
      </c>
      <c r="C6961" s="72" t="s">
        <v>144</v>
      </c>
      <c r="D6961" s="72" t="s">
        <v>12</v>
      </c>
      <c r="E6961" s="72" t="s">
        <v>219</v>
      </c>
      <c r="F6961" s="73">
        <v>33325</v>
      </c>
      <c r="G6961" s="72" t="s">
        <v>14</v>
      </c>
      <c r="H6961" s="72" t="s">
        <v>155</v>
      </c>
      <c r="I6961" s="72" t="s">
        <v>16</v>
      </c>
      <c r="J6961" s="72" t="s">
        <v>18</v>
      </c>
      <c r="K6961" s="72" t="s">
        <v>33</v>
      </c>
      <c r="L6961" s="72" t="s">
        <v>387</v>
      </c>
      <c r="M6961" s="72"/>
    </row>
    <row r="6962" spans="2:13" x14ac:dyDescent="0.25">
      <c r="B6962" s="72" t="s">
        <v>143</v>
      </c>
      <c r="C6962" s="72" t="s">
        <v>144</v>
      </c>
      <c r="D6962" s="72" t="s">
        <v>12</v>
      </c>
      <c r="E6962" s="72" t="s">
        <v>181</v>
      </c>
      <c r="F6962" s="73">
        <v>-490</v>
      </c>
      <c r="G6962" s="72" t="s">
        <v>14</v>
      </c>
      <c r="H6962" s="72" t="s">
        <v>155</v>
      </c>
      <c r="I6962" s="72" t="s">
        <v>16</v>
      </c>
      <c r="J6962" s="72" t="s">
        <v>18</v>
      </c>
      <c r="K6962" s="72" t="s">
        <v>147</v>
      </c>
      <c r="L6962" s="72" t="s">
        <v>571</v>
      </c>
      <c r="M6962" s="72"/>
    </row>
    <row r="6963" spans="2:13" x14ac:dyDescent="0.25">
      <c r="B6963" s="72" t="s">
        <v>143</v>
      </c>
      <c r="C6963" s="72" t="s">
        <v>144</v>
      </c>
      <c r="D6963" s="72" t="s">
        <v>12</v>
      </c>
      <c r="E6963" s="72" t="s">
        <v>237</v>
      </c>
      <c r="F6963" s="73">
        <v>39520</v>
      </c>
      <c r="G6963" s="72" t="s">
        <v>14</v>
      </c>
      <c r="H6963" s="72" t="s">
        <v>15</v>
      </c>
      <c r="I6963" s="72" t="s">
        <v>16</v>
      </c>
      <c r="J6963" s="72" t="s">
        <v>18</v>
      </c>
      <c r="K6963" s="72" t="s">
        <v>147</v>
      </c>
      <c r="L6963" s="72" t="s">
        <v>369</v>
      </c>
      <c r="M6963" s="72" t="s">
        <v>186</v>
      </c>
    </row>
    <row r="6964" spans="2:13" x14ac:dyDescent="0.25">
      <c r="B6964" s="72" t="s">
        <v>143</v>
      </c>
      <c r="C6964" s="72" t="s">
        <v>144</v>
      </c>
      <c r="D6964" s="72" t="s">
        <v>12</v>
      </c>
      <c r="E6964" s="72" t="s">
        <v>213</v>
      </c>
      <c r="F6964" s="73">
        <v>20706</v>
      </c>
      <c r="G6964" s="72" t="s">
        <v>14</v>
      </c>
      <c r="H6964" s="72" t="s">
        <v>15</v>
      </c>
      <c r="I6964" s="72" t="s">
        <v>136</v>
      </c>
      <c r="J6964" s="72" t="s">
        <v>18</v>
      </c>
      <c r="K6964" s="72" t="s">
        <v>33</v>
      </c>
      <c r="L6964" s="72" t="s">
        <v>212</v>
      </c>
      <c r="M6964" s="72" t="s">
        <v>151</v>
      </c>
    </row>
    <row r="6965" spans="2:13" x14ac:dyDescent="0.25">
      <c r="B6965" s="72" t="s">
        <v>143</v>
      </c>
      <c r="C6965" s="72" t="s">
        <v>144</v>
      </c>
      <c r="D6965" s="72" t="s">
        <v>12</v>
      </c>
      <c r="E6965" s="72" t="s">
        <v>183</v>
      </c>
      <c r="F6965" s="73">
        <v>22843</v>
      </c>
      <c r="G6965" s="72" t="s">
        <v>14</v>
      </c>
      <c r="H6965" s="72" t="s">
        <v>15</v>
      </c>
      <c r="I6965" s="72" t="s">
        <v>16</v>
      </c>
      <c r="J6965" s="72" t="s">
        <v>18</v>
      </c>
      <c r="K6965" s="72" t="s">
        <v>189</v>
      </c>
      <c r="L6965" s="72" t="s">
        <v>426</v>
      </c>
      <c r="M6965" s="72" t="s">
        <v>186</v>
      </c>
    </row>
    <row r="6966" spans="2:13" x14ac:dyDescent="0.25">
      <c r="B6966" s="72" t="s">
        <v>143</v>
      </c>
      <c r="C6966" s="72" t="s">
        <v>144</v>
      </c>
      <c r="D6966" s="72" t="s">
        <v>12</v>
      </c>
      <c r="E6966" s="72" t="s">
        <v>197</v>
      </c>
      <c r="F6966" s="73">
        <v>14397</v>
      </c>
      <c r="G6966" s="72" t="s">
        <v>14</v>
      </c>
      <c r="H6966" s="72" t="s">
        <v>15</v>
      </c>
      <c r="I6966" s="72" t="s">
        <v>16</v>
      </c>
      <c r="J6966" s="72" t="s">
        <v>18</v>
      </c>
      <c r="K6966" s="72" t="s">
        <v>184</v>
      </c>
      <c r="L6966" s="72" t="s">
        <v>356</v>
      </c>
      <c r="M6966" s="72" t="s">
        <v>151</v>
      </c>
    </row>
    <row r="6967" spans="2:13" x14ac:dyDescent="0.25">
      <c r="B6967" s="72" t="s">
        <v>143</v>
      </c>
      <c r="C6967" s="72" t="s">
        <v>144</v>
      </c>
      <c r="D6967" s="72" t="s">
        <v>12</v>
      </c>
      <c r="E6967" s="72" t="s">
        <v>229</v>
      </c>
      <c r="F6967" s="73">
        <v>-755</v>
      </c>
      <c r="G6967" s="72" t="s">
        <v>14</v>
      </c>
      <c r="H6967" s="72" t="s">
        <v>155</v>
      </c>
      <c r="I6967" s="72" t="s">
        <v>16</v>
      </c>
      <c r="J6967" s="72" t="s">
        <v>18</v>
      </c>
      <c r="K6967" s="72" t="s">
        <v>33</v>
      </c>
      <c r="L6967" s="72" t="s">
        <v>455</v>
      </c>
      <c r="M6967" s="72"/>
    </row>
    <row r="6968" spans="2:13" x14ac:dyDescent="0.25">
      <c r="B6968" s="72" t="s">
        <v>143</v>
      </c>
      <c r="C6968" s="72" t="s">
        <v>144</v>
      </c>
      <c r="D6968" s="72" t="s">
        <v>12</v>
      </c>
      <c r="E6968" s="72" t="s">
        <v>177</v>
      </c>
      <c r="F6968" s="73">
        <v>25105</v>
      </c>
      <c r="G6968" s="72" t="s">
        <v>14</v>
      </c>
      <c r="H6968" s="72" t="s">
        <v>155</v>
      </c>
      <c r="I6968" s="72" t="s">
        <v>16</v>
      </c>
      <c r="J6968" s="72" t="s">
        <v>18</v>
      </c>
      <c r="K6968" s="72" t="s">
        <v>269</v>
      </c>
      <c r="L6968" s="72" t="s">
        <v>791</v>
      </c>
      <c r="M6968" s="72"/>
    </row>
    <row r="6969" spans="2:13" x14ac:dyDescent="0.25">
      <c r="B6969" s="72" t="s">
        <v>143</v>
      </c>
      <c r="C6969" s="72" t="s">
        <v>144</v>
      </c>
      <c r="D6969" s="72" t="s">
        <v>12</v>
      </c>
      <c r="E6969" s="72" t="s">
        <v>183</v>
      </c>
      <c r="F6969" s="73">
        <v>61</v>
      </c>
      <c r="G6969" s="72" t="s">
        <v>14</v>
      </c>
      <c r="H6969" s="72" t="s">
        <v>15</v>
      </c>
      <c r="I6969" s="72" t="s">
        <v>16</v>
      </c>
      <c r="J6969" s="72" t="s">
        <v>18</v>
      </c>
      <c r="K6969" s="72" t="s">
        <v>33</v>
      </c>
      <c r="L6969" s="72" t="s">
        <v>232</v>
      </c>
      <c r="M6969" s="72" t="s">
        <v>172</v>
      </c>
    </row>
    <row r="6970" spans="2:13" x14ac:dyDescent="0.25">
      <c r="B6970" s="72" t="s">
        <v>143</v>
      </c>
      <c r="C6970" s="72" t="s">
        <v>144</v>
      </c>
      <c r="D6970" s="72" t="s">
        <v>12</v>
      </c>
      <c r="E6970" s="72" t="s">
        <v>197</v>
      </c>
      <c r="F6970" s="73">
        <v>948221</v>
      </c>
      <c r="G6970" s="72" t="s">
        <v>14</v>
      </c>
      <c r="H6970" s="72" t="s">
        <v>15</v>
      </c>
      <c r="I6970" s="72" t="s">
        <v>16</v>
      </c>
      <c r="J6970" s="72" t="s">
        <v>18</v>
      </c>
      <c r="K6970" s="72" t="s">
        <v>161</v>
      </c>
      <c r="L6970" s="72" t="s">
        <v>793</v>
      </c>
      <c r="M6970" s="72" t="s">
        <v>163</v>
      </c>
    </row>
    <row r="6971" spans="2:13" x14ac:dyDescent="0.25">
      <c r="B6971" s="72" t="s">
        <v>143</v>
      </c>
      <c r="C6971" s="72" t="s">
        <v>144</v>
      </c>
      <c r="D6971" s="72" t="s">
        <v>12</v>
      </c>
      <c r="E6971" s="72" t="s">
        <v>227</v>
      </c>
      <c r="F6971" s="73">
        <v>45590</v>
      </c>
      <c r="G6971" s="72" t="s">
        <v>14</v>
      </c>
      <c r="H6971" s="72" t="s">
        <v>15</v>
      </c>
      <c r="I6971" s="72" t="s">
        <v>16</v>
      </c>
      <c r="J6971" s="72" t="s">
        <v>18</v>
      </c>
      <c r="K6971" s="72" t="s">
        <v>21</v>
      </c>
      <c r="L6971" s="72" t="s">
        <v>386</v>
      </c>
      <c r="M6971" s="72" t="s">
        <v>151</v>
      </c>
    </row>
    <row r="6972" spans="2:13" x14ac:dyDescent="0.25">
      <c r="B6972" s="72" t="s">
        <v>143</v>
      </c>
      <c r="C6972" s="72" t="s">
        <v>144</v>
      </c>
      <c r="D6972" s="72" t="s">
        <v>12</v>
      </c>
      <c r="E6972" s="72" t="s">
        <v>850</v>
      </c>
      <c r="F6972" s="73">
        <v>-15363</v>
      </c>
      <c r="G6972" s="72" t="s">
        <v>14</v>
      </c>
      <c r="H6972" s="72" t="s">
        <v>15</v>
      </c>
      <c r="I6972" s="72" t="s">
        <v>16</v>
      </c>
      <c r="J6972" s="72" t="s">
        <v>18</v>
      </c>
      <c r="K6972" s="72" t="s">
        <v>161</v>
      </c>
      <c r="L6972" s="72" t="s">
        <v>534</v>
      </c>
      <c r="M6972" s="72"/>
    </row>
    <row r="6973" spans="2:13" x14ac:dyDescent="0.25">
      <c r="B6973" s="72" t="s">
        <v>143</v>
      </c>
      <c r="C6973" s="72" t="s">
        <v>144</v>
      </c>
      <c r="D6973" s="72" t="s">
        <v>12</v>
      </c>
      <c r="E6973" s="72" t="s">
        <v>188</v>
      </c>
      <c r="F6973" s="73">
        <v>464193</v>
      </c>
      <c r="G6973" s="72" t="s">
        <v>14</v>
      </c>
      <c r="H6973" s="72" t="s">
        <v>155</v>
      </c>
      <c r="I6973" s="72" t="s">
        <v>16</v>
      </c>
      <c r="J6973" s="72" t="s">
        <v>18</v>
      </c>
      <c r="K6973" s="72" t="s">
        <v>33</v>
      </c>
      <c r="L6973" s="72" t="s">
        <v>787</v>
      </c>
      <c r="M6973" s="72" t="s">
        <v>191</v>
      </c>
    </row>
    <row r="6974" spans="2:13" x14ac:dyDescent="0.25">
      <c r="B6974" s="72" t="s">
        <v>143</v>
      </c>
      <c r="C6974" s="72" t="s">
        <v>144</v>
      </c>
      <c r="D6974" s="72" t="s">
        <v>12</v>
      </c>
      <c r="E6974" s="72" t="s">
        <v>152</v>
      </c>
      <c r="F6974" s="73">
        <v>-21813</v>
      </c>
      <c r="G6974" s="72" t="s">
        <v>14</v>
      </c>
      <c r="H6974" s="72" t="s">
        <v>15</v>
      </c>
      <c r="I6974" s="72" t="s">
        <v>16</v>
      </c>
      <c r="J6974" s="72" t="s">
        <v>18</v>
      </c>
      <c r="K6974" s="72" t="s">
        <v>147</v>
      </c>
      <c r="L6974" s="72" t="s">
        <v>310</v>
      </c>
      <c r="M6974" s="72"/>
    </row>
    <row r="6975" spans="2:13" x14ac:dyDescent="0.25">
      <c r="B6975" s="72" t="s">
        <v>143</v>
      </c>
      <c r="C6975" s="72" t="s">
        <v>144</v>
      </c>
      <c r="D6975" s="72" t="s">
        <v>12</v>
      </c>
      <c r="E6975" s="72" t="s">
        <v>439</v>
      </c>
      <c r="F6975" s="73">
        <v>295901</v>
      </c>
      <c r="G6975" s="72" t="s">
        <v>14</v>
      </c>
      <c r="H6975" s="72" t="s">
        <v>155</v>
      </c>
      <c r="I6975" s="72" t="s">
        <v>16</v>
      </c>
      <c r="J6975" s="72" t="s">
        <v>18</v>
      </c>
      <c r="K6975" s="72" t="s">
        <v>33</v>
      </c>
      <c r="L6975" s="72" t="s">
        <v>294</v>
      </c>
      <c r="M6975" s="72"/>
    </row>
    <row r="6976" spans="2:13" x14ac:dyDescent="0.25">
      <c r="B6976" s="72" t="s">
        <v>143</v>
      </c>
      <c r="C6976" s="72" t="s">
        <v>144</v>
      </c>
      <c r="D6976" s="72" t="s">
        <v>12</v>
      </c>
      <c r="E6976" s="72" t="s">
        <v>229</v>
      </c>
      <c r="F6976" s="73">
        <v>-209</v>
      </c>
      <c r="G6976" s="72" t="s">
        <v>14</v>
      </c>
      <c r="H6976" s="72" t="s">
        <v>15</v>
      </c>
      <c r="I6976" s="72" t="s">
        <v>16</v>
      </c>
      <c r="J6976" s="72" t="s">
        <v>18</v>
      </c>
      <c r="K6976" s="72" t="s">
        <v>189</v>
      </c>
      <c r="L6976" s="72" t="s">
        <v>488</v>
      </c>
      <c r="M6976" s="72"/>
    </row>
    <row r="6977" spans="2:13" x14ac:dyDescent="0.25">
      <c r="B6977" s="72" t="s">
        <v>143</v>
      </c>
      <c r="C6977" s="72" t="s">
        <v>144</v>
      </c>
      <c r="D6977" s="72" t="s">
        <v>12</v>
      </c>
      <c r="E6977" s="72" t="s">
        <v>152</v>
      </c>
      <c r="F6977" s="73">
        <v>-10</v>
      </c>
      <c r="G6977" s="72" t="s">
        <v>14</v>
      </c>
      <c r="H6977" s="72" t="s">
        <v>15</v>
      </c>
      <c r="I6977" s="72" t="s">
        <v>136</v>
      </c>
      <c r="J6977" s="72" t="s">
        <v>18</v>
      </c>
      <c r="K6977" s="72" t="s">
        <v>21</v>
      </c>
      <c r="L6977" s="72" t="s">
        <v>547</v>
      </c>
      <c r="M6977" s="72"/>
    </row>
    <row r="6978" spans="2:13" x14ac:dyDescent="0.25">
      <c r="B6978" s="72" t="s">
        <v>143</v>
      </c>
      <c r="C6978" s="72" t="s">
        <v>144</v>
      </c>
      <c r="D6978" s="72" t="s">
        <v>12</v>
      </c>
      <c r="E6978" s="72" t="s">
        <v>154</v>
      </c>
      <c r="F6978" s="73">
        <v>-148234</v>
      </c>
      <c r="G6978" s="72" t="s">
        <v>14</v>
      </c>
      <c r="H6978" s="72" t="s">
        <v>15</v>
      </c>
      <c r="I6978" s="72" t="s">
        <v>16</v>
      </c>
      <c r="J6978" s="72" t="s">
        <v>18</v>
      </c>
      <c r="K6978" s="72" t="s">
        <v>165</v>
      </c>
      <c r="L6978" s="72" t="s">
        <v>243</v>
      </c>
      <c r="M6978" s="72"/>
    </row>
    <row r="6979" spans="2:13" x14ac:dyDescent="0.25">
      <c r="B6979" s="72" t="s">
        <v>143</v>
      </c>
      <c r="C6979" s="72" t="s">
        <v>144</v>
      </c>
      <c r="D6979" s="72" t="s">
        <v>12</v>
      </c>
      <c r="E6979" s="72" t="s">
        <v>181</v>
      </c>
      <c r="F6979" s="73">
        <v>-559</v>
      </c>
      <c r="G6979" s="72" t="s">
        <v>14</v>
      </c>
      <c r="H6979" s="72" t="s">
        <v>15</v>
      </c>
      <c r="I6979" s="72" t="s">
        <v>16</v>
      </c>
      <c r="J6979" s="72" t="s">
        <v>18</v>
      </c>
      <c r="K6979" s="72" t="s">
        <v>33</v>
      </c>
      <c r="L6979" s="72" t="s">
        <v>156</v>
      </c>
      <c r="M6979" s="72"/>
    </row>
    <row r="6980" spans="2:13" x14ac:dyDescent="0.25">
      <c r="B6980" s="72" t="s">
        <v>143</v>
      </c>
      <c r="C6980" s="72" t="s">
        <v>144</v>
      </c>
      <c r="D6980" s="72" t="s">
        <v>12</v>
      </c>
      <c r="E6980" s="72" t="s">
        <v>219</v>
      </c>
      <c r="F6980" s="73">
        <v>4492178</v>
      </c>
      <c r="G6980" s="72" t="s">
        <v>14</v>
      </c>
      <c r="H6980" s="72" t="s">
        <v>15</v>
      </c>
      <c r="I6980" s="72" t="s">
        <v>16</v>
      </c>
      <c r="J6980" s="72" t="s">
        <v>18</v>
      </c>
      <c r="K6980" s="72" t="s">
        <v>147</v>
      </c>
      <c r="L6980" s="72" t="s">
        <v>506</v>
      </c>
      <c r="M6980" s="72"/>
    </row>
    <row r="6981" spans="2:13" x14ac:dyDescent="0.25">
      <c r="B6981" s="72" t="s">
        <v>143</v>
      </c>
      <c r="C6981" s="72" t="s">
        <v>144</v>
      </c>
      <c r="D6981" s="72" t="s">
        <v>12</v>
      </c>
      <c r="E6981" s="72" t="s">
        <v>181</v>
      </c>
      <c r="F6981" s="73">
        <v>-139</v>
      </c>
      <c r="G6981" s="72" t="s">
        <v>14</v>
      </c>
      <c r="H6981" s="72" t="s">
        <v>15</v>
      </c>
      <c r="I6981" s="72" t="s">
        <v>16</v>
      </c>
      <c r="J6981" s="72" t="s">
        <v>18</v>
      </c>
      <c r="K6981" s="72" t="s">
        <v>161</v>
      </c>
      <c r="L6981" s="72" t="s">
        <v>379</v>
      </c>
      <c r="M6981" s="72"/>
    </row>
    <row r="6982" spans="2:13" x14ac:dyDescent="0.25">
      <c r="B6982" s="72" t="s">
        <v>143</v>
      </c>
      <c r="C6982" s="72" t="s">
        <v>144</v>
      </c>
      <c r="D6982" s="72" t="s">
        <v>12</v>
      </c>
      <c r="E6982" s="72" t="s">
        <v>164</v>
      </c>
      <c r="F6982" s="73">
        <v>-9789</v>
      </c>
      <c r="G6982" s="72" t="s">
        <v>14</v>
      </c>
      <c r="H6982" s="72" t="s">
        <v>155</v>
      </c>
      <c r="I6982" s="72" t="s">
        <v>16</v>
      </c>
      <c r="J6982" s="72" t="s">
        <v>18</v>
      </c>
      <c r="K6982" s="72" t="s">
        <v>267</v>
      </c>
      <c r="L6982" s="72" t="s">
        <v>641</v>
      </c>
      <c r="M6982" s="72"/>
    </row>
    <row r="6983" spans="2:13" x14ac:dyDescent="0.25">
      <c r="B6983" s="72" t="s">
        <v>143</v>
      </c>
      <c r="C6983" s="72" t="s">
        <v>144</v>
      </c>
      <c r="D6983" s="72" t="s">
        <v>12</v>
      </c>
      <c r="E6983" s="72" t="s">
        <v>177</v>
      </c>
      <c r="F6983" s="73">
        <v>41833</v>
      </c>
      <c r="G6983" s="72" t="s">
        <v>14</v>
      </c>
      <c r="H6983" s="72" t="s">
        <v>155</v>
      </c>
      <c r="I6983" s="72" t="s">
        <v>16</v>
      </c>
      <c r="J6983" s="72" t="s">
        <v>18</v>
      </c>
      <c r="K6983" s="72" t="s">
        <v>33</v>
      </c>
      <c r="L6983" s="72" t="s">
        <v>397</v>
      </c>
      <c r="M6983" s="72"/>
    </row>
    <row r="6984" spans="2:13" x14ac:dyDescent="0.25">
      <c r="B6984" s="72" t="s">
        <v>143</v>
      </c>
      <c r="C6984" s="72" t="s">
        <v>144</v>
      </c>
      <c r="D6984" s="72" t="s">
        <v>12</v>
      </c>
      <c r="E6984" s="72" t="s">
        <v>188</v>
      </c>
      <c r="F6984" s="73">
        <v>79768</v>
      </c>
      <c r="G6984" s="72" t="s">
        <v>14</v>
      </c>
      <c r="H6984" s="72" t="s">
        <v>155</v>
      </c>
      <c r="I6984" s="72" t="s">
        <v>16</v>
      </c>
      <c r="J6984" s="72" t="s">
        <v>18</v>
      </c>
      <c r="K6984" s="72" t="s">
        <v>21</v>
      </c>
      <c r="L6984" s="72" t="s">
        <v>291</v>
      </c>
      <c r="M6984" s="72" t="s">
        <v>163</v>
      </c>
    </row>
    <row r="6985" spans="2:13" x14ac:dyDescent="0.25">
      <c r="B6985" s="72" t="s">
        <v>143</v>
      </c>
      <c r="C6985" s="72" t="s">
        <v>144</v>
      </c>
      <c r="D6985" s="72" t="s">
        <v>12</v>
      </c>
      <c r="E6985" s="72" t="s">
        <v>177</v>
      </c>
      <c r="F6985" s="73">
        <v>603434</v>
      </c>
      <c r="G6985" s="72" t="s">
        <v>14</v>
      </c>
      <c r="H6985" s="72" t="s">
        <v>15</v>
      </c>
      <c r="I6985" s="72" t="s">
        <v>16</v>
      </c>
      <c r="J6985" s="72" t="s">
        <v>18</v>
      </c>
      <c r="K6985" s="72" t="s">
        <v>21</v>
      </c>
      <c r="L6985" s="72" t="s">
        <v>260</v>
      </c>
      <c r="M6985" s="72"/>
    </row>
    <row r="6986" spans="2:13" x14ac:dyDescent="0.25">
      <c r="B6986" s="72" t="s">
        <v>143</v>
      </c>
      <c r="C6986" s="72" t="s">
        <v>144</v>
      </c>
      <c r="D6986" s="72" t="s">
        <v>12</v>
      </c>
      <c r="E6986" s="72" t="s">
        <v>188</v>
      </c>
      <c r="F6986" s="73">
        <v>38708</v>
      </c>
      <c r="G6986" s="72" t="s">
        <v>14</v>
      </c>
      <c r="H6986" s="72" t="s">
        <v>15</v>
      </c>
      <c r="I6986" s="72" t="s">
        <v>16</v>
      </c>
      <c r="J6986" s="72" t="s">
        <v>371</v>
      </c>
      <c r="K6986" s="72" t="s">
        <v>33</v>
      </c>
      <c r="L6986" s="72" t="s">
        <v>224</v>
      </c>
      <c r="M6986" s="72" t="s">
        <v>151</v>
      </c>
    </row>
    <row r="6987" spans="2:13" x14ac:dyDescent="0.25">
      <c r="B6987" s="72" t="s">
        <v>143</v>
      </c>
      <c r="C6987" s="72" t="s">
        <v>144</v>
      </c>
      <c r="D6987" s="72" t="s">
        <v>12</v>
      </c>
      <c r="E6987" s="72" t="s">
        <v>237</v>
      </c>
      <c r="F6987" s="73">
        <v>74942</v>
      </c>
      <c r="G6987" s="72" t="s">
        <v>14</v>
      </c>
      <c r="H6987" s="72" t="s">
        <v>15</v>
      </c>
      <c r="I6987" s="72" t="s">
        <v>16</v>
      </c>
      <c r="J6987" s="72" t="s">
        <v>18</v>
      </c>
      <c r="K6987" s="72" t="s">
        <v>189</v>
      </c>
      <c r="L6987" s="72" t="s">
        <v>500</v>
      </c>
      <c r="M6987" s="72" t="s">
        <v>163</v>
      </c>
    </row>
    <row r="6988" spans="2:13" x14ac:dyDescent="0.25">
      <c r="B6988" s="72" t="s">
        <v>143</v>
      </c>
      <c r="C6988" s="72" t="s">
        <v>144</v>
      </c>
      <c r="D6988" s="72" t="s">
        <v>12</v>
      </c>
      <c r="E6988" s="72" t="s">
        <v>181</v>
      </c>
      <c r="F6988" s="73">
        <v>-448</v>
      </c>
      <c r="G6988" s="72" t="s">
        <v>14</v>
      </c>
      <c r="H6988" s="72" t="s">
        <v>15</v>
      </c>
      <c r="I6988" s="72" t="s">
        <v>16</v>
      </c>
      <c r="J6988" s="72" t="s">
        <v>18</v>
      </c>
      <c r="K6988" s="72" t="s">
        <v>267</v>
      </c>
      <c r="L6988" s="72" t="s">
        <v>321</v>
      </c>
      <c r="M6988" s="72"/>
    </row>
    <row r="6989" spans="2:13" x14ac:dyDescent="0.25">
      <c r="B6989" s="72" t="s">
        <v>143</v>
      </c>
      <c r="C6989" s="72" t="s">
        <v>144</v>
      </c>
      <c r="D6989" s="72" t="s">
        <v>12</v>
      </c>
      <c r="E6989" s="72" t="s">
        <v>152</v>
      </c>
      <c r="F6989" s="73">
        <v>-114686</v>
      </c>
      <c r="G6989" s="72" t="s">
        <v>14</v>
      </c>
      <c r="H6989" s="72" t="s">
        <v>155</v>
      </c>
      <c r="I6989" s="72" t="s">
        <v>16</v>
      </c>
      <c r="J6989" s="72" t="s">
        <v>18</v>
      </c>
      <c r="K6989" s="72" t="s">
        <v>33</v>
      </c>
      <c r="L6989" s="72" t="s">
        <v>420</v>
      </c>
      <c r="M6989" s="72"/>
    </row>
    <row r="6990" spans="2:13" x14ac:dyDescent="0.25">
      <c r="B6990" s="72" t="s">
        <v>143</v>
      </c>
      <c r="C6990" s="72" t="s">
        <v>144</v>
      </c>
      <c r="D6990" s="72" t="s">
        <v>12</v>
      </c>
      <c r="E6990" s="72" t="s">
        <v>157</v>
      </c>
      <c r="F6990" s="73">
        <v>1252995</v>
      </c>
      <c r="G6990" s="72" t="s">
        <v>14</v>
      </c>
      <c r="H6990" s="72" t="s">
        <v>15</v>
      </c>
      <c r="I6990" s="72" t="s">
        <v>16</v>
      </c>
      <c r="J6990" s="72" t="s">
        <v>18</v>
      </c>
      <c r="K6990" s="72" t="s">
        <v>147</v>
      </c>
      <c r="L6990" s="72" t="s">
        <v>378</v>
      </c>
      <c r="M6990" s="72" t="s">
        <v>322</v>
      </c>
    </row>
    <row r="6991" spans="2:13" x14ac:dyDescent="0.25">
      <c r="B6991" s="72" t="s">
        <v>143</v>
      </c>
      <c r="C6991" s="72" t="s">
        <v>144</v>
      </c>
      <c r="D6991" s="72" t="s">
        <v>12</v>
      </c>
      <c r="E6991" s="72" t="s">
        <v>145</v>
      </c>
      <c r="F6991" s="73">
        <v>-3502</v>
      </c>
      <c r="G6991" s="72" t="s">
        <v>14</v>
      </c>
      <c r="H6991" s="72" t="s">
        <v>15</v>
      </c>
      <c r="I6991" s="72" t="s">
        <v>16</v>
      </c>
      <c r="J6991" s="72" t="s">
        <v>18</v>
      </c>
      <c r="K6991" s="72" t="s">
        <v>33</v>
      </c>
      <c r="L6991" s="72" t="s">
        <v>710</v>
      </c>
      <c r="M6991" s="72"/>
    </row>
    <row r="6992" spans="2:13" x14ac:dyDescent="0.25">
      <c r="B6992" s="72" t="s">
        <v>143</v>
      </c>
      <c r="C6992" s="72" t="s">
        <v>144</v>
      </c>
      <c r="D6992" s="72" t="s">
        <v>12</v>
      </c>
      <c r="E6992" s="72" t="s">
        <v>199</v>
      </c>
      <c r="F6992" s="73">
        <v>1565</v>
      </c>
      <c r="G6992" s="72" t="s">
        <v>14</v>
      </c>
      <c r="H6992" s="72" t="s">
        <v>15</v>
      </c>
      <c r="I6992" s="72" t="s">
        <v>16</v>
      </c>
      <c r="J6992" s="72" t="s">
        <v>18</v>
      </c>
      <c r="K6992" s="72" t="s">
        <v>24</v>
      </c>
      <c r="L6992" s="72" t="s">
        <v>612</v>
      </c>
      <c r="M6992" s="72"/>
    </row>
    <row r="6993" spans="2:13" x14ac:dyDescent="0.25">
      <c r="B6993" s="72" t="s">
        <v>143</v>
      </c>
      <c r="C6993" s="72" t="s">
        <v>144</v>
      </c>
      <c r="D6993" s="72" t="s">
        <v>12</v>
      </c>
      <c r="E6993" s="72" t="s">
        <v>229</v>
      </c>
      <c r="F6993" s="73">
        <v>-243</v>
      </c>
      <c r="G6993" s="72" t="s">
        <v>14</v>
      </c>
      <c r="H6993" s="72" t="s">
        <v>15</v>
      </c>
      <c r="I6993" s="72" t="s">
        <v>16</v>
      </c>
      <c r="J6993" s="72" t="s">
        <v>18</v>
      </c>
      <c r="K6993" s="72" t="s">
        <v>24</v>
      </c>
      <c r="L6993" s="72" t="s">
        <v>763</v>
      </c>
      <c r="M6993" s="72"/>
    </row>
    <row r="6994" spans="2:13" x14ac:dyDescent="0.25">
      <c r="B6994" s="72" t="s">
        <v>143</v>
      </c>
      <c r="C6994" s="72" t="s">
        <v>144</v>
      </c>
      <c r="D6994" s="72" t="s">
        <v>12</v>
      </c>
      <c r="E6994" s="72" t="s">
        <v>177</v>
      </c>
      <c r="F6994" s="73">
        <v>49971</v>
      </c>
      <c r="G6994" s="72" t="s">
        <v>14</v>
      </c>
      <c r="H6994" s="72" t="s">
        <v>155</v>
      </c>
      <c r="I6994" s="72" t="s">
        <v>16</v>
      </c>
      <c r="J6994" s="72" t="s">
        <v>18</v>
      </c>
      <c r="K6994" s="72" t="s">
        <v>33</v>
      </c>
      <c r="L6994" s="72" t="s">
        <v>672</v>
      </c>
      <c r="M6994" s="72"/>
    </row>
    <row r="6995" spans="2:13" x14ac:dyDescent="0.25">
      <c r="B6995" s="72" t="s">
        <v>143</v>
      </c>
      <c r="C6995" s="72" t="s">
        <v>144</v>
      </c>
      <c r="D6995" s="72" t="s">
        <v>12</v>
      </c>
      <c r="E6995" s="72" t="s">
        <v>244</v>
      </c>
      <c r="F6995" s="73">
        <v>2146</v>
      </c>
      <c r="G6995" s="72" t="s">
        <v>14</v>
      </c>
      <c r="H6995" s="72" t="s">
        <v>15</v>
      </c>
      <c r="I6995" s="72" t="s">
        <v>16</v>
      </c>
      <c r="J6995" s="72" t="s">
        <v>18</v>
      </c>
      <c r="K6995" s="72" t="s">
        <v>189</v>
      </c>
      <c r="L6995" s="72" t="s">
        <v>618</v>
      </c>
      <c r="M6995" s="72" t="s">
        <v>172</v>
      </c>
    </row>
    <row r="6996" spans="2:13" x14ac:dyDescent="0.25">
      <c r="B6996" s="72" t="s">
        <v>143</v>
      </c>
      <c r="C6996" s="72" t="s">
        <v>144</v>
      </c>
      <c r="D6996" s="72" t="s">
        <v>12</v>
      </c>
      <c r="E6996" s="72" t="s">
        <v>177</v>
      </c>
      <c r="F6996" s="73">
        <v>25122</v>
      </c>
      <c r="G6996" s="72" t="s">
        <v>14</v>
      </c>
      <c r="H6996" s="72" t="s">
        <v>15</v>
      </c>
      <c r="I6996" s="72" t="s">
        <v>16</v>
      </c>
      <c r="J6996" s="72" t="s">
        <v>18</v>
      </c>
      <c r="K6996" s="72" t="s">
        <v>24</v>
      </c>
      <c r="L6996" s="72" t="s">
        <v>794</v>
      </c>
      <c r="M6996" s="72"/>
    </row>
    <row r="6997" spans="2:13" x14ac:dyDescent="0.25">
      <c r="B6997" s="72" t="s">
        <v>143</v>
      </c>
      <c r="C6997" s="72" t="s">
        <v>144</v>
      </c>
      <c r="D6997" s="72" t="s">
        <v>12</v>
      </c>
      <c r="E6997" s="72" t="s">
        <v>181</v>
      </c>
      <c r="F6997" s="73">
        <v>-13</v>
      </c>
      <c r="G6997" s="72" t="s">
        <v>14</v>
      </c>
      <c r="H6997" s="72" t="s">
        <v>155</v>
      </c>
      <c r="I6997" s="72" t="s">
        <v>16</v>
      </c>
      <c r="J6997" s="72" t="s">
        <v>18</v>
      </c>
      <c r="K6997" s="72" t="s">
        <v>33</v>
      </c>
      <c r="L6997" s="72" t="s">
        <v>499</v>
      </c>
      <c r="M6997" s="72"/>
    </row>
    <row r="6998" spans="2:13" x14ac:dyDescent="0.25">
      <c r="B6998" s="72" t="s">
        <v>143</v>
      </c>
      <c r="C6998" s="72" t="s">
        <v>144</v>
      </c>
      <c r="D6998" s="72" t="s">
        <v>12</v>
      </c>
      <c r="E6998" s="72" t="s">
        <v>201</v>
      </c>
      <c r="F6998" s="73">
        <v>52107</v>
      </c>
      <c r="G6998" s="72" t="s">
        <v>14</v>
      </c>
      <c r="H6998" s="72" t="s">
        <v>15</v>
      </c>
      <c r="I6998" s="72" t="s">
        <v>16</v>
      </c>
      <c r="J6998" s="72" t="s">
        <v>18</v>
      </c>
      <c r="K6998" s="72" t="s">
        <v>161</v>
      </c>
      <c r="L6998" s="72" t="s">
        <v>391</v>
      </c>
      <c r="M6998" s="72" t="s">
        <v>159</v>
      </c>
    </row>
    <row r="6999" spans="2:13" x14ac:dyDescent="0.25">
      <c r="B6999" s="72" t="s">
        <v>143</v>
      </c>
      <c r="C6999" s="72" t="s">
        <v>144</v>
      </c>
      <c r="D6999" s="72" t="s">
        <v>12</v>
      </c>
      <c r="E6999" s="72" t="s">
        <v>152</v>
      </c>
      <c r="F6999" s="73">
        <v>-891</v>
      </c>
      <c r="G6999" s="72" t="s">
        <v>14</v>
      </c>
      <c r="H6999" s="72" t="s">
        <v>155</v>
      </c>
      <c r="I6999" s="72" t="s">
        <v>16</v>
      </c>
      <c r="J6999" s="72" t="s">
        <v>18</v>
      </c>
      <c r="K6999" s="72" t="s">
        <v>33</v>
      </c>
      <c r="L6999" s="72" t="s">
        <v>732</v>
      </c>
      <c r="M6999" s="72"/>
    </row>
    <row r="7000" spans="2:13" x14ac:dyDescent="0.25">
      <c r="B7000" s="72" t="s">
        <v>143</v>
      </c>
      <c r="C7000" s="72" t="s">
        <v>144</v>
      </c>
      <c r="D7000" s="72" t="s">
        <v>12</v>
      </c>
      <c r="E7000" s="72" t="s">
        <v>149</v>
      </c>
      <c r="F7000" s="73">
        <v>7541191</v>
      </c>
      <c r="G7000" s="72" t="s">
        <v>14</v>
      </c>
      <c r="H7000" s="72" t="s">
        <v>15</v>
      </c>
      <c r="I7000" s="72" t="s">
        <v>16</v>
      </c>
      <c r="J7000" s="72" t="s">
        <v>18</v>
      </c>
      <c r="K7000" s="72" t="s">
        <v>33</v>
      </c>
      <c r="L7000" s="72" t="s">
        <v>568</v>
      </c>
      <c r="M7000" s="72" t="s">
        <v>151</v>
      </c>
    </row>
    <row r="7001" spans="2:13" x14ac:dyDescent="0.25">
      <c r="B7001" s="72" t="s">
        <v>143</v>
      </c>
      <c r="C7001" s="72" t="s">
        <v>144</v>
      </c>
      <c r="D7001" s="72" t="s">
        <v>12</v>
      </c>
      <c r="E7001" s="72" t="s">
        <v>177</v>
      </c>
      <c r="F7001" s="73">
        <v>25322</v>
      </c>
      <c r="G7001" s="72" t="s">
        <v>14</v>
      </c>
      <c r="H7001" s="72" t="s">
        <v>155</v>
      </c>
      <c r="I7001" s="72" t="s">
        <v>16</v>
      </c>
      <c r="J7001" s="72" t="s">
        <v>18</v>
      </c>
      <c r="K7001" s="72" t="s">
        <v>267</v>
      </c>
      <c r="L7001" s="72" t="s">
        <v>268</v>
      </c>
      <c r="M7001" s="72"/>
    </row>
    <row r="7002" spans="2:13" x14ac:dyDescent="0.25">
      <c r="B7002" s="72" t="s">
        <v>143</v>
      </c>
      <c r="C7002" s="72" t="s">
        <v>144</v>
      </c>
      <c r="D7002" s="72" t="s">
        <v>12</v>
      </c>
      <c r="E7002" s="72" t="s">
        <v>197</v>
      </c>
      <c r="F7002" s="73">
        <v>62784</v>
      </c>
      <c r="G7002" s="72" t="s">
        <v>14</v>
      </c>
      <c r="H7002" s="72" t="s">
        <v>15</v>
      </c>
      <c r="I7002" s="72" t="s">
        <v>16</v>
      </c>
      <c r="J7002" s="72" t="s">
        <v>18</v>
      </c>
      <c r="K7002" s="72" t="s">
        <v>161</v>
      </c>
      <c r="L7002" s="72" t="s">
        <v>379</v>
      </c>
      <c r="M7002" s="72" t="s">
        <v>163</v>
      </c>
    </row>
    <row r="7003" spans="2:13" x14ac:dyDescent="0.25">
      <c r="B7003" s="72" t="s">
        <v>143</v>
      </c>
      <c r="C7003" s="72" t="s">
        <v>144</v>
      </c>
      <c r="D7003" s="72" t="s">
        <v>12</v>
      </c>
      <c r="E7003" s="72" t="s">
        <v>183</v>
      </c>
      <c r="F7003" s="73">
        <v>40636</v>
      </c>
      <c r="G7003" s="72" t="s">
        <v>14</v>
      </c>
      <c r="H7003" s="72" t="s">
        <v>15</v>
      </c>
      <c r="I7003" s="72" t="s">
        <v>16</v>
      </c>
      <c r="J7003" s="72" t="s">
        <v>18</v>
      </c>
      <c r="K7003" s="72" t="s">
        <v>21</v>
      </c>
      <c r="L7003" s="72" t="s">
        <v>602</v>
      </c>
      <c r="M7003" s="72" t="s">
        <v>248</v>
      </c>
    </row>
    <row r="7004" spans="2:13" x14ac:dyDescent="0.25">
      <c r="B7004" s="72" t="s">
        <v>143</v>
      </c>
      <c r="C7004" s="72" t="s">
        <v>144</v>
      </c>
      <c r="D7004" s="72" t="s">
        <v>12</v>
      </c>
      <c r="E7004" s="72" t="s">
        <v>188</v>
      </c>
      <c r="F7004" s="73">
        <v>2884</v>
      </c>
      <c r="G7004" s="72" t="s">
        <v>14</v>
      </c>
      <c r="H7004" s="72" t="s">
        <v>15</v>
      </c>
      <c r="I7004" s="72" t="s">
        <v>136</v>
      </c>
      <c r="J7004" s="72" t="s">
        <v>18</v>
      </c>
      <c r="K7004" s="72" t="s">
        <v>147</v>
      </c>
      <c r="L7004" s="72" t="s">
        <v>411</v>
      </c>
      <c r="M7004" s="72" t="s">
        <v>151</v>
      </c>
    </row>
    <row r="7005" spans="2:13" x14ac:dyDescent="0.25">
      <c r="B7005" s="72" t="s">
        <v>143</v>
      </c>
      <c r="C7005" s="72" t="s">
        <v>144</v>
      </c>
      <c r="D7005" s="72" t="s">
        <v>12</v>
      </c>
      <c r="E7005" s="72" t="s">
        <v>209</v>
      </c>
      <c r="F7005" s="73">
        <v>9016034</v>
      </c>
      <c r="G7005" s="72" t="s">
        <v>14</v>
      </c>
      <c r="H7005" s="72" t="s">
        <v>15</v>
      </c>
      <c r="I7005" s="72" t="s">
        <v>16</v>
      </c>
      <c r="J7005" s="72" t="s">
        <v>18</v>
      </c>
      <c r="K7005" s="72" t="s">
        <v>257</v>
      </c>
      <c r="L7005" s="72" t="s">
        <v>634</v>
      </c>
      <c r="M7005" s="72" t="s">
        <v>337</v>
      </c>
    </row>
    <row r="7006" spans="2:13" x14ac:dyDescent="0.25">
      <c r="B7006" s="72" t="s">
        <v>143</v>
      </c>
      <c r="C7006" s="72" t="s">
        <v>144</v>
      </c>
      <c r="D7006" s="72" t="s">
        <v>12</v>
      </c>
      <c r="E7006" s="72" t="s">
        <v>227</v>
      </c>
      <c r="F7006" s="73">
        <v>52976</v>
      </c>
      <c r="G7006" s="72" t="s">
        <v>14</v>
      </c>
      <c r="H7006" s="72" t="s">
        <v>15</v>
      </c>
      <c r="I7006" s="72" t="s">
        <v>16</v>
      </c>
      <c r="J7006" s="72" t="s">
        <v>18</v>
      </c>
      <c r="K7006" s="72" t="s">
        <v>303</v>
      </c>
      <c r="L7006" s="72" t="s">
        <v>712</v>
      </c>
      <c r="M7006" s="72" t="s">
        <v>172</v>
      </c>
    </row>
    <row r="7007" spans="2:13" x14ac:dyDescent="0.25">
      <c r="B7007" s="72" t="s">
        <v>143</v>
      </c>
      <c r="C7007" s="72" t="s">
        <v>144</v>
      </c>
      <c r="D7007" s="72" t="s">
        <v>12</v>
      </c>
      <c r="E7007" s="72" t="s">
        <v>328</v>
      </c>
      <c r="F7007" s="73">
        <v>93235</v>
      </c>
      <c r="G7007" s="72" t="s">
        <v>14</v>
      </c>
      <c r="H7007" s="72" t="s">
        <v>15</v>
      </c>
      <c r="I7007" s="72" t="s">
        <v>16</v>
      </c>
      <c r="J7007" s="72" t="s">
        <v>18</v>
      </c>
      <c r="K7007" s="72" t="s">
        <v>24</v>
      </c>
      <c r="L7007" s="72" t="s">
        <v>585</v>
      </c>
      <c r="M7007" s="72" t="s">
        <v>203</v>
      </c>
    </row>
    <row r="7008" spans="2:13" x14ac:dyDescent="0.25">
      <c r="B7008" s="72" t="s">
        <v>143</v>
      </c>
      <c r="C7008" s="72" t="s">
        <v>144</v>
      </c>
      <c r="D7008" s="72" t="s">
        <v>12</v>
      </c>
      <c r="E7008" s="72" t="s">
        <v>242</v>
      </c>
      <c r="F7008" s="73">
        <v>-8493</v>
      </c>
      <c r="G7008" s="72" t="s">
        <v>14</v>
      </c>
      <c r="H7008" s="72" t="s">
        <v>15</v>
      </c>
      <c r="I7008" s="72" t="s">
        <v>16</v>
      </c>
      <c r="J7008" s="72" t="s">
        <v>18</v>
      </c>
      <c r="K7008" s="72" t="s">
        <v>184</v>
      </c>
      <c r="L7008" s="72" t="s">
        <v>639</v>
      </c>
      <c r="M7008" s="72"/>
    </row>
    <row r="7009" spans="2:13" x14ac:dyDescent="0.25">
      <c r="B7009" s="72" t="s">
        <v>143</v>
      </c>
      <c r="C7009" s="72" t="s">
        <v>144</v>
      </c>
      <c r="D7009" s="72" t="s">
        <v>12</v>
      </c>
      <c r="E7009" s="72" t="s">
        <v>152</v>
      </c>
      <c r="F7009" s="73">
        <v>-2528</v>
      </c>
      <c r="G7009" s="72" t="s">
        <v>14</v>
      </c>
      <c r="H7009" s="72" t="s">
        <v>15</v>
      </c>
      <c r="I7009" s="72" t="s">
        <v>16</v>
      </c>
      <c r="J7009" s="72" t="s">
        <v>18</v>
      </c>
      <c r="K7009" s="72" t="s">
        <v>33</v>
      </c>
      <c r="L7009" s="72" t="s">
        <v>575</v>
      </c>
      <c r="M7009" s="72"/>
    </row>
    <row r="7010" spans="2:13" x14ac:dyDescent="0.25">
      <c r="B7010" s="72" t="s">
        <v>143</v>
      </c>
      <c r="C7010" s="72" t="s">
        <v>144</v>
      </c>
      <c r="D7010" s="72" t="s">
        <v>12</v>
      </c>
      <c r="E7010" s="72" t="s">
        <v>219</v>
      </c>
      <c r="F7010" s="73">
        <v>1186</v>
      </c>
      <c r="G7010" s="72" t="s">
        <v>14</v>
      </c>
      <c r="H7010" s="72" t="s">
        <v>15</v>
      </c>
      <c r="I7010" s="72" t="s">
        <v>136</v>
      </c>
      <c r="J7010" s="72" t="s">
        <v>18</v>
      </c>
      <c r="K7010" s="72" t="s">
        <v>33</v>
      </c>
      <c r="L7010" s="72" t="s">
        <v>277</v>
      </c>
      <c r="M7010" s="72"/>
    </row>
    <row r="7011" spans="2:13" x14ac:dyDescent="0.25">
      <c r="B7011" s="72" t="s">
        <v>143</v>
      </c>
      <c r="C7011" s="72" t="s">
        <v>144</v>
      </c>
      <c r="D7011" s="72" t="s">
        <v>12</v>
      </c>
      <c r="E7011" s="72" t="s">
        <v>213</v>
      </c>
      <c r="F7011" s="73">
        <v>30246</v>
      </c>
      <c r="G7011" s="72" t="s">
        <v>14</v>
      </c>
      <c r="H7011" s="72" t="s">
        <v>15</v>
      </c>
      <c r="I7011" s="72" t="s">
        <v>16</v>
      </c>
      <c r="J7011" s="72" t="s">
        <v>18</v>
      </c>
      <c r="K7011" s="72" t="s">
        <v>147</v>
      </c>
      <c r="L7011" s="72" t="s">
        <v>378</v>
      </c>
      <c r="M7011" s="72" t="s">
        <v>151</v>
      </c>
    </row>
    <row r="7012" spans="2:13" x14ac:dyDescent="0.25">
      <c r="B7012" s="72" t="s">
        <v>143</v>
      </c>
      <c r="C7012" s="72" t="s">
        <v>144</v>
      </c>
      <c r="D7012" s="72" t="s">
        <v>12</v>
      </c>
      <c r="E7012" s="72" t="s">
        <v>177</v>
      </c>
      <c r="F7012" s="73">
        <v>101</v>
      </c>
      <c r="G7012" s="72" t="s">
        <v>14</v>
      </c>
      <c r="H7012" s="72" t="s">
        <v>15</v>
      </c>
      <c r="I7012" s="72" t="s">
        <v>16</v>
      </c>
      <c r="J7012" s="72" t="s">
        <v>17</v>
      </c>
      <c r="K7012" s="72" t="s">
        <v>27</v>
      </c>
      <c r="L7012" s="72" t="s">
        <v>28</v>
      </c>
      <c r="M7012" s="72"/>
    </row>
    <row r="7013" spans="2:13" x14ac:dyDescent="0.25">
      <c r="B7013" s="72" t="s">
        <v>143</v>
      </c>
      <c r="C7013" s="72" t="s">
        <v>144</v>
      </c>
      <c r="D7013" s="72" t="s">
        <v>12</v>
      </c>
      <c r="E7013" s="72" t="s">
        <v>227</v>
      </c>
      <c r="F7013" s="73">
        <v>147002</v>
      </c>
      <c r="G7013" s="72" t="s">
        <v>14</v>
      </c>
      <c r="H7013" s="72" t="s">
        <v>15</v>
      </c>
      <c r="I7013" s="72" t="s">
        <v>16</v>
      </c>
      <c r="J7013" s="72" t="s">
        <v>18</v>
      </c>
      <c r="K7013" s="72" t="s">
        <v>214</v>
      </c>
      <c r="L7013" s="72" t="s">
        <v>629</v>
      </c>
      <c r="M7013" s="72" t="s">
        <v>248</v>
      </c>
    </row>
    <row r="7014" spans="2:13" x14ac:dyDescent="0.25">
      <c r="B7014" s="72" t="s">
        <v>143</v>
      </c>
      <c r="C7014" s="72" t="s">
        <v>144</v>
      </c>
      <c r="D7014" s="72" t="s">
        <v>12</v>
      </c>
      <c r="E7014" s="72" t="s">
        <v>181</v>
      </c>
      <c r="F7014" s="73">
        <v>-251</v>
      </c>
      <c r="G7014" s="72" t="s">
        <v>14</v>
      </c>
      <c r="H7014" s="72" t="s">
        <v>15</v>
      </c>
      <c r="I7014" s="72" t="s">
        <v>16</v>
      </c>
      <c r="J7014" s="72" t="s">
        <v>18</v>
      </c>
      <c r="K7014" s="72" t="s">
        <v>33</v>
      </c>
      <c r="L7014" s="72" t="s">
        <v>392</v>
      </c>
      <c r="M7014" s="72"/>
    </row>
    <row r="7015" spans="2:13" x14ac:dyDescent="0.25">
      <c r="B7015" s="72" t="s">
        <v>143</v>
      </c>
      <c r="C7015" s="72" t="s">
        <v>144</v>
      </c>
      <c r="D7015" s="72" t="s">
        <v>12</v>
      </c>
      <c r="E7015" s="72" t="s">
        <v>237</v>
      </c>
      <c r="F7015" s="73">
        <v>16740</v>
      </c>
      <c r="G7015" s="72" t="s">
        <v>14</v>
      </c>
      <c r="H7015" s="72" t="s">
        <v>15</v>
      </c>
      <c r="I7015" s="72" t="s">
        <v>16</v>
      </c>
      <c r="J7015" s="72" t="s">
        <v>18</v>
      </c>
      <c r="K7015" s="72" t="s">
        <v>33</v>
      </c>
      <c r="L7015" s="72" t="s">
        <v>409</v>
      </c>
      <c r="M7015" s="72" t="s">
        <v>151</v>
      </c>
    </row>
    <row r="7016" spans="2:13" x14ac:dyDescent="0.25">
      <c r="B7016" s="72" t="s">
        <v>143</v>
      </c>
      <c r="C7016" s="72" t="s">
        <v>144</v>
      </c>
      <c r="D7016" s="72" t="s">
        <v>12</v>
      </c>
      <c r="E7016" s="72" t="s">
        <v>160</v>
      </c>
      <c r="F7016" s="73">
        <v>41111</v>
      </c>
      <c r="G7016" s="72" t="s">
        <v>14</v>
      </c>
      <c r="H7016" s="72" t="s">
        <v>155</v>
      </c>
      <c r="I7016" s="72" t="s">
        <v>16</v>
      </c>
      <c r="J7016" s="72" t="s">
        <v>18</v>
      </c>
      <c r="K7016" s="72" t="s">
        <v>303</v>
      </c>
      <c r="L7016" s="72" t="s">
        <v>712</v>
      </c>
      <c r="M7016" s="72" t="s">
        <v>191</v>
      </c>
    </row>
    <row r="7017" spans="2:13" x14ac:dyDescent="0.25">
      <c r="B7017" s="72" t="s">
        <v>143</v>
      </c>
      <c r="C7017" s="72" t="s">
        <v>144</v>
      </c>
      <c r="D7017" s="72" t="s">
        <v>12</v>
      </c>
      <c r="E7017" s="72" t="s">
        <v>199</v>
      </c>
      <c r="F7017" s="73">
        <v>10078</v>
      </c>
      <c r="G7017" s="72" t="s">
        <v>14</v>
      </c>
      <c r="H7017" s="72" t="s">
        <v>15</v>
      </c>
      <c r="I7017" s="72" t="s">
        <v>16</v>
      </c>
      <c r="J7017" s="72" t="s">
        <v>18</v>
      </c>
      <c r="K7017" s="72" t="s">
        <v>147</v>
      </c>
      <c r="L7017" s="72" t="s">
        <v>574</v>
      </c>
      <c r="M7017" s="72"/>
    </row>
    <row r="7018" spans="2:13" x14ac:dyDescent="0.25">
      <c r="B7018" s="72" t="s">
        <v>143</v>
      </c>
      <c r="C7018" s="72" t="s">
        <v>144</v>
      </c>
      <c r="D7018" s="72" t="s">
        <v>12</v>
      </c>
      <c r="E7018" s="72" t="s">
        <v>160</v>
      </c>
      <c r="F7018" s="73">
        <v>57646</v>
      </c>
      <c r="G7018" s="72" t="s">
        <v>14</v>
      </c>
      <c r="H7018" s="72" t="s">
        <v>15</v>
      </c>
      <c r="I7018" s="72" t="s">
        <v>16</v>
      </c>
      <c r="J7018" s="72" t="s">
        <v>18</v>
      </c>
      <c r="K7018" s="72" t="s">
        <v>161</v>
      </c>
      <c r="L7018" s="72" t="s">
        <v>379</v>
      </c>
      <c r="M7018" s="72" t="s">
        <v>248</v>
      </c>
    </row>
    <row r="7019" spans="2:13" x14ac:dyDescent="0.25">
      <c r="B7019" s="72" t="s">
        <v>143</v>
      </c>
      <c r="C7019" s="72" t="s">
        <v>144</v>
      </c>
      <c r="D7019" s="72" t="s">
        <v>12</v>
      </c>
      <c r="E7019" s="72" t="s">
        <v>152</v>
      </c>
      <c r="F7019" s="73">
        <v>-910</v>
      </c>
      <c r="G7019" s="72" t="s">
        <v>14</v>
      </c>
      <c r="H7019" s="72" t="s">
        <v>15</v>
      </c>
      <c r="I7019" s="72" t="s">
        <v>16</v>
      </c>
      <c r="J7019" s="72" t="s">
        <v>18</v>
      </c>
      <c r="K7019" s="72" t="s">
        <v>33</v>
      </c>
      <c r="L7019" s="72" t="s">
        <v>770</v>
      </c>
      <c r="M7019" s="72"/>
    </row>
    <row r="7020" spans="2:13" x14ac:dyDescent="0.25">
      <c r="B7020" s="72" t="s">
        <v>143</v>
      </c>
      <c r="C7020" s="72" t="s">
        <v>144</v>
      </c>
      <c r="D7020" s="72" t="s">
        <v>12</v>
      </c>
      <c r="E7020" s="72" t="s">
        <v>237</v>
      </c>
      <c r="F7020" s="73">
        <v>149871</v>
      </c>
      <c r="G7020" s="72" t="s">
        <v>14</v>
      </c>
      <c r="H7020" s="72" t="s">
        <v>15</v>
      </c>
      <c r="I7020" s="72" t="s">
        <v>16</v>
      </c>
      <c r="J7020" s="72" t="s">
        <v>18</v>
      </c>
      <c r="K7020" s="72" t="s">
        <v>147</v>
      </c>
      <c r="L7020" s="72" t="s">
        <v>278</v>
      </c>
      <c r="M7020" s="72" t="s">
        <v>248</v>
      </c>
    </row>
    <row r="7021" spans="2:13" x14ac:dyDescent="0.25">
      <c r="B7021" s="72" t="s">
        <v>143</v>
      </c>
      <c r="C7021" s="72" t="s">
        <v>144</v>
      </c>
      <c r="D7021" s="72" t="s">
        <v>12</v>
      </c>
      <c r="E7021" s="72" t="s">
        <v>154</v>
      </c>
      <c r="F7021" s="73">
        <v>-38286</v>
      </c>
      <c r="G7021" s="72" t="s">
        <v>14</v>
      </c>
      <c r="H7021" s="72" t="s">
        <v>15</v>
      </c>
      <c r="I7021" s="72" t="s">
        <v>16</v>
      </c>
      <c r="J7021" s="72" t="s">
        <v>18</v>
      </c>
      <c r="K7021" s="72" t="s">
        <v>147</v>
      </c>
      <c r="L7021" s="72" t="s">
        <v>216</v>
      </c>
      <c r="M7021" s="72"/>
    </row>
    <row r="7022" spans="2:13" x14ac:dyDescent="0.25">
      <c r="B7022" s="72" t="s">
        <v>143</v>
      </c>
      <c r="C7022" s="72" t="s">
        <v>144</v>
      </c>
      <c r="D7022" s="72" t="s">
        <v>12</v>
      </c>
      <c r="E7022" s="72" t="s">
        <v>152</v>
      </c>
      <c r="F7022" s="73">
        <v>-5459</v>
      </c>
      <c r="G7022" s="72" t="s">
        <v>14</v>
      </c>
      <c r="H7022" s="72" t="s">
        <v>155</v>
      </c>
      <c r="I7022" s="72" t="s">
        <v>16</v>
      </c>
      <c r="J7022" s="72" t="s">
        <v>18</v>
      </c>
      <c r="K7022" s="72" t="s">
        <v>267</v>
      </c>
      <c r="L7022" s="72" t="s">
        <v>381</v>
      </c>
      <c r="M7022" s="72"/>
    </row>
    <row r="7023" spans="2:13" x14ac:dyDescent="0.25">
      <c r="B7023" s="72" t="s">
        <v>143</v>
      </c>
      <c r="C7023" s="72" t="s">
        <v>144</v>
      </c>
      <c r="D7023" s="72" t="s">
        <v>12</v>
      </c>
      <c r="E7023" s="72" t="s">
        <v>219</v>
      </c>
      <c r="F7023" s="73">
        <v>31896</v>
      </c>
      <c r="G7023" s="72" t="s">
        <v>14</v>
      </c>
      <c r="H7023" s="72" t="s">
        <v>15</v>
      </c>
      <c r="I7023" s="72" t="s">
        <v>16</v>
      </c>
      <c r="J7023" s="72" t="s">
        <v>18</v>
      </c>
      <c r="K7023" s="72" t="s">
        <v>147</v>
      </c>
      <c r="L7023" s="72" t="s">
        <v>580</v>
      </c>
      <c r="M7023" s="72"/>
    </row>
    <row r="7024" spans="2:13" x14ac:dyDescent="0.25">
      <c r="B7024" s="72" t="s">
        <v>143</v>
      </c>
      <c r="C7024" s="72" t="s">
        <v>144</v>
      </c>
      <c r="D7024" s="72" t="s">
        <v>12</v>
      </c>
      <c r="E7024" s="72" t="s">
        <v>292</v>
      </c>
      <c r="F7024" s="73">
        <v>2881971</v>
      </c>
      <c r="G7024" s="72" t="s">
        <v>14</v>
      </c>
      <c r="H7024" s="72" t="s">
        <v>15</v>
      </c>
      <c r="I7024" s="72" t="s">
        <v>16</v>
      </c>
      <c r="J7024" s="72" t="s">
        <v>18</v>
      </c>
      <c r="K7024" s="72" t="s">
        <v>161</v>
      </c>
      <c r="L7024" s="72" t="s">
        <v>341</v>
      </c>
      <c r="M7024" s="72" t="s">
        <v>424</v>
      </c>
    </row>
    <row r="7025" spans="2:13" x14ac:dyDescent="0.25">
      <c r="B7025" s="72" t="s">
        <v>143</v>
      </c>
      <c r="C7025" s="72" t="s">
        <v>144</v>
      </c>
      <c r="D7025" s="72" t="s">
        <v>12</v>
      </c>
      <c r="E7025" s="72" t="s">
        <v>183</v>
      </c>
      <c r="F7025" s="73">
        <v>19515</v>
      </c>
      <c r="G7025" s="72" t="s">
        <v>14</v>
      </c>
      <c r="H7025" s="72" t="s">
        <v>15</v>
      </c>
      <c r="I7025" s="72" t="s">
        <v>16</v>
      </c>
      <c r="J7025" s="72" t="s">
        <v>18</v>
      </c>
      <c r="K7025" s="72" t="s">
        <v>205</v>
      </c>
      <c r="L7025" s="72" t="s">
        <v>658</v>
      </c>
      <c r="M7025" s="72" t="s">
        <v>248</v>
      </c>
    </row>
    <row r="7026" spans="2:13" x14ac:dyDescent="0.25">
      <c r="B7026" s="72" t="s">
        <v>143</v>
      </c>
      <c r="C7026" s="72" t="s">
        <v>144</v>
      </c>
      <c r="D7026" s="72" t="s">
        <v>12</v>
      </c>
      <c r="E7026" s="72" t="s">
        <v>181</v>
      </c>
      <c r="F7026" s="73">
        <v>-3013</v>
      </c>
      <c r="G7026" s="72" t="s">
        <v>14</v>
      </c>
      <c r="H7026" s="72" t="s">
        <v>15</v>
      </c>
      <c r="I7026" s="72" t="s">
        <v>16</v>
      </c>
      <c r="J7026" s="72" t="s">
        <v>18</v>
      </c>
      <c r="K7026" s="72" t="s">
        <v>24</v>
      </c>
      <c r="L7026" s="72" t="s">
        <v>586</v>
      </c>
      <c r="M7026" s="72"/>
    </row>
    <row r="7027" spans="2:13" x14ac:dyDescent="0.25">
      <c r="B7027" s="72" t="s">
        <v>143</v>
      </c>
      <c r="C7027" s="72" t="s">
        <v>144</v>
      </c>
      <c r="D7027" s="72" t="s">
        <v>12</v>
      </c>
      <c r="E7027" s="72" t="s">
        <v>219</v>
      </c>
      <c r="F7027" s="73">
        <v>1519</v>
      </c>
      <c r="G7027" s="72" t="s">
        <v>14</v>
      </c>
      <c r="H7027" s="72" t="s">
        <v>15</v>
      </c>
      <c r="I7027" s="72" t="s">
        <v>136</v>
      </c>
      <c r="J7027" s="72" t="s">
        <v>18</v>
      </c>
      <c r="K7027" s="72" t="s">
        <v>33</v>
      </c>
      <c r="L7027" s="72" t="s">
        <v>686</v>
      </c>
      <c r="M7027" s="72"/>
    </row>
    <row r="7028" spans="2:13" x14ac:dyDescent="0.25">
      <c r="B7028" s="72" t="s">
        <v>143</v>
      </c>
      <c r="C7028" s="72" t="s">
        <v>144</v>
      </c>
      <c r="D7028" s="72" t="s">
        <v>12</v>
      </c>
      <c r="E7028" s="72" t="s">
        <v>229</v>
      </c>
      <c r="F7028" s="73">
        <v>-81978</v>
      </c>
      <c r="G7028" s="72" t="s">
        <v>14</v>
      </c>
      <c r="H7028" s="72" t="s">
        <v>15</v>
      </c>
      <c r="I7028" s="72" t="s">
        <v>16</v>
      </c>
      <c r="J7028" s="72" t="s">
        <v>18</v>
      </c>
      <c r="K7028" s="72" t="s">
        <v>147</v>
      </c>
      <c r="L7028" s="72" t="s">
        <v>235</v>
      </c>
      <c r="M7028" s="72"/>
    </row>
    <row r="7029" spans="2:13" x14ac:dyDescent="0.25">
      <c r="B7029" s="72" t="s">
        <v>143</v>
      </c>
      <c r="C7029" s="72" t="s">
        <v>144</v>
      </c>
      <c r="D7029" s="72" t="s">
        <v>12</v>
      </c>
      <c r="E7029" s="72" t="s">
        <v>439</v>
      </c>
      <c r="F7029" s="73">
        <v>177731</v>
      </c>
      <c r="G7029" s="72" t="s">
        <v>14</v>
      </c>
      <c r="H7029" s="72" t="s">
        <v>15</v>
      </c>
      <c r="I7029" s="72" t="s">
        <v>16</v>
      </c>
      <c r="J7029" s="72" t="s">
        <v>18</v>
      </c>
      <c r="K7029" s="72" t="s">
        <v>33</v>
      </c>
      <c r="L7029" s="72" t="s">
        <v>279</v>
      </c>
      <c r="M7029" s="72"/>
    </row>
    <row r="7030" spans="2:13" x14ac:dyDescent="0.25">
      <c r="B7030" s="72" t="s">
        <v>143</v>
      </c>
      <c r="C7030" s="72" t="s">
        <v>144</v>
      </c>
      <c r="D7030" s="72" t="s">
        <v>12</v>
      </c>
      <c r="E7030" s="72" t="s">
        <v>439</v>
      </c>
      <c r="F7030" s="73">
        <v>201</v>
      </c>
      <c r="G7030" s="72" t="s">
        <v>14</v>
      </c>
      <c r="H7030" s="72" t="s">
        <v>155</v>
      </c>
      <c r="I7030" s="72" t="s">
        <v>16</v>
      </c>
      <c r="J7030" s="72" t="s">
        <v>18</v>
      </c>
      <c r="K7030" s="72" t="s">
        <v>33</v>
      </c>
      <c r="L7030" s="72" t="s">
        <v>568</v>
      </c>
      <c r="M7030" s="72"/>
    </row>
    <row r="7031" spans="2:13" x14ac:dyDescent="0.25">
      <c r="B7031" s="72" t="s">
        <v>143</v>
      </c>
      <c r="C7031" s="72" t="s">
        <v>144</v>
      </c>
      <c r="D7031" s="72" t="s">
        <v>12</v>
      </c>
      <c r="E7031" s="72" t="s">
        <v>242</v>
      </c>
      <c r="F7031" s="73">
        <v>-27953</v>
      </c>
      <c r="G7031" s="72" t="s">
        <v>14</v>
      </c>
      <c r="H7031" s="72" t="s">
        <v>15</v>
      </c>
      <c r="I7031" s="72" t="s">
        <v>16</v>
      </c>
      <c r="J7031" s="72" t="s">
        <v>18</v>
      </c>
      <c r="K7031" s="72" t="s">
        <v>147</v>
      </c>
      <c r="L7031" s="72" t="s">
        <v>509</v>
      </c>
      <c r="M7031" s="72"/>
    </row>
    <row r="7032" spans="2:13" x14ac:dyDescent="0.25">
      <c r="B7032" s="72" t="s">
        <v>143</v>
      </c>
      <c r="C7032" s="72" t="s">
        <v>144</v>
      </c>
      <c r="D7032" s="72" t="s">
        <v>12</v>
      </c>
      <c r="E7032" s="72" t="s">
        <v>199</v>
      </c>
      <c r="F7032" s="73">
        <v>877</v>
      </c>
      <c r="G7032" s="72" t="s">
        <v>14</v>
      </c>
      <c r="H7032" s="72" t="s">
        <v>155</v>
      </c>
      <c r="I7032" s="72" t="s">
        <v>16</v>
      </c>
      <c r="J7032" s="72" t="s">
        <v>18</v>
      </c>
      <c r="K7032" s="72" t="s">
        <v>33</v>
      </c>
      <c r="L7032" s="72" t="s">
        <v>636</v>
      </c>
      <c r="M7032" s="72"/>
    </row>
    <row r="7033" spans="2:13" x14ac:dyDescent="0.25">
      <c r="B7033" s="72" t="s">
        <v>143</v>
      </c>
      <c r="C7033" s="72" t="s">
        <v>144</v>
      </c>
      <c r="D7033" s="72" t="s">
        <v>12</v>
      </c>
      <c r="E7033" s="72" t="s">
        <v>177</v>
      </c>
      <c r="F7033" s="73">
        <v>153</v>
      </c>
      <c r="G7033" s="72" t="s">
        <v>14</v>
      </c>
      <c r="H7033" s="72" t="s">
        <v>15</v>
      </c>
      <c r="I7033" s="72" t="s">
        <v>16</v>
      </c>
      <c r="J7033" s="72" t="s">
        <v>18</v>
      </c>
      <c r="K7033" s="72" t="s">
        <v>214</v>
      </c>
      <c r="L7033" s="72" t="s">
        <v>605</v>
      </c>
      <c r="M7033" s="72"/>
    </row>
    <row r="7034" spans="2:13" x14ac:dyDescent="0.25">
      <c r="B7034" s="72" t="s">
        <v>143</v>
      </c>
      <c r="C7034" s="72" t="s">
        <v>144</v>
      </c>
      <c r="D7034" s="72" t="s">
        <v>12</v>
      </c>
      <c r="E7034" s="72" t="s">
        <v>164</v>
      </c>
      <c r="F7034" s="73">
        <v>-85</v>
      </c>
      <c r="G7034" s="72" t="s">
        <v>14</v>
      </c>
      <c r="H7034" s="72" t="s">
        <v>15</v>
      </c>
      <c r="I7034" s="72" t="s">
        <v>16</v>
      </c>
      <c r="J7034" s="72" t="s">
        <v>18</v>
      </c>
      <c r="K7034" s="72" t="s">
        <v>24</v>
      </c>
      <c r="L7034" s="72" t="s">
        <v>470</v>
      </c>
      <c r="M7034" s="72"/>
    </row>
    <row r="7035" spans="2:13" x14ac:dyDescent="0.25">
      <c r="B7035" s="72" t="s">
        <v>143</v>
      </c>
      <c r="C7035" s="72" t="s">
        <v>144</v>
      </c>
      <c r="D7035" s="72" t="s">
        <v>12</v>
      </c>
      <c r="E7035" s="72" t="s">
        <v>646</v>
      </c>
      <c r="F7035" s="73">
        <v>4308509</v>
      </c>
      <c r="G7035" s="72" t="s">
        <v>14</v>
      </c>
      <c r="H7035" s="72" t="s">
        <v>15</v>
      </c>
      <c r="I7035" s="72" t="s">
        <v>16</v>
      </c>
      <c r="J7035" s="72" t="s">
        <v>18</v>
      </c>
      <c r="K7035" s="72" t="s">
        <v>205</v>
      </c>
      <c r="L7035" s="72" t="s">
        <v>401</v>
      </c>
      <c r="M7035" s="72"/>
    </row>
    <row r="7036" spans="2:13" x14ac:dyDescent="0.25">
      <c r="B7036" s="72" t="s">
        <v>143</v>
      </c>
      <c r="C7036" s="72" t="s">
        <v>144</v>
      </c>
      <c r="D7036" s="72" t="s">
        <v>12</v>
      </c>
      <c r="E7036" s="72" t="s">
        <v>197</v>
      </c>
      <c r="F7036" s="73">
        <v>502655</v>
      </c>
      <c r="G7036" s="72" t="s">
        <v>14</v>
      </c>
      <c r="H7036" s="72" t="s">
        <v>15</v>
      </c>
      <c r="I7036" s="72" t="s">
        <v>16</v>
      </c>
      <c r="J7036" s="72" t="s">
        <v>18</v>
      </c>
      <c r="K7036" s="72" t="s">
        <v>147</v>
      </c>
      <c r="L7036" s="72" t="s">
        <v>530</v>
      </c>
      <c r="M7036" s="72" t="s">
        <v>163</v>
      </c>
    </row>
    <row r="7037" spans="2:13" x14ac:dyDescent="0.25">
      <c r="B7037" s="72" t="s">
        <v>143</v>
      </c>
      <c r="C7037" s="72" t="s">
        <v>144</v>
      </c>
      <c r="D7037" s="72" t="s">
        <v>12</v>
      </c>
      <c r="E7037" s="72" t="s">
        <v>229</v>
      </c>
      <c r="F7037" s="73">
        <v>-19829</v>
      </c>
      <c r="G7037" s="72" t="s">
        <v>14</v>
      </c>
      <c r="H7037" s="72" t="s">
        <v>15</v>
      </c>
      <c r="I7037" s="72" t="s">
        <v>16</v>
      </c>
      <c r="J7037" s="72" t="s">
        <v>18</v>
      </c>
      <c r="K7037" s="72" t="s">
        <v>214</v>
      </c>
      <c r="L7037" s="72" t="s">
        <v>810</v>
      </c>
      <c r="M7037" s="72"/>
    </row>
    <row r="7038" spans="2:13" x14ac:dyDescent="0.25">
      <c r="B7038" s="72" t="s">
        <v>143</v>
      </c>
      <c r="C7038" s="72" t="s">
        <v>144</v>
      </c>
      <c r="D7038" s="72" t="s">
        <v>12</v>
      </c>
      <c r="E7038" s="72" t="s">
        <v>181</v>
      </c>
      <c r="F7038" s="73">
        <v>-52</v>
      </c>
      <c r="G7038" s="72" t="s">
        <v>14</v>
      </c>
      <c r="H7038" s="72" t="s">
        <v>155</v>
      </c>
      <c r="I7038" s="72" t="s">
        <v>16</v>
      </c>
      <c r="J7038" s="72" t="s">
        <v>18</v>
      </c>
      <c r="K7038" s="72" t="s">
        <v>33</v>
      </c>
      <c r="L7038" s="72" t="s">
        <v>552</v>
      </c>
      <c r="M7038" s="72"/>
    </row>
    <row r="7039" spans="2:13" x14ac:dyDescent="0.25">
      <c r="B7039" s="72" t="s">
        <v>143</v>
      </c>
      <c r="C7039" s="72" t="s">
        <v>144</v>
      </c>
      <c r="D7039" s="72" t="s">
        <v>12</v>
      </c>
      <c r="E7039" s="72" t="s">
        <v>177</v>
      </c>
      <c r="F7039" s="73">
        <v>36310</v>
      </c>
      <c r="G7039" s="72" t="s">
        <v>14</v>
      </c>
      <c r="H7039" s="72" t="s">
        <v>155</v>
      </c>
      <c r="I7039" s="72" t="s">
        <v>16</v>
      </c>
      <c r="J7039" s="72" t="s">
        <v>18</v>
      </c>
      <c r="K7039" s="72" t="s">
        <v>267</v>
      </c>
      <c r="L7039" s="72" t="s">
        <v>660</v>
      </c>
      <c r="M7039" s="72"/>
    </row>
    <row r="7040" spans="2:13" x14ac:dyDescent="0.25">
      <c r="B7040" s="72" t="s">
        <v>143</v>
      </c>
      <c r="C7040" s="72" t="s">
        <v>144</v>
      </c>
      <c r="D7040" s="72" t="s">
        <v>12</v>
      </c>
      <c r="E7040" s="72" t="s">
        <v>145</v>
      </c>
      <c r="F7040" s="73">
        <v>-472914</v>
      </c>
      <c r="G7040" s="72" t="s">
        <v>14</v>
      </c>
      <c r="H7040" s="72" t="s">
        <v>15</v>
      </c>
      <c r="I7040" s="72" t="s">
        <v>16</v>
      </c>
      <c r="J7040" s="72" t="s">
        <v>18</v>
      </c>
      <c r="K7040" s="72" t="s">
        <v>147</v>
      </c>
      <c r="L7040" s="72" t="s">
        <v>295</v>
      </c>
      <c r="M7040" s="72"/>
    </row>
    <row r="7041" spans="2:13" x14ac:dyDescent="0.25">
      <c r="B7041" s="72" t="s">
        <v>143</v>
      </c>
      <c r="C7041" s="72" t="s">
        <v>144</v>
      </c>
      <c r="D7041" s="72" t="s">
        <v>12</v>
      </c>
      <c r="E7041" s="72" t="s">
        <v>183</v>
      </c>
      <c r="F7041" s="73">
        <v>15109</v>
      </c>
      <c r="G7041" s="72" t="s">
        <v>14</v>
      </c>
      <c r="H7041" s="72" t="s">
        <v>15</v>
      </c>
      <c r="I7041" s="72" t="s">
        <v>16</v>
      </c>
      <c r="J7041" s="72" t="s">
        <v>18</v>
      </c>
      <c r="K7041" s="72" t="s">
        <v>24</v>
      </c>
      <c r="L7041" s="72" t="s">
        <v>448</v>
      </c>
      <c r="M7041" s="72" t="s">
        <v>248</v>
      </c>
    </row>
    <row r="7042" spans="2:13" x14ac:dyDescent="0.25">
      <c r="B7042" s="72" t="s">
        <v>143</v>
      </c>
      <c r="C7042" s="72" t="s">
        <v>144</v>
      </c>
      <c r="D7042" s="72" t="s">
        <v>12</v>
      </c>
      <c r="E7042" s="72" t="s">
        <v>188</v>
      </c>
      <c r="F7042" s="73">
        <v>18537</v>
      </c>
      <c r="G7042" s="72" t="s">
        <v>14</v>
      </c>
      <c r="H7042" s="72" t="s">
        <v>15</v>
      </c>
      <c r="I7042" s="72" t="s">
        <v>136</v>
      </c>
      <c r="J7042" s="72" t="s">
        <v>18</v>
      </c>
      <c r="K7042" s="72" t="s">
        <v>21</v>
      </c>
      <c r="L7042" s="72" t="s">
        <v>274</v>
      </c>
      <c r="M7042" s="72" t="s">
        <v>191</v>
      </c>
    </row>
    <row r="7043" spans="2:13" x14ac:dyDescent="0.25">
      <c r="B7043" s="72" t="s">
        <v>143</v>
      </c>
      <c r="C7043" s="72" t="s">
        <v>144</v>
      </c>
      <c r="D7043" s="72" t="s">
        <v>12</v>
      </c>
      <c r="E7043" s="72" t="s">
        <v>199</v>
      </c>
      <c r="F7043" s="73">
        <v>1697</v>
      </c>
      <c r="G7043" s="72" t="s">
        <v>14</v>
      </c>
      <c r="H7043" s="72" t="s">
        <v>155</v>
      </c>
      <c r="I7043" s="72" t="s">
        <v>16</v>
      </c>
      <c r="J7043" s="72" t="s">
        <v>18</v>
      </c>
      <c r="K7043" s="72" t="s">
        <v>147</v>
      </c>
      <c r="L7043" s="72" t="s">
        <v>747</v>
      </c>
      <c r="M7043" s="72"/>
    </row>
    <row r="7044" spans="2:13" x14ac:dyDescent="0.25">
      <c r="B7044" s="72" t="s">
        <v>143</v>
      </c>
      <c r="C7044" s="72" t="s">
        <v>144</v>
      </c>
      <c r="D7044" s="72" t="s">
        <v>12</v>
      </c>
      <c r="E7044" s="72" t="s">
        <v>425</v>
      </c>
      <c r="F7044" s="73">
        <v>25036</v>
      </c>
      <c r="G7044" s="72" t="s">
        <v>14</v>
      </c>
      <c r="H7044" s="72" t="s">
        <v>155</v>
      </c>
      <c r="I7044" s="72" t="s">
        <v>16</v>
      </c>
      <c r="J7044" s="72" t="s">
        <v>18</v>
      </c>
      <c r="K7044" s="72" t="s">
        <v>147</v>
      </c>
      <c r="L7044" s="72" t="s">
        <v>182</v>
      </c>
      <c r="M7044" s="72"/>
    </row>
    <row r="7045" spans="2:13" x14ac:dyDescent="0.25">
      <c r="B7045" s="72" t="s">
        <v>143</v>
      </c>
      <c r="C7045" s="72" t="s">
        <v>144</v>
      </c>
      <c r="D7045" s="72" t="s">
        <v>12</v>
      </c>
      <c r="E7045" s="72" t="s">
        <v>160</v>
      </c>
      <c r="F7045" s="73">
        <v>27179</v>
      </c>
      <c r="G7045" s="72" t="s">
        <v>14</v>
      </c>
      <c r="H7045" s="72" t="s">
        <v>155</v>
      </c>
      <c r="I7045" s="72" t="s">
        <v>16</v>
      </c>
      <c r="J7045" s="72" t="s">
        <v>18</v>
      </c>
      <c r="K7045" s="72" t="s">
        <v>33</v>
      </c>
      <c r="L7045" s="72" t="s">
        <v>552</v>
      </c>
      <c r="M7045" s="72" t="s">
        <v>163</v>
      </c>
    </row>
    <row r="7046" spans="2:13" x14ac:dyDescent="0.25">
      <c r="B7046" s="72" t="s">
        <v>143</v>
      </c>
      <c r="C7046" s="72" t="s">
        <v>144</v>
      </c>
      <c r="D7046" s="72" t="s">
        <v>12</v>
      </c>
      <c r="E7046" s="72" t="s">
        <v>152</v>
      </c>
      <c r="F7046" s="73">
        <v>-57422</v>
      </c>
      <c r="G7046" s="72" t="s">
        <v>14</v>
      </c>
      <c r="H7046" s="72" t="s">
        <v>15</v>
      </c>
      <c r="I7046" s="72" t="s">
        <v>16</v>
      </c>
      <c r="J7046" s="72" t="s">
        <v>18</v>
      </c>
      <c r="K7046" s="72" t="s">
        <v>33</v>
      </c>
      <c r="L7046" s="72" t="s">
        <v>482</v>
      </c>
      <c r="M7046" s="72"/>
    </row>
    <row r="7047" spans="2:13" x14ac:dyDescent="0.25">
      <c r="B7047" s="72" t="s">
        <v>143</v>
      </c>
      <c r="C7047" s="72" t="s">
        <v>144</v>
      </c>
      <c r="D7047" s="72" t="s">
        <v>12</v>
      </c>
      <c r="E7047" s="72" t="s">
        <v>697</v>
      </c>
      <c r="F7047" s="73">
        <v>60000</v>
      </c>
      <c r="G7047" s="72" t="s">
        <v>14</v>
      </c>
      <c r="H7047" s="72" t="s">
        <v>15</v>
      </c>
      <c r="I7047" s="72" t="s">
        <v>16</v>
      </c>
      <c r="J7047" s="72" t="s">
        <v>18</v>
      </c>
      <c r="K7047" s="72" t="s">
        <v>33</v>
      </c>
      <c r="L7047" s="72" t="s">
        <v>420</v>
      </c>
      <c r="M7047" s="72"/>
    </row>
    <row r="7048" spans="2:13" x14ac:dyDescent="0.25">
      <c r="B7048" s="72" t="s">
        <v>143</v>
      </c>
      <c r="C7048" s="72" t="s">
        <v>144</v>
      </c>
      <c r="D7048" s="72" t="s">
        <v>12</v>
      </c>
      <c r="E7048" s="72" t="s">
        <v>188</v>
      </c>
      <c r="F7048" s="73">
        <v>59434</v>
      </c>
      <c r="G7048" s="72" t="s">
        <v>14</v>
      </c>
      <c r="H7048" s="72" t="s">
        <v>155</v>
      </c>
      <c r="I7048" s="72" t="s">
        <v>136</v>
      </c>
      <c r="J7048" s="72" t="s">
        <v>18</v>
      </c>
      <c r="K7048" s="72" t="s">
        <v>21</v>
      </c>
      <c r="L7048" s="72" t="s">
        <v>494</v>
      </c>
      <c r="M7048" s="72" t="s">
        <v>163</v>
      </c>
    </row>
    <row r="7049" spans="2:13" x14ac:dyDescent="0.25">
      <c r="B7049" s="72" t="s">
        <v>143</v>
      </c>
      <c r="C7049" s="72" t="s">
        <v>144</v>
      </c>
      <c r="D7049" s="72" t="s">
        <v>12</v>
      </c>
      <c r="E7049" s="72" t="s">
        <v>842</v>
      </c>
      <c r="F7049" s="73">
        <v>85552</v>
      </c>
      <c r="G7049" s="72" t="s">
        <v>14</v>
      </c>
      <c r="H7049" s="72" t="s">
        <v>155</v>
      </c>
      <c r="I7049" s="72" t="s">
        <v>136</v>
      </c>
      <c r="J7049" s="72" t="s">
        <v>18</v>
      </c>
      <c r="K7049" s="72"/>
      <c r="L7049" s="72"/>
      <c r="M7049" s="72" t="s">
        <v>322</v>
      </c>
    </row>
    <row r="7050" spans="2:13" x14ac:dyDescent="0.25">
      <c r="B7050" s="72" t="s">
        <v>143</v>
      </c>
      <c r="C7050" s="72" t="s">
        <v>144</v>
      </c>
      <c r="D7050" s="72" t="s">
        <v>12</v>
      </c>
      <c r="E7050" s="72" t="s">
        <v>197</v>
      </c>
      <c r="F7050" s="73">
        <v>71572</v>
      </c>
      <c r="G7050" s="72" t="s">
        <v>14</v>
      </c>
      <c r="H7050" s="72" t="s">
        <v>15</v>
      </c>
      <c r="I7050" s="72" t="s">
        <v>16</v>
      </c>
      <c r="J7050" s="72" t="s">
        <v>18</v>
      </c>
      <c r="K7050" s="72" t="s">
        <v>33</v>
      </c>
      <c r="L7050" s="72" t="s">
        <v>294</v>
      </c>
      <c r="M7050" s="72" t="s">
        <v>163</v>
      </c>
    </row>
    <row r="7051" spans="2:13" x14ac:dyDescent="0.25">
      <c r="B7051" s="72" t="s">
        <v>143</v>
      </c>
      <c r="C7051" s="72" t="s">
        <v>144</v>
      </c>
      <c r="D7051" s="72" t="s">
        <v>12</v>
      </c>
      <c r="E7051" s="72" t="s">
        <v>227</v>
      </c>
      <c r="F7051" s="73">
        <v>23366</v>
      </c>
      <c r="G7051" s="72" t="s">
        <v>14</v>
      </c>
      <c r="H7051" s="72" t="s">
        <v>15</v>
      </c>
      <c r="I7051" s="72" t="s">
        <v>16</v>
      </c>
      <c r="J7051" s="72" t="s">
        <v>18</v>
      </c>
      <c r="K7051" s="72" t="s">
        <v>257</v>
      </c>
      <c r="L7051" s="72" t="s">
        <v>449</v>
      </c>
      <c r="M7051" s="72" t="s">
        <v>191</v>
      </c>
    </row>
    <row r="7052" spans="2:13" x14ac:dyDescent="0.25">
      <c r="B7052" s="72" t="s">
        <v>143</v>
      </c>
      <c r="C7052" s="72" t="s">
        <v>144</v>
      </c>
      <c r="D7052" s="72" t="s">
        <v>12</v>
      </c>
      <c r="E7052" s="72" t="s">
        <v>160</v>
      </c>
      <c r="F7052" s="73">
        <v>12212661</v>
      </c>
      <c r="G7052" s="72" t="s">
        <v>14</v>
      </c>
      <c r="H7052" s="72" t="s">
        <v>15</v>
      </c>
      <c r="I7052" s="72" t="s">
        <v>16</v>
      </c>
      <c r="J7052" s="72" t="s">
        <v>18</v>
      </c>
      <c r="K7052" s="72" t="s">
        <v>184</v>
      </c>
      <c r="L7052" s="72" t="s">
        <v>351</v>
      </c>
      <c r="M7052" s="72" t="s">
        <v>248</v>
      </c>
    </row>
    <row r="7053" spans="2:13" x14ac:dyDescent="0.25">
      <c r="B7053" s="72" t="s">
        <v>143</v>
      </c>
      <c r="C7053" s="72" t="s">
        <v>144</v>
      </c>
      <c r="D7053" s="72" t="s">
        <v>12</v>
      </c>
      <c r="E7053" s="72" t="s">
        <v>181</v>
      </c>
      <c r="F7053" s="73">
        <v>-39</v>
      </c>
      <c r="G7053" s="72" t="s">
        <v>14</v>
      </c>
      <c r="H7053" s="72" t="s">
        <v>15</v>
      </c>
      <c r="I7053" s="72" t="s">
        <v>16</v>
      </c>
      <c r="J7053" s="72" t="s">
        <v>18</v>
      </c>
      <c r="K7053" s="72" t="s">
        <v>168</v>
      </c>
      <c r="L7053" s="72" t="s">
        <v>298</v>
      </c>
      <c r="M7053" s="72"/>
    </row>
    <row r="7054" spans="2:13" x14ac:dyDescent="0.25">
      <c r="B7054" s="72" t="s">
        <v>143</v>
      </c>
      <c r="C7054" s="72" t="s">
        <v>144</v>
      </c>
      <c r="D7054" s="72" t="s">
        <v>12</v>
      </c>
      <c r="E7054" s="72" t="s">
        <v>219</v>
      </c>
      <c r="F7054" s="73">
        <v>723315</v>
      </c>
      <c r="G7054" s="72" t="s">
        <v>14</v>
      </c>
      <c r="H7054" s="72" t="s">
        <v>15</v>
      </c>
      <c r="I7054" s="72" t="s">
        <v>16</v>
      </c>
      <c r="J7054" s="72" t="s">
        <v>18</v>
      </c>
      <c r="K7054" s="72" t="s">
        <v>21</v>
      </c>
      <c r="L7054" s="72" t="s">
        <v>198</v>
      </c>
      <c r="M7054" s="72"/>
    </row>
    <row r="7055" spans="2:13" x14ac:dyDescent="0.25">
      <c r="B7055" s="72" t="s">
        <v>143</v>
      </c>
      <c r="C7055" s="72" t="s">
        <v>144</v>
      </c>
      <c r="D7055" s="72" t="s">
        <v>12</v>
      </c>
      <c r="E7055" s="72" t="s">
        <v>177</v>
      </c>
      <c r="F7055" s="73">
        <v>13964</v>
      </c>
      <c r="G7055" s="72" t="s">
        <v>14</v>
      </c>
      <c r="H7055" s="72" t="s">
        <v>155</v>
      </c>
      <c r="I7055" s="72" t="s">
        <v>16</v>
      </c>
      <c r="J7055" s="72" t="s">
        <v>18</v>
      </c>
      <c r="K7055" s="72" t="s">
        <v>33</v>
      </c>
      <c r="L7055" s="72" t="s">
        <v>649</v>
      </c>
      <c r="M7055" s="72"/>
    </row>
    <row r="7056" spans="2:13" x14ac:dyDescent="0.25">
      <c r="B7056" s="72" t="s">
        <v>143</v>
      </c>
      <c r="C7056" s="72" t="s">
        <v>144</v>
      </c>
      <c r="D7056" s="72" t="s">
        <v>12</v>
      </c>
      <c r="E7056" s="72" t="s">
        <v>199</v>
      </c>
      <c r="F7056" s="73">
        <v>367</v>
      </c>
      <c r="G7056" s="72" t="s">
        <v>14</v>
      </c>
      <c r="H7056" s="72" t="s">
        <v>15</v>
      </c>
      <c r="I7056" s="72" t="s">
        <v>136</v>
      </c>
      <c r="J7056" s="72" t="s">
        <v>18</v>
      </c>
      <c r="K7056" s="72" t="s">
        <v>184</v>
      </c>
      <c r="L7056" s="72" t="s">
        <v>230</v>
      </c>
      <c r="M7056" s="72"/>
    </row>
    <row r="7057" spans="2:13" x14ac:dyDescent="0.25">
      <c r="B7057" s="72" t="s">
        <v>143</v>
      </c>
      <c r="C7057" s="72" t="s">
        <v>144</v>
      </c>
      <c r="D7057" s="72" t="s">
        <v>12</v>
      </c>
      <c r="E7057" s="72" t="s">
        <v>170</v>
      </c>
      <c r="F7057" s="73">
        <v>4698</v>
      </c>
      <c r="G7057" s="72" t="s">
        <v>14</v>
      </c>
      <c r="H7057" s="72" t="s">
        <v>15</v>
      </c>
      <c r="I7057" s="72" t="s">
        <v>16</v>
      </c>
      <c r="J7057" s="72" t="s">
        <v>18</v>
      </c>
      <c r="K7057" s="72" t="s">
        <v>257</v>
      </c>
      <c r="L7057" s="72" t="s">
        <v>634</v>
      </c>
      <c r="M7057" s="72" t="s">
        <v>172</v>
      </c>
    </row>
    <row r="7058" spans="2:13" x14ac:dyDescent="0.25">
      <c r="B7058" s="72" t="s">
        <v>143</v>
      </c>
      <c r="C7058" s="72" t="s">
        <v>144</v>
      </c>
      <c r="D7058" s="72" t="s">
        <v>12</v>
      </c>
      <c r="E7058" s="72" t="s">
        <v>219</v>
      </c>
      <c r="F7058" s="73">
        <v>1396545</v>
      </c>
      <c r="G7058" s="72" t="s">
        <v>14</v>
      </c>
      <c r="H7058" s="72" t="s">
        <v>15</v>
      </c>
      <c r="I7058" s="72" t="s">
        <v>16</v>
      </c>
      <c r="J7058" s="72" t="s">
        <v>18</v>
      </c>
      <c r="K7058" s="72" t="s">
        <v>161</v>
      </c>
      <c r="L7058" s="72" t="s">
        <v>793</v>
      </c>
      <c r="M7058" s="72"/>
    </row>
    <row r="7059" spans="2:13" x14ac:dyDescent="0.25">
      <c r="B7059" s="72" t="s">
        <v>143</v>
      </c>
      <c r="C7059" s="72" t="s">
        <v>144</v>
      </c>
      <c r="D7059" s="72" t="s">
        <v>12</v>
      </c>
      <c r="E7059" s="72" t="s">
        <v>152</v>
      </c>
      <c r="F7059" s="73">
        <v>-2</v>
      </c>
      <c r="G7059" s="72" t="s">
        <v>14</v>
      </c>
      <c r="H7059" s="72" t="s">
        <v>15</v>
      </c>
      <c r="I7059" s="72" t="s">
        <v>16</v>
      </c>
      <c r="J7059" s="72" t="s">
        <v>18</v>
      </c>
      <c r="K7059" s="72" t="s">
        <v>303</v>
      </c>
      <c r="L7059" s="72" t="s">
        <v>857</v>
      </c>
      <c r="M7059" s="72"/>
    </row>
    <row r="7060" spans="2:13" x14ac:dyDescent="0.25">
      <c r="B7060" s="72" t="s">
        <v>143</v>
      </c>
      <c r="C7060" s="72" t="s">
        <v>144</v>
      </c>
      <c r="D7060" s="72" t="s">
        <v>12</v>
      </c>
      <c r="E7060" s="72" t="s">
        <v>229</v>
      </c>
      <c r="F7060" s="73">
        <v>-979</v>
      </c>
      <c r="G7060" s="72" t="s">
        <v>14</v>
      </c>
      <c r="H7060" s="72" t="s">
        <v>15</v>
      </c>
      <c r="I7060" s="72" t="s">
        <v>16</v>
      </c>
      <c r="J7060" s="72" t="s">
        <v>18</v>
      </c>
      <c r="K7060" s="72" t="s">
        <v>267</v>
      </c>
      <c r="L7060" s="72" t="s">
        <v>603</v>
      </c>
      <c r="M7060" s="72"/>
    </row>
    <row r="7061" spans="2:13" x14ac:dyDescent="0.25">
      <c r="B7061" s="72" t="s">
        <v>143</v>
      </c>
      <c r="C7061" s="72" t="s">
        <v>144</v>
      </c>
      <c r="D7061" s="72" t="s">
        <v>12</v>
      </c>
      <c r="E7061" s="72" t="s">
        <v>282</v>
      </c>
      <c r="F7061" s="73">
        <v>-10578</v>
      </c>
      <c r="G7061" s="72" t="s">
        <v>14</v>
      </c>
      <c r="H7061" s="72" t="s">
        <v>15</v>
      </c>
      <c r="I7061" s="72" t="s">
        <v>16</v>
      </c>
      <c r="J7061" s="72" t="s">
        <v>18</v>
      </c>
      <c r="K7061" s="72" t="s">
        <v>33</v>
      </c>
      <c r="L7061" s="72" t="s">
        <v>153</v>
      </c>
      <c r="M7061" s="72"/>
    </row>
    <row r="7062" spans="2:13" x14ac:dyDescent="0.25">
      <c r="B7062" s="72" t="s">
        <v>143</v>
      </c>
      <c r="C7062" s="72" t="s">
        <v>144</v>
      </c>
      <c r="D7062" s="72" t="s">
        <v>12</v>
      </c>
      <c r="E7062" s="72" t="s">
        <v>149</v>
      </c>
      <c r="F7062" s="73">
        <v>4105458</v>
      </c>
      <c r="G7062" s="72" t="s">
        <v>14</v>
      </c>
      <c r="H7062" s="72" t="s">
        <v>15</v>
      </c>
      <c r="I7062" s="72" t="s">
        <v>16</v>
      </c>
      <c r="J7062" s="72" t="s">
        <v>18</v>
      </c>
      <c r="K7062" s="72" t="s">
        <v>245</v>
      </c>
      <c r="L7062" s="72" t="s">
        <v>701</v>
      </c>
      <c r="M7062" s="72" t="s">
        <v>151</v>
      </c>
    </row>
    <row r="7063" spans="2:13" x14ac:dyDescent="0.25">
      <c r="B7063" s="72" t="s">
        <v>143</v>
      </c>
      <c r="C7063" s="72" t="s">
        <v>144</v>
      </c>
      <c r="D7063" s="72" t="s">
        <v>12</v>
      </c>
      <c r="E7063" s="72" t="s">
        <v>160</v>
      </c>
      <c r="F7063" s="73">
        <v>767565</v>
      </c>
      <c r="G7063" s="72" t="s">
        <v>14</v>
      </c>
      <c r="H7063" s="72" t="s">
        <v>155</v>
      </c>
      <c r="I7063" s="72" t="s">
        <v>16</v>
      </c>
      <c r="J7063" s="72" t="s">
        <v>18</v>
      </c>
      <c r="K7063" s="72" t="s">
        <v>147</v>
      </c>
      <c r="L7063" s="72" t="s">
        <v>158</v>
      </c>
      <c r="M7063" s="72" t="s">
        <v>163</v>
      </c>
    </row>
    <row r="7064" spans="2:13" x14ac:dyDescent="0.25">
      <c r="B7064" s="72" t="s">
        <v>143</v>
      </c>
      <c r="C7064" s="72" t="s">
        <v>144</v>
      </c>
      <c r="D7064" s="72" t="s">
        <v>12</v>
      </c>
      <c r="E7064" s="72" t="s">
        <v>188</v>
      </c>
      <c r="F7064" s="73">
        <v>123547</v>
      </c>
      <c r="G7064" s="72" t="s">
        <v>14</v>
      </c>
      <c r="H7064" s="72" t="s">
        <v>15</v>
      </c>
      <c r="I7064" s="72" t="s">
        <v>136</v>
      </c>
      <c r="J7064" s="72" t="s">
        <v>18</v>
      </c>
      <c r="K7064" s="72" t="s">
        <v>184</v>
      </c>
      <c r="L7064" s="72" t="s">
        <v>639</v>
      </c>
      <c r="M7064" s="72" t="s">
        <v>191</v>
      </c>
    </row>
    <row r="7065" spans="2:13" x14ac:dyDescent="0.25">
      <c r="B7065" s="72" t="s">
        <v>143</v>
      </c>
      <c r="C7065" s="72" t="s">
        <v>144</v>
      </c>
      <c r="D7065" s="72" t="s">
        <v>12</v>
      </c>
      <c r="E7065" s="72" t="s">
        <v>181</v>
      </c>
      <c r="F7065" s="73">
        <v>-92</v>
      </c>
      <c r="G7065" s="72" t="s">
        <v>14</v>
      </c>
      <c r="H7065" s="72" t="s">
        <v>155</v>
      </c>
      <c r="I7065" s="72" t="s">
        <v>136</v>
      </c>
      <c r="J7065" s="72" t="s">
        <v>18</v>
      </c>
      <c r="K7065" s="72" t="s">
        <v>33</v>
      </c>
      <c r="L7065" s="72" t="s">
        <v>348</v>
      </c>
      <c r="M7065" s="72"/>
    </row>
    <row r="7066" spans="2:13" x14ac:dyDescent="0.25">
      <c r="B7066" s="72" t="s">
        <v>143</v>
      </c>
      <c r="C7066" s="72" t="s">
        <v>144</v>
      </c>
      <c r="D7066" s="72" t="s">
        <v>12</v>
      </c>
      <c r="E7066" s="72" t="s">
        <v>213</v>
      </c>
      <c r="F7066" s="73">
        <v>6560</v>
      </c>
      <c r="G7066" s="72" t="s">
        <v>14</v>
      </c>
      <c r="H7066" s="72" t="s">
        <v>155</v>
      </c>
      <c r="I7066" s="72" t="s">
        <v>16</v>
      </c>
      <c r="J7066" s="72" t="s">
        <v>18</v>
      </c>
      <c r="K7066" s="72" t="s">
        <v>33</v>
      </c>
      <c r="L7066" s="72" t="s">
        <v>284</v>
      </c>
      <c r="M7066" s="72" t="s">
        <v>172</v>
      </c>
    </row>
    <row r="7067" spans="2:13" x14ac:dyDescent="0.25">
      <c r="B7067" s="72" t="s">
        <v>143</v>
      </c>
      <c r="C7067" s="72" t="s">
        <v>144</v>
      </c>
      <c r="D7067" s="72" t="s">
        <v>12</v>
      </c>
      <c r="E7067" s="72" t="s">
        <v>152</v>
      </c>
      <c r="F7067" s="73">
        <v>-69</v>
      </c>
      <c r="G7067" s="72" t="s">
        <v>14</v>
      </c>
      <c r="H7067" s="72" t="s">
        <v>15</v>
      </c>
      <c r="I7067" s="72" t="s">
        <v>16</v>
      </c>
      <c r="J7067" s="72" t="s">
        <v>18</v>
      </c>
      <c r="K7067" s="72" t="s">
        <v>184</v>
      </c>
      <c r="L7067" s="72" t="s">
        <v>504</v>
      </c>
      <c r="M7067" s="72"/>
    </row>
    <row r="7068" spans="2:13" x14ac:dyDescent="0.25">
      <c r="B7068" s="72" t="s">
        <v>143</v>
      </c>
      <c r="C7068" s="72" t="s">
        <v>144</v>
      </c>
      <c r="D7068" s="72" t="s">
        <v>12</v>
      </c>
      <c r="E7068" s="72" t="s">
        <v>164</v>
      </c>
      <c r="F7068" s="73">
        <v>-18211</v>
      </c>
      <c r="G7068" s="72" t="s">
        <v>14</v>
      </c>
      <c r="H7068" s="72" t="s">
        <v>15</v>
      </c>
      <c r="I7068" s="72" t="s">
        <v>16</v>
      </c>
      <c r="J7068" s="72" t="s">
        <v>18</v>
      </c>
      <c r="K7068" s="72" t="s">
        <v>33</v>
      </c>
      <c r="L7068" s="72" t="s">
        <v>256</v>
      </c>
      <c r="M7068" s="72"/>
    </row>
    <row r="7069" spans="2:13" x14ac:dyDescent="0.25">
      <c r="B7069" s="72" t="s">
        <v>143</v>
      </c>
      <c r="C7069" s="72" t="s">
        <v>144</v>
      </c>
      <c r="D7069" s="72" t="s">
        <v>12</v>
      </c>
      <c r="E7069" s="72" t="s">
        <v>244</v>
      </c>
      <c r="F7069" s="73">
        <v>73243</v>
      </c>
      <c r="G7069" s="72" t="s">
        <v>14</v>
      </c>
      <c r="H7069" s="72" t="s">
        <v>15</v>
      </c>
      <c r="I7069" s="72" t="s">
        <v>16</v>
      </c>
      <c r="J7069" s="72" t="s">
        <v>18</v>
      </c>
      <c r="K7069" s="72" t="s">
        <v>33</v>
      </c>
      <c r="L7069" s="72" t="s">
        <v>410</v>
      </c>
      <c r="M7069" s="72" t="s">
        <v>186</v>
      </c>
    </row>
    <row r="7070" spans="2:13" x14ac:dyDescent="0.25">
      <c r="B7070" s="72" t="s">
        <v>143</v>
      </c>
      <c r="C7070" s="72" t="s">
        <v>144</v>
      </c>
      <c r="D7070" s="72" t="s">
        <v>12</v>
      </c>
      <c r="E7070" s="72" t="s">
        <v>219</v>
      </c>
      <c r="F7070" s="73">
        <v>7697</v>
      </c>
      <c r="G7070" s="72" t="s">
        <v>14</v>
      </c>
      <c r="H7070" s="72" t="s">
        <v>15</v>
      </c>
      <c r="I7070" s="72" t="s">
        <v>16</v>
      </c>
      <c r="J7070" s="72" t="s">
        <v>18</v>
      </c>
      <c r="K7070" s="72" t="s">
        <v>33</v>
      </c>
      <c r="L7070" s="72" t="s">
        <v>510</v>
      </c>
      <c r="M7070" s="72"/>
    </row>
    <row r="7071" spans="2:13" x14ac:dyDescent="0.25">
      <c r="B7071" s="72" t="s">
        <v>143</v>
      </c>
      <c r="C7071" s="72" t="s">
        <v>144</v>
      </c>
      <c r="D7071" s="72" t="s">
        <v>12</v>
      </c>
      <c r="E7071" s="72" t="s">
        <v>154</v>
      </c>
      <c r="F7071" s="73">
        <v>-12217</v>
      </c>
      <c r="G7071" s="72" t="s">
        <v>14</v>
      </c>
      <c r="H7071" s="72" t="s">
        <v>15</v>
      </c>
      <c r="I7071" s="72" t="s">
        <v>16</v>
      </c>
      <c r="J7071" s="72" t="s">
        <v>18</v>
      </c>
      <c r="K7071" s="72" t="s">
        <v>33</v>
      </c>
      <c r="L7071" s="72" t="s">
        <v>490</v>
      </c>
      <c r="M7071" s="72"/>
    </row>
    <row r="7072" spans="2:13" x14ac:dyDescent="0.25">
      <c r="B7072" s="72" t="s">
        <v>143</v>
      </c>
      <c r="C7072" s="72" t="s">
        <v>144</v>
      </c>
      <c r="D7072" s="72" t="s">
        <v>12</v>
      </c>
      <c r="E7072" s="72" t="s">
        <v>213</v>
      </c>
      <c r="F7072" s="73">
        <v>36469</v>
      </c>
      <c r="G7072" s="72" t="s">
        <v>14</v>
      </c>
      <c r="H7072" s="72" t="s">
        <v>155</v>
      </c>
      <c r="I7072" s="72" t="s">
        <v>16</v>
      </c>
      <c r="J7072" s="72" t="s">
        <v>18</v>
      </c>
      <c r="K7072" s="72" t="s">
        <v>33</v>
      </c>
      <c r="L7072" s="72" t="s">
        <v>279</v>
      </c>
      <c r="M7072" s="72" t="s">
        <v>163</v>
      </c>
    </row>
    <row r="7073" spans="2:13" x14ac:dyDescent="0.25">
      <c r="B7073" s="72" t="s">
        <v>143</v>
      </c>
      <c r="C7073" s="72" t="s">
        <v>144</v>
      </c>
      <c r="D7073" s="72" t="s">
        <v>12</v>
      </c>
      <c r="E7073" s="72" t="s">
        <v>219</v>
      </c>
      <c r="F7073" s="73">
        <v>33436</v>
      </c>
      <c r="G7073" s="72" t="s">
        <v>14</v>
      </c>
      <c r="H7073" s="72" t="s">
        <v>155</v>
      </c>
      <c r="I7073" s="72" t="s">
        <v>16</v>
      </c>
      <c r="J7073" s="72" t="s">
        <v>18</v>
      </c>
      <c r="K7073" s="72" t="s">
        <v>33</v>
      </c>
      <c r="L7073" s="72" t="s">
        <v>453</v>
      </c>
      <c r="M7073" s="72"/>
    </row>
    <row r="7074" spans="2:13" x14ac:dyDescent="0.25">
      <c r="B7074" s="72" t="s">
        <v>143</v>
      </c>
      <c r="C7074" s="72" t="s">
        <v>144</v>
      </c>
      <c r="D7074" s="72" t="s">
        <v>12</v>
      </c>
      <c r="E7074" s="72" t="s">
        <v>145</v>
      </c>
      <c r="F7074" s="73">
        <v>-12</v>
      </c>
      <c r="G7074" s="72" t="s">
        <v>14</v>
      </c>
      <c r="H7074" s="72" t="s">
        <v>155</v>
      </c>
      <c r="I7074" s="72" t="s">
        <v>16</v>
      </c>
      <c r="J7074" s="72" t="s">
        <v>18</v>
      </c>
      <c r="K7074" s="72" t="s">
        <v>33</v>
      </c>
      <c r="L7074" s="72" t="s">
        <v>583</v>
      </c>
      <c r="M7074" s="72"/>
    </row>
    <row r="7075" spans="2:13" x14ac:dyDescent="0.25">
      <c r="B7075" s="72" t="s">
        <v>143</v>
      </c>
      <c r="C7075" s="72" t="s">
        <v>144</v>
      </c>
      <c r="D7075" s="72" t="s">
        <v>12</v>
      </c>
      <c r="E7075" s="72" t="s">
        <v>145</v>
      </c>
      <c r="F7075" s="73">
        <v>-2</v>
      </c>
      <c r="G7075" s="72" t="s">
        <v>14</v>
      </c>
      <c r="H7075" s="72" t="s">
        <v>15</v>
      </c>
      <c r="I7075" s="72" t="s">
        <v>16</v>
      </c>
      <c r="J7075" s="72" t="s">
        <v>18</v>
      </c>
      <c r="K7075" s="72" t="s">
        <v>33</v>
      </c>
      <c r="L7075" s="72" t="s">
        <v>653</v>
      </c>
      <c r="M7075" s="72"/>
    </row>
    <row r="7076" spans="2:13" x14ac:dyDescent="0.25">
      <c r="B7076" s="72" t="s">
        <v>143</v>
      </c>
      <c r="C7076" s="72" t="s">
        <v>144</v>
      </c>
      <c r="D7076" s="72" t="s">
        <v>12</v>
      </c>
      <c r="E7076" s="72" t="s">
        <v>349</v>
      </c>
      <c r="F7076" s="73">
        <v>22052</v>
      </c>
      <c r="G7076" s="72" t="s">
        <v>14</v>
      </c>
      <c r="H7076" s="72" t="s">
        <v>15</v>
      </c>
      <c r="I7076" s="72" t="s">
        <v>16</v>
      </c>
      <c r="J7076" s="72" t="s">
        <v>18</v>
      </c>
      <c r="K7076" s="72" t="s">
        <v>214</v>
      </c>
      <c r="L7076" s="72" t="s">
        <v>599</v>
      </c>
      <c r="M7076" s="72" t="s">
        <v>203</v>
      </c>
    </row>
    <row r="7077" spans="2:13" x14ac:dyDescent="0.25">
      <c r="B7077" s="72" t="s">
        <v>143</v>
      </c>
      <c r="C7077" s="72" t="s">
        <v>144</v>
      </c>
      <c r="D7077" s="72" t="s">
        <v>12</v>
      </c>
      <c r="E7077" s="72" t="s">
        <v>183</v>
      </c>
      <c r="F7077" s="73">
        <v>5642</v>
      </c>
      <c r="G7077" s="72" t="s">
        <v>14</v>
      </c>
      <c r="H7077" s="72" t="s">
        <v>15</v>
      </c>
      <c r="I7077" s="72" t="s">
        <v>16</v>
      </c>
      <c r="J7077" s="72" t="s">
        <v>18</v>
      </c>
      <c r="K7077" s="72" t="s">
        <v>33</v>
      </c>
      <c r="L7077" s="72" t="s">
        <v>233</v>
      </c>
      <c r="M7077" s="72" t="s">
        <v>151</v>
      </c>
    </row>
    <row r="7078" spans="2:13" x14ac:dyDescent="0.25">
      <c r="B7078" s="72" t="s">
        <v>143</v>
      </c>
      <c r="C7078" s="72" t="s">
        <v>144</v>
      </c>
      <c r="D7078" s="72" t="s">
        <v>12</v>
      </c>
      <c r="E7078" s="72" t="s">
        <v>328</v>
      </c>
      <c r="F7078" s="73">
        <v>28210</v>
      </c>
      <c r="G7078" s="72" t="s">
        <v>14</v>
      </c>
      <c r="H7078" s="72" t="s">
        <v>15</v>
      </c>
      <c r="I7078" s="72" t="s">
        <v>16</v>
      </c>
      <c r="J7078" s="72" t="s">
        <v>18</v>
      </c>
      <c r="K7078" s="72" t="s">
        <v>33</v>
      </c>
      <c r="L7078" s="72" t="s">
        <v>584</v>
      </c>
      <c r="M7078" s="72" t="s">
        <v>159</v>
      </c>
    </row>
    <row r="7079" spans="2:13" x14ac:dyDescent="0.25">
      <c r="B7079" s="72" t="s">
        <v>143</v>
      </c>
      <c r="C7079" s="72" t="s">
        <v>144</v>
      </c>
      <c r="D7079" s="72" t="s">
        <v>12</v>
      </c>
      <c r="E7079" s="72" t="s">
        <v>157</v>
      </c>
      <c r="F7079" s="73">
        <v>57360</v>
      </c>
      <c r="G7079" s="72" t="s">
        <v>14</v>
      </c>
      <c r="H7079" s="72" t="s">
        <v>15</v>
      </c>
      <c r="I7079" s="72" t="s">
        <v>16</v>
      </c>
      <c r="J7079" s="72" t="s">
        <v>18</v>
      </c>
      <c r="K7079" s="72" t="s">
        <v>184</v>
      </c>
      <c r="L7079" s="72" t="s">
        <v>230</v>
      </c>
      <c r="M7079" s="72" t="s">
        <v>203</v>
      </c>
    </row>
    <row r="7080" spans="2:13" x14ac:dyDescent="0.25">
      <c r="B7080" s="72" t="s">
        <v>143</v>
      </c>
      <c r="C7080" s="72" t="s">
        <v>144</v>
      </c>
      <c r="D7080" s="72" t="s">
        <v>12</v>
      </c>
      <c r="E7080" s="72" t="s">
        <v>280</v>
      </c>
      <c r="F7080" s="73">
        <v>248400</v>
      </c>
      <c r="G7080" s="72" t="s">
        <v>14</v>
      </c>
      <c r="H7080" s="72" t="s">
        <v>15</v>
      </c>
      <c r="I7080" s="72" t="s">
        <v>16</v>
      </c>
      <c r="J7080" s="72" t="s">
        <v>18</v>
      </c>
      <c r="K7080" s="72" t="s">
        <v>161</v>
      </c>
      <c r="L7080" s="72" t="s">
        <v>174</v>
      </c>
      <c r="M7080" s="72" t="s">
        <v>159</v>
      </c>
    </row>
    <row r="7081" spans="2:13" x14ac:dyDescent="0.25">
      <c r="B7081" s="72" t="s">
        <v>143</v>
      </c>
      <c r="C7081" s="72" t="s">
        <v>144</v>
      </c>
      <c r="D7081" s="72" t="s">
        <v>12</v>
      </c>
      <c r="E7081" s="72" t="s">
        <v>240</v>
      </c>
      <c r="F7081" s="73">
        <v>-101669</v>
      </c>
      <c r="G7081" s="72" t="s">
        <v>14</v>
      </c>
      <c r="H7081" s="72" t="s">
        <v>15</v>
      </c>
      <c r="I7081" s="72" t="s">
        <v>16</v>
      </c>
      <c r="J7081" s="72" t="s">
        <v>18</v>
      </c>
      <c r="K7081" s="72" t="s">
        <v>147</v>
      </c>
      <c r="L7081" s="72" t="s">
        <v>376</v>
      </c>
      <c r="M7081" s="72"/>
    </row>
    <row r="7082" spans="2:13" x14ac:dyDescent="0.25">
      <c r="B7082" s="72" t="s">
        <v>143</v>
      </c>
      <c r="C7082" s="72" t="s">
        <v>144</v>
      </c>
      <c r="D7082" s="72" t="s">
        <v>12</v>
      </c>
      <c r="E7082" s="72" t="s">
        <v>439</v>
      </c>
      <c r="F7082" s="73">
        <v>197525</v>
      </c>
      <c r="G7082" s="72" t="s">
        <v>14</v>
      </c>
      <c r="H7082" s="72" t="s">
        <v>15</v>
      </c>
      <c r="I7082" s="72" t="s">
        <v>16</v>
      </c>
      <c r="J7082" s="72" t="s">
        <v>18</v>
      </c>
      <c r="K7082" s="72" t="s">
        <v>24</v>
      </c>
      <c r="L7082" s="72" t="s">
        <v>28</v>
      </c>
      <c r="M7082" s="72"/>
    </row>
    <row r="7083" spans="2:13" x14ac:dyDescent="0.25">
      <c r="B7083" s="72" t="s">
        <v>143</v>
      </c>
      <c r="C7083" s="72" t="s">
        <v>144</v>
      </c>
      <c r="D7083" s="72" t="s">
        <v>12</v>
      </c>
      <c r="E7083" s="72" t="s">
        <v>328</v>
      </c>
      <c r="F7083" s="73">
        <v>71066</v>
      </c>
      <c r="G7083" s="72" t="s">
        <v>14</v>
      </c>
      <c r="H7083" s="72" t="s">
        <v>15</v>
      </c>
      <c r="I7083" s="72" t="s">
        <v>16</v>
      </c>
      <c r="J7083" s="72" t="s">
        <v>18</v>
      </c>
      <c r="K7083" s="72" t="s">
        <v>205</v>
      </c>
      <c r="L7083" s="72" t="s">
        <v>662</v>
      </c>
      <c r="M7083" s="72" t="s">
        <v>159</v>
      </c>
    </row>
    <row r="7084" spans="2:13" x14ac:dyDescent="0.25">
      <c r="B7084" s="72" t="s">
        <v>143</v>
      </c>
      <c r="C7084" s="72" t="s">
        <v>144</v>
      </c>
      <c r="D7084" s="72" t="s">
        <v>12</v>
      </c>
      <c r="E7084" s="72" t="s">
        <v>229</v>
      </c>
      <c r="F7084" s="73">
        <v>-176044</v>
      </c>
      <c r="G7084" s="72" t="s">
        <v>14</v>
      </c>
      <c r="H7084" s="72" t="s">
        <v>15</v>
      </c>
      <c r="I7084" s="72" t="s">
        <v>16</v>
      </c>
      <c r="J7084" s="72" t="s">
        <v>18</v>
      </c>
      <c r="K7084" s="72" t="s">
        <v>33</v>
      </c>
      <c r="L7084" s="72" t="s">
        <v>153</v>
      </c>
      <c r="M7084" s="72"/>
    </row>
    <row r="7085" spans="2:13" x14ac:dyDescent="0.25">
      <c r="B7085" s="72" t="s">
        <v>143</v>
      </c>
      <c r="C7085" s="72" t="s">
        <v>144</v>
      </c>
      <c r="D7085" s="72" t="s">
        <v>12</v>
      </c>
      <c r="E7085" s="72" t="s">
        <v>183</v>
      </c>
      <c r="F7085" s="73">
        <v>46346</v>
      </c>
      <c r="G7085" s="72" t="s">
        <v>14</v>
      </c>
      <c r="H7085" s="72" t="s">
        <v>155</v>
      </c>
      <c r="I7085" s="72" t="s">
        <v>16</v>
      </c>
      <c r="J7085" s="72" t="s">
        <v>18</v>
      </c>
      <c r="K7085" s="72" t="s">
        <v>33</v>
      </c>
      <c r="L7085" s="72" t="s">
        <v>742</v>
      </c>
      <c r="M7085" s="72" t="s">
        <v>248</v>
      </c>
    </row>
    <row r="7086" spans="2:13" x14ac:dyDescent="0.25">
      <c r="B7086" s="72" t="s">
        <v>143</v>
      </c>
      <c r="C7086" s="72" t="s">
        <v>144</v>
      </c>
      <c r="D7086" s="72" t="s">
        <v>12</v>
      </c>
      <c r="E7086" s="72" t="s">
        <v>199</v>
      </c>
      <c r="F7086" s="73">
        <v>44700</v>
      </c>
      <c r="G7086" s="72" t="s">
        <v>14</v>
      </c>
      <c r="H7086" s="72" t="s">
        <v>155</v>
      </c>
      <c r="I7086" s="72" t="s">
        <v>16</v>
      </c>
      <c r="J7086" s="72" t="s">
        <v>18</v>
      </c>
      <c r="K7086" s="72" t="s">
        <v>33</v>
      </c>
      <c r="L7086" s="72" t="s">
        <v>429</v>
      </c>
      <c r="M7086" s="72"/>
    </row>
    <row r="7087" spans="2:13" x14ac:dyDescent="0.25">
      <c r="B7087" s="72" t="s">
        <v>143</v>
      </c>
      <c r="C7087" s="72" t="s">
        <v>144</v>
      </c>
      <c r="D7087" s="72" t="s">
        <v>12</v>
      </c>
      <c r="E7087" s="72" t="s">
        <v>183</v>
      </c>
      <c r="F7087" s="73">
        <v>161350</v>
      </c>
      <c r="G7087" s="72" t="s">
        <v>14</v>
      </c>
      <c r="H7087" s="72" t="s">
        <v>15</v>
      </c>
      <c r="I7087" s="72" t="s">
        <v>16</v>
      </c>
      <c r="J7087" s="72" t="s">
        <v>18</v>
      </c>
      <c r="K7087" s="72" t="s">
        <v>33</v>
      </c>
      <c r="L7087" s="72" t="s">
        <v>261</v>
      </c>
      <c r="M7087" s="72" t="s">
        <v>248</v>
      </c>
    </row>
    <row r="7088" spans="2:13" x14ac:dyDescent="0.25">
      <c r="B7088" s="72" t="s">
        <v>143</v>
      </c>
      <c r="C7088" s="72" t="s">
        <v>144</v>
      </c>
      <c r="D7088" s="72" t="s">
        <v>12</v>
      </c>
      <c r="E7088" s="72" t="s">
        <v>292</v>
      </c>
      <c r="F7088" s="73">
        <v>6221498</v>
      </c>
      <c r="G7088" s="72" t="s">
        <v>14</v>
      </c>
      <c r="H7088" s="72" t="s">
        <v>15</v>
      </c>
      <c r="I7088" s="72" t="s">
        <v>16</v>
      </c>
      <c r="J7088" s="72" t="s">
        <v>18</v>
      </c>
      <c r="K7088" s="72" t="s">
        <v>27</v>
      </c>
      <c r="L7088" s="72" t="s">
        <v>405</v>
      </c>
      <c r="M7088" s="72" t="s">
        <v>424</v>
      </c>
    </row>
    <row r="7089" spans="2:13" x14ac:dyDescent="0.25">
      <c r="B7089" s="72" t="s">
        <v>143</v>
      </c>
      <c r="C7089" s="72" t="s">
        <v>144</v>
      </c>
      <c r="D7089" s="72" t="s">
        <v>12</v>
      </c>
      <c r="E7089" s="72" t="s">
        <v>227</v>
      </c>
      <c r="F7089" s="73">
        <v>60301</v>
      </c>
      <c r="G7089" s="72" t="s">
        <v>14</v>
      </c>
      <c r="H7089" s="72" t="s">
        <v>15</v>
      </c>
      <c r="I7089" s="72" t="s">
        <v>136</v>
      </c>
      <c r="J7089" s="72" t="s">
        <v>18</v>
      </c>
      <c r="K7089" s="72" t="s">
        <v>21</v>
      </c>
      <c r="L7089" s="72" t="s">
        <v>457</v>
      </c>
      <c r="M7089" s="72" t="s">
        <v>191</v>
      </c>
    </row>
    <row r="7090" spans="2:13" x14ac:dyDescent="0.25">
      <c r="B7090" s="72" t="s">
        <v>143</v>
      </c>
      <c r="C7090" s="72" t="s">
        <v>144</v>
      </c>
      <c r="D7090" s="72" t="s">
        <v>12</v>
      </c>
      <c r="E7090" s="72" t="s">
        <v>227</v>
      </c>
      <c r="F7090" s="73">
        <v>303435</v>
      </c>
      <c r="G7090" s="72" t="s">
        <v>14</v>
      </c>
      <c r="H7090" s="72" t="s">
        <v>15</v>
      </c>
      <c r="I7090" s="72" t="s">
        <v>16</v>
      </c>
      <c r="J7090" s="72" t="s">
        <v>18</v>
      </c>
      <c r="K7090" s="72" t="s">
        <v>147</v>
      </c>
      <c r="L7090" s="72" t="s">
        <v>223</v>
      </c>
      <c r="M7090" s="72" t="s">
        <v>248</v>
      </c>
    </row>
    <row r="7091" spans="2:13" x14ac:dyDescent="0.25">
      <c r="B7091" s="72" t="s">
        <v>143</v>
      </c>
      <c r="C7091" s="72" t="s">
        <v>144</v>
      </c>
      <c r="D7091" s="72" t="s">
        <v>12</v>
      </c>
      <c r="E7091" s="72" t="s">
        <v>188</v>
      </c>
      <c r="F7091" s="73">
        <v>79042</v>
      </c>
      <c r="G7091" s="72" t="s">
        <v>14</v>
      </c>
      <c r="H7091" s="72" t="s">
        <v>155</v>
      </c>
      <c r="I7091" s="72" t="s">
        <v>16</v>
      </c>
      <c r="J7091" s="72" t="s">
        <v>18</v>
      </c>
      <c r="K7091" s="72" t="s">
        <v>33</v>
      </c>
      <c r="L7091" s="72" t="s">
        <v>784</v>
      </c>
      <c r="M7091" s="72" t="s">
        <v>163</v>
      </c>
    </row>
    <row r="7092" spans="2:13" x14ac:dyDescent="0.25">
      <c r="B7092" s="72" t="s">
        <v>143</v>
      </c>
      <c r="C7092" s="72" t="s">
        <v>144</v>
      </c>
      <c r="D7092" s="72" t="s">
        <v>12</v>
      </c>
      <c r="E7092" s="72" t="s">
        <v>181</v>
      </c>
      <c r="F7092" s="73">
        <v>-6633</v>
      </c>
      <c r="G7092" s="72" t="s">
        <v>14</v>
      </c>
      <c r="H7092" s="72" t="s">
        <v>15</v>
      </c>
      <c r="I7092" s="72" t="s">
        <v>16</v>
      </c>
      <c r="J7092" s="72" t="s">
        <v>18</v>
      </c>
      <c r="K7092" s="72" t="s">
        <v>27</v>
      </c>
      <c r="L7092" s="72" t="s">
        <v>405</v>
      </c>
      <c r="M7092" s="72"/>
    </row>
    <row r="7093" spans="2:13" x14ac:dyDescent="0.25">
      <c r="B7093" s="72" t="s">
        <v>143</v>
      </c>
      <c r="C7093" s="72" t="s">
        <v>144</v>
      </c>
      <c r="D7093" s="72" t="s">
        <v>12</v>
      </c>
      <c r="E7093" s="72" t="s">
        <v>229</v>
      </c>
      <c r="F7093" s="73">
        <v>-147390</v>
      </c>
      <c r="G7093" s="72" t="s">
        <v>14</v>
      </c>
      <c r="H7093" s="72" t="s">
        <v>155</v>
      </c>
      <c r="I7093" s="72" t="s">
        <v>16</v>
      </c>
      <c r="J7093" s="72" t="s">
        <v>18</v>
      </c>
      <c r="K7093" s="72" t="s">
        <v>33</v>
      </c>
      <c r="L7093" s="72" t="s">
        <v>362</v>
      </c>
      <c r="M7093" s="72"/>
    </row>
    <row r="7094" spans="2:13" x14ac:dyDescent="0.25">
      <c r="B7094" s="72" t="s">
        <v>143</v>
      </c>
      <c r="C7094" s="72" t="s">
        <v>144</v>
      </c>
      <c r="D7094" s="72" t="s">
        <v>12</v>
      </c>
      <c r="E7094" s="72" t="s">
        <v>199</v>
      </c>
      <c r="F7094" s="73">
        <v>4504</v>
      </c>
      <c r="G7094" s="72" t="s">
        <v>14</v>
      </c>
      <c r="H7094" s="72" t="s">
        <v>155</v>
      </c>
      <c r="I7094" s="72" t="s">
        <v>16</v>
      </c>
      <c r="J7094" s="72" t="s">
        <v>18</v>
      </c>
      <c r="K7094" s="72" t="s">
        <v>33</v>
      </c>
      <c r="L7094" s="72" t="s">
        <v>34</v>
      </c>
      <c r="M7094" s="72"/>
    </row>
    <row r="7095" spans="2:13" x14ac:dyDescent="0.25">
      <c r="B7095" s="72" t="s">
        <v>143</v>
      </c>
      <c r="C7095" s="72" t="s">
        <v>144</v>
      </c>
      <c r="D7095" s="72" t="s">
        <v>12</v>
      </c>
      <c r="E7095" s="72" t="s">
        <v>240</v>
      </c>
      <c r="F7095" s="73">
        <v>-8184</v>
      </c>
      <c r="G7095" s="72" t="s">
        <v>14</v>
      </c>
      <c r="H7095" s="72" t="s">
        <v>155</v>
      </c>
      <c r="I7095" s="72" t="s">
        <v>16</v>
      </c>
      <c r="J7095" s="72" t="s">
        <v>18</v>
      </c>
      <c r="K7095" s="72" t="s">
        <v>147</v>
      </c>
      <c r="L7095" s="72" t="s">
        <v>454</v>
      </c>
      <c r="M7095" s="72"/>
    </row>
    <row r="7096" spans="2:13" x14ac:dyDescent="0.25">
      <c r="B7096" s="72" t="s">
        <v>143</v>
      </c>
      <c r="C7096" s="72" t="s">
        <v>144</v>
      </c>
      <c r="D7096" s="72" t="s">
        <v>12</v>
      </c>
      <c r="E7096" s="72" t="s">
        <v>197</v>
      </c>
      <c r="F7096" s="73">
        <v>458452</v>
      </c>
      <c r="G7096" s="72" t="s">
        <v>14</v>
      </c>
      <c r="H7096" s="72" t="s">
        <v>15</v>
      </c>
      <c r="I7096" s="72" t="s">
        <v>16</v>
      </c>
      <c r="J7096" s="72" t="s">
        <v>18</v>
      </c>
      <c r="K7096" s="72" t="s">
        <v>33</v>
      </c>
      <c r="L7096" s="72" t="s">
        <v>458</v>
      </c>
      <c r="M7096" s="72" t="s">
        <v>248</v>
      </c>
    </row>
    <row r="7097" spans="2:13" x14ac:dyDescent="0.25">
      <c r="B7097" s="72" t="s">
        <v>143</v>
      </c>
      <c r="C7097" s="72" t="s">
        <v>144</v>
      </c>
      <c r="D7097" s="72" t="s">
        <v>12</v>
      </c>
      <c r="E7097" s="72" t="s">
        <v>160</v>
      </c>
      <c r="F7097" s="73">
        <v>243592</v>
      </c>
      <c r="G7097" s="72" t="s">
        <v>14</v>
      </c>
      <c r="H7097" s="72" t="s">
        <v>15</v>
      </c>
      <c r="I7097" s="72" t="s">
        <v>16</v>
      </c>
      <c r="J7097" s="72" t="s">
        <v>18</v>
      </c>
      <c r="K7097" s="72" t="s">
        <v>24</v>
      </c>
      <c r="L7097" s="72" t="s">
        <v>676</v>
      </c>
      <c r="M7097" s="72" t="s">
        <v>163</v>
      </c>
    </row>
    <row r="7098" spans="2:13" x14ac:dyDescent="0.25">
      <c r="B7098" s="72" t="s">
        <v>143</v>
      </c>
      <c r="C7098" s="72" t="s">
        <v>144</v>
      </c>
      <c r="D7098" s="72" t="s">
        <v>12</v>
      </c>
      <c r="E7098" s="72" t="s">
        <v>219</v>
      </c>
      <c r="F7098" s="73">
        <v>3331</v>
      </c>
      <c r="G7098" s="72" t="s">
        <v>14</v>
      </c>
      <c r="H7098" s="72" t="s">
        <v>15</v>
      </c>
      <c r="I7098" s="72" t="s">
        <v>16</v>
      </c>
      <c r="J7098" s="72" t="s">
        <v>18</v>
      </c>
      <c r="K7098" s="72" t="s">
        <v>33</v>
      </c>
      <c r="L7098" s="72" t="s">
        <v>858</v>
      </c>
      <c r="M7098" s="72"/>
    </row>
    <row r="7099" spans="2:13" x14ac:dyDescent="0.25">
      <c r="B7099" s="72" t="s">
        <v>143</v>
      </c>
      <c r="C7099" s="72" t="s">
        <v>144</v>
      </c>
      <c r="D7099" s="72" t="s">
        <v>12</v>
      </c>
      <c r="E7099" s="72" t="s">
        <v>188</v>
      </c>
      <c r="F7099" s="73">
        <v>3680335</v>
      </c>
      <c r="G7099" s="72" t="s">
        <v>14</v>
      </c>
      <c r="H7099" s="72" t="s">
        <v>155</v>
      </c>
      <c r="I7099" s="72" t="s">
        <v>16</v>
      </c>
      <c r="J7099" s="72" t="s">
        <v>18</v>
      </c>
      <c r="K7099" s="72" t="s">
        <v>33</v>
      </c>
      <c r="L7099" s="72" t="s">
        <v>277</v>
      </c>
      <c r="M7099" s="72" t="s">
        <v>163</v>
      </c>
    </row>
    <row r="7100" spans="2:13" x14ac:dyDescent="0.25">
      <c r="B7100" s="72" t="s">
        <v>143</v>
      </c>
      <c r="C7100" s="72" t="s">
        <v>144</v>
      </c>
      <c r="D7100" s="72" t="s">
        <v>12</v>
      </c>
      <c r="E7100" s="72" t="s">
        <v>177</v>
      </c>
      <c r="F7100" s="73">
        <v>131662</v>
      </c>
      <c r="G7100" s="72" t="s">
        <v>14</v>
      </c>
      <c r="H7100" s="72" t="s">
        <v>15</v>
      </c>
      <c r="I7100" s="72" t="s">
        <v>16</v>
      </c>
      <c r="J7100" s="72" t="s">
        <v>18</v>
      </c>
      <c r="K7100" s="72" t="s">
        <v>33</v>
      </c>
      <c r="L7100" s="72" t="s">
        <v>420</v>
      </c>
      <c r="M7100" s="72"/>
    </row>
    <row r="7101" spans="2:13" x14ac:dyDescent="0.25">
      <c r="B7101" s="72" t="s">
        <v>143</v>
      </c>
      <c r="C7101" s="72" t="s">
        <v>144</v>
      </c>
      <c r="D7101" s="72" t="s">
        <v>12</v>
      </c>
      <c r="E7101" s="72" t="s">
        <v>183</v>
      </c>
      <c r="F7101" s="73">
        <v>36184</v>
      </c>
      <c r="G7101" s="72" t="s">
        <v>14</v>
      </c>
      <c r="H7101" s="72" t="s">
        <v>15</v>
      </c>
      <c r="I7101" s="72" t="s">
        <v>16</v>
      </c>
      <c r="J7101" s="72" t="s">
        <v>18</v>
      </c>
      <c r="K7101" s="72" t="s">
        <v>21</v>
      </c>
      <c r="L7101" s="72" t="s">
        <v>547</v>
      </c>
      <c r="M7101" s="72" t="s">
        <v>248</v>
      </c>
    </row>
    <row r="7102" spans="2:13" x14ac:dyDescent="0.25">
      <c r="B7102" s="72" t="s">
        <v>143</v>
      </c>
      <c r="C7102" s="72" t="s">
        <v>144</v>
      </c>
      <c r="D7102" s="72" t="s">
        <v>12</v>
      </c>
      <c r="E7102" s="72" t="s">
        <v>328</v>
      </c>
      <c r="F7102" s="73">
        <v>33047</v>
      </c>
      <c r="G7102" s="72" t="s">
        <v>14</v>
      </c>
      <c r="H7102" s="72" t="s">
        <v>15</v>
      </c>
      <c r="I7102" s="72" t="s">
        <v>16</v>
      </c>
      <c r="J7102" s="72" t="s">
        <v>18</v>
      </c>
      <c r="K7102" s="72" t="s">
        <v>147</v>
      </c>
      <c r="L7102" s="72" t="s">
        <v>529</v>
      </c>
      <c r="M7102" s="72" t="s">
        <v>203</v>
      </c>
    </row>
    <row r="7103" spans="2:13" x14ac:dyDescent="0.25">
      <c r="B7103" s="72" t="s">
        <v>143</v>
      </c>
      <c r="C7103" s="72" t="s">
        <v>144</v>
      </c>
      <c r="D7103" s="72" t="s">
        <v>12</v>
      </c>
      <c r="E7103" s="72" t="s">
        <v>188</v>
      </c>
      <c r="F7103" s="73">
        <v>20737564</v>
      </c>
      <c r="G7103" s="72" t="s">
        <v>14</v>
      </c>
      <c r="H7103" s="72" t="s">
        <v>15</v>
      </c>
      <c r="I7103" s="72" t="s">
        <v>16</v>
      </c>
      <c r="J7103" s="72" t="s">
        <v>18</v>
      </c>
      <c r="K7103" s="72" t="s">
        <v>161</v>
      </c>
      <c r="L7103" s="72" t="s">
        <v>174</v>
      </c>
      <c r="M7103" s="72" t="s">
        <v>191</v>
      </c>
    </row>
    <row r="7104" spans="2:13" x14ac:dyDescent="0.25">
      <c r="B7104" s="72" t="s">
        <v>143</v>
      </c>
      <c r="C7104" s="72" t="s">
        <v>144</v>
      </c>
      <c r="D7104" s="72" t="s">
        <v>12</v>
      </c>
      <c r="E7104" s="72" t="s">
        <v>749</v>
      </c>
      <c r="F7104" s="73">
        <v>-1517413</v>
      </c>
      <c r="G7104" s="72" t="s">
        <v>31</v>
      </c>
      <c r="H7104" s="72" t="s">
        <v>15</v>
      </c>
      <c r="I7104" s="72" t="s">
        <v>16</v>
      </c>
      <c r="J7104" s="72" t="s">
        <v>18</v>
      </c>
      <c r="K7104" s="72"/>
      <c r="L7104" s="72"/>
      <c r="M7104" s="72"/>
    </row>
    <row r="7105" spans="2:13" x14ac:dyDescent="0.25">
      <c r="B7105" s="72" t="s">
        <v>143</v>
      </c>
      <c r="C7105" s="72" t="s">
        <v>144</v>
      </c>
      <c r="D7105" s="72" t="s">
        <v>12</v>
      </c>
      <c r="E7105" s="72" t="s">
        <v>282</v>
      </c>
      <c r="F7105" s="73">
        <v>-13843</v>
      </c>
      <c r="G7105" s="72" t="s">
        <v>14</v>
      </c>
      <c r="H7105" s="72" t="s">
        <v>15</v>
      </c>
      <c r="I7105" s="72" t="s">
        <v>16</v>
      </c>
      <c r="J7105" s="72" t="s">
        <v>18</v>
      </c>
      <c r="K7105" s="72" t="s">
        <v>147</v>
      </c>
      <c r="L7105" s="72" t="s">
        <v>225</v>
      </c>
      <c r="M7105" s="72"/>
    </row>
    <row r="7106" spans="2:13" x14ac:dyDescent="0.25">
      <c r="B7106" s="72" t="s">
        <v>143</v>
      </c>
      <c r="C7106" s="72" t="s">
        <v>144</v>
      </c>
      <c r="D7106" s="72" t="s">
        <v>12</v>
      </c>
      <c r="E7106" s="72" t="s">
        <v>229</v>
      </c>
      <c r="F7106" s="73">
        <v>-246215</v>
      </c>
      <c r="G7106" s="72" t="s">
        <v>14</v>
      </c>
      <c r="H7106" s="72" t="s">
        <v>15</v>
      </c>
      <c r="I7106" s="72" t="s">
        <v>16</v>
      </c>
      <c r="J7106" s="72" t="s">
        <v>371</v>
      </c>
      <c r="K7106" s="72" t="s">
        <v>205</v>
      </c>
      <c r="L7106" s="72" t="s">
        <v>792</v>
      </c>
      <c r="M7106" s="72"/>
    </row>
    <row r="7107" spans="2:13" x14ac:dyDescent="0.25">
      <c r="B7107" s="72" t="s">
        <v>143</v>
      </c>
      <c r="C7107" s="72" t="s">
        <v>144</v>
      </c>
      <c r="D7107" s="72" t="s">
        <v>12</v>
      </c>
      <c r="E7107" s="72" t="s">
        <v>562</v>
      </c>
      <c r="F7107" s="73">
        <v>154264</v>
      </c>
      <c r="G7107" s="72" t="s">
        <v>14</v>
      </c>
      <c r="H7107" s="72" t="s">
        <v>155</v>
      </c>
      <c r="I7107" s="72" t="s">
        <v>16</v>
      </c>
      <c r="J7107" s="72" t="s">
        <v>18</v>
      </c>
      <c r="K7107" s="72" t="s">
        <v>33</v>
      </c>
      <c r="L7107" s="72" t="s">
        <v>392</v>
      </c>
      <c r="M7107" s="72" t="s">
        <v>203</v>
      </c>
    </row>
    <row r="7108" spans="2:13" x14ac:dyDescent="0.25">
      <c r="B7108" s="72" t="s">
        <v>143</v>
      </c>
      <c r="C7108" s="72" t="s">
        <v>144</v>
      </c>
      <c r="D7108" s="72" t="s">
        <v>12</v>
      </c>
      <c r="E7108" s="72" t="s">
        <v>152</v>
      </c>
      <c r="F7108" s="73">
        <v>-29920</v>
      </c>
      <c r="G7108" s="72" t="s">
        <v>14</v>
      </c>
      <c r="H7108" s="72" t="s">
        <v>155</v>
      </c>
      <c r="I7108" s="72" t="s">
        <v>16</v>
      </c>
      <c r="J7108" s="72" t="s">
        <v>18</v>
      </c>
      <c r="K7108" s="72" t="s">
        <v>33</v>
      </c>
      <c r="L7108" s="72" t="s">
        <v>34</v>
      </c>
      <c r="M7108" s="72"/>
    </row>
    <row r="7109" spans="2:13" x14ac:dyDescent="0.25">
      <c r="B7109" s="72" t="s">
        <v>143</v>
      </c>
      <c r="C7109" s="72" t="s">
        <v>144</v>
      </c>
      <c r="D7109" s="72" t="s">
        <v>12</v>
      </c>
      <c r="E7109" s="72" t="s">
        <v>569</v>
      </c>
      <c r="F7109" s="73">
        <v>19172085</v>
      </c>
      <c r="G7109" s="72" t="s">
        <v>14</v>
      </c>
      <c r="H7109" s="72" t="s">
        <v>15</v>
      </c>
      <c r="I7109" s="72" t="s">
        <v>136</v>
      </c>
      <c r="J7109" s="72" t="s">
        <v>18</v>
      </c>
      <c r="K7109" s="72"/>
      <c r="L7109" s="72"/>
      <c r="M7109" s="72" t="s">
        <v>796</v>
      </c>
    </row>
    <row r="7110" spans="2:13" x14ac:dyDescent="0.25">
      <c r="B7110" s="72" t="s">
        <v>143</v>
      </c>
      <c r="C7110" s="72" t="s">
        <v>144</v>
      </c>
      <c r="D7110" s="72" t="s">
        <v>12</v>
      </c>
      <c r="E7110" s="72" t="s">
        <v>154</v>
      </c>
      <c r="F7110" s="73">
        <v>-11010</v>
      </c>
      <c r="G7110" s="72" t="s">
        <v>14</v>
      </c>
      <c r="H7110" s="72" t="s">
        <v>15</v>
      </c>
      <c r="I7110" s="72" t="s">
        <v>16</v>
      </c>
      <c r="J7110" s="72" t="s">
        <v>18</v>
      </c>
      <c r="K7110" s="72" t="s">
        <v>184</v>
      </c>
      <c r="L7110" s="72" t="s">
        <v>639</v>
      </c>
      <c r="M7110" s="72"/>
    </row>
    <row r="7111" spans="2:13" x14ac:dyDescent="0.25">
      <c r="B7111" s="72" t="s">
        <v>143</v>
      </c>
      <c r="C7111" s="72" t="s">
        <v>144</v>
      </c>
      <c r="D7111" s="72" t="s">
        <v>12</v>
      </c>
      <c r="E7111" s="72" t="s">
        <v>229</v>
      </c>
      <c r="F7111" s="73">
        <v>-37730</v>
      </c>
      <c r="G7111" s="72" t="s">
        <v>14</v>
      </c>
      <c r="H7111" s="72" t="s">
        <v>15</v>
      </c>
      <c r="I7111" s="72" t="s">
        <v>16</v>
      </c>
      <c r="J7111" s="72" t="s">
        <v>18</v>
      </c>
      <c r="K7111" s="72" t="s">
        <v>147</v>
      </c>
      <c r="L7111" s="72" t="s">
        <v>276</v>
      </c>
      <c r="M7111" s="72"/>
    </row>
    <row r="7112" spans="2:13" x14ac:dyDescent="0.25">
      <c r="B7112" s="72" t="s">
        <v>143</v>
      </c>
      <c r="C7112" s="72" t="s">
        <v>144</v>
      </c>
      <c r="D7112" s="72" t="s">
        <v>12</v>
      </c>
      <c r="E7112" s="72" t="s">
        <v>282</v>
      </c>
      <c r="F7112" s="73">
        <v>-581</v>
      </c>
      <c r="G7112" s="72" t="s">
        <v>14</v>
      </c>
      <c r="H7112" s="72" t="s">
        <v>15</v>
      </c>
      <c r="I7112" s="72" t="s">
        <v>16</v>
      </c>
      <c r="J7112" s="72" t="s">
        <v>18</v>
      </c>
      <c r="K7112" s="72" t="s">
        <v>33</v>
      </c>
      <c r="L7112" s="72" t="s">
        <v>290</v>
      </c>
      <c r="M7112" s="72"/>
    </row>
    <row r="7113" spans="2:13" x14ac:dyDescent="0.25">
      <c r="B7113" s="72" t="s">
        <v>143</v>
      </c>
      <c r="C7113" s="72" t="s">
        <v>144</v>
      </c>
      <c r="D7113" s="72" t="s">
        <v>12</v>
      </c>
      <c r="E7113" s="72" t="s">
        <v>201</v>
      </c>
      <c r="F7113" s="73">
        <v>35822</v>
      </c>
      <c r="G7113" s="72" t="s">
        <v>14</v>
      </c>
      <c r="H7113" s="72" t="s">
        <v>15</v>
      </c>
      <c r="I7113" s="72" t="s">
        <v>16</v>
      </c>
      <c r="J7113" s="72" t="s">
        <v>18</v>
      </c>
      <c r="K7113" s="72" t="s">
        <v>267</v>
      </c>
      <c r="L7113" s="72" t="s">
        <v>355</v>
      </c>
      <c r="M7113" s="72" t="s">
        <v>159</v>
      </c>
    </row>
    <row r="7114" spans="2:13" x14ac:dyDescent="0.25">
      <c r="B7114" s="72" t="s">
        <v>143</v>
      </c>
      <c r="C7114" s="72" t="s">
        <v>144</v>
      </c>
      <c r="D7114" s="72" t="s">
        <v>12</v>
      </c>
      <c r="E7114" s="72" t="s">
        <v>439</v>
      </c>
      <c r="F7114" s="73">
        <v>20075</v>
      </c>
      <c r="G7114" s="72" t="s">
        <v>14</v>
      </c>
      <c r="H7114" s="72" t="s">
        <v>155</v>
      </c>
      <c r="I7114" s="72" t="s">
        <v>16</v>
      </c>
      <c r="J7114" s="72" t="s">
        <v>18</v>
      </c>
      <c r="K7114" s="72" t="s">
        <v>147</v>
      </c>
      <c r="L7114" s="72" t="s">
        <v>404</v>
      </c>
      <c r="M7114" s="72"/>
    </row>
    <row r="7115" spans="2:13" x14ac:dyDescent="0.25">
      <c r="B7115" s="72" t="s">
        <v>143</v>
      </c>
      <c r="C7115" s="72" t="s">
        <v>144</v>
      </c>
      <c r="D7115" s="72" t="s">
        <v>12</v>
      </c>
      <c r="E7115" s="72" t="s">
        <v>160</v>
      </c>
      <c r="F7115" s="73">
        <v>112107</v>
      </c>
      <c r="G7115" s="72" t="s">
        <v>14</v>
      </c>
      <c r="H7115" s="72" t="s">
        <v>15</v>
      </c>
      <c r="I7115" s="72" t="s">
        <v>16</v>
      </c>
      <c r="J7115" s="72" t="s">
        <v>18</v>
      </c>
      <c r="K7115" s="72" t="s">
        <v>245</v>
      </c>
      <c r="L7115" s="72" t="s">
        <v>564</v>
      </c>
      <c r="M7115" s="72" t="s">
        <v>191</v>
      </c>
    </row>
    <row r="7116" spans="2:13" x14ac:dyDescent="0.25">
      <c r="B7116" s="72" t="s">
        <v>143</v>
      </c>
      <c r="C7116" s="72" t="s">
        <v>144</v>
      </c>
      <c r="D7116" s="72" t="s">
        <v>12</v>
      </c>
      <c r="E7116" s="72" t="s">
        <v>188</v>
      </c>
      <c r="F7116" s="73">
        <v>91055</v>
      </c>
      <c r="G7116" s="72" t="s">
        <v>14</v>
      </c>
      <c r="H7116" s="72" t="s">
        <v>15</v>
      </c>
      <c r="I7116" s="72" t="s">
        <v>16</v>
      </c>
      <c r="J7116" s="72" t="s">
        <v>18</v>
      </c>
      <c r="K7116" s="72" t="s">
        <v>33</v>
      </c>
      <c r="L7116" s="72" t="s">
        <v>858</v>
      </c>
      <c r="M7116" s="72" t="s">
        <v>191</v>
      </c>
    </row>
    <row r="7117" spans="2:13" x14ac:dyDescent="0.25">
      <c r="B7117" s="72" t="s">
        <v>143</v>
      </c>
      <c r="C7117" s="72" t="s">
        <v>144</v>
      </c>
      <c r="D7117" s="72" t="s">
        <v>12</v>
      </c>
      <c r="E7117" s="72" t="s">
        <v>229</v>
      </c>
      <c r="F7117" s="73">
        <v>-2208817</v>
      </c>
      <c r="G7117" s="72" t="s">
        <v>14</v>
      </c>
      <c r="H7117" s="72" t="s">
        <v>15</v>
      </c>
      <c r="I7117" s="72" t="s">
        <v>16</v>
      </c>
      <c r="J7117" s="72" t="s">
        <v>18</v>
      </c>
      <c r="K7117" s="72" t="s">
        <v>147</v>
      </c>
      <c r="L7117" s="72" t="s">
        <v>475</v>
      </c>
      <c r="M7117" s="72"/>
    </row>
    <row r="7118" spans="2:13" x14ac:dyDescent="0.25">
      <c r="B7118" s="72" t="s">
        <v>143</v>
      </c>
      <c r="C7118" s="72" t="s">
        <v>144</v>
      </c>
      <c r="D7118" s="72" t="s">
        <v>12</v>
      </c>
      <c r="E7118" s="72" t="s">
        <v>152</v>
      </c>
      <c r="F7118" s="73">
        <v>-2986</v>
      </c>
      <c r="G7118" s="72" t="s">
        <v>14</v>
      </c>
      <c r="H7118" s="72" t="s">
        <v>15</v>
      </c>
      <c r="I7118" s="72" t="s">
        <v>16</v>
      </c>
      <c r="J7118" s="72" t="s">
        <v>371</v>
      </c>
      <c r="K7118" s="72" t="s">
        <v>165</v>
      </c>
      <c r="L7118" s="72" t="s">
        <v>438</v>
      </c>
      <c r="M7118" s="72"/>
    </row>
    <row r="7119" spans="2:13" x14ac:dyDescent="0.25">
      <c r="B7119" s="72" t="s">
        <v>143</v>
      </c>
      <c r="C7119" s="72" t="s">
        <v>144</v>
      </c>
      <c r="D7119" s="72" t="s">
        <v>12</v>
      </c>
      <c r="E7119" s="72" t="s">
        <v>209</v>
      </c>
      <c r="F7119" s="73">
        <v>88655</v>
      </c>
      <c r="G7119" s="72" t="s">
        <v>14</v>
      </c>
      <c r="H7119" s="72" t="s">
        <v>15</v>
      </c>
      <c r="I7119" s="72" t="s">
        <v>16</v>
      </c>
      <c r="J7119" s="72" t="s">
        <v>18</v>
      </c>
      <c r="K7119" s="72" t="s">
        <v>168</v>
      </c>
      <c r="L7119" s="72" t="s">
        <v>298</v>
      </c>
      <c r="M7119" s="72" t="s">
        <v>322</v>
      </c>
    </row>
    <row r="7120" spans="2:13" x14ac:dyDescent="0.25">
      <c r="B7120" s="72" t="s">
        <v>143</v>
      </c>
      <c r="C7120" s="72" t="s">
        <v>144</v>
      </c>
      <c r="D7120" s="72" t="s">
        <v>12</v>
      </c>
      <c r="E7120" s="72" t="s">
        <v>292</v>
      </c>
      <c r="F7120" s="73">
        <v>1522561</v>
      </c>
      <c r="G7120" s="72" t="s">
        <v>14</v>
      </c>
      <c r="H7120" s="72" t="s">
        <v>15</v>
      </c>
      <c r="I7120" s="72" t="s">
        <v>16</v>
      </c>
      <c r="J7120" s="72" t="s">
        <v>18</v>
      </c>
      <c r="K7120" s="72" t="s">
        <v>205</v>
      </c>
      <c r="L7120" s="72" t="s">
        <v>662</v>
      </c>
      <c r="M7120" s="72" t="s">
        <v>384</v>
      </c>
    </row>
    <row r="7121" spans="2:13" x14ac:dyDescent="0.25">
      <c r="B7121" s="72" t="s">
        <v>143</v>
      </c>
      <c r="C7121" s="72" t="s">
        <v>144</v>
      </c>
      <c r="D7121" s="72" t="s">
        <v>12</v>
      </c>
      <c r="E7121" s="72" t="s">
        <v>746</v>
      </c>
      <c r="F7121" s="73">
        <v>25077</v>
      </c>
      <c r="G7121" s="72" t="s">
        <v>14</v>
      </c>
      <c r="H7121" s="72" t="s">
        <v>15</v>
      </c>
      <c r="I7121" s="72" t="s">
        <v>16</v>
      </c>
      <c r="J7121" s="72" t="s">
        <v>18</v>
      </c>
      <c r="K7121" s="72" t="s">
        <v>189</v>
      </c>
      <c r="L7121" s="72" t="s">
        <v>421</v>
      </c>
      <c r="M7121" s="72" t="s">
        <v>159</v>
      </c>
    </row>
    <row r="7122" spans="2:13" x14ac:dyDescent="0.25">
      <c r="B7122" s="72" t="s">
        <v>143</v>
      </c>
      <c r="C7122" s="72" t="s">
        <v>144</v>
      </c>
      <c r="D7122" s="72" t="s">
        <v>12</v>
      </c>
      <c r="E7122" s="72" t="s">
        <v>199</v>
      </c>
      <c r="F7122" s="73">
        <v>8780</v>
      </c>
      <c r="G7122" s="72" t="s">
        <v>14</v>
      </c>
      <c r="H7122" s="72" t="s">
        <v>15</v>
      </c>
      <c r="I7122" s="72" t="s">
        <v>16</v>
      </c>
      <c r="J7122" s="72" t="s">
        <v>18</v>
      </c>
      <c r="K7122" s="72" t="s">
        <v>214</v>
      </c>
      <c r="L7122" s="72" t="s">
        <v>647</v>
      </c>
      <c r="M7122" s="72"/>
    </row>
    <row r="7123" spans="2:13" x14ac:dyDescent="0.25">
      <c r="B7123" s="72" t="s">
        <v>143</v>
      </c>
      <c r="C7123" s="72" t="s">
        <v>144</v>
      </c>
      <c r="D7123" s="72" t="s">
        <v>12</v>
      </c>
      <c r="E7123" s="72" t="s">
        <v>188</v>
      </c>
      <c r="F7123" s="73">
        <v>1724282</v>
      </c>
      <c r="G7123" s="72" t="s">
        <v>14</v>
      </c>
      <c r="H7123" s="72" t="s">
        <v>15</v>
      </c>
      <c r="I7123" s="72" t="s">
        <v>16</v>
      </c>
      <c r="J7123" s="72" t="s">
        <v>18</v>
      </c>
      <c r="K7123" s="72" t="s">
        <v>33</v>
      </c>
      <c r="L7123" s="72" t="s">
        <v>545</v>
      </c>
      <c r="M7123" s="72" t="s">
        <v>191</v>
      </c>
    </row>
    <row r="7124" spans="2:13" x14ac:dyDescent="0.25">
      <c r="B7124" s="72" t="s">
        <v>143</v>
      </c>
      <c r="C7124" s="72" t="s">
        <v>144</v>
      </c>
      <c r="D7124" s="72" t="s">
        <v>12</v>
      </c>
      <c r="E7124" s="72" t="s">
        <v>229</v>
      </c>
      <c r="F7124" s="73">
        <v>-17804</v>
      </c>
      <c r="G7124" s="72" t="s">
        <v>14</v>
      </c>
      <c r="H7124" s="72" t="s">
        <v>155</v>
      </c>
      <c r="I7124" s="72" t="s">
        <v>16</v>
      </c>
      <c r="J7124" s="72" t="s">
        <v>18</v>
      </c>
      <c r="K7124" s="72" t="s">
        <v>147</v>
      </c>
      <c r="L7124" s="72" t="s">
        <v>208</v>
      </c>
      <c r="M7124" s="72"/>
    </row>
    <row r="7125" spans="2:13" x14ac:dyDescent="0.25">
      <c r="B7125" s="72" t="s">
        <v>143</v>
      </c>
      <c r="C7125" s="72" t="s">
        <v>144</v>
      </c>
      <c r="D7125" s="72" t="s">
        <v>12</v>
      </c>
      <c r="E7125" s="72" t="s">
        <v>859</v>
      </c>
      <c r="F7125" s="73">
        <v>-105</v>
      </c>
      <c r="G7125" s="72" t="s">
        <v>14</v>
      </c>
      <c r="H7125" s="72" t="s">
        <v>15</v>
      </c>
      <c r="I7125" s="72" t="s">
        <v>16</v>
      </c>
      <c r="J7125" s="72" t="s">
        <v>18</v>
      </c>
      <c r="K7125" s="72"/>
      <c r="L7125" s="72"/>
      <c r="M7125" s="72"/>
    </row>
    <row r="7126" spans="2:13" x14ac:dyDescent="0.25">
      <c r="B7126" s="72" t="s">
        <v>143</v>
      </c>
      <c r="C7126" s="72" t="s">
        <v>144</v>
      </c>
      <c r="D7126" s="72" t="s">
        <v>12</v>
      </c>
      <c r="E7126" s="72" t="s">
        <v>219</v>
      </c>
      <c r="F7126" s="73">
        <v>2743007</v>
      </c>
      <c r="G7126" s="72" t="s">
        <v>14</v>
      </c>
      <c r="H7126" s="72" t="s">
        <v>15</v>
      </c>
      <c r="I7126" s="72" t="s">
        <v>16</v>
      </c>
      <c r="J7126" s="72" t="s">
        <v>18</v>
      </c>
      <c r="K7126" s="72" t="s">
        <v>205</v>
      </c>
      <c r="L7126" s="72" t="s">
        <v>210</v>
      </c>
      <c r="M7126" s="72"/>
    </row>
    <row r="7127" spans="2:13" x14ac:dyDescent="0.25">
      <c r="B7127" s="72" t="s">
        <v>143</v>
      </c>
      <c r="C7127" s="72" t="s">
        <v>144</v>
      </c>
      <c r="D7127" s="72" t="s">
        <v>12</v>
      </c>
      <c r="E7127" s="72" t="s">
        <v>181</v>
      </c>
      <c r="F7127" s="73">
        <v>-50</v>
      </c>
      <c r="G7127" s="72" t="s">
        <v>14</v>
      </c>
      <c r="H7127" s="72" t="s">
        <v>15</v>
      </c>
      <c r="I7127" s="72" t="s">
        <v>16</v>
      </c>
      <c r="J7127" s="72" t="s">
        <v>18</v>
      </c>
      <c r="K7127" s="72" t="s">
        <v>33</v>
      </c>
      <c r="L7127" s="72" t="s">
        <v>402</v>
      </c>
      <c r="M7127" s="72"/>
    </row>
    <row r="7128" spans="2:13" x14ac:dyDescent="0.25">
      <c r="B7128" s="72" t="s">
        <v>143</v>
      </c>
      <c r="C7128" s="72" t="s">
        <v>144</v>
      </c>
      <c r="D7128" s="72" t="s">
        <v>12</v>
      </c>
      <c r="E7128" s="72" t="s">
        <v>219</v>
      </c>
      <c r="F7128" s="73">
        <v>326117</v>
      </c>
      <c r="G7128" s="72" t="s">
        <v>14</v>
      </c>
      <c r="H7128" s="72" t="s">
        <v>155</v>
      </c>
      <c r="I7128" s="72" t="s">
        <v>16</v>
      </c>
      <c r="J7128" s="72" t="s">
        <v>18</v>
      </c>
      <c r="K7128" s="72" t="s">
        <v>147</v>
      </c>
      <c r="L7128" s="72" t="s">
        <v>223</v>
      </c>
      <c r="M7128" s="72"/>
    </row>
    <row r="7129" spans="2:13" x14ac:dyDescent="0.25">
      <c r="B7129" s="72" t="s">
        <v>143</v>
      </c>
      <c r="C7129" s="72" t="s">
        <v>144</v>
      </c>
      <c r="D7129" s="72" t="s">
        <v>12</v>
      </c>
      <c r="E7129" s="72" t="s">
        <v>240</v>
      </c>
      <c r="F7129" s="73">
        <v>-37443</v>
      </c>
      <c r="G7129" s="72" t="s">
        <v>14</v>
      </c>
      <c r="H7129" s="72" t="s">
        <v>15</v>
      </c>
      <c r="I7129" s="72" t="s">
        <v>16</v>
      </c>
      <c r="J7129" s="72" t="s">
        <v>18</v>
      </c>
      <c r="K7129" s="72" t="s">
        <v>189</v>
      </c>
      <c r="L7129" s="72" t="s">
        <v>421</v>
      </c>
      <c r="M7129" s="72"/>
    </row>
    <row r="7130" spans="2:13" x14ac:dyDescent="0.25">
      <c r="B7130" s="72" t="s">
        <v>143</v>
      </c>
      <c r="C7130" s="72" t="s">
        <v>144</v>
      </c>
      <c r="D7130" s="72" t="s">
        <v>12</v>
      </c>
      <c r="E7130" s="72" t="s">
        <v>164</v>
      </c>
      <c r="F7130" s="73">
        <v>-67</v>
      </c>
      <c r="G7130" s="72" t="s">
        <v>14</v>
      </c>
      <c r="H7130" s="72" t="s">
        <v>15</v>
      </c>
      <c r="I7130" s="72" t="s">
        <v>16</v>
      </c>
      <c r="J7130" s="72" t="s">
        <v>18</v>
      </c>
      <c r="K7130" s="72" t="s">
        <v>147</v>
      </c>
      <c r="L7130" s="72" t="s">
        <v>432</v>
      </c>
      <c r="M7130" s="72"/>
    </row>
    <row r="7131" spans="2:13" x14ac:dyDescent="0.25">
      <c r="B7131" s="72" t="s">
        <v>143</v>
      </c>
      <c r="C7131" s="72" t="s">
        <v>144</v>
      </c>
      <c r="D7131" s="72" t="s">
        <v>12</v>
      </c>
      <c r="E7131" s="72" t="s">
        <v>244</v>
      </c>
      <c r="F7131" s="73">
        <v>67</v>
      </c>
      <c r="G7131" s="72" t="s">
        <v>14</v>
      </c>
      <c r="H7131" s="72" t="s">
        <v>15</v>
      </c>
      <c r="I7131" s="72" t="s">
        <v>16</v>
      </c>
      <c r="J7131" s="72" t="s">
        <v>18</v>
      </c>
      <c r="K7131" s="72" t="s">
        <v>147</v>
      </c>
      <c r="L7131" s="72" t="s">
        <v>703</v>
      </c>
      <c r="M7131" s="72" t="s">
        <v>172</v>
      </c>
    </row>
    <row r="7132" spans="2:13" x14ac:dyDescent="0.25">
      <c r="B7132" s="72" t="s">
        <v>143</v>
      </c>
      <c r="C7132" s="72" t="s">
        <v>144</v>
      </c>
      <c r="D7132" s="72" t="s">
        <v>12</v>
      </c>
      <c r="E7132" s="72" t="s">
        <v>219</v>
      </c>
      <c r="F7132" s="73">
        <v>256308</v>
      </c>
      <c r="G7132" s="72" t="s">
        <v>14</v>
      </c>
      <c r="H7132" s="72" t="s">
        <v>155</v>
      </c>
      <c r="I7132" s="72" t="s">
        <v>16</v>
      </c>
      <c r="J7132" s="72" t="s">
        <v>18</v>
      </c>
      <c r="K7132" s="72" t="s">
        <v>147</v>
      </c>
      <c r="L7132" s="72" t="s">
        <v>278</v>
      </c>
      <c r="M7132" s="72"/>
    </row>
    <row r="7133" spans="2:13" x14ac:dyDescent="0.25">
      <c r="B7133" s="72" t="s">
        <v>143</v>
      </c>
      <c r="C7133" s="72" t="s">
        <v>144</v>
      </c>
      <c r="D7133" s="72" t="s">
        <v>12</v>
      </c>
      <c r="E7133" s="72" t="s">
        <v>188</v>
      </c>
      <c r="F7133" s="73">
        <v>4013984</v>
      </c>
      <c r="G7133" s="72" t="s">
        <v>14</v>
      </c>
      <c r="H7133" s="72" t="s">
        <v>15</v>
      </c>
      <c r="I7133" s="72" t="s">
        <v>16</v>
      </c>
      <c r="J7133" s="72" t="s">
        <v>18</v>
      </c>
      <c r="K7133" s="72" t="s">
        <v>21</v>
      </c>
      <c r="L7133" s="72" t="s">
        <v>198</v>
      </c>
      <c r="M7133" s="72" t="s">
        <v>163</v>
      </c>
    </row>
    <row r="7134" spans="2:13" x14ac:dyDescent="0.25">
      <c r="B7134" s="72" t="s">
        <v>143</v>
      </c>
      <c r="C7134" s="72" t="s">
        <v>144</v>
      </c>
      <c r="D7134" s="72" t="s">
        <v>12</v>
      </c>
      <c r="E7134" s="72" t="s">
        <v>160</v>
      </c>
      <c r="F7134" s="73">
        <v>69807</v>
      </c>
      <c r="G7134" s="72" t="s">
        <v>14</v>
      </c>
      <c r="H7134" s="72" t="s">
        <v>15</v>
      </c>
      <c r="I7134" s="72" t="s">
        <v>136</v>
      </c>
      <c r="J7134" s="72" t="s">
        <v>18</v>
      </c>
      <c r="K7134" s="72" t="s">
        <v>184</v>
      </c>
      <c r="L7134" s="72" t="s">
        <v>639</v>
      </c>
      <c r="M7134" s="72" t="s">
        <v>248</v>
      </c>
    </row>
    <row r="7135" spans="2:13" x14ac:dyDescent="0.25">
      <c r="B7135" s="72" t="s">
        <v>143</v>
      </c>
      <c r="C7135" s="72" t="s">
        <v>144</v>
      </c>
      <c r="D7135" s="72" t="s">
        <v>12</v>
      </c>
      <c r="E7135" s="72" t="s">
        <v>157</v>
      </c>
      <c r="F7135" s="73">
        <v>5219708</v>
      </c>
      <c r="G7135" s="72" t="s">
        <v>14</v>
      </c>
      <c r="H7135" s="72" t="s">
        <v>15</v>
      </c>
      <c r="I7135" s="72" t="s">
        <v>16</v>
      </c>
      <c r="J7135" s="72" t="s">
        <v>18</v>
      </c>
      <c r="K7135" s="72" t="s">
        <v>214</v>
      </c>
      <c r="L7135" s="72" t="s">
        <v>479</v>
      </c>
      <c r="M7135" s="72" t="s">
        <v>203</v>
      </c>
    </row>
    <row r="7136" spans="2:13" x14ac:dyDescent="0.25">
      <c r="B7136" s="72" t="s">
        <v>143</v>
      </c>
      <c r="C7136" s="72" t="s">
        <v>144</v>
      </c>
      <c r="D7136" s="72" t="s">
        <v>12</v>
      </c>
      <c r="E7136" s="72" t="s">
        <v>282</v>
      </c>
      <c r="F7136" s="73">
        <v>-344</v>
      </c>
      <c r="G7136" s="72" t="s">
        <v>14</v>
      </c>
      <c r="H7136" s="72" t="s">
        <v>15</v>
      </c>
      <c r="I7136" s="72" t="s">
        <v>16</v>
      </c>
      <c r="J7136" s="72" t="s">
        <v>18</v>
      </c>
      <c r="K7136" s="72" t="s">
        <v>189</v>
      </c>
      <c r="L7136" s="72" t="s">
        <v>685</v>
      </c>
      <c r="M7136" s="72"/>
    </row>
    <row r="7137" spans="2:13" x14ac:dyDescent="0.25">
      <c r="B7137" s="72" t="s">
        <v>143</v>
      </c>
      <c r="C7137" s="72" t="s">
        <v>144</v>
      </c>
      <c r="D7137" s="72" t="s">
        <v>12</v>
      </c>
      <c r="E7137" s="72" t="s">
        <v>349</v>
      </c>
      <c r="F7137" s="73">
        <v>134091</v>
      </c>
      <c r="G7137" s="72" t="s">
        <v>14</v>
      </c>
      <c r="H7137" s="72" t="s">
        <v>155</v>
      </c>
      <c r="I7137" s="72" t="s">
        <v>16</v>
      </c>
      <c r="J7137" s="72" t="s">
        <v>18</v>
      </c>
      <c r="K7137" s="72" t="s">
        <v>33</v>
      </c>
      <c r="L7137" s="72" t="s">
        <v>482</v>
      </c>
      <c r="M7137" s="72" t="s">
        <v>322</v>
      </c>
    </row>
    <row r="7138" spans="2:13" x14ac:dyDescent="0.25">
      <c r="B7138" s="72" t="s">
        <v>143</v>
      </c>
      <c r="C7138" s="72" t="s">
        <v>144</v>
      </c>
      <c r="D7138" s="72" t="s">
        <v>12</v>
      </c>
      <c r="E7138" s="72" t="s">
        <v>160</v>
      </c>
      <c r="F7138" s="73">
        <v>71505</v>
      </c>
      <c r="G7138" s="72" t="s">
        <v>14</v>
      </c>
      <c r="H7138" s="72" t="s">
        <v>15</v>
      </c>
      <c r="I7138" s="72" t="s">
        <v>16</v>
      </c>
      <c r="J7138" s="72" t="s">
        <v>18</v>
      </c>
      <c r="K7138" s="72" t="s">
        <v>24</v>
      </c>
      <c r="L7138" s="72" t="s">
        <v>289</v>
      </c>
      <c r="M7138" s="72" t="s">
        <v>248</v>
      </c>
    </row>
    <row r="7139" spans="2:13" x14ac:dyDescent="0.25">
      <c r="B7139" s="72" t="s">
        <v>143</v>
      </c>
      <c r="C7139" s="72" t="s">
        <v>144</v>
      </c>
      <c r="D7139" s="72" t="s">
        <v>12</v>
      </c>
      <c r="E7139" s="72" t="s">
        <v>188</v>
      </c>
      <c r="F7139" s="73">
        <v>41624</v>
      </c>
      <c r="G7139" s="72" t="s">
        <v>14</v>
      </c>
      <c r="H7139" s="72" t="s">
        <v>15</v>
      </c>
      <c r="I7139" s="72" t="s">
        <v>16</v>
      </c>
      <c r="J7139" s="72" t="s">
        <v>18</v>
      </c>
      <c r="K7139" s="72" t="s">
        <v>214</v>
      </c>
      <c r="L7139" s="72" t="s">
        <v>640</v>
      </c>
      <c r="M7139" s="72" t="s">
        <v>248</v>
      </c>
    </row>
    <row r="7140" spans="2:13" x14ac:dyDescent="0.25">
      <c r="B7140" s="72" t="s">
        <v>143</v>
      </c>
      <c r="C7140" s="72" t="s">
        <v>144</v>
      </c>
      <c r="D7140" s="72" t="s">
        <v>12</v>
      </c>
      <c r="E7140" s="72" t="s">
        <v>219</v>
      </c>
      <c r="F7140" s="73">
        <v>4</v>
      </c>
      <c r="G7140" s="72" t="s">
        <v>14</v>
      </c>
      <c r="H7140" s="72" t="s">
        <v>15</v>
      </c>
      <c r="I7140" s="72" t="s">
        <v>136</v>
      </c>
      <c r="J7140" s="72" t="s">
        <v>18</v>
      </c>
      <c r="K7140" s="72" t="s">
        <v>33</v>
      </c>
      <c r="L7140" s="72" t="s">
        <v>232</v>
      </c>
      <c r="M7140" s="72"/>
    </row>
    <row r="7141" spans="2:13" x14ac:dyDescent="0.25">
      <c r="B7141" s="72" t="s">
        <v>143</v>
      </c>
      <c r="C7141" s="72" t="s">
        <v>144</v>
      </c>
      <c r="D7141" s="72" t="s">
        <v>12</v>
      </c>
      <c r="E7141" s="72" t="s">
        <v>181</v>
      </c>
      <c r="F7141" s="73">
        <v>-569</v>
      </c>
      <c r="G7141" s="72" t="s">
        <v>14</v>
      </c>
      <c r="H7141" s="72" t="s">
        <v>15</v>
      </c>
      <c r="I7141" s="72" t="s">
        <v>16</v>
      </c>
      <c r="J7141" s="72" t="s">
        <v>18</v>
      </c>
      <c r="K7141" s="72" t="s">
        <v>245</v>
      </c>
      <c r="L7141" s="72" t="s">
        <v>246</v>
      </c>
      <c r="M7141" s="72"/>
    </row>
    <row r="7142" spans="2:13" x14ac:dyDescent="0.25">
      <c r="B7142" s="72" t="s">
        <v>143</v>
      </c>
      <c r="C7142" s="72" t="s">
        <v>144</v>
      </c>
      <c r="D7142" s="72" t="s">
        <v>12</v>
      </c>
      <c r="E7142" s="72" t="s">
        <v>242</v>
      </c>
      <c r="F7142" s="73">
        <v>-2126</v>
      </c>
      <c r="G7142" s="72" t="s">
        <v>14</v>
      </c>
      <c r="H7142" s="72" t="s">
        <v>155</v>
      </c>
      <c r="I7142" s="72" t="s">
        <v>16</v>
      </c>
      <c r="J7142" s="72" t="s">
        <v>18</v>
      </c>
      <c r="K7142" s="72" t="s">
        <v>269</v>
      </c>
      <c r="L7142" s="72" t="s">
        <v>717</v>
      </c>
      <c r="M7142" s="72"/>
    </row>
    <row r="7143" spans="2:13" x14ac:dyDescent="0.25">
      <c r="B7143" s="72" t="s">
        <v>143</v>
      </c>
      <c r="C7143" s="72" t="s">
        <v>144</v>
      </c>
      <c r="D7143" s="72" t="s">
        <v>12</v>
      </c>
      <c r="E7143" s="72" t="s">
        <v>229</v>
      </c>
      <c r="F7143" s="73">
        <v>-122</v>
      </c>
      <c r="G7143" s="72" t="s">
        <v>31</v>
      </c>
      <c r="H7143" s="72" t="s">
        <v>15</v>
      </c>
      <c r="I7143" s="72" t="s">
        <v>16</v>
      </c>
      <c r="J7143" s="72" t="s">
        <v>17</v>
      </c>
      <c r="K7143" s="72" t="s">
        <v>27</v>
      </c>
      <c r="L7143" s="72" t="s">
        <v>572</v>
      </c>
      <c r="M7143" s="72"/>
    </row>
    <row r="7144" spans="2:13" x14ac:dyDescent="0.25">
      <c r="B7144" s="72" t="s">
        <v>143</v>
      </c>
      <c r="C7144" s="72" t="s">
        <v>144</v>
      </c>
      <c r="D7144" s="72" t="s">
        <v>12</v>
      </c>
      <c r="E7144" s="72" t="s">
        <v>152</v>
      </c>
      <c r="F7144" s="73">
        <v>-3857</v>
      </c>
      <c r="G7144" s="72" t="s">
        <v>14</v>
      </c>
      <c r="H7144" s="72" t="s">
        <v>155</v>
      </c>
      <c r="I7144" s="72" t="s">
        <v>16</v>
      </c>
      <c r="J7144" s="72" t="s">
        <v>18</v>
      </c>
      <c r="K7144" s="72" t="s">
        <v>33</v>
      </c>
      <c r="L7144" s="72" t="s">
        <v>473</v>
      </c>
      <c r="M7144" s="72"/>
    </row>
    <row r="7145" spans="2:13" x14ac:dyDescent="0.25">
      <c r="B7145" s="72" t="s">
        <v>143</v>
      </c>
      <c r="C7145" s="72" t="s">
        <v>144</v>
      </c>
      <c r="D7145" s="72" t="s">
        <v>12</v>
      </c>
      <c r="E7145" s="72" t="s">
        <v>152</v>
      </c>
      <c r="F7145" s="73">
        <v>-7667</v>
      </c>
      <c r="G7145" s="72" t="s">
        <v>14</v>
      </c>
      <c r="H7145" s="72" t="s">
        <v>15</v>
      </c>
      <c r="I7145" s="72" t="s">
        <v>16</v>
      </c>
      <c r="J7145" s="72" t="s">
        <v>18</v>
      </c>
      <c r="K7145" s="72" t="s">
        <v>33</v>
      </c>
      <c r="L7145" s="72" t="s">
        <v>233</v>
      </c>
      <c r="M7145" s="72"/>
    </row>
    <row r="7146" spans="2:13" x14ac:dyDescent="0.25">
      <c r="B7146" s="72" t="s">
        <v>143</v>
      </c>
      <c r="C7146" s="72" t="s">
        <v>144</v>
      </c>
      <c r="D7146" s="72" t="s">
        <v>12</v>
      </c>
      <c r="E7146" s="72" t="s">
        <v>160</v>
      </c>
      <c r="F7146" s="73">
        <v>500540</v>
      </c>
      <c r="G7146" s="72" t="s">
        <v>14</v>
      </c>
      <c r="H7146" s="72" t="s">
        <v>155</v>
      </c>
      <c r="I7146" s="72" t="s">
        <v>16</v>
      </c>
      <c r="J7146" s="72" t="s">
        <v>18</v>
      </c>
      <c r="K7146" s="72" t="s">
        <v>33</v>
      </c>
      <c r="L7146" s="72" t="s">
        <v>497</v>
      </c>
      <c r="M7146" s="72" t="s">
        <v>248</v>
      </c>
    </row>
    <row r="7147" spans="2:13" x14ac:dyDescent="0.25">
      <c r="B7147" s="72" t="s">
        <v>143</v>
      </c>
      <c r="C7147" s="72" t="s">
        <v>144</v>
      </c>
      <c r="D7147" s="72" t="s">
        <v>12</v>
      </c>
      <c r="E7147" s="72" t="s">
        <v>227</v>
      </c>
      <c r="F7147" s="73">
        <v>116651</v>
      </c>
      <c r="G7147" s="72" t="s">
        <v>14</v>
      </c>
      <c r="H7147" s="72" t="s">
        <v>155</v>
      </c>
      <c r="I7147" s="72" t="s">
        <v>16</v>
      </c>
      <c r="J7147" s="72" t="s">
        <v>18</v>
      </c>
      <c r="K7147" s="72" t="s">
        <v>33</v>
      </c>
      <c r="L7147" s="72" t="s">
        <v>824</v>
      </c>
      <c r="M7147" s="72" t="s">
        <v>191</v>
      </c>
    </row>
    <row r="7148" spans="2:13" x14ac:dyDescent="0.25">
      <c r="B7148" s="72" t="s">
        <v>143</v>
      </c>
      <c r="C7148" s="72" t="s">
        <v>144</v>
      </c>
      <c r="D7148" s="72" t="s">
        <v>12</v>
      </c>
      <c r="E7148" s="72" t="s">
        <v>282</v>
      </c>
      <c r="F7148" s="73">
        <v>-414</v>
      </c>
      <c r="G7148" s="72" t="s">
        <v>14</v>
      </c>
      <c r="H7148" s="72" t="s">
        <v>15</v>
      </c>
      <c r="I7148" s="72" t="s">
        <v>16</v>
      </c>
      <c r="J7148" s="72" t="s">
        <v>18</v>
      </c>
      <c r="K7148" s="72" t="s">
        <v>165</v>
      </c>
      <c r="L7148" s="72" t="s">
        <v>252</v>
      </c>
      <c r="M7148" s="72"/>
    </row>
    <row r="7149" spans="2:13" x14ac:dyDescent="0.25">
      <c r="B7149" s="72" t="s">
        <v>143</v>
      </c>
      <c r="C7149" s="72" t="s">
        <v>144</v>
      </c>
      <c r="D7149" s="72" t="s">
        <v>12</v>
      </c>
      <c r="E7149" s="72" t="s">
        <v>219</v>
      </c>
      <c r="F7149" s="73">
        <v>1027628</v>
      </c>
      <c r="G7149" s="72" t="s">
        <v>14</v>
      </c>
      <c r="H7149" s="72" t="s">
        <v>155</v>
      </c>
      <c r="I7149" s="72" t="s">
        <v>16</v>
      </c>
      <c r="J7149" s="72" t="s">
        <v>18</v>
      </c>
      <c r="K7149" s="72" t="s">
        <v>33</v>
      </c>
      <c r="L7149" s="72" t="s">
        <v>231</v>
      </c>
      <c r="M7149" s="72"/>
    </row>
    <row r="7150" spans="2:13" x14ac:dyDescent="0.25">
      <c r="B7150" s="72" t="s">
        <v>143</v>
      </c>
      <c r="C7150" s="72" t="s">
        <v>144</v>
      </c>
      <c r="D7150" s="72" t="s">
        <v>12</v>
      </c>
      <c r="E7150" s="72" t="s">
        <v>229</v>
      </c>
      <c r="F7150" s="73">
        <v>-1938709</v>
      </c>
      <c r="G7150" s="72" t="s">
        <v>14</v>
      </c>
      <c r="H7150" s="72" t="s">
        <v>15</v>
      </c>
      <c r="I7150" s="72" t="s">
        <v>16</v>
      </c>
      <c r="J7150" s="72" t="s">
        <v>18</v>
      </c>
      <c r="K7150" s="72" t="s">
        <v>21</v>
      </c>
      <c r="L7150" s="72" t="s">
        <v>22</v>
      </c>
      <c r="M7150" s="72"/>
    </row>
    <row r="7151" spans="2:13" x14ac:dyDescent="0.25">
      <c r="B7151" s="72" t="s">
        <v>143</v>
      </c>
      <c r="C7151" s="72" t="s">
        <v>144</v>
      </c>
      <c r="D7151" s="72" t="s">
        <v>12</v>
      </c>
      <c r="E7151" s="72" t="s">
        <v>183</v>
      </c>
      <c r="F7151" s="73">
        <v>321337</v>
      </c>
      <c r="G7151" s="72" t="s">
        <v>14</v>
      </c>
      <c r="H7151" s="72" t="s">
        <v>155</v>
      </c>
      <c r="I7151" s="72" t="s">
        <v>16</v>
      </c>
      <c r="J7151" s="72" t="s">
        <v>18</v>
      </c>
      <c r="K7151" s="72" t="s">
        <v>33</v>
      </c>
      <c r="L7151" s="72" t="s">
        <v>490</v>
      </c>
      <c r="M7151" s="72" t="s">
        <v>248</v>
      </c>
    </row>
    <row r="7152" spans="2:13" x14ac:dyDescent="0.25">
      <c r="B7152" s="72" t="s">
        <v>143</v>
      </c>
      <c r="C7152" s="72" t="s">
        <v>144</v>
      </c>
      <c r="D7152" s="72" t="s">
        <v>12</v>
      </c>
      <c r="E7152" s="72" t="s">
        <v>219</v>
      </c>
      <c r="F7152" s="73">
        <v>38</v>
      </c>
      <c r="G7152" s="72" t="s">
        <v>14</v>
      </c>
      <c r="H7152" s="72" t="s">
        <v>15</v>
      </c>
      <c r="I7152" s="72" t="s">
        <v>16</v>
      </c>
      <c r="J7152" s="72" t="s">
        <v>18</v>
      </c>
      <c r="K7152" s="72" t="s">
        <v>33</v>
      </c>
      <c r="L7152" s="72" t="s">
        <v>532</v>
      </c>
      <c r="M7152" s="72"/>
    </row>
    <row r="7153" spans="2:13" x14ac:dyDescent="0.25">
      <c r="B7153" s="72" t="s">
        <v>143</v>
      </c>
      <c r="C7153" s="72" t="s">
        <v>144</v>
      </c>
      <c r="D7153" s="72" t="s">
        <v>12</v>
      </c>
      <c r="E7153" s="72" t="s">
        <v>160</v>
      </c>
      <c r="F7153" s="73">
        <v>155569</v>
      </c>
      <c r="G7153" s="72" t="s">
        <v>14</v>
      </c>
      <c r="H7153" s="72" t="s">
        <v>15</v>
      </c>
      <c r="I7153" s="72" t="s">
        <v>16</v>
      </c>
      <c r="J7153" s="72" t="s">
        <v>18</v>
      </c>
      <c r="K7153" s="72" t="s">
        <v>214</v>
      </c>
      <c r="L7153" s="72" t="s">
        <v>493</v>
      </c>
      <c r="M7153" s="72" t="s">
        <v>163</v>
      </c>
    </row>
    <row r="7154" spans="2:13" x14ac:dyDescent="0.25">
      <c r="B7154" s="72" t="s">
        <v>143</v>
      </c>
      <c r="C7154" s="72" t="s">
        <v>144</v>
      </c>
      <c r="D7154" s="72" t="s">
        <v>12</v>
      </c>
      <c r="E7154" s="72" t="s">
        <v>328</v>
      </c>
      <c r="F7154" s="73">
        <v>141261</v>
      </c>
      <c r="G7154" s="72" t="s">
        <v>14</v>
      </c>
      <c r="H7154" s="72" t="s">
        <v>15</v>
      </c>
      <c r="I7154" s="72" t="s">
        <v>16</v>
      </c>
      <c r="J7154" s="72" t="s">
        <v>18</v>
      </c>
      <c r="K7154" s="72" t="s">
        <v>168</v>
      </c>
      <c r="L7154" s="72" t="s">
        <v>592</v>
      </c>
      <c r="M7154" s="72" t="s">
        <v>159</v>
      </c>
    </row>
    <row r="7155" spans="2:13" x14ac:dyDescent="0.25">
      <c r="B7155" s="72" t="s">
        <v>143</v>
      </c>
      <c r="C7155" s="72" t="s">
        <v>144</v>
      </c>
      <c r="D7155" s="72" t="s">
        <v>12</v>
      </c>
      <c r="E7155" s="72" t="s">
        <v>244</v>
      </c>
      <c r="F7155" s="73">
        <v>319892</v>
      </c>
      <c r="G7155" s="72" t="s">
        <v>14</v>
      </c>
      <c r="H7155" s="72" t="s">
        <v>15</v>
      </c>
      <c r="I7155" s="72" t="s">
        <v>16</v>
      </c>
      <c r="J7155" s="72" t="s">
        <v>18</v>
      </c>
      <c r="K7155" s="72" t="s">
        <v>161</v>
      </c>
      <c r="L7155" s="72" t="s">
        <v>375</v>
      </c>
      <c r="M7155" s="72" t="s">
        <v>248</v>
      </c>
    </row>
    <row r="7156" spans="2:13" x14ac:dyDescent="0.25">
      <c r="B7156" s="72" t="s">
        <v>143</v>
      </c>
      <c r="C7156" s="72" t="s">
        <v>144</v>
      </c>
      <c r="D7156" s="72" t="s">
        <v>12</v>
      </c>
      <c r="E7156" s="72" t="s">
        <v>145</v>
      </c>
      <c r="F7156" s="73">
        <v>-27740</v>
      </c>
      <c r="G7156" s="72" t="s">
        <v>14</v>
      </c>
      <c r="H7156" s="72" t="s">
        <v>15</v>
      </c>
      <c r="I7156" s="72" t="s">
        <v>16</v>
      </c>
      <c r="J7156" s="72" t="s">
        <v>18</v>
      </c>
      <c r="K7156" s="72" t="s">
        <v>27</v>
      </c>
      <c r="L7156" s="72" t="s">
        <v>469</v>
      </c>
      <c r="M7156" s="72"/>
    </row>
    <row r="7157" spans="2:13" x14ac:dyDescent="0.25">
      <c r="B7157" s="72" t="s">
        <v>143</v>
      </c>
      <c r="C7157" s="72" t="s">
        <v>144</v>
      </c>
      <c r="D7157" s="72" t="s">
        <v>12</v>
      </c>
      <c r="E7157" s="72" t="s">
        <v>227</v>
      </c>
      <c r="F7157" s="73">
        <v>24814</v>
      </c>
      <c r="G7157" s="72" t="s">
        <v>14</v>
      </c>
      <c r="H7157" s="72" t="s">
        <v>15</v>
      </c>
      <c r="I7157" s="72" t="s">
        <v>16</v>
      </c>
      <c r="J7157" s="72" t="s">
        <v>18</v>
      </c>
      <c r="K7157" s="72" t="s">
        <v>257</v>
      </c>
      <c r="L7157" s="72" t="s">
        <v>554</v>
      </c>
      <c r="M7157" s="72" t="s">
        <v>248</v>
      </c>
    </row>
    <row r="7158" spans="2:13" x14ac:dyDescent="0.25">
      <c r="B7158" s="72" t="s">
        <v>143</v>
      </c>
      <c r="C7158" s="72" t="s">
        <v>144</v>
      </c>
      <c r="D7158" s="72" t="s">
        <v>12</v>
      </c>
      <c r="E7158" s="72" t="s">
        <v>229</v>
      </c>
      <c r="F7158" s="73">
        <v>-133389</v>
      </c>
      <c r="G7158" s="72" t="s">
        <v>14</v>
      </c>
      <c r="H7158" s="72" t="s">
        <v>15</v>
      </c>
      <c r="I7158" s="72" t="s">
        <v>16</v>
      </c>
      <c r="J7158" s="72" t="s">
        <v>18</v>
      </c>
      <c r="K7158" s="72" t="s">
        <v>21</v>
      </c>
      <c r="L7158" s="72" t="s">
        <v>274</v>
      </c>
      <c r="M7158" s="72"/>
    </row>
    <row r="7159" spans="2:13" x14ac:dyDescent="0.25">
      <c r="B7159" s="72" t="s">
        <v>143</v>
      </c>
      <c r="C7159" s="72" t="s">
        <v>144</v>
      </c>
      <c r="D7159" s="72" t="s">
        <v>12</v>
      </c>
      <c r="E7159" s="72" t="s">
        <v>240</v>
      </c>
      <c r="F7159" s="73">
        <v>-1013</v>
      </c>
      <c r="G7159" s="72" t="s">
        <v>14</v>
      </c>
      <c r="H7159" s="72" t="s">
        <v>15</v>
      </c>
      <c r="I7159" s="72" t="s">
        <v>16</v>
      </c>
      <c r="J7159" s="72" t="s">
        <v>18</v>
      </c>
      <c r="K7159" s="72" t="s">
        <v>147</v>
      </c>
      <c r="L7159" s="72" t="s">
        <v>467</v>
      </c>
      <c r="M7159" s="72"/>
    </row>
    <row r="7160" spans="2:13" x14ac:dyDescent="0.25">
      <c r="B7160" s="72" t="s">
        <v>143</v>
      </c>
      <c r="C7160" s="72" t="s">
        <v>144</v>
      </c>
      <c r="D7160" s="72" t="s">
        <v>12</v>
      </c>
      <c r="E7160" s="72" t="s">
        <v>152</v>
      </c>
      <c r="F7160" s="73">
        <v>-8301</v>
      </c>
      <c r="G7160" s="72" t="s">
        <v>14</v>
      </c>
      <c r="H7160" s="72" t="s">
        <v>15</v>
      </c>
      <c r="I7160" s="72" t="s">
        <v>16</v>
      </c>
      <c r="J7160" s="72" t="s">
        <v>18</v>
      </c>
      <c r="K7160" s="72" t="s">
        <v>147</v>
      </c>
      <c r="L7160" s="72" t="s">
        <v>533</v>
      </c>
      <c r="M7160" s="72"/>
    </row>
    <row r="7161" spans="2:13" x14ac:dyDescent="0.25">
      <c r="B7161" s="72" t="s">
        <v>143</v>
      </c>
      <c r="C7161" s="72" t="s">
        <v>144</v>
      </c>
      <c r="D7161" s="72" t="s">
        <v>12</v>
      </c>
      <c r="E7161" s="72" t="s">
        <v>199</v>
      </c>
      <c r="F7161" s="73">
        <v>354549</v>
      </c>
      <c r="G7161" s="72" t="s">
        <v>14</v>
      </c>
      <c r="H7161" s="72" t="s">
        <v>155</v>
      </c>
      <c r="I7161" s="72" t="s">
        <v>16</v>
      </c>
      <c r="J7161" s="72" t="s">
        <v>18</v>
      </c>
      <c r="K7161" s="72" t="s">
        <v>33</v>
      </c>
      <c r="L7161" s="72" t="s">
        <v>316</v>
      </c>
      <c r="M7161" s="72"/>
    </row>
    <row r="7162" spans="2:13" x14ac:dyDescent="0.25">
      <c r="B7162" s="72" t="s">
        <v>143</v>
      </c>
      <c r="C7162" s="72" t="s">
        <v>144</v>
      </c>
      <c r="D7162" s="72" t="s">
        <v>12</v>
      </c>
      <c r="E7162" s="72" t="s">
        <v>145</v>
      </c>
      <c r="F7162" s="73">
        <v>-2739</v>
      </c>
      <c r="G7162" s="72" t="s">
        <v>14</v>
      </c>
      <c r="H7162" s="72" t="s">
        <v>155</v>
      </c>
      <c r="I7162" s="72" t="s">
        <v>16</v>
      </c>
      <c r="J7162" s="72" t="s">
        <v>18</v>
      </c>
      <c r="K7162" s="72" t="s">
        <v>33</v>
      </c>
      <c r="L7162" s="72" t="s">
        <v>588</v>
      </c>
      <c r="M7162" s="72"/>
    </row>
    <row r="7163" spans="2:13" x14ac:dyDescent="0.25">
      <c r="B7163" s="72" t="s">
        <v>143</v>
      </c>
      <c r="C7163" s="72" t="s">
        <v>144</v>
      </c>
      <c r="D7163" s="72" t="s">
        <v>12</v>
      </c>
      <c r="E7163" s="72" t="s">
        <v>562</v>
      </c>
      <c r="F7163" s="73">
        <v>11242</v>
      </c>
      <c r="G7163" s="72" t="s">
        <v>14</v>
      </c>
      <c r="H7163" s="72" t="s">
        <v>15</v>
      </c>
      <c r="I7163" s="72" t="s">
        <v>16</v>
      </c>
      <c r="J7163" s="72" t="s">
        <v>18</v>
      </c>
      <c r="K7163" s="72" t="s">
        <v>168</v>
      </c>
      <c r="L7163" s="72" t="s">
        <v>413</v>
      </c>
      <c r="M7163" s="72" t="s">
        <v>337</v>
      </c>
    </row>
    <row r="7164" spans="2:13" x14ac:dyDescent="0.25">
      <c r="B7164" s="72" t="s">
        <v>143</v>
      </c>
      <c r="C7164" s="72" t="s">
        <v>144</v>
      </c>
      <c r="D7164" s="72" t="s">
        <v>12</v>
      </c>
      <c r="E7164" s="72" t="s">
        <v>145</v>
      </c>
      <c r="F7164" s="73">
        <v>-18706</v>
      </c>
      <c r="G7164" s="72" t="s">
        <v>14</v>
      </c>
      <c r="H7164" s="72" t="s">
        <v>15</v>
      </c>
      <c r="I7164" s="72" t="s">
        <v>16</v>
      </c>
      <c r="J7164" s="72" t="s">
        <v>18</v>
      </c>
      <c r="K7164" s="72" t="s">
        <v>33</v>
      </c>
      <c r="L7164" s="72" t="s">
        <v>650</v>
      </c>
      <c r="M7164" s="72"/>
    </row>
    <row r="7165" spans="2:13" x14ac:dyDescent="0.25">
      <c r="B7165" s="72" t="s">
        <v>143</v>
      </c>
      <c r="C7165" s="72" t="s">
        <v>144</v>
      </c>
      <c r="D7165" s="72" t="s">
        <v>12</v>
      </c>
      <c r="E7165" s="72" t="s">
        <v>219</v>
      </c>
      <c r="F7165" s="73">
        <v>198</v>
      </c>
      <c r="G7165" s="72" t="s">
        <v>14</v>
      </c>
      <c r="H7165" s="72" t="s">
        <v>15</v>
      </c>
      <c r="I7165" s="72" t="s">
        <v>16</v>
      </c>
      <c r="J7165" s="72" t="s">
        <v>220</v>
      </c>
      <c r="K7165" s="72" t="s">
        <v>205</v>
      </c>
      <c r="L7165" s="72" t="s">
        <v>401</v>
      </c>
      <c r="M7165" s="72"/>
    </row>
    <row r="7166" spans="2:13" x14ac:dyDescent="0.25">
      <c r="B7166" s="72" t="s">
        <v>143</v>
      </c>
      <c r="C7166" s="72" t="s">
        <v>144</v>
      </c>
      <c r="D7166" s="72" t="s">
        <v>12</v>
      </c>
      <c r="E7166" s="72" t="s">
        <v>183</v>
      </c>
      <c r="F7166" s="73">
        <v>73008</v>
      </c>
      <c r="G7166" s="72" t="s">
        <v>14</v>
      </c>
      <c r="H7166" s="72" t="s">
        <v>15</v>
      </c>
      <c r="I7166" s="72" t="s">
        <v>16</v>
      </c>
      <c r="J7166" s="72" t="s">
        <v>18</v>
      </c>
      <c r="K7166" s="72" t="s">
        <v>147</v>
      </c>
      <c r="L7166" s="72" t="s">
        <v>520</v>
      </c>
      <c r="M7166" s="72" t="s">
        <v>186</v>
      </c>
    </row>
    <row r="7167" spans="2:13" x14ac:dyDescent="0.25">
      <c r="B7167" s="72" t="s">
        <v>143</v>
      </c>
      <c r="C7167" s="72" t="s">
        <v>144</v>
      </c>
      <c r="D7167" s="72" t="s">
        <v>12</v>
      </c>
      <c r="E7167" s="72" t="s">
        <v>145</v>
      </c>
      <c r="F7167" s="73">
        <v>-9451</v>
      </c>
      <c r="G7167" s="72" t="s">
        <v>14</v>
      </c>
      <c r="H7167" s="72" t="s">
        <v>15</v>
      </c>
      <c r="I7167" s="72" t="s">
        <v>16</v>
      </c>
      <c r="J7167" s="72" t="s">
        <v>18</v>
      </c>
      <c r="K7167" s="72" t="s">
        <v>33</v>
      </c>
      <c r="L7167" s="72" t="s">
        <v>346</v>
      </c>
      <c r="M7167" s="72"/>
    </row>
    <row r="7168" spans="2:13" x14ac:dyDescent="0.25">
      <c r="B7168" s="72" t="s">
        <v>143</v>
      </c>
      <c r="C7168" s="72" t="s">
        <v>144</v>
      </c>
      <c r="D7168" s="72" t="s">
        <v>12</v>
      </c>
      <c r="E7168" s="72" t="s">
        <v>335</v>
      </c>
      <c r="F7168" s="73">
        <v>69233</v>
      </c>
      <c r="G7168" s="72" t="s">
        <v>14</v>
      </c>
      <c r="H7168" s="72" t="s">
        <v>155</v>
      </c>
      <c r="I7168" s="72" t="s">
        <v>136</v>
      </c>
      <c r="J7168" s="72" t="s">
        <v>18</v>
      </c>
      <c r="K7168" s="72" t="s">
        <v>21</v>
      </c>
      <c r="L7168" s="72" t="s">
        <v>352</v>
      </c>
      <c r="M7168" s="72" t="s">
        <v>322</v>
      </c>
    </row>
    <row r="7169" spans="2:13" x14ac:dyDescent="0.25">
      <c r="B7169" s="72" t="s">
        <v>143</v>
      </c>
      <c r="C7169" s="72" t="s">
        <v>144</v>
      </c>
      <c r="D7169" s="72" t="s">
        <v>12</v>
      </c>
      <c r="E7169" s="72" t="s">
        <v>188</v>
      </c>
      <c r="F7169" s="73">
        <v>721209</v>
      </c>
      <c r="G7169" s="72" t="s">
        <v>14</v>
      </c>
      <c r="H7169" s="72" t="s">
        <v>15</v>
      </c>
      <c r="I7169" s="72" t="s">
        <v>16</v>
      </c>
      <c r="J7169" s="72" t="s">
        <v>18</v>
      </c>
      <c r="K7169" s="72" t="s">
        <v>24</v>
      </c>
      <c r="L7169" s="72" t="s">
        <v>736</v>
      </c>
      <c r="M7169" s="72" t="s">
        <v>163</v>
      </c>
    </row>
    <row r="7170" spans="2:13" x14ac:dyDescent="0.25">
      <c r="B7170" s="72" t="s">
        <v>143</v>
      </c>
      <c r="C7170" s="72" t="s">
        <v>144</v>
      </c>
      <c r="D7170" s="72" t="s">
        <v>12</v>
      </c>
      <c r="E7170" s="72" t="s">
        <v>197</v>
      </c>
      <c r="F7170" s="73">
        <v>312957</v>
      </c>
      <c r="G7170" s="72" t="s">
        <v>14</v>
      </c>
      <c r="H7170" s="72" t="s">
        <v>15</v>
      </c>
      <c r="I7170" s="72" t="s">
        <v>16</v>
      </c>
      <c r="J7170" s="72" t="s">
        <v>18</v>
      </c>
      <c r="K7170" s="72" t="s">
        <v>168</v>
      </c>
      <c r="L7170" s="72" t="s">
        <v>298</v>
      </c>
      <c r="M7170" s="72" t="s">
        <v>163</v>
      </c>
    </row>
    <row r="7171" spans="2:13" x14ac:dyDescent="0.25">
      <c r="B7171" s="72" t="s">
        <v>143</v>
      </c>
      <c r="C7171" s="72" t="s">
        <v>144</v>
      </c>
      <c r="D7171" s="72" t="s">
        <v>12</v>
      </c>
      <c r="E7171" s="72" t="s">
        <v>181</v>
      </c>
      <c r="F7171" s="73">
        <v>-3442</v>
      </c>
      <c r="G7171" s="72" t="s">
        <v>14</v>
      </c>
      <c r="H7171" s="72" t="s">
        <v>15</v>
      </c>
      <c r="I7171" s="72" t="s">
        <v>16</v>
      </c>
      <c r="J7171" s="72" t="s">
        <v>18</v>
      </c>
      <c r="K7171" s="72" t="s">
        <v>147</v>
      </c>
      <c r="L7171" s="72" t="s">
        <v>225</v>
      </c>
      <c r="M7171" s="72"/>
    </row>
    <row r="7172" spans="2:13" x14ac:dyDescent="0.25">
      <c r="B7172" s="72" t="s">
        <v>143</v>
      </c>
      <c r="C7172" s="72" t="s">
        <v>144</v>
      </c>
      <c r="D7172" s="72" t="s">
        <v>12</v>
      </c>
      <c r="E7172" s="72" t="s">
        <v>188</v>
      </c>
      <c r="F7172" s="73">
        <v>2891138</v>
      </c>
      <c r="G7172" s="72" t="s">
        <v>14</v>
      </c>
      <c r="H7172" s="72" t="s">
        <v>155</v>
      </c>
      <c r="I7172" s="72" t="s">
        <v>16</v>
      </c>
      <c r="J7172" s="72" t="s">
        <v>18</v>
      </c>
      <c r="K7172" s="72" t="s">
        <v>33</v>
      </c>
      <c r="L7172" s="72" t="s">
        <v>233</v>
      </c>
      <c r="M7172" s="72" t="s">
        <v>163</v>
      </c>
    </row>
    <row r="7173" spans="2:13" x14ac:dyDescent="0.25">
      <c r="B7173" s="72" t="s">
        <v>143</v>
      </c>
      <c r="C7173" s="72" t="s">
        <v>144</v>
      </c>
      <c r="D7173" s="72" t="s">
        <v>12</v>
      </c>
      <c r="E7173" s="72" t="s">
        <v>242</v>
      </c>
      <c r="F7173" s="73">
        <v>-55</v>
      </c>
      <c r="G7173" s="72" t="s">
        <v>14</v>
      </c>
      <c r="H7173" s="72" t="s">
        <v>15</v>
      </c>
      <c r="I7173" s="72" t="s">
        <v>16</v>
      </c>
      <c r="J7173" s="72" t="s">
        <v>18</v>
      </c>
      <c r="K7173" s="72" t="s">
        <v>33</v>
      </c>
      <c r="L7173" s="72" t="s">
        <v>429</v>
      </c>
      <c r="M7173" s="72"/>
    </row>
    <row r="7174" spans="2:13" x14ac:dyDescent="0.25">
      <c r="B7174" s="72" t="s">
        <v>143</v>
      </c>
      <c r="C7174" s="72" t="s">
        <v>144</v>
      </c>
      <c r="D7174" s="72" t="s">
        <v>12</v>
      </c>
      <c r="E7174" s="72" t="s">
        <v>164</v>
      </c>
      <c r="F7174" s="73">
        <v>-32585</v>
      </c>
      <c r="G7174" s="72" t="s">
        <v>14</v>
      </c>
      <c r="H7174" s="72" t="s">
        <v>15</v>
      </c>
      <c r="I7174" s="72" t="s">
        <v>16</v>
      </c>
      <c r="J7174" s="72" t="s">
        <v>18</v>
      </c>
      <c r="K7174" s="72" t="s">
        <v>33</v>
      </c>
      <c r="L7174" s="72" t="s">
        <v>233</v>
      </c>
      <c r="M7174" s="72"/>
    </row>
    <row r="7175" spans="2:13" x14ac:dyDescent="0.25">
      <c r="B7175" s="72" t="s">
        <v>143</v>
      </c>
      <c r="C7175" s="72" t="s">
        <v>144</v>
      </c>
      <c r="D7175" s="72" t="s">
        <v>12</v>
      </c>
      <c r="E7175" s="72" t="s">
        <v>145</v>
      </c>
      <c r="F7175" s="73">
        <v>-30</v>
      </c>
      <c r="G7175" s="72" t="s">
        <v>31</v>
      </c>
      <c r="H7175" s="72" t="s">
        <v>15</v>
      </c>
      <c r="I7175" s="72" t="s">
        <v>16</v>
      </c>
      <c r="J7175" s="72" t="s">
        <v>140</v>
      </c>
      <c r="K7175" s="72" t="s">
        <v>24</v>
      </c>
      <c r="L7175" s="72" t="s">
        <v>40</v>
      </c>
      <c r="M7175" s="72"/>
    </row>
    <row r="7176" spans="2:13" x14ac:dyDescent="0.25">
      <c r="B7176" s="72" t="s">
        <v>143</v>
      </c>
      <c r="C7176" s="72" t="s">
        <v>144</v>
      </c>
      <c r="D7176" s="72" t="s">
        <v>12</v>
      </c>
      <c r="E7176" s="72" t="s">
        <v>227</v>
      </c>
      <c r="F7176" s="73">
        <v>34370</v>
      </c>
      <c r="G7176" s="72" t="s">
        <v>14</v>
      </c>
      <c r="H7176" s="72" t="s">
        <v>155</v>
      </c>
      <c r="I7176" s="72" t="s">
        <v>16</v>
      </c>
      <c r="J7176" s="72" t="s">
        <v>18</v>
      </c>
      <c r="K7176" s="72" t="s">
        <v>267</v>
      </c>
      <c r="L7176" s="72" t="s">
        <v>308</v>
      </c>
      <c r="M7176" s="72" t="s">
        <v>191</v>
      </c>
    </row>
    <row r="7177" spans="2:13" x14ac:dyDescent="0.25">
      <c r="B7177" s="72" t="s">
        <v>143</v>
      </c>
      <c r="C7177" s="72" t="s">
        <v>144</v>
      </c>
      <c r="D7177" s="72" t="s">
        <v>12</v>
      </c>
      <c r="E7177" s="72" t="s">
        <v>152</v>
      </c>
      <c r="F7177" s="73">
        <v>-2347</v>
      </c>
      <c r="G7177" s="72" t="s">
        <v>14</v>
      </c>
      <c r="H7177" s="72" t="s">
        <v>15</v>
      </c>
      <c r="I7177" s="72" t="s">
        <v>16</v>
      </c>
      <c r="J7177" s="72" t="s">
        <v>18</v>
      </c>
      <c r="K7177" s="72" t="s">
        <v>33</v>
      </c>
      <c r="L7177" s="72" t="s">
        <v>737</v>
      </c>
      <c r="M7177" s="72"/>
    </row>
    <row r="7178" spans="2:13" x14ac:dyDescent="0.25">
      <c r="B7178" s="72" t="s">
        <v>143</v>
      </c>
      <c r="C7178" s="72" t="s">
        <v>144</v>
      </c>
      <c r="D7178" s="72" t="s">
        <v>12</v>
      </c>
      <c r="E7178" s="72" t="s">
        <v>197</v>
      </c>
      <c r="F7178" s="73">
        <v>463495</v>
      </c>
      <c r="G7178" s="72" t="s">
        <v>14</v>
      </c>
      <c r="H7178" s="72" t="s">
        <v>155</v>
      </c>
      <c r="I7178" s="72" t="s">
        <v>16</v>
      </c>
      <c r="J7178" s="72" t="s">
        <v>18</v>
      </c>
      <c r="K7178" s="72" t="s">
        <v>147</v>
      </c>
      <c r="L7178" s="72" t="s">
        <v>347</v>
      </c>
      <c r="M7178" s="72" t="s">
        <v>163</v>
      </c>
    </row>
    <row r="7179" spans="2:13" x14ac:dyDescent="0.25">
      <c r="B7179" s="72" t="s">
        <v>143</v>
      </c>
      <c r="C7179" s="72" t="s">
        <v>144</v>
      </c>
      <c r="D7179" s="72" t="s">
        <v>12</v>
      </c>
      <c r="E7179" s="72" t="s">
        <v>188</v>
      </c>
      <c r="F7179" s="73">
        <v>97786</v>
      </c>
      <c r="G7179" s="72" t="s">
        <v>14</v>
      </c>
      <c r="H7179" s="72" t="s">
        <v>155</v>
      </c>
      <c r="I7179" s="72" t="s">
        <v>16</v>
      </c>
      <c r="J7179" s="72" t="s">
        <v>371</v>
      </c>
      <c r="K7179" s="72" t="s">
        <v>33</v>
      </c>
      <c r="L7179" s="72" t="s">
        <v>218</v>
      </c>
      <c r="M7179" s="72" t="s">
        <v>151</v>
      </c>
    </row>
    <row r="7180" spans="2:13" x14ac:dyDescent="0.25">
      <c r="B7180" s="72" t="s">
        <v>143</v>
      </c>
      <c r="C7180" s="72" t="s">
        <v>144</v>
      </c>
      <c r="D7180" s="72" t="s">
        <v>12</v>
      </c>
      <c r="E7180" s="72" t="s">
        <v>177</v>
      </c>
      <c r="F7180" s="73">
        <v>169011</v>
      </c>
      <c r="G7180" s="72" t="s">
        <v>14</v>
      </c>
      <c r="H7180" s="72" t="s">
        <v>15</v>
      </c>
      <c r="I7180" s="72" t="s">
        <v>16</v>
      </c>
      <c r="J7180" s="72" t="s">
        <v>18</v>
      </c>
      <c r="K7180" s="72" t="s">
        <v>147</v>
      </c>
      <c r="L7180" s="72" t="s">
        <v>369</v>
      </c>
      <c r="M7180" s="72"/>
    </row>
    <row r="7181" spans="2:13" x14ac:dyDescent="0.25">
      <c r="B7181" s="72" t="s">
        <v>143</v>
      </c>
      <c r="C7181" s="72" t="s">
        <v>144</v>
      </c>
      <c r="D7181" s="72" t="s">
        <v>12</v>
      </c>
      <c r="E7181" s="72" t="s">
        <v>199</v>
      </c>
      <c r="F7181" s="73">
        <v>63181</v>
      </c>
      <c r="G7181" s="72" t="s">
        <v>14</v>
      </c>
      <c r="H7181" s="72" t="s">
        <v>155</v>
      </c>
      <c r="I7181" s="72" t="s">
        <v>16</v>
      </c>
      <c r="J7181" s="72" t="s">
        <v>18</v>
      </c>
      <c r="K7181" s="72" t="s">
        <v>33</v>
      </c>
      <c r="L7181" s="72" t="s">
        <v>271</v>
      </c>
      <c r="M7181" s="72"/>
    </row>
    <row r="7182" spans="2:13" x14ac:dyDescent="0.25">
      <c r="B7182" s="72" t="s">
        <v>143</v>
      </c>
      <c r="C7182" s="72" t="s">
        <v>144</v>
      </c>
      <c r="D7182" s="72" t="s">
        <v>12</v>
      </c>
      <c r="E7182" s="72" t="s">
        <v>199</v>
      </c>
      <c r="F7182" s="73">
        <v>1265</v>
      </c>
      <c r="G7182" s="72" t="s">
        <v>14</v>
      </c>
      <c r="H7182" s="72" t="s">
        <v>15</v>
      </c>
      <c r="I7182" s="72" t="s">
        <v>16</v>
      </c>
      <c r="J7182" s="72" t="s">
        <v>18</v>
      </c>
      <c r="K7182" s="72" t="s">
        <v>33</v>
      </c>
      <c r="L7182" s="72" t="s">
        <v>359</v>
      </c>
      <c r="M7182" s="72"/>
    </row>
    <row r="7183" spans="2:13" x14ac:dyDescent="0.25">
      <c r="B7183" s="72" t="s">
        <v>143</v>
      </c>
      <c r="C7183" s="72" t="s">
        <v>144</v>
      </c>
      <c r="D7183" s="72" t="s">
        <v>12</v>
      </c>
      <c r="E7183" s="72" t="s">
        <v>240</v>
      </c>
      <c r="F7183" s="73">
        <v>-240077</v>
      </c>
      <c r="G7183" s="72" t="s">
        <v>14</v>
      </c>
      <c r="H7183" s="72" t="s">
        <v>15</v>
      </c>
      <c r="I7183" s="72" t="s">
        <v>16</v>
      </c>
      <c r="J7183" s="72" t="s">
        <v>18</v>
      </c>
      <c r="K7183" s="72" t="s">
        <v>184</v>
      </c>
      <c r="L7183" s="72" t="s">
        <v>639</v>
      </c>
      <c r="M7183" s="72"/>
    </row>
    <row r="7184" spans="2:13" x14ac:dyDescent="0.25">
      <c r="B7184" s="72" t="s">
        <v>143</v>
      </c>
      <c r="C7184" s="72" t="s">
        <v>144</v>
      </c>
      <c r="D7184" s="72" t="s">
        <v>12</v>
      </c>
      <c r="E7184" s="72" t="s">
        <v>177</v>
      </c>
      <c r="F7184" s="73">
        <v>135</v>
      </c>
      <c r="G7184" s="72" t="s">
        <v>31</v>
      </c>
      <c r="H7184" s="72" t="s">
        <v>15</v>
      </c>
      <c r="I7184" s="72" t="s">
        <v>16</v>
      </c>
      <c r="J7184" s="72" t="s">
        <v>32</v>
      </c>
      <c r="K7184" s="72" t="s">
        <v>161</v>
      </c>
      <c r="L7184" s="72" t="s">
        <v>434</v>
      </c>
      <c r="M7184" s="72"/>
    </row>
    <row r="7185" spans="2:13" x14ac:dyDescent="0.25">
      <c r="B7185" s="72" t="s">
        <v>143</v>
      </c>
      <c r="C7185" s="72" t="s">
        <v>144</v>
      </c>
      <c r="D7185" s="72" t="s">
        <v>12</v>
      </c>
      <c r="E7185" s="72" t="s">
        <v>181</v>
      </c>
      <c r="F7185" s="73">
        <v>-646</v>
      </c>
      <c r="G7185" s="72" t="s">
        <v>14</v>
      </c>
      <c r="H7185" s="72" t="s">
        <v>15</v>
      </c>
      <c r="I7185" s="72" t="s">
        <v>16</v>
      </c>
      <c r="J7185" s="72" t="s">
        <v>18</v>
      </c>
      <c r="K7185" s="72" t="s">
        <v>161</v>
      </c>
      <c r="L7185" s="72" t="s">
        <v>180</v>
      </c>
      <c r="M7185" s="72"/>
    </row>
    <row r="7186" spans="2:13" x14ac:dyDescent="0.25">
      <c r="B7186" s="72" t="s">
        <v>143</v>
      </c>
      <c r="C7186" s="72" t="s">
        <v>144</v>
      </c>
      <c r="D7186" s="72" t="s">
        <v>12</v>
      </c>
      <c r="E7186" s="72" t="s">
        <v>183</v>
      </c>
      <c r="F7186" s="73">
        <v>250733</v>
      </c>
      <c r="G7186" s="72" t="s">
        <v>14</v>
      </c>
      <c r="H7186" s="72" t="s">
        <v>155</v>
      </c>
      <c r="I7186" s="72" t="s">
        <v>16</v>
      </c>
      <c r="J7186" s="72" t="s">
        <v>18</v>
      </c>
      <c r="K7186" s="72" t="s">
        <v>33</v>
      </c>
      <c r="L7186" s="72" t="s">
        <v>228</v>
      </c>
      <c r="M7186" s="72" t="s">
        <v>248</v>
      </c>
    </row>
    <row r="7187" spans="2:13" x14ac:dyDescent="0.25">
      <c r="B7187" s="72" t="s">
        <v>143</v>
      </c>
      <c r="C7187" s="72" t="s">
        <v>144</v>
      </c>
      <c r="D7187" s="72" t="s">
        <v>12</v>
      </c>
      <c r="E7187" s="72" t="s">
        <v>282</v>
      </c>
      <c r="F7187" s="73">
        <v>-6409</v>
      </c>
      <c r="G7187" s="72" t="s">
        <v>14</v>
      </c>
      <c r="H7187" s="72" t="s">
        <v>15</v>
      </c>
      <c r="I7187" s="72" t="s">
        <v>16</v>
      </c>
      <c r="J7187" s="72" t="s">
        <v>18</v>
      </c>
      <c r="K7187" s="72" t="s">
        <v>257</v>
      </c>
      <c r="L7187" s="72" t="s">
        <v>634</v>
      </c>
      <c r="M7187" s="72"/>
    </row>
    <row r="7188" spans="2:13" x14ac:dyDescent="0.25">
      <c r="B7188" s="72" t="s">
        <v>143</v>
      </c>
      <c r="C7188" s="72" t="s">
        <v>144</v>
      </c>
      <c r="D7188" s="72" t="s">
        <v>12</v>
      </c>
      <c r="E7188" s="72" t="s">
        <v>282</v>
      </c>
      <c r="F7188" s="73">
        <v>-1538</v>
      </c>
      <c r="G7188" s="72" t="s">
        <v>14</v>
      </c>
      <c r="H7188" s="72" t="s">
        <v>15</v>
      </c>
      <c r="I7188" s="72" t="s">
        <v>16</v>
      </c>
      <c r="J7188" s="72" t="s">
        <v>18</v>
      </c>
      <c r="K7188" s="72" t="s">
        <v>147</v>
      </c>
      <c r="L7188" s="72" t="s">
        <v>607</v>
      </c>
      <c r="M7188" s="72"/>
    </row>
    <row r="7189" spans="2:13" x14ac:dyDescent="0.25">
      <c r="B7189" s="72" t="s">
        <v>143</v>
      </c>
      <c r="C7189" s="72" t="s">
        <v>144</v>
      </c>
      <c r="D7189" s="72" t="s">
        <v>12</v>
      </c>
      <c r="E7189" s="72" t="s">
        <v>282</v>
      </c>
      <c r="F7189" s="73">
        <v>-1806</v>
      </c>
      <c r="G7189" s="72" t="s">
        <v>14</v>
      </c>
      <c r="H7189" s="72" t="s">
        <v>15</v>
      </c>
      <c r="I7189" s="72" t="s">
        <v>16</v>
      </c>
      <c r="J7189" s="72" t="s">
        <v>18</v>
      </c>
      <c r="K7189" s="72" t="s">
        <v>147</v>
      </c>
      <c r="L7189" s="72" t="s">
        <v>511</v>
      </c>
      <c r="M7189" s="72"/>
    </row>
    <row r="7190" spans="2:13" x14ac:dyDescent="0.25">
      <c r="B7190" s="72" t="s">
        <v>143</v>
      </c>
      <c r="C7190" s="72" t="s">
        <v>144</v>
      </c>
      <c r="D7190" s="72" t="s">
        <v>12</v>
      </c>
      <c r="E7190" s="72" t="s">
        <v>160</v>
      </c>
      <c r="F7190" s="73">
        <v>59835</v>
      </c>
      <c r="G7190" s="72" t="s">
        <v>14</v>
      </c>
      <c r="H7190" s="72" t="s">
        <v>15</v>
      </c>
      <c r="I7190" s="72" t="s">
        <v>16</v>
      </c>
      <c r="J7190" s="72" t="s">
        <v>18</v>
      </c>
      <c r="K7190" s="72" t="s">
        <v>147</v>
      </c>
      <c r="L7190" s="72" t="s">
        <v>580</v>
      </c>
      <c r="M7190" s="72" t="s">
        <v>248</v>
      </c>
    </row>
    <row r="7191" spans="2:13" x14ac:dyDescent="0.25">
      <c r="B7191" s="72" t="s">
        <v>143</v>
      </c>
      <c r="C7191" s="72" t="s">
        <v>144</v>
      </c>
      <c r="D7191" s="72" t="s">
        <v>12</v>
      </c>
      <c r="E7191" s="72" t="s">
        <v>181</v>
      </c>
      <c r="F7191" s="73">
        <v>-41</v>
      </c>
      <c r="G7191" s="72" t="s">
        <v>14</v>
      </c>
      <c r="H7191" s="72" t="s">
        <v>15</v>
      </c>
      <c r="I7191" s="72" t="s">
        <v>16</v>
      </c>
      <c r="J7191" s="72" t="s">
        <v>18</v>
      </c>
      <c r="K7191" s="72" t="s">
        <v>245</v>
      </c>
      <c r="L7191" s="72" t="s">
        <v>567</v>
      </c>
      <c r="M7191" s="72"/>
    </row>
    <row r="7192" spans="2:13" x14ac:dyDescent="0.25">
      <c r="B7192" s="72" t="s">
        <v>143</v>
      </c>
      <c r="C7192" s="72" t="s">
        <v>144</v>
      </c>
      <c r="D7192" s="72" t="s">
        <v>12</v>
      </c>
      <c r="E7192" s="72" t="s">
        <v>188</v>
      </c>
      <c r="F7192" s="73">
        <v>7182420</v>
      </c>
      <c r="G7192" s="72" t="s">
        <v>14</v>
      </c>
      <c r="H7192" s="72" t="s">
        <v>15</v>
      </c>
      <c r="I7192" s="72" t="s">
        <v>16</v>
      </c>
      <c r="J7192" s="72" t="s">
        <v>18</v>
      </c>
      <c r="K7192" s="72" t="s">
        <v>147</v>
      </c>
      <c r="L7192" s="72" t="s">
        <v>454</v>
      </c>
      <c r="M7192" s="72" t="s">
        <v>163</v>
      </c>
    </row>
    <row r="7193" spans="2:13" x14ac:dyDescent="0.25">
      <c r="B7193" s="72" t="s">
        <v>143</v>
      </c>
      <c r="C7193" s="72" t="s">
        <v>144</v>
      </c>
      <c r="D7193" s="72" t="s">
        <v>12</v>
      </c>
      <c r="E7193" s="72" t="s">
        <v>213</v>
      </c>
      <c r="F7193" s="73">
        <v>22489</v>
      </c>
      <c r="G7193" s="72" t="s">
        <v>14</v>
      </c>
      <c r="H7193" s="72" t="s">
        <v>15</v>
      </c>
      <c r="I7193" s="72" t="s">
        <v>16</v>
      </c>
      <c r="J7193" s="72" t="s">
        <v>18</v>
      </c>
      <c r="K7193" s="72" t="s">
        <v>33</v>
      </c>
      <c r="L7193" s="72" t="s">
        <v>552</v>
      </c>
      <c r="M7193" s="72" t="s">
        <v>151</v>
      </c>
    </row>
    <row r="7194" spans="2:13" x14ac:dyDescent="0.25">
      <c r="B7194" s="72" t="s">
        <v>143</v>
      </c>
      <c r="C7194" s="72" t="s">
        <v>144</v>
      </c>
      <c r="D7194" s="72" t="s">
        <v>12</v>
      </c>
      <c r="E7194" s="72" t="s">
        <v>183</v>
      </c>
      <c r="F7194" s="73">
        <v>10224</v>
      </c>
      <c r="G7194" s="72" t="s">
        <v>14</v>
      </c>
      <c r="H7194" s="72" t="s">
        <v>15</v>
      </c>
      <c r="I7194" s="72" t="s">
        <v>16</v>
      </c>
      <c r="J7194" s="72" t="s">
        <v>18</v>
      </c>
      <c r="K7194" s="72" t="s">
        <v>33</v>
      </c>
      <c r="L7194" s="72" t="s">
        <v>429</v>
      </c>
      <c r="M7194" s="72" t="s">
        <v>163</v>
      </c>
    </row>
    <row r="7195" spans="2:13" x14ac:dyDescent="0.25">
      <c r="B7195" s="72" t="s">
        <v>143</v>
      </c>
      <c r="C7195" s="72" t="s">
        <v>144</v>
      </c>
      <c r="D7195" s="72" t="s">
        <v>12</v>
      </c>
      <c r="E7195" s="72" t="s">
        <v>181</v>
      </c>
      <c r="F7195" s="73">
        <v>-12464</v>
      </c>
      <c r="G7195" s="72" t="s">
        <v>14</v>
      </c>
      <c r="H7195" s="72" t="s">
        <v>15</v>
      </c>
      <c r="I7195" s="72" t="s">
        <v>16</v>
      </c>
      <c r="J7195" s="72" t="s">
        <v>18</v>
      </c>
      <c r="K7195" s="72" t="s">
        <v>165</v>
      </c>
      <c r="L7195" s="72" t="s">
        <v>535</v>
      </c>
      <c r="M7195" s="72"/>
    </row>
    <row r="7196" spans="2:13" x14ac:dyDescent="0.25">
      <c r="B7196" s="72" t="s">
        <v>143</v>
      </c>
      <c r="C7196" s="72" t="s">
        <v>144</v>
      </c>
      <c r="D7196" s="72" t="s">
        <v>12</v>
      </c>
      <c r="E7196" s="72" t="s">
        <v>240</v>
      </c>
      <c r="F7196" s="73">
        <v>-126752</v>
      </c>
      <c r="G7196" s="72" t="s">
        <v>14</v>
      </c>
      <c r="H7196" s="72" t="s">
        <v>15</v>
      </c>
      <c r="I7196" s="72" t="s">
        <v>16</v>
      </c>
      <c r="J7196" s="72" t="s">
        <v>18</v>
      </c>
      <c r="K7196" s="72" t="s">
        <v>184</v>
      </c>
      <c r="L7196" s="72" t="s">
        <v>336</v>
      </c>
      <c r="M7196" s="72"/>
    </row>
    <row r="7197" spans="2:13" x14ac:dyDescent="0.25">
      <c r="B7197" s="72" t="s">
        <v>143</v>
      </c>
      <c r="C7197" s="72" t="s">
        <v>144</v>
      </c>
      <c r="D7197" s="72" t="s">
        <v>12</v>
      </c>
      <c r="E7197" s="72" t="s">
        <v>335</v>
      </c>
      <c r="F7197" s="73">
        <v>92748</v>
      </c>
      <c r="G7197" s="72" t="s">
        <v>14</v>
      </c>
      <c r="H7197" s="72" t="s">
        <v>15</v>
      </c>
      <c r="I7197" s="72" t="s">
        <v>16</v>
      </c>
      <c r="J7197" s="72" t="s">
        <v>18</v>
      </c>
      <c r="K7197" s="72" t="s">
        <v>147</v>
      </c>
      <c r="L7197" s="72" t="s">
        <v>332</v>
      </c>
      <c r="M7197" s="72" t="s">
        <v>203</v>
      </c>
    </row>
    <row r="7198" spans="2:13" x14ac:dyDescent="0.25">
      <c r="B7198" s="72" t="s">
        <v>143</v>
      </c>
      <c r="C7198" s="72" t="s">
        <v>144</v>
      </c>
      <c r="D7198" s="72" t="s">
        <v>12</v>
      </c>
      <c r="E7198" s="72" t="s">
        <v>213</v>
      </c>
      <c r="F7198" s="73">
        <v>16118</v>
      </c>
      <c r="G7198" s="72" t="s">
        <v>14</v>
      </c>
      <c r="H7198" s="72" t="s">
        <v>15</v>
      </c>
      <c r="I7198" s="72" t="s">
        <v>16</v>
      </c>
      <c r="J7198" s="72" t="s">
        <v>18</v>
      </c>
      <c r="K7198" s="72" t="s">
        <v>147</v>
      </c>
      <c r="L7198" s="72" t="s">
        <v>520</v>
      </c>
      <c r="M7198" s="72" t="s">
        <v>172</v>
      </c>
    </row>
    <row r="7199" spans="2:13" x14ac:dyDescent="0.25">
      <c r="B7199" s="72" t="s">
        <v>143</v>
      </c>
      <c r="C7199" s="72" t="s">
        <v>144</v>
      </c>
      <c r="D7199" s="72" t="s">
        <v>12</v>
      </c>
      <c r="E7199" s="72" t="s">
        <v>183</v>
      </c>
      <c r="F7199" s="73">
        <v>5946</v>
      </c>
      <c r="G7199" s="72" t="s">
        <v>14</v>
      </c>
      <c r="H7199" s="72" t="s">
        <v>155</v>
      </c>
      <c r="I7199" s="72" t="s">
        <v>16</v>
      </c>
      <c r="J7199" s="72" t="s">
        <v>18</v>
      </c>
      <c r="K7199" s="72" t="s">
        <v>33</v>
      </c>
      <c r="L7199" s="72" t="s">
        <v>636</v>
      </c>
      <c r="M7199" s="72" t="s">
        <v>163</v>
      </c>
    </row>
    <row r="7200" spans="2:13" x14ac:dyDescent="0.25">
      <c r="B7200" s="72" t="s">
        <v>143</v>
      </c>
      <c r="C7200" s="72" t="s">
        <v>144</v>
      </c>
      <c r="D7200" s="72" t="s">
        <v>12</v>
      </c>
      <c r="E7200" s="72" t="s">
        <v>335</v>
      </c>
      <c r="F7200" s="73">
        <v>2607645</v>
      </c>
      <c r="G7200" s="72" t="s">
        <v>14</v>
      </c>
      <c r="H7200" s="72" t="s">
        <v>15</v>
      </c>
      <c r="I7200" s="72" t="s">
        <v>16</v>
      </c>
      <c r="J7200" s="72" t="s">
        <v>18</v>
      </c>
      <c r="K7200" s="72" t="s">
        <v>161</v>
      </c>
      <c r="L7200" s="72" t="s">
        <v>375</v>
      </c>
      <c r="M7200" s="72" t="s">
        <v>203</v>
      </c>
    </row>
    <row r="7201" spans="2:13" x14ac:dyDescent="0.25">
      <c r="B7201" s="72" t="s">
        <v>143</v>
      </c>
      <c r="C7201" s="72" t="s">
        <v>144</v>
      </c>
      <c r="D7201" s="72" t="s">
        <v>12</v>
      </c>
      <c r="E7201" s="72" t="s">
        <v>188</v>
      </c>
      <c r="F7201" s="73">
        <v>4494243</v>
      </c>
      <c r="G7201" s="72" t="s">
        <v>14</v>
      </c>
      <c r="H7201" s="72" t="s">
        <v>15</v>
      </c>
      <c r="I7201" s="72" t="s">
        <v>16</v>
      </c>
      <c r="J7201" s="72" t="s">
        <v>18</v>
      </c>
      <c r="K7201" s="72" t="s">
        <v>257</v>
      </c>
      <c r="L7201" s="72" t="s">
        <v>634</v>
      </c>
      <c r="M7201" s="72" t="s">
        <v>163</v>
      </c>
    </row>
    <row r="7202" spans="2:13" x14ac:dyDescent="0.25">
      <c r="B7202" s="72" t="s">
        <v>143</v>
      </c>
      <c r="C7202" s="72" t="s">
        <v>144</v>
      </c>
      <c r="D7202" s="72" t="s">
        <v>12</v>
      </c>
      <c r="E7202" s="72" t="s">
        <v>177</v>
      </c>
      <c r="F7202" s="73">
        <v>7</v>
      </c>
      <c r="G7202" s="72" t="s">
        <v>14</v>
      </c>
      <c r="H7202" s="72" t="s">
        <v>15</v>
      </c>
      <c r="I7202" s="72" t="s">
        <v>16</v>
      </c>
      <c r="J7202" s="72" t="s">
        <v>18</v>
      </c>
      <c r="K7202" s="72" t="s">
        <v>257</v>
      </c>
      <c r="L7202" s="72" t="s">
        <v>503</v>
      </c>
      <c r="M7202" s="72"/>
    </row>
    <row r="7203" spans="2:13" x14ac:dyDescent="0.25">
      <c r="B7203" s="72" t="s">
        <v>143</v>
      </c>
      <c r="C7203" s="72" t="s">
        <v>144</v>
      </c>
      <c r="D7203" s="72" t="s">
        <v>12</v>
      </c>
      <c r="E7203" s="72" t="s">
        <v>383</v>
      </c>
      <c r="F7203" s="73">
        <v>769372</v>
      </c>
      <c r="G7203" s="72" t="s">
        <v>14</v>
      </c>
      <c r="H7203" s="72" t="s">
        <v>15</v>
      </c>
      <c r="I7203" s="72" t="s">
        <v>16</v>
      </c>
      <c r="J7203" s="72" t="s">
        <v>18</v>
      </c>
      <c r="K7203" s="72" t="s">
        <v>147</v>
      </c>
      <c r="L7203" s="72" t="s">
        <v>370</v>
      </c>
      <c r="M7203" s="72" t="s">
        <v>384</v>
      </c>
    </row>
    <row r="7204" spans="2:13" x14ac:dyDescent="0.25">
      <c r="B7204" s="72" t="s">
        <v>143</v>
      </c>
      <c r="C7204" s="72" t="s">
        <v>144</v>
      </c>
      <c r="D7204" s="72" t="s">
        <v>12</v>
      </c>
      <c r="E7204" s="72" t="s">
        <v>804</v>
      </c>
      <c r="F7204" s="73">
        <v>94185</v>
      </c>
      <c r="G7204" s="72" t="s">
        <v>14</v>
      </c>
      <c r="H7204" s="72" t="s">
        <v>155</v>
      </c>
      <c r="I7204" s="72" t="s">
        <v>136</v>
      </c>
      <c r="J7204" s="72" t="s">
        <v>18</v>
      </c>
      <c r="K7204" s="72"/>
      <c r="L7204" s="72"/>
      <c r="M7204" s="72" t="s">
        <v>293</v>
      </c>
    </row>
    <row r="7205" spans="2:13" x14ac:dyDescent="0.25">
      <c r="B7205" s="72" t="s">
        <v>143</v>
      </c>
      <c r="C7205" s="72" t="s">
        <v>144</v>
      </c>
      <c r="D7205" s="72" t="s">
        <v>12</v>
      </c>
      <c r="E7205" s="72" t="s">
        <v>177</v>
      </c>
      <c r="F7205" s="73">
        <v>416310</v>
      </c>
      <c r="G7205" s="72" t="s">
        <v>14</v>
      </c>
      <c r="H7205" s="72" t="s">
        <v>15</v>
      </c>
      <c r="I7205" s="72" t="s">
        <v>16</v>
      </c>
      <c r="J7205" s="72" t="s">
        <v>18</v>
      </c>
      <c r="K7205" s="72" t="s">
        <v>214</v>
      </c>
      <c r="L7205" s="72" t="s">
        <v>699</v>
      </c>
      <c r="M7205" s="72"/>
    </row>
    <row r="7206" spans="2:13" x14ac:dyDescent="0.25">
      <c r="B7206" s="72" t="s">
        <v>143</v>
      </c>
      <c r="C7206" s="72" t="s">
        <v>144</v>
      </c>
      <c r="D7206" s="72" t="s">
        <v>12</v>
      </c>
      <c r="E7206" s="72" t="s">
        <v>177</v>
      </c>
      <c r="F7206" s="73">
        <v>12731</v>
      </c>
      <c r="G7206" s="72" t="s">
        <v>14</v>
      </c>
      <c r="H7206" s="72" t="s">
        <v>155</v>
      </c>
      <c r="I7206" s="72" t="s">
        <v>16</v>
      </c>
      <c r="J7206" s="72" t="s">
        <v>18</v>
      </c>
      <c r="K7206" s="72" t="s">
        <v>21</v>
      </c>
      <c r="L7206" s="72" t="s">
        <v>547</v>
      </c>
      <c r="M7206" s="72"/>
    </row>
    <row r="7207" spans="2:13" x14ac:dyDescent="0.25">
      <c r="B7207" s="72" t="s">
        <v>143</v>
      </c>
      <c r="C7207" s="72" t="s">
        <v>144</v>
      </c>
      <c r="D7207" s="72" t="s">
        <v>12</v>
      </c>
      <c r="E7207" s="72" t="s">
        <v>152</v>
      </c>
      <c r="F7207" s="73">
        <v>-1392</v>
      </c>
      <c r="G7207" s="72" t="s">
        <v>14</v>
      </c>
      <c r="H7207" s="72" t="s">
        <v>15</v>
      </c>
      <c r="I7207" s="72" t="s">
        <v>16</v>
      </c>
      <c r="J7207" s="72" t="s">
        <v>18</v>
      </c>
      <c r="K7207" s="72" t="s">
        <v>33</v>
      </c>
      <c r="L7207" s="72" t="s">
        <v>343</v>
      </c>
      <c r="M7207" s="72"/>
    </row>
    <row r="7208" spans="2:13" x14ac:dyDescent="0.25">
      <c r="B7208" s="72" t="s">
        <v>143</v>
      </c>
      <c r="C7208" s="72" t="s">
        <v>144</v>
      </c>
      <c r="D7208" s="72" t="s">
        <v>12</v>
      </c>
      <c r="E7208" s="72" t="s">
        <v>197</v>
      </c>
      <c r="F7208" s="73">
        <v>34311</v>
      </c>
      <c r="G7208" s="72" t="s">
        <v>14</v>
      </c>
      <c r="H7208" s="72" t="s">
        <v>15</v>
      </c>
      <c r="I7208" s="72" t="s">
        <v>16</v>
      </c>
      <c r="J7208" s="72" t="s">
        <v>18</v>
      </c>
      <c r="K7208" s="72" t="s">
        <v>257</v>
      </c>
      <c r="L7208" s="72" t="s">
        <v>689</v>
      </c>
      <c r="M7208" s="72" t="s">
        <v>191</v>
      </c>
    </row>
    <row r="7209" spans="2:13" x14ac:dyDescent="0.25">
      <c r="B7209" s="72" t="s">
        <v>143</v>
      </c>
      <c r="C7209" s="72" t="s">
        <v>144</v>
      </c>
      <c r="D7209" s="72" t="s">
        <v>12</v>
      </c>
      <c r="E7209" s="72" t="s">
        <v>152</v>
      </c>
      <c r="F7209" s="73">
        <v>-29310</v>
      </c>
      <c r="G7209" s="72" t="s">
        <v>14</v>
      </c>
      <c r="H7209" s="72" t="s">
        <v>15</v>
      </c>
      <c r="I7209" s="72" t="s">
        <v>16</v>
      </c>
      <c r="J7209" s="72" t="s">
        <v>18</v>
      </c>
      <c r="K7209" s="72" t="s">
        <v>33</v>
      </c>
      <c r="L7209" s="72" t="s">
        <v>212</v>
      </c>
      <c r="M7209" s="72"/>
    </row>
    <row r="7210" spans="2:13" x14ac:dyDescent="0.25">
      <c r="B7210" s="72" t="s">
        <v>143</v>
      </c>
      <c r="C7210" s="72" t="s">
        <v>144</v>
      </c>
      <c r="D7210" s="72" t="s">
        <v>12</v>
      </c>
      <c r="E7210" s="72" t="s">
        <v>199</v>
      </c>
      <c r="F7210" s="73">
        <v>10705</v>
      </c>
      <c r="G7210" s="72" t="s">
        <v>14</v>
      </c>
      <c r="H7210" s="72" t="s">
        <v>15</v>
      </c>
      <c r="I7210" s="72" t="s">
        <v>16</v>
      </c>
      <c r="J7210" s="72" t="s">
        <v>18</v>
      </c>
      <c r="K7210" s="72" t="s">
        <v>147</v>
      </c>
      <c r="L7210" s="72" t="s">
        <v>533</v>
      </c>
      <c r="M7210" s="72"/>
    </row>
    <row r="7211" spans="2:13" x14ac:dyDescent="0.25">
      <c r="B7211" s="72" t="s">
        <v>143</v>
      </c>
      <c r="C7211" s="72" t="s">
        <v>144</v>
      </c>
      <c r="D7211" s="72" t="s">
        <v>12</v>
      </c>
      <c r="E7211" s="72" t="s">
        <v>188</v>
      </c>
      <c r="F7211" s="73">
        <v>1266807</v>
      </c>
      <c r="G7211" s="72" t="s">
        <v>14</v>
      </c>
      <c r="H7211" s="72" t="s">
        <v>15</v>
      </c>
      <c r="I7211" s="72" t="s">
        <v>16</v>
      </c>
      <c r="J7211" s="72" t="s">
        <v>18</v>
      </c>
      <c r="K7211" s="72" t="s">
        <v>147</v>
      </c>
      <c r="L7211" s="72" t="s">
        <v>663</v>
      </c>
      <c r="M7211" s="72" t="s">
        <v>163</v>
      </c>
    </row>
    <row r="7212" spans="2:13" x14ac:dyDescent="0.25">
      <c r="B7212" s="72" t="s">
        <v>143</v>
      </c>
      <c r="C7212" s="72" t="s">
        <v>144</v>
      </c>
      <c r="D7212" s="72" t="s">
        <v>12</v>
      </c>
      <c r="E7212" s="72" t="s">
        <v>188</v>
      </c>
      <c r="F7212" s="73">
        <v>30234068</v>
      </c>
      <c r="G7212" s="72" t="s">
        <v>14</v>
      </c>
      <c r="H7212" s="72" t="s">
        <v>155</v>
      </c>
      <c r="I7212" s="72" t="s">
        <v>16</v>
      </c>
      <c r="J7212" s="72" t="s">
        <v>18</v>
      </c>
      <c r="K7212" s="72" t="s">
        <v>147</v>
      </c>
      <c r="L7212" s="72" t="s">
        <v>295</v>
      </c>
      <c r="M7212" s="72" t="s">
        <v>151</v>
      </c>
    </row>
    <row r="7213" spans="2:13" x14ac:dyDescent="0.25">
      <c r="B7213" s="72" t="s">
        <v>143</v>
      </c>
      <c r="C7213" s="72" t="s">
        <v>144</v>
      </c>
      <c r="D7213" s="72" t="s">
        <v>12</v>
      </c>
      <c r="E7213" s="72" t="s">
        <v>188</v>
      </c>
      <c r="F7213" s="73">
        <v>13782152</v>
      </c>
      <c r="G7213" s="72" t="s">
        <v>14</v>
      </c>
      <c r="H7213" s="72" t="s">
        <v>15</v>
      </c>
      <c r="I7213" s="72" t="s">
        <v>16</v>
      </c>
      <c r="J7213" s="72" t="s">
        <v>18</v>
      </c>
      <c r="K7213" s="72" t="s">
        <v>147</v>
      </c>
      <c r="L7213" s="72" t="s">
        <v>511</v>
      </c>
      <c r="M7213" s="72" t="s">
        <v>191</v>
      </c>
    </row>
    <row r="7214" spans="2:13" x14ac:dyDescent="0.25">
      <c r="B7214" s="72" t="s">
        <v>143</v>
      </c>
      <c r="C7214" s="72" t="s">
        <v>144</v>
      </c>
      <c r="D7214" s="72" t="s">
        <v>12</v>
      </c>
      <c r="E7214" s="72" t="s">
        <v>199</v>
      </c>
      <c r="F7214" s="73">
        <v>7775</v>
      </c>
      <c r="G7214" s="72" t="s">
        <v>14</v>
      </c>
      <c r="H7214" s="72" t="s">
        <v>15</v>
      </c>
      <c r="I7214" s="72" t="s">
        <v>16</v>
      </c>
      <c r="J7214" s="72" t="s">
        <v>18</v>
      </c>
      <c r="K7214" s="72" t="s">
        <v>147</v>
      </c>
      <c r="L7214" s="72" t="s">
        <v>625</v>
      </c>
      <c r="M7214" s="72"/>
    </row>
    <row r="7215" spans="2:13" x14ac:dyDescent="0.25">
      <c r="B7215" s="72" t="s">
        <v>143</v>
      </c>
      <c r="C7215" s="72" t="s">
        <v>144</v>
      </c>
      <c r="D7215" s="72" t="s">
        <v>12</v>
      </c>
      <c r="E7215" s="72" t="s">
        <v>282</v>
      </c>
      <c r="F7215" s="73">
        <v>-660</v>
      </c>
      <c r="G7215" s="72" t="s">
        <v>14</v>
      </c>
      <c r="H7215" s="72" t="s">
        <v>15</v>
      </c>
      <c r="I7215" s="72" t="s">
        <v>16</v>
      </c>
      <c r="J7215" s="72" t="s">
        <v>18</v>
      </c>
      <c r="K7215" s="72" t="s">
        <v>33</v>
      </c>
      <c r="L7215" s="72" t="s">
        <v>261</v>
      </c>
      <c r="M7215" s="72"/>
    </row>
    <row r="7216" spans="2:13" x14ac:dyDescent="0.25">
      <c r="B7216" s="72" t="s">
        <v>143</v>
      </c>
      <c r="C7216" s="72" t="s">
        <v>144</v>
      </c>
      <c r="D7216" s="72" t="s">
        <v>12</v>
      </c>
      <c r="E7216" s="72" t="s">
        <v>152</v>
      </c>
      <c r="F7216" s="73">
        <v>-79</v>
      </c>
      <c r="G7216" s="72" t="s">
        <v>14</v>
      </c>
      <c r="H7216" s="72" t="s">
        <v>15</v>
      </c>
      <c r="I7216" s="72" t="s">
        <v>16</v>
      </c>
      <c r="J7216" s="72" t="s">
        <v>18</v>
      </c>
      <c r="K7216" s="72" t="s">
        <v>33</v>
      </c>
      <c r="L7216" s="72" t="s">
        <v>802</v>
      </c>
      <c r="M7216" s="72"/>
    </row>
    <row r="7217" spans="2:13" x14ac:dyDescent="0.25">
      <c r="B7217" s="72" t="s">
        <v>143</v>
      </c>
      <c r="C7217" s="72" t="s">
        <v>144</v>
      </c>
      <c r="D7217" s="72" t="s">
        <v>12</v>
      </c>
      <c r="E7217" s="72" t="s">
        <v>181</v>
      </c>
      <c r="F7217" s="73">
        <v>-1463</v>
      </c>
      <c r="G7217" s="72" t="s">
        <v>14</v>
      </c>
      <c r="H7217" s="72" t="s">
        <v>15</v>
      </c>
      <c r="I7217" s="72" t="s">
        <v>16</v>
      </c>
      <c r="J7217" s="72" t="s">
        <v>18</v>
      </c>
      <c r="K7217" s="72" t="s">
        <v>267</v>
      </c>
      <c r="L7217" s="72" t="s">
        <v>452</v>
      </c>
      <c r="M7217" s="72"/>
    </row>
    <row r="7218" spans="2:13" x14ac:dyDescent="0.25">
      <c r="B7218" s="72" t="s">
        <v>143</v>
      </c>
      <c r="C7218" s="72" t="s">
        <v>144</v>
      </c>
      <c r="D7218" s="72" t="s">
        <v>12</v>
      </c>
      <c r="E7218" s="72" t="s">
        <v>197</v>
      </c>
      <c r="F7218" s="73">
        <v>861169</v>
      </c>
      <c r="G7218" s="72" t="s">
        <v>14</v>
      </c>
      <c r="H7218" s="72" t="s">
        <v>15</v>
      </c>
      <c r="I7218" s="72" t="s">
        <v>16</v>
      </c>
      <c r="J7218" s="72" t="s">
        <v>18</v>
      </c>
      <c r="K7218" s="72" t="s">
        <v>168</v>
      </c>
      <c r="L7218" s="72" t="s">
        <v>592</v>
      </c>
      <c r="M7218" s="72" t="s">
        <v>191</v>
      </c>
    </row>
    <row r="7219" spans="2:13" x14ac:dyDescent="0.25">
      <c r="B7219" s="72" t="s">
        <v>143</v>
      </c>
      <c r="C7219" s="72" t="s">
        <v>144</v>
      </c>
      <c r="D7219" s="72" t="s">
        <v>12</v>
      </c>
      <c r="E7219" s="72" t="s">
        <v>197</v>
      </c>
      <c r="F7219" s="73">
        <v>14278</v>
      </c>
      <c r="G7219" s="72" t="s">
        <v>31</v>
      </c>
      <c r="H7219" s="72" t="s">
        <v>15</v>
      </c>
      <c r="I7219" s="72" t="s">
        <v>16</v>
      </c>
      <c r="J7219" s="72" t="s">
        <v>146</v>
      </c>
      <c r="K7219" s="72" t="s">
        <v>161</v>
      </c>
      <c r="L7219" s="72" t="s">
        <v>375</v>
      </c>
      <c r="M7219" s="72" t="s">
        <v>191</v>
      </c>
    </row>
    <row r="7220" spans="2:13" x14ac:dyDescent="0.25">
      <c r="B7220" s="72" t="s">
        <v>143</v>
      </c>
      <c r="C7220" s="72" t="s">
        <v>144</v>
      </c>
      <c r="D7220" s="72" t="s">
        <v>12</v>
      </c>
      <c r="E7220" s="72" t="s">
        <v>149</v>
      </c>
      <c r="F7220" s="73">
        <v>20073534</v>
      </c>
      <c r="G7220" s="72" t="s">
        <v>14</v>
      </c>
      <c r="H7220" s="72" t="s">
        <v>15</v>
      </c>
      <c r="I7220" s="72" t="s">
        <v>16</v>
      </c>
      <c r="J7220" s="72" t="s">
        <v>17</v>
      </c>
      <c r="K7220" s="72" t="s">
        <v>27</v>
      </c>
      <c r="L7220" s="72" t="s">
        <v>28</v>
      </c>
      <c r="M7220" s="72" t="s">
        <v>151</v>
      </c>
    </row>
    <row r="7221" spans="2:13" x14ac:dyDescent="0.25">
      <c r="B7221" s="72" t="s">
        <v>143</v>
      </c>
      <c r="C7221" s="72" t="s">
        <v>144</v>
      </c>
      <c r="D7221" s="72" t="s">
        <v>12</v>
      </c>
      <c r="E7221" s="72" t="s">
        <v>646</v>
      </c>
      <c r="F7221" s="73">
        <v>104365</v>
      </c>
      <c r="G7221" s="72" t="s">
        <v>14</v>
      </c>
      <c r="H7221" s="72" t="s">
        <v>15</v>
      </c>
      <c r="I7221" s="72" t="s">
        <v>16</v>
      </c>
      <c r="J7221" s="72" t="s">
        <v>18</v>
      </c>
      <c r="K7221" s="72" t="s">
        <v>205</v>
      </c>
      <c r="L7221" s="72" t="s">
        <v>206</v>
      </c>
      <c r="M7221" s="72"/>
    </row>
    <row r="7222" spans="2:13" x14ac:dyDescent="0.25">
      <c r="B7222" s="72" t="s">
        <v>143</v>
      </c>
      <c r="C7222" s="72" t="s">
        <v>144</v>
      </c>
      <c r="D7222" s="72" t="s">
        <v>12</v>
      </c>
      <c r="E7222" s="72" t="s">
        <v>240</v>
      </c>
      <c r="F7222" s="73">
        <v>-33042</v>
      </c>
      <c r="G7222" s="72" t="s">
        <v>14</v>
      </c>
      <c r="H7222" s="72" t="s">
        <v>15</v>
      </c>
      <c r="I7222" s="72" t="s">
        <v>16</v>
      </c>
      <c r="J7222" s="72" t="s">
        <v>18</v>
      </c>
      <c r="K7222" s="72" t="s">
        <v>214</v>
      </c>
      <c r="L7222" s="72" t="s">
        <v>560</v>
      </c>
      <c r="M7222" s="72"/>
    </row>
    <row r="7223" spans="2:13" x14ac:dyDescent="0.25">
      <c r="B7223" s="72" t="s">
        <v>143</v>
      </c>
      <c r="C7223" s="72" t="s">
        <v>144</v>
      </c>
      <c r="D7223" s="72" t="s">
        <v>12</v>
      </c>
      <c r="E7223" s="72" t="s">
        <v>282</v>
      </c>
      <c r="F7223" s="73">
        <v>-59</v>
      </c>
      <c r="G7223" s="72" t="s">
        <v>14</v>
      </c>
      <c r="H7223" s="72" t="s">
        <v>15</v>
      </c>
      <c r="I7223" s="72" t="s">
        <v>136</v>
      </c>
      <c r="J7223" s="72" t="s">
        <v>18</v>
      </c>
      <c r="K7223" s="72" t="s">
        <v>27</v>
      </c>
      <c r="L7223" s="72" t="s">
        <v>405</v>
      </c>
      <c r="M7223" s="72"/>
    </row>
    <row r="7224" spans="2:13" x14ac:dyDescent="0.25">
      <c r="B7224" s="72" t="s">
        <v>143</v>
      </c>
      <c r="C7224" s="72" t="s">
        <v>144</v>
      </c>
      <c r="D7224" s="72" t="s">
        <v>12</v>
      </c>
      <c r="E7224" s="72" t="s">
        <v>439</v>
      </c>
      <c r="F7224" s="73">
        <v>48971</v>
      </c>
      <c r="G7224" s="72" t="s">
        <v>14</v>
      </c>
      <c r="H7224" s="72" t="s">
        <v>15</v>
      </c>
      <c r="I7224" s="72" t="s">
        <v>16</v>
      </c>
      <c r="J7224" s="72" t="s">
        <v>18</v>
      </c>
      <c r="K7224" s="72" t="s">
        <v>147</v>
      </c>
      <c r="L7224" s="72" t="s">
        <v>148</v>
      </c>
      <c r="M7224" s="72"/>
    </row>
    <row r="7225" spans="2:13" x14ac:dyDescent="0.25">
      <c r="B7225" s="72" t="s">
        <v>143</v>
      </c>
      <c r="C7225" s="72" t="s">
        <v>144</v>
      </c>
      <c r="D7225" s="72" t="s">
        <v>12</v>
      </c>
      <c r="E7225" s="72" t="s">
        <v>229</v>
      </c>
      <c r="F7225" s="73">
        <v>-181681</v>
      </c>
      <c r="G7225" s="72" t="s">
        <v>14</v>
      </c>
      <c r="H7225" s="72" t="s">
        <v>155</v>
      </c>
      <c r="I7225" s="72" t="s">
        <v>16</v>
      </c>
      <c r="J7225" s="72" t="s">
        <v>18</v>
      </c>
      <c r="K7225" s="72" t="s">
        <v>147</v>
      </c>
      <c r="L7225" s="72" t="s">
        <v>347</v>
      </c>
      <c r="M7225" s="72"/>
    </row>
    <row r="7226" spans="2:13" x14ac:dyDescent="0.25">
      <c r="B7226" s="72" t="s">
        <v>143</v>
      </c>
      <c r="C7226" s="72" t="s">
        <v>144</v>
      </c>
      <c r="D7226" s="72" t="s">
        <v>12</v>
      </c>
      <c r="E7226" s="72" t="s">
        <v>145</v>
      </c>
      <c r="F7226" s="73">
        <v>-273</v>
      </c>
      <c r="G7226" s="72" t="s">
        <v>14</v>
      </c>
      <c r="H7226" s="72" t="s">
        <v>155</v>
      </c>
      <c r="I7226" s="72" t="s">
        <v>16</v>
      </c>
      <c r="J7226" s="72" t="s">
        <v>18</v>
      </c>
      <c r="K7226" s="72" t="s">
        <v>147</v>
      </c>
      <c r="L7226" s="72" t="s">
        <v>720</v>
      </c>
      <c r="M7226" s="72"/>
    </row>
    <row r="7227" spans="2:13" x14ac:dyDescent="0.25">
      <c r="B7227" s="72" t="s">
        <v>143</v>
      </c>
      <c r="C7227" s="72" t="s">
        <v>144</v>
      </c>
      <c r="D7227" s="72" t="s">
        <v>12</v>
      </c>
      <c r="E7227" s="72" t="s">
        <v>219</v>
      </c>
      <c r="F7227" s="73">
        <v>1101</v>
      </c>
      <c r="G7227" s="72" t="s">
        <v>14</v>
      </c>
      <c r="H7227" s="72" t="s">
        <v>15</v>
      </c>
      <c r="I7227" s="72" t="s">
        <v>16</v>
      </c>
      <c r="J7227" s="72" t="s">
        <v>371</v>
      </c>
      <c r="K7227" s="72" t="s">
        <v>147</v>
      </c>
      <c r="L7227" s="72" t="s">
        <v>347</v>
      </c>
      <c r="M7227" s="72"/>
    </row>
    <row r="7228" spans="2:13" x14ac:dyDescent="0.25">
      <c r="B7228" s="72" t="s">
        <v>143</v>
      </c>
      <c r="C7228" s="72" t="s">
        <v>144</v>
      </c>
      <c r="D7228" s="72" t="s">
        <v>12</v>
      </c>
      <c r="E7228" s="72" t="s">
        <v>145</v>
      </c>
      <c r="F7228" s="73">
        <v>-71734</v>
      </c>
      <c r="G7228" s="72" t="s">
        <v>14</v>
      </c>
      <c r="H7228" s="72" t="s">
        <v>155</v>
      </c>
      <c r="I7228" s="72" t="s">
        <v>16</v>
      </c>
      <c r="J7228" s="72" t="s">
        <v>18</v>
      </c>
      <c r="K7228" s="72" t="s">
        <v>33</v>
      </c>
      <c r="L7228" s="72" t="s">
        <v>179</v>
      </c>
      <c r="M7228" s="72"/>
    </row>
    <row r="7229" spans="2:13" x14ac:dyDescent="0.25">
      <c r="B7229" s="72" t="s">
        <v>143</v>
      </c>
      <c r="C7229" s="72" t="s">
        <v>144</v>
      </c>
      <c r="D7229" s="72" t="s">
        <v>12</v>
      </c>
      <c r="E7229" s="72" t="s">
        <v>759</v>
      </c>
      <c r="F7229" s="73">
        <v>7634</v>
      </c>
      <c r="G7229" s="72" t="s">
        <v>14</v>
      </c>
      <c r="H7229" s="72" t="s">
        <v>15</v>
      </c>
      <c r="I7229" s="72" t="s">
        <v>16</v>
      </c>
      <c r="J7229" s="72" t="s">
        <v>18</v>
      </c>
      <c r="K7229" s="72" t="s">
        <v>161</v>
      </c>
      <c r="L7229" s="72" t="s">
        <v>434</v>
      </c>
      <c r="M7229" s="72"/>
    </row>
    <row r="7230" spans="2:13" x14ac:dyDescent="0.25">
      <c r="B7230" s="72" t="s">
        <v>143</v>
      </c>
      <c r="C7230" s="72" t="s">
        <v>144</v>
      </c>
      <c r="D7230" s="72" t="s">
        <v>12</v>
      </c>
      <c r="E7230" s="72" t="s">
        <v>160</v>
      </c>
      <c r="F7230" s="73">
        <v>163495</v>
      </c>
      <c r="G7230" s="72" t="s">
        <v>14</v>
      </c>
      <c r="H7230" s="72" t="s">
        <v>155</v>
      </c>
      <c r="I7230" s="72" t="s">
        <v>16</v>
      </c>
      <c r="J7230" s="72" t="s">
        <v>18</v>
      </c>
      <c r="K7230" s="72" t="s">
        <v>147</v>
      </c>
      <c r="L7230" s="72" t="s">
        <v>454</v>
      </c>
      <c r="M7230" s="72" t="s">
        <v>163</v>
      </c>
    </row>
    <row r="7231" spans="2:13" x14ac:dyDescent="0.25">
      <c r="B7231" s="72" t="s">
        <v>143</v>
      </c>
      <c r="C7231" s="72" t="s">
        <v>144</v>
      </c>
      <c r="D7231" s="72" t="s">
        <v>12</v>
      </c>
      <c r="E7231" s="72" t="s">
        <v>219</v>
      </c>
      <c r="F7231" s="73">
        <v>5</v>
      </c>
      <c r="G7231" s="72" t="s">
        <v>14</v>
      </c>
      <c r="H7231" s="72" t="s">
        <v>15</v>
      </c>
      <c r="I7231" s="72" t="s">
        <v>16</v>
      </c>
      <c r="J7231" s="72" t="s">
        <v>371</v>
      </c>
      <c r="K7231" s="72" t="s">
        <v>147</v>
      </c>
      <c r="L7231" s="72" t="s">
        <v>511</v>
      </c>
      <c r="M7231" s="72"/>
    </row>
    <row r="7232" spans="2:13" x14ac:dyDescent="0.25">
      <c r="B7232" s="72" t="s">
        <v>143</v>
      </c>
      <c r="C7232" s="72" t="s">
        <v>144</v>
      </c>
      <c r="D7232" s="72" t="s">
        <v>12</v>
      </c>
      <c r="E7232" s="72" t="s">
        <v>188</v>
      </c>
      <c r="F7232" s="73">
        <v>10997499</v>
      </c>
      <c r="G7232" s="72" t="s">
        <v>14</v>
      </c>
      <c r="H7232" s="72" t="s">
        <v>15</v>
      </c>
      <c r="I7232" s="72" t="s">
        <v>16</v>
      </c>
      <c r="J7232" s="72" t="s">
        <v>18</v>
      </c>
      <c r="K7232" s="72" t="s">
        <v>165</v>
      </c>
      <c r="L7232" s="72" t="s">
        <v>166</v>
      </c>
      <c r="M7232" s="72" t="s">
        <v>163</v>
      </c>
    </row>
    <row r="7233" spans="2:13" x14ac:dyDescent="0.25">
      <c r="B7233" s="72" t="s">
        <v>143</v>
      </c>
      <c r="C7233" s="72" t="s">
        <v>144</v>
      </c>
      <c r="D7233" s="72" t="s">
        <v>12</v>
      </c>
      <c r="E7233" s="72" t="s">
        <v>242</v>
      </c>
      <c r="F7233" s="73">
        <v>-2826</v>
      </c>
      <c r="G7233" s="72" t="s">
        <v>14</v>
      </c>
      <c r="H7233" s="72" t="s">
        <v>15</v>
      </c>
      <c r="I7233" s="72" t="s">
        <v>16</v>
      </c>
      <c r="J7233" s="72" t="s">
        <v>18</v>
      </c>
      <c r="K7233" s="72" t="s">
        <v>27</v>
      </c>
      <c r="L7233" s="72" t="s">
        <v>572</v>
      </c>
      <c r="M7233" s="72"/>
    </row>
    <row r="7234" spans="2:13" x14ac:dyDescent="0.25">
      <c r="B7234" s="72" t="s">
        <v>143</v>
      </c>
      <c r="C7234" s="72" t="s">
        <v>144</v>
      </c>
      <c r="D7234" s="72" t="s">
        <v>12</v>
      </c>
      <c r="E7234" s="72" t="s">
        <v>227</v>
      </c>
      <c r="F7234" s="73">
        <v>36131</v>
      </c>
      <c r="G7234" s="72" t="s">
        <v>14</v>
      </c>
      <c r="H7234" s="72" t="s">
        <v>15</v>
      </c>
      <c r="I7234" s="72" t="s">
        <v>16</v>
      </c>
      <c r="J7234" s="72" t="s">
        <v>18</v>
      </c>
      <c r="K7234" s="72" t="s">
        <v>165</v>
      </c>
      <c r="L7234" s="72" t="s">
        <v>254</v>
      </c>
      <c r="M7234" s="72" t="s">
        <v>163</v>
      </c>
    </row>
    <row r="7235" spans="2:13" x14ac:dyDescent="0.25">
      <c r="B7235" s="72" t="s">
        <v>143</v>
      </c>
      <c r="C7235" s="72" t="s">
        <v>144</v>
      </c>
      <c r="D7235" s="72" t="s">
        <v>12</v>
      </c>
      <c r="E7235" s="72" t="s">
        <v>349</v>
      </c>
      <c r="F7235" s="73">
        <v>60462</v>
      </c>
      <c r="G7235" s="72" t="s">
        <v>14</v>
      </c>
      <c r="H7235" s="72" t="s">
        <v>15</v>
      </c>
      <c r="I7235" s="72" t="s">
        <v>16</v>
      </c>
      <c r="J7235" s="72" t="s">
        <v>18</v>
      </c>
      <c r="K7235" s="72" t="s">
        <v>147</v>
      </c>
      <c r="L7235" s="72" t="s">
        <v>529</v>
      </c>
      <c r="M7235" s="72" t="s">
        <v>159</v>
      </c>
    </row>
    <row r="7236" spans="2:13" x14ac:dyDescent="0.25">
      <c r="B7236" s="72" t="s">
        <v>143</v>
      </c>
      <c r="C7236" s="72" t="s">
        <v>144</v>
      </c>
      <c r="D7236" s="72" t="s">
        <v>12</v>
      </c>
      <c r="E7236" s="72" t="s">
        <v>177</v>
      </c>
      <c r="F7236" s="73">
        <v>466</v>
      </c>
      <c r="G7236" s="72" t="s">
        <v>14</v>
      </c>
      <c r="H7236" s="72" t="s">
        <v>15</v>
      </c>
      <c r="I7236" s="72" t="s">
        <v>16</v>
      </c>
      <c r="J7236" s="72" t="s">
        <v>18</v>
      </c>
      <c r="K7236" s="72" t="s">
        <v>33</v>
      </c>
      <c r="L7236" s="72" t="s">
        <v>803</v>
      </c>
      <c r="M7236" s="72"/>
    </row>
    <row r="7237" spans="2:13" x14ac:dyDescent="0.25">
      <c r="B7237" s="72" t="s">
        <v>143</v>
      </c>
      <c r="C7237" s="72" t="s">
        <v>144</v>
      </c>
      <c r="D7237" s="72" t="s">
        <v>12</v>
      </c>
      <c r="E7237" s="72" t="s">
        <v>213</v>
      </c>
      <c r="F7237" s="73">
        <v>11186</v>
      </c>
      <c r="G7237" s="72" t="s">
        <v>14</v>
      </c>
      <c r="H7237" s="72" t="s">
        <v>15</v>
      </c>
      <c r="I7237" s="72" t="s">
        <v>16</v>
      </c>
      <c r="J7237" s="72" t="s">
        <v>18</v>
      </c>
      <c r="K7237" s="72" t="s">
        <v>267</v>
      </c>
      <c r="L7237" s="72" t="s">
        <v>576</v>
      </c>
      <c r="M7237" s="72" t="s">
        <v>191</v>
      </c>
    </row>
    <row r="7238" spans="2:13" x14ac:dyDescent="0.25">
      <c r="B7238" s="72" t="s">
        <v>143</v>
      </c>
      <c r="C7238" s="72" t="s">
        <v>144</v>
      </c>
      <c r="D7238" s="72" t="s">
        <v>12</v>
      </c>
      <c r="E7238" s="72" t="s">
        <v>188</v>
      </c>
      <c r="F7238" s="73">
        <v>329787</v>
      </c>
      <c r="G7238" s="72" t="s">
        <v>14</v>
      </c>
      <c r="H7238" s="72" t="s">
        <v>15</v>
      </c>
      <c r="I7238" s="72" t="s">
        <v>16</v>
      </c>
      <c r="J7238" s="72" t="s">
        <v>18</v>
      </c>
      <c r="K7238" s="72" t="s">
        <v>147</v>
      </c>
      <c r="L7238" s="72" t="s">
        <v>773</v>
      </c>
      <c r="M7238" s="72" t="s">
        <v>151</v>
      </c>
    </row>
    <row r="7239" spans="2:13" x14ac:dyDescent="0.25">
      <c r="B7239" s="72" t="s">
        <v>143</v>
      </c>
      <c r="C7239" s="72" t="s">
        <v>144</v>
      </c>
      <c r="D7239" s="72" t="s">
        <v>12</v>
      </c>
      <c r="E7239" s="72" t="s">
        <v>197</v>
      </c>
      <c r="F7239" s="73">
        <v>10198</v>
      </c>
      <c r="G7239" s="72" t="s">
        <v>14</v>
      </c>
      <c r="H7239" s="72" t="s">
        <v>155</v>
      </c>
      <c r="I7239" s="72" t="s">
        <v>16</v>
      </c>
      <c r="J7239" s="72" t="s">
        <v>18</v>
      </c>
      <c r="K7239" s="72" t="s">
        <v>147</v>
      </c>
      <c r="L7239" s="72" t="s">
        <v>827</v>
      </c>
      <c r="M7239" s="72" t="s">
        <v>163</v>
      </c>
    </row>
    <row r="7240" spans="2:13" x14ac:dyDescent="0.25">
      <c r="B7240" s="72" t="s">
        <v>143</v>
      </c>
      <c r="C7240" s="72" t="s">
        <v>144</v>
      </c>
      <c r="D7240" s="72" t="s">
        <v>12</v>
      </c>
      <c r="E7240" s="72" t="s">
        <v>152</v>
      </c>
      <c r="F7240" s="73">
        <v>-267</v>
      </c>
      <c r="G7240" s="72" t="s">
        <v>14</v>
      </c>
      <c r="H7240" s="72" t="s">
        <v>155</v>
      </c>
      <c r="I7240" s="72" t="s">
        <v>16</v>
      </c>
      <c r="J7240" s="72" t="s">
        <v>18</v>
      </c>
      <c r="K7240" s="72" t="s">
        <v>33</v>
      </c>
      <c r="L7240" s="72" t="s">
        <v>741</v>
      </c>
      <c r="M7240" s="72"/>
    </row>
    <row r="7241" spans="2:13" x14ac:dyDescent="0.25">
      <c r="B7241" s="72" t="s">
        <v>143</v>
      </c>
      <c r="C7241" s="72" t="s">
        <v>144</v>
      </c>
      <c r="D7241" s="72" t="s">
        <v>12</v>
      </c>
      <c r="E7241" s="72" t="s">
        <v>181</v>
      </c>
      <c r="F7241" s="73">
        <v>-20821</v>
      </c>
      <c r="G7241" s="72" t="s">
        <v>14</v>
      </c>
      <c r="H7241" s="72" t="s">
        <v>15</v>
      </c>
      <c r="I7241" s="72" t="s">
        <v>16</v>
      </c>
      <c r="J7241" s="72" t="s">
        <v>18</v>
      </c>
      <c r="K7241" s="72" t="s">
        <v>184</v>
      </c>
      <c r="L7241" s="72" t="s">
        <v>317</v>
      </c>
      <c r="M7241" s="72"/>
    </row>
    <row r="7242" spans="2:13" x14ac:dyDescent="0.25">
      <c r="B7242" s="72" t="s">
        <v>143</v>
      </c>
      <c r="C7242" s="72" t="s">
        <v>144</v>
      </c>
      <c r="D7242" s="72" t="s">
        <v>12</v>
      </c>
      <c r="E7242" s="72" t="s">
        <v>149</v>
      </c>
      <c r="F7242" s="73">
        <v>17124659</v>
      </c>
      <c r="G7242" s="72" t="s">
        <v>14</v>
      </c>
      <c r="H7242" s="72" t="s">
        <v>15</v>
      </c>
      <c r="I7242" s="72" t="s">
        <v>16</v>
      </c>
      <c r="J7242" s="72" t="s">
        <v>18</v>
      </c>
      <c r="K7242" s="72" t="s">
        <v>33</v>
      </c>
      <c r="L7242" s="72" t="s">
        <v>543</v>
      </c>
      <c r="M7242" s="72" t="s">
        <v>151</v>
      </c>
    </row>
    <row r="7243" spans="2:13" x14ac:dyDescent="0.25">
      <c r="B7243" s="72" t="s">
        <v>143</v>
      </c>
      <c r="C7243" s="72" t="s">
        <v>144</v>
      </c>
      <c r="D7243" s="72" t="s">
        <v>12</v>
      </c>
      <c r="E7243" s="72" t="s">
        <v>383</v>
      </c>
      <c r="F7243" s="73">
        <v>1670458</v>
      </c>
      <c r="G7243" s="72" t="s">
        <v>14</v>
      </c>
      <c r="H7243" s="72" t="s">
        <v>15</v>
      </c>
      <c r="I7243" s="72" t="s">
        <v>16</v>
      </c>
      <c r="J7243" s="72" t="s">
        <v>18</v>
      </c>
      <c r="K7243" s="72" t="s">
        <v>205</v>
      </c>
      <c r="L7243" s="72" t="s">
        <v>540</v>
      </c>
      <c r="M7243" s="72" t="s">
        <v>293</v>
      </c>
    </row>
    <row r="7244" spans="2:13" x14ac:dyDescent="0.25">
      <c r="B7244" s="72" t="s">
        <v>143</v>
      </c>
      <c r="C7244" s="72" t="s">
        <v>144</v>
      </c>
      <c r="D7244" s="72" t="s">
        <v>12</v>
      </c>
      <c r="E7244" s="72" t="s">
        <v>152</v>
      </c>
      <c r="F7244" s="73">
        <v>-70151</v>
      </c>
      <c r="G7244" s="72" t="s">
        <v>14</v>
      </c>
      <c r="H7244" s="72" t="s">
        <v>155</v>
      </c>
      <c r="I7244" s="72" t="s">
        <v>16</v>
      </c>
      <c r="J7244" s="72" t="s">
        <v>18</v>
      </c>
      <c r="K7244" s="72" t="s">
        <v>33</v>
      </c>
      <c r="L7244" s="72" t="s">
        <v>436</v>
      </c>
      <c r="M7244" s="72"/>
    </row>
    <row r="7245" spans="2:13" x14ac:dyDescent="0.25">
      <c r="B7245" s="72" t="s">
        <v>143</v>
      </c>
      <c r="C7245" s="72" t="s">
        <v>144</v>
      </c>
      <c r="D7245" s="72" t="s">
        <v>12</v>
      </c>
      <c r="E7245" s="72" t="s">
        <v>145</v>
      </c>
      <c r="F7245" s="73">
        <v>-13751</v>
      </c>
      <c r="G7245" s="72" t="s">
        <v>14</v>
      </c>
      <c r="H7245" s="72" t="s">
        <v>15</v>
      </c>
      <c r="I7245" s="72" t="s">
        <v>16</v>
      </c>
      <c r="J7245" s="72" t="s">
        <v>18</v>
      </c>
      <c r="K7245" s="72" t="s">
        <v>33</v>
      </c>
      <c r="L7245" s="72" t="s">
        <v>179</v>
      </c>
      <c r="M7245" s="72"/>
    </row>
    <row r="7246" spans="2:13" x14ac:dyDescent="0.25">
      <c r="B7246" s="72" t="s">
        <v>143</v>
      </c>
      <c r="C7246" s="72" t="s">
        <v>144</v>
      </c>
      <c r="D7246" s="72" t="s">
        <v>12</v>
      </c>
      <c r="E7246" s="72" t="s">
        <v>160</v>
      </c>
      <c r="F7246" s="73">
        <v>1581064</v>
      </c>
      <c r="G7246" s="72" t="s">
        <v>14</v>
      </c>
      <c r="H7246" s="72" t="s">
        <v>155</v>
      </c>
      <c r="I7246" s="72" t="s">
        <v>16</v>
      </c>
      <c r="J7246" s="72" t="s">
        <v>18</v>
      </c>
      <c r="K7246" s="72" t="s">
        <v>33</v>
      </c>
      <c r="L7246" s="72" t="s">
        <v>490</v>
      </c>
      <c r="M7246" s="72" t="s">
        <v>163</v>
      </c>
    </row>
    <row r="7247" spans="2:13" x14ac:dyDescent="0.25">
      <c r="B7247" s="72" t="s">
        <v>143</v>
      </c>
      <c r="C7247" s="72" t="s">
        <v>144</v>
      </c>
      <c r="D7247" s="72" t="s">
        <v>12</v>
      </c>
      <c r="E7247" s="72" t="s">
        <v>160</v>
      </c>
      <c r="F7247" s="73">
        <v>10545</v>
      </c>
      <c r="G7247" s="72" t="s">
        <v>14</v>
      </c>
      <c r="H7247" s="72" t="s">
        <v>155</v>
      </c>
      <c r="I7247" s="72" t="s">
        <v>16</v>
      </c>
      <c r="J7247" s="72" t="s">
        <v>18</v>
      </c>
      <c r="K7247" s="72" t="s">
        <v>33</v>
      </c>
      <c r="L7247" s="72" t="s">
        <v>271</v>
      </c>
      <c r="M7247" s="72" t="s">
        <v>151</v>
      </c>
    </row>
    <row r="7248" spans="2:13" x14ac:dyDescent="0.25">
      <c r="B7248" s="72" t="s">
        <v>143</v>
      </c>
      <c r="C7248" s="72" t="s">
        <v>144</v>
      </c>
      <c r="D7248" s="72" t="s">
        <v>12</v>
      </c>
      <c r="E7248" s="72" t="s">
        <v>188</v>
      </c>
      <c r="F7248" s="73">
        <v>61220</v>
      </c>
      <c r="G7248" s="72" t="s">
        <v>14</v>
      </c>
      <c r="H7248" s="72" t="s">
        <v>155</v>
      </c>
      <c r="I7248" s="72" t="s">
        <v>16</v>
      </c>
      <c r="J7248" s="72" t="s">
        <v>18</v>
      </c>
      <c r="K7248" s="72" t="s">
        <v>33</v>
      </c>
      <c r="L7248" s="72" t="s">
        <v>615</v>
      </c>
      <c r="M7248" s="72" t="s">
        <v>163</v>
      </c>
    </row>
    <row r="7249" spans="2:13" x14ac:dyDescent="0.25">
      <c r="B7249" s="72" t="s">
        <v>143</v>
      </c>
      <c r="C7249" s="72" t="s">
        <v>144</v>
      </c>
      <c r="D7249" s="72" t="s">
        <v>12</v>
      </c>
      <c r="E7249" s="72" t="s">
        <v>160</v>
      </c>
      <c r="F7249" s="73">
        <v>674311</v>
      </c>
      <c r="G7249" s="72" t="s">
        <v>14</v>
      </c>
      <c r="H7249" s="72" t="s">
        <v>15</v>
      </c>
      <c r="I7249" s="72" t="s">
        <v>16</v>
      </c>
      <c r="J7249" s="72" t="s">
        <v>18</v>
      </c>
      <c r="K7249" s="72" t="s">
        <v>257</v>
      </c>
      <c r="L7249" s="72" t="s">
        <v>581</v>
      </c>
      <c r="M7249" s="72" t="s">
        <v>248</v>
      </c>
    </row>
    <row r="7250" spans="2:13" x14ac:dyDescent="0.25">
      <c r="B7250" s="72" t="s">
        <v>143</v>
      </c>
      <c r="C7250" s="72" t="s">
        <v>144</v>
      </c>
      <c r="D7250" s="72" t="s">
        <v>12</v>
      </c>
      <c r="E7250" s="72" t="s">
        <v>145</v>
      </c>
      <c r="F7250" s="73">
        <v>-1100</v>
      </c>
      <c r="G7250" s="72" t="s">
        <v>14</v>
      </c>
      <c r="H7250" s="72" t="s">
        <v>155</v>
      </c>
      <c r="I7250" s="72" t="s">
        <v>136</v>
      </c>
      <c r="J7250" s="72" t="s">
        <v>18</v>
      </c>
      <c r="K7250" s="72" t="s">
        <v>21</v>
      </c>
      <c r="L7250" s="72" t="s">
        <v>178</v>
      </c>
      <c r="M7250" s="72"/>
    </row>
    <row r="7251" spans="2:13" x14ac:dyDescent="0.25">
      <c r="B7251" s="72" t="s">
        <v>143</v>
      </c>
      <c r="C7251" s="72" t="s">
        <v>144</v>
      </c>
      <c r="D7251" s="72" t="s">
        <v>12</v>
      </c>
      <c r="E7251" s="72" t="s">
        <v>152</v>
      </c>
      <c r="F7251" s="73">
        <v>-616</v>
      </c>
      <c r="G7251" s="72" t="s">
        <v>14</v>
      </c>
      <c r="H7251" s="72" t="s">
        <v>15</v>
      </c>
      <c r="I7251" s="72" t="s">
        <v>16</v>
      </c>
      <c r="J7251" s="72" t="s">
        <v>18</v>
      </c>
      <c r="K7251" s="72" t="s">
        <v>33</v>
      </c>
      <c r="L7251" s="72" t="s">
        <v>271</v>
      </c>
      <c r="M7251" s="72"/>
    </row>
    <row r="7252" spans="2:13" x14ac:dyDescent="0.25">
      <c r="B7252" s="72" t="s">
        <v>143</v>
      </c>
      <c r="C7252" s="72" t="s">
        <v>144</v>
      </c>
      <c r="D7252" s="72" t="s">
        <v>12</v>
      </c>
      <c r="E7252" s="72" t="s">
        <v>152</v>
      </c>
      <c r="F7252" s="73">
        <v>-4357</v>
      </c>
      <c r="G7252" s="72" t="s">
        <v>14</v>
      </c>
      <c r="H7252" s="72" t="s">
        <v>15</v>
      </c>
      <c r="I7252" s="72" t="s">
        <v>16</v>
      </c>
      <c r="J7252" s="72" t="s">
        <v>18</v>
      </c>
      <c r="K7252" s="72" t="s">
        <v>33</v>
      </c>
      <c r="L7252" s="72" t="s">
        <v>700</v>
      </c>
      <c r="M7252" s="72"/>
    </row>
    <row r="7253" spans="2:13" x14ac:dyDescent="0.25">
      <c r="B7253" s="72" t="s">
        <v>143</v>
      </c>
      <c r="C7253" s="72" t="s">
        <v>144</v>
      </c>
      <c r="D7253" s="72" t="s">
        <v>12</v>
      </c>
      <c r="E7253" s="72" t="s">
        <v>197</v>
      </c>
      <c r="F7253" s="73">
        <v>111079</v>
      </c>
      <c r="G7253" s="72" t="s">
        <v>14</v>
      </c>
      <c r="H7253" s="72" t="s">
        <v>15</v>
      </c>
      <c r="I7253" s="72" t="s">
        <v>16</v>
      </c>
      <c r="J7253" s="72" t="s">
        <v>18</v>
      </c>
      <c r="K7253" s="72" t="s">
        <v>267</v>
      </c>
      <c r="L7253" s="72" t="s">
        <v>478</v>
      </c>
      <c r="M7253" s="72" t="s">
        <v>163</v>
      </c>
    </row>
    <row r="7254" spans="2:13" x14ac:dyDescent="0.25">
      <c r="B7254" s="72" t="s">
        <v>143</v>
      </c>
      <c r="C7254" s="72" t="s">
        <v>144</v>
      </c>
      <c r="D7254" s="72" t="s">
        <v>12</v>
      </c>
      <c r="E7254" s="72" t="s">
        <v>181</v>
      </c>
      <c r="F7254" s="73">
        <v>-89</v>
      </c>
      <c r="G7254" s="72" t="s">
        <v>14</v>
      </c>
      <c r="H7254" s="72" t="s">
        <v>15</v>
      </c>
      <c r="I7254" s="72" t="s">
        <v>16</v>
      </c>
      <c r="J7254" s="72" t="s">
        <v>18</v>
      </c>
      <c r="K7254" s="72" t="s">
        <v>214</v>
      </c>
      <c r="L7254" s="72" t="s">
        <v>722</v>
      </c>
      <c r="M7254" s="72"/>
    </row>
    <row r="7255" spans="2:13" x14ac:dyDescent="0.25">
      <c r="B7255" s="72" t="s">
        <v>143</v>
      </c>
      <c r="C7255" s="72" t="s">
        <v>144</v>
      </c>
      <c r="D7255" s="72" t="s">
        <v>12</v>
      </c>
      <c r="E7255" s="72" t="s">
        <v>199</v>
      </c>
      <c r="F7255" s="73">
        <v>28</v>
      </c>
      <c r="G7255" s="72" t="s">
        <v>14</v>
      </c>
      <c r="H7255" s="72" t="s">
        <v>15</v>
      </c>
      <c r="I7255" s="72" t="s">
        <v>16</v>
      </c>
      <c r="J7255" s="72" t="s">
        <v>18</v>
      </c>
      <c r="K7255" s="72" t="s">
        <v>33</v>
      </c>
      <c r="L7255" s="72" t="s">
        <v>297</v>
      </c>
      <c r="M7255" s="72"/>
    </row>
    <row r="7256" spans="2:13" x14ac:dyDescent="0.25">
      <c r="B7256" s="72" t="s">
        <v>143</v>
      </c>
      <c r="C7256" s="72" t="s">
        <v>144</v>
      </c>
      <c r="D7256" s="72" t="s">
        <v>12</v>
      </c>
      <c r="E7256" s="72" t="s">
        <v>244</v>
      </c>
      <c r="F7256" s="73">
        <v>270146</v>
      </c>
      <c r="G7256" s="72" t="s">
        <v>14</v>
      </c>
      <c r="H7256" s="72" t="s">
        <v>15</v>
      </c>
      <c r="I7256" s="72" t="s">
        <v>16</v>
      </c>
      <c r="J7256" s="72" t="s">
        <v>18</v>
      </c>
      <c r="K7256" s="72" t="s">
        <v>168</v>
      </c>
      <c r="L7256" s="72" t="s">
        <v>296</v>
      </c>
      <c r="M7256" s="72" t="s">
        <v>191</v>
      </c>
    </row>
    <row r="7257" spans="2:13" x14ac:dyDescent="0.25">
      <c r="B7257" s="72" t="s">
        <v>143</v>
      </c>
      <c r="C7257" s="72" t="s">
        <v>144</v>
      </c>
      <c r="D7257" s="72" t="s">
        <v>12</v>
      </c>
      <c r="E7257" s="72" t="s">
        <v>219</v>
      </c>
      <c r="F7257" s="73">
        <v>207668</v>
      </c>
      <c r="G7257" s="72" t="s">
        <v>14</v>
      </c>
      <c r="H7257" s="72" t="s">
        <v>15</v>
      </c>
      <c r="I7257" s="72" t="s">
        <v>16</v>
      </c>
      <c r="J7257" s="72" t="s">
        <v>18</v>
      </c>
      <c r="K7257" s="72" t="s">
        <v>147</v>
      </c>
      <c r="L7257" s="72" t="s">
        <v>476</v>
      </c>
      <c r="M7257" s="72"/>
    </row>
    <row r="7258" spans="2:13" x14ac:dyDescent="0.25">
      <c r="B7258" s="72" t="s">
        <v>143</v>
      </c>
      <c r="C7258" s="72" t="s">
        <v>144</v>
      </c>
      <c r="D7258" s="72" t="s">
        <v>12</v>
      </c>
      <c r="E7258" s="72" t="s">
        <v>188</v>
      </c>
      <c r="F7258" s="73">
        <v>187660</v>
      </c>
      <c r="G7258" s="72" t="s">
        <v>14</v>
      </c>
      <c r="H7258" s="72" t="s">
        <v>15</v>
      </c>
      <c r="I7258" s="72" t="s">
        <v>16</v>
      </c>
      <c r="J7258" s="72" t="s">
        <v>371</v>
      </c>
      <c r="K7258" s="72" t="s">
        <v>21</v>
      </c>
      <c r="L7258" s="72" t="s">
        <v>645</v>
      </c>
      <c r="M7258" s="72" t="s">
        <v>151</v>
      </c>
    </row>
    <row r="7259" spans="2:13" x14ac:dyDescent="0.25">
      <c r="B7259" s="72" t="s">
        <v>143</v>
      </c>
      <c r="C7259" s="72" t="s">
        <v>144</v>
      </c>
      <c r="D7259" s="72" t="s">
        <v>12</v>
      </c>
      <c r="E7259" s="72" t="s">
        <v>227</v>
      </c>
      <c r="F7259" s="73">
        <v>4528</v>
      </c>
      <c r="G7259" s="72" t="s">
        <v>14</v>
      </c>
      <c r="H7259" s="72" t="s">
        <v>15</v>
      </c>
      <c r="I7259" s="72" t="s">
        <v>16</v>
      </c>
      <c r="J7259" s="72" t="s">
        <v>18</v>
      </c>
      <c r="K7259" s="72" t="s">
        <v>214</v>
      </c>
      <c r="L7259" s="72" t="s">
        <v>398</v>
      </c>
      <c r="M7259" s="72" t="s">
        <v>172</v>
      </c>
    </row>
    <row r="7260" spans="2:13" x14ac:dyDescent="0.25">
      <c r="B7260" s="72" t="s">
        <v>143</v>
      </c>
      <c r="C7260" s="72" t="s">
        <v>144</v>
      </c>
      <c r="D7260" s="72" t="s">
        <v>12</v>
      </c>
      <c r="E7260" s="72" t="s">
        <v>157</v>
      </c>
      <c r="F7260" s="73">
        <v>6430624</v>
      </c>
      <c r="G7260" s="72" t="s">
        <v>14</v>
      </c>
      <c r="H7260" s="72" t="s">
        <v>15</v>
      </c>
      <c r="I7260" s="72" t="s">
        <v>16</v>
      </c>
      <c r="J7260" s="72" t="s">
        <v>18</v>
      </c>
      <c r="K7260" s="72" t="s">
        <v>165</v>
      </c>
      <c r="L7260" s="72" t="s">
        <v>243</v>
      </c>
      <c r="M7260" s="72" t="s">
        <v>334</v>
      </c>
    </row>
    <row r="7261" spans="2:13" x14ac:dyDescent="0.25">
      <c r="B7261" s="72" t="s">
        <v>143</v>
      </c>
      <c r="C7261" s="72" t="s">
        <v>144</v>
      </c>
      <c r="D7261" s="72" t="s">
        <v>12</v>
      </c>
      <c r="E7261" s="72" t="s">
        <v>188</v>
      </c>
      <c r="F7261" s="73">
        <v>18281609</v>
      </c>
      <c r="G7261" s="72" t="s">
        <v>14</v>
      </c>
      <c r="H7261" s="72" t="s">
        <v>15</v>
      </c>
      <c r="I7261" s="72" t="s">
        <v>16</v>
      </c>
      <c r="J7261" s="72" t="s">
        <v>593</v>
      </c>
      <c r="K7261" s="72" t="s">
        <v>24</v>
      </c>
      <c r="L7261" s="72" t="s">
        <v>264</v>
      </c>
      <c r="M7261" s="72" t="s">
        <v>151</v>
      </c>
    </row>
    <row r="7262" spans="2:13" x14ac:dyDescent="0.25">
      <c r="B7262" s="72" t="s">
        <v>143</v>
      </c>
      <c r="C7262" s="72" t="s">
        <v>144</v>
      </c>
      <c r="D7262" s="72" t="s">
        <v>12</v>
      </c>
      <c r="E7262" s="72" t="s">
        <v>227</v>
      </c>
      <c r="F7262" s="73">
        <v>12770489</v>
      </c>
      <c r="G7262" s="72" t="s">
        <v>14</v>
      </c>
      <c r="H7262" s="72" t="s">
        <v>15</v>
      </c>
      <c r="I7262" s="72" t="s">
        <v>16</v>
      </c>
      <c r="J7262" s="72" t="s">
        <v>18</v>
      </c>
      <c r="K7262" s="72" t="s">
        <v>21</v>
      </c>
      <c r="L7262" s="72" t="s">
        <v>457</v>
      </c>
      <c r="M7262" s="72" t="s">
        <v>163</v>
      </c>
    </row>
    <row r="7263" spans="2:13" x14ac:dyDescent="0.25">
      <c r="B7263" s="72" t="s">
        <v>143</v>
      </c>
      <c r="C7263" s="72" t="s">
        <v>144</v>
      </c>
      <c r="D7263" s="72" t="s">
        <v>12</v>
      </c>
      <c r="E7263" s="72" t="s">
        <v>213</v>
      </c>
      <c r="F7263" s="73">
        <v>11010</v>
      </c>
      <c r="G7263" s="72" t="s">
        <v>14</v>
      </c>
      <c r="H7263" s="72" t="s">
        <v>155</v>
      </c>
      <c r="I7263" s="72" t="s">
        <v>16</v>
      </c>
      <c r="J7263" s="72" t="s">
        <v>18</v>
      </c>
      <c r="K7263" s="72" t="s">
        <v>33</v>
      </c>
      <c r="L7263" s="72" t="s">
        <v>256</v>
      </c>
      <c r="M7263" s="72" t="s">
        <v>191</v>
      </c>
    </row>
    <row r="7264" spans="2:13" x14ac:dyDescent="0.25">
      <c r="B7264" s="72" t="s">
        <v>143</v>
      </c>
      <c r="C7264" s="72" t="s">
        <v>144</v>
      </c>
      <c r="D7264" s="72" t="s">
        <v>12</v>
      </c>
      <c r="E7264" s="72" t="s">
        <v>282</v>
      </c>
      <c r="F7264" s="73">
        <v>-420</v>
      </c>
      <c r="G7264" s="72" t="s">
        <v>14</v>
      </c>
      <c r="H7264" s="72" t="s">
        <v>155</v>
      </c>
      <c r="I7264" s="72" t="s">
        <v>16</v>
      </c>
      <c r="J7264" s="72" t="s">
        <v>18</v>
      </c>
      <c r="K7264" s="72" t="s">
        <v>147</v>
      </c>
      <c r="L7264" s="72" t="s">
        <v>247</v>
      </c>
      <c r="M7264" s="72"/>
    </row>
    <row r="7265" spans="2:13" x14ac:dyDescent="0.25">
      <c r="B7265" s="72" t="s">
        <v>143</v>
      </c>
      <c r="C7265" s="72" t="s">
        <v>144</v>
      </c>
      <c r="D7265" s="72" t="s">
        <v>12</v>
      </c>
      <c r="E7265" s="72" t="s">
        <v>177</v>
      </c>
      <c r="F7265" s="73">
        <v>239021</v>
      </c>
      <c r="G7265" s="72" t="s">
        <v>14</v>
      </c>
      <c r="H7265" s="72" t="s">
        <v>15</v>
      </c>
      <c r="I7265" s="72" t="s">
        <v>16</v>
      </c>
      <c r="J7265" s="72" t="s">
        <v>18</v>
      </c>
      <c r="K7265" s="72" t="s">
        <v>21</v>
      </c>
      <c r="L7265" s="72" t="s">
        <v>547</v>
      </c>
      <c r="M7265" s="72"/>
    </row>
    <row r="7266" spans="2:13" x14ac:dyDescent="0.25">
      <c r="B7266" s="72" t="s">
        <v>143</v>
      </c>
      <c r="C7266" s="72" t="s">
        <v>144</v>
      </c>
      <c r="D7266" s="72" t="s">
        <v>12</v>
      </c>
      <c r="E7266" s="72" t="s">
        <v>183</v>
      </c>
      <c r="F7266" s="73">
        <v>708190</v>
      </c>
      <c r="G7266" s="72" t="s">
        <v>14</v>
      </c>
      <c r="H7266" s="72" t="s">
        <v>15</v>
      </c>
      <c r="I7266" s="72" t="s">
        <v>16</v>
      </c>
      <c r="J7266" s="72" t="s">
        <v>18</v>
      </c>
      <c r="K7266" s="72" t="s">
        <v>165</v>
      </c>
      <c r="L7266" s="72" t="s">
        <v>166</v>
      </c>
      <c r="M7266" s="72" t="s">
        <v>248</v>
      </c>
    </row>
    <row r="7267" spans="2:13" x14ac:dyDescent="0.25">
      <c r="B7267" s="72" t="s">
        <v>143</v>
      </c>
      <c r="C7267" s="72" t="s">
        <v>144</v>
      </c>
      <c r="D7267" s="72" t="s">
        <v>12</v>
      </c>
      <c r="E7267" s="72" t="s">
        <v>219</v>
      </c>
      <c r="F7267" s="73">
        <v>269</v>
      </c>
      <c r="G7267" s="72" t="s">
        <v>31</v>
      </c>
      <c r="H7267" s="72" t="s">
        <v>15</v>
      </c>
      <c r="I7267" s="72" t="s">
        <v>16</v>
      </c>
      <c r="J7267" s="72" t="s">
        <v>140</v>
      </c>
      <c r="K7267" s="72" t="s">
        <v>184</v>
      </c>
      <c r="L7267" s="72" t="s">
        <v>230</v>
      </c>
      <c r="M7267" s="72"/>
    </row>
    <row r="7268" spans="2:13" x14ac:dyDescent="0.25">
      <c r="B7268" s="72" t="s">
        <v>143</v>
      </c>
      <c r="C7268" s="72" t="s">
        <v>144</v>
      </c>
      <c r="D7268" s="72" t="s">
        <v>12</v>
      </c>
      <c r="E7268" s="72" t="s">
        <v>219</v>
      </c>
      <c r="F7268" s="73">
        <v>138651</v>
      </c>
      <c r="G7268" s="72" t="s">
        <v>14</v>
      </c>
      <c r="H7268" s="72" t="s">
        <v>15</v>
      </c>
      <c r="I7268" s="72" t="s">
        <v>16</v>
      </c>
      <c r="J7268" s="72" t="s">
        <v>18</v>
      </c>
      <c r="K7268" s="72" t="s">
        <v>147</v>
      </c>
      <c r="L7268" s="72" t="s">
        <v>404</v>
      </c>
      <c r="M7268" s="72"/>
    </row>
    <row r="7269" spans="2:13" x14ac:dyDescent="0.25">
      <c r="B7269" s="72" t="s">
        <v>143</v>
      </c>
      <c r="C7269" s="72" t="s">
        <v>144</v>
      </c>
      <c r="D7269" s="72" t="s">
        <v>12</v>
      </c>
      <c r="E7269" s="72" t="s">
        <v>219</v>
      </c>
      <c r="F7269" s="73">
        <v>4</v>
      </c>
      <c r="G7269" s="72" t="s">
        <v>14</v>
      </c>
      <c r="H7269" s="72" t="s">
        <v>15</v>
      </c>
      <c r="I7269" s="72" t="s">
        <v>16</v>
      </c>
      <c r="J7269" s="72" t="s">
        <v>18</v>
      </c>
      <c r="K7269" s="72" t="s">
        <v>21</v>
      </c>
      <c r="L7269" s="72" t="s">
        <v>386</v>
      </c>
      <c r="M7269" s="72"/>
    </row>
    <row r="7270" spans="2:13" x14ac:dyDescent="0.25">
      <c r="B7270" s="72" t="s">
        <v>143</v>
      </c>
      <c r="C7270" s="72" t="s">
        <v>144</v>
      </c>
      <c r="D7270" s="72" t="s">
        <v>12</v>
      </c>
      <c r="E7270" s="72" t="s">
        <v>199</v>
      </c>
      <c r="F7270" s="73">
        <v>1241</v>
      </c>
      <c r="G7270" s="72" t="s">
        <v>14</v>
      </c>
      <c r="H7270" s="72" t="s">
        <v>155</v>
      </c>
      <c r="I7270" s="72" t="s">
        <v>16</v>
      </c>
      <c r="J7270" s="72" t="s">
        <v>18</v>
      </c>
      <c r="K7270" s="72" t="s">
        <v>33</v>
      </c>
      <c r="L7270" s="72" t="s">
        <v>343</v>
      </c>
      <c r="M7270" s="72"/>
    </row>
    <row r="7271" spans="2:13" x14ac:dyDescent="0.25">
      <c r="B7271" s="72" t="s">
        <v>143</v>
      </c>
      <c r="C7271" s="72" t="s">
        <v>144</v>
      </c>
      <c r="D7271" s="72" t="s">
        <v>12</v>
      </c>
      <c r="E7271" s="72" t="s">
        <v>157</v>
      </c>
      <c r="F7271" s="73">
        <v>132522</v>
      </c>
      <c r="G7271" s="72" t="s">
        <v>14</v>
      </c>
      <c r="H7271" s="72" t="s">
        <v>15</v>
      </c>
      <c r="I7271" s="72" t="s">
        <v>16</v>
      </c>
      <c r="J7271" s="72" t="s">
        <v>18</v>
      </c>
      <c r="K7271" s="72" t="s">
        <v>147</v>
      </c>
      <c r="L7271" s="72" t="s">
        <v>407</v>
      </c>
      <c r="M7271" s="72" t="s">
        <v>334</v>
      </c>
    </row>
    <row r="7272" spans="2:13" x14ac:dyDescent="0.25">
      <c r="B7272" s="72" t="s">
        <v>143</v>
      </c>
      <c r="C7272" s="72" t="s">
        <v>144</v>
      </c>
      <c r="D7272" s="72" t="s">
        <v>12</v>
      </c>
      <c r="E7272" s="72" t="s">
        <v>227</v>
      </c>
      <c r="F7272" s="73">
        <v>14719</v>
      </c>
      <c r="G7272" s="72" t="s">
        <v>14</v>
      </c>
      <c r="H7272" s="72" t="s">
        <v>15</v>
      </c>
      <c r="I7272" s="72" t="s">
        <v>16</v>
      </c>
      <c r="J7272" s="72" t="s">
        <v>18</v>
      </c>
      <c r="K7272" s="72" t="s">
        <v>33</v>
      </c>
      <c r="L7272" s="72" t="s">
        <v>314</v>
      </c>
      <c r="M7272" s="72" t="s">
        <v>191</v>
      </c>
    </row>
    <row r="7273" spans="2:13" x14ac:dyDescent="0.25">
      <c r="B7273" s="72" t="s">
        <v>143</v>
      </c>
      <c r="C7273" s="72" t="s">
        <v>144</v>
      </c>
      <c r="D7273" s="72" t="s">
        <v>12</v>
      </c>
      <c r="E7273" s="72" t="s">
        <v>145</v>
      </c>
      <c r="F7273" s="73">
        <v>-16</v>
      </c>
      <c r="G7273" s="72" t="s">
        <v>14</v>
      </c>
      <c r="H7273" s="72" t="s">
        <v>155</v>
      </c>
      <c r="I7273" s="72" t="s">
        <v>16</v>
      </c>
      <c r="J7273" s="72" t="s">
        <v>18</v>
      </c>
      <c r="K7273" s="72" t="s">
        <v>33</v>
      </c>
      <c r="L7273" s="72" t="s">
        <v>408</v>
      </c>
      <c r="M7273" s="72"/>
    </row>
    <row r="7274" spans="2:13" x14ac:dyDescent="0.25">
      <c r="B7274" s="72" t="s">
        <v>143</v>
      </c>
      <c r="C7274" s="72" t="s">
        <v>144</v>
      </c>
      <c r="D7274" s="72" t="s">
        <v>12</v>
      </c>
      <c r="E7274" s="72" t="s">
        <v>209</v>
      </c>
      <c r="F7274" s="73">
        <v>44801335</v>
      </c>
      <c r="G7274" s="72" t="s">
        <v>14</v>
      </c>
      <c r="H7274" s="72" t="s">
        <v>15</v>
      </c>
      <c r="I7274" s="72" t="s">
        <v>16</v>
      </c>
      <c r="J7274" s="72" t="s">
        <v>18</v>
      </c>
      <c r="K7274" s="72" t="s">
        <v>184</v>
      </c>
      <c r="L7274" s="72" t="s">
        <v>231</v>
      </c>
      <c r="M7274" s="72" t="s">
        <v>334</v>
      </c>
    </row>
    <row r="7275" spans="2:13" x14ac:dyDescent="0.25">
      <c r="B7275" s="72" t="s">
        <v>143</v>
      </c>
      <c r="C7275" s="72" t="s">
        <v>144</v>
      </c>
      <c r="D7275" s="72" t="s">
        <v>12</v>
      </c>
      <c r="E7275" s="72" t="s">
        <v>188</v>
      </c>
      <c r="F7275" s="73">
        <v>955214</v>
      </c>
      <c r="G7275" s="72" t="s">
        <v>14</v>
      </c>
      <c r="H7275" s="72" t="s">
        <v>155</v>
      </c>
      <c r="I7275" s="72" t="s">
        <v>16</v>
      </c>
      <c r="J7275" s="72" t="s">
        <v>18</v>
      </c>
      <c r="K7275" s="72" t="s">
        <v>147</v>
      </c>
      <c r="L7275" s="72" t="s">
        <v>273</v>
      </c>
      <c r="M7275" s="72" t="s">
        <v>191</v>
      </c>
    </row>
    <row r="7276" spans="2:13" x14ac:dyDescent="0.25">
      <c r="B7276" s="72" t="s">
        <v>143</v>
      </c>
      <c r="C7276" s="72" t="s">
        <v>144</v>
      </c>
      <c r="D7276" s="72" t="s">
        <v>12</v>
      </c>
      <c r="E7276" s="72" t="s">
        <v>197</v>
      </c>
      <c r="F7276" s="73">
        <v>6634</v>
      </c>
      <c r="G7276" s="72" t="s">
        <v>14</v>
      </c>
      <c r="H7276" s="72" t="s">
        <v>15</v>
      </c>
      <c r="I7276" s="72" t="s">
        <v>16</v>
      </c>
      <c r="J7276" s="72" t="s">
        <v>18</v>
      </c>
      <c r="K7276" s="72" t="s">
        <v>24</v>
      </c>
      <c r="L7276" s="72" t="s">
        <v>655</v>
      </c>
      <c r="M7276" s="72" t="s">
        <v>191</v>
      </c>
    </row>
    <row r="7277" spans="2:13" x14ac:dyDescent="0.25">
      <c r="B7277" s="72" t="s">
        <v>143</v>
      </c>
      <c r="C7277" s="72" t="s">
        <v>144</v>
      </c>
      <c r="D7277" s="72" t="s">
        <v>12</v>
      </c>
      <c r="E7277" s="72" t="s">
        <v>229</v>
      </c>
      <c r="F7277" s="73">
        <v>-452</v>
      </c>
      <c r="G7277" s="72" t="s">
        <v>14</v>
      </c>
      <c r="H7277" s="72" t="s">
        <v>155</v>
      </c>
      <c r="I7277" s="72" t="s">
        <v>16</v>
      </c>
      <c r="J7277" s="72" t="s">
        <v>18</v>
      </c>
      <c r="K7277" s="72" t="s">
        <v>33</v>
      </c>
      <c r="L7277" s="72" t="s">
        <v>354</v>
      </c>
      <c r="M7277" s="72"/>
    </row>
    <row r="7278" spans="2:13" x14ac:dyDescent="0.25">
      <c r="B7278" s="72" t="s">
        <v>143</v>
      </c>
      <c r="C7278" s="72" t="s">
        <v>144</v>
      </c>
      <c r="D7278" s="72" t="s">
        <v>12</v>
      </c>
      <c r="E7278" s="72" t="s">
        <v>219</v>
      </c>
      <c r="F7278" s="73">
        <v>190481</v>
      </c>
      <c r="G7278" s="72" t="s">
        <v>14</v>
      </c>
      <c r="H7278" s="72" t="s">
        <v>15</v>
      </c>
      <c r="I7278" s="72" t="s">
        <v>16</v>
      </c>
      <c r="J7278" s="72" t="s">
        <v>18</v>
      </c>
      <c r="K7278" s="72" t="s">
        <v>33</v>
      </c>
      <c r="L7278" s="72" t="s">
        <v>354</v>
      </c>
      <c r="M7278" s="72"/>
    </row>
    <row r="7279" spans="2:13" x14ac:dyDescent="0.25">
      <c r="B7279" s="72" t="s">
        <v>143</v>
      </c>
      <c r="C7279" s="72" t="s">
        <v>144</v>
      </c>
      <c r="D7279" s="72" t="s">
        <v>12</v>
      </c>
      <c r="E7279" s="72" t="s">
        <v>282</v>
      </c>
      <c r="F7279" s="73">
        <v>-7958</v>
      </c>
      <c r="G7279" s="72" t="s">
        <v>14</v>
      </c>
      <c r="H7279" s="72" t="s">
        <v>155</v>
      </c>
      <c r="I7279" s="72" t="s">
        <v>16</v>
      </c>
      <c r="J7279" s="72" t="s">
        <v>18</v>
      </c>
      <c r="K7279" s="72" t="s">
        <v>21</v>
      </c>
      <c r="L7279" s="72" t="s">
        <v>22</v>
      </c>
      <c r="M7279" s="72"/>
    </row>
    <row r="7280" spans="2:13" x14ac:dyDescent="0.25">
      <c r="B7280" s="72" t="s">
        <v>143</v>
      </c>
      <c r="C7280" s="72" t="s">
        <v>144</v>
      </c>
      <c r="D7280" s="72" t="s">
        <v>12</v>
      </c>
      <c r="E7280" s="72" t="s">
        <v>383</v>
      </c>
      <c r="F7280" s="73">
        <v>15014</v>
      </c>
      <c r="G7280" s="72" t="s">
        <v>14</v>
      </c>
      <c r="H7280" s="72" t="s">
        <v>155</v>
      </c>
      <c r="I7280" s="72" t="s">
        <v>16</v>
      </c>
      <c r="J7280" s="72" t="s">
        <v>18</v>
      </c>
      <c r="K7280" s="72" t="s">
        <v>267</v>
      </c>
      <c r="L7280" s="72" t="s">
        <v>641</v>
      </c>
      <c r="M7280" s="72" t="s">
        <v>384</v>
      </c>
    </row>
    <row r="7281" spans="2:13" x14ac:dyDescent="0.25">
      <c r="B7281" s="72" t="s">
        <v>143</v>
      </c>
      <c r="C7281" s="72" t="s">
        <v>144</v>
      </c>
      <c r="D7281" s="72" t="s">
        <v>12</v>
      </c>
      <c r="E7281" s="72" t="s">
        <v>188</v>
      </c>
      <c r="F7281" s="73">
        <v>19520</v>
      </c>
      <c r="G7281" s="72" t="s">
        <v>14</v>
      </c>
      <c r="H7281" s="72" t="s">
        <v>155</v>
      </c>
      <c r="I7281" s="72" t="s">
        <v>16</v>
      </c>
      <c r="J7281" s="72" t="s">
        <v>18</v>
      </c>
      <c r="K7281" s="72" t="s">
        <v>21</v>
      </c>
      <c r="L7281" s="72" t="s">
        <v>494</v>
      </c>
      <c r="M7281" s="72" t="s">
        <v>151</v>
      </c>
    </row>
    <row r="7282" spans="2:13" x14ac:dyDescent="0.25">
      <c r="B7282" s="72" t="s">
        <v>143</v>
      </c>
      <c r="C7282" s="72" t="s">
        <v>144</v>
      </c>
      <c r="D7282" s="72" t="s">
        <v>12</v>
      </c>
      <c r="E7282" s="72" t="s">
        <v>328</v>
      </c>
      <c r="F7282" s="73">
        <v>111011</v>
      </c>
      <c r="G7282" s="72" t="s">
        <v>14</v>
      </c>
      <c r="H7282" s="72" t="s">
        <v>15</v>
      </c>
      <c r="I7282" s="72" t="s">
        <v>16</v>
      </c>
      <c r="J7282" s="72" t="s">
        <v>18</v>
      </c>
      <c r="K7282" s="72" t="s">
        <v>147</v>
      </c>
      <c r="L7282" s="72" t="s">
        <v>378</v>
      </c>
      <c r="M7282" s="72" t="s">
        <v>159</v>
      </c>
    </row>
    <row r="7283" spans="2:13" x14ac:dyDescent="0.25">
      <c r="B7283" s="72" t="s">
        <v>143</v>
      </c>
      <c r="C7283" s="72" t="s">
        <v>144</v>
      </c>
      <c r="D7283" s="72" t="s">
        <v>12</v>
      </c>
      <c r="E7283" s="72" t="s">
        <v>199</v>
      </c>
      <c r="F7283" s="73">
        <v>4482</v>
      </c>
      <c r="G7283" s="72" t="s">
        <v>14</v>
      </c>
      <c r="H7283" s="72" t="s">
        <v>155</v>
      </c>
      <c r="I7283" s="72" t="s">
        <v>16</v>
      </c>
      <c r="J7283" s="72" t="s">
        <v>18</v>
      </c>
      <c r="K7283" s="72" t="s">
        <v>267</v>
      </c>
      <c r="L7283" s="72" t="s">
        <v>628</v>
      </c>
      <c r="M7283" s="72"/>
    </row>
    <row r="7284" spans="2:13" x14ac:dyDescent="0.25">
      <c r="B7284" s="72" t="s">
        <v>143</v>
      </c>
      <c r="C7284" s="72" t="s">
        <v>144</v>
      </c>
      <c r="D7284" s="72" t="s">
        <v>12</v>
      </c>
      <c r="E7284" s="72" t="s">
        <v>154</v>
      </c>
      <c r="F7284" s="73">
        <v>-152</v>
      </c>
      <c r="G7284" s="72" t="s">
        <v>14</v>
      </c>
      <c r="H7284" s="72" t="s">
        <v>15</v>
      </c>
      <c r="I7284" s="72" t="s">
        <v>16</v>
      </c>
      <c r="J7284" s="72" t="s">
        <v>18</v>
      </c>
      <c r="K7284" s="72" t="s">
        <v>267</v>
      </c>
      <c r="L7284" s="72" t="s">
        <v>308</v>
      </c>
      <c r="M7284" s="72"/>
    </row>
    <row r="7285" spans="2:13" x14ac:dyDescent="0.25">
      <c r="B7285" s="72" t="s">
        <v>143</v>
      </c>
      <c r="C7285" s="72" t="s">
        <v>144</v>
      </c>
      <c r="D7285" s="72" t="s">
        <v>12</v>
      </c>
      <c r="E7285" s="72" t="s">
        <v>160</v>
      </c>
      <c r="F7285" s="73">
        <v>1039533</v>
      </c>
      <c r="G7285" s="72" t="s">
        <v>14</v>
      </c>
      <c r="H7285" s="72" t="s">
        <v>155</v>
      </c>
      <c r="I7285" s="72" t="s">
        <v>16</v>
      </c>
      <c r="J7285" s="72" t="s">
        <v>18</v>
      </c>
      <c r="K7285" s="72" t="s">
        <v>33</v>
      </c>
      <c r="L7285" s="72" t="s">
        <v>392</v>
      </c>
      <c r="M7285" s="72" t="s">
        <v>248</v>
      </c>
    </row>
    <row r="7286" spans="2:13" x14ac:dyDescent="0.25">
      <c r="B7286" s="72" t="s">
        <v>143</v>
      </c>
      <c r="C7286" s="72" t="s">
        <v>144</v>
      </c>
      <c r="D7286" s="72" t="s">
        <v>12</v>
      </c>
      <c r="E7286" s="72" t="s">
        <v>181</v>
      </c>
      <c r="F7286" s="73">
        <v>-8239</v>
      </c>
      <c r="G7286" s="72" t="s">
        <v>14</v>
      </c>
      <c r="H7286" s="72" t="s">
        <v>15</v>
      </c>
      <c r="I7286" s="72" t="s">
        <v>16</v>
      </c>
      <c r="J7286" s="72" t="s">
        <v>18</v>
      </c>
      <c r="K7286" s="72" t="s">
        <v>147</v>
      </c>
      <c r="L7286" s="72" t="s">
        <v>148</v>
      </c>
      <c r="M7286" s="72"/>
    </row>
    <row r="7287" spans="2:13" x14ac:dyDescent="0.25">
      <c r="B7287" s="72" t="s">
        <v>143</v>
      </c>
      <c r="C7287" s="72" t="s">
        <v>144</v>
      </c>
      <c r="D7287" s="72" t="s">
        <v>12</v>
      </c>
      <c r="E7287" s="72" t="s">
        <v>164</v>
      </c>
      <c r="F7287" s="73">
        <v>-8995</v>
      </c>
      <c r="G7287" s="72" t="s">
        <v>14</v>
      </c>
      <c r="H7287" s="72" t="s">
        <v>155</v>
      </c>
      <c r="I7287" s="72" t="s">
        <v>16</v>
      </c>
      <c r="J7287" s="72" t="s">
        <v>18</v>
      </c>
      <c r="K7287" s="72" t="s">
        <v>33</v>
      </c>
      <c r="L7287" s="72" t="s">
        <v>233</v>
      </c>
      <c r="M7287" s="72"/>
    </row>
    <row r="7288" spans="2:13" x14ac:dyDescent="0.25">
      <c r="B7288" s="72" t="s">
        <v>143</v>
      </c>
      <c r="C7288" s="72" t="s">
        <v>144</v>
      </c>
      <c r="D7288" s="72" t="s">
        <v>12</v>
      </c>
      <c r="E7288" s="72" t="s">
        <v>145</v>
      </c>
      <c r="F7288" s="73">
        <v>-11548</v>
      </c>
      <c r="G7288" s="72" t="s">
        <v>14</v>
      </c>
      <c r="H7288" s="72" t="s">
        <v>15</v>
      </c>
      <c r="I7288" s="72" t="s">
        <v>16</v>
      </c>
      <c r="J7288" s="72" t="s">
        <v>18</v>
      </c>
      <c r="K7288" s="72" t="s">
        <v>161</v>
      </c>
      <c r="L7288" s="72" t="s">
        <v>507</v>
      </c>
      <c r="M7288" s="72"/>
    </row>
    <row r="7289" spans="2:13" x14ac:dyDescent="0.25">
      <c r="B7289" s="72" t="s">
        <v>143</v>
      </c>
      <c r="C7289" s="72" t="s">
        <v>144</v>
      </c>
      <c r="D7289" s="72" t="s">
        <v>12</v>
      </c>
      <c r="E7289" s="72" t="s">
        <v>181</v>
      </c>
      <c r="F7289" s="73">
        <v>-25</v>
      </c>
      <c r="G7289" s="72" t="s">
        <v>14</v>
      </c>
      <c r="H7289" s="72" t="s">
        <v>155</v>
      </c>
      <c r="I7289" s="72" t="s">
        <v>136</v>
      </c>
      <c r="J7289" s="72" t="s">
        <v>18</v>
      </c>
      <c r="K7289" s="72" t="s">
        <v>21</v>
      </c>
      <c r="L7289" s="72" t="s">
        <v>274</v>
      </c>
      <c r="M7289" s="72"/>
    </row>
    <row r="7290" spans="2:13" x14ac:dyDescent="0.25">
      <c r="B7290" s="72" t="s">
        <v>143</v>
      </c>
      <c r="C7290" s="72" t="s">
        <v>144</v>
      </c>
      <c r="D7290" s="72" t="s">
        <v>12</v>
      </c>
      <c r="E7290" s="72" t="s">
        <v>197</v>
      </c>
      <c r="F7290" s="73">
        <v>69277</v>
      </c>
      <c r="G7290" s="72" t="s">
        <v>14</v>
      </c>
      <c r="H7290" s="72" t="s">
        <v>155</v>
      </c>
      <c r="I7290" s="72" t="s">
        <v>16</v>
      </c>
      <c r="J7290" s="72" t="s">
        <v>18</v>
      </c>
      <c r="K7290" s="72" t="s">
        <v>33</v>
      </c>
      <c r="L7290" s="72" t="s">
        <v>686</v>
      </c>
      <c r="M7290" s="72" t="s">
        <v>163</v>
      </c>
    </row>
    <row r="7291" spans="2:13" x14ac:dyDescent="0.25">
      <c r="B7291" s="72" t="s">
        <v>143</v>
      </c>
      <c r="C7291" s="72" t="s">
        <v>144</v>
      </c>
      <c r="D7291" s="72" t="s">
        <v>12</v>
      </c>
      <c r="E7291" s="72" t="s">
        <v>219</v>
      </c>
      <c r="F7291" s="73">
        <v>365483</v>
      </c>
      <c r="G7291" s="72" t="s">
        <v>14</v>
      </c>
      <c r="H7291" s="72" t="s">
        <v>155</v>
      </c>
      <c r="I7291" s="72" t="s">
        <v>16</v>
      </c>
      <c r="J7291" s="72" t="s">
        <v>18</v>
      </c>
      <c r="K7291" s="72" t="s">
        <v>33</v>
      </c>
      <c r="L7291" s="72" t="s">
        <v>339</v>
      </c>
      <c r="M7291" s="72"/>
    </row>
    <row r="7292" spans="2:13" x14ac:dyDescent="0.25">
      <c r="B7292" s="72" t="s">
        <v>143</v>
      </c>
      <c r="C7292" s="72" t="s">
        <v>144</v>
      </c>
      <c r="D7292" s="72" t="s">
        <v>12</v>
      </c>
      <c r="E7292" s="72" t="s">
        <v>154</v>
      </c>
      <c r="F7292" s="73">
        <v>-3196</v>
      </c>
      <c r="G7292" s="72" t="s">
        <v>14</v>
      </c>
      <c r="H7292" s="72" t="s">
        <v>155</v>
      </c>
      <c r="I7292" s="72" t="s">
        <v>16</v>
      </c>
      <c r="J7292" s="72" t="s">
        <v>18</v>
      </c>
      <c r="K7292" s="72" t="s">
        <v>21</v>
      </c>
      <c r="L7292" s="72" t="s">
        <v>711</v>
      </c>
      <c r="M7292" s="72"/>
    </row>
    <row r="7293" spans="2:13" x14ac:dyDescent="0.25">
      <c r="B7293" s="72" t="s">
        <v>143</v>
      </c>
      <c r="C7293" s="72" t="s">
        <v>144</v>
      </c>
      <c r="D7293" s="72" t="s">
        <v>12</v>
      </c>
      <c r="E7293" s="72" t="s">
        <v>154</v>
      </c>
      <c r="F7293" s="73">
        <v>-65127</v>
      </c>
      <c r="G7293" s="72" t="s">
        <v>14</v>
      </c>
      <c r="H7293" s="72" t="s">
        <v>15</v>
      </c>
      <c r="I7293" s="72" t="s">
        <v>16</v>
      </c>
      <c r="J7293" s="72" t="s">
        <v>18</v>
      </c>
      <c r="K7293" s="72" t="s">
        <v>161</v>
      </c>
      <c r="L7293" s="72" t="s">
        <v>174</v>
      </c>
      <c r="M7293" s="72"/>
    </row>
    <row r="7294" spans="2:13" x14ac:dyDescent="0.25">
      <c r="B7294" s="72" t="s">
        <v>143</v>
      </c>
      <c r="C7294" s="72" t="s">
        <v>144</v>
      </c>
      <c r="D7294" s="72" t="s">
        <v>12</v>
      </c>
      <c r="E7294" s="72" t="s">
        <v>152</v>
      </c>
      <c r="F7294" s="73">
        <v>-21346</v>
      </c>
      <c r="G7294" s="72" t="s">
        <v>14</v>
      </c>
      <c r="H7294" s="72" t="s">
        <v>155</v>
      </c>
      <c r="I7294" s="72" t="s">
        <v>16</v>
      </c>
      <c r="J7294" s="72" t="s">
        <v>371</v>
      </c>
      <c r="K7294" s="72" t="s">
        <v>33</v>
      </c>
      <c r="L7294" s="72" t="s">
        <v>485</v>
      </c>
      <c r="M7294" s="72"/>
    </row>
    <row r="7295" spans="2:13" x14ac:dyDescent="0.25">
      <c r="B7295" s="72" t="s">
        <v>143</v>
      </c>
      <c r="C7295" s="72" t="s">
        <v>144</v>
      </c>
      <c r="D7295" s="72" t="s">
        <v>12</v>
      </c>
      <c r="E7295" s="72" t="s">
        <v>328</v>
      </c>
      <c r="F7295" s="73">
        <v>949072</v>
      </c>
      <c r="G7295" s="72" t="s">
        <v>14</v>
      </c>
      <c r="H7295" s="72" t="s">
        <v>15</v>
      </c>
      <c r="I7295" s="72" t="s">
        <v>16</v>
      </c>
      <c r="J7295" s="72" t="s">
        <v>18</v>
      </c>
      <c r="K7295" s="72" t="s">
        <v>165</v>
      </c>
      <c r="L7295" s="72" t="s">
        <v>243</v>
      </c>
      <c r="M7295" s="72" t="s">
        <v>159</v>
      </c>
    </row>
    <row r="7296" spans="2:13" x14ac:dyDescent="0.25">
      <c r="B7296" s="72" t="s">
        <v>143</v>
      </c>
      <c r="C7296" s="72" t="s">
        <v>144</v>
      </c>
      <c r="D7296" s="72" t="s">
        <v>12</v>
      </c>
      <c r="E7296" s="72" t="s">
        <v>229</v>
      </c>
      <c r="F7296" s="73">
        <v>-156</v>
      </c>
      <c r="G7296" s="72" t="s">
        <v>14</v>
      </c>
      <c r="H7296" s="72" t="s">
        <v>15</v>
      </c>
      <c r="I7296" s="72" t="s">
        <v>16</v>
      </c>
      <c r="J7296" s="72" t="s">
        <v>18</v>
      </c>
      <c r="K7296" s="72" t="s">
        <v>189</v>
      </c>
      <c r="L7296" s="72" t="s">
        <v>696</v>
      </c>
      <c r="M7296" s="72"/>
    </row>
    <row r="7297" spans="2:13" x14ac:dyDescent="0.25">
      <c r="B7297" s="72" t="s">
        <v>143</v>
      </c>
      <c r="C7297" s="72" t="s">
        <v>144</v>
      </c>
      <c r="D7297" s="72" t="s">
        <v>12</v>
      </c>
      <c r="E7297" s="72" t="s">
        <v>219</v>
      </c>
      <c r="F7297" s="73">
        <v>380423</v>
      </c>
      <c r="G7297" s="72" t="s">
        <v>14</v>
      </c>
      <c r="H7297" s="72" t="s">
        <v>15</v>
      </c>
      <c r="I7297" s="72" t="s">
        <v>16</v>
      </c>
      <c r="J7297" s="72" t="s">
        <v>18</v>
      </c>
      <c r="K7297" s="72" t="s">
        <v>33</v>
      </c>
      <c r="L7297" s="72" t="s">
        <v>231</v>
      </c>
      <c r="M7297" s="72"/>
    </row>
    <row r="7298" spans="2:13" x14ac:dyDescent="0.25">
      <c r="B7298" s="72" t="s">
        <v>143</v>
      </c>
      <c r="C7298" s="72" t="s">
        <v>144</v>
      </c>
      <c r="D7298" s="72" t="s">
        <v>12</v>
      </c>
      <c r="E7298" s="72" t="s">
        <v>160</v>
      </c>
      <c r="F7298" s="73">
        <v>18552</v>
      </c>
      <c r="G7298" s="72" t="s">
        <v>14</v>
      </c>
      <c r="H7298" s="72" t="s">
        <v>155</v>
      </c>
      <c r="I7298" s="72" t="s">
        <v>16</v>
      </c>
      <c r="J7298" s="72" t="s">
        <v>18</v>
      </c>
      <c r="K7298" s="72" t="s">
        <v>33</v>
      </c>
      <c r="L7298" s="72" t="s">
        <v>650</v>
      </c>
      <c r="M7298" s="72" t="s">
        <v>191</v>
      </c>
    </row>
    <row r="7299" spans="2:13" x14ac:dyDescent="0.25">
      <c r="B7299" s="72" t="s">
        <v>143</v>
      </c>
      <c r="C7299" s="72" t="s">
        <v>144</v>
      </c>
      <c r="D7299" s="72" t="s">
        <v>12</v>
      </c>
      <c r="E7299" s="72" t="s">
        <v>282</v>
      </c>
      <c r="F7299" s="73">
        <v>-11850</v>
      </c>
      <c r="G7299" s="72" t="s">
        <v>14</v>
      </c>
      <c r="H7299" s="72" t="s">
        <v>15</v>
      </c>
      <c r="I7299" s="72" t="s">
        <v>136</v>
      </c>
      <c r="J7299" s="72" t="s">
        <v>18</v>
      </c>
      <c r="K7299" s="72" t="s">
        <v>205</v>
      </c>
      <c r="L7299" s="72" t="s">
        <v>401</v>
      </c>
      <c r="M7299" s="72"/>
    </row>
    <row r="7300" spans="2:13" x14ac:dyDescent="0.25">
      <c r="B7300" s="72" t="s">
        <v>143</v>
      </c>
      <c r="C7300" s="72" t="s">
        <v>144</v>
      </c>
      <c r="D7300" s="72" t="s">
        <v>12</v>
      </c>
      <c r="E7300" s="72" t="s">
        <v>152</v>
      </c>
      <c r="F7300" s="73">
        <v>-7976</v>
      </c>
      <c r="G7300" s="72" t="s">
        <v>14</v>
      </c>
      <c r="H7300" s="72" t="s">
        <v>155</v>
      </c>
      <c r="I7300" s="72" t="s">
        <v>16</v>
      </c>
      <c r="J7300" s="72" t="s">
        <v>18</v>
      </c>
      <c r="K7300" s="72" t="s">
        <v>33</v>
      </c>
      <c r="L7300" s="72" t="s">
        <v>485</v>
      </c>
      <c r="M7300" s="72"/>
    </row>
    <row r="7301" spans="2:13" x14ac:dyDescent="0.25">
      <c r="B7301" s="72" t="s">
        <v>143</v>
      </c>
      <c r="C7301" s="72" t="s">
        <v>144</v>
      </c>
      <c r="D7301" s="72" t="s">
        <v>12</v>
      </c>
      <c r="E7301" s="72" t="s">
        <v>188</v>
      </c>
      <c r="F7301" s="73">
        <v>1964</v>
      </c>
      <c r="G7301" s="72" t="s">
        <v>14</v>
      </c>
      <c r="H7301" s="72" t="s">
        <v>15</v>
      </c>
      <c r="I7301" s="72" t="s">
        <v>16</v>
      </c>
      <c r="J7301" s="72" t="s">
        <v>220</v>
      </c>
      <c r="K7301" s="72" t="s">
        <v>147</v>
      </c>
      <c r="L7301" s="72" t="s">
        <v>416</v>
      </c>
      <c r="M7301" s="72" t="s">
        <v>151</v>
      </c>
    </row>
    <row r="7302" spans="2:13" x14ac:dyDescent="0.25">
      <c r="B7302" s="72" t="s">
        <v>143</v>
      </c>
      <c r="C7302" s="72" t="s">
        <v>144</v>
      </c>
      <c r="D7302" s="72" t="s">
        <v>12</v>
      </c>
      <c r="E7302" s="72" t="s">
        <v>152</v>
      </c>
      <c r="F7302" s="73">
        <v>-9136</v>
      </c>
      <c r="G7302" s="72" t="s">
        <v>14</v>
      </c>
      <c r="H7302" s="72" t="s">
        <v>155</v>
      </c>
      <c r="I7302" s="72" t="s">
        <v>16</v>
      </c>
      <c r="J7302" s="72" t="s">
        <v>18</v>
      </c>
      <c r="K7302" s="72" t="s">
        <v>33</v>
      </c>
      <c r="L7302" s="72" t="s">
        <v>537</v>
      </c>
      <c r="M7302" s="72"/>
    </row>
    <row r="7303" spans="2:13" x14ac:dyDescent="0.25">
      <c r="B7303" s="72" t="s">
        <v>143</v>
      </c>
      <c r="C7303" s="72" t="s">
        <v>144</v>
      </c>
      <c r="D7303" s="72" t="s">
        <v>12</v>
      </c>
      <c r="E7303" s="72" t="s">
        <v>197</v>
      </c>
      <c r="F7303" s="73">
        <v>128603</v>
      </c>
      <c r="G7303" s="72" t="s">
        <v>14</v>
      </c>
      <c r="H7303" s="72" t="s">
        <v>15</v>
      </c>
      <c r="I7303" s="72" t="s">
        <v>16</v>
      </c>
      <c r="J7303" s="72" t="s">
        <v>18</v>
      </c>
      <c r="K7303" s="72" t="s">
        <v>214</v>
      </c>
      <c r="L7303" s="72" t="s">
        <v>560</v>
      </c>
      <c r="M7303" s="72" t="s">
        <v>163</v>
      </c>
    </row>
    <row r="7304" spans="2:13" x14ac:dyDescent="0.25">
      <c r="B7304" s="72" t="s">
        <v>143</v>
      </c>
      <c r="C7304" s="72" t="s">
        <v>144</v>
      </c>
      <c r="D7304" s="72" t="s">
        <v>12</v>
      </c>
      <c r="E7304" s="72" t="s">
        <v>188</v>
      </c>
      <c r="F7304" s="73">
        <v>311779</v>
      </c>
      <c r="G7304" s="72" t="s">
        <v>14</v>
      </c>
      <c r="H7304" s="72" t="s">
        <v>15</v>
      </c>
      <c r="I7304" s="72" t="s">
        <v>16</v>
      </c>
      <c r="J7304" s="72" t="s">
        <v>18</v>
      </c>
      <c r="K7304" s="72" t="s">
        <v>165</v>
      </c>
      <c r="L7304" s="72" t="s">
        <v>549</v>
      </c>
      <c r="M7304" s="72" t="s">
        <v>163</v>
      </c>
    </row>
    <row r="7305" spans="2:13" x14ac:dyDescent="0.25">
      <c r="B7305" s="72" t="s">
        <v>143</v>
      </c>
      <c r="C7305" s="72" t="s">
        <v>144</v>
      </c>
      <c r="D7305" s="72" t="s">
        <v>12</v>
      </c>
      <c r="E7305" s="72" t="s">
        <v>152</v>
      </c>
      <c r="F7305" s="73">
        <v>-5587</v>
      </c>
      <c r="G7305" s="72" t="s">
        <v>14</v>
      </c>
      <c r="H7305" s="72" t="s">
        <v>15</v>
      </c>
      <c r="I7305" s="72" t="s">
        <v>16</v>
      </c>
      <c r="J7305" s="72" t="s">
        <v>18</v>
      </c>
      <c r="K7305" s="72" t="s">
        <v>33</v>
      </c>
      <c r="L7305" s="72" t="s">
        <v>221</v>
      </c>
      <c r="M7305" s="72"/>
    </row>
    <row r="7306" spans="2:13" x14ac:dyDescent="0.25">
      <c r="B7306" s="72" t="s">
        <v>143</v>
      </c>
      <c r="C7306" s="72" t="s">
        <v>144</v>
      </c>
      <c r="D7306" s="72" t="s">
        <v>12</v>
      </c>
      <c r="E7306" s="72" t="s">
        <v>199</v>
      </c>
      <c r="F7306" s="73">
        <v>2206</v>
      </c>
      <c r="G7306" s="72" t="s">
        <v>14</v>
      </c>
      <c r="H7306" s="72" t="s">
        <v>15</v>
      </c>
      <c r="I7306" s="72" t="s">
        <v>16</v>
      </c>
      <c r="J7306" s="72" t="s">
        <v>18</v>
      </c>
      <c r="K7306" s="72" t="s">
        <v>33</v>
      </c>
      <c r="L7306" s="72" t="s">
        <v>285</v>
      </c>
      <c r="M7306" s="72"/>
    </row>
    <row r="7307" spans="2:13" x14ac:dyDescent="0.25">
      <c r="B7307" s="72" t="s">
        <v>143</v>
      </c>
      <c r="C7307" s="72" t="s">
        <v>144</v>
      </c>
      <c r="D7307" s="72" t="s">
        <v>12</v>
      </c>
      <c r="E7307" s="72" t="s">
        <v>833</v>
      </c>
      <c r="F7307" s="73">
        <v>40209627</v>
      </c>
      <c r="G7307" s="72" t="s">
        <v>14</v>
      </c>
      <c r="H7307" s="72" t="s">
        <v>15</v>
      </c>
      <c r="I7307" s="72" t="s">
        <v>136</v>
      </c>
      <c r="J7307" s="72" t="s">
        <v>18</v>
      </c>
      <c r="K7307" s="72" t="s">
        <v>303</v>
      </c>
      <c r="L7307" s="72" t="s">
        <v>304</v>
      </c>
      <c r="M7307" s="72" t="s">
        <v>203</v>
      </c>
    </row>
    <row r="7308" spans="2:13" x14ac:dyDescent="0.25">
      <c r="B7308" s="72" t="s">
        <v>143</v>
      </c>
      <c r="C7308" s="72" t="s">
        <v>144</v>
      </c>
      <c r="D7308" s="72" t="s">
        <v>12</v>
      </c>
      <c r="E7308" s="72" t="s">
        <v>160</v>
      </c>
      <c r="F7308" s="73">
        <v>62147</v>
      </c>
      <c r="G7308" s="72" t="s">
        <v>14</v>
      </c>
      <c r="H7308" s="72" t="s">
        <v>155</v>
      </c>
      <c r="I7308" s="72" t="s">
        <v>16</v>
      </c>
      <c r="J7308" s="72" t="s">
        <v>18</v>
      </c>
      <c r="K7308" s="72" t="s">
        <v>33</v>
      </c>
      <c r="L7308" s="72" t="s">
        <v>631</v>
      </c>
      <c r="M7308" s="72" t="s">
        <v>163</v>
      </c>
    </row>
    <row r="7309" spans="2:13" x14ac:dyDescent="0.25">
      <c r="B7309" s="72" t="s">
        <v>143</v>
      </c>
      <c r="C7309" s="72" t="s">
        <v>144</v>
      </c>
      <c r="D7309" s="72" t="s">
        <v>12</v>
      </c>
      <c r="E7309" s="72" t="s">
        <v>219</v>
      </c>
      <c r="F7309" s="73">
        <v>2743</v>
      </c>
      <c r="G7309" s="72" t="s">
        <v>14</v>
      </c>
      <c r="H7309" s="72" t="s">
        <v>15</v>
      </c>
      <c r="I7309" s="72" t="s">
        <v>136</v>
      </c>
      <c r="J7309" s="72" t="s">
        <v>18</v>
      </c>
      <c r="K7309" s="72" t="s">
        <v>147</v>
      </c>
      <c r="L7309" s="72" t="s">
        <v>255</v>
      </c>
      <c r="M7309" s="72"/>
    </row>
    <row r="7310" spans="2:13" x14ac:dyDescent="0.25">
      <c r="B7310" s="72" t="s">
        <v>143</v>
      </c>
      <c r="C7310" s="72" t="s">
        <v>144</v>
      </c>
      <c r="D7310" s="72" t="s">
        <v>12</v>
      </c>
      <c r="E7310" s="72" t="s">
        <v>152</v>
      </c>
      <c r="F7310" s="73">
        <v>-490</v>
      </c>
      <c r="G7310" s="72" t="s">
        <v>14</v>
      </c>
      <c r="H7310" s="72" t="s">
        <v>15</v>
      </c>
      <c r="I7310" s="72" t="s">
        <v>16</v>
      </c>
      <c r="J7310" s="72" t="s">
        <v>18</v>
      </c>
      <c r="K7310" s="72" t="s">
        <v>257</v>
      </c>
      <c r="L7310" s="72" t="s">
        <v>795</v>
      </c>
      <c r="M7310" s="72"/>
    </row>
    <row r="7311" spans="2:13" x14ac:dyDescent="0.25">
      <c r="B7311" s="72" t="s">
        <v>143</v>
      </c>
      <c r="C7311" s="72" t="s">
        <v>144</v>
      </c>
      <c r="D7311" s="72" t="s">
        <v>12</v>
      </c>
      <c r="E7311" s="72" t="s">
        <v>197</v>
      </c>
      <c r="F7311" s="73">
        <v>877385</v>
      </c>
      <c r="G7311" s="72" t="s">
        <v>14</v>
      </c>
      <c r="H7311" s="72" t="s">
        <v>155</v>
      </c>
      <c r="I7311" s="72" t="s">
        <v>16</v>
      </c>
      <c r="J7311" s="72" t="s">
        <v>18</v>
      </c>
      <c r="K7311" s="72" t="s">
        <v>33</v>
      </c>
      <c r="L7311" s="72" t="s">
        <v>568</v>
      </c>
      <c r="M7311" s="72" t="s">
        <v>151</v>
      </c>
    </row>
    <row r="7312" spans="2:13" x14ac:dyDescent="0.25">
      <c r="B7312" s="72" t="s">
        <v>143</v>
      </c>
      <c r="C7312" s="72" t="s">
        <v>144</v>
      </c>
      <c r="D7312" s="72" t="s">
        <v>12</v>
      </c>
      <c r="E7312" s="72" t="s">
        <v>164</v>
      </c>
      <c r="F7312" s="73">
        <v>-18</v>
      </c>
      <c r="G7312" s="72" t="s">
        <v>14</v>
      </c>
      <c r="H7312" s="72" t="s">
        <v>155</v>
      </c>
      <c r="I7312" s="72" t="s">
        <v>16</v>
      </c>
      <c r="J7312" s="72" t="s">
        <v>18</v>
      </c>
      <c r="K7312" s="72" t="s">
        <v>21</v>
      </c>
      <c r="L7312" s="72" t="s">
        <v>272</v>
      </c>
      <c r="M7312" s="72"/>
    </row>
    <row r="7313" spans="2:13" x14ac:dyDescent="0.25">
      <c r="B7313" s="72" t="s">
        <v>143</v>
      </c>
      <c r="C7313" s="72" t="s">
        <v>144</v>
      </c>
      <c r="D7313" s="72" t="s">
        <v>12</v>
      </c>
      <c r="E7313" s="72" t="s">
        <v>183</v>
      </c>
      <c r="F7313" s="73">
        <v>12735</v>
      </c>
      <c r="G7313" s="72" t="s">
        <v>14</v>
      </c>
      <c r="H7313" s="72" t="s">
        <v>155</v>
      </c>
      <c r="I7313" s="72" t="s">
        <v>16</v>
      </c>
      <c r="J7313" s="72" t="s">
        <v>18</v>
      </c>
      <c r="K7313" s="72" t="s">
        <v>33</v>
      </c>
      <c r="L7313" s="72" t="s">
        <v>537</v>
      </c>
      <c r="M7313" s="72" t="s">
        <v>151</v>
      </c>
    </row>
    <row r="7314" spans="2:13" x14ac:dyDescent="0.25">
      <c r="B7314" s="72" t="s">
        <v>143</v>
      </c>
      <c r="C7314" s="72" t="s">
        <v>144</v>
      </c>
      <c r="D7314" s="72" t="s">
        <v>12</v>
      </c>
      <c r="E7314" s="72" t="s">
        <v>335</v>
      </c>
      <c r="F7314" s="73">
        <v>62920</v>
      </c>
      <c r="G7314" s="72" t="s">
        <v>14</v>
      </c>
      <c r="H7314" s="72" t="s">
        <v>15</v>
      </c>
      <c r="I7314" s="72" t="s">
        <v>16</v>
      </c>
      <c r="J7314" s="72" t="s">
        <v>18</v>
      </c>
      <c r="K7314" s="72" t="s">
        <v>245</v>
      </c>
      <c r="L7314" s="72" t="s">
        <v>246</v>
      </c>
      <c r="M7314" s="72" t="s">
        <v>337</v>
      </c>
    </row>
    <row r="7315" spans="2:13" x14ac:dyDescent="0.25">
      <c r="B7315" s="72" t="s">
        <v>143</v>
      </c>
      <c r="C7315" s="72" t="s">
        <v>144</v>
      </c>
      <c r="D7315" s="72" t="s">
        <v>12</v>
      </c>
      <c r="E7315" s="72" t="s">
        <v>219</v>
      </c>
      <c r="F7315" s="73">
        <v>4</v>
      </c>
      <c r="G7315" s="72" t="s">
        <v>14</v>
      </c>
      <c r="H7315" s="72" t="s">
        <v>15</v>
      </c>
      <c r="I7315" s="72" t="s">
        <v>136</v>
      </c>
      <c r="J7315" s="72" t="s">
        <v>18</v>
      </c>
      <c r="K7315" s="72" t="s">
        <v>21</v>
      </c>
      <c r="L7315" s="72" t="s">
        <v>22</v>
      </c>
      <c r="M7315" s="72"/>
    </row>
    <row r="7316" spans="2:13" x14ac:dyDescent="0.25">
      <c r="B7316" s="72" t="s">
        <v>143</v>
      </c>
      <c r="C7316" s="72" t="s">
        <v>144</v>
      </c>
      <c r="D7316" s="72" t="s">
        <v>12</v>
      </c>
      <c r="E7316" s="72" t="s">
        <v>177</v>
      </c>
      <c r="F7316" s="73">
        <v>275475</v>
      </c>
      <c r="G7316" s="72" t="s">
        <v>14</v>
      </c>
      <c r="H7316" s="72" t="s">
        <v>155</v>
      </c>
      <c r="I7316" s="72" t="s">
        <v>16</v>
      </c>
      <c r="J7316" s="72" t="s">
        <v>18</v>
      </c>
      <c r="K7316" s="72" t="s">
        <v>267</v>
      </c>
      <c r="L7316" s="72" t="s">
        <v>381</v>
      </c>
      <c r="M7316" s="72"/>
    </row>
    <row r="7317" spans="2:13" x14ac:dyDescent="0.25">
      <c r="B7317" s="72" t="s">
        <v>143</v>
      </c>
      <c r="C7317" s="72" t="s">
        <v>144</v>
      </c>
      <c r="D7317" s="72" t="s">
        <v>12</v>
      </c>
      <c r="E7317" s="72" t="s">
        <v>177</v>
      </c>
      <c r="F7317" s="73">
        <v>59</v>
      </c>
      <c r="G7317" s="72" t="s">
        <v>14</v>
      </c>
      <c r="H7317" s="72" t="s">
        <v>155</v>
      </c>
      <c r="I7317" s="72" t="s">
        <v>16</v>
      </c>
      <c r="J7317" s="72" t="s">
        <v>18</v>
      </c>
      <c r="K7317" s="72" t="s">
        <v>33</v>
      </c>
      <c r="L7317" s="72" t="s">
        <v>239</v>
      </c>
      <c r="M7317" s="72"/>
    </row>
    <row r="7318" spans="2:13" x14ac:dyDescent="0.25">
      <c r="B7318" s="72" t="s">
        <v>143</v>
      </c>
      <c r="C7318" s="72" t="s">
        <v>144</v>
      </c>
      <c r="D7318" s="72" t="s">
        <v>12</v>
      </c>
      <c r="E7318" s="72" t="s">
        <v>149</v>
      </c>
      <c r="F7318" s="73">
        <v>32041872</v>
      </c>
      <c r="G7318" s="72" t="s">
        <v>14</v>
      </c>
      <c r="H7318" s="72" t="s">
        <v>15</v>
      </c>
      <c r="I7318" s="72" t="s">
        <v>16</v>
      </c>
      <c r="J7318" s="72" t="s">
        <v>18</v>
      </c>
      <c r="K7318" s="72" t="s">
        <v>147</v>
      </c>
      <c r="L7318" s="72" t="s">
        <v>327</v>
      </c>
      <c r="M7318" s="72" t="s">
        <v>151</v>
      </c>
    </row>
    <row r="7319" spans="2:13" x14ac:dyDescent="0.25">
      <c r="B7319" s="72" t="s">
        <v>143</v>
      </c>
      <c r="C7319" s="72" t="s">
        <v>144</v>
      </c>
      <c r="D7319" s="72" t="s">
        <v>12</v>
      </c>
      <c r="E7319" s="72" t="s">
        <v>164</v>
      </c>
      <c r="F7319" s="73">
        <v>-35059</v>
      </c>
      <c r="G7319" s="72" t="s">
        <v>14</v>
      </c>
      <c r="H7319" s="72" t="s">
        <v>15</v>
      </c>
      <c r="I7319" s="72" t="s">
        <v>16</v>
      </c>
      <c r="J7319" s="72" t="s">
        <v>18</v>
      </c>
      <c r="K7319" s="72" t="s">
        <v>161</v>
      </c>
      <c r="L7319" s="72" t="s">
        <v>375</v>
      </c>
      <c r="M7319" s="72"/>
    </row>
    <row r="7320" spans="2:13" x14ac:dyDescent="0.25">
      <c r="B7320" s="72" t="s">
        <v>143</v>
      </c>
      <c r="C7320" s="72" t="s">
        <v>144</v>
      </c>
      <c r="D7320" s="72" t="s">
        <v>12</v>
      </c>
      <c r="E7320" s="72" t="s">
        <v>181</v>
      </c>
      <c r="F7320" s="73">
        <v>-196</v>
      </c>
      <c r="G7320" s="72" t="s">
        <v>14</v>
      </c>
      <c r="H7320" s="72" t="s">
        <v>155</v>
      </c>
      <c r="I7320" s="72" t="s">
        <v>16</v>
      </c>
      <c r="J7320" s="72" t="s">
        <v>18</v>
      </c>
      <c r="K7320" s="72" t="s">
        <v>33</v>
      </c>
      <c r="L7320" s="72" t="s">
        <v>286</v>
      </c>
      <c r="M7320" s="72"/>
    </row>
    <row r="7321" spans="2:13" x14ac:dyDescent="0.25">
      <c r="B7321" s="72" t="s">
        <v>143</v>
      </c>
      <c r="C7321" s="72" t="s">
        <v>144</v>
      </c>
      <c r="D7321" s="72" t="s">
        <v>12</v>
      </c>
      <c r="E7321" s="72" t="s">
        <v>188</v>
      </c>
      <c r="F7321" s="73">
        <v>246153</v>
      </c>
      <c r="G7321" s="72" t="s">
        <v>14</v>
      </c>
      <c r="H7321" s="72" t="s">
        <v>15</v>
      </c>
      <c r="I7321" s="72" t="s">
        <v>16</v>
      </c>
      <c r="J7321" s="72" t="s">
        <v>18</v>
      </c>
      <c r="K7321" s="72" t="s">
        <v>147</v>
      </c>
      <c r="L7321" s="72" t="s">
        <v>550</v>
      </c>
      <c r="M7321" s="72" t="s">
        <v>191</v>
      </c>
    </row>
    <row r="7322" spans="2:13" x14ac:dyDescent="0.25">
      <c r="B7322" s="72" t="s">
        <v>143</v>
      </c>
      <c r="C7322" s="72" t="s">
        <v>144</v>
      </c>
      <c r="D7322" s="72" t="s">
        <v>12</v>
      </c>
      <c r="E7322" s="72" t="s">
        <v>229</v>
      </c>
      <c r="F7322" s="73">
        <v>-235313</v>
      </c>
      <c r="G7322" s="72" t="s">
        <v>14</v>
      </c>
      <c r="H7322" s="72" t="s">
        <v>155</v>
      </c>
      <c r="I7322" s="72" t="s">
        <v>16</v>
      </c>
      <c r="J7322" s="72" t="s">
        <v>18</v>
      </c>
      <c r="K7322" s="72" t="s">
        <v>147</v>
      </c>
      <c r="L7322" s="72" t="s">
        <v>278</v>
      </c>
      <c r="M7322" s="72"/>
    </row>
    <row r="7323" spans="2:13" x14ac:dyDescent="0.25">
      <c r="B7323" s="72" t="s">
        <v>143</v>
      </c>
      <c r="C7323" s="72" t="s">
        <v>144</v>
      </c>
      <c r="D7323" s="72" t="s">
        <v>12</v>
      </c>
      <c r="E7323" s="72" t="s">
        <v>240</v>
      </c>
      <c r="F7323" s="73">
        <v>-13526</v>
      </c>
      <c r="G7323" s="72" t="s">
        <v>14</v>
      </c>
      <c r="H7323" s="72" t="s">
        <v>15</v>
      </c>
      <c r="I7323" s="72" t="s">
        <v>16</v>
      </c>
      <c r="J7323" s="72" t="s">
        <v>18</v>
      </c>
      <c r="K7323" s="72" t="s">
        <v>33</v>
      </c>
      <c r="L7323" s="72" t="s">
        <v>615</v>
      </c>
      <c r="M7323" s="72"/>
    </row>
    <row r="7324" spans="2:13" x14ac:dyDescent="0.25">
      <c r="B7324" s="72" t="s">
        <v>143</v>
      </c>
      <c r="C7324" s="72" t="s">
        <v>144</v>
      </c>
      <c r="D7324" s="72" t="s">
        <v>12</v>
      </c>
      <c r="E7324" s="72" t="s">
        <v>229</v>
      </c>
      <c r="F7324" s="73">
        <v>-296948</v>
      </c>
      <c r="G7324" s="72" t="s">
        <v>14</v>
      </c>
      <c r="H7324" s="72" t="s">
        <v>15</v>
      </c>
      <c r="I7324" s="72" t="s">
        <v>16</v>
      </c>
      <c r="J7324" s="72" t="s">
        <v>18</v>
      </c>
      <c r="K7324" s="72" t="s">
        <v>147</v>
      </c>
      <c r="L7324" s="72" t="s">
        <v>527</v>
      </c>
      <c r="M7324" s="72"/>
    </row>
    <row r="7325" spans="2:13" x14ac:dyDescent="0.25">
      <c r="B7325" s="72" t="s">
        <v>143</v>
      </c>
      <c r="C7325" s="72" t="s">
        <v>144</v>
      </c>
      <c r="D7325" s="72" t="s">
        <v>12</v>
      </c>
      <c r="E7325" s="72" t="s">
        <v>188</v>
      </c>
      <c r="F7325" s="73">
        <v>3269315</v>
      </c>
      <c r="G7325" s="72" t="s">
        <v>14</v>
      </c>
      <c r="H7325" s="72" t="s">
        <v>155</v>
      </c>
      <c r="I7325" s="72" t="s">
        <v>16</v>
      </c>
      <c r="J7325" s="72" t="s">
        <v>18</v>
      </c>
      <c r="K7325" s="72" t="s">
        <v>33</v>
      </c>
      <c r="L7325" s="72" t="s">
        <v>362</v>
      </c>
      <c r="M7325" s="72" t="s">
        <v>248</v>
      </c>
    </row>
    <row r="7326" spans="2:13" x14ac:dyDescent="0.25">
      <c r="B7326" s="72" t="s">
        <v>143</v>
      </c>
      <c r="C7326" s="72" t="s">
        <v>144</v>
      </c>
      <c r="D7326" s="72" t="s">
        <v>12</v>
      </c>
      <c r="E7326" s="72" t="s">
        <v>199</v>
      </c>
      <c r="F7326" s="73">
        <v>1055</v>
      </c>
      <c r="G7326" s="72" t="s">
        <v>14</v>
      </c>
      <c r="H7326" s="72" t="s">
        <v>15</v>
      </c>
      <c r="I7326" s="72" t="s">
        <v>16</v>
      </c>
      <c r="J7326" s="72" t="s">
        <v>18</v>
      </c>
      <c r="K7326" s="72" t="s">
        <v>24</v>
      </c>
      <c r="L7326" s="72" t="s">
        <v>661</v>
      </c>
      <c r="M7326" s="72"/>
    </row>
    <row r="7327" spans="2:13" x14ac:dyDescent="0.25">
      <c r="B7327" s="72" t="s">
        <v>143</v>
      </c>
      <c r="C7327" s="72" t="s">
        <v>144</v>
      </c>
      <c r="D7327" s="72" t="s">
        <v>12</v>
      </c>
      <c r="E7327" s="72" t="s">
        <v>219</v>
      </c>
      <c r="F7327" s="73">
        <v>809321</v>
      </c>
      <c r="G7327" s="72" t="s">
        <v>14</v>
      </c>
      <c r="H7327" s="72" t="s">
        <v>155</v>
      </c>
      <c r="I7327" s="72" t="s">
        <v>16</v>
      </c>
      <c r="J7327" s="72" t="s">
        <v>18</v>
      </c>
      <c r="K7327" s="72" t="s">
        <v>33</v>
      </c>
      <c r="L7327" s="72" t="s">
        <v>617</v>
      </c>
      <c r="M7327" s="72"/>
    </row>
    <row r="7328" spans="2:13" x14ac:dyDescent="0.25">
      <c r="B7328" s="72" t="s">
        <v>143</v>
      </c>
      <c r="C7328" s="72" t="s">
        <v>144</v>
      </c>
      <c r="D7328" s="72" t="s">
        <v>12</v>
      </c>
      <c r="E7328" s="72" t="s">
        <v>152</v>
      </c>
      <c r="F7328" s="73">
        <v>-3972</v>
      </c>
      <c r="G7328" s="72" t="s">
        <v>14</v>
      </c>
      <c r="H7328" s="72" t="s">
        <v>155</v>
      </c>
      <c r="I7328" s="72" t="s">
        <v>16</v>
      </c>
      <c r="J7328" s="72" t="s">
        <v>18</v>
      </c>
      <c r="K7328" s="72" t="s">
        <v>33</v>
      </c>
      <c r="L7328" s="72" t="s">
        <v>805</v>
      </c>
      <c r="M7328" s="72"/>
    </row>
    <row r="7329" spans="2:13" x14ac:dyDescent="0.25">
      <c r="B7329" s="72" t="s">
        <v>143</v>
      </c>
      <c r="C7329" s="72" t="s">
        <v>144</v>
      </c>
      <c r="D7329" s="72" t="s">
        <v>12</v>
      </c>
      <c r="E7329" s="72" t="s">
        <v>188</v>
      </c>
      <c r="F7329" s="73">
        <v>2116260</v>
      </c>
      <c r="G7329" s="72" t="s">
        <v>14</v>
      </c>
      <c r="H7329" s="72" t="s">
        <v>15</v>
      </c>
      <c r="I7329" s="72" t="s">
        <v>16</v>
      </c>
      <c r="J7329" s="72" t="s">
        <v>18</v>
      </c>
      <c r="K7329" s="72" t="s">
        <v>189</v>
      </c>
      <c r="L7329" s="72" t="s">
        <v>283</v>
      </c>
      <c r="M7329" s="72" t="s">
        <v>151</v>
      </c>
    </row>
    <row r="7330" spans="2:13" x14ac:dyDescent="0.25">
      <c r="B7330" s="72" t="s">
        <v>143</v>
      </c>
      <c r="C7330" s="72" t="s">
        <v>144</v>
      </c>
      <c r="D7330" s="72" t="s">
        <v>12</v>
      </c>
      <c r="E7330" s="72" t="s">
        <v>152</v>
      </c>
      <c r="F7330" s="73">
        <v>-1195</v>
      </c>
      <c r="G7330" s="72" t="s">
        <v>14</v>
      </c>
      <c r="H7330" s="72" t="s">
        <v>155</v>
      </c>
      <c r="I7330" s="72" t="s">
        <v>16</v>
      </c>
      <c r="J7330" s="72" t="s">
        <v>18</v>
      </c>
      <c r="K7330" s="72" t="s">
        <v>267</v>
      </c>
      <c r="L7330" s="72" t="s">
        <v>660</v>
      </c>
      <c r="M7330" s="72"/>
    </row>
    <row r="7331" spans="2:13" x14ac:dyDescent="0.25">
      <c r="B7331" s="72" t="s">
        <v>143</v>
      </c>
      <c r="C7331" s="72" t="s">
        <v>144</v>
      </c>
      <c r="D7331" s="72" t="s">
        <v>12</v>
      </c>
      <c r="E7331" s="72" t="s">
        <v>219</v>
      </c>
      <c r="F7331" s="73">
        <v>29523</v>
      </c>
      <c r="G7331" s="72" t="s">
        <v>14</v>
      </c>
      <c r="H7331" s="72" t="s">
        <v>155</v>
      </c>
      <c r="I7331" s="72" t="s">
        <v>16</v>
      </c>
      <c r="J7331" s="72" t="s">
        <v>18</v>
      </c>
      <c r="K7331" s="72" t="s">
        <v>267</v>
      </c>
      <c r="L7331" s="72" t="s">
        <v>561</v>
      </c>
      <c r="M7331" s="72"/>
    </row>
    <row r="7332" spans="2:13" x14ac:dyDescent="0.25">
      <c r="B7332" s="72" t="s">
        <v>143</v>
      </c>
      <c r="C7332" s="72" t="s">
        <v>144</v>
      </c>
      <c r="D7332" s="72" t="s">
        <v>12</v>
      </c>
      <c r="E7332" s="72" t="s">
        <v>177</v>
      </c>
      <c r="F7332" s="73">
        <v>1433709</v>
      </c>
      <c r="G7332" s="72" t="s">
        <v>14</v>
      </c>
      <c r="H7332" s="72" t="s">
        <v>15</v>
      </c>
      <c r="I7332" s="72" t="s">
        <v>16</v>
      </c>
      <c r="J7332" s="72" t="s">
        <v>18</v>
      </c>
      <c r="K7332" s="72" t="s">
        <v>33</v>
      </c>
      <c r="L7332" s="72" t="s">
        <v>482</v>
      </c>
      <c r="M7332" s="72"/>
    </row>
    <row r="7333" spans="2:13" x14ac:dyDescent="0.25">
      <c r="B7333" s="72" t="s">
        <v>143</v>
      </c>
      <c r="C7333" s="72" t="s">
        <v>144</v>
      </c>
      <c r="D7333" s="72" t="s">
        <v>12</v>
      </c>
      <c r="E7333" s="72" t="s">
        <v>199</v>
      </c>
      <c r="F7333" s="73">
        <v>93165</v>
      </c>
      <c r="G7333" s="72" t="s">
        <v>14</v>
      </c>
      <c r="H7333" s="72" t="s">
        <v>15</v>
      </c>
      <c r="I7333" s="72" t="s">
        <v>16</v>
      </c>
      <c r="J7333" s="72" t="s">
        <v>18</v>
      </c>
      <c r="K7333" s="72" t="s">
        <v>214</v>
      </c>
      <c r="L7333" s="72" t="s">
        <v>599</v>
      </c>
      <c r="M7333" s="72"/>
    </row>
    <row r="7334" spans="2:13" x14ac:dyDescent="0.25">
      <c r="B7334" s="72" t="s">
        <v>143</v>
      </c>
      <c r="C7334" s="72" t="s">
        <v>144</v>
      </c>
      <c r="D7334" s="72" t="s">
        <v>12</v>
      </c>
      <c r="E7334" s="72" t="s">
        <v>229</v>
      </c>
      <c r="F7334" s="73">
        <v>-5263953</v>
      </c>
      <c r="G7334" s="72" t="s">
        <v>14</v>
      </c>
      <c r="H7334" s="72" t="s">
        <v>15</v>
      </c>
      <c r="I7334" s="72" t="s">
        <v>16</v>
      </c>
      <c r="J7334" s="72" t="s">
        <v>18</v>
      </c>
      <c r="K7334" s="72" t="s">
        <v>147</v>
      </c>
      <c r="L7334" s="72" t="s">
        <v>148</v>
      </c>
      <c r="M7334" s="72"/>
    </row>
    <row r="7335" spans="2:13" x14ac:dyDescent="0.25">
      <c r="B7335" s="72" t="s">
        <v>143</v>
      </c>
      <c r="C7335" s="72" t="s">
        <v>144</v>
      </c>
      <c r="D7335" s="72" t="s">
        <v>12</v>
      </c>
      <c r="E7335" s="72" t="s">
        <v>242</v>
      </c>
      <c r="F7335" s="73">
        <v>-38498</v>
      </c>
      <c r="G7335" s="72" t="s">
        <v>14</v>
      </c>
      <c r="H7335" s="72" t="s">
        <v>155</v>
      </c>
      <c r="I7335" s="72" t="s">
        <v>16</v>
      </c>
      <c r="J7335" s="72" t="s">
        <v>18</v>
      </c>
      <c r="K7335" s="72" t="s">
        <v>33</v>
      </c>
      <c r="L7335" s="72" t="s">
        <v>544</v>
      </c>
      <c r="M7335" s="72"/>
    </row>
    <row r="7336" spans="2:13" x14ac:dyDescent="0.25">
      <c r="B7336" s="72" t="s">
        <v>143</v>
      </c>
      <c r="C7336" s="72" t="s">
        <v>144</v>
      </c>
      <c r="D7336" s="72" t="s">
        <v>12</v>
      </c>
      <c r="E7336" s="72" t="s">
        <v>282</v>
      </c>
      <c r="F7336" s="73">
        <v>-28</v>
      </c>
      <c r="G7336" s="72" t="s">
        <v>14</v>
      </c>
      <c r="H7336" s="72" t="s">
        <v>15</v>
      </c>
      <c r="I7336" s="72" t="s">
        <v>136</v>
      </c>
      <c r="J7336" s="72" t="s">
        <v>18</v>
      </c>
      <c r="K7336" s="72" t="s">
        <v>184</v>
      </c>
      <c r="L7336" s="72" t="s">
        <v>414</v>
      </c>
      <c r="M7336" s="72"/>
    </row>
    <row r="7337" spans="2:13" x14ac:dyDescent="0.25">
      <c r="B7337" s="72" t="s">
        <v>143</v>
      </c>
      <c r="C7337" s="72" t="s">
        <v>144</v>
      </c>
      <c r="D7337" s="72" t="s">
        <v>12</v>
      </c>
      <c r="E7337" s="72" t="s">
        <v>383</v>
      </c>
      <c r="F7337" s="73">
        <v>473436</v>
      </c>
      <c r="G7337" s="72" t="s">
        <v>14</v>
      </c>
      <c r="H7337" s="72" t="s">
        <v>15</v>
      </c>
      <c r="I7337" s="72" t="s">
        <v>16</v>
      </c>
      <c r="J7337" s="72" t="s">
        <v>18</v>
      </c>
      <c r="K7337" s="72" t="s">
        <v>147</v>
      </c>
      <c r="L7337" s="72" t="s">
        <v>217</v>
      </c>
      <c r="M7337" s="72" t="s">
        <v>384</v>
      </c>
    </row>
    <row r="7338" spans="2:13" x14ac:dyDescent="0.25">
      <c r="B7338" s="72" t="s">
        <v>143</v>
      </c>
      <c r="C7338" s="72" t="s">
        <v>144</v>
      </c>
      <c r="D7338" s="72" t="s">
        <v>12</v>
      </c>
      <c r="E7338" s="72" t="s">
        <v>282</v>
      </c>
      <c r="F7338" s="73">
        <v>-1574</v>
      </c>
      <c r="G7338" s="72" t="s">
        <v>14</v>
      </c>
      <c r="H7338" s="72" t="s">
        <v>155</v>
      </c>
      <c r="I7338" s="72" t="s">
        <v>16</v>
      </c>
      <c r="J7338" s="72" t="s">
        <v>18</v>
      </c>
      <c r="K7338" s="72" t="s">
        <v>147</v>
      </c>
      <c r="L7338" s="72" t="s">
        <v>225</v>
      </c>
      <c r="M7338" s="72"/>
    </row>
    <row r="7339" spans="2:13" x14ac:dyDescent="0.25">
      <c r="B7339" s="72" t="s">
        <v>143</v>
      </c>
      <c r="C7339" s="72" t="s">
        <v>144</v>
      </c>
      <c r="D7339" s="72" t="s">
        <v>12</v>
      </c>
      <c r="E7339" s="72" t="s">
        <v>177</v>
      </c>
      <c r="F7339" s="73">
        <v>3381</v>
      </c>
      <c r="G7339" s="72" t="s">
        <v>14</v>
      </c>
      <c r="H7339" s="72" t="s">
        <v>155</v>
      </c>
      <c r="I7339" s="72" t="s">
        <v>16</v>
      </c>
      <c r="J7339" s="72" t="s">
        <v>18</v>
      </c>
      <c r="K7339" s="72" t="s">
        <v>33</v>
      </c>
      <c r="L7339" s="72" t="s">
        <v>262</v>
      </c>
      <c r="M7339" s="72"/>
    </row>
    <row r="7340" spans="2:13" x14ac:dyDescent="0.25">
      <c r="B7340" s="72" t="s">
        <v>143</v>
      </c>
      <c r="C7340" s="72" t="s">
        <v>144</v>
      </c>
      <c r="D7340" s="72" t="s">
        <v>12</v>
      </c>
      <c r="E7340" s="72" t="s">
        <v>219</v>
      </c>
      <c r="F7340" s="73">
        <v>263504</v>
      </c>
      <c r="G7340" s="72" t="s">
        <v>14</v>
      </c>
      <c r="H7340" s="72" t="s">
        <v>15</v>
      </c>
      <c r="I7340" s="72" t="s">
        <v>16</v>
      </c>
      <c r="J7340" s="72" t="s">
        <v>18</v>
      </c>
      <c r="K7340" s="72" t="s">
        <v>24</v>
      </c>
      <c r="L7340" s="72" t="s">
        <v>860</v>
      </c>
      <c r="M7340" s="72"/>
    </row>
    <row r="7341" spans="2:13" x14ac:dyDescent="0.25">
      <c r="B7341" s="72" t="s">
        <v>143</v>
      </c>
      <c r="C7341" s="72" t="s">
        <v>144</v>
      </c>
      <c r="D7341" s="72" t="s">
        <v>12</v>
      </c>
      <c r="E7341" s="72" t="s">
        <v>199</v>
      </c>
      <c r="F7341" s="73">
        <v>59966</v>
      </c>
      <c r="G7341" s="72" t="s">
        <v>14</v>
      </c>
      <c r="H7341" s="72" t="s">
        <v>155</v>
      </c>
      <c r="I7341" s="72" t="s">
        <v>16</v>
      </c>
      <c r="J7341" s="72" t="s">
        <v>18</v>
      </c>
      <c r="K7341" s="72" t="s">
        <v>33</v>
      </c>
      <c r="L7341" s="72" t="s">
        <v>344</v>
      </c>
      <c r="M7341" s="72"/>
    </row>
    <row r="7342" spans="2:13" x14ac:dyDescent="0.25">
      <c r="B7342" s="72" t="s">
        <v>143</v>
      </c>
      <c r="C7342" s="72" t="s">
        <v>144</v>
      </c>
      <c r="D7342" s="72" t="s">
        <v>12</v>
      </c>
      <c r="E7342" s="72" t="s">
        <v>229</v>
      </c>
      <c r="F7342" s="73">
        <v>-147</v>
      </c>
      <c r="G7342" s="72" t="s">
        <v>14</v>
      </c>
      <c r="H7342" s="72" t="s">
        <v>15</v>
      </c>
      <c r="I7342" s="72" t="s">
        <v>16</v>
      </c>
      <c r="J7342" s="72" t="s">
        <v>371</v>
      </c>
      <c r="K7342" s="72" t="s">
        <v>189</v>
      </c>
      <c r="L7342" s="72" t="s">
        <v>500</v>
      </c>
      <c r="M7342" s="72"/>
    </row>
    <row r="7343" spans="2:13" x14ac:dyDescent="0.25">
      <c r="B7343" s="72" t="s">
        <v>143</v>
      </c>
      <c r="C7343" s="72" t="s">
        <v>144</v>
      </c>
      <c r="D7343" s="72" t="s">
        <v>12</v>
      </c>
      <c r="E7343" s="72" t="s">
        <v>177</v>
      </c>
      <c r="F7343" s="73">
        <v>34594</v>
      </c>
      <c r="G7343" s="72" t="s">
        <v>14</v>
      </c>
      <c r="H7343" s="72" t="s">
        <v>15</v>
      </c>
      <c r="I7343" s="72" t="s">
        <v>16</v>
      </c>
      <c r="J7343" s="72" t="s">
        <v>18</v>
      </c>
      <c r="K7343" s="72" t="s">
        <v>161</v>
      </c>
      <c r="L7343" s="72" t="s">
        <v>423</v>
      </c>
      <c r="M7343" s="72"/>
    </row>
    <row r="7344" spans="2:13" x14ac:dyDescent="0.25">
      <c r="B7344" s="72" t="s">
        <v>143</v>
      </c>
      <c r="C7344" s="72" t="s">
        <v>144</v>
      </c>
      <c r="D7344" s="72" t="s">
        <v>12</v>
      </c>
      <c r="E7344" s="72" t="s">
        <v>145</v>
      </c>
      <c r="F7344" s="73">
        <v>-53820</v>
      </c>
      <c r="G7344" s="72" t="s">
        <v>14</v>
      </c>
      <c r="H7344" s="72" t="s">
        <v>15</v>
      </c>
      <c r="I7344" s="72" t="s">
        <v>16</v>
      </c>
      <c r="J7344" s="72" t="s">
        <v>18</v>
      </c>
      <c r="K7344" s="72" t="s">
        <v>147</v>
      </c>
      <c r="L7344" s="72" t="s">
        <v>273</v>
      </c>
      <c r="M7344" s="72"/>
    </row>
    <row r="7345" spans="2:13" x14ac:dyDescent="0.25">
      <c r="B7345" s="72" t="s">
        <v>143</v>
      </c>
      <c r="C7345" s="72" t="s">
        <v>144</v>
      </c>
      <c r="D7345" s="72" t="s">
        <v>12</v>
      </c>
      <c r="E7345" s="72" t="s">
        <v>152</v>
      </c>
      <c r="F7345" s="73">
        <v>-2978</v>
      </c>
      <c r="G7345" s="72" t="s">
        <v>14</v>
      </c>
      <c r="H7345" s="72" t="s">
        <v>15</v>
      </c>
      <c r="I7345" s="72" t="s">
        <v>16</v>
      </c>
      <c r="J7345" s="72" t="s">
        <v>18</v>
      </c>
      <c r="K7345" s="72" t="s">
        <v>33</v>
      </c>
      <c r="L7345" s="72" t="s">
        <v>418</v>
      </c>
      <c r="M7345" s="72"/>
    </row>
    <row r="7346" spans="2:13" x14ac:dyDescent="0.25">
      <c r="B7346" s="72" t="s">
        <v>143</v>
      </c>
      <c r="C7346" s="72" t="s">
        <v>144</v>
      </c>
      <c r="D7346" s="72" t="s">
        <v>12</v>
      </c>
      <c r="E7346" s="72" t="s">
        <v>160</v>
      </c>
      <c r="F7346" s="73">
        <v>109222</v>
      </c>
      <c r="G7346" s="72" t="s">
        <v>14</v>
      </c>
      <c r="H7346" s="72" t="s">
        <v>15</v>
      </c>
      <c r="I7346" s="72" t="s">
        <v>16</v>
      </c>
      <c r="J7346" s="72" t="s">
        <v>18</v>
      </c>
      <c r="K7346" s="72" t="s">
        <v>161</v>
      </c>
      <c r="L7346" s="72" t="s">
        <v>211</v>
      </c>
      <c r="M7346" s="72" t="s">
        <v>248</v>
      </c>
    </row>
    <row r="7347" spans="2:13" x14ac:dyDescent="0.25">
      <c r="B7347" s="72" t="s">
        <v>143</v>
      </c>
      <c r="C7347" s="72" t="s">
        <v>144</v>
      </c>
      <c r="D7347" s="72" t="s">
        <v>12</v>
      </c>
      <c r="E7347" s="72" t="s">
        <v>229</v>
      </c>
      <c r="F7347" s="73">
        <v>-369</v>
      </c>
      <c r="G7347" s="72" t="s">
        <v>14</v>
      </c>
      <c r="H7347" s="72" t="s">
        <v>15</v>
      </c>
      <c r="I7347" s="72" t="s">
        <v>16</v>
      </c>
      <c r="J7347" s="72" t="s">
        <v>371</v>
      </c>
      <c r="K7347" s="72" t="s">
        <v>205</v>
      </c>
      <c r="L7347" s="72" t="s">
        <v>401</v>
      </c>
      <c r="M7347" s="72"/>
    </row>
    <row r="7348" spans="2:13" x14ac:dyDescent="0.25">
      <c r="B7348" s="72" t="s">
        <v>143</v>
      </c>
      <c r="C7348" s="72" t="s">
        <v>144</v>
      </c>
      <c r="D7348" s="72" t="s">
        <v>12</v>
      </c>
      <c r="E7348" s="72" t="s">
        <v>219</v>
      </c>
      <c r="F7348" s="73">
        <v>5335</v>
      </c>
      <c r="G7348" s="72" t="s">
        <v>14</v>
      </c>
      <c r="H7348" s="72" t="s">
        <v>15</v>
      </c>
      <c r="I7348" s="72" t="s">
        <v>16</v>
      </c>
      <c r="J7348" s="72" t="s">
        <v>18</v>
      </c>
      <c r="K7348" s="72" t="s">
        <v>205</v>
      </c>
      <c r="L7348" s="72" t="s">
        <v>792</v>
      </c>
      <c r="M7348" s="72"/>
    </row>
    <row r="7349" spans="2:13" x14ac:dyDescent="0.25">
      <c r="B7349" s="72" t="s">
        <v>143</v>
      </c>
      <c r="C7349" s="72" t="s">
        <v>144</v>
      </c>
      <c r="D7349" s="72" t="s">
        <v>12</v>
      </c>
      <c r="E7349" s="72" t="s">
        <v>425</v>
      </c>
      <c r="F7349" s="73">
        <v>29630</v>
      </c>
      <c r="G7349" s="72" t="s">
        <v>14</v>
      </c>
      <c r="H7349" s="72" t="s">
        <v>155</v>
      </c>
      <c r="I7349" s="72" t="s">
        <v>16</v>
      </c>
      <c r="J7349" s="72" t="s">
        <v>18</v>
      </c>
      <c r="K7349" s="72" t="s">
        <v>33</v>
      </c>
      <c r="L7349" s="72" t="s">
        <v>490</v>
      </c>
      <c r="M7349" s="72"/>
    </row>
    <row r="7350" spans="2:13" x14ac:dyDescent="0.25">
      <c r="B7350" s="72" t="s">
        <v>143</v>
      </c>
      <c r="C7350" s="72" t="s">
        <v>144</v>
      </c>
      <c r="D7350" s="72" t="s">
        <v>12</v>
      </c>
      <c r="E7350" s="72" t="s">
        <v>188</v>
      </c>
      <c r="F7350" s="73">
        <v>423213</v>
      </c>
      <c r="G7350" s="72" t="s">
        <v>14</v>
      </c>
      <c r="H7350" s="72" t="s">
        <v>15</v>
      </c>
      <c r="I7350" s="72" t="s">
        <v>136</v>
      </c>
      <c r="J7350" s="72" t="s">
        <v>18</v>
      </c>
      <c r="K7350" s="72" t="s">
        <v>147</v>
      </c>
      <c r="L7350" s="72" t="s">
        <v>327</v>
      </c>
      <c r="M7350" s="72" t="s">
        <v>191</v>
      </c>
    </row>
    <row r="7351" spans="2:13" x14ac:dyDescent="0.25">
      <c r="B7351" s="72" t="s">
        <v>143</v>
      </c>
      <c r="C7351" s="72" t="s">
        <v>144</v>
      </c>
      <c r="D7351" s="72" t="s">
        <v>12</v>
      </c>
      <c r="E7351" s="72" t="s">
        <v>861</v>
      </c>
      <c r="F7351" s="73">
        <v>6270618</v>
      </c>
      <c r="G7351" s="72" t="s">
        <v>14</v>
      </c>
      <c r="H7351" s="72" t="s">
        <v>15</v>
      </c>
      <c r="I7351" s="72" t="s">
        <v>16</v>
      </c>
      <c r="J7351" s="72" t="s">
        <v>18</v>
      </c>
      <c r="K7351" s="72"/>
      <c r="L7351" s="72"/>
      <c r="M7351" s="72" t="s">
        <v>424</v>
      </c>
    </row>
    <row r="7352" spans="2:13" x14ac:dyDescent="0.25">
      <c r="B7352" s="72" t="s">
        <v>143</v>
      </c>
      <c r="C7352" s="72" t="s">
        <v>144</v>
      </c>
      <c r="D7352" s="72" t="s">
        <v>12</v>
      </c>
      <c r="E7352" s="72" t="s">
        <v>154</v>
      </c>
      <c r="F7352" s="73">
        <v>-529</v>
      </c>
      <c r="G7352" s="72" t="s">
        <v>14</v>
      </c>
      <c r="H7352" s="72" t="s">
        <v>15</v>
      </c>
      <c r="I7352" s="72" t="s">
        <v>16</v>
      </c>
      <c r="J7352" s="72" t="s">
        <v>18</v>
      </c>
      <c r="K7352" s="72" t="s">
        <v>147</v>
      </c>
      <c r="L7352" s="72" t="s">
        <v>657</v>
      </c>
      <c r="M7352" s="72"/>
    </row>
    <row r="7353" spans="2:13" x14ac:dyDescent="0.25">
      <c r="B7353" s="72" t="s">
        <v>143</v>
      </c>
      <c r="C7353" s="72" t="s">
        <v>144</v>
      </c>
      <c r="D7353" s="72" t="s">
        <v>12</v>
      </c>
      <c r="E7353" s="72" t="s">
        <v>219</v>
      </c>
      <c r="F7353" s="73">
        <v>3310912</v>
      </c>
      <c r="G7353" s="72" t="s">
        <v>14</v>
      </c>
      <c r="H7353" s="72" t="s">
        <v>15</v>
      </c>
      <c r="I7353" s="72" t="s">
        <v>16</v>
      </c>
      <c r="J7353" s="72" t="s">
        <v>18</v>
      </c>
      <c r="K7353" s="72" t="s">
        <v>147</v>
      </c>
      <c r="L7353" s="72" t="s">
        <v>276</v>
      </c>
      <c r="M7353" s="72"/>
    </row>
    <row r="7354" spans="2:13" x14ac:dyDescent="0.25">
      <c r="B7354" s="72" t="s">
        <v>143</v>
      </c>
      <c r="C7354" s="72" t="s">
        <v>144</v>
      </c>
      <c r="D7354" s="72" t="s">
        <v>12</v>
      </c>
      <c r="E7354" s="72" t="s">
        <v>181</v>
      </c>
      <c r="F7354" s="73">
        <v>-26</v>
      </c>
      <c r="G7354" s="72" t="s">
        <v>14</v>
      </c>
      <c r="H7354" s="72" t="s">
        <v>155</v>
      </c>
      <c r="I7354" s="72" t="s">
        <v>16</v>
      </c>
      <c r="J7354" s="72" t="s">
        <v>18</v>
      </c>
      <c r="K7354" s="72" t="s">
        <v>21</v>
      </c>
      <c r="L7354" s="72" t="s">
        <v>274</v>
      </c>
      <c r="M7354" s="72"/>
    </row>
    <row r="7355" spans="2:13" x14ac:dyDescent="0.25">
      <c r="B7355" s="72" t="s">
        <v>143</v>
      </c>
      <c r="C7355" s="72" t="s">
        <v>144</v>
      </c>
      <c r="D7355" s="72" t="s">
        <v>12</v>
      </c>
      <c r="E7355" s="72" t="s">
        <v>188</v>
      </c>
      <c r="F7355" s="73">
        <v>6730165</v>
      </c>
      <c r="G7355" s="72" t="s">
        <v>14</v>
      </c>
      <c r="H7355" s="72" t="s">
        <v>15</v>
      </c>
      <c r="I7355" s="72" t="s">
        <v>16</v>
      </c>
      <c r="J7355" s="72" t="s">
        <v>18</v>
      </c>
      <c r="K7355" s="72" t="s">
        <v>147</v>
      </c>
      <c r="L7355" s="72" t="s">
        <v>171</v>
      </c>
      <c r="M7355" s="72" t="s">
        <v>191</v>
      </c>
    </row>
    <row r="7356" spans="2:13" x14ac:dyDescent="0.25">
      <c r="B7356" s="72" t="s">
        <v>143</v>
      </c>
      <c r="C7356" s="72" t="s">
        <v>144</v>
      </c>
      <c r="D7356" s="72" t="s">
        <v>12</v>
      </c>
      <c r="E7356" s="72" t="s">
        <v>175</v>
      </c>
      <c r="F7356" s="73">
        <v>-6032263</v>
      </c>
      <c r="G7356" s="72" t="s">
        <v>14</v>
      </c>
      <c r="H7356" s="72" t="s">
        <v>15</v>
      </c>
      <c r="I7356" s="72" t="s">
        <v>16</v>
      </c>
      <c r="J7356" s="72" t="s">
        <v>18</v>
      </c>
      <c r="K7356" s="72" t="s">
        <v>27</v>
      </c>
      <c r="L7356" s="72" t="s">
        <v>572</v>
      </c>
      <c r="M7356" s="72"/>
    </row>
    <row r="7357" spans="2:13" x14ac:dyDescent="0.25">
      <c r="B7357" s="72" t="s">
        <v>143</v>
      </c>
      <c r="C7357" s="72" t="s">
        <v>144</v>
      </c>
      <c r="D7357" s="72" t="s">
        <v>12</v>
      </c>
      <c r="E7357" s="72" t="s">
        <v>154</v>
      </c>
      <c r="F7357" s="73">
        <v>-3455</v>
      </c>
      <c r="G7357" s="72" t="s">
        <v>14</v>
      </c>
      <c r="H7357" s="72" t="s">
        <v>155</v>
      </c>
      <c r="I7357" s="72" t="s">
        <v>136</v>
      </c>
      <c r="J7357" s="72" t="s">
        <v>18</v>
      </c>
      <c r="K7357" s="72" t="s">
        <v>21</v>
      </c>
      <c r="L7357" s="72" t="s">
        <v>711</v>
      </c>
      <c r="M7357" s="72"/>
    </row>
    <row r="7358" spans="2:13" x14ac:dyDescent="0.25">
      <c r="B7358" s="72" t="s">
        <v>143</v>
      </c>
      <c r="C7358" s="72" t="s">
        <v>144</v>
      </c>
      <c r="D7358" s="72" t="s">
        <v>12</v>
      </c>
      <c r="E7358" s="72" t="s">
        <v>181</v>
      </c>
      <c r="F7358" s="73">
        <v>-53</v>
      </c>
      <c r="G7358" s="72" t="s">
        <v>14</v>
      </c>
      <c r="H7358" s="72" t="s">
        <v>155</v>
      </c>
      <c r="I7358" s="72" t="s">
        <v>16</v>
      </c>
      <c r="J7358" s="72" t="s">
        <v>18</v>
      </c>
      <c r="K7358" s="72" t="s">
        <v>33</v>
      </c>
      <c r="L7358" s="72" t="s">
        <v>627</v>
      </c>
      <c r="M7358" s="72"/>
    </row>
    <row r="7359" spans="2:13" x14ac:dyDescent="0.25">
      <c r="B7359" s="72" t="s">
        <v>143</v>
      </c>
      <c r="C7359" s="72" t="s">
        <v>144</v>
      </c>
      <c r="D7359" s="72" t="s">
        <v>12</v>
      </c>
      <c r="E7359" s="72" t="s">
        <v>199</v>
      </c>
      <c r="F7359" s="73">
        <v>27865</v>
      </c>
      <c r="G7359" s="72" t="s">
        <v>14</v>
      </c>
      <c r="H7359" s="72" t="s">
        <v>15</v>
      </c>
      <c r="I7359" s="72" t="s">
        <v>16</v>
      </c>
      <c r="J7359" s="72" t="s">
        <v>18</v>
      </c>
      <c r="K7359" s="72" t="s">
        <v>189</v>
      </c>
      <c r="L7359" s="72" t="s">
        <v>399</v>
      </c>
      <c r="M7359" s="72"/>
    </row>
    <row r="7360" spans="2:13" x14ac:dyDescent="0.25">
      <c r="B7360" s="72" t="s">
        <v>143</v>
      </c>
      <c r="C7360" s="72" t="s">
        <v>144</v>
      </c>
      <c r="D7360" s="72" t="s">
        <v>12</v>
      </c>
      <c r="E7360" s="72" t="s">
        <v>199</v>
      </c>
      <c r="F7360" s="73">
        <v>43886</v>
      </c>
      <c r="G7360" s="72" t="s">
        <v>14</v>
      </c>
      <c r="H7360" s="72" t="s">
        <v>155</v>
      </c>
      <c r="I7360" s="72" t="s">
        <v>16</v>
      </c>
      <c r="J7360" s="72" t="s">
        <v>18</v>
      </c>
      <c r="K7360" s="72" t="s">
        <v>269</v>
      </c>
      <c r="L7360" s="72" t="s">
        <v>270</v>
      </c>
      <c r="M7360" s="72"/>
    </row>
    <row r="7361" spans="2:13" x14ac:dyDescent="0.25">
      <c r="B7361" s="72" t="s">
        <v>143</v>
      </c>
      <c r="C7361" s="72" t="s">
        <v>144</v>
      </c>
      <c r="D7361" s="72" t="s">
        <v>12</v>
      </c>
      <c r="E7361" s="72" t="s">
        <v>197</v>
      </c>
      <c r="F7361" s="73">
        <v>135256</v>
      </c>
      <c r="G7361" s="72" t="s">
        <v>14</v>
      </c>
      <c r="H7361" s="72" t="s">
        <v>15</v>
      </c>
      <c r="I7361" s="72" t="s">
        <v>16</v>
      </c>
      <c r="J7361" s="72" t="s">
        <v>18</v>
      </c>
      <c r="K7361" s="72" t="s">
        <v>245</v>
      </c>
      <c r="L7361" s="72" t="s">
        <v>780</v>
      </c>
      <c r="M7361" s="72" t="s">
        <v>248</v>
      </c>
    </row>
    <row r="7362" spans="2:13" x14ac:dyDescent="0.25">
      <c r="B7362" s="72" t="s">
        <v>143</v>
      </c>
      <c r="C7362" s="72" t="s">
        <v>774</v>
      </c>
      <c r="D7362" s="72" t="s">
        <v>12</v>
      </c>
      <c r="E7362" s="72" t="s">
        <v>862</v>
      </c>
      <c r="F7362" s="73">
        <v>336447594</v>
      </c>
      <c r="G7362" s="72" t="s">
        <v>14</v>
      </c>
      <c r="H7362" s="72" t="s">
        <v>15</v>
      </c>
      <c r="I7362" s="72" t="s">
        <v>16</v>
      </c>
      <c r="J7362" s="72" t="s">
        <v>18</v>
      </c>
      <c r="K7362" s="72"/>
      <c r="L7362" s="72"/>
      <c r="M7362" s="72" t="s">
        <v>863</v>
      </c>
    </row>
    <row r="7363" spans="2:13" x14ac:dyDescent="0.25">
      <c r="B7363" s="72" t="s">
        <v>143</v>
      </c>
      <c r="C7363" s="72" t="s">
        <v>144</v>
      </c>
      <c r="D7363" s="72" t="s">
        <v>12</v>
      </c>
      <c r="E7363" s="72" t="s">
        <v>425</v>
      </c>
      <c r="F7363" s="73">
        <v>100136</v>
      </c>
      <c r="G7363" s="72" t="s">
        <v>14</v>
      </c>
      <c r="H7363" s="72" t="s">
        <v>155</v>
      </c>
      <c r="I7363" s="72" t="s">
        <v>16</v>
      </c>
      <c r="J7363" s="72" t="s">
        <v>18</v>
      </c>
      <c r="K7363" s="72" t="s">
        <v>267</v>
      </c>
      <c r="L7363" s="72" t="s">
        <v>659</v>
      </c>
      <c r="M7363" s="72"/>
    </row>
    <row r="7364" spans="2:13" x14ac:dyDescent="0.25">
      <c r="B7364" s="72" t="s">
        <v>143</v>
      </c>
      <c r="C7364" s="72" t="s">
        <v>144</v>
      </c>
      <c r="D7364" s="72" t="s">
        <v>12</v>
      </c>
      <c r="E7364" s="72" t="s">
        <v>157</v>
      </c>
      <c r="F7364" s="73">
        <v>145059</v>
      </c>
      <c r="G7364" s="72" t="s">
        <v>14</v>
      </c>
      <c r="H7364" s="72" t="s">
        <v>15</v>
      </c>
      <c r="I7364" s="72" t="s">
        <v>16</v>
      </c>
      <c r="J7364" s="72" t="s">
        <v>18</v>
      </c>
      <c r="K7364" s="72" t="s">
        <v>147</v>
      </c>
      <c r="L7364" s="72" t="s">
        <v>574</v>
      </c>
      <c r="M7364" s="72" t="s">
        <v>159</v>
      </c>
    </row>
    <row r="7365" spans="2:13" x14ac:dyDescent="0.25">
      <c r="B7365" s="72" t="s">
        <v>143</v>
      </c>
      <c r="C7365" s="72" t="s">
        <v>144</v>
      </c>
      <c r="D7365" s="72" t="s">
        <v>12</v>
      </c>
      <c r="E7365" s="72" t="s">
        <v>188</v>
      </c>
      <c r="F7365" s="73">
        <v>6433667</v>
      </c>
      <c r="G7365" s="72" t="s">
        <v>14</v>
      </c>
      <c r="H7365" s="72" t="s">
        <v>15</v>
      </c>
      <c r="I7365" s="72" t="s">
        <v>16</v>
      </c>
      <c r="J7365" s="72" t="s">
        <v>18</v>
      </c>
      <c r="K7365" s="72" t="s">
        <v>33</v>
      </c>
      <c r="L7365" s="72" t="s">
        <v>307</v>
      </c>
      <c r="M7365" s="72" t="s">
        <v>163</v>
      </c>
    </row>
    <row r="7366" spans="2:13" x14ac:dyDescent="0.25">
      <c r="B7366" s="72" t="s">
        <v>143</v>
      </c>
      <c r="C7366" s="72" t="s">
        <v>144</v>
      </c>
      <c r="D7366" s="72" t="s">
        <v>12</v>
      </c>
      <c r="E7366" s="72" t="s">
        <v>177</v>
      </c>
      <c r="F7366" s="73">
        <v>325923</v>
      </c>
      <c r="G7366" s="72" t="s">
        <v>14</v>
      </c>
      <c r="H7366" s="72" t="s">
        <v>15</v>
      </c>
      <c r="I7366" s="72" t="s">
        <v>16</v>
      </c>
      <c r="J7366" s="72" t="s">
        <v>18</v>
      </c>
      <c r="K7366" s="72" t="s">
        <v>161</v>
      </c>
      <c r="L7366" s="72" t="s">
        <v>180</v>
      </c>
      <c r="M7366" s="72"/>
    </row>
    <row r="7367" spans="2:13" x14ac:dyDescent="0.25">
      <c r="B7367" s="72" t="s">
        <v>143</v>
      </c>
      <c r="C7367" s="72" t="s">
        <v>144</v>
      </c>
      <c r="D7367" s="72" t="s">
        <v>12</v>
      </c>
      <c r="E7367" s="72" t="s">
        <v>282</v>
      </c>
      <c r="F7367" s="73">
        <v>-902</v>
      </c>
      <c r="G7367" s="72" t="s">
        <v>14</v>
      </c>
      <c r="H7367" s="72" t="s">
        <v>15</v>
      </c>
      <c r="I7367" s="72" t="s">
        <v>16</v>
      </c>
      <c r="J7367" s="72" t="s">
        <v>18</v>
      </c>
      <c r="K7367" s="72" t="s">
        <v>214</v>
      </c>
      <c r="L7367" s="72" t="s">
        <v>665</v>
      </c>
      <c r="M7367" s="72"/>
    </row>
    <row r="7368" spans="2:13" x14ac:dyDescent="0.25">
      <c r="B7368" s="72" t="s">
        <v>143</v>
      </c>
      <c r="C7368" s="72" t="s">
        <v>144</v>
      </c>
      <c r="D7368" s="72" t="s">
        <v>12</v>
      </c>
      <c r="E7368" s="72" t="s">
        <v>145</v>
      </c>
      <c r="F7368" s="73">
        <v>-3447</v>
      </c>
      <c r="G7368" s="72" t="s">
        <v>14</v>
      </c>
      <c r="H7368" s="72" t="s">
        <v>15</v>
      </c>
      <c r="I7368" s="72" t="s">
        <v>16</v>
      </c>
      <c r="J7368" s="72" t="s">
        <v>18</v>
      </c>
      <c r="K7368" s="72" t="s">
        <v>33</v>
      </c>
      <c r="L7368" s="72" t="s">
        <v>583</v>
      </c>
      <c r="M7368" s="72"/>
    </row>
    <row r="7369" spans="2:13" x14ac:dyDescent="0.25">
      <c r="B7369" s="72" t="s">
        <v>143</v>
      </c>
      <c r="C7369" s="72" t="s">
        <v>144</v>
      </c>
      <c r="D7369" s="72" t="s">
        <v>12</v>
      </c>
      <c r="E7369" s="72" t="s">
        <v>199</v>
      </c>
      <c r="F7369" s="73">
        <v>178151</v>
      </c>
      <c r="G7369" s="72" t="s">
        <v>14</v>
      </c>
      <c r="H7369" s="72" t="s">
        <v>15</v>
      </c>
      <c r="I7369" s="72" t="s">
        <v>16</v>
      </c>
      <c r="J7369" s="72" t="s">
        <v>18</v>
      </c>
      <c r="K7369" s="72" t="s">
        <v>147</v>
      </c>
      <c r="L7369" s="72" t="s">
        <v>217</v>
      </c>
      <c r="M7369" s="72"/>
    </row>
    <row r="7370" spans="2:13" x14ac:dyDescent="0.25">
      <c r="B7370" s="72" t="s">
        <v>143</v>
      </c>
      <c r="C7370" s="72" t="s">
        <v>144</v>
      </c>
      <c r="D7370" s="72" t="s">
        <v>12</v>
      </c>
      <c r="E7370" s="72" t="s">
        <v>145</v>
      </c>
      <c r="F7370" s="73">
        <v>-7209</v>
      </c>
      <c r="G7370" s="72" t="s">
        <v>14</v>
      </c>
      <c r="H7370" s="72" t="s">
        <v>155</v>
      </c>
      <c r="I7370" s="72" t="s">
        <v>16</v>
      </c>
      <c r="J7370" s="72" t="s">
        <v>18</v>
      </c>
      <c r="K7370" s="72" t="s">
        <v>21</v>
      </c>
      <c r="L7370" s="72" t="s">
        <v>178</v>
      </c>
      <c r="M7370" s="72"/>
    </row>
    <row r="7371" spans="2:13" x14ac:dyDescent="0.25">
      <c r="B7371" s="72" t="s">
        <v>143</v>
      </c>
      <c r="C7371" s="72" t="s">
        <v>144</v>
      </c>
      <c r="D7371" s="72" t="s">
        <v>12</v>
      </c>
      <c r="E7371" s="72" t="s">
        <v>160</v>
      </c>
      <c r="F7371" s="73">
        <v>77354</v>
      </c>
      <c r="G7371" s="72" t="s">
        <v>14</v>
      </c>
      <c r="H7371" s="72" t="s">
        <v>155</v>
      </c>
      <c r="I7371" s="72" t="s">
        <v>16</v>
      </c>
      <c r="J7371" s="72" t="s">
        <v>18</v>
      </c>
      <c r="K7371" s="72" t="s">
        <v>267</v>
      </c>
      <c r="L7371" s="72" t="s">
        <v>561</v>
      </c>
      <c r="M7371" s="72" t="s">
        <v>248</v>
      </c>
    </row>
    <row r="7372" spans="2:13" x14ac:dyDescent="0.25">
      <c r="B7372" s="72" t="s">
        <v>143</v>
      </c>
      <c r="C7372" s="72" t="s">
        <v>144</v>
      </c>
      <c r="D7372" s="72" t="s">
        <v>12</v>
      </c>
      <c r="E7372" s="72" t="s">
        <v>383</v>
      </c>
      <c r="F7372" s="73">
        <v>159273</v>
      </c>
      <c r="G7372" s="72" t="s">
        <v>14</v>
      </c>
      <c r="H7372" s="72" t="s">
        <v>15</v>
      </c>
      <c r="I7372" s="72" t="s">
        <v>16</v>
      </c>
      <c r="J7372" s="72" t="s">
        <v>18</v>
      </c>
      <c r="K7372" s="72" t="s">
        <v>168</v>
      </c>
      <c r="L7372" s="72" t="s">
        <v>298</v>
      </c>
      <c r="M7372" s="72" t="s">
        <v>384</v>
      </c>
    </row>
    <row r="7373" spans="2:13" x14ac:dyDescent="0.25">
      <c r="B7373" s="72" t="s">
        <v>143</v>
      </c>
      <c r="C7373" s="72" t="s">
        <v>144</v>
      </c>
      <c r="D7373" s="72" t="s">
        <v>12</v>
      </c>
      <c r="E7373" s="72" t="s">
        <v>183</v>
      </c>
      <c r="F7373" s="73">
        <v>415388</v>
      </c>
      <c r="G7373" s="72" t="s">
        <v>14</v>
      </c>
      <c r="H7373" s="72" t="s">
        <v>15</v>
      </c>
      <c r="I7373" s="72" t="s">
        <v>16</v>
      </c>
      <c r="J7373" s="72" t="s">
        <v>18</v>
      </c>
      <c r="K7373" s="72" t="s">
        <v>205</v>
      </c>
      <c r="L7373" s="72" t="s">
        <v>210</v>
      </c>
      <c r="M7373" s="72" t="s">
        <v>248</v>
      </c>
    </row>
    <row r="7374" spans="2:13" x14ac:dyDescent="0.25">
      <c r="B7374" s="72" t="s">
        <v>143</v>
      </c>
      <c r="C7374" s="72" t="s">
        <v>144</v>
      </c>
      <c r="D7374" s="72" t="s">
        <v>12</v>
      </c>
      <c r="E7374" s="72" t="s">
        <v>160</v>
      </c>
      <c r="F7374" s="73">
        <v>44952</v>
      </c>
      <c r="G7374" s="72" t="s">
        <v>14</v>
      </c>
      <c r="H7374" s="72" t="s">
        <v>15</v>
      </c>
      <c r="I7374" s="72" t="s">
        <v>16</v>
      </c>
      <c r="J7374" s="72" t="s">
        <v>18</v>
      </c>
      <c r="K7374" s="72" t="s">
        <v>303</v>
      </c>
      <c r="L7374" s="72" t="s">
        <v>304</v>
      </c>
      <c r="M7374" s="72" t="s">
        <v>248</v>
      </c>
    </row>
    <row r="7375" spans="2:13" x14ac:dyDescent="0.25">
      <c r="B7375" s="72" t="s">
        <v>143</v>
      </c>
      <c r="C7375" s="72" t="s">
        <v>144</v>
      </c>
      <c r="D7375" s="72" t="s">
        <v>12</v>
      </c>
      <c r="E7375" s="72" t="s">
        <v>229</v>
      </c>
      <c r="F7375" s="73">
        <v>-83845</v>
      </c>
      <c r="G7375" s="72" t="s">
        <v>14</v>
      </c>
      <c r="H7375" s="72" t="s">
        <v>15</v>
      </c>
      <c r="I7375" s="72" t="s">
        <v>16</v>
      </c>
      <c r="J7375" s="72" t="s">
        <v>18</v>
      </c>
      <c r="K7375" s="72" t="s">
        <v>165</v>
      </c>
      <c r="L7375" s="72" t="s">
        <v>610</v>
      </c>
      <c r="M7375" s="72"/>
    </row>
    <row r="7376" spans="2:13" x14ac:dyDescent="0.25">
      <c r="B7376" s="72" t="s">
        <v>143</v>
      </c>
      <c r="C7376" s="72" t="s">
        <v>144</v>
      </c>
      <c r="D7376" s="72" t="s">
        <v>12</v>
      </c>
      <c r="E7376" s="72" t="s">
        <v>219</v>
      </c>
      <c r="F7376" s="73">
        <v>984197</v>
      </c>
      <c r="G7376" s="72" t="s">
        <v>14</v>
      </c>
      <c r="H7376" s="72" t="s">
        <v>155</v>
      </c>
      <c r="I7376" s="72" t="s">
        <v>16</v>
      </c>
      <c r="J7376" s="72" t="s">
        <v>18</v>
      </c>
      <c r="K7376" s="72" t="s">
        <v>33</v>
      </c>
      <c r="L7376" s="72" t="s">
        <v>362</v>
      </c>
      <c r="M7376" s="72"/>
    </row>
    <row r="7377" spans="2:13" x14ac:dyDescent="0.25">
      <c r="B7377" s="72" t="s">
        <v>143</v>
      </c>
      <c r="C7377" s="72" t="s">
        <v>144</v>
      </c>
      <c r="D7377" s="72" t="s">
        <v>12</v>
      </c>
      <c r="E7377" s="72" t="s">
        <v>292</v>
      </c>
      <c r="F7377" s="73">
        <v>378274</v>
      </c>
      <c r="G7377" s="72" t="s">
        <v>14</v>
      </c>
      <c r="H7377" s="72" t="s">
        <v>15</v>
      </c>
      <c r="I7377" s="72" t="s">
        <v>16</v>
      </c>
      <c r="J7377" s="72" t="s">
        <v>18</v>
      </c>
      <c r="K7377" s="72" t="s">
        <v>147</v>
      </c>
      <c r="L7377" s="72" t="s">
        <v>380</v>
      </c>
      <c r="M7377" s="72" t="s">
        <v>522</v>
      </c>
    </row>
    <row r="7378" spans="2:13" x14ac:dyDescent="0.25">
      <c r="B7378" s="72" t="s">
        <v>143</v>
      </c>
      <c r="C7378" s="72" t="s">
        <v>144</v>
      </c>
      <c r="D7378" s="72" t="s">
        <v>12</v>
      </c>
      <c r="E7378" s="72" t="s">
        <v>197</v>
      </c>
      <c r="F7378" s="73">
        <v>369961</v>
      </c>
      <c r="G7378" s="72" t="s">
        <v>14</v>
      </c>
      <c r="H7378" s="72" t="s">
        <v>155</v>
      </c>
      <c r="I7378" s="72" t="s">
        <v>16</v>
      </c>
      <c r="J7378" s="72" t="s">
        <v>18</v>
      </c>
      <c r="K7378" s="72" t="s">
        <v>267</v>
      </c>
      <c r="L7378" s="72" t="s">
        <v>355</v>
      </c>
      <c r="M7378" s="72" t="s">
        <v>163</v>
      </c>
    </row>
    <row r="7379" spans="2:13" x14ac:dyDescent="0.25">
      <c r="B7379" s="72" t="s">
        <v>143</v>
      </c>
      <c r="C7379" s="72" t="s">
        <v>144</v>
      </c>
      <c r="D7379" s="72" t="s">
        <v>12</v>
      </c>
      <c r="E7379" s="72" t="s">
        <v>213</v>
      </c>
      <c r="F7379" s="73">
        <v>109457</v>
      </c>
      <c r="G7379" s="72" t="s">
        <v>14</v>
      </c>
      <c r="H7379" s="72" t="s">
        <v>155</v>
      </c>
      <c r="I7379" s="72" t="s">
        <v>16</v>
      </c>
      <c r="J7379" s="72" t="s">
        <v>18</v>
      </c>
      <c r="K7379" s="72" t="s">
        <v>33</v>
      </c>
      <c r="L7379" s="72" t="s">
        <v>499</v>
      </c>
      <c r="M7379" s="72" t="s">
        <v>191</v>
      </c>
    </row>
    <row r="7380" spans="2:13" x14ac:dyDescent="0.25">
      <c r="B7380" s="72" t="s">
        <v>143</v>
      </c>
      <c r="C7380" s="72" t="s">
        <v>144</v>
      </c>
      <c r="D7380" s="72" t="s">
        <v>12</v>
      </c>
      <c r="E7380" s="72" t="s">
        <v>756</v>
      </c>
      <c r="F7380" s="73">
        <v>445505</v>
      </c>
      <c r="G7380" s="72" t="s">
        <v>14</v>
      </c>
      <c r="H7380" s="72" t="s">
        <v>15</v>
      </c>
      <c r="I7380" s="72" t="s">
        <v>16</v>
      </c>
      <c r="J7380" s="72" t="s">
        <v>18</v>
      </c>
      <c r="K7380" s="72" t="s">
        <v>165</v>
      </c>
      <c r="L7380" s="72" t="s">
        <v>535</v>
      </c>
      <c r="M7380" s="72" t="s">
        <v>757</v>
      </c>
    </row>
    <row r="7381" spans="2:13" x14ac:dyDescent="0.25">
      <c r="B7381" s="72" t="s">
        <v>143</v>
      </c>
      <c r="C7381" s="72" t="s">
        <v>144</v>
      </c>
      <c r="D7381" s="72" t="s">
        <v>12</v>
      </c>
      <c r="E7381" s="72" t="s">
        <v>244</v>
      </c>
      <c r="F7381" s="73">
        <v>15386</v>
      </c>
      <c r="G7381" s="72" t="s">
        <v>14</v>
      </c>
      <c r="H7381" s="72" t="s">
        <v>155</v>
      </c>
      <c r="I7381" s="72" t="s">
        <v>16</v>
      </c>
      <c r="J7381" s="72" t="s">
        <v>18</v>
      </c>
      <c r="K7381" s="72" t="s">
        <v>33</v>
      </c>
      <c r="L7381" s="72" t="s">
        <v>497</v>
      </c>
      <c r="M7381" s="72" t="s">
        <v>151</v>
      </c>
    </row>
    <row r="7382" spans="2:13" x14ac:dyDescent="0.25">
      <c r="B7382" s="72" t="s">
        <v>143</v>
      </c>
      <c r="C7382" s="72" t="s">
        <v>144</v>
      </c>
      <c r="D7382" s="72" t="s">
        <v>12</v>
      </c>
      <c r="E7382" s="72" t="s">
        <v>177</v>
      </c>
      <c r="F7382" s="73">
        <v>-187</v>
      </c>
      <c r="G7382" s="72" t="s">
        <v>14</v>
      </c>
      <c r="H7382" s="72" t="s">
        <v>15</v>
      </c>
      <c r="I7382" s="72" t="s">
        <v>16</v>
      </c>
      <c r="J7382" s="72" t="s">
        <v>18</v>
      </c>
      <c r="K7382" s="72" t="s">
        <v>24</v>
      </c>
      <c r="L7382" s="72" t="s">
        <v>40</v>
      </c>
      <c r="M7382" s="72"/>
    </row>
    <row r="7383" spans="2:13" x14ac:dyDescent="0.25">
      <c r="B7383" s="72" t="s">
        <v>143</v>
      </c>
      <c r="C7383" s="72" t="s">
        <v>144</v>
      </c>
      <c r="D7383" s="72" t="s">
        <v>12</v>
      </c>
      <c r="E7383" s="72" t="s">
        <v>282</v>
      </c>
      <c r="F7383" s="73">
        <v>-732</v>
      </c>
      <c r="G7383" s="72" t="s">
        <v>14</v>
      </c>
      <c r="H7383" s="72" t="s">
        <v>15</v>
      </c>
      <c r="I7383" s="72" t="s">
        <v>16</v>
      </c>
      <c r="J7383" s="72" t="s">
        <v>18</v>
      </c>
      <c r="K7383" s="72" t="s">
        <v>33</v>
      </c>
      <c r="L7383" s="72" t="s">
        <v>510</v>
      </c>
      <c r="M7383" s="72"/>
    </row>
    <row r="7384" spans="2:13" x14ac:dyDescent="0.25">
      <c r="B7384" s="72" t="s">
        <v>143</v>
      </c>
      <c r="C7384" s="72" t="s">
        <v>144</v>
      </c>
      <c r="D7384" s="72" t="s">
        <v>12</v>
      </c>
      <c r="E7384" s="72" t="s">
        <v>199</v>
      </c>
      <c r="F7384" s="73">
        <v>2060</v>
      </c>
      <c r="G7384" s="72" t="s">
        <v>14</v>
      </c>
      <c r="H7384" s="72" t="s">
        <v>15</v>
      </c>
      <c r="I7384" s="72" t="s">
        <v>16</v>
      </c>
      <c r="J7384" s="72" t="s">
        <v>18</v>
      </c>
      <c r="K7384" s="72" t="s">
        <v>257</v>
      </c>
      <c r="L7384" s="72" t="s">
        <v>554</v>
      </c>
      <c r="M7384" s="72"/>
    </row>
    <row r="7385" spans="2:13" x14ac:dyDescent="0.25">
      <c r="B7385" s="72" t="s">
        <v>143</v>
      </c>
      <c r="C7385" s="72" t="s">
        <v>144</v>
      </c>
      <c r="D7385" s="72" t="s">
        <v>12</v>
      </c>
      <c r="E7385" s="72" t="s">
        <v>145</v>
      </c>
      <c r="F7385" s="73">
        <v>-37</v>
      </c>
      <c r="G7385" s="72" t="s">
        <v>31</v>
      </c>
      <c r="H7385" s="72" t="s">
        <v>15</v>
      </c>
      <c r="I7385" s="72" t="s">
        <v>16</v>
      </c>
      <c r="J7385" s="72" t="s">
        <v>32</v>
      </c>
      <c r="K7385" s="72" t="s">
        <v>161</v>
      </c>
      <c r="L7385" s="72" t="s">
        <v>434</v>
      </c>
      <c r="M7385" s="72"/>
    </row>
    <row r="7386" spans="2:13" x14ac:dyDescent="0.25">
      <c r="B7386" s="72" t="s">
        <v>143</v>
      </c>
      <c r="C7386" s="72" t="s">
        <v>144</v>
      </c>
      <c r="D7386" s="72" t="s">
        <v>12</v>
      </c>
      <c r="E7386" s="72" t="s">
        <v>154</v>
      </c>
      <c r="F7386" s="73">
        <v>-1455</v>
      </c>
      <c r="G7386" s="72" t="s">
        <v>14</v>
      </c>
      <c r="H7386" s="72" t="s">
        <v>15</v>
      </c>
      <c r="I7386" s="72" t="s">
        <v>16</v>
      </c>
      <c r="J7386" s="72" t="s">
        <v>18</v>
      </c>
      <c r="K7386" s="72" t="s">
        <v>33</v>
      </c>
      <c r="L7386" s="72" t="s">
        <v>512</v>
      </c>
      <c r="M7386" s="72"/>
    </row>
    <row r="7387" spans="2:13" x14ac:dyDescent="0.25">
      <c r="B7387" s="72" t="s">
        <v>143</v>
      </c>
      <c r="C7387" s="72" t="s">
        <v>144</v>
      </c>
      <c r="D7387" s="72" t="s">
        <v>12</v>
      </c>
      <c r="E7387" s="72" t="s">
        <v>349</v>
      </c>
      <c r="F7387" s="73">
        <v>347803</v>
      </c>
      <c r="G7387" s="72" t="s">
        <v>14</v>
      </c>
      <c r="H7387" s="72" t="s">
        <v>15</v>
      </c>
      <c r="I7387" s="72" t="s">
        <v>16</v>
      </c>
      <c r="J7387" s="72" t="s">
        <v>18</v>
      </c>
      <c r="K7387" s="72" t="s">
        <v>33</v>
      </c>
      <c r="L7387" s="72" t="s">
        <v>429</v>
      </c>
      <c r="M7387" s="72" t="s">
        <v>334</v>
      </c>
    </row>
    <row r="7388" spans="2:13" x14ac:dyDescent="0.25">
      <c r="B7388" s="72" t="s">
        <v>143</v>
      </c>
      <c r="C7388" s="72" t="s">
        <v>144</v>
      </c>
      <c r="D7388" s="72" t="s">
        <v>12</v>
      </c>
      <c r="E7388" s="72" t="s">
        <v>328</v>
      </c>
      <c r="F7388" s="73">
        <v>34260</v>
      </c>
      <c r="G7388" s="72" t="s">
        <v>14</v>
      </c>
      <c r="H7388" s="72" t="s">
        <v>15</v>
      </c>
      <c r="I7388" s="72" t="s">
        <v>16</v>
      </c>
      <c r="J7388" s="72" t="s">
        <v>18</v>
      </c>
      <c r="K7388" s="72" t="s">
        <v>147</v>
      </c>
      <c r="L7388" s="72" t="s">
        <v>295</v>
      </c>
      <c r="M7388" s="72" t="s">
        <v>203</v>
      </c>
    </row>
    <row r="7389" spans="2:13" x14ac:dyDescent="0.25">
      <c r="B7389" s="72" t="s">
        <v>143</v>
      </c>
      <c r="C7389" s="72" t="s">
        <v>144</v>
      </c>
      <c r="D7389" s="72" t="s">
        <v>12</v>
      </c>
      <c r="E7389" s="72" t="s">
        <v>562</v>
      </c>
      <c r="F7389" s="73">
        <v>1834800</v>
      </c>
      <c r="G7389" s="72" t="s">
        <v>14</v>
      </c>
      <c r="H7389" s="72" t="s">
        <v>15</v>
      </c>
      <c r="I7389" s="72" t="s">
        <v>16</v>
      </c>
      <c r="J7389" s="72" t="s">
        <v>18</v>
      </c>
      <c r="K7389" s="72" t="s">
        <v>257</v>
      </c>
      <c r="L7389" s="72" t="s">
        <v>554</v>
      </c>
      <c r="M7389" s="72" t="s">
        <v>322</v>
      </c>
    </row>
    <row r="7390" spans="2:13" x14ac:dyDescent="0.25">
      <c r="B7390" s="72" t="s">
        <v>143</v>
      </c>
      <c r="C7390" s="72" t="s">
        <v>144</v>
      </c>
      <c r="D7390" s="72" t="s">
        <v>12</v>
      </c>
      <c r="E7390" s="72" t="s">
        <v>188</v>
      </c>
      <c r="F7390" s="73">
        <v>926710</v>
      </c>
      <c r="G7390" s="72" t="s">
        <v>14</v>
      </c>
      <c r="H7390" s="72" t="s">
        <v>15</v>
      </c>
      <c r="I7390" s="72" t="s">
        <v>16</v>
      </c>
      <c r="J7390" s="72" t="s">
        <v>18</v>
      </c>
      <c r="K7390" s="72" t="s">
        <v>33</v>
      </c>
      <c r="L7390" s="72" t="s">
        <v>331</v>
      </c>
      <c r="M7390" s="72" t="s">
        <v>248</v>
      </c>
    </row>
    <row r="7391" spans="2:13" x14ac:dyDescent="0.25">
      <c r="B7391" s="72" t="s">
        <v>143</v>
      </c>
      <c r="C7391" s="72" t="s">
        <v>144</v>
      </c>
      <c r="D7391" s="72" t="s">
        <v>12</v>
      </c>
      <c r="E7391" s="72" t="s">
        <v>199</v>
      </c>
      <c r="F7391" s="73">
        <v>2703</v>
      </c>
      <c r="G7391" s="72" t="s">
        <v>14</v>
      </c>
      <c r="H7391" s="72" t="s">
        <v>15</v>
      </c>
      <c r="I7391" s="72" t="s">
        <v>16</v>
      </c>
      <c r="J7391" s="72" t="s">
        <v>18</v>
      </c>
      <c r="K7391" s="72" t="s">
        <v>33</v>
      </c>
      <c r="L7391" s="72" t="s">
        <v>473</v>
      </c>
      <c r="M7391" s="72"/>
    </row>
    <row r="7392" spans="2:13" x14ac:dyDescent="0.25">
      <c r="B7392" s="72" t="s">
        <v>143</v>
      </c>
      <c r="C7392" s="72" t="s">
        <v>144</v>
      </c>
      <c r="D7392" s="72" t="s">
        <v>12</v>
      </c>
      <c r="E7392" s="72" t="s">
        <v>188</v>
      </c>
      <c r="F7392" s="73">
        <v>5628594</v>
      </c>
      <c r="G7392" s="72" t="s">
        <v>14</v>
      </c>
      <c r="H7392" s="72" t="s">
        <v>155</v>
      </c>
      <c r="I7392" s="72" t="s">
        <v>16</v>
      </c>
      <c r="J7392" s="72" t="s">
        <v>18</v>
      </c>
      <c r="K7392" s="72" t="s">
        <v>33</v>
      </c>
      <c r="L7392" s="72" t="s">
        <v>691</v>
      </c>
      <c r="M7392" s="72" t="s">
        <v>151</v>
      </c>
    </row>
    <row r="7393" spans="2:13" x14ac:dyDescent="0.25">
      <c r="B7393" s="72" t="s">
        <v>143</v>
      </c>
      <c r="C7393" s="72" t="s">
        <v>144</v>
      </c>
      <c r="D7393" s="72" t="s">
        <v>12</v>
      </c>
      <c r="E7393" s="72" t="s">
        <v>240</v>
      </c>
      <c r="F7393" s="73">
        <v>-10980</v>
      </c>
      <c r="G7393" s="72" t="s">
        <v>14</v>
      </c>
      <c r="H7393" s="72" t="s">
        <v>15</v>
      </c>
      <c r="I7393" s="72" t="s">
        <v>16</v>
      </c>
      <c r="J7393" s="72" t="s">
        <v>18</v>
      </c>
      <c r="K7393" s="72" t="s">
        <v>147</v>
      </c>
      <c r="L7393" s="72" t="s">
        <v>557</v>
      </c>
      <c r="M7393" s="72"/>
    </row>
    <row r="7394" spans="2:13" x14ac:dyDescent="0.25">
      <c r="B7394" s="72" t="s">
        <v>143</v>
      </c>
      <c r="C7394" s="72" t="s">
        <v>144</v>
      </c>
      <c r="D7394" s="72" t="s">
        <v>12</v>
      </c>
      <c r="E7394" s="72" t="s">
        <v>199</v>
      </c>
      <c r="F7394" s="73">
        <v>689</v>
      </c>
      <c r="G7394" s="72" t="s">
        <v>14</v>
      </c>
      <c r="H7394" s="72" t="s">
        <v>15</v>
      </c>
      <c r="I7394" s="72" t="s">
        <v>16</v>
      </c>
      <c r="J7394" s="72" t="s">
        <v>18</v>
      </c>
      <c r="K7394" s="72" t="s">
        <v>33</v>
      </c>
      <c r="L7394" s="72" t="s">
        <v>723</v>
      </c>
      <c r="M7394" s="72"/>
    </row>
    <row r="7395" spans="2:13" x14ac:dyDescent="0.25">
      <c r="B7395" s="72" t="s">
        <v>143</v>
      </c>
      <c r="C7395" s="72" t="s">
        <v>144</v>
      </c>
      <c r="D7395" s="72" t="s">
        <v>12</v>
      </c>
      <c r="E7395" s="72" t="s">
        <v>181</v>
      </c>
      <c r="F7395" s="73">
        <v>-579</v>
      </c>
      <c r="G7395" s="72" t="s">
        <v>14</v>
      </c>
      <c r="H7395" s="72" t="s">
        <v>15</v>
      </c>
      <c r="I7395" s="72" t="s">
        <v>136</v>
      </c>
      <c r="J7395" s="72" t="s">
        <v>18</v>
      </c>
      <c r="K7395" s="72" t="s">
        <v>184</v>
      </c>
      <c r="L7395" s="72" t="s">
        <v>317</v>
      </c>
      <c r="M7395" s="72"/>
    </row>
    <row r="7396" spans="2:13" x14ac:dyDescent="0.25">
      <c r="B7396" s="72" t="s">
        <v>143</v>
      </c>
      <c r="C7396" s="72" t="s">
        <v>144</v>
      </c>
      <c r="D7396" s="72" t="s">
        <v>12</v>
      </c>
      <c r="E7396" s="72" t="s">
        <v>181</v>
      </c>
      <c r="F7396" s="73">
        <v>-2658</v>
      </c>
      <c r="G7396" s="72" t="s">
        <v>14</v>
      </c>
      <c r="H7396" s="72" t="s">
        <v>155</v>
      </c>
      <c r="I7396" s="72" t="s">
        <v>16</v>
      </c>
      <c r="J7396" s="72" t="s">
        <v>18</v>
      </c>
      <c r="K7396" s="72" t="s">
        <v>33</v>
      </c>
      <c r="L7396" s="72" t="s">
        <v>261</v>
      </c>
      <c r="M7396" s="72"/>
    </row>
    <row r="7397" spans="2:13" x14ac:dyDescent="0.25">
      <c r="B7397" s="72" t="s">
        <v>143</v>
      </c>
      <c r="C7397" s="72" t="s">
        <v>144</v>
      </c>
      <c r="D7397" s="72" t="s">
        <v>12</v>
      </c>
      <c r="E7397" s="72" t="s">
        <v>177</v>
      </c>
      <c r="F7397" s="73">
        <v>114</v>
      </c>
      <c r="G7397" s="72" t="s">
        <v>14</v>
      </c>
      <c r="H7397" s="72" t="s">
        <v>15</v>
      </c>
      <c r="I7397" s="72" t="s">
        <v>16</v>
      </c>
      <c r="J7397" s="72" t="s">
        <v>18</v>
      </c>
      <c r="K7397" s="72" t="s">
        <v>33</v>
      </c>
      <c r="L7397" s="72" t="s">
        <v>492</v>
      </c>
      <c r="M7397" s="72"/>
    </row>
    <row r="7398" spans="2:13" x14ac:dyDescent="0.25">
      <c r="B7398" s="72" t="s">
        <v>143</v>
      </c>
      <c r="C7398" s="72" t="s">
        <v>144</v>
      </c>
      <c r="D7398" s="72" t="s">
        <v>12</v>
      </c>
      <c r="E7398" s="72" t="s">
        <v>282</v>
      </c>
      <c r="F7398" s="73">
        <v>-934</v>
      </c>
      <c r="G7398" s="72" t="s">
        <v>14</v>
      </c>
      <c r="H7398" s="72" t="s">
        <v>155</v>
      </c>
      <c r="I7398" s="72" t="s">
        <v>16</v>
      </c>
      <c r="J7398" s="72" t="s">
        <v>18</v>
      </c>
      <c r="K7398" s="72" t="s">
        <v>33</v>
      </c>
      <c r="L7398" s="72" t="s">
        <v>153</v>
      </c>
      <c r="M7398" s="72"/>
    </row>
    <row r="7399" spans="2:13" x14ac:dyDescent="0.25">
      <c r="B7399" s="72" t="s">
        <v>143</v>
      </c>
      <c r="C7399" s="72" t="s">
        <v>144</v>
      </c>
      <c r="D7399" s="72" t="s">
        <v>12</v>
      </c>
      <c r="E7399" s="72" t="s">
        <v>282</v>
      </c>
      <c r="F7399" s="73">
        <v>-3339</v>
      </c>
      <c r="G7399" s="72" t="s">
        <v>14</v>
      </c>
      <c r="H7399" s="72" t="s">
        <v>15</v>
      </c>
      <c r="I7399" s="72" t="s">
        <v>16</v>
      </c>
      <c r="J7399" s="72" t="s">
        <v>18</v>
      </c>
      <c r="K7399" s="72" t="s">
        <v>257</v>
      </c>
      <c r="L7399" s="72" t="s">
        <v>299</v>
      </c>
      <c r="M7399" s="72"/>
    </row>
    <row r="7400" spans="2:13" x14ac:dyDescent="0.25">
      <c r="B7400" s="72" t="s">
        <v>143</v>
      </c>
      <c r="C7400" s="72" t="s">
        <v>144</v>
      </c>
      <c r="D7400" s="72" t="s">
        <v>12</v>
      </c>
      <c r="E7400" s="72" t="s">
        <v>152</v>
      </c>
      <c r="F7400" s="73">
        <v>-1021</v>
      </c>
      <c r="G7400" s="72" t="s">
        <v>14</v>
      </c>
      <c r="H7400" s="72" t="s">
        <v>155</v>
      </c>
      <c r="I7400" s="72" t="s">
        <v>16</v>
      </c>
      <c r="J7400" s="72" t="s">
        <v>18</v>
      </c>
      <c r="K7400" s="72" t="s">
        <v>147</v>
      </c>
      <c r="L7400" s="72" t="s">
        <v>606</v>
      </c>
      <c r="M7400" s="72"/>
    </row>
    <row r="7401" spans="2:13" x14ac:dyDescent="0.25">
      <c r="B7401" s="72" t="s">
        <v>143</v>
      </c>
      <c r="C7401" s="72" t="s">
        <v>144</v>
      </c>
      <c r="D7401" s="72" t="s">
        <v>12</v>
      </c>
      <c r="E7401" s="72" t="s">
        <v>825</v>
      </c>
      <c r="F7401" s="73">
        <v>4809511</v>
      </c>
      <c r="G7401" s="72" t="s">
        <v>14</v>
      </c>
      <c r="H7401" s="72" t="s">
        <v>15</v>
      </c>
      <c r="I7401" s="72" t="s">
        <v>16</v>
      </c>
      <c r="J7401" s="72" t="s">
        <v>18</v>
      </c>
      <c r="K7401" s="72"/>
      <c r="L7401" s="72"/>
      <c r="M7401" s="72" t="s">
        <v>203</v>
      </c>
    </row>
    <row r="7402" spans="2:13" x14ac:dyDescent="0.25">
      <c r="B7402" s="72" t="s">
        <v>143</v>
      </c>
      <c r="C7402" s="72" t="s">
        <v>144</v>
      </c>
      <c r="D7402" s="72" t="s">
        <v>12</v>
      </c>
      <c r="E7402" s="72" t="s">
        <v>229</v>
      </c>
      <c r="F7402" s="73">
        <v>-8195</v>
      </c>
      <c r="G7402" s="72" t="s">
        <v>14</v>
      </c>
      <c r="H7402" s="72" t="s">
        <v>155</v>
      </c>
      <c r="I7402" s="72" t="s">
        <v>16</v>
      </c>
      <c r="J7402" s="72" t="s">
        <v>18</v>
      </c>
      <c r="K7402" s="72" t="s">
        <v>33</v>
      </c>
      <c r="L7402" s="72" t="s">
        <v>320</v>
      </c>
      <c r="M7402" s="72"/>
    </row>
    <row r="7403" spans="2:13" x14ac:dyDescent="0.25">
      <c r="B7403" s="72" t="s">
        <v>143</v>
      </c>
      <c r="C7403" s="72" t="s">
        <v>144</v>
      </c>
      <c r="D7403" s="72" t="s">
        <v>12</v>
      </c>
      <c r="E7403" s="72" t="s">
        <v>328</v>
      </c>
      <c r="F7403" s="73">
        <v>22512</v>
      </c>
      <c r="G7403" s="72" t="s">
        <v>14</v>
      </c>
      <c r="H7403" s="72" t="s">
        <v>155</v>
      </c>
      <c r="I7403" s="72" t="s">
        <v>16</v>
      </c>
      <c r="J7403" s="72" t="s">
        <v>18</v>
      </c>
      <c r="K7403" s="72" t="s">
        <v>21</v>
      </c>
      <c r="L7403" s="72" t="s">
        <v>457</v>
      </c>
      <c r="M7403" s="72" t="s">
        <v>203</v>
      </c>
    </row>
    <row r="7404" spans="2:13" x14ac:dyDescent="0.25">
      <c r="B7404" s="72" t="s">
        <v>143</v>
      </c>
      <c r="C7404" s="72" t="s">
        <v>144</v>
      </c>
      <c r="D7404" s="72" t="s">
        <v>12</v>
      </c>
      <c r="E7404" s="72" t="s">
        <v>219</v>
      </c>
      <c r="F7404" s="73">
        <v>95276</v>
      </c>
      <c r="G7404" s="72" t="s">
        <v>14</v>
      </c>
      <c r="H7404" s="72" t="s">
        <v>15</v>
      </c>
      <c r="I7404" s="72" t="s">
        <v>16</v>
      </c>
      <c r="J7404" s="72" t="s">
        <v>18</v>
      </c>
      <c r="K7404" s="72" t="s">
        <v>33</v>
      </c>
      <c r="L7404" s="72" t="s">
        <v>320</v>
      </c>
      <c r="M7404" s="72"/>
    </row>
    <row r="7405" spans="2:13" x14ac:dyDescent="0.25">
      <c r="B7405" s="72" t="s">
        <v>143</v>
      </c>
      <c r="C7405" s="72" t="s">
        <v>144</v>
      </c>
      <c r="D7405" s="72" t="s">
        <v>12</v>
      </c>
      <c r="E7405" s="72" t="s">
        <v>145</v>
      </c>
      <c r="F7405" s="73">
        <v>-25102</v>
      </c>
      <c r="G7405" s="72" t="s">
        <v>14</v>
      </c>
      <c r="H7405" s="72" t="s">
        <v>155</v>
      </c>
      <c r="I7405" s="72" t="s">
        <v>16</v>
      </c>
      <c r="J7405" s="72" t="s">
        <v>18</v>
      </c>
      <c r="K7405" s="72" t="s">
        <v>33</v>
      </c>
      <c r="L7405" s="72" t="s">
        <v>361</v>
      </c>
      <c r="M7405" s="72"/>
    </row>
    <row r="7406" spans="2:13" x14ac:dyDescent="0.25">
      <c r="B7406" s="72" t="s">
        <v>143</v>
      </c>
      <c r="C7406" s="72" t="s">
        <v>144</v>
      </c>
      <c r="D7406" s="72" t="s">
        <v>12</v>
      </c>
      <c r="E7406" s="72" t="s">
        <v>160</v>
      </c>
      <c r="F7406" s="73">
        <v>1420573</v>
      </c>
      <c r="G7406" s="72" t="s">
        <v>14</v>
      </c>
      <c r="H7406" s="72" t="s">
        <v>15</v>
      </c>
      <c r="I7406" s="72" t="s">
        <v>16</v>
      </c>
      <c r="J7406" s="72" t="s">
        <v>18</v>
      </c>
      <c r="K7406" s="72" t="s">
        <v>27</v>
      </c>
      <c r="L7406" s="72" t="s">
        <v>405</v>
      </c>
      <c r="M7406" s="72" t="s">
        <v>248</v>
      </c>
    </row>
    <row r="7407" spans="2:13" x14ac:dyDescent="0.25">
      <c r="B7407" s="72" t="s">
        <v>143</v>
      </c>
      <c r="C7407" s="72" t="s">
        <v>144</v>
      </c>
      <c r="D7407" s="72" t="s">
        <v>12</v>
      </c>
      <c r="E7407" s="72" t="s">
        <v>188</v>
      </c>
      <c r="F7407" s="73">
        <v>111196638</v>
      </c>
      <c r="G7407" s="72" t="s">
        <v>14</v>
      </c>
      <c r="H7407" s="72" t="s">
        <v>155</v>
      </c>
      <c r="I7407" s="72" t="s">
        <v>16</v>
      </c>
      <c r="J7407" s="72" t="s">
        <v>18</v>
      </c>
      <c r="K7407" s="72" t="s">
        <v>147</v>
      </c>
      <c r="L7407" s="72" t="s">
        <v>365</v>
      </c>
      <c r="M7407" s="72" t="s">
        <v>151</v>
      </c>
    </row>
    <row r="7408" spans="2:13" x14ac:dyDescent="0.25">
      <c r="B7408" s="72" t="s">
        <v>143</v>
      </c>
      <c r="C7408" s="72" t="s">
        <v>144</v>
      </c>
      <c r="D7408" s="72" t="s">
        <v>12</v>
      </c>
      <c r="E7408" s="72" t="s">
        <v>145</v>
      </c>
      <c r="F7408" s="73">
        <v>-50</v>
      </c>
      <c r="G7408" s="72" t="s">
        <v>14</v>
      </c>
      <c r="H7408" s="72" t="s">
        <v>15</v>
      </c>
      <c r="I7408" s="72" t="s">
        <v>16</v>
      </c>
      <c r="J7408" s="72" t="s">
        <v>18</v>
      </c>
      <c r="K7408" s="72" t="s">
        <v>267</v>
      </c>
      <c r="L7408" s="72" t="s">
        <v>721</v>
      </c>
      <c r="M7408" s="72"/>
    </row>
    <row r="7409" spans="2:13" x14ac:dyDescent="0.25">
      <c r="B7409" s="72" t="s">
        <v>143</v>
      </c>
      <c r="C7409" s="72" t="s">
        <v>144</v>
      </c>
      <c r="D7409" s="72" t="s">
        <v>12</v>
      </c>
      <c r="E7409" s="72" t="s">
        <v>183</v>
      </c>
      <c r="F7409" s="73">
        <v>536388</v>
      </c>
      <c r="G7409" s="72" t="s">
        <v>14</v>
      </c>
      <c r="H7409" s="72" t="s">
        <v>15</v>
      </c>
      <c r="I7409" s="72" t="s">
        <v>16</v>
      </c>
      <c r="J7409" s="72" t="s">
        <v>18</v>
      </c>
      <c r="K7409" s="72" t="s">
        <v>33</v>
      </c>
      <c r="L7409" s="72" t="s">
        <v>179</v>
      </c>
      <c r="M7409" s="72" t="s">
        <v>163</v>
      </c>
    </row>
    <row r="7410" spans="2:13" x14ac:dyDescent="0.25">
      <c r="B7410" s="72" t="s">
        <v>143</v>
      </c>
      <c r="C7410" s="72" t="s">
        <v>144</v>
      </c>
      <c r="D7410" s="72" t="s">
        <v>12</v>
      </c>
      <c r="E7410" s="72" t="s">
        <v>177</v>
      </c>
      <c r="F7410" s="73">
        <v>806566</v>
      </c>
      <c r="G7410" s="72" t="s">
        <v>14</v>
      </c>
      <c r="H7410" s="72" t="s">
        <v>15</v>
      </c>
      <c r="I7410" s="72" t="s">
        <v>16</v>
      </c>
      <c r="J7410" s="72" t="s">
        <v>18</v>
      </c>
      <c r="K7410" s="72" t="s">
        <v>147</v>
      </c>
      <c r="L7410" s="72" t="s">
        <v>574</v>
      </c>
      <c r="M7410" s="72"/>
    </row>
    <row r="7411" spans="2:13" x14ac:dyDescent="0.25">
      <c r="B7411" s="72" t="s">
        <v>143</v>
      </c>
      <c r="C7411" s="72" t="s">
        <v>144</v>
      </c>
      <c r="D7411" s="72" t="s">
        <v>12</v>
      </c>
      <c r="E7411" s="72" t="s">
        <v>181</v>
      </c>
      <c r="F7411" s="73">
        <v>-2095</v>
      </c>
      <c r="G7411" s="72" t="s">
        <v>14</v>
      </c>
      <c r="H7411" s="72" t="s">
        <v>155</v>
      </c>
      <c r="I7411" s="72" t="s">
        <v>16</v>
      </c>
      <c r="J7411" s="72" t="s">
        <v>18</v>
      </c>
      <c r="K7411" s="72" t="s">
        <v>303</v>
      </c>
      <c r="L7411" s="72" t="s">
        <v>304</v>
      </c>
      <c r="M7411" s="72"/>
    </row>
    <row r="7412" spans="2:13" x14ac:dyDescent="0.25">
      <c r="B7412" s="72" t="s">
        <v>143</v>
      </c>
      <c r="C7412" s="72" t="s">
        <v>144</v>
      </c>
      <c r="D7412" s="72" t="s">
        <v>12</v>
      </c>
      <c r="E7412" s="72" t="s">
        <v>383</v>
      </c>
      <c r="F7412" s="73">
        <v>760520</v>
      </c>
      <c r="G7412" s="72" t="s">
        <v>14</v>
      </c>
      <c r="H7412" s="72" t="s">
        <v>15</v>
      </c>
      <c r="I7412" s="72" t="s">
        <v>16</v>
      </c>
      <c r="J7412" s="72" t="s">
        <v>18</v>
      </c>
      <c r="K7412" s="72" t="s">
        <v>147</v>
      </c>
      <c r="L7412" s="72" t="s">
        <v>216</v>
      </c>
      <c r="M7412" s="72" t="s">
        <v>384</v>
      </c>
    </row>
    <row r="7413" spans="2:13" x14ac:dyDescent="0.25">
      <c r="B7413" s="72" t="s">
        <v>143</v>
      </c>
      <c r="C7413" s="72" t="s">
        <v>144</v>
      </c>
      <c r="D7413" s="72" t="s">
        <v>12</v>
      </c>
      <c r="E7413" s="72" t="s">
        <v>349</v>
      </c>
      <c r="F7413" s="73">
        <v>179641</v>
      </c>
      <c r="G7413" s="72" t="s">
        <v>14</v>
      </c>
      <c r="H7413" s="72" t="s">
        <v>15</v>
      </c>
      <c r="I7413" s="72" t="s">
        <v>16</v>
      </c>
      <c r="J7413" s="72" t="s">
        <v>18</v>
      </c>
      <c r="K7413" s="72" t="s">
        <v>27</v>
      </c>
      <c r="L7413" s="72" t="s">
        <v>28</v>
      </c>
      <c r="M7413" s="72" t="s">
        <v>203</v>
      </c>
    </row>
    <row r="7414" spans="2:13" x14ac:dyDescent="0.25">
      <c r="B7414" s="72" t="s">
        <v>143</v>
      </c>
      <c r="C7414" s="72" t="s">
        <v>144</v>
      </c>
      <c r="D7414" s="72" t="s">
        <v>12</v>
      </c>
      <c r="E7414" s="72" t="s">
        <v>242</v>
      </c>
      <c r="F7414" s="73">
        <v>-3531</v>
      </c>
      <c r="G7414" s="72" t="s">
        <v>14</v>
      </c>
      <c r="H7414" s="72" t="s">
        <v>155</v>
      </c>
      <c r="I7414" s="72" t="s">
        <v>16</v>
      </c>
      <c r="J7414" s="72" t="s">
        <v>18</v>
      </c>
      <c r="K7414" s="72" t="s">
        <v>33</v>
      </c>
      <c r="L7414" s="72" t="s">
        <v>521</v>
      </c>
      <c r="M7414" s="72"/>
    </row>
    <row r="7415" spans="2:13" x14ac:dyDescent="0.25">
      <c r="B7415" s="72" t="s">
        <v>143</v>
      </c>
      <c r="C7415" s="72" t="s">
        <v>144</v>
      </c>
      <c r="D7415" s="72" t="s">
        <v>12</v>
      </c>
      <c r="E7415" s="72" t="s">
        <v>282</v>
      </c>
      <c r="F7415" s="73">
        <v>-2713</v>
      </c>
      <c r="G7415" s="72" t="s">
        <v>14</v>
      </c>
      <c r="H7415" s="72" t="s">
        <v>155</v>
      </c>
      <c r="I7415" s="72" t="s">
        <v>16</v>
      </c>
      <c r="J7415" s="72" t="s">
        <v>18</v>
      </c>
      <c r="K7415" s="72" t="s">
        <v>267</v>
      </c>
      <c r="L7415" s="72" t="s">
        <v>308</v>
      </c>
      <c r="M7415" s="72"/>
    </row>
    <row r="7416" spans="2:13" x14ac:dyDescent="0.25">
      <c r="B7416" s="72" t="s">
        <v>143</v>
      </c>
      <c r="C7416" s="72" t="s">
        <v>144</v>
      </c>
      <c r="D7416" s="72" t="s">
        <v>12</v>
      </c>
      <c r="E7416" s="72" t="s">
        <v>145</v>
      </c>
      <c r="F7416" s="73">
        <v>4</v>
      </c>
      <c r="G7416" s="72" t="s">
        <v>14</v>
      </c>
      <c r="H7416" s="72" t="s">
        <v>15</v>
      </c>
      <c r="I7416" s="72" t="s">
        <v>16</v>
      </c>
      <c r="J7416" s="72" t="s">
        <v>140</v>
      </c>
      <c r="K7416" s="72" t="s">
        <v>24</v>
      </c>
      <c r="L7416" s="72" t="s">
        <v>25</v>
      </c>
      <c r="M7416" s="72"/>
    </row>
    <row r="7417" spans="2:13" x14ac:dyDescent="0.25">
      <c r="B7417" s="72" t="s">
        <v>143</v>
      </c>
      <c r="C7417" s="72" t="s">
        <v>144</v>
      </c>
      <c r="D7417" s="72" t="s">
        <v>12</v>
      </c>
      <c r="E7417" s="72" t="s">
        <v>160</v>
      </c>
      <c r="F7417" s="73">
        <v>11775</v>
      </c>
      <c r="G7417" s="72" t="s">
        <v>14</v>
      </c>
      <c r="H7417" s="72" t="s">
        <v>155</v>
      </c>
      <c r="I7417" s="72" t="s">
        <v>16</v>
      </c>
      <c r="J7417" s="72" t="s">
        <v>18</v>
      </c>
      <c r="K7417" s="72" t="s">
        <v>33</v>
      </c>
      <c r="L7417" s="72" t="s">
        <v>615</v>
      </c>
      <c r="M7417" s="72" t="s">
        <v>191</v>
      </c>
    </row>
    <row r="7418" spans="2:13" x14ac:dyDescent="0.25">
      <c r="B7418" s="72" t="s">
        <v>143</v>
      </c>
      <c r="C7418" s="72" t="s">
        <v>144</v>
      </c>
      <c r="D7418" s="72" t="s">
        <v>12</v>
      </c>
      <c r="E7418" s="72" t="s">
        <v>237</v>
      </c>
      <c r="F7418" s="73">
        <v>1639137</v>
      </c>
      <c r="G7418" s="72" t="s">
        <v>14</v>
      </c>
      <c r="H7418" s="72" t="s">
        <v>155</v>
      </c>
      <c r="I7418" s="72" t="s">
        <v>16</v>
      </c>
      <c r="J7418" s="72" t="s">
        <v>18</v>
      </c>
      <c r="K7418" s="72" t="s">
        <v>33</v>
      </c>
      <c r="L7418" s="72" t="s">
        <v>691</v>
      </c>
      <c r="M7418" s="72" t="s">
        <v>191</v>
      </c>
    </row>
    <row r="7419" spans="2:13" x14ac:dyDescent="0.25">
      <c r="B7419" s="72" t="s">
        <v>143</v>
      </c>
      <c r="C7419" s="72" t="s">
        <v>144</v>
      </c>
      <c r="D7419" s="72" t="s">
        <v>12</v>
      </c>
      <c r="E7419" s="72" t="s">
        <v>164</v>
      </c>
      <c r="F7419" s="73">
        <v>-122639</v>
      </c>
      <c r="G7419" s="72" t="s">
        <v>14</v>
      </c>
      <c r="H7419" s="72" t="s">
        <v>15</v>
      </c>
      <c r="I7419" s="72" t="s">
        <v>16</v>
      </c>
      <c r="J7419" s="72" t="s">
        <v>18</v>
      </c>
      <c r="K7419" s="72" t="s">
        <v>33</v>
      </c>
      <c r="L7419" s="72" t="s">
        <v>277</v>
      </c>
      <c r="M7419" s="72"/>
    </row>
    <row r="7420" spans="2:13" x14ac:dyDescent="0.25">
      <c r="B7420" s="72" t="s">
        <v>143</v>
      </c>
      <c r="C7420" s="72" t="s">
        <v>144</v>
      </c>
      <c r="D7420" s="72" t="s">
        <v>12</v>
      </c>
      <c r="E7420" s="72" t="s">
        <v>199</v>
      </c>
      <c r="F7420" s="73">
        <v>266675</v>
      </c>
      <c r="G7420" s="72" t="s">
        <v>14</v>
      </c>
      <c r="H7420" s="72" t="s">
        <v>15</v>
      </c>
      <c r="I7420" s="72" t="s">
        <v>16</v>
      </c>
      <c r="J7420" s="72" t="s">
        <v>18</v>
      </c>
      <c r="K7420" s="72" t="s">
        <v>147</v>
      </c>
      <c r="L7420" s="72" t="s">
        <v>506</v>
      </c>
      <c r="M7420" s="72"/>
    </row>
    <row r="7421" spans="2:13" x14ac:dyDescent="0.25">
      <c r="B7421" s="72" t="s">
        <v>143</v>
      </c>
      <c r="C7421" s="72" t="s">
        <v>144</v>
      </c>
      <c r="D7421" s="72" t="s">
        <v>12</v>
      </c>
      <c r="E7421" s="72" t="s">
        <v>164</v>
      </c>
      <c r="F7421" s="73">
        <v>-5594</v>
      </c>
      <c r="G7421" s="72" t="s">
        <v>14</v>
      </c>
      <c r="H7421" s="72" t="s">
        <v>15</v>
      </c>
      <c r="I7421" s="72" t="s">
        <v>16</v>
      </c>
      <c r="J7421" s="72" t="s">
        <v>18</v>
      </c>
      <c r="K7421" s="72" t="s">
        <v>214</v>
      </c>
      <c r="L7421" s="72" t="s">
        <v>781</v>
      </c>
      <c r="M7421" s="72"/>
    </row>
    <row r="7422" spans="2:13" x14ac:dyDescent="0.25">
      <c r="B7422" s="72" t="s">
        <v>143</v>
      </c>
      <c r="C7422" s="72" t="s">
        <v>144</v>
      </c>
      <c r="D7422" s="72" t="s">
        <v>12</v>
      </c>
      <c r="E7422" s="72" t="s">
        <v>383</v>
      </c>
      <c r="F7422" s="73">
        <v>542223</v>
      </c>
      <c r="G7422" s="72" t="s">
        <v>14</v>
      </c>
      <c r="H7422" s="72" t="s">
        <v>15</v>
      </c>
      <c r="I7422" s="72" t="s">
        <v>16</v>
      </c>
      <c r="J7422" s="72" t="s">
        <v>18</v>
      </c>
      <c r="K7422" s="72" t="s">
        <v>147</v>
      </c>
      <c r="L7422" s="72" t="s">
        <v>444</v>
      </c>
      <c r="M7422" s="72" t="s">
        <v>424</v>
      </c>
    </row>
    <row r="7423" spans="2:13" x14ac:dyDescent="0.25">
      <c r="B7423" s="72" t="s">
        <v>143</v>
      </c>
      <c r="C7423" s="72" t="s">
        <v>144</v>
      </c>
      <c r="D7423" s="72" t="s">
        <v>12</v>
      </c>
      <c r="E7423" s="72" t="s">
        <v>181</v>
      </c>
      <c r="F7423" s="73">
        <v>-33391</v>
      </c>
      <c r="G7423" s="72" t="s">
        <v>14</v>
      </c>
      <c r="H7423" s="72" t="s">
        <v>15</v>
      </c>
      <c r="I7423" s="72" t="s">
        <v>16</v>
      </c>
      <c r="J7423" s="72" t="s">
        <v>18</v>
      </c>
      <c r="K7423" s="72" t="s">
        <v>27</v>
      </c>
      <c r="L7423" s="72" t="s">
        <v>28</v>
      </c>
      <c r="M7423" s="72"/>
    </row>
    <row r="7424" spans="2:13" x14ac:dyDescent="0.25">
      <c r="B7424" s="72" t="s">
        <v>143</v>
      </c>
      <c r="C7424" s="72" t="s">
        <v>144</v>
      </c>
      <c r="D7424" s="72" t="s">
        <v>12</v>
      </c>
      <c r="E7424" s="72" t="s">
        <v>183</v>
      </c>
      <c r="F7424" s="73">
        <v>26915</v>
      </c>
      <c r="G7424" s="72" t="s">
        <v>14</v>
      </c>
      <c r="H7424" s="72" t="s">
        <v>155</v>
      </c>
      <c r="I7424" s="72" t="s">
        <v>16</v>
      </c>
      <c r="J7424" s="72" t="s">
        <v>18</v>
      </c>
      <c r="K7424" s="72" t="s">
        <v>33</v>
      </c>
      <c r="L7424" s="72" t="s">
        <v>233</v>
      </c>
      <c r="M7424" s="72" t="s">
        <v>186</v>
      </c>
    </row>
    <row r="7425" spans="2:13" x14ac:dyDescent="0.25">
      <c r="B7425" s="72" t="s">
        <v>143</v>
      </c>
      <c r="C7425" s="72" t="s">
        <v>144</v>
      </c>
      <c r="D7425" s="72" t="s">
        <v>12</v>
      </c>
      <c r="E7425" s="72" t="s">
        <v>242</v>
      </c>
      <c r="F7425" s="73">
        <v>-18812</v>
      </c>
      <c r="G7425" s="72" t="s">
        <v>14</v>
      </c>
      <c r="H7425" s="72" t="s">
        <v>15</v>
      </c>
      <c r="I7425" s="72" t="s">
        <v>16</v>
      </c>
      <c r="J7425" s="72" t="s">
        <v>17</v>
      </c>
      <c r="K7425" s="72" t="s">
        <v>27</v>
      </c>
      <c r="L7425" s="72" t="s">
        <v>28</v>
      </c>
      <c r="M7425" s="72"/>
    </row>
    <row r="7426" spans="2:13" x14ac:dyDescent="0.25">
      <c r="B7426" s="72" t="s">
        <v>143</v>
      </c>
      <c r="C7426" s="72" t="s">
        <v>144</v>
      </c>
      <c r="D7426" s="72" t="s">
        <v>12</v>
      </c>
      <c r="E7426" s="72" t="s">
        <v>197</v>
      </c>
      <c r="F7426" s="73">
        <v>94205</v>
      </c>
      <c r="G7426" s="72" t="s">
        <v>14</v>
      </c>
      <c r="H7426" s="72" t="s">
        <v>155</v>
      </c>
      <c r="I7426" s="72" t="s">
        <v>16</v>
      </c>
      <c r="J7426" s="72" t="s">
        <v>18</v>
      </c>
      <c r="K7426" s="72" t="s">
        <v>303</v>
      </c>
      <c r="L7426" s="72" t="s">
        <v>304</v>
      </c>
      <c r="M7426" s="72" t="s">
        <v>151</v>
      </c>
    </row>
    <row r="7427" spans="2:13" x14ac:dyDescent="0.25">
      <c r="B7427" s="72" t="s">
        <v>143</v>
      </c>
      <c r="C7427" s="72" t="s">
        <v>144</v>
      </c>
      <c r="D7427" s="72" t="s">
        <v>12</v>
      </c>
      <c r="E7427" s="72" t="s">
        <v>240</v>
      </c>
      <c r="F7427" s="73">
        <v>-6643</v>
      </c>
      <c r="G7427" s="72" t="s">
        <v>14</v>
      </c>
      <c r="H7427" s="72" t="s">
        <v>15</v>
      </c>
      <c r="I7427" s="72" t="s">
        <v>16</v>
      </c>
      <c r="J7427" s="72" t="s">
        <v>18</v>
      </c>
      <c r="K7427" s="72" t="s">
        <v>147</v>
      </c>
      <c r="L7427" s="72" t="s">
        <v>223</v>
      </c>
      <c r="M7427" s="72"/>
    </row>
    <row r="7428" spans="2:13" x14ac:dyDescent="0.25">
      <c r="B7428" s="72" t="s">
        <v>143</v>
      </c>
      <c r="C7428" s="72" t="s">
        <v>144</v>
      </c>
      <c r="D7428" s="72" t="s">
        <v>12</v>
      </c>
      <c r="E7428" s="72" t="s">
        <v>199</v>
      </c>
      <c r="F7428" s="73">
        <v>867</v>
      </c>
      <c r="G7428" s="72" t="s">
        <v>14</v>
      </c>
      <c r="H7428" s="72" t="s">
        <v>155</v>
      </c>
      <c r="I7428" s="72" t="s">
        <v>16</v>
      </c>
      <c r="J7428" s="72" t="s">
        <v>18</v>
      </c>
      <c r="K7428" s="72" t="s">
        <v>33</v>
      </c>
      <c r="L7428" s="72" t="s">
        <v>387</v>
      </c>
      <c r="M7428" s="72"/>
    </row>
    <row r="7429" spans="2:13" x14ac:dyDescent="0.25">
      <c r="B7429" s="72" t="s">
        <v>143</v>
      </c>
      <c r="C7429" s="72" t="s">
        <v>144</v>
      </c>
      <c r="D7429" s="72" t="s">
        <v>12</v>
      </c>
      <c r="E7429" s="72" t="s">
        <v>213</v>
      </c>
      <c r="F7429" s="73">
        <v>745</v>
      </c>
      <c r="G7429" s="72" t="s">
        <v>14</v>
      </c>
      <c r="H7429" s="72" t="s">
        <v>15</v>
      </c>
      <c r="I7429" s="72" t="s">
        <v>16</v>
      </c>
      <c r="J7429" s="72" t="s">
        <v>18</v>
      </c>
      <c r="K7429" s="72" t="s">
        <v>147</v>
      </c>
      <c r="L7429" s="72" t="s">
        <v>454</v>
      </c>
      <c r="M7429" s="72" t="s">
        <v>172</v>
      </c>
    </row>
    <row r="7430" spans="2:13" x14ac:dyDescent="0.25">
      <c r="B7430" s="72" t="s">
        <v>143</v>
      </c>
      <c r="C7430" s="72" t="s">
        <v>144</v>
      </c>
      <c r="D7430" s="72" t="s">
        <v>12</v>
      </c>
      <c r="E7430" s="72" t="s">
        <v>170</v>
      </c>
      <c r="F7430" s="73">
        <v>29744</v>
      </c>
      <c r="G7430" s="72" t="s">
        <v>14</v>
      </c>
      <c r="H7430" s="72" t="s">
        <v>15</v>
      </c>
      <c r="I7430" s="72" t="s">
        <v>16</v>
      </c>
      <c r="J7430" s="72" t="s">
        <v>18</v>
      </c>
      <c r="K7430" s="72" t="s">
        <v>147</v>
      </c>
      <c r="L7430" s="72" t="s">
        <v>208</v>
      </c>
      <c r="M7430" s="72" t="s">
        <v>248</v>
      </c>
    </row>
    <row r="7431" spans="2:13" x14ac:dyDescent="0.25">
      <c r="B7431" s="72" t="s">
        <v>143</v>
      </c>
      <c r="C7431" s="72" t="s">
        <v>144</v>
      </c>
      <c r="D7431" s="72" t="s">
        <v>12</v>
      </c>
      <c r="E7431" s="72" t="s">
        <v>766</v>
      </c>
      <c r="F7431" s="73">
        <v>5677256</v>
      </c>
      <c r="G7431" s="72" t="s">
        <v>31</v>
      </c>
      <c r="H7431" s="72" t="s">
        <v>15</v>
      </c>
      <c r="I7431" s="72" t="s">
        <v>16</v>
      </c>
      <c r="J7431" s="72" t="s">
        <v>18</v>
      </c>
      <c r="K7431" s="72"/>
      <c r="L7431" s="72"/>
      <c r="M7431" s="72" t="s">
        <v>811</v>
      </c>
    </row>
    <row r="7432" spans="2:13" x14ac:dyDescent="0.25">
      <c r="B7432" s="72" t="s">
        <v>143</v>
      </c>
      <c r="C7432" s="72" t="s">
        <v>144</v>
      </c>
      <c r="D7432" s="72" t="s">
        <v>12</v>
      </c>
      <c r="E7432" s="72" t="s">
        <v>160</v>
      </c>
      <c r="F7432" s="73">
        <v>725800</v>
      </c>
      <c r="G7432" s="72" t="s">
        <v>14</v>
      </c>
      <c r="H7432" s="72" t="s">
        <v>15</v>
      </c>
      <c r="I7432" s="72" t="s">
        <v>16</v>
      </c>
      <c r="J7432" s="72" t="s">
        <v>18</v>
      </c>
      <c r="K7432" s="72" t="s">
        <v>21</v>
      </c>
      <c r="L7432" s="72" t="s">
        <v>609</v>
      </c>
      <c r="M7432" s="72" t="s">
        <v>163</v>
      </c>
    </row>
    <row r="7433" spans="2:13" x14ac:dyDescent="0.25">
      <c r="B7433" s="72" t="s">
        <v>143</v>
      </c>
      <c r="C7433" s="72" t="s">
        <v>144</v>
      </c>
      <c r="D7433" s="72" t="s">
        <v>12</v>
      </c>
      <c r="E7433" s="72" t="s">
        <v>282</v>
      </c>
      <c r="F7433" s="73">
        <v>-86</v>
      </c>
      <c r="G7433" s="72" t="s">
        <v>14</v>
      </c>
      <c r="H7433" s="72" t="s">
        <v>15</v>
      </c>
      <c r="I7433" s="72" t="s">
        <v>136</v>
      </c>
      <c r="J7433" s="72" t="s">
        <v>18</v>
      </c>
      <c r="K7433" s="72" t="s">
        <v>161</v>
      </c>
      <c r="L7433" s="72" t="s">
        <v>341</v>
      </c>
      <c r="M7433" s="72"/>
    </row>
    <row r="7434" spans="2:13" x14ac:dyDescent="0.25">
      <c r="B7434" s="72" t="s">
        <v>143</v>
      </c>
      <c r="C7434" s="72" t="s">
        <v>144</v>
      </c>
      <c r="D7434" s="72" t="s">
        <v>12</v>
      </c>
      <c r="E7434" s="72" t="s">
        <v>240</v>
      </c>
      <c r="F7434" s="73">
        <v>-5290</v>
      </c>
      <c r="G7434" s="72" t="s">
        <v>14</v>
      </c>
      <c r="H7434" s="72" t="s">
        <v>15</v>
      </c>
      <c r="I7434" s="72" t="s">
        <v>16</v>
      </c>
      <c r="J7434" s="72" t="s">
        <v>18</v>
      </c>
      <c r="K7434" s="72" t="s">
        <v>147</v>
      </c>
      <c r="L7434" s="72" t="s">
        <v>278</v>
      </c>
      <c r="M7434" s="72"/>
    </row>
    <row r="7435" spans="2:13" x14ac:dyDescent="0.25">
      <c r="B7435" s="72" t="s">
        <v>143</v>
      </c>
      <c r="C7435" s="72" t="s">
        <v>144</v>
      </c>
      <c r="D7435" s="72" t="s">
        <v>12</v>
      </c>
      <c r="E7435" s="72" t="s">
        <v>157</v>
      </c>
      <c r="F7435" s="73">
        <v>102572</v>
      </c>
      <c r="G7435" s="72" t="s">
        <v>14</v>
      </c>
      <c r="H7435" s="72" t="s">
        <v>15</v>
      </c>
      <c r="I7435" s="72" t="s">
        <v>16</v>
      </c>
      <c r="J7435" s="72" t="s">
        <v>18</v>
      </c>
      <c r="K7435" s="72" t="s">
        <v>33</v>
      </c>
      <c r="L7435" s="72" t="s">
        <v>420</v>
      </c>
      <c r="M7435" s="72" t="s">
        <v>159</v>
      </c>
    </row>
    <row r="7436" spans="2:13" x14ac:dyDescent="0.25">
      <c r="B7436" s="72" t="s">
        <v>143</v>
      </c>
      <c r="C7436" s="72" t="s">
        <v>144</v>
      </c>
      <c r="D7436" s="72" t="s">
        <v>12</v>
      </c>
      <c r="E7436" s="72" t="s">
        <v>197</v>
      </c>
      <c r="F7436" s="73">
        <v>878285</v>
      </c>
      <c r="G7436" s="72" t="s">
        <v>14</v>
      </c>
      <c r="H7436" s="72" t="s">
        <v>15</v>
      </c>
      <c r="I7436" s="72" t="s">
        <v>16</v>
      </c>
      <c r="J7436" s="72" t="s">
        <v>18</v>
      </c>
      <c r="K7436" s="72" t="s">
        <v>147</v>
      </c>
      <c r="L7436" s="72" t="s">
        <v>454</v>
      </c>
      <c r="M7436" s="72" t="s">
        <v>163</v>
      </c>
    </row>
    <row r="7437" spans="2:13" x14ac:dyDescent="0.25">
      <c r="B7437" s="72" t="s">
        <v>143</v>
      </c>
      <c r="C7437" s="72" t="s">
        <v>144</v>
      </c>
      <c r="D7437" s="72" t="s">
        <v>12</v>
      </c>
      <c r="E7437" s="72" t="s">
        <v>244</v>
      </c>
      <c r="F7437" s="73">
        <v>9246</v>
      </c>
      <c r="G7437" s="72" t="s">
        <v>14</v>
      </c>
      <c r="H7437" s="72" t="s">
        <v>155</v>
      </c>
      <c r="I7437" s="72" t="s">
        <v>16</v>
      </c>
      <c r="J7437" s="72" t="s">
        <v>18</v>
      </c>
      <c r="K7437" s="72" t="s">
        <v>21</v>
      </c>
      <c r="L7437" s="72" t="s">
        <v>272</v>
      </c>
      <c r="M7437" s="72" t="s">
        <v>191</v>
      </c>
    </row>
    <row r="7438" spans="2:13" x14ac:dyDescent="0.25">
      <c r="B7438" s="72" t="s">
        <v>143</v>
      </c>
      <c r="C7438" s="72" t="s">
        <v>144</v>
      </c>
      <c r="D7438" s="72" t="s">
        <v>12</v>
      </c>
      <c r="E7438" s="72" t="s">
        <v>219</v>
      </c>
      <c r="F7438" s="73">
        <v>552</v>
      </c>
      <c r="G7438" s="72" t="s">
        <v>14</v>
      </c>
      <c r="H7438" s="72" t="s">
        <v>15</v>
      </c>
      <c r="I7438" s="72" t="s">
        <v>136</v>
      </c>
      <c r="J7438" s="72" t="s">
        <v>18</v>
      </c>
      <c r="K7438" s="72" t="s">
        <v>303</v>
      </c>
      <c r="L7438" s="72" t="s">
        <v>304</v>
      </c>
      <c r="M7438" s="72"/>
    </row>
    <row r="7439" spans="2:13" x14ac:dyDescent="0.25">
      <c r="B7439" s="72" t="s">
        <v>143</v>
      </c>
      <c r="C7439" s="72" t="s">
        <v>144</v>
      </c>
      <c r="D7439" s="72" t="s">
        <v>12</v>
      </c>
      <c r="E7439" s="72" t="s">
        <v>244</v>
      </c>
      <c r="F7439" s="73">
        <v>103647</v>
      </c>
      <c r="G7439" s="72" t="s">
        <v>14</v>
      </c>
      <c r="H7439" s="72" t="s">
        <v>15</v>
      </c>
      <c r="I7439" s="72" t="s">
        <v>16</v>
      </c>
      <c r="J7439" s="72" t="s">
        <v>18</v>
      </c>
      <c r="K7439" s="72" t="s">
        <v>147</v>
      </c>
      <c r="L7439" s="72" t="s">
        <v>440</v>
      </c>
      <c r="M7439" s="72" t="s">
        <v>163</v>
      </c>
    </row>
    <row r="7440" spans="2:13" x14ac:dyDescent="0.25">
      <c r="B7440" s="72" t="s">
        <v>143</v>
      </c>
      <c r="C7440" s="72" t="s">
        <v>144</v>
      </c>
      <c r="D7440" s="72" t="s">
        <v>12</v>
      </c>
      <c r="E7440" s="72" t="s">
        <v>145</v>
      </c>
      <c r="F7440" s="73">
        <v>-15933</v>
      </c>
      <c r="G7440" s="72" t="s">
        <v>14</v>
      </c>
      <c r="H7440" s="72" t="s">
        <v>15</v>
      </c>
      <c r="I7440" s="72" t="s">
        <v>16</v>
      </c>
      <c r="J7440" s="72" t="s">
        <v>18</v>
      </c>
      <c r="K7440" s="72" t="s">
        <v>257</v>
      </c>
      <c r="L7440" s="72" t="s">
        <v>449</v>
      </c>
      <c r="M7440" s="72"/>
    </row>
    <row r="7441" spans="2:13" x14ac:dyDescent="0.25">
      <c r="B7441" s="72" t="s">
        <v>143</v>
      </c>
      <c r="C7441" s="72" t="s">
        <v>144</v>
      </c>
      <c r="D7441" s="72" t="s">
        <v>12</v>
      </c>
      <c r="E7441" s="72" t="s">
        <v>240</v>
      </c>
      <c r="F7441" s="73">
        <v>-1069</v>
      </c>
      <c r="G7441" s="72" t="s">
        <v>14</v>
      </c>
      <c r="H7441" s="72" t="s">
        <v>155</v>
      </c>
      <c r="I7441" s="72" t="s">
        <v>16</v>
      </c>
      <c r="J7441" s="72" t="s">
        <v>18</v>
      </c>
      <c r="K7441" s="72" t="s">
        <v>33</v>
      </c>
      <c r="L7441" s="72" t="s">
        <v>710</v>
      </c>
      <c r="M7441" s="72"/>
    </row>
    <row r="7442" spans="2:13" x14ac:dyDescent="0.25">
      <c r="B7442" s="72" t="s">
        <v>143</v>
      </c>
      <c r="C7442" s="72" t="s">
        <v>144</v>
      </c>
      <c r="D7442" s="72" t="s">
        <v>12</v>
      </c>
      <c r="E7442" s="72" t="s">
        <v>240</v>
      </c>
      <c r="F7442" s="73">
        <v>-549</v>
      </c>
      <c r="G7442" s="72" t="s">
        <v>14</v>
      </c>
      <c r="H7442" s="72" t="s">
        <v>155</v>
      </c>
      <c r="I7442" s="72" t="s">
        <v>136</v>
      </c>
      <c r="J7442" s="72" t="s">
        <v>18</v>
      </c>
      <c r="K7442" s="72" t="s">
        <v>21</v>
      </c>
      <c r="L7442" s="72" t="s">
        <v>291</v>
      </c>
      <c r="M7442" s="72"/>
    </row>
    <row r="7443" spans="2:13" x14ac:dyDescent="0.25">
      <c r="B7443" s="72" t="s">
        <v>143</v>
      </c>
      <c r="C7443" s="72" t="s">
        <v>144</v>
      </c>
      <c r="D7443" s="72" t="s">
        <v>12</v>
      </c>
      <c r="E7443" s="72" t="s">
        <v>646</v>
      </c>
      <c r="F7443" s="73">
        <v>63118</v>
      </c>
      <c r="G7443" s="72" t="s">
        <v>14</v>
      </c>
      <c r="H7443" s="72" t="s">
        <v>15</v>
      </c>
      <c r="I7443" s="72" t="s">
        <v>16</v>
      </c>
      <c r="J7443" s="72" t="s">
        <v>18</v>
      </c>
      <c r="K7443" s="72" t="s">
        <v>21</v>
      </c>
      <c r="L7443" s="72" t="s">
        <v>272</v>
      </c>
      <c r="M7443" s="72"/>
    </row>
    <row r="7444" spans="2:13" x14ac:dyDescent="0.25">
      <c r="B7444" s="72" t="s">
        <v>143</v>
      </c>
      <c r="C7444" s="72" t="s">
        <v>144</v>
      </c>
      <c r="D7444" s="72" t="s">
        <v>12</v>
      </c>
      <c r="E7444" s="72" t="s">
        <v>229</v>
      </c>
      <c r="F7444" s="73">
        <v>-180</v>
      </c>
      <c r="G7444" s="72" t="s">
        <v>14</v>
      </c>
      <c r="H7444" s="72" t="s">
        <v>155</v>
      </c>
      <c r="I7444" s="72" t="s">
        <v>16</v>
      </c>
      <c r="J7444" s="72" t="s">
        <v>18</v>
      </c>
      <c r="K7444" s="72" t="s">
        <v>267</v>
      </c>
      <c r="L7444" s="72" t="s">
        <v>468</v>
      </c>
      <c r="M7444" s="72"/>
    </row>
    <row r="7445" spans="2:13" x14ac:dyDescent="0.25">
      <c r="B7445" s="72" t="s">
        <v>143</v>
      </c>
      <c r="C7445" s="72" t="s">
        <v>144</v>
      </c>
      <c r="D7445" s="72" t="s">
        <v>12</v>
      </c>
      <c r="E7445" s="72" t="s">
        <v>160</v>
      </c>
      <c r="F7445" s="73">
        <v>46901</v>
      </c>
      <c r="G7445" s="72" t="s">
        <v>14</v>
      </c>
      <c r="H7445" s="72" t="s">
        <v>15</v>
      </c>
      <c r="I7445" s="72" t="s">
        <v>16</v>
      </c>
      <c r="J7445" s="72" t="s">
        <v>18</v>
      </c>
      <c r="K7445" s="72" t="s">
        <v>147</v>
      </c>
      <c r="L7445" s="72" t="s">
        <v>332</v>
      </c>
      <c r="M7445" s="72" t="s">
        <v>163</v>
      </c>
    </row>
    <row r="7446" spans="2:13" x14ac:dyDescent="0.25">
      <c r="B7446" s="72" t="s">
        <v>143</v>
      </c>
      <c r="C7446" s="72" t="s">
        <v>144</v>
      </c>
      <c r="D7446" s="72" t="s">
        <v>12</v>
      </c>
      <c r="E7446" s="72" t="s">
        <v>219</v>
      </c>
      <c r="F7446" s="73">
        <v>1929</v>
      </c>
      <c r="G7446" s="72" t="s">
        <v>14</v>
      </c>
      <c r="H7446" s="72" t="s">
        <v>15</v>
      </c>
      <c r="I7446" s="72" t="s">
        <v>136</v>
      </c>
      <c r="J7446" s="72" t="s">
        <v>18</v>
      </c>
      <c r="K7446" s="72" t="s">
        <v>27</v>
      </c>
      <c r="L7446" s="72" t="s">
        <v>572</v>
      </c>
      <c r="M7446" s="72"/>
    </row>
    <row r="7447" spans="2:13" x14ac:dyDescent="0.25">
      <c r="B7447" s="72" t="s">
        <v>143</v>
      </c>
      <c r="C7447" s="72" t="s">
        <v>144</v>
      </c>
      <c r="D7447" s="72" t="s">
        <v>12</v>
      </c>
      <c r="E7447" s="72" t="s">
        <v>164</v>
      </c>
      <c r="F7447" s="73">
        <v>-6934</v>
      </c>
      <c r="G7447" s="72" t="s">
        <v>14</v>
      </c>
      <c r="H7447" s="72" t="s">
        <v>15</v>
      </c>
      <c r="I7447" s="72" t="s">
        <v>16</v>
      </c>
      <c r="J7447" s="72" t="s">
        <v>18</v>
      </c>
      <c r="K7447" s="72" t="s">
        <v>168</v>
      </c>
      <c r="L7447" s="72" t="s">
        <v>755</v>
      </c>
      <c r="M7447" s="72"/>
    </row>
    <row r="7448" spans="2:13" x14ac:dyDescent="0.25">
      <c r="B7448" s="72" t="s">
        <v>143</v>
      </c>
      <c r="C7448" s="72" t="s">
        <v>144</v>
      </c>
      <c r="D7448" s="72" t="s">
        <v>12</v>
      </c>
      <c r="E7448" s="72" t="s">
        <v>282</v>
      </c>
      <c r="F7448" s="73">
        <v>-905</v>
      </c>
      <c r="G7448" s="72" t="s">
        <v>14</v>
      </c>
      <c r="H7448" s="72" t="s">
        <v>15</v>
      </c>
      <c r="I7448" s="72" t="s">
        <v>16</v>
      </c>
      <c r="J7448" s="72" t="s">
        <v>18</v>
      </c>
      <c r="K7448" s="72" t="s">
        <v>33</v>
      </c>
      <c r="L7448" s="72" t="s">
        <v>420</v>
      </c>
      <c r="M7448" s="72"/>
    </row>
    <row r="7449" spans="2:13" x14ac:dyDescent="0.25">
      <c r="B7449" s="72" t="s">
        <v>143</v>
      </c>
      <c r="C7449" s="72" t="s">
        <v>144</v>
      </c>
      <c r="D7449" s="72" t="s">
        <v>12</v>
      </c>
      <c r="E7449" s="72" t="s">
        <v>240</v>
      </c>
      <c r="F7449" s="73">
        <v>-18128</v>
      </c>
      <c r="G7449" s="72" t="s">
        <v>14</v>
      </c>
      <c r="H7449" s="72" t="s">
        <v>15</v>
      </c>
      <c r="I7449" s="72" t="s">
        <v>16</v>
      </c>
      <c r="J7449" s="72" t="s">
        <v>18</v>
      </c>
      <c r="K7449" s="72" t="s">
        <v>147</v>
      </c>
      <c r="L7449" s="72" t="s">
        <v>622</v>
      </c>
      <c r="M7449" s="72"/>
    </row>
    <row r="7450" spans="2:13" x14ac:dyDescent="0.25">
      <c r="B7450" s="72" t="s">
        <v>143</v>
      </c>
      <c r="C7450" s="72" t="s">
        <v>144</v>
      </c>
      <c r="D7450" s="72" t="s">
        <v>12</v>
      </c>
      <c r="E7450" s="72" t="s">
        <v>219</v>
      </c>
      <c r="F7450" s="73">
        <v>5</v>
      </c>
      <c r="G7450" s="72" t="s">
        <v>14</v>
      </c>
      <c r="H7450" s="72" t="s">
        <v>15</v>
      </c>
      <c r="I7450" s="72" t="s">
        <v>16</v>
      </c>
      <c r="J7450" s="72" t="s">
        <v>18</v>
      </c>
      <c r="K7450" s="72" t="s">
        <v>267</v>
      </c>
      <c r="L7450" s="72" t="s">
        <v>308</v>
      </c>
      <c r="M7450" s="72"/>
    </row>
    <row r="7451" spans="2:13" x14ac:dyDescent="0.25">
      <c r="B7451" s="72" t="s">
        <v>143</v>
      </c>
      <c r="C7451" s="72" t="s">
        <v>144</v>
      </c>
      <c r="D7451" s="72" t="s">
        <v>12</v>
      </c>
      <c r="E7451" s="72" t="s">
        <v>152</v>
      </c>
      <c r="F7451" s="73">
        <v>-1013</v>
      </c>
      <c r="G7451" s="72" t="s">
        <v>14</v>
      </c>
      <c r="H7451" s="72" t="s">
        <v>15</v>
      </c>
      <c r="I7451" s="72" t="s">
        <v>16</v>
      </c>
      <c r="J7451" s="72" t="s">
        <v>18</v>
      </c>
      <c r="K7451" s="72" t="s">
        <v>147</v>
      </c>
      <c r="L7451" s="72" t="s">
        <v>580</v>
      </c>
      <c r="M7451" s="72"/>
    </row>
    <row r="7452" spans="2:13" x14ac:dyDescent="0.25">
      <c r="B7452" s="72" t="s">
        <v>143</v>
      </c>
      <c r="C7452" s="72" t="s">
        <v>144</v>
      </c>
      <c r="D7452" s="72" t="s">
        <v>12</v>
      </c>
      <c r="E7452" s="72" t="s">
        <v>240</v>
      </c>
      <c r="F7452" s="73">
        <v>-4911</v>
      </c>
      <c r="G7452" s="72" t="s">
        <v>14</v>
      </c>
      <c r="H7452" s="72" t="s">
        <v>15</v>
      </c>
      <c r="I7452" s="72" t="s">
        <v>16</v>
      </c>
      <c r="J7452" s="72" t="s">
        <v>18</v>
      </c>
      <c r="K7452" s="72" t="s">
        <v>24</v>
      </c>
      <c r="L7452" s="72" t="s">
        <v>40</v>
      </c>
      <c r="M7452" s="72"/>
    </row>
    <row r="7453" spans="2:13" x14ac:dyDescent="0.25">
      <c r="B7453" s="72" t="s">
        <v>143</v>
      </c>
      <c r="C7453" s="72" t="s">
        <v>144</v>
      </c>
      <c r="D7453" s="72" t="s">
        <v>12</v>
      </c>
      <c r="E7453" s="72" t="s">
        <v>177</v>
      </c>
      <c r="F7453" s="73">
        <v>1147634</v>
      </c>
      <c r="G7453" s="72" t="s">
        <v>14</v>
      </c>
      <c r="H7453" s="72" t="s">
        <v>15</v>
      </c>
      <c r="I7453" s="72" t="s">
        <v>16</v>
      </c>
      <c r="J7453" s="72" t="s">
        <v>18</v>
      </c>
      <c r="K7453" s="72" t="s">
        <v>147</v>
      </c>
      <c r="L7453" s="72" t="s">
        <v>225</v>
      </c>
      <c r="M7453" s="72"/>
    </row>
    <row r="7454" spans="2:13" x14ac:dyDescent="0.25">
      <c r="B7454" s="72" t="s">
        <v>143</v>
      </c>
      <c r="C7454" s="72" t="s">
        <v>144</v>
      </c>
      <c r="D7454" s="72" t="s">
        <v>12</v>
      </c>
      <c r="E7454" s="72" t="s">
        <v>237</v>
      </c>
      <c r="F7454" s="73">
        <v>171185</v>
      </c>
      <c r="G7454" s="72" t="s">
        <v>14</v>
      </c>
      <c r="H7454" s="72" t="s">
        <v>15</v>
      </c>
      <c r="I7454" s="72" t="s">
        <v>16</v>
      </c>
      <c r="J7454" s="72" t="s">
        <v>18</v>
      </c>
      <c r="K7454" s="72" t="s">
        <v>267</v>
      </c>
      <c r="L7454" s="72" t="s">
        <v>579</v>
      </c>
      <c r="M7454" s="72" t="s">
        <v>248</v>
      </c>
    </row>
    <row r="7455" spans="2:13" x14ac:dyDescent="0.25">
      <c r="B7455" s="72" t="s">
        <v>143</v>
      </c>
      <c r="C7455" s="72" t="s">
        <v>144</v>
      </c>
      <c r="D7455" s="72" t="s">
        <v>12</v>
      </c>
      <c r="E7455" s="72" t="s">
        <v>154</v>
      </c>
      <c r="F7455" s="73">
        <v>-21640</v>
      </c>
      <c r="G7455" s="72" t="s">
        <v>14</v>
      </c>
      <c r="H7455" s="72" t="s">
        <v>15</v>
      </c>
      <c r="I7455" s="72" t="s">
        <v>16</v>
      </c>
      <c r="J7455" s="72" t="s">
        <v>18</v>
      </c>
      <c r="K7455" s="72" t="s">
        <v>33</v>
      </c>
      <c r="L7455" s="72" t="s">
        <v>402</v>
      </c>
      <c r="M7455" s="72"/>
    </row>
    <row r="7456" spans="2:13" x14ac:dyDescent="0.25">
      <c r="B7456" s="72" t="s">
        <v>143</v>
      </c>
      <c r="C7456" s="72" t="s">
        <v>144</v>
      </c>
      <c r="D7456" s="72" t="s">
        <v>12</v>
      </c>
      <c r="E7456" s="72" t="s">
        <v>219</v>
      </c>
      <c r="F7456" s="73">
        <v>9</v>
      </c>
      <c r="G7456" s="72" t="s">
        <v>14</v>
      </c>
      <c r="H7456" s="72" t="s">
        <v>155</v>
      </c>
      <c r="I7456" s="72" t="s">
        <v>16</v>
      </c>
      <c r="J7456" s="72" t="s">
        <v>18</v>
      </c>
      <c r="K7456" s="72" t="s">
        <v>33</v>
      </c>
      <c r="L7456" s="72" t="s">
        <v>224</v>
      </c>
      <c r="M7456" s="72"/>
    </row>
    <row r="7457" spans="2:13" x14ac:dyDescent="0.25">
      <c r="B7457" s="72" t="s">
        <v>143</v>
      </c>
      <c r="C7457" s="72" t="s">
        <v>144</v>
      </c>
      <c r="D7457" s="72" t="s">
        <v>12</v>
      </c>
      <c r="E7457" s="72" t="s">
        <v>188</v>
      </c>
      <c r="F7457" s="73">
        <v>2281302</v>
      </c>
      <c r="G7457" s="72" t="s">
        <v>14</v>
      </c>
      <c r="H7457" s="72" t="s">
        <v>15</v>
      </c>
      <c r="I7457" s="72" t="s">
        <v>16</v>
      </c>
      <c r="J7457" s="72" t="s">
        <v>18</v>
      </c>
      <c r="K7457" s="72" t="s">
        <v>21</v>
      </c>
      <c r="L7457" s="72" t="s">
        <v>758</v>
      </c>
      <c r="M7457" s="72" t="s">
        <v>163</v>
      </c>
    </row>
    <row r="7458" spans="2:13" x14ac:dyDescent="0.25">
      <c r="B7458" s="72" t="s">
        <v>143</v>
      </c>
      <c r="C7458" s="72" t="s">
        <v>144</v>
      </c>
      <c r="D7458" s="72" t="s">
        <v>12</v>
      </c>
      <c r="E7458" s="72" t="s">
        <v>197</v>
      </c>
      <c r="F7458" s="73">
        <v>3643</v>
      </c>
      <c r="G7458" s="72" t="s">
        <v>14</v>
      </c>
      <c r="H7458" s="72" t="s">
        <v>155</v>
      </c>
      <c r="I7458" s="72" t="s">
        <v>16</v>
      </c>
      <c r="J7458" s="72" t="s">
        <v>18</v>
      </c>
      <c r="K7458" s="72" t="s">
        <v>303</v>
      </c>
      <c r="L7458" s="72" t="s">
        <v>712</v>
      </c>
      <c r="M7458" s="72" t="s">
        <v>191</v>
      </c>
    </row>
    <row r="7459" spans="2:13" x14ac:dyDescent="0.25">
      <c r="B7459" s="72" t="s">
        <v>143</v>
      </c>
      <c r="C7459" s="72" t="s">
        <v>144</v>
      </c>
      <c r="D7459" s="72" t="s">
        <v>12</v>
      </c>
      <c r="E7459" s="72" t="s">
        <v>213</v>
      </c>
      <c r="F7459" s="73">
        <v>814</v>
      </c>
      <c r="G7459" s="72" t="s">
        <v>14</v>
      </c>
      <c r="H7459" s="72" t="s">
        <v>15</v>
      </c>
      <c r="I7459" s="72" t="s">
        <v>16</v>
      </c>
      <c r="J7459" s="72" t="s">
        <v>17</v>
      </c>
      <c r="K7459" s="72" t="s">
        <v>147</v>
      </c>
      <c r="L7459" s="72" t="s">
        <v>509</v>
      </c>
      <c r="M7459" s="72" t="s">
        <v>172</v>
      </c>
    </row>
    <row r="7460" spans="2:13" x14ac:dyDescent="0.25">
      <c r="B7460" s="72" t="s">
        <v>143</v>
      </c>
      <c r="C7460" s="72" t="s">
        <v>144</v>
      </c>
      <c r="D7460" s="72" t="s">
        <v>12</v>
      </c>
      <c r="E7460" s="72" t="s">
        <v>188</v>
      </c>
      <c r="F7460" s="73">
        <v>11860</v>
      </c>
      <c r="G7460" s="72" t="s">
        <v>14</v>
      </c>
      <c r="H7460" s="72" t="s">
        <v>15</v>
      </c>
      <c r="I7460" s="72" t="s">
        <v>16</v>
      </c>
      <c r="J7460" s="72" t="s">
        <v>18</v>
      </c>
      <c r="K7460" s="72" t="s">
        <v>33</v>
      </c>
      <c r="L7460" s="72" t="s">
        <v>344</v>
      </c>
      <c r="M7460" s="72" t="s">
        <v>163</v>
      </c>
    </row>
    <row r="7461" spans="2:13" x14ac:dyDescent="0.25">
      <c r="B7461" s="72" t="s">
        <v>143</v>
      </c>
      <c r="C7461" s="72" t="s">
        <v>144</v>
      </c>
      <c r="D7461" s="72" t="s">
        <v>12</v>
      </c>
      <c r="E7461" s="72" t="s">
        <v>199</v>
      </c>
      <c r="F7461" s="73">
        <v>2489</v>
      </c>
      <c r="G7461" s="72" t="s">
        <v>14</v>
      </c>
      <c r="H7461" s="72" t="s">
        <v>15</v>
      </c>
      <c r="I7461" s="72" t="s">
        <v>16</v>
      </c>
      <c r="J7461" s="72" t="s">
        <v>18</v>
      </c>
      <c r="K7461" s="72" t="s">
        <v>33</v>
      </c>
      <c r="L7461" s="72" t="s">
        <v>360</v>
      </c>
      <c r="M7461" s="72"/>
    </row>
    <row r="7462" spans="2:13" x14ac:dyDescent="0.25">
      <c r="B7462" s="72" t="s">
        <v>143</v>
      </c>
      <c r="C7462" s="72" t="s">
        <v>144</v>
      </c>
      <c r="D7462" s="72" t="s">
        <v>12</v>
      </c>
      <c r="E7462" s="72" t="s">
        <v>383</v>
      </c>
      <c r="F7462" s="73">
        <v>126507</v>
      </c>
      <c r="G7462" s="72" t="s">
        <v>14</v>
      </c>
      <c r="H7462" s="72" t="s">
        <v>15</v>
      </c>
      <c r="I7462" s="72" t="s">
        <v>16</v>
      </c>
      <c r="J7462" s="72" t="s">
        <v>18</v>
      </c>
      <c r="K7462" s="72" t="s">
        <v>245</v>
      </c>
      <c r="L7462" s="72" t="s">
        <v>701</v>
      </c>
      <c r="M7462" s="72" t="s">
        <v>253</v>
      </c>
    </row>
    <row r="7463" spans="2:13" x14ac:dyDescent="0.25">
      <c r="B7463" s="72" t="s">
        <v>143</v>
      </c>
      <c r="C7463" s="72" t="s">
        <v>144</v>
      </c>
      <c r="D7463" s="72" t="s">
        <v>12</v>
      </c>
      <c r="E7463" s="72" t="s">
        <v>177</v>
      </c>
      <c r="F7463" s="73">
        <v>39081</v>
      </c>
      <c r="G7463" s="72" t="s">
        <v>14</v>
      </c>
      <c r="H7463" s="72" t="s">
        <v>15</v>
      </c>
      <c r="I7463" s="72" t="s">
        <v>16</v>
      </c>
      <c r="J7463" s="72" t="s">
        <v>18</v>
      </c>
      <c r="K7463" s="72" t="s">
        <v>267</v>
      </c>
      <c r="L7463" s="72" t="s">
        <v>603</v>
      </c>
      <c r="M7463" s="72"/>
    </row>
    <row r="7464" spans="2:13" x14ac:dyDescent="0.25">
      <c r="B7464" s="72" t="s">
        <v>143</v>
      </c>
      <c r="C7464" s="72" t="s">
        <v>144</v>
      </c>
      <c r="D7464" s="72" t="s">
        <v>12</v>
      </c>
      <c r="E7464" s="72" t="s">
        <v>160</v>
      </c>
      <c r="F7464" s="73">
        <v>633768</v>
      </c>
      <c r="G7464" s="72" t="s">
        <v>14</v>
      </c>
      <c r="H7464" s="72" t="s">
        <v>15</v>
      </c>
      <c r="I7464" s="72" t="s">
        <v>16</v>
      </c>
      <c r="J7464" s="72" t="s">
        <v>18</v>
      </c>
      <c r="K7464" s="72" t="s">
        <v>147</v>
      </c>
      <c r="L7464" s="72" t="s">
        <v>657</v>
      </c>
      <c r="M7464" s="72" t="s">
        <v>191</v>
      </c>
    </row>
    <row r="7465" spans="2:13" x14ac:dyDescent="0.25">
      <c r="B7465" s="72" t="s">
        <v>143</v>
      </c>
      <c r="C7465" s="72" t="s">
        <v>144</v>
      </c>
      <c r="D7465" s="72" t="s">
        <v>12</v>
      </c>
      <c r="E7465" s="72" t="s">
        <v>154</v>
      </c>
      <c r="F7465" s="73">
        <v>-1672</v>
      </c>
      <c r="G7465" s="72" t="s">
        <v>14</v>
      </c>
      <c r="H7465" s="72" t="s">
        <v>15</v>
      </c>
      <c r="I7465" s="72" t="s">
        <v>16</v>
      </c>
      <c r="J7465" s="72" t="s">
        <v>18</v>
      </c>
      <c r="K7465" s="72" t="s">
        <v>147</v>
      </c>
      <c r="L7465" s="72" t="s">
        <v>404</v>
      </c>
      <c r="M7465" s="72"/>
    </row>
    <row r="7466" spans="2:13" x14ac:dyDescent="0.25">
      <c r="B7466" s="72" t="s">
        <v>143</v>
      </c>
      <c r="C7466" s="72" t="s">
        <v>144</v>
      </c>
      <c r="D7466" s="72" t="s">
        <v>12</v>
      </c>
      <c r="E7466" s="72" t="s">
        <v>229</v>
      </c>
      <c r="F7466" s="73">
        <v>-92995</v>
      </c>
      <c r="G7466" s="72" t="s">
        <v>14</v>
      </c>
      <c r="H7466" s="72" t="s">
        <v>155</v>
      </c>
      <c r="I7466" s="72" t="s">
        <v>16</v>
      </c>
      <c r="J7466" s="72" t="s">
        <v>18</v>
      </c>
      <c r="K7466" s="72" t="s">
        <v>147</v>
      </c>
      <c r="L7466" s="72" t="s">
        <v>454</v>
      </c>
      <c r="M7466" s="72"/>
    </row>
    <row r="7467" spans="2:13" x14ac:dyDescent="0.25">
      <c r="B7467" s="72" t="s">
        <v>143</v>
      </c>
      <c r="C7467" s="72" t="s">
        <v>144</v>
      </c>
      <c r="D7467" s="72" t="s">
        <v>12</v>
      </c>
      <c r="E7467" s="72" t="s">
        <v>280</v>
      </c>
      <c r="F7467" s="73">
        <v>42397</v>
      </c>
      <c r="G7467" s="72" t="s">
        <v>14</v>
      </c>
      <c r="H7467" s="72" t="s">
        <v>15</v>
      </c>
      <c r="I7467" s="72" t="s">
        <v>16</v>
      </c>
      <c r="J7467" s="72" t="s">
        <v>18</v>
      </c>
      <c r="K7467" s="72" t="s">
        <v>147</v>
      </c>
      <c r="L7467" s="72" t="s">
        <v>380</v>
      </c>
      <c r="M7467" s="72" t="s">
        <v>159</v>
      </c>
    </row>
    <row r="7468" spans="2:13" x14ac:dyDescent="0.25">
      <c r="B7468" s="72" t="s">
        <v>143</v>
      </c>
      <c r="C7468" s="72" t="s">
        <v>144</v>
      </c>
      <c r="D7468" s="72" t="s">
        <v>12</v>
      </c>
      <c r="E7468" s="72" t="s">
        <v>154</v>
      </c>
      <c r="F7468" s="73">
        <v>-7</v>
      </c>
      <c r="G7468" s="72" t="s">
        <v>14</v>
      </c>
      <c r="H7468" s="72" t="s">
        <v>155</v>
      </c>
      <c r="I7468" s="72" t="s">
        <v>16</v>
      </c>
      <c r="J7468" s="72" t="s">
        <v>18</v>
      </c>
      <c r="K7468" s="72" t="s">
        <v>147</v>
      </c>
      <c r="L7468" s="72" t="s">
        <v>365</v>
      </c>
      <c r="M7468" s="72"/>
    </row>
    <row r="7469" spans="2:13" x14ac:dyDescent="0.25">
      <c r="B7469" s="72" t="s">
        <v>143</v>
      </c>
      <c r="C7469" s="72" t="s">
        <v>144</v>
      </c>
      <c r="D7469" s="72" t="s">
        <v>12</v>
      </c>
      <c r="E7469" s="72" t="s">
        <v>219</v>
      </c>
      <c r="F7469" s="73">
        <v>702</v>
      </c>
      <c r="G7469" s="72" t="s">
        <v>14</v>
      </c>
      <c r="H7469" s="72" t="s">
        <v>15</v>
      </c>
      <c r="I7469" s="72" t="s">
        <v>16</v>
      </c>
      <c r="J7469" s="72" t="s">
        <v>18</v>
      </c>
      <c r="K7469" s="72" t="s">
        <v>33</v>
      </c>
      <c r="L7469" s="72" t="s">
        <v>649</v>
      </c>
      <c r="M7469" s="72"/>
    </row>
    <row r="7470" spans="2:13" x14ac:dyDescent="0.25">
      <c r="B7470" s="72" t="s">
        <v>143</v>
      </c>
      <c r="C7470" s="72" t="s">
        <v>144</v>
      </c>
      <c r="D7470" s="72" t="s">
        <v>12</v>
      </c>
      <c r="E7470" s="72" t="s">
        <v>164</v>
      </c>
      <c r="F7470" s="73">
        <v>-25922</v>
      </c>
      <c r="G7470" s="72" t="s">
        <v>14</v>
      </c>
      <c r="H7470" s="72" t="s">
        <v>15</v>
      </c>
      <c r="I7470" s="72" t="s">
        <v>16</v>
      </c>
      <c r="J7470" s="72" t="s">
        <v>18</v>
      </c>
      <c r="K7470" s="72" t="s">
        <v>205</v>
      </c>
      <c r="L7470" s="72" t="s">
        <v>206</v>
      </c>
      <c r="M7470" s="72"/>
    </row>
    <row r="7471" spans="2:13" x14ac:dyDescent="0.25">
      <c r="B7471" s="72" t="s">
        <v>143</v>
      </c>
      <c r="C7471" s="72" t="s">
        <v>144</v>
      </c>
      <c r="D7471" s="72" t="s">
        <v>12</v>
      </c>
      <c r="E7471" s="72" t="s">
        <v>383</v>
      </c>
      <c r="F7471" s="73">
        <v>185282</v>
      </c>
      <c r="G7471" s="72" t="s">
        <v>14</v>
      </c>
      <c r="H7471" s="72" t="s">
        <v>15</v>
      </c>
      <c r="I7471" s="72" t="s">
        <v>16</v>
      </c>
      <c r="J7471" s="72" t="s">
        <v>18</v>
      </c>
      <c r="K7471" s="72" t="s">
        <v>214</v>
      </c>
      <c r="L7471" s="72" t="s">
        <v>479</v>
      </c>
      <c r="M7471" s="72" t="s">
        <v>424</v>
      </c>
    </row>
    <row r="7472" spans="2:13" x14ac:dyDescent="0.25">
      <c r="B7472" s="72" t="s">
        <v>143</v>
      </c>
      <c r="C7472" s="72" t="s">
        <v>144</v>
      </c>
      <c r="D7472" s="72" t="s">
        <v>12</v>
      </c>
      <c r="E7472" s="72" t="s">
        <v>282</v>
      </c>
      <c r="F7472" s="73">
        <v>-76685</v>
      </c>
      <c r="G7472" s="72" t="s">
        <v>14</v>
      </c>
      <c r="H7472" s="72" t="s">
        <v>15</v>
      </c>
      <c r="I7472" s="72" t="s">
        <v>16</v>
      </c>
      <c r="J7472" s="72" t="s">
        <v>18</v>
      </c>
      <c r="K7472" s="72" t="s">
        <v>27</v>
      </c>
      <c r="L7472" s="72" t="s">
        <v>515</v>
      </c>
      <c r="M7472" s="72"/>
    </row>
    <row r="7473" spans="2:13" x14ac:dyDescent="0.25">
      <c r="B7473" s="72" t="s">
        <v>143</v>
      </c>
      <c r="C7473" s="72" t="s">
        <v>144</v>
      </c>
      <c r="D7473" s="72" t="s">
        <v>12</v>
      </c>
      <c r="E7473" s="72" t="s">
        <v>818</v>
      </c>
      <c r="F7473" s="73">
        <v>104055</v>
      </c>
      <c r="G7473" s="72" t="s">
        <v>14</v>
      </c>
      <c r="H7473" s="72" t="s">
        <v>155</v>
      </c>
      <c r="I7473" s="72" t="s">
        <v>136</v>
      </c>
      <c r="J7473" s="72" t="s">
        <v>18</v>
      </c>
      <c r="K7473" s="72"/>
      <c r="L7473" s="72"/>
      <c r="M7473" s="72" t="s">
        <v>253</v>
      </c>
    </row>
    <row r="7474" spans="2:13" x14ac:dyDescent="0.25">
      <c r="B7474" s="72" t="s">
        <v>143</v>
      </c>
      <c r="C7474" s="72" t="s">
        <v>144</v>
      </c>
      <c r="D7474" s="72" t="s">
        <v>12</v>
      </c>
      <c r="E7474" s="72" t="s">
        <v>229</v>
      </c>
      <c r="F7474" s="73">
        <v>-78391</v>
      </c>
      <c r="G7474" s="72" t="s">
        <v>14</v>
      </c>
      <c r="H7474" s="72" t="s">
        <v>15</v>
      </c>
      <c r="I7474" s="72" t="s">
        <v>136</v>
      </c>
      <c r="J7474" s="72" t="s">
        <v>18</v>
      </c>
      <c r="K7474" s="72" t="s">
        <v>184</v>
      </c>
      <c r="L7474" s="72" t="s">
        <v>336</v>
      </c>
      <c r="M7474" s="72"/>
    </row>
    <row r="7475" spans="2:13" x14ac:dyDescent="0.25">
      <c r="B7475" s="72" t="s">
        <v>143</v>
      </c>
      <c r="C7475" s="72" t="s">
        <v>144</v>
      </c>
      <c r="D7475" s="72" t="s">
        <v>12</v>
      </c>
      <c r="E7475" s="72" t="s">
        <v>181</v>
      </c>
      <c r="F7475" s="73">
        <v>-89</v>
      </c>
      <c r="G7475" s="72" t="s">
        <v>14</v>
      </c>
      <c r="H7475" s="72" t="s">
        <v>15</v>
      </c>
      <c r="I7475" s="72" t="s">
        <v>16</v>
      </c>
      <c r="J7475" s="72" t="s">
        <v>18</v>
      </c>
      <c r="K7475" s="72" t="s">
        <v>33</v>
      </c>
      <c r="L7475" s="72" t="s">
        <v>714</v>
      </c>
      <c r="M7475" s="72"/>
    </row>
    <row r="7476" spans="2:13" x14ac:dyDescent="0.25">
      <c r="B7476" s="72" t="s">
        <v>143</v>
      </c>
      <c r="C7476" s="72" t="s">
        <v>144</v>
      </c>
      <c r="D7476" s="72" t="s">
        <v>12</v>
      </c>
      <c r="E7476" s="72" t="s">
        <v>177</v>
      </c>
      <c r="F7476" s="73">
        <v>395653</v>
      </c>
      <c r="G7476" s="72" t="s">
        <v>14</v>
      </c>
      <c r="H7476" s="72" t="s">
        <v>155</v>
      </c>
      <c r="I7476" s="72" t="s">
        <v>16</v>
      </c>
      <c r="J7476" s="72" t="s">
        <v>18</v>
      </c>
      <c r="K7476" s="72" t="s">
        <v>33</v>
      </c>
      <c r="L7476" s="72" t="s">
        <v>510</v>
      </c>
      <c r="M7476" s="72"/>
    </row>
    <row r="7477" spans="2:13" x14ac:dyDescent="0.25">
      <c r="B7477" s="72" t="s">
        <v>143</v>
      </c>
      <c r="C7477" s="72" t="s">
        <v>144</v>
      </c>
      <c r="D7477" s="72" t="s">
        <v>12</v>
      </c>
      <c r="E7477" s="72" t="s">
        <v>154</v>
      </c>
      <c r="F7477" s="73">
        <v>-11381</v>
      </c>
      <c r="G7477" s="72" t="s">
        <v>14</v>
      </c>
      <c r="H7477" s="72" t="s">
        <v>15</v>
      </c>
      <c r="I7477" s="72" t="s">
        <v>16</v>
      </c>
      <c r="J7477" s="72" t="s">
        <v>18</v>
      </c>
      <c r="K7477" s="72" t="s">
        <v>33</v>
      </c>
      <c r="L7477" s="72" t="s">
        <v>261</v>
      </c>
      <c r="M7477" s="72"/>
    </row>
    <row r="7478" spans="2:13" x14ac:dyDescent="0.25">
      <c r="B7478" s="72" t="s">
        <v>143</v>
      </c>
      <c r="C7478" s="72" t="s">
        <v>144</v>
      </c>
      <c r="D7478" s="72" t="s">
        <v>12</v>
      </c>
      <c r="E7478" s="72" t="s">
        <v>328</v>
      </c>
      <c r="F7478" s="73">
        <v>44801</v>
      </c>
      <c r="G7478" s="72" t="s">
        <v>14</v>
      </c>
      <c r="H7478" s="72" t="s">
        <v>15</v>
      </c>
      <c r="I7478" s="72" t="s">
        <v>16</v>
      </c>
      <c r="J7478" s="72" t="s">
        <v>18</v>
      </c>
      <c r="K7478" s="72" t="s">
        <v>257</v>
      </c>
      <c r="L7478" s="72" t="s">
        <v>718</v>
      </c>
      <c r="M7478" s="72" t="s">
        <v>159</v>
      </c>
    </row>
    <row r="7479" spans="2:13" x14ac:dyDescent="0.25">
      <c r="B7479" s="72" t="s">
        <v>143</v>
      </c>
      <c r="C7479" s="72" t="s">
        <v>144</v>
      </c>
      <c r="D7479" s="72" t="s">
        <v>12</v>
      </c>
      <c r="E7479" s="72" t="s">
        <v>237</v>
      </c>
      <c r="F7479" s="73">
        <v>14436</v>
      </c>
      <c r="G7479" s="72" t="s">
        <v>14</v>
      </c>
      <c r="H7479" s="72" t="s">
        <v>15</v>
      </c>
      <c r="I7479" s="72" t="s">
        <v>16</v>
      </c>
      <c r="J7479" s="72" t="s">
        <v>18</v>
      </c>
      <c r="K7479" s="72" t="s">
        <v>147</v>
      </c>
      <c r="L7479" s="72" t="s">
        <v>657</v>
      </c>
      <c r="M7479" s="72" t="s">
        <v>186</v>
      </c>
    </row>
    <row r="7480" spans="2:13" x14ac:dyDescent="0.25">
      <c r="B7480" s="72" t="s">
        <v>143</v>
      </c>
      <c r="C7480" s="72" t="s">
        <v>144</v>
      </c>
      <c r="D7480" s="72" t="s">
        <v>12</v>
      </c>
      <c r="E7480" s="72" t="s">
        <v>157</v>
      </c>
      <c r="F7480" s="73">
        <v>21597182</v>
      </c>
      <c r="G7480" s="72" t="s">
        <v>14</v>
      </c>
      <c r="H7480" s="72" t="s">
        <v>155</v>
      </c>
      <c r="I7480" s="72" t="s">
        <v>16</v>
      </c>
      <c r="J7480" s="72" t="s">
        <v>18</v>
      </c>
      <c r="K7480" s="72" t="s">
        <v>267</v>
      </c>
      <c r="L7480" s="72" t="s">
        <v>321</v>
      </c>
      <c r="M7480" s="72" t="s">
        <v>322</v>
      </c>
    </row>
    <row r="7481" spans="2:13" x14ac:dyDescent="0.25">
      <c r="B7481" s="72" t="s">
        <v>143</v>
      </c>
      <c r="C7481" s="72" t="s">
        <v>144</v>
      </c>
      <c r="D7481" s="72" t="s">
        <v>12</v>
      </c>
      <c r="E7481" s="72" t="s">
        <v>188</v>
      </c>
      <c r="F7481" s="73">
        <v>15518290</v>
      </c>
      <c r="G7481" s="72" t="s">
        <v>14</v>
      </c>
      <c r="H7481" s="72" t="s">
        <v>15</v>
      </c>
      <c r="I7481" s="72" t="s">
        <v>16</v>
      </c>
      <c r="J7481" s="72" t="s">
        <v>18</v>
      </c>
      <c r="K7481" s="72" t="s">
        <v>205</v>
      </c>
      <c r="L7481" s="72" t="s">
        <v>206</v>
      </c>
      <c r="M7481" s="72" t="s">
        <v>163</v>
      </c>
    </row>
    <row r="7482" spans="2:13" x14ac:dyDescent="0.25">
      <c r="B7482" s="72" t="s">
        <v>143</v>
      </c>
      <c r="C7482" s="72" t="s">
        <v>144</v>
      </c>
      <c r="D7482" s="72" t="s">
        <v>12</v>
      </c>
      <c r="E7482" s="72" t="s">
        <v>197</v>
      </c>
      <c r="F7482" s="73">
        <v>836827</v>
      </c>
      <c r="G7482" s="72" t="s">
        <v>14</v>
      </c>
      <c r="H7482" s="72" t="s">
        <v>15</v>
      </c>
      <c r="I7482" s="72" t="s">
        <v>16</v>
      </c>
      <c r="J7482" s="72" t="s">
        <v>18</v>
      </c>
      <c r="K7482" s="72" t="s">
        <v>165</v>
      </c>
      <c r="L7482" s="72" t="s">
        <v>472</v>
      </c>
      <c r="M7482" s="72" t="s">
        <v>191</v>
      </c>
    </row>
    <row r="7483" spans="2:13" x14ac:dyDescent="0.25">
      <c r="B7483" s="72" t="s">
        <v>143</v>
      </c>
      <c r="C7483" s="72" t="s">
        <v>144</v>
      </c>
      <c r="D7483" s="72" t="s">
        <v>12</v>
      </c>
      <c r="E7483" s="72" t="s">
        <v>152</v>
      </c>
      <c r="F7483" s="73">
        <v>-129214</v>
      </c>
      <c r="G7483" s="72" t="s">
        <v>14</v>
      </c>
      <c r="H7483" s="72" t="s">
        <v>15</v>
      </c>
      <c r="I7483" s="72" t="s">
        <v>16</v>
      </c>
      <c r="J7483" s="72" t="s">
        <v>18</v>
      </c>
      <c r="K7483" s="72" t="s">
        <v>184</v>
      </c>
      <c r="L7483" s="72" t="s">
        <v>351</v>
      </c>
      <c r="M7483" s="72"/>
    </row>
    <row r="7484" spans="2:13" x14ac:dyDescent="0.25">
      <c r="B7484" s="72" t="s">
        <v>143</v>
      </c>
      <c r="C7484" s="72" t="s">
        <v>144</v>
      </c>
      <c r="D7484" s="72" t="s">
        <v>12</v>
      </c>
      <c r="E7484" s="72" t="s">
        <v>383</v>
      </c>
      <c r="F7484" s="73">
        <v>312606</v>
      </c>
      <c r="G7484" s="72" t="s">
        <v>14</v>
      </c>
      <c r="H7484" s="72" t="s">
        <v>15</v>
      </c>
      <c r="I7484" s="72" t="s">
        <v>16</v>
      </c>
      <c r="J7484" s="72" t="s">
        <v>18</v>
      </c>
      <c r="K7484" s="72" t="s">
        <v>33</v>
      </c>
      <c r="L7484" s="72" t="s">
        <v>491</v>
      </c>
      <c r="M7484" s="72" t="s">
        <v>424</v>
      </c>
    </row>
    <row r="7485" spans="2:13" x14ac:dyDescent="0.25">
      <c r="B7485" s="72" t="s">
        <v>143</v>
      </c>
      <c r="C7485" s="72" t="s">
        <v>144</v>
      </c>
      <c r="D7485" s="72" t="s">
        <v>12</v>
      </c>
      <c r="E7485" s="72" t="s">
        <v>209</v>
      </c>
      <c r="F7485" s="73">
        <v>419973</v>
      </c>
      <c r="G7485" s="72" t="s">
        <v>14</v>
      </c>
      <c r="H7485" s="72" t="s">
        <v>15</v>
      </c>
      <c r="I7485" s="72" t="s">
        <v>16</v>
      </c>
      <c r="J7485" s="72" t="s">
        <v>18</v>
      </c>
      <c r="K7485" s="72" t="s">
        <v>165</v>
      </c>
      <c r="L7485" s="72" t="s">
        <v>254</v>
      </c>
      <c r="M7485" s="72" t="s">
        <v>337</v>
      </c>
    </row>
    <row r="7486" spans="2:13" x14ac:dyDescent="0.25">
      <c r="B7486" s="72" t="s">
        <v>143</v>
      </c>
      <c r="C7486" s="72" t="s">
        <v>144</v>
      </c>
      <c r="D7486" s="72" t="s">
        <v>12</v>
      </c>
      <c r="E7486" s="72" t="s">
        <v>199</v>
      </c>
      <c r="F7486" s="73">
        <v>2518</v>
      </c>
      <c r="G7486" s="72" t="s">
        <v>14</v>
      </c>
      <c r="H7486" s="72" t="s">
        <v>15</v>
      </c>
      <c r="I7486" s="72" t="s">
        <v>16</v>
      </c>
      <c r="J7486" s="72" t="s">
        <v>18</v>
      </c>
      <c r="K7486" s="72" t="s">
        <v>214</v>
      </c>
      <c r="L7486" s="72" t="s">
        <v>740</v>
      </c>
      <c r="M7486" s="72"/>
    </row>
    <row r="7487" spans="2:13" x14ac:dyDescent="0.25">
      <c r="B7487" s="72" t="s">
        <v>143</v>
      </c>
      <c r="C7487" s="72" t="s">
        <v>144</v>
      </c>
      <c r="D7487" s="72" t="s">
        <v>12</v>
      </c>
      <c r="E7487" s="72" t="s">
        <v>292</v>
      </c>
      <c r="F7487" s="73">
        <v>7818770</v>
      </c>
      <c r="G7487" s="72" t="s">
        <v>14</v>
      </c>
      <c r="H7487" s="72" t="s">
        <v>155</v>
      </c>
      <c r="I7487" s="72" t="s">
        <v>16</v>
      </c>
      <c r="J7487" s="72" t="s">
        <v>18</v>
      </c>
      <c r="K7487" s="72" t="s">
        <v>267</v>
      </c>
      <c r="L7487" s="72" t="s">
        <v>603</v>
      </c>
      <c r="M7487" s="72" t="s">
        <v>384</v>
      </c>
    </row>
    <row r="7488" spans="2:13" x14ac:dyDescent="0.25">
      <c r="B7488" s="72" t="s">
        <v>143</v>
      </c>
      <c r="C7488" s="72" t="s">
        <v>144</v>
      </c>
      <c r="D7488" s="72" t="s">
        <v>12</v>
      </c>
      <c r="E7488" s="72" t="s">
        <v>240</v>
      </c>
      <c r="F7488" s="73">
        <v>-369</v>
      </c>
      <c r="G7488" s="72" t="s">
        <v>14</v>
      </c>
      <c r="H7488" s="72" t="s">
        <v>15</v>
      </c>
      <c r="I7488" s="72" t="s">
        <v>16</v>
      </c>
      <c r="J7488" s="72" t="s">
        <v>18</v>
      </c>
      <c r="K7488" s="72" t="s">
        <v>24</v>
      </c>
      <c r="L7488" s="72" t="s">
        <v>676</v>
      </c>
      <c r="M7488" s="72"/>
    </row>
    <row r="7489" spans="2:13" x14ac:dyDescent="0.25">
      <c r="B7489" s="72" t="s">
        <v>143</v>
      </c>
      <c r="C7489" s="72" t="s">
        <v>144</v>
      </c>
      <c r="D7489" s="72" t="s">
        <v>12</v>
      </c>
      <c r="E7489" s="72" t="s">
        <v>240</v>
      </c>
      <c r="F7489" s="73">
        <v>-22650</v>
      </c>
      <c r="G7489" s="72" t="s">
        <v>14</v>
      </c>
      <c r="H7489" s="72" t="s">
        <v>155</v>
      </c>
      <c r="I7489" s="72" t="s">
        <v>16</v>
      </c>
      <c r="J7489" s="72" t="s">
        <v>18</v>
      </c>
      <c r="K7489" s="72" t="s">
        <v>33</v>
      </c>
      <c r="L7489" s="72" t="s">
        <v>510</v>
      </c>
      <c r="M7489" s="72"/>
    </row>
    <row r="7490" spans="2:13" x14ac:dyDescent="0.25">
      <c r="B7490" s="72" t="s">
        <v>143</v>
      </c>
      <c r="C7490" s="72" t="s">
        <v>144</v>
      </c>
      <c r="D7490" s="72" t="s">
        <v>12</v>
      </c>
      <c r="E7490" s="72" t="s">
        <v>201</v>
      </c>
      <c r="F7490" s="73">
        <v>3258738</v>
      </c>
      <c r="G7490" s="72" t="s">
        <v>14</v>
      </c>
      <c r="H7490" s="72" t="s">
        <v>15</v>
      </c>
      <c r="I7490" s="72" t="s">
        <v>16</v>
      </c>
      <c r="J7490" s="72" t="s">
        <v>18</v>
      </c>
      <c r="K7490" s="72" t="s">
        <v>147</v>
      </c>
      <c r="L7490" s="72" t="s">
        <v>225</v>
      </c>
      <c r="M7490" s="72" t="s">
        <v>322</v>
      </c>
    </row>
    <row r="7491" spans="2:13" x14ac:dyDescent="0.25">
      <c r="B7491" s="72" t="s">
        <v>143</v>
      </c>
      <c r="C7491" s="72" t="s">
        <v>144</v>
      </c>
      <c r="D7491" s="72" t="s">
        <v>12</v>
      </c>
      <c r="E7491" s="72" t="s">
        <v>160</v>
      </c>
      <c r="F7491" s="73">
        <v>404893</v>
      </c>
      <c r="G7491" s="72" t="s">
        <v>14</v>
      </c>
      <c r="H7491" s="72" t="s">
        <v>15</v>
      </c>
      <c r="I7491" s="72" t="s">
        <v>16</v>
      </c>
      <c r="J7491" s="72" t="s">
        <v>18</v>
      </c>
      <c r="K7491" s="72" t="s">
        <v>168</v>
      </c>
      <c r="L7491" s="72" t="s">
        <v>755</v>
      </c>
      <c r="M7491" s="72" t="s">
        <v>248</v>
      </c>
    </row>
    <row r="7492" spans="2:13" x14ac:dyDescent="0.25">
      <c r="B7492" s="72" t="s">
        <v>143</v>
      </c>
      <c r="C7492" s="72" t="s">
        <v>144</v>
      </c>
      <c r="D7492" s="72" t="s">
        <v>12</v>
      </c>
      <c r="E7492" s="72" t="s">
        <v>383</v>
      </c>
      <c r="F7492" s="73">
        <v>132497</v>
      </c>
      <c r="G7492" s="72" t="s">
        <v>14</v>
      </c>
      <c r="H7492" s="72" t="s">
        <v>155</v>
      </c>
      <c r="I7492" s="72" t="s">
        <v>16</v>
      </c>
      <c r="J7492" s="72" t="s">
        <v>18</v>
      </c>
      <c r="K7492" s="72" t="s">
        <v>147</v>
      </c>
      <c r="L7492" s="72" t="s">
        <v>365</v>
      </c>
      <c r="M7492" s="72" t="s">
        <v>384</v>
      </c>
    </row>
    <row r="7493" spans="2:13" x14ac:dyDescent="0.25">
      <c r="B7493" s="72" t="s">
        <v>143</v>
      </c>
      <c r="C7493" s="72" t="s">
        <v>144</v>
      </c>
      <c r="D7493" s="72" t="s">
        <v>12</v>
      </c>
      <c r="E7493" s="72" t="s">
        <v>501</v>
      </c>
      <c r="F7493" s="73">
        <v>231</v>
      </c>
      <c r="G7493" s="72" t="s">
        <v>14</v>
      </c>
      <c r="H7493" s="72" t="s">
        <v>15</v>
      </c>
      <c r="I7493" s="72" t="s">
        <v>16</v>
      </c>
      <c r="J7493" s="72" t="s">
        <v>18</v>
      </c>
      <c r="K7493" s="72" t="s">
        <v>147</v>
      </c>
      <c r="L7493" s="72" t="s">
        <v>148</v>
      </c>
      <c r="M7493" s="72"/>
    </row>
    <row r="7494" spans="2:13" x14ac:dyDescent="0.25">
      <c r="B7494" s="72" t="s">
        <v>143</v>
      </c>
      <c r="C7494" s="72" t="s">
        <v>144</v>
      </c>
      <c r="D7494" s="72" t="s">
        <v>12</v>
      </c>
      <c r="E7494" s="72" t="s">
        <v>219</v>
      </c>
      <c r="F7494" s="73">
        <v>4146611</v>
      </c>
      <c r="G7494" s="72" t="s">
        <v>14</v>
      </c>
      <c r="H7494" s="72" t="s">
        <v>15</v>
      </c>
      <c r="I7494" s="72" t="s">
        <v>16</v>
      </c>
      <c r="J7494" s="72" t="s">
        <v>18</v>
      </c>
      <c r="K7494" s="72" t="s">
        <v>147</v>
      </c>
      <c r="L7494" s="72" t="s">
        <v>557</v>
      </c>
      <c r="M7494" s="72"/>
    </row>
    <row r="7495" spans="2:13" x14ac:dyDescent="0.25">
      <c r="B7495" s="72" t="s">
        <v>143</v>
      </c>
      <c r="C7495" s="72" t="s">
        <v>144</v>
      </c>
      <c r="D7495" s="72" t="s">
        <v>12</v>
      </c>
      <c r="E7495" s="72" t="s">
        <v>154</v>
      </c>
      <c r="F7495" s="73">
        <v>-2062</v>
      </c>
      <c r="G7495" s="72" t="s">
        <v>14</v>
      </c>
      <c r="H7495" s="72" t="s">
        <v>15</v>
      </c>
      <c r="I7495" s="72" t="s">
        <v>16</v>
      </c>
      <c r="J7495" s="72" t="s">
        <v>18</v>
      </c>
      <c r="K7495" s="72" t="s">
        <v>147</v>
      </c>
      <c r="L7495" s="72" t="s">
        <v>703</v>
      </c>
      <c r="M7495" s="72"/>
    </row>
    <row r="7496" spans="2:13" x14ac:dyDescent="0.25">
      <c r="B7496" s="72" t="s">
        <v>143</v>
      </c>
      <c r="C7496" s="72" t="s">
        <v>144</v>
      </c>
      <c r="D7496" s="72" t="s">
        <v>12</v>
      </c>
      <c r="E7496" s="72" t="s">
        <v>152</v>
      </c>
      <c r="F7496" s="73">
        <v>-106</v>
      </c>
      <c r="G7496" s="72" t="s">
        <v>14</v>
      </c>
      <c r="H7496" s="72" t="s">
        <v>155</v>
      </c>
      <c r="I7496" s="72" t="s">
        <v>16</v>
      </c>
      <c r="J7496" s="72" t="s">
        <v>18</v>
      </c>
      <c r="K7496" s="72" t="s">
        <v>33</v>
      </c>
      <c r="L7496" s="72" t="s">
        <v>496</v>
      </c>
      <c r="M7496" s="72"/>
    </row>
    <row r="7497" spans="2:13" x14ac:dyDescent="0.25">
      <c r="B7497" s="72" t="s">
        <v>143</v>
      </c>
      <c r="C7497" s="72" t="s">
        <v>144</v>
      </c>
      <c r="D7497" s="72" t="s">
        <v>12</v>
      </c>
      <c r="E7497" s="72" t="s">
        <v>197</v>
      </c>
      <c r="F7497" s="73">
        <v>1040693</v>
      </c>
      <c r="G7497" s="72" t="s">
        <v>14</v>
      </c>
      <c r="H7497" s="72" t="s">
        <v>155</v>
      </c>
      <c r="I7497" s="72" t="s">
        <v>16</v>
      </c>
      <c r="J7497" s="72" t="s">
        <v>18</v>
      </c>
      <c r="K7497" s="72" t="s">
        <v>147</v>
      </c>
      <c r="L7497" s="72" t="s">
        <v>332</v>
      </c>
      <c r="M7497" s="72" t="s">
        <v>248</v>
      </c>
    </row>
    <row r="7498" spans="2:13" x14ac:dyDescent="0.25">
      <c r="B7498" s="72" t="s">
        <v>143</v>
      </c>
      <c r="C7498" s="72" t="s">
        <v>144</v>
      </c>
      <c r="D7498" s="72" t="s">
        <v>12</v>
      </c>
      <c r="E7498" s="72" t="s">
        <v>154</v>
      </c>
      <c r="F7498" s="73">
        <v>-34</v>
      </c>
      <c r="G7498" s="72" t="s">
        <v>14</v>
      </c>
      <c r="H7498" s="72" t="s">
        <v>15</v>
      </c>
      <c r="I7498" s="72" t="s">
        <v>16</v>
      </c>
      <c r="J7498" s="72" t="s">
        <v>18</v>
      </c>
      <c r="K7498" s="72" t="s">
        <v>161</v>
      </c>
      <c r="L7498" s="72" t="s">
        <v>315</v>
      </c>
      <c r="M7498" s="72"/>
    </row>
    <row r="7499" spans="2:13" x14ac:dyDescent="0.25">
      <c r="B7499" s="72" t="s">
        <v>143</v>
      </c>
      <c r="C7499" s="72" t="s">
        <v>144</v>
      </c>
      <c r="D7499" s="72" t="s">
        <v>12</v>
      </c>
      <c r="E7499" s="72" t="s">
        <v>152</v>
      </c>
      <c r="F7499" s="73">
        <v>-28014</v>
      </c>
      <c r="G7499" s="72" t="s">
        <v>14</v>
      </c>
      <c r="H7499" s="72" t="s">
        <v>15</v>
      </c>
      <c r="I7499" s="72" t="s">
        <v>16</v>
      </c>
      <c r="J7499" s="72" t="s">
        <v>18</v>
      </c>
      <c r="K7499" s="72" t="s">
        <v>21</v>
      </c>
      <c r="L7499" s="72" t="s">
        <v>178</v>
      </c>
      <c r="M7499" s="72"/>
    </row>
    <row r="7500" spans="2:13" x14ac:dyDescent="0.25">
      <c r="B7500" s="72" t="s">
        <v>143</v>
      </c>
      <c r="C7500" s="72" t="s">
        <v>144</v>
      </c>
      <c r="D7500" s="72" t="s">
        <v>12</v>
      </c>
      <c r="E7500" s="72" t="s">
        <v>164</v>
      </c>
      <c r="F7500" s="73">
        <v>-11785</v>
      </c>
      <c r="G7500" s="72" t="s">
        <v>14</v>
      </c>
      <c r="H7500" s="72" t="s">
        <v>15</v>
      </c>
      <c r="I7500" s="72" t="s">
        <v>16</v>
      </c>
      <c r="J7500" s="72" t="s">
        <v>18</v>
      </c>
      <c r="K7500" s="72" t="s">
        <v>189</v>
      </c>
      <c r="L7500" s="72" t="s">
        <v>500</v>
      </c>
      <c r="M7500" s="72"/>
    </row>
    <row r="7501" spans="2:13" x14ac:dyDescent="0.25">
      <c r="B7501" s="72" t="s">
        <v>143</v>
      </c>
      <c r="C7501" s="72" t="s">
        <v>144</v>
      </c>
      <c r="D7501" s="72" t="s">
        <v>12</v>
      </c>
      <c r="E7501" s="72" t="s">
        <v>229</v>
      </c>
      <c r="F7501" s="73">
        <v>-1596746</v>
      </c>
      <c r="G7501" s="72" t="s">
        <v>14</v>
      </c>
      <c r="H7501" s="72" t="s">
        <v>15</v>
      </c>
      <c r="I7501" s="72" t="s">
        <v>16</v>
      </c>
      <c r="J7501" s="72" t="s">
        <v>18</v>
      </c>
      <c r="K7501" s="72" t="s">
        <v>147</v>
      </c>
      <c r="L7501" s="72" t="s">
        <v>327</v>
      </c>
      <c r="M7501" s="72"/>
    </row>
    <row r="7502" spans="2:13" x14ac:dyDescent="0.25">
      <c r="B7502" s="72" t="s">
        <v>143</v>
      </c>
      <c r="C7502" s="72" t="s">
        <v>144</v>
      </c>
      <c r="D7502" s="72" t="s">
        <v>12</v>
      </c>
      <c r="E7502" s="72" t="s">
        <v>188</v>
      </c>
      <c r="F7502" s="73">
        <v>148874</v>
      </c>
      <c r="G7502" s="72" t="s">
        <v>14</v>
      </c>
      <c r="H7502" s="72" t="s">
        <v>15</v>
      </c>
      <c r="I7502" s="72" t="s">
        <v>16</v>
      </c>
      <c r="J7502" s="72" t="s">
        <v>18</v>
      </c>
      <c r="K7502" s="72" t="s">
        <v>267</v>
      </c>
      <c r="L7502" s="72" t="s">
        <v>628</v>
      </c>
      <c r="M7502" s="72" t="s">
        <v>163</v>
      </c>
    </row>
    <row r="7503" spans="2:13" x14ac:dyDescent="0.25">
      <c r="B7503" s="72" t="s">
        <v>143</v>
      </c>
      <c r="C7503" s="72" t="s">
        <v>144</v>
      </c>
      <c r="D7503" s="72" t="s">
        <v>12</v>
      </c>
      <c r="E7503" s="72" t="s">
        <v>181</v>
      </c>
      <c r="F7503" s="73">
        <v>-404</v>
      </c>
      <c r="G7503" s="72" t="s">
        <v>14</v>
      </c>
      <c r="H7503" s="72" t="s">
        <v>155</v>
      </c>
      <c r="I7503" s="72" t="s">
        <v>16</v>
      </c>
      <c r="J7503" s="72" t="s">
        <v>18</v>
      </c>
      <c r="K7503" s="72" t="s">
        <v>147</v>
      </c>
      <c r="L7503" s="72" t="s">
        <v>454</v>
      </c>
      <c r="M7503" s="72"/>
    </row>
    <row r="7504" spans="2:13" x14ac:dyDescent="0.25">
      <c r="B7504" s="72" t="s">
        <v>143</v>
      </c>
      <c r="C7504" s="72" t="s">
        <v>144</v>
      </c>
      <c r="D7504" s="72" t="s">
        <v>12</v>
      </c>
      <c r="E7504" s="72" t="s">
        <v>197</v>
      </c>
      <c r="F7504" s="73">
        <v>2190116</v>
      </c>
      <c r="G7504" s="72" t="s">
        <v>14</v>
      </c>
      <c r="H7504" s="72" t="s">
        <v>15</v>
      </c>
      <c r="I7504" s="72" t="s">
        <v>16</v>
      </c>
      <c r="J7504" s="72" t="s">
        <v>18</v>
      </c>
      <c r="K7504" s="72" t="s">
        <v>21</v>
      </c>
      <c r="L7504" s="72" t="s">
        <v>711</v>
      </c>
      <c r="M7504" s="72" t="s">
        <v>163</v>
      </c>
    </row>
    <row r="7505" spans="2:13" x14ac:dyDescent="0.25">
      <c r="B7505" s="72" t="s">
        <v>143</v>
      </c>
      <c r="C7505" s="72" t="s">
        <v>144</v>
      </c>
      <c r="D7505" s="72" t="s">
        <v>12</v>
      </c>
      <c r="E7505" s="72" t="s">
        <v>181</v>
      </c>
      <c r="F7505" s="73">
        <v>-45</v>
      </c>
      <c r="G7505" s="72" t="s">
        <v>14</v>
      </c>
      <c r="H7505" s="72" t="s">
        <v>15</v>
      </c>
      <c r="I7505" s="72" t="s">
        <v>16</v>
      </c>
      <c r="J7505" s="72" t="s">
        <v>18</v>
      </c>
      <c r="K7505" s="72" t="s">
        <v>147</v>
      </c>
      <c r="L7505" s="72" t="s">
        <v>498</v>
      </c>
      <c r="M7505" s="72"/>
    </row>
    <row r="7506" spans="2:13" x14ac:dyDescent="0.25">
      <c r="B7506" s="72" t="s">
        <v>143</v>
      </c>
      <c r="C7506" s="72" t="s">
        <v>144</v>
      </c>
      <c r="D7506" s="72" t="s">
        <v>12</v>
      </c>
      <c r="E7506" s="72" t="s">
        <v>181</v>
      </c>
      <c r="F7506" s="73">
        <v>-72</v>
      </c>
      <c r="G7506" s="72" t="s">
        <v>14</v>
      </c>
      <c r="H7506" s="72" t="s">
        <v>155</v>
      </c>
      <c r="I7506" s="72" t="s">
        <v>16</v>
      </c>
      <c r="J7506" s="72" t="s">
        <v>18</v>
      </c>
      <c r="K7506" s="72" t="s">
        <v>33</v>
      </c>
      <c r="L7506" s="72" t="s">
        <v>649</v>
      </c>
      <c r="M7506" s="72"/>
    </row>
    <row r="7507" spans="2:13" x14ac:dyDescent="0.25">
      <c r="B7507" s="72" t="s">
        <v>143</v>
      </c>
      <c r="C7507" s="72" t="s">
        <v>144</v>
      </c>
      <c r="D7507" s="72" t="s">
        <v>12</v>
      </c>
      <c r="E7507" s="72" t="s">
        <v>188</v>
      </c>
      <c r="F7507" s="73">
        <v>333289</v>
      </c>
      <c r="G7507" s="72" t="s">
        <v>14</v>
      </c>
      <c r="H7507" s="72" t="s">
        <v>15</v>
      </c>
      <c r="I7507" s="72" t="s">
        <v>16</v>
      </c>
      <c r="J7507" s="72" t="s">
        <v>18</v>
      </c>
      <c r="K7507" s="72" t="s">
        <v>24</v>
      </c>
      <c r="L7507" s="72" t="s">
        <v>40</v>
      </c>
      <c r="M7507" s="72" t="s">
        <v>186</v>
      </c>
    </row>
    <row r="7508" spans="2:13" x14ac:dyDescent="0.25">
      <c r="B7508" s="72" t="s">
        <v>143</v>
      </c>
      <c r="C7508" s="72" t="s">
        <v>144</v>
      </c>
      <c r="D7508" s="72" t="s">
        <v>12</v>
      </c>
      <c r="E7508" s="72" t="s">
        <v>181</v>
      </c>
      <c r="F7508" s="73">
        <v>-55</v>
      </c>
      <c r="G7508" s="72" t="s">
        <v>14</v>
      </c>
      <c r="H7508" s="72" t="s">
        <v>15</v>
      </c>
      <c r="I7508" s="72" t="s">
        <v>16</v>
      </c>
      <c r="J7508" s="72" t="s">
        <v>18</v>
      </c>
      <c r="K7508" s="72" t="s">
        <v>189</v>
      </c>
      <c r="L7508" s="72" t="s">
        <v>688</v>
      </c>
      <c r="M7508" s="72"/>
    </row>
    <row r="7509" spans="2:13" x14ac:dyDescent="0.25">
      <c r="B7509" s="72" t="s">
        <v>143</v>
      </c>
      <c r="C7509" s="72" t="s">
        <v>144</v>
      </c>
      <c r="D7509" s="72" t="s">
        <v>12</v>
      </c>
      <c r="E7509" s="72" t="s">
        <v>181</v>
      </c>
      <c r="F7509" s="73">
        <v>-25</v>
      </c>
      <c r="G7509" s="72" t="s">
        <v>14</v>
      </c>
      <c r="H7509" s="72" t="s">
        <v>15</v>
      </c>
      <c r="I7509" s="72" t="s">
        <v>16</v>
      </c>
      <c r="J7509" s="72" t="s">
        <v>18</v>
      </c>
      <c r="K7509" s="72" t="s">
        <v>147</v>
      </c>
      <c r="L7509" s="72" t="s">
        <v>417</v>
      </c>
      <c r="M7509" s="72"/>
    </row>
    <row r="7510" spans="2:13" x14ac:dyDescent="0.25">
      <c r="B7510" s="72" t="s">
        <v>143</v>
      </c>
      <c r="C7510" s="72" t="s">
        <v>144</v>
      </c>
      <c r="D7510" s="72" t="s">
        <v>12</v>
      </c>
      <c r="E7510" s="72" t="s">
        <v>188</v>
      </c>
      <c r="F7510" s="73">
        <v>3248389</v>
      </c>
      <c r="G7510" s="72" t="s">
        <v>14</v>
      </c>
      <c r="H7510" s="72" t="s">
        <v>155</v>
      </c>
      <c r="I7510" s="72" t="s">
        <v>16</v>
      </c>
      <c r="J7510" s="72" t="s">
        <v>18</v>
      </c>
      <c r="K7510" s="72" t="s">
        <v>33</v>
      </c>
      <c r="L7510" s="72" t="s">
        <v>397</v>
      </c>
      <c r="M7510" s="72" t="s">
        <v>151</v>
      </c>
    </row>
    <row r="7511" spans="2:13" x14ac:dyDescent="0.25">
      <c r="B7511" s="72" t="s">
        <v>143</v>
      </c>
      <c r="C7511" s="72" t="s">
        <v>144</v>
      </c>
      <c r="D7511" s="72" t="s">
        <v>12</v>
      </c>
      <c r="E7511" s="72" t="s">
        <v>209</v>
      </c>
      <c r="F7511" s="73">
        <v>987533</v>
      </c>
      <c r="G7511" s="72" t="s">
        <v>14</v>
      </c>
      <c r="H7511" s="72" t="s">
        <v>15</v>
      </c>
      <c r="I7511" s="72" t="s">
        <v>16</v>
      </c>
      <c r="J7511" s="72" t="s">
        <v>18</v>
      </c>
      <c r="K7511" s="72" t="s">
        <v>147</v>
      </c>
      <c r="L7511" s="72" t="s">
        <v>247</v>
      </c>
      <c r="M7511" s="72" t="s">
        <v>203</v>
      </c>
    </row>
    <row r="7512" spans="2:13" x14ac:dyDescent="0.25">
      <c r="B7512" s="72" t="s">
        <v>143</v>
      </c>
      <c r="C7512" s="72" t="s">
        <v>144</v>
      </c>
      <c r="D7512" s="72" t="s">
        <v>12</v>
      </c>
      <c r="E7512" s="72" t="s">
        <v>219</v>
      </c>
      <c r="F7512" s="73">
        <v>1663600</v>
      </c>
      <c r="G7512" s="72" t="s">
        <v>14</v>
      </c>
      <c r="H7512" s="72" t="s">
        <v>15</v>
      </c>
      <c r="I7512" s="72" t="s">
        <v>16</v>
      </c>
      <c r="J7512" s="72" t="s">
        <v>18</v>
      </c>
      <c r="K7512" s="72" t="s">
        <v>21</v>
      </c>
      <c r="L7512" s="72" t="s">
        <v>547</v>
      </c>
      <c r="M7512" s="72"/>
    </row>
    <row r="7513" spans="2:13" x14ac:dyDescent="0.25">
      <c r="B7513" s="72" t="s">
        <v>143</v>
      </c>
      <c r="C7513" s="72" t="s">
        <v>144</v>
      </c>
      <c r="D7513" s="72" t="s">
        <v>12</v>
      </c>
      <c r="E7513" s="72" t="s">
        <v>152</v>
      </c>
      <c r="F7513" s="73">
        <v>-81</v>
      </c>
      <c r="G7513" s="72" t="s">
        <v>14</v>
      </c>
      <c r="H7513" s="72" t="s">
        <v>15</v>
      </c>
      <c r="I7513" s="72" t="s">
        <v>136</v>
      </c>
      <c r="J7513" s="72" t="s">
        <v>18</v>
      </c>
      <c r="K7513" s="72" t="s">
        <v>21</v>
      </c>
      <c r="L7513" s="72" t="s">
        <v>178</v>
      </c>
      <c r="M7513" s="72"/>
    </row>
    <row r="7514" spans="2:13" x14ac:dyDescent="0.25">
      <c r="B7514" s="72" t="s">
        <v>143</v>
      </c>
      <c r="C7514" s="72" t="s">
        <v>144</v>
      </c>
      <c r="D7514" s="72" t="s">
        <v>12</v>
      </c>
      <c r="E7514" s="72" t="s">
        <v>229</v>
      </c>
      <c r="F7514" s="73">
        <v>-185</v>
      </c>
      <c r="G7514" s="72" t="s">
        <v>14</v>
      </c>
      <c r="H7514" s="72" t="s">
        <v>15</v>
      </c>
      <c r="I7514" s="72" t="s">
        <v>16</v>
      </c>
      <c r="J7514" s="72" t="s">
        <v>18</v>
      </c>
      <c r="K7514" s="72" t="s">
        <v>189</v>
      </c>
      <c r="L7514" s="72" t="s">
        <v>306</v>
      </c>
      <c r="M7514" s="72"/>
    </row>
    <row r="7515" spans="2:13" x14ac:dyDescent="0.25">
      <c r="B7515" s="72" t="s">
        <v>143</v>
      </c>
      <c r="C7515" s="72" t="s">
        <v>144</v>
      </c>
      <c r="D7515" s="72" t="s">
        <v>12</v>
      </c>
      <c r="E7515" s="72" t="s">
        <v>177</v>
      </c>
      <c r="F7515" s="73">
        <v>5525</v>
      </c>
      <c r="G7515" s="72" t="s">
        <v>14</v>
      </c>
      <c r="H7515" s="72" t="s">
        <v>155</v>
      </c>
      <c r="I7515" s="72" t="s">
        <v>136</v>
      </c>
      <c r="J7515" s="72" t="s">
        <v>18</v>
      </c>
      <c r="K7515" s="72" t="s">
        <v>33</v>
      </c>
      <c r="L7515" s="72" t="s">
        <v>348</v>
      </c>
      <c r="M7515" s="72"/>
    </row>
    <row r="7516" spans="2:13" x14ac:dyDescent="0.25">
      <c r="B7516" s="72" t="s">
        <v>143</v>
      </c>
      <c r="C7516" s="72" t="s">
        <v>144</v>
      </c>
      <c r="D7516" s="72" t="s">
        <v>12</v>
      </c>
      <c r="E7516" s="72" t="s">
        <v>157</v>
      </c>
      <c r="F7516" s="73">
        <v>1488537</v>
      </c>
      <c r="G7516" s="72" t="s">
        <v>14</v>
      </c>
      <c r="H7516" s="72" t="s">
        <v>15</v>
      </c>
      <c r="I7516" s="72" t="s">
        <v>16</v>
      </c>
      <c r="J7516" s="72" t="s">
        <v>18</v>
      </c>
      <c r="K7516" s="72" t="s">
        <v>21</v>
      </c>
      <c r="L7516" s="72" t="s">
        <v>198</v>
      </c>
      <c r="M7516" s="72" t="s">
        <v>334</v>
      </c>
    </row>
    <row r="7517" spans="2:13" x14ac:dyDescent="0.25">
      <c r="B7517" s="72" t="s">
        <v>143</v>
      </c>
      <c r="C7517" s="72" t="s">
        <v>144</v>
      </c>
      <c r="D7517" s="72" t="s">
        <v>12</v>
      </c>
      <c r="E7517" s="72" t="s">
        <v>145</v>
      </c>
      <c r="F7517" s="73">
        <v>-1633</v>
      </c>
      <c r="G7517" s="72" t="s">
        <v>14</v>
      </c>
      <c r="H7517" s="72" t="s">
        <v>15</v>
      </c>
      <c r="I7517" s="72" t="s">
        <v>16</v>
      </c>
      <c r="J7517" s="72" t="s">
        <v>18</v>
      </c>
      <c r="K7517" s="72" t="s">
        <v>33</v>
      </c>
      <c r="L7517" s="72" t="s">
        <v>338</v>
      </c>
      <c r="M7517" s="72"/>
    </row>
    <row r="7518" spans="2:13" x14ac:dyDescent="0.25">
      <c r="B7518" s="72" t="s">
        <v>143</v>
      </c>
      <c r="C7518" s="72" t="s">
        <v>144</v>
      </c>
      <c r="D7518" s="72" t="s">
        <v>12</v>
      </c>
      <c r="E7518" s="72" t="s">
        <v>160</v>
      </c>
      <c r="F7518" s="73">
        <v>3402</v>
      </c>
      <c r="G7518" s="72" t="s">
        <v>14</v>
      </c>
      <c r="H7518" s="72" t="s">
        <v>15</v>
      </c>
      <c r="I7518" s="72" t="s">
        <v>16</v>
      </c>
      <c r="J7518" s="72" t="s">
        <v>18</v>
      </c>
      <c r="K7518" s="72" t="s">
        <v>33</v>
      </c>
      <c r="L7518" s="72" t="s">
        <v>737</v>
      </c>
      <c r="M7518" s="72" t="s">
        <v>151</v>
      </c>
    </row>
    <row r="7519" spans="2:13" x14ac:dyDescent="0.25">
      <c r="B7519" s="72" t="s">
        <v>143</v>
      </c>
      <c r="C7519" s="72" t="s">
        <v>144</v>
      </c>
      <c r="D7519" s="72" t="s">
        <v>12</v>
      </c>
      <c r="E7519" s="72" t="s">
        <v>160</v>
      </c>
      <c r="F7519" s="73">
        <v>4906</v>
      </c>
      <c r="G7519" s="72" t="s">
        <v>14</v>
      </c>
      <c r="H7519" s="72" t="s">
        <v>15</v>
      </c>
      <c r="I7519" s="72" t="s">
        <v>16</v>
      </c>
      <c r="J7519" s="72" t="s">
        <v>18</v>
      </c>
      <c r="K7519" s="72" t="s">
        <v>147</v>
      </c>
      <c r="L7519" s="72" t="s">
        <v>509</v>
      </c>
      <c r="M7519" s="72" t="s">
        <v>191</v>
      </c>
    </row>
    <row r="7520" spans="2:13" x14ac:dyDescent="0.25">
      <c r="B7520" s="72" t="s">
        <v>143</v>
      </c>
      <c r="C7520" s="72" t="s">
        <v>144</v>
      </c>
      <c r="D7520" s="72" t="s">
        <v>12</v>
      </c>
      <c r="E7520" s="72" t="s">
        <v>175</v>
      </c>
      <c r="F7520" s="73">
        <v>-460203</v>
      </c>
      <c r="G7520" s="72" t="s">
        <v>14</v>
      </c>
      <c r="H7520" s="72" t="s">
        <v>15</v>
      </c>
      <c r="I7520" s="72" t="s">
        <v>16</v>
      </c>
      <c r="J7520" s="72" t="s">
        <v>18</v>
      </c>
      <c r="K7520" s="72" t="s">
        <v>205</v>
      </c>
      <c r="L7520" s="72" t="s">
        <v>206</v>
      </c>
      <c r="M7520" s="72"/>
    </row>
    <row r="7521" spans="2:13" x14ac:dyDescent="0.25">
      <c r="B7521" s="72" t="s">
        <v>143</v>
      </c>
      <c r="C7521" s="72" t="s">
        <v>144</v>
      </c>
      <c r="D7521" s="72" t="s">
        <v>12</v>
      </c>
      <c r="E7521" s="72" t="s">
        <v>160</v>
      </c>
      <c r="F7521" s="73">
        <v>6690</v>
      </c>
      <c r="G7521" s="72" t="s">
        <v>14</v>
      </c>
      <c r="H7521" s="72" t="s">
        <v>15</v>
      </c>
      <c r="I7521" s="72" t="s">
        <v>16</v>
      </c>
      <c r="J7521" s="72" t="s">
        <v>18</v>
      </c>
      <c r="K7521" s="72" t="s">
        <v>189</v>
      </c>
      <c r="L7521" s="72" t="s">
        <v>524</v>
      </c>
      <c r="M7521" s="72" t="s">
        <v>151</v>
      </c>
    </row>
    <row r="7522" spans="2:13" x14ac:dyDescent="0.25">
      <c r="B7522" s="72" t="s">
        <v>143</v>
      </c>
      <c r="C7522" s="72" t="s">
        <v>144</v>
      </c>
      <c r="D7522" s="72" t="s">
        <v>12</v>
      </c>
      <c r="E7522" s="72" t="s">
        <v>227</v>
      </c>
      <c r="F7522" s="73">
        <v>103194</v>
      </c>
      <c r="G7522" s="72" t="s">
        <v>14</v>
      </c>
      <c r="H7522" s="72" t="s">
        <v>155</v>
      </c>
      <c r="I7522" s="72" t="s">
        <v>16</v>
      </c>
      <c r="J7522" s="72" t="s">
        <v>18</v>
      </c>
      <c r="K7522" s="72" t="s">
        <v>33</v>
      </c>
      <c r="L7522" s="72" t="s">
        <v>348</v>
      </c>
      <c r="M7522" s="72" t="s">
        <v>191</v>
      </c>
    </row>
    <row r="7523" spans="2:13" x14ac:dyDescent="0.25">
      <c r="B7523" s="72" t="s">
        <v>143</v>
      </c>
      <c r="C7523" s="72" t="s">
        <v>144</v>
      </c>
      <c r="D7523" s="72" t="s">
        <v>12</v>
      </c>
      <c r="E7523" s="72" t="s">
        <v>425</v>
      </c>
      <c r="F7523" s="73">
        <v>103168</v>
      </c>
      <c r="G7523" s="72" t="s">
        <v>14</v>
      </c>
      <c r="H7523" s="72" t="s">
        <v>15</v>
      </c>
      <c r="I7523" s="72" t="s">
        <v>16</v>
      </c>
      <c r="J7523" s="72" t="s">
        <v>18</v>
      </c>
      <c r="K7523" s="72" t="s">
        <v>147</v>
      </c>
      <c r="L7523" s="72" t="s">
        <v>225</v>
      </c>
      <c r="M7523" s="72"/>
    </row>
    <row r="7524" spans="2:13" x14ac:dyDescent="0.25">
      <c r="B7524" s="72" t="s">
        <v>143</v>
      </c>
      <c r="C7524" s="72" t="s">
        <v>144</v>
      </c>
      <c r="D7524" s="72" t="s">
        <v>12</v>
      </c>
      <c r="E7524" s="72" t="s">
        <v>160</v>
      </c>
      <c r="F7524" s="73">
        <v>27315</v>
      </c>
      <c r="G7524" s="72" t="s">
        <v>14</v>
      </c>
      <c r="H7524" s="72" t="s">
        <v>15</v>
      </c>
      <c r="I7524" s="72" t="s">
        <v>16</v>
      </c>
      <c r="J7524" s="72" t="s">
        <v>18</v>
      </c>
      <c r="K7524" s="72" t="s">
        <v>33</v>
      </c>
      <c r="L7524" s="72" t="s">
        <v>583</v>
      </c>
      <c r="M7524" s="72" t="s">
        <v>186</v>
      </c>
    </row>
    <row r="7525" spans="2:13" x14ac:dyDescent="0.25">
      <c r="B7525" s="72" t="s">
        <v>143</v>
      </c>
      <c r="C7525" s="72" t="s">
        <v>144</v>
      </c>
      <c r="D7525" s="72" t="s">
        <v>12</v>
      </c>
      <c r="E7525" s="72" t="s">
        <v>181</v>
      </c>
      <c r="F7525" s="73">
        <v>-38</v>
      </c>
      <c r="G7525" s="72" t="s">
        <v>14</v>
      </c>
      <c r="H7525" s="72" t="s">
        <v>155</v>
      </c>
      <c r="I7525" s="72" t="s">
        <v>136</v>
      </c>
      <c r="J7525" s="72" t="s">
        <v>18</v>
      </c>
      <c r="K7525" s="72" t="s">
        <v>21</v>
      </c>
      <c r="L7525" s="72" t="s">
        <v>547</v>
      </c>
      <c r="M7525" s="72"/>
    </row>
    <row r="7526" spans="2:13" x14ac:dyDescent="0.25">
      <c r="B7526" s="72" t="s">
        <v>143</v>
      </c>
      <c r="C7526" s="72" t="s">
        <v>144</v>
      </c>
      <c r="D7526" s="72" t="s">
        <v>12</v>
      </c>
      <c r="E7526" s="72" t="s">
        <v>152</v>
      </c>
      <c r="F7526" s="73">
        <v>-36917</v>
      </c>
      <c r="G7526" s="72" t="s">
        <v>14</v>
      </c>
      <c r="H7526" s="72" t="s">
        <v>15</v>
      </c>
      <c r="I7526" s="72" t="s">
        <v>16</v>
      </c>
      <c r="J7526" s="72" t="s">
        <v>18</v>
      </c>
      <c r="K7526" s="72" t="s">
        <v>147</v>
      </c>
      <c r="L7526" s="72" t="s">
        <v>489</v>
      </c>
      <c r="M7526" s="72"/>
    </row>
    <row r="7527" spans="2:13" x14ac:dyDescent="0.25">
      <c r="B7527" s="72" t="s">
        <v>143</v>
      </c>
      <c r="C7527" s="72" t="s">
        <v>144</v>
      </c>
      <c r="D7527" s="72" t="s">
        <v>12</v>
      </c>
      <c r="E7527" s="72" t="s">
        <v>213</v>
      </c>
      <c r="F7527" s="73">
        <v>297</v>
      </c>
      <c r="G7527" s="72" t="s">
        <v>14</v>
      </c>
      <c r="H7527" s="72" t="s">
        <v>15</v>
      </c>
      <c r="I7527" s="72" t="s">
        <v>16</v>
      </c>
      <c r="J7527" s="72" t="s">
        <v>18</v>
      </c>
      <c r="K7527" s="72" t="s">
        <v>147</v>
      </c>
      <c r="L7527" s="72" t="s">
        <v>720</v>
      </c>
      <c r="M7527" s="72" t="s">
        <v>172</v>
      </c>
    </row>
    <row r="7528" spans="2:13" x14ac:dyDescent="0.25">
      <c r="B7528" s="72" t="s">
        <v>143</v>
      </c>
      <c r="C7528" s="72" t="s">
        <v>144</v>
      </c>
      <c r="D7528" s="72" t="s">
        <v>12</v>
      </c>
      <c r="E7528" s="72" t="s">
        <v>181</v>
      </c>
      <c r="F7528" s="73">
        <v>-4643</v>
      </c>
      <c r="G7528" s="72" t="s">
        <v>14</v>
      </c>
      <c r="H7528" s="72" t="s">
        <v>15</v>
      </c>
      <c r="I7528" s="72" t="s">
        <v>16</v>
      </c>
      <c r="J7528" s="72" t="s">
        <v>18</v>
      </c>
      <c r="K7528" s="72" t="s">
        <v>147</v>
      </c>
      <c r="L7528" s="72" t="s">
        <v>327</v>
      </c>
      <c r="M7528" s="72"/>
    </row>
    <row r="7529" spans="2:13" x14ac:dyDescent="0.25">
      <c r="B7529" s="72" t="s">
        <v>143</v>
      </c>
      <c r="C7529" s="72" t="s">
        <v>144</v>
      </c>
      <c r="D7529" s="72" t="s">
        <v>12</v>
      </c>
      <c r="E7529" s="72" t="s">
        <v>229</v>
      </c>
      <c r="F7529" s="73">
        <v>-294581</v>
      </c>
      <c r="G7529" s="72" t="s">
        <v>14</v>
      </c>
      <c r="H7529" s="72" t="s">
        <v>15</v>
      </c>
      <c r="I7529" s="72" t="s">
        <v>16</v>
      </c>
      <c r="J7529" s="72" t="s">
        <v>18</v>
      </c>
      <c r="K7529" s="72" t="s">
        <v>214</v>
      </c>
      <c r="L7529" s="72" t="s">
        <v>665</v>
      </c>
      <c r="M7529" s="72"/>
    </row>
    <row r="7530" spans="2:13" x14ac:dyDescent="0.25">
      <c r="B7530" s="72" t="s">
        <v>143</v>
      </c>
      <c r="C7530" s="72" t="s">
        <v>144</v>
      </c>
      <c r="D7530" s="72" t="s">
        <v>12</v>
      </c>
      <c r="E7530" s="72" t="s">
        <v>282</v>
      </c>
      <c r="F7530" s="73">
        <v>-598</v>
      </c>
      <c r="G7530" s="72" t="s">
        <v>14</v>
      </c>
      <c r="H7530" s="72" t="s">
        <v>15</v>
      </c>
      <c r="I7530" s="72" t="s">
        <v>16</v>
      </c>
      <c r="J7530" s="72" t="s">
        <v>18</v>
      </c>
      <c r="K7530" s="72" t="s">
        <v>267</v>
      </c>
      <c r="L7530" s="72" t="s">
        <v>659</v>
      </c>
      <c r="M7530" s="72"/>
    </row>
    <row r="7531" spans="2:13" x14ac:dyDescent="0.25">
      <c r="B7531" s="72" t="s">
        <v>143</v>
      </c>
      <c r="C7531" s="72" t="s">
        <v>144</v>
      </c>
      <c r="D7531" s="72" t="s">
        <v>12</v>
      </c>
      <c r="E7531" s="72" t="s">
        <v>199</v>
      </c>
      <c r="F7531" s="73">
        <v>38303</v>
      </c>
      <c r="G7531" s="72" t="s">
        <v>14</v>
      </c>
      <c r="H7531" s="72" t="s">
        <v>155</v>
      </c>
      <c r="I7531" s="72" t="s">
        <v>16</v>
      </c>
      <c r="J7531" s="72" t="s">
        <v>18</v>
      </c>
      <c r="K7531" s="72" t="s">
        <v>267</v>
      </c>
      <c r="L7531" s="72" t="s">
        <v>321</v>
      </c>
      <c r="M7531" s="72"/>
    </row>
    <row r="7532" spans="2:13" x14ac:dyDescent="0.25">
      <c r="B7532" s="72" t="s">
        <v>143</v>
      </c>
      <c r="C7532" s="72" t="s">
        <v>144</v>
      </c>
      <c r="D7532" s="72" t="s">
        <v>12</v>
      </c>
      <c r="E7532" s="72" t="s">
        <v>145</v>
      </c>
      <c r="F7532" s="73">
        <v>-177866</v>
      </c>
      <c r="G7532" s="72" t="s">
        <v>14</v>
      </c>
      <c r="H7532" s="72" t="s">
        <v>15</v>
      </c>
      <c r="I7532" s="72" t="s">
        <v>16</v>
      </c>
      <c r="J7532" s="72" t="s">
        <v>18</v>
      </c>
      <c r="K7532" s="72" t="s">
        <v>21</v>
      </c>
      <c r="L7532" s="72" t="s">
        <v>352</v>
      </c>
      <c r="M7532" s="72"/>
    </row>
    <row r="7533" spans="2:13" x14ac:dyDescent="0.25">
      <c r="B7533" s="72" t="s">
        <v>143</v>
      </c>
      <c r="C7533" s="72" t="s">
        <v>144</v>
      </c>
      <c r="D7533" s="72" t="s">
        <v>12</v>
      </c>
      <c r="E7533" s="72" t="s">
        <v>160</v>
      </c>
      <c r="F7533" s="73">
        <v>90341</v>
      </c>
      <c r="G7533" s="72" t="s">
        <v>14</v>
      </c>
      <c r="H7533" s="72" t="s">
        <v>15</v>
      </c>
      <c r="I7533" s="72" t="s">
        <v>16</v>
      </c>
      <c r="J7533" s="72" t="s">
        <v>18</v>
      </c>
      <c r="K7533" s="72" t="s">
        <v>33</v>
      </c>
      <c r="L7533" s="72" t="s">
        <v>575</v>
      </c>
      <c r="M7533" s="72" t="s">
        <v>191</v>
      </c>
    </row>
    <row r="7534" spans="2:13" x14ac:dyDescent="0.25">
      <c r="B7534" s="72" t="s">
        <v>143</v>
      </c>
      <c r="C7534" s="72" t="s">
        <v>144</v>
      </c>
      <c r="D7534" s="72" t="s">
        <v>12</v>
      </c>
      <c r="E7534" s="72" t="s">
        <v>152</v>
      </c>
      <c r="F7534" s="73">
        <v>-1050</v>
      </c>
      <c r="G7534" s="72" t="s">
        <v>14</v>
      </c>
      <c r="H7534" s="72" t="s">
        <v>155</v>
      </c>
      <c r="I7534" s="72" t="s">
        <v>16</v>
      </c>
      <c r="J7534" s="72" t="s">
        <v>18</v>
      </c>
      <c r="K7534" s="72" t="s">
        <v>267</v>
      </c>
      <c r="L7534" s="72" t="s">
        <v>702</v>
      </c>
      <c r="M7534" s="72"/>
    </row>
    <row r="7535" spans="2:13" x14ac:dyDescent="0.25">
      <c r="B7535" s="72" t="s">
        <v>143</v>
      </c>
      <c r="C7535" s="72" t="s">
        <v>144</v>
      </c>
      <c r="D7535" s="72" t="s">
        <v>12</v>
      </c>
      <c r="E7535" s="72" t="s">
        <v>199</v>
      </c>
      <c r="F7535" s="73">
        <v>2211</v>
      </c>
      <c r="G7535" s="72" t="s">
        <v>14</v>
      </c>
      <c r="H7535" s="72" t="s">
        <v>15</v>
      </c>
      <c r="I7535" s="72" t="s">
        <v>16</v>
      </c>
      <c r="J7535" s="72" t="s">
        <v>18</v>
      </c>
      <c r="K7535" s="72" t="s">
        <v>165</v>
      </c>
      <c r="L7535" s="72" t="s">
        <v>549</v>
      </c>
      <c r="M7535" s="72"/>
    </row>
    <row r="7536" spans="2:13" x14ac:dyDescent="0.25">
      <c r="B7536" s="72" t="s">
        <v>143</v>
      </c>
      <c r="C7536" s="72" t="s">
        <v>144</v>
      </c>
      <c r="D7536" s="72" t="s">
        <v>12</v>
      </c>
      <c r="E7536" s="72" t="s">
        <v>197</v>
      </c>
      <c r="F7536" s="73">
        <v>188928</v>
      </c>
      <c r="G7536" s="72" t="s">
        <v>14</v>
      </c>
      <c r="H7536" s="72" t="s">
        <v>15</v>
      </c>
      <c r="I7536" s="72" t="s">
        <v>16</v>
      </c>
      <c r="J7536" s="72" t="s">
        <v>18</v>
      </c>
      <c r="K7536" s="72" t="s">
        <v>161</v>
      </c>
      <c r="L7536" s="72" t="s">
        <v>507</v>
      </c>
      <c r="M7536" s="72" t="s">
        <v>163</v>
      </c>
    </row>
    <row r="7537" spans="2:13" x14ac:dyDescent="0.25">
      <c r="B7537" s="72" t="s">
        <v>143</v>
      </c>
      <c r="C7537" s="72" t="s">
        <v>144</v>
      </c>
      <c r="D7537" s="72" t="s">
        <v>12</v>
      </c>
      <c r="E7537" s="72" t="s">
        <v>439</v>
      </c>
      <c r="F7537" s="73">
        <v>200548</v>
      </c>
      <c r="G7537" s="72" t="s">
        <v>14</v>
      </c>
      <c r="H7537" s="72" t="s">
        <v>155</v>
      </c>
      <c r="I7537" s="72" t="s">
        <v>16</v>
      </c>
      <c r="J7537" s="72" t="s">
        <v>18</v>
      </c>
      <c r="K7537" s="72" t="s">
        <v>33</v>
      </c>
      <c r="L7537" s="72" t="s">
        <v>307</v>
      </c>
      <c r="M7537" s="72"/>
    </row>
    <row r="7538" spans="2:13" x14ac:dyDescent="0.25">
      <c r="B7538" s="72" t="s">
        <v>143</v>
      </c>
      <c r="C7538" s="72" t="s">
        <v>144</v>
      </c>
      <c r="D7538" s="72" t="s">
        <v>12</v>
      </c>
      <c r="E7538" s="72" t="s">
        <v>181</v>
      </c>
      <c r="F7538" s="73">
        <v>-26</v>
      </c>
      <c r="G7538" s="72" t="s">
        <v>14</v>
      </c>
      <c r="H7538" s="72" t="s">
        <v>15</v>
      </c>
      <c r="I7538" s="72" t="s">
        <v>16</v>
      </c>
      <c r="J7538" s="72" t="s">
        <v>18</v>
      </c>
      <c r="K7538" s="72" t="s">
        <v>33</v>
      </c>
      <c r="L7538" s="72" t="s">
        <v>420</v>
      </c>
      <c r="M7538" s="72"/>
    </row>
    <row r="7539" spans="2:13" x14ac:dyDescent="0.25">
      <c r="B7539" s="72" t="s">
        <v>143</v>
      </c>
      <c r="C7539" s="72" t="s">
        <v>144</v>
      </c>
      <c r="D7539" s="72" t="s">
        <v>12</v>
      </c>
      <c r="E7539" s="72" t="s">
        <v>177</v>
      </c>
      <c r="F7539" s="73">
        <v>485616</v>
      </c>
      <c r="G7539" s="72" t="s">
        <v>14</v>
      </c>
      <c r="H7539" s="72" t="s">
        <v>15</v>
      </c>
      <c r="I7539" s="72" t="s">
        <v>16</v>
      </c>
      <c r="J7539" s="72" t="s">
        <v>18</v>
      </c>
      <c r="K7539" s="72" t="s">
        <v>21</v>
      </c>
      <c r="L7539" s="72" t="s">
        <v>22</v>
      </c>
      <c r="M7539" s="72"/>
    </row>
    <row r="7540" spans="2:13" x14ac:dyDescent="0.25">
      <c r="B7540" s="72" t="s">
        <v>143</v>
      </c>
      <c r="C7540" s="72" t="s">
        <v>144</v>
      </c>
      <c r="D7540" s="72" t="s">
        <v>12</v>
      </c>
      <c r="E7540" s="72" t="s">
        <v>227</v>
      </c>
      <c r="F7540" s="73">
        <v>1831802</v>
      </c>
      <c r="G7540" s="72" t="s">
        <v>14</v>
      </c>
      <c r="H7540" s="72" t="s">
        <v>15</v>
      </c>
      <c r="I7540" s="72" t="s">
        <v>16</v>
      </c>
      <c r="J7540" s="72" t="s">
        <v>18</v>
      </c>
      <c r="K7540" s="72" t="s">
        <v>147</v>
      </c>
      <c r="L7540" s="72" t="s">
        <v>327</v>
      </c>
      <c r="M7540" s="72" t="s">
        <v>163</v>
      </c>
    </row>
    <row r="7541" spans="2:13" x14ac:dyDescent="0.25">
      <c r="B7541" s="72" t="s">
        <v>143</v>
      </c>
      <c r="C7541" s="72" t="s">
        <v>144</v>
      </c>
      <c r="D7541" s="72" t="s">
        <v>12</v>
      </c>
      <c r="E7541" s="72" t="s">
        <v>181</v>
      </c>
      <c r="F7541" s="73">
        <v>-255</v>
      </c>
      <c r="G7541" s="72" t="s">
        <v>14</v>
      </c>
      <c r="H7541" s="72" t="s">
        <v>155</v>
      </c>
      <c r="I7541" s="72" t="s">
        <v>16</v>
      </c>
      <c r="J7541" s="72" t="s">
        <v>18</v>
      </c>
      <c r="K7541" s="72" t="s">
        <v>33</v>
      </c>
      <c r="L7541" s="72" t="s">
        <v>458</v>
      </c>
      <c r="M7541" s="72"/>
    </row>
    <row r="7542" spans="2:13" x14ac:dyDescent="0.25">
      <c r="B7542" s="72" t="s">
        <v>143</v>
      </c>
      <c r="C7542" s="72" t="s">
        <v>144</v>
      </c>
      <c r="D7542" s="72" t="s">
        <v>12</v>
      </c>
      <c r="E7542" s="72" t="s">
        <v>152</v>
      </c>
      <c r="F7542" s="73">
        <v>-3505</v>
      </c>
      <c r="G7542" s="72" t="s">
        <v>14</v>
      </c>
      <c r="H7542" s="72" t="s">
        <v>155</v>
      </c>
      <c r="I7542" s="72" t="s">
        <v>16</v>
      </c>
      <c r="J7542" s="72" t="s">
        <v>18</v>
      </c>
      <c r="K7542" s="72" t="s">
        <v>33</v>
      </c>
      <c r="L7542" s="72" t="s">
        <v>588</v>
      </c>
      <c r="M7542" s="72"/>
    </row>
    <row r="7543" spans="2:13" x14ac:dyDescent="0.25">
      <c r="B7543" s="72" t="s">
        <v>143</v>
      </c>
      <c r="C7543" s="72" t="s">
        <v>144</v>
      </c>
      <c r="D7543" s="72" t="s">
        <v>12</v>
      </c>
      <c r="E7543" s="72" t="s">
        <v>188</v>
      </c>
      <c r="F7543" s="73">
        <v>13097</v>
      </c>
      <c r="G7543" s="72" t="s">
        <v>14</v>
      </c>
      <c r="H7543" s="72" t="s">
        <v>15</v>
      </c>
      <c r="I7543" s="72" t="s">
        <v>16</v>
      </c>
      <c r="J7543" s="72" t="s">
        <v>18</v>
      </c>
      <c r="K7543" s="72" t="s">
        <v>33</v>
      </c>
      <c r="L7543" s="72" t="s">
        <v>583</v>
      </c>
      <c r="M7543" s="72" t="s">
        <v>163</v>
      </c>
    </row>
    <row r="7544" spans="2:13" x14ac:dyDescent="0.25">
      <c r="B7544" s="72" t="s">
        <v>143</v>
      </c>
      <c r="C7544" s="72" t="s">
        <v>144</v>
      </c>
      <c r="D7544" s="72" t="s">
        <v>12</v>
      </c>
      <c r="E7544" s="72" t="s">
        <v>177</v>
      </c>
      <c r="F7544" s="73">
        <v>187557</v>
      </c>
      <c r="G7544" s="72" t="s">
        <v>14</v>
      </c>
      <c r="H7544" s="72" t="s">
        <v>15</v>
      </c>
      <c r="I7544" s="72" t="s">
        <v>16</v>
      </c>
      <c r="J7544" s="72" t="s">
        <v>18</v>
      </c>
      <c r="K7544" s="72" t="s">
        <v>33</v>
      </c>
      <c r="L7544" s="72" t="s">
        <v>528</v>
      </c>
      <c r="M7544" s="72"/>
    </row>
    <row r="7545" spans="2:13" x14ac:dyDescent="0.25">
      <c r="B7545" s="72" t="s">
        <v>143</v>
      </c>
      <c r="C7545" s="72" t="s">
        <v>144</v>
      </c>
      <c r="D7545" s="72" t="s">
        <v>12</v>
      </c>
      <c r="E7545" s="72" t="s">
        <v>864</v>
      </c>
      <c r="F7545" s="73">
        <v>133849</v>
      </c>
      <c r="G7545" s="72" t="s">
        <v>14</v>
      </c>
      <c r="H7545" s="72" t="s">
        <v>15</v>
      </c>
      <c r="I7545" s="72" t="s">
        <v>16</v>
      </c>
      <c r="J7545" s="72" t="s">
        <v>18</v>
      </c>
      <c r="K7545" s="72"/>
      <c r="L7545" s="72"/>
      <c r="M7545" s="72"/>
    </row>
    <row r="7546" spans="2:13" x14ac:dyDescent="0.25">
      <c r="B7546" s="72" t="s">
        <v>143</v>
      </c>
      <c r="C7546" s="72" t="s">
        <v>144</v>
      </c>
      <c r="D7546" s="72" t="s">
        <v>12</v>
      </c>
      <c r="E7546" s="72" t="s">
        <v>219</v>
      </c>
      <c r="F7546" s="73">
        <v>4</v>
      </c>
      <c r="G7546" s="72" t="s">
        <v>14</v>
      </c>
      <c r="H7546" s="72" t="s">
        <v>155</v>
      </c>
      <c r="I7546" s="72" t="s">
        <v>136</v>
      </c>
      <c r="J7546" s="72" t="s">
        <v>18</v>
      </c>
      <c r="K7546" s="72" t="s">
        <v>33</v>
      </c>
      <c r="L7546" s="72" t="s">
        <v>307</v>
      </c>
      <c r="M7546" s="72"/>
    </row>
    <row r="7547" spans="2:13" x14ac:dyDescent="0.25">
      <c r="B7547" s="72" t="s">
        <v>143</v>
      </c>
      <c r="C7547" s="72" t="s">
        <v>144</v>
      </c>
      <c r="D7547" s="72" t="s">
        <v>12</v>
      </c>
      <c r="E7547" s="72" t="s">
        <v>164</v>
      </c>
      <c r="F7547" s="73">
        <v>-19055</v>
      </c>
      <c r="G7547" s="72" t="s">
        <v>14</v>
      </c>
      <c r="H7547" s="72" t="s">
        <v>155</v>
      </c>
      <c r="I7547" s="72" t="s">
        <v>16</v>
      </c>
      <c r="J7547" s="72" t="s">
        <v>18</v>
      </c>
      <c r="K7547" s="72" t="s">
        <v>147</v>
      </c>
      <c r="L7547" s="72" t="s">
        <v>273</v>
      </c>
      <c r="M7547" s="72"/>
    </row>
    <row r="7548" spans="2:13" x14ac:dyDescent="0.25">
      <c r="B7548" s="72" t="s">
        <v>143</v>
      </c>
      <c r="C7548" s="72" t="s">
        <v>144</v>
      </c>
      <c r="D7548" s="72" t="s">
        <v>12</v>
      </c>
      <c r="E7548" s="72" t="s">
        <v>229</v>
      </c>
      <c r="F7548" s="73">
        <v>-95006</v>
      </c>
      <c r="G7548" s="72" t="s">
        <v>14</v>
      </c>
      <c r="H7548" s="72" t="s">
        <v>15</v>
      </c>
      <c r="I7548" s="72" t="s">
        <v>16</v>
      </c>
      <c r="J7548" s="72" t="s">
        <v>18</v>
      </c>
      <c r="K7548" s="72" t="s">
        <v>214</v>
      </c>
      <c r="L7548" s="72" t="s">
        <v>450</v>
      </c>
      <c r="M7548" s="72"/>
    </row>
    <row r="7549" spans="2:13" x14ac:dyDescent="0.25">
      <c r="B7549" s="72" t="s">
        <v>143</v>
      </c>
      <c r="C7549" s="72" t="s">
        <v>144</v>
      </c>
      <c r="D7549" s="72" t="s">
        <v>12</v>
      </c>
      <c r="E7549" s="72" t="s">
        <v>177</v>
      </c>
      <c r="F7549" s="73">
        <v>112575</v>
      </c>
      <c r="G7549" s="72" t="s">
        <v>14</v>
      </c>
      <c r="H7549" s="72" t="s">
        <v>15</v>
      </c>
      <c r="I7549" s="72" t="s">
        <v>16</v>
      </c>
      <c r="J7549" s="72" t="s">
        <v>18</v>
      </c>
      <c r="K7549" s="72" t="s">
        <v>189</v>
      </c>
      <c r="L7549" s="72" t="s">
        <v>192</v>
      </c>
      <c r="M7549" s="72"/>
    </row>
    <row r="7550" spans="2:13" x14ac:dyDescent="0.25">
      <c r="B7550" s="72" t="s">
        <v>143</v>
      </c>
      <c r="C7550" s="72" t="s">
        <v>144</v>
      </c>
      <c r="D7550" s="72" t="s">
        <v>12</v>
      </c>
      <c r="E7550" s="72" t="s">
        <v>197</v>
      </c>
      <c r="F7550" s="73">
        <v>91665</v>
      </c>
      <c r="G7550" s="72" t="s">
        <v>14</v>
      </c>
      <c r="H7550" s="72" t="s">
        <v>15</v>
      </c>
      <c r="I7550" s="72" t="s">
        <v>16</v>
      </c>
      <c r="J7550" s="72" t="s">
        <v>18</v>
      </c>
      <c r="K7550" s="72" t="s">
        <v>168</v>
      </c>
      <c r="L7550" s="72" t="s">
        <v>744</v>
      </c>
      <c r="M7550" s="72" t="s">
        <v>163</v>
      </c>
    </row>
    <row r="7551" spans="2:13" x14ac:dyDescent="0.25">
      <c r="B7551" s="72" t="s">
        <v>143</v>
      </c>
      <c r="C7551" s="72" t="s">
        <v>144</v>
      </c>
      <c r="D7551" s="72" t="s">
        <v>12</v>
      </c>
      <c r="E7551" s="72" t="s">
        <v>157</v>
      </c>
      <c r="F7551" s="73">
        <v>222025</v>
      </c>
      <c r="G7551" s="72" t="s">
        <v>14</v>
      </c>
      <c r="H7551" s="72" t="s">
        <v>15</v>
      </c>
      <c r="I7551" s="72" t="s">
        <v>16</v>
      </c>
      <c r="J7551" s="72" t="s">
        <v>18</v>
      </c>
      <c r="K7551" s="72" t="s">
        <v>24</v>
      </c>
      <c r="L7551" s="72" t="s">
        <v>508</v>
      </c>
      <c r="M7551" s="72" t="s">
        <v>334</v>
      </c>
    </row>
    <row r="7552" spans="2:13" x14ac:dyDescent="0.25">
      <c r="B7552" s="72" t="s">
        <v>143</v>
      </c>
      <c r="C7552" s="72" t="s">
        <v>144</v>
      </c>
      <c r="D7552" s="72" t="s">
        <v>12</v>
      </c>
      <c r="E7552" s="72" t="s">
        <v>328</v>
      </c>
      <c r="F7552" s="73">
        <v>66985</v>
      </c>
      <c r="G7552" s="72" t="s">
        <v>14</v>
      </c>
      <c r="H7552" s="72" t="s">
        <v>15</v>
      </c>
      <c r="I7552" s="72" t="s">
        <v>16</v>
      </c>
      <c r="J7552" s="72" t="s">
        <v>18</v>
      </c>
      <c r="K7552" s="72" t="s">
        <v>214</v>
      </c>
      <c r="L7552" s="72" t="s">
        <v>599</v>
      </c>
      <c r="M7552" s="72" t="s">
        <v>159</v>
      </c>
    </row>
    <row r="7553" spans="2:13" x14ac:dyDescent="0.25">
      <c r="B7553" s="72" t="s">
        <v>143</v>
      </c>
      <c r="C7553" s="72" t="s">
        <v>144</v>
      </c>
      <c r="D7553" s="72" t="s">
        <v>12</v>
      </c>
      <c r="E7553" s="72" t="s">
        <v>197</v>
      </c>
      <c r="F7553" s="73">
        <v>1456032</v>
      </c>
      <c r="G7553" s="72" t="s">
        <v>14</v>
      </c>
      <c r="H7553" s="72" t="s">
        <v>155</v>
      </c>
      <c r="I7553" s="72" t="s">
        <v>16</v>
      </c>
      <c r="J7553" s="72" t="s">
        <v>18</v>
      </c>
      <c r="K7553" s="72" t="s">
        <v>147</v>
      </c>
      <c r="L7553" s="72" t="s">
        <v>295</v>
      </c>
      <c r="M7553" s="72" t="s">
        <v>248</v>
      </c>
    </row>
    <row r="7554" spans="2:13" x14ac:dyDescent="0.25">
      <c r="B7554" s="72" t="s">
        <v>143</v>
      </c>
      <c r="C7554" s="72" t="s">
        <v>144</v>
      </c>
      <c r="D7554" s="72" t="s">
        <v>12</v>
      </c>
      <c r="E7554" s="72" t="s">
        <v>152</v>
      </c>
      <c r="F7554" s="73">
        <v>-113</v>
      </c>
      <c r="G7554" s="72" t="s">
        <v>14</v>
      </c>
      <c r="H7554" s="72" t="s">
        <v>15</v>
      </c>
      <c r="I7554" s="72" t="s">
        <v>16</v>
      </c>
      <c r="J7554" s="72" t="s">
        <v>18</v>
      </c>
      <c r="K7554" s="72" t="s">
        <v>33</v>
      </c>
      <c r="L7554" s="72" t="s">
        <v>536</v>
      </c>
      <c r="M7554" s="72"/>
    </row>
    <row r="7555" spans="2:13" x14ac:dyDescent="0.25">
      <c r="B7555" s="72" t="s">
        <v>143</v>
      </c>
      <c r="C7555" s="72" t="s">
        <v>144</v>
      </c>
      <c r="D7555" s="72" t="s">
        <v>12</v>
      </c>
      <c r="E7555" s="72" t="s">
        <v>292</v>
      </c>
      <c r="F7555" s="73">
        <v>343221</v>
      </c>
      <c r="G7555" s="72" t="s">
        <v>14</v>
      </c>
      <c r="H7555" s="72" t="s">
        <v>15</v>
      </c>
      <c r="I7555" s="72" t="s">
        <v>16</v>
      </c>
      <c r="J7555" s="72" t="s">
        <v>18</v>
      </c>
      <c r="K7555" s="72" t="s">
        <v>33</v>
      </c>
      <c r="L7555" s="72" t="s">
        <v>510</v>
      </c>
      <c r="M7555" s="72" t="s">
        <v>522</v>
      </c>
    </row>
    <row r="7556" spans="2:13" x14ac:dyDescent="0.25">
      <c r="B7556" s="72" t="s">
        <v>143</v>
      </c>
      <c r="C7556" s="72" t="s">
        <v>144</v>
      </c>
      <c r="D7556" s="72" t="s">
        <v>12</v>
      </c>
      <c r="E7556" s="72" t="s">
        <v>181</v>
      </c>
      <c r="F7556" s="73">
        <v>-2847</v>
      </c>
      <c r="G7556" s="72" t="s">
        <v>14</v>
      </c>
      <c r="H7556" s="72" t="s">
        <v>15</v>
      </c>
      <c r="I7556" s="72" t="s">
        <v>16</v>
      </c>
      <c r="J7556" s="72" t="s">
        <v>18</v>
      </c>
      <c r="K7556" s="72" t="s">
        <v>189</v>
      </c>
      <c r="L7556" s="72" t="s">
        <v>421</v>
      </c>
      <c r="M7556" s="72"/>
    </row>
    <row r="7557" spans="2:13" x14ac:dyDescent="0.25">
      <c r="B7557" s="72" t="s">
        <v>143</v>
      </c>
      <c r="C7557" s="72" t="s">
        <v>144</v>
      </c>
      <c r="D7557" s="72" t="s">
        <v>12</v>
      </c>
      <c r="E7557" s="72" t="s">
        <v>829</v>
      </c>
      <c r="F7557" s="73">
        <v>2417626</v>
      </c>
      <c r="G7557" s="72" t="s">
        <v>14</v>
      </c>
      <c r="H7557" s="72" t="s">
        <v>15</v>
      </c>
      <c r="I7557" s="72" t="s">
        <v>136</v>
      </c>
      <c r="J7557" s="72" t="s">
        <v>18</v>
      </c>
      <c r="K7557" s="72"/>
      <c r="L7557" s="72"/>
      <c r="M7557" s="72" t="s">
        <v>248</v>
      </c>
    </row>
    <row r="7558" spans="2:13" x14ac:dyDescent="0.25">
      <c r="B7558" s="72" t="s">
        <v>143</v>
      </c>
      <c r="C7558" s="72" t="s">
        <v>144</v>
      </c>
      <c r="D7558" s="72" t="s">
        <v>12</v>
      </c>
      <c r="E7558" s="72" t="s">
        <v>154</v>
      </c>
      <c r="F7558" s="73">
        <v>-18</v>
      </c>
      <c r="G7558" s="72" t="s">
        <v>14</v>
      </c>
      <c r="H7558" s="72" t="s">
        <v>15</v>
      </c>
      <c r="I7558" s="72" t="s">
        <v>16</v>
      </c>
      <c r="J7558" s="72" t="s">
        <v>18</v>
      </c>
      <c r="K7558" s="72" t="s">
        <v>33</v>
      </c>
      <c r="L7558" s="72" t="s">
        <v>290</v>
      </c>
      <c r="M7558" s="72"/>
    </row>
    <row r="7559" spans="2:13" x14ac:dyDescent="0.25">
      <c r="B7559" s="72" t="s">
        <v>143</v>
      </c>
      <c r="C7559" s="72" t="s">
        <v>144</v>
      </c>
      <c r="D7559" s="72" t="s">
        <v>12</v>
      </c>
      <c r="E7559" s="72" t="s">
        <v>229</v>
      </c>
      <c r="F7559" s="73">
        <v>-304785</v>
      </c>
      <c r="G7559" s="72" t="s">
        <v>14</v>
      </c>
      <c r="H7559" s="72" t="s">
        <v>155</v>
      </c>
      <c r="I7559" s="72" t="s">
        <v>136</v>
      </c>
      <c r="J7559" s="72" t="s">
        <v>18</v>
      </c>
      <c r="K7559" s="72" t="s">
        <v>267</v>
      </c>
      <c r="L7559" s="72" t="s">
        <v>428</v>
      </c>
      <c r="M7559" s="72"/>
    </row>
    <row r="7560" spans="2:13" x14ac:dyDescent="0.25">
      <c r="B7560" s="72" t="s">
        <v>143</v>
      </c>
      <c r="C7560" s="72" t="s">
        <v>144</v>
      </c>
      <c r="D7560" s="72" t="s">
        <v>12</v>
      </c>
      <c r="E7560" s="72" t="s">
        <v>181</v>
      </c>
      <c r="F7560" s="73">
        <v>-1320</v>
      </c>
      <c r="G7560" s="72" t="s">
        <v>14</v>
      </c>
      <c r="H7560" s="72" t="s">
        <v>155</v>
      </c>
      <c r="I7560" s="72" t="s">
        <v>16</v>
      </c>
      <c r="J7560" s="72" t="s">
        <v>18</v>
      </c>
      <c r="K7560" s="72" t="s">
        <v>21</v>
      </c>
      <c r="L7560" s="72" t="s">
        <v>609</v>
      </c>
      <c r="M7560" s="72"/>
    </row>
    <row r="7561" spans="2:13" x14ac:dyDescent="0.25">
      <c r="B7561" s="72" t="s">
        <v>143</v>
      </c>
      <c r="C7561" s="72" t="s">
        <v>144</v>
      </c>
      <c r="D7561" s="72" t="s">
        <v>12</v>
      </c>
      <c r="E7561" s="72" t="s">
        <v>181</v>
      </c>
      <c r="F7561" s="73">
        <v>-332</v>
      </c>
      <c r="G7561" s="72" t="s">
        <v>14</v>
      </c>
      <c r="H7561" s="72" t="s">
        <v>15</v>
      </c>
      <c r="I7561" s="72" t="s">
        <v>136</v>
      </c>
      <c r="J7561" s="72" t="s">
        <v>18</v>
      </c>
      <c r="K7561" s="72" t="s">
        <v>184</v>
      </c>
      <c r="L7561" s="72" t="s">
        <v>639</v>
      </c>
      <c r="M7561" s="72"/>
    </row>
    <row r="7562" spans="2:13" x14ac:dyDescent="0.25">
      <c r="B7562" s="72" t="s">
        <v>143</v>
      </c>
      <c r="C7562" s="72" t="s">
        <v>144</v>
      </c>
      <c r="D7562" s="72" t="s">
        <v>12</v>
      </c>
      <c r="E7562" s="72" t="s">
        <v>213</v>
      </c>
      <c r="F7562" s="73">
        <v>21004</v>
      </c>
      <c r="G7562" s="72" t="s">
        <v>14</v>
      </c>
      <c r="H7562" s="72" t="s">
        <v>155</v>
      </c>
      <c r="I7562" s="72" t="s">
        <v>136</v>
      </c>
      <c r="J7562" s="72" t="s">
        <v>18</v>
      </c>
      <c r="K7562" s="72" t="s">
        <v>267</v>
      </c>
      <c r="L7562" s="72" t="s">
        <v>576</v>
      </c>
      <c r="M7562" s="72" t="s">
        <v>191</v>
      </c>
    </row>
    <row r="7563" spans="2:13" x14ac:dyDescent="0.25">
      <c r="B7563" s="72" t="s">
        <v>143</v>
      </c>
      <c r="C7563" s="72" t="s">
        <v>144</v>
      </c>
      <c r="D7563" s="72" t="s">
        <v>12</v>
      </c>
      <c r="E7563" s="72" t="s">
        <v>280</v>
      </c>
      <c r="F7563" s="73">
        <v>44754</v>
      </c>
      <c r="G7563" s="72" t="s">
        <v>14</v>
      </c>
      <c r="H7563" s="72" t="s">
        <v>15</v>
      </c>
      <c r="I7563" s="72" t="s">
        <v>16</v>
      </c>
      <c r="J7563" s="72" t="s">
        <v>18</v>
      </c>
      <c r="K7563" s="72" t="s">
        <v>21</v>
      </c>
      <c r="L7563" s="72" t="s">
        <v>198</v>
      </c>
      <c r="M7563" s="72" t="s">
        <v>159</v>
      </c>
    </row>
    <row r="7564" spans="2:13" x14ac:dyDescent="0.25">
      <c r="B7564" s="72" t="s">
        <v>143</v>
      </c>
      <c r="C7564" s="72" t="s">
        <v>144</v>
      </c>
      <c r="D7564" s="72" t="s">
        <v>12</v>
      </c>
      <c r="E7564" s="72" t="s">
        <v>833</v>
      </c>
      <c r="F7564" s="73">
        <v>16225763</v>
      </c>
      <c r="G7564" s="72" t="s">
        <v>14</v>
      </c>
      <c r="H7564" s="72" t="s">
        <v>155</v>
      </c>
      <c r="I7564" s="72" t="s">
        <v>16</v>
      </c>
      <c r="J7564" s="72" t="s">
        <v>18</v>
      </c>
      <c r="K7564" s="72" t="s">
        <v>33</v>
      </c>
      <c r="L7564" s="72" t="s">
        <v>307</v>
      </c>
      <c r="M7564" s="72" t="s">
        <v>159</v>
      </c>
    </row>
    <row r="7565" spans="2:13" x14ac:dyDescent="0.25">
      <c r="B7565" s="72" t="s">
        <v>143</v>
      </c>
      <c r="C7565" s="72" t="s">
        <v>144</v>
      </c>
      <c r="D7565" s="72" t="s">
        <v>12</v>
      </c>
      <c r="E7565" s="72" t="s">
        <v>160</v>
      </c>
      <c r="F7565" s="73">
        <v>17877</v>
      </c>
      <c r="G7565" s="72" t="s">
        <v>14</v>
      </c>
      <c r="H7565" s="72" t="s">
        <v>15</v>
      </c>
      <c r="I7565" s="72" t="s">
        <v>16</v>
      </c>
      <c r="J7565" s="72" t="s">
        <v>18</v>
      </c>
      <c r="K7565" s="72" t="s">
        <v>161</v>
      </c>
      <c r="L7565" s="72" t="s">
        <v>695</v>
      </c>
      <c r="M7565" s="72" t="s">
        <v>248</v>
      </c>
    </row>
    <row r="7566" spans="2:13" x14ac:dyDescent="0.25">
      <c r="B7566" s="72" t="s">
        <v>143</v>
      </c>
      <c r="C7566" s="72" t="s">
        <v>144</v>
      </c>
      <c r="D7566" s="72" t="s">
        <v>12</v>
      </c>
      <c r="E7566" s="72" t="s">
        <v>160</v>
      </c>
      <c r="F7566" s="73">
        <v>55475</v>
      </c>
      <c r="G7566" s="72" t="s">
        <v>14</v>
      </c>
      <c r="H7566" s="72" t="s">
        <v>155</v>
      </c>
      <c r="I7566" s="72" t="s">
        <v>16</v>
      </c>
      <c r="J7566" s="72" t="s">
        <v>18</v>
      </c>
      <c r="K7566" s="72" t="s">
        <v>33</v>
      </c>
      <c r="L7566" s="72" t="s">
        <v>742</v>
      </c>
      <c r="M7566" s="72" t="s">
        <v>248</v>
      </c>
    </row>
    <row r="7567" spans="2:13" x14ac:dyDescent="0.25">
      <c r="B7567" s="72" t="s">
        <v>143</v>
      </c>
      <c r="C7567" s="72" t="s">
        <v>144</v>
      </c>
      <c r="D7567" s="72" t="s">
        <v>12</v>
      </c>
      <c r="E7567" s="72" t="s">
        <v>183</v>
      </c>
      <c r="F7567" s="73">
        <v>362145</v>
      </c>
      <c r="G7567" s="72" t="s">
        <v>14</v>
      </c>
      <c r="H7567" s="72" t="s">
        <v>155</v>
      </c>
      <c r="I7567" s="72" t="s">
        <v>16</v>
      </c>
      <c r="J7567" s="72" t="s">
        <v>18</v>
      </c>
      <c r="K7567" s="72" t="s">
        <v>33</v>
      </c>
      <c r="L7567" s="72" t="s">
        <v>551</v>
      </c>
      <c r="M7567" s="72" t="s">
        <v>163</v>
      </c>
    </row>
    <row r="7568" spans="2:13" x14ac:dyDescent="0.25">
      <c r="B7568" s="72" t="s">
        <v>143</v>
      </c>
      <c r="C7568" s="72" t="s">
        <v>144</v>
      </c>
      <c r="D7568" s="72" t="s">
        <v>12</v>
      </c>
      <c r="E7568" s="72" t="s">
        <v>177</v>
      </c>
      <c r="F7568" s="73">
        <v>25155</v>
      </c>
      <c r="G7568" s="72" t="s">
        <v>14</v>
      </c>
      <c r="H7568" s="72" t="s">
        <v>155</v>
      </c>
      <c r="I7568" s="72" t="s">
        <v>16</v>
      </c>
      <c r="J7568" s="72" t="s">
        <v>18</v>
      </c>
      <c r="K7568" s="72" t="s">
        <v>184</v>
      </c>
      <c r="L7568" s="72" t="s">
        <v>414</v>
      </c>
      <c r="M7568" s="72"/>
    </row>
    <row r="7569" spans="2:13" x14ac:dyDescent="0.25">
      <c r="B7569" s="72" t="s">
        <v>143</v>
      </c>
      <c r="C7569" s="72" t="s">
        <v>144</v>
      </c>
      <c r="D7569" s="72" t="s">
        <v>12</v>
      </c>
      <c r="E7569" s="72" t="s">
        <v>154</v>
      </c>
      <c r="F7569" s="73">
        <v>-7649</v>
      </c>
      <c r="G7569" s="72" t="s">
        <v>14</v>
      </c>
      <c r="H7569" s="72" t="s">
        <v>15</v>
      </c>
      <c r="I7569" s="72" t="s">
        <v>16</v>
      </c>
      <c r="J7569" s="72" t="s">
        <v>18</v>
      </c>
      <c r="K7569" s="72" t="s">
        <v>257</v>
      </c>
      <c r="L7569" s="72" t="s">
        <v>581</v>
      </c>
      <c r="M7569" s="72"/>
    </row>
    <row r="7570" spans="2:13" x14ac:dyDescent="0.25">
      <c r="B7570" s="72" t="s">
        <v>143</v>
      </c>
      <c r="C7570" s="72" t="s">
        <v>144</v>
      </c>
      <c r="D7570" s="72" t="s">
        <v>12</v>
      </c>
      <c r="E7570" s="72" t="s">
        <v>199</v>
      </c>
      <c r="F7570" s="73">
        <v>7516</v>
      </c>
      <c r="G7570" s="72" t="s">
        <v>14</v>
      </c>
      <c r="H7570" s="72" t="s">
        <v>155</v>
      </c>
      <c r="I7570" s="72" t="s">
        <v>16</v>
      </c>
      <c r="J7570" s="72" t="s">
        <v>18</v>
      </c>
      <c r="K7570" s="72" t="s">
        <v>147</v>
      </c>
      <c r="L7570" s="72" t="s">
        <v>517</v>
      </c>
      <c r="M7570" s="72"/>
    </row>
    <row r="7571" spans="2:13" x14ac:dyDescent="0.25">
      <c r="B7571" s="72" t="s">
        <v>143</v>
      </c>
      <c r="C7571" s="72" t="s">
        <v>144</v>
      </c>
      <c r="D7571" s="72" t="s">
        <v>12</v>
      </c>
      <c r="E7571" s="72" t="s">
        <v>145</v>
      </c>
      <c r="F7571" s="73">
        <v>-1524</v>
      </c>
      <c r="G7571" s="72" t="s">
        <v>14</v>
      </c>
      <c r="H7571" s="72" t="s">
        <v>155</v>
      </c>
      <c r="I7571" s="72" t="s">
        <v>16</v>
      </c>
      <c r="J7571" s="72" t="s">
        <v>18</v>
      </c>
      <c r="K7571" s="72" t="s">
        <v>33</v>
      </c>
      <c r="L7571" s="72" t="s">
        <v>297</v>
      </c>
      <c r="M7571" s="72"/>
    </row>
    <row r="7572" spans="2:13" x14ac:dyDescent="0.25">
      <c r="B7572" s="72" t="s">
        <v>143</v>
      </c>
      <c r="C7572" s="72" t="s">
        <v>144</v>
      </c>
      <c r="D7572" s="72" t="s">
        <v>12</v>
      </c>
      <c r="E7572" s="72" t="s">
        <v>188</v>
      </c>
      <c r="F7572" s="73">
        <v>698367</v>
      </c>
      <c r="G7572" s="72" t="s">
        <v>14</v>
      </c>
      <c r="H7572" s="72" t="s">
        <v>15</v>
      </c>
      <c r="I7572" s="72" t="s">
        <v>16</v>
      </c>
      <c r="J7572" s="72" t="s">
        <v>18</v>
      </c>
      <c r="K7572" s="72" t="s">
        <v>147</v>
      </c>
      <c r="L7572" s="72" t="s">
        <v>657</v>
      </c>
      <c r="M7572" s="72" t="s">
        <v>151</v>
      </c>
    </row>
    <row r="7573" spans="2:13" x14ac:dyDescent="0.25">
      <c r="B7573" s="72" t="s">
        <v>143</v>
      </c>
      <c r="C7573" s="72" t="s">
        <v>144</v>
      </c>
      <c r="D7573" s="72" t="s">
        <v>12</v>
      </c>
      <c r="E7573" s="72" t="s">
        <v>501</v>
      </c>
      <c r="F7573" s="73">
        <v>30544</v>
      </c>
      <c r="G7573" s="72" t="s">
        <v>14</v>
      </c>
      <c r="H7573" s="72" t="s">
        <v>15</v>
      </c>
      <c r="I7573" s="72" t="s">
        <v>16</v>
      </c>
      <c r="J7573" s="72" t="s">
        <v>18</v>
      </c>
      <c r="K7573" s="72" t="s">
        <v>147</v>
      </c>
      <c r="L7573" s="72" t="s">
        <v>703</v>
      </c>
      <c r="M7573" s="72"/>
    </row>
    <row r="7574" spans="2:13" x14ac:dyDescent="0.25">
      <c r="B7574" s="72" t="s">
        <v>143</v>
      </c>
      <c r="C7574" s="72" t="s">
        <v>144</v>
      </c>
      <c r="D7574" s="72" t="s">
        <v>12</v>
      </c>
      <c r="E7574" s="72" t="s">
        <v>244</v>
      </c>
      <c r="F7574" s="73">
        <v>12787</v>
      </c>
      <c r="G7574" s="72" t="s">
        <v>14</v>
      </c>
      <c r="H7574" s="72" t="s">
        <v>155</v>
      </c>
      <c r="I7574" s="72" t="s">
        <v>16</v>
      </c>
      <c r="J7574" s="72" t="s">
        <v>18</v>
      </c>
      <c r="K7574" s="72" t="s">
        <v>33</v>
      </c>
      <c r="L7574" s="72" t="s">
        <v>490</v>
      </c>
      <c r="M7574" s="72" t="s">
        <v>151</v>
      </c>
    </row>
    <row r="7575" spans="2:13" x14ac:dyDescent="0.25">
      <c r="B7575" s="72" t="s">
        <v>143</v>
      </c>
      <c r="C7575" s="72" t="s">
        <v>144</v>
      </c>
      <c r="D7575" s="72" t="s">
        <v>12</v>
      </c>
      <c r="E7575" s="72" t="s">
        <v>227</v>
      </c>
      <c r="F7575" s="73">
        <v>88865</v>
      </c>
      <c r="G7575" s="72" t="s">
        <v>14</v>
      </c>
      <c r="H7575" s="72" t="s">
        <v>15</v>
      </c>
      <c r="I7575" s="72" t="s">
        <v>16</v>
      </c>
      <c r="J7575" s="72" t="s">
        <v>18</v>
      </c>
      <c r="K7575" s="72" t="s">
        <v>147</v>
      </c>
      <c r="L7575" s="72" t="s">
        <v>225</v>
      </c>
      <c r="M7575" s="72" t="s">
        <v>248</v>
      </c>
    </row>
    <row r="7576" spans="2:13" x14ac:dyDescent="0.25">
      <c r="B7576" s="72" t="s">
        <v>143</v>
      </c>
      <c r="C7576" s="72" t="s">
        <v>144</v>
      </c>
      <c r="D7576" s="72" t="s">
        <v>12</v>
      </c>
      <c r="E7576" s="72" t="s">
        <v>197</v>
      </c>
      <c r="F7576" s="73">
        <v>2739220</v>
      </c>
      <c r="G7576" s="72" t="s">
        <v>14</v>
      </c>
      <c r="H7576" s="72" t="s">
        <v>15</v>
      </c>
      <c r="I7576" s="72" t="s">
        <v>16</v>
      </c>
      <c r="J7576" s="72" t="s">
        <v>18</v>
      </c>
      <c r="K7576" s="72" t="s">
        <v>165</v>
      </c>
      <c r="L7576" s="72" t="s">
        <v>166</v>
      </c>
      <c r="M7576" s="72" t="s">
        <v>163</v>
      </c>
    </row>
    <row r="7577" spans="2:13" x14ac:dyDescent="0.25">
      <c r="B7577" s="72" t="s">
        <v>143</v>
      </c>
      <c r="C7577" s="72" t="s">
        <v>144</v>
      </c>
      <c r="D7577" s="72" t="s">
        <v>12</v>
      </c>
      <c r="E7577" s="72" t="s">
        <v>181</v>
      </c>
      <c r="F7577" s="73">
        <v>-49</v>
      </c>
      <c r="G7577" s="72" t="s">
        <v>14</v>
      </c>
      <c r="H7577" s="72" t="s">
        <v>15</v>
      </c>
      <c r="I7577" s="72" t="s">
        <v>16</v>
      </c>
      <c r="J7577" s="72" t="s">
        <v>18</v>
      </c>
      <c r="K7577" s="72" t="s">
        <v>147</v>
      </c>
      <c r="L7577" s="72" t="s">
        <v>440</v>
      </c>
      <c r="M7577" s="72"/>
    </row>
    <row r="7578" spans="2:13" x14ac:dyDescent="0.25">
      <c r="B7578" s="72" t="s">
        <v>143</v>
      </c>
      <c r="C7578" s="72" t="s">
        <v>144</v>
      </c>
      <c r="D7578" s="72" t="s">
        <v>12</v>
      </c>
      <c r="E7578" s="72" t="s">
        <v>188</v>
      </c>
      <c r="F7578" s="73">
        <v>27981711</v>
      </c>
      <c r="G7578" s="72" t="s">
        <v>14</v>
      </c>
      <c r="H7578" s="72" t="s">
        <v>155</v>
      </c>
      <c r="I7578" s="72" t="s">
        <v>16</v>
      </c>
      <c r="J7578" s="72" t="s">
        <v>18</v>
      </c>
      <c r="K7578" s="72" t="s">
        <v>33</v>
      </c>
      <c r="L7578" s="72" t="s">
        <v>551</v>
      </c>
      <c r="M7578" s="72" t="s">
        <v>191</v>
      </c>
    </row>
    <row r="7579" spans="2:13" x14ac:dyDescent="0.25">
      <c r="B7579" s="72" t="s">
        <v>143</v>
      </c>
      <c r="C7579" s="72" t="s">
        <v>144</v>
      </c>
      <c r="D7579" s="72" t="s">
        <v>12</v>
      </c>
      <c r="E7579" s="72" t="s">
        <v>181</v>
      </c>
      <c r="F7579" s="73">
        <v>-715</v>
      </c>
      <c r="G7579" s="72" t="s">
        <v>14</v>
      </c>
      <c r="H7579" s="72" t="s">
        <v>155</v>
      </c>
      <c r="I7579" s="72" t="s">
        <v>16</v>
      </c>
      <c r="J7579" s="72" t="s">
        <v>18</v>
      </c>
      <c r="K7579" s="72" t="s">
        <v>267</v>
      </c>
      <c r="L7579" s="72" t="s">
        <v>381</v>
      </c>
      <c r="M7579" s="72"/>
    </row>
    <row r="7580" spans="2:13" x14ac:dyDescent="0.25">
      <c r="B7580" s="72" t="s">
        <v>143</v>
      </c>
      <c r="C7580" s="72" t="s">
        <v>144</v>
      </c>
      <c r="D7580" s="72" t="s">
        <v>12</v>
      </c>
      <c r="E7580" s="72" t="s">
        <v>280</v>
      </c>
      <c r="F7580" s="73">
        <v>52073</v>
      </c>
      <c r="G7580" s="72" t="s">
        <v>14</v>
      </c>
      <c r="H7580" s="72" t="s">
        <v>155</v>
      </c>
      <c r="I7580" s="72" t="s">
        <v>136</v>
      </c>
      <c r="J7580" s="72" t="s">
        <v>18</v>
      </c>
      <c r="K7580" s="72" t="s">
        <v>21</v>
      </c>
      <c r="L7580" s="72" t="s">
        <v>272</v>
      </c>
      <c r="M7580" s="72" t="s">
        <v>203</v>
      </c>
    </row>
    <row r="7581" spans="2:13" x14ac:dyDescent="0.25">
      <c r="B7581" s="72" t="s">
        <v>143</v>
      </c>
      <c r="C7581" s="72" t="s">
        <v>144</v>
      </c>
      <c r="D7581" s="72" t="s">
        <v>12</v>
      </c>
      <c r="E7581" s="72" t="s">
        <v>152</v>
      </c>
      <c r="F7581" s="73">
        <v>-691</v>
      </c>
      <c r="G7581" s="72" t="s">
        <v>14</v>
      </c>
      <c r="H7581" s="72" t="s">
        <v>155</v>
      </c>
      <c r="I7581" s="72" t="s">
        <v>16</v>
      </c>
      <c r="J7581" s="72" t="s">
        <v>18</v>
      </c>
      <c r="K7581" s="72" t="s">
        <v>33</v>
      </c>
      <c r="L7581" s="72" t="s">
        <v>545</v>
      </c>
      <c r="M7581" s="72"/>
    </row>
    <row r="7582" spans="2:13" x14ac:dyDescent="0.25">
      <c r="B7582" s="72" t="s">
        <v>143</v>
      </c>
      <c r="C7582" s="72" t="s">
        <v>144</v>
      </c>
      <c r="D7582" s="72" t="s">
        <v>12</v>
      </c>
      <c r="E7582" s="72" t="s">
        <v>292</v>
      </c>
      <c r="F7582" s="73">
        <v>442895</v>
      </c>
      <c r="G7582" s="72" t="s">
        <v>14</v>
      </c>
      <c r="H7582" s="72" t="s">
        <v>155</v>
      </c>
      <c r="I7582" s="72" t="s">
        <v>16</v>
      </c>
      <c r="J7582" s="72" t="s">
        <v>18</v>
      </c>
      <c r="K7582" s="72" t="s">
        <v>33</v>
      </c>
      <c r="L7582" s="72" t="s">
        <v>348</v>
      </c>
      <c r="M7582" s="72" t="s">
        <v>384</v>
      </c>
    </row>
    <row r="7583" spans="2:13" x14ac:dyDescent="0.25">
      <c r="B7583" s="72" t="s">
        <v>143</v>
      </c>
      <c r="C7583" s="72" t="s">
        <v>144</v>
      </c>
      <c r="D7583" s="72" t="s">
        <v>12</v>
      </c>
      <c r="E7583" s="72" t="s">
        <v>282</v>
      </c>
      <c r="F7583" s="73">
        <v>-12</v>
      </c>
      <c r="G7583" s="72" t="s">
        <v>14</v>
      </c>
      <c r="H7583" s="72" t="s">
        <v>15</v>
      </c>
      <c r="I7583" s="72" t="s">
        <v>16</v>
      </c>
      <c r="J7583" s="72" t="s">
        <v>18</v>
      </c>
      <c r="K7583" s="72" t="s">
        <v>147</v>
      </c>
      <c r="L7583" s="72" t="s">
        <v>657</v>
      </c>
      <c r="M7583" s="72"/>
    </row>
    <row r="7584" spans="2:13" x14ac:dyDescent="0.25">
      <c r="B7584" s="72" t="s">
        <v>143</v>
      </c>
      <c r="C7584" s="72" t="s">
        <v>144</v>
      </c>
      <c r="D7584" s="72" t="s">
        <v>12</v>
      </c>
      <c r="E7584" s="72" t="s">
        <v>160</v>
      </c>
      <c r="F7584" s="73">
        <v>488171</v>
      </c>
      <c r="G7584" s="72" t="s">
        <v>14</v>
      </c>
      <c r="H7584" s="72" t="s">
        <v>15</v>
      </c>
      <c r="I7584" s="72" t="s">
        <v>16</v>
      </c>
      <c r="J7584" s="72" t="s">
        <v>18</v>
      </c>
      <c r="K7584" s="72" t="s">
        <v>267</v>
      </c>
      <c r="L7584" s="72" t="s">
        <v>452</v>
      </c>
      <c r="M7584" s="72" t="s">
        <v>248</v>
      </c>
    </row>
    <row r="7585" spans="2:13" x14ac:dyDescent="0.25">
      <c r="B7585" s="72" t="s">
        <v>143</v>
      </c>
      <c r="C7585" s="72" t="s">
        <v>144</v>
      </c>
      <c r="D7585" s="72" t="s">
        <v>12</v>
      </c>
      <c r="E7585" s="72" t="s">
        <v>229</v>
      </c>
      <c r="F7585" s="73">
        <v>-87968</v>
      </c>
      <c r="G7585" s="72" t="s">
        <v>14</v>
      </c>
      <c r="H7585" s="72" t="s">
        <v>155</v>
      </c>
      <c r="I7585" s="72" t="s">
        <v>16</v>
      </c>
      <c r="J7585" s="72" t="s">
        <v>18</v>
      </c>
      <c r="K7585" s="72" t="s">
        <v>147</v>
      </c>
      <c r="L7585" s="72" t="s">
        <v>369</v>
      </c>
      <c r="M7585" s="72"/>
    </row>
    <row r="7586" spans="2:13" x14ac:dyDescent="0.25">
      <c r="B7586" s="72" t="s">
        <v>143</v>
      </c>
      <c r="C7586" s="72" t="s">
        <v>144</v>
      </c>
      <c r="D7586" s="72" t="s">
        <v>12</v>
      </c>
      <c r="E7586" s="72" t="s">
        <v>244</v>
      </c>
      <c r="F7586" s="73">
        <v>67623</v>
      </c>
      <c r="G7586" s="72" t="s">
        <v>14</v>
      </c>
      <c r="H7586" s="72" t="s">
        <v>15</v>
      </c>
      <c r="I7586" s="72" t="s">
        <v>16</v>
      </c>
      <c r="J7586" s="72" t="s">
        <v>18</v>
      </c>
      <c r="K7586" s="72" t="s">
        <v>21</v>
      </c>
      <c r="L7586" s="72" t="s">
        <v>547</v>
      </c>
      <c r="M7586" s="72" t="s">
        <v>248</v>
      </c>
    </row>
    <row r="7587" spans="2:13" x14ac:dyDescent="0.25">
      <c r="B7587" s="72" t="s">
        <v>143</v>
      </c>
      <c r="C7587" s="72" t="s">
        <v>144</v>
      </c>
      <c r="D7587" s="72" t="s">
        <v>12</v>
      </c>
      <c r="E7587" s="72" t="s">
        <v>219</v>
      </c>
      <c r="F7587" s="73">
        <v>100375</v>
      </c>
      <c r="G7587" s="72" t="s">
        <v>14</v>
      </c>
      <c r="H7587" s="72" t="s">
        <v>15</v>
      </c>
      <c r="I7587" s="72" t="s">
        <v>16</v>
      </c>
      <c r="J7587" s="72" t="s">
        <v>18</v>
      </c>
      <c r="K7587" s="72" t="s">
        <v>257</v>
      </c>
      <c r="L7587" s="72" t="s">
        <v>503</v>
      </c>
      <c r="M7587" s="72"/>
    </row>
    <row r="7588" spans="2:13" x14ac:dyDescent="0.25">
      <c r="B7588" s="72" t="s">
        <v>143</v>
      </c>
      <c r="C7588" s="72" t="s">
        <v>144</v>
      </c>
      <c r="D7588" s="72" t="s">
        <v>12</v>
      </c>
      <c r="E7588" s="72" t="s">
        <v>152</v>
      </c>
      <c r="F7588" s="73">
        <v>-6977</v>
      </c>
      <c r="G7588" s="72" t="s">
        <v>14</v>
      </c>
      <c r="H7588" s="72" t="s">
        <v>155</v>
      </c>
      <c r="I7588" s="72" t="s">
        <v>16</v>
      </c>
      <c r="J7588" s="72" t="s">
        <v>18</v>
      </c>
      <c r="K7588" s="72" t="s">
        <v>33</v>
      </c>
      <c r="L7588" s="72" t="s">
        <v>346</v>
      </c>
      <c r="M7588" s="72"/>
    </row>
    <row r="7589" spans="2:13" x14ac:dyDescent="0.25">
      <c r="B7589" s="72" t="s">
        <v>143</v>
      </c>
      <c r="C7589" s="72" t="s">
        <v>144</v>
      </c>
      <c r="D7589" s="72" t="s">
        <v>12</v>
      </c>
      <c r="E7589" s="72" t="s">
        <v>160</v>
      </c>
      <c r="F7589" s="73">
        <v>296567</v>
      </c>
      <c r="G7589" s="72" t="s">
        <v>14</v>
      </c>
      <c r="H7589" s="72" t="s">
        <v>15</v>
      </c>
      <c r="I7589" s="72" t="s">
        <v>16</v>
      </c>
      <c r="J7589" s="72" t="s">
        <v>18</v>
      </c>
      <c r="K7589" s="72" t="s">
        <v>214</v>
      </c>
      <c r="L7589" s="72" t="s">
        <v>398</v>
      </c>
      <c r="M7589" s="72" t="s">
        <v>248</v>
      </c>
    </row>
    <row r="7590" spans="2:13" x14ac:dyDescent="0.25">
      <c r="B7590" s="72" t="s">
        <v>143</v>
      </c>
      <c r="C7590" s="72" t="s">
        <v>144</v>
      </c>
      <c r="D7590" s="72" t="s">
        <v>12</v>
      </c>
      <c r="E7590" s="72" t="s">
        <v>157</v>
      </c>
      <c r="F7590" s="73">
        <v>27909</v>
      </c>
      <c r="G7590" s="72" t="s">
        <v>14</v>
      </c>
      <c r="H7590" s="72" t="s">
        <v>15</v>
      </c>
      <c r="I7590" s="72" t="s">
        <v>16</v>
      </c>
      <c r="J7590" s="72" t="s">
        <v>18</v>
      </c>
      <c r="K7590" s="72" t="s">
        <v>33</v>
      </c>
      <c r="L7590" s="72" t="s">
        <v>575</v>
      </c>
      <c r="M7590" s="72" t="s">
        <v>337</v>
      </c>
    </row>
    <row r="7591" spans="2:13" x14ac:dyDescent="0.25">
      <c r="B7591" s="72" t="s">
        <v>143</v>
      </c>
      <c r="C7591" s="72" t="s">
        <v>144</v>
      </c>
      <c r="D7591" s="72" t="s">
        <v>12</v>
      </c>
      <c r="E7591" s="72" t="s">
        <v>197</v>
      </c>
      <c r="F7591" s="73">
        <v>261479</v>
      </c>
      <c r="G7591" s="72" t="s">
        <v>14</v>
      </c>
      <c r="H7591" s="72" t="s">
        <v>15</v>
      </c>
      <c r="I7591" s="72" t="s">
        <v>16</v>
      </c>
      <c r="J7591" s="72" t="s">
        <v>18</v>
      </c>
      <c r="K7591" s="72" t="s">
        <v>147</v>
      </c>
      <c r="L7591" s="72" t="s">
        <v>437</v>
      </c>
      <c r="M7591" s="72" t="s">
        <v>163</v>
      </c>
    </row>
    <row r="7592" spans="2:13" x14ac:dyDescent="0.25">
      <c r="B7592" s="72" t="s">
        <v>143</v>
      </c>
      <c r="C7592" s="72" t="s">
        <v>144</v>
      </c>
      <c r="D7592" s="72" t="s">
        <v>12</v>
      </c>
      <c r="E7592" s="72" t="s">
        <v>177</v>
      </c>
      <c r="F7592" s="73">
        <v>100883</v>
      </c>
      <c r="G7592" s="72" t="s">
        <v>14</v>
      </c>
      <c r="H7592" s="72" t="s">
        <v>15</v>
      </c>
      <c r="I7592" s="72" t="s">
        <v>16</v>
      </c>
      <c r="J7592" s="72" t="s">
        <v>18</v>
      </c>
      <c r="K7592" s="72" t="s">
        <v>21</v>
      </c>
      <c r="L7592" s="72" t="s">
        <v>291</v>
      </c>
      <c r="M7592" s="72"/>
    </row>
    <row r="7593" spans="2:13" x14ac:dyDescent="0.25">
      <c r="B7593" s="72" t="s">
        <v>143</v>
      </c>
      <c r="C7593" s="72" t="s">
        <v>144</v>
      </c>
      <c r="D7593" s="72" t="s">
        <v>12</v>
      </c>
      <c r="E7593" s="72" t="s">
        <v>152</v>
      </c>
      <c r="F7593" s="73">
        <v>-145</v>
      </c>
      <c r="G7593" s="72" t="s">
        <v>14</v>
      </c>
      <c r="H7593" s="72" t="s">
        <v>15</v>
      </c>
      <c r="I7593" s="72" t="s">
        <v>16</v>
      </c>
      <c r="J7593" s="72" t="s">
        <v>18</v>
      </c>
      <c r="K7593" s="72" t="s">
        <v>33</v>
      </c>
      <c r="L7593" s="72" t="s">
        <v>294</v>
      </c>
      <c r="M7593" s="72"/>
    </row>
    <row r="7594" spans="2:13" x14ac:dyDescent="0.25">
      <c r="B7594" s="72" t="s">
        <v>143</v>
      </c>
      <c r="C7594" s="72" t="s">
        <v>144</v>
      </c>
      <c r="D7594" s="72" t="s">
        <v>12</v>
      </c>
      <c r="E7594" s="72" t="s">
        <v>219</v>
      </c>
      <c r="F7594" s="73">
        <v>1006017</v>
      </c>
      <c r="G7594" s="72" t="s">
        <v>14</v>
      </c>
      <c r="H7594" s="72" t="s">
        <v>15</v>
      </c>
      <c r="I7594" s="72" t="s">
        <v>16</v>
      </c>
      <c r="J7594" s="72" t="s">
        <v>18</v>
      </c>
      <c r="K7594" s="72" t="s">
        <v>214</v>
      </c>
      <c r="L7594" s="72" t="s">
        <v>699</v>
      </c>
      <c r="M7594" s="72"/>
    </row>
    <row r="7595" spans="2:13" x14ac:dyDescent="0.25">
      <c r="B7595" s="72" t="s">
        <v>143</v>
      </c>
      <c r="C7595" s="72" t="s">
        <v>144</v>
      </c>
      <c r="D7595" s="72" t="s">
        <v>12</v>
      </c>
      <c r="E7595" s="72" t="s">
        <v>177</v>
      </c>
      <c r="F7595" s="73">
        <v>23426</v>
      </c>
      <c r="G7595" s="72" t="s">
        <v>14</v>
      </c>
      <c r="H7595" s="72" t="s">
        <v>155</v>
      </c>
      <c r="I7595" s="72" t="s">
        <v>16</v>
      </c>
      <c r="J7595" s="72" t="s">
        <v>18</v>
      </c>
      <c r="K7595" s="72" t="s">
        <v>267</v>
      </c>
      <c r="L7595" s="72" t="s">
        <v>589</v>
      </c>
      <c r="M7595" s="72"/>
    </row>
    <row r="7596" spans="2:13" x14ac:dyDescent="0.25">
      <c r="B7596" s="72" t="s">
        <v>143</v>
      </c>
      <c r="C7596" s="72" t="s">
        <v>144</v>
      </c>
      <c r="D7596" s="72" t="s">
        <v>12</v>
      </c>
      <c r="E7596" s="72" t="s">
        <v>183</v>
      </c>
      <c r="F7596" s="73">
        <v>37766</v>
      </c>
      <c r="G7596" s="72" t="s">
        <v>14</v>
      </c>
      <c r="H7596" s="72" t="s">
        <v>15</v>
      </c>
      <c r="I7596" s="72" t="s">
        <v>16</v>
      </c>
      <c r="J7596" s="72" t="s">
        <v>18</v>
      </c>
      <c r="K7596" s="72" t="s">
        <v>189</v>
      </c>
      <c r="L7596" s="72" t="s">
        <v>500</v>
      </c>
      <c r="M7596" s="72" t="s">
        <v>186</v>
      </c>
    </row>
    <row r="7597" spans="2:13" x14ac:dyDescent="0.25">
      <c r="B7597" s="72" t="s">
        <v>143</v>
      </c>
      <c r="C7597" s="72" t="s">
        <v>144</v>
      </c>
      <c r="D7597" s="72" t="s">
        <v>12</v>
      </c>
      <c r="E7597" s="72" t="s">
        <v>188</v>
      </c>
      <c r="F7597" s="73">
        <v>2558074</v>
      </c>
      <c r="G7597" s="72" t="s">
        <v>14</v>
      </c>
      <c r="H7597" s="72" t="s">
        <v>155</v>
      </c>
      <c r="I7597" s="72" t="s">
        <v>16</v>
      </c>
      <c r="J7597" s="72" t="s">
        <v>18</v>
      </c>
      <c r="K7597" s="72" t="s">
        <v>33</v>
      </c>
      <c r="L7597" s="72" t="s">
        <v>510</v>
      </c>
      <c r="M7597" s="72" t="s">
        <v>191</v>
      </c>
    </row>
    <row r="7598" spans="2:13" x14ac:dyDescent="0.25">
      <c r="B7598" s="72" t="s">
        <v>143</v>
      </c>
      <c r="C7598" s="72" t="s">
        <v>144</v>
      </c>
      <c r="D7598" s="72" t="s">
        <v>12</v>
      </c>
      <c r="E7598" s="72" t="s">
        <v>237</v>
      </c>
      <c r="F7598" s="73">
        <v>45631</v>
      </c>
      <c r="G7598" s="72" t="s">
        <v>14</v>
      </c>
      <c r="H7598" s="72" t="s">
        <v>15</v>
      </c>
      <c r="I7598" s="72" t="s">
        <v>16</v>
      </c>
      <c r="J7598" s="72" t="s">
        <v>18</v>
      </c>
      <c r="K7598" s="72" t="s">
        <v>147</v>
      </c>
      <c r="L7598" s="72" t="s">
        <v>489</v>
      </c>
      <c r="M7598" s="72" t="s">
        <v>163</v>
      </c>
    </row>
    <row r="7599" spans="2:13" x14ac:dyDescent="0.25">
      <c r="B7599" s="72" t="s">
        <v>143</v>
      </c>
      <c r="C7599" s="72" t="s">
        <v>144</v>
      </c>
      <c r="D7599" s="72" t="s">
        <v>12</v>
      </c>
      <c r="E7599" s="72" t="s">
        <v>152</v>
      </c>
      <c r="F7599" s="73">
        <v>-586</v>
      </c>
      <c r="G7599" s="72" t="s">
        <v>14</v>
      </c>
      <c r="H7599" s="72" t="s">
        <v>155</v>
      </c>
      <c r="I7599" s="72" t="s">
        <v>16</v>
      </c>
      <c r="J7599" s="72" t="s">
        <v>371</v>
      </c>
      <c r="K7599" s="72" t="s">
        <v>33</v>
      </c>
      <c r="L7599" s="72" t="s">
        <v>412</v>
      </c>
      <c r="M7599" s="72"/>
    </row>
    <row r="7600" spans="2:13" x14ac:dyDescent="0.25">
      <c r="B7600" s="72" t="s">
        <v>143</v>
      </c>
      <c r="C7600" s="72" t="s">
        <v>144</v>
      </c>
      <c r="D7600" s="72" t="s">
        <v>12</v>
      </c>
      <c r="E7600" s="72" t="s">
        <v>154</v>
      </c>
      <c r="F7600" s="73">
        <v>-1161</v>
      </c>
      <c r="G7600" s="72" t="s">
        <v>14</v>
      </c>
      <c r="H7600" s="72" t="s">
        <v>155</v>
      </c>
      <c r="I7600" s="72" t="s">
        <v>16</v>
      </c>
      <c r="J7600" s="72" t="s">
        <v>18</v>
      </c>
      <c r="K7600" s="72" t="s">
        <v>147</v>
      </c>
      <c r="L7600" s="72" t="s">
        <v>223</v>
      </c>
      <c r="M7600" s="72"/>
    </row>
    <row r="7601" spans="2:13" x14ac:dyDescent="0.25">
      <c r="B7601" s="72" t="s">
        <v>143</v>
      </c>
      <c r="C7601" s="72" t="s">
        <v>144</v>
      </c>
      <c r="D7601" s="72" t="s">
        <v>12</v>
      </c>
      <c r="E7601" s="72" t="s">
        <v>213</v>
      </c>
      <c r="F7601" s="73">
        <v>9430</v>
      </c>
      <c r="G7601" s="72" t="s">
        <v>14</v>
      </c>
      <c r="H7601" s="72" t="s">
        <v>155</v>
      </c>
      <c r="I7601" s="72" t="s">
        <v>16</v>
      </c>
      <c r="J7601" s="72" t="s">
        <v>18</v>
      </c>
      <c r="K7601" s="72" t="s">
        <v>147</v>
      </c>
      <c r="L7601" s="72" t="s">
        <v>347</v>
      </c>
      <c r="M7601" s="72" t="s">
        <v>191</v>
      </c>
    </row>
    <row r="7602" spans="2:13" x14ac:dyDescent="0.25">
      <c r="B7602" s="72" t="s">
        <v>143</v>
      </c>
      <c r="C7602" s="72" t="s">
        <v>144</v>
      </c>
      <c r="D7602" s="72" t="s">
        <v>12</v>
      </c>
      <c r="E7602" s="72" t="s">
        <v>160</v>
      </c>
      <c r="F7602" s="73">
        <v>22986</v>
      </c>
      <c r="G7602" s="72" t="s">
        <v>14</v>
      </c>
      <c r="H7602" s="72" t="s">
        <v>155</v>
      </c>
      <c r="I7602" s="72" t="s">
        <v>16</v>
      </c>
      <c r="J7602" s="72" t="s">
        <v>18</v>
      </c>
      <c r="K7602" s="72" t="s">
        <v>147</v>
      </c>
      <c r="L7602" s="72" t="s">
        <v>747</v>
      </c>
      <c r="M7602" s="72" t="s">
        <v>186</v>
      </c>
    </row>
    <row r="7603" spans="2:13" x14ac:dyDescent="0.25">
      <c r="B7603" s="72" t="s">
        <v>143</v>
      </c>
      <c r="C7603" s="72" t="s">
        <v>144</v>
      </c>
      <c r="D7603" s="72" t="s">
        <v>12</v>
      </c>
      <c r="E7603" s="72" t="s">
        <v>280</v>
      </c>
      <c r="F7603" s="73">
        <v>31944</v>
      </c>
      <c r="G7603" s="72" t="s">
        <v>14</v>
      </c>
      <c r="H7603" s="72" t="s">
        <v>15</v>
      </c>
      <c r="I7603" s="72" t="s">
        <v>16</v>
      </c>
      <c r="J7603" s="72" t="s">
        <v>18</v>
      </c>
      <c r="K7603" s="72" t="s">
        <v>147</v>
      </c>
      <c r="L7603" s="72" t="s">
        <v>553</v>
      </c>
      <c r="M7603" s="72" t="s">
        <v>203</v>
      </c>
    </row>
    <row r="7604" spans="2:13" x14ac:dyDescent="0.25">
      <c r="B7604" s="72" t="s">
        <v>143</v>
      </c>
      <c r="C7604" s="72" t="s">
        <v>144</v>
      </c>
      <c r="D7604" s="72" t="s">
        <v>12</v>
      </c>
      <c r="E7604" s="72" t="s">
        <v>177</v>
      </c>
      <c r="F7604" s="73">
        <v>4</v>
      </c>
      <c r="G7604" s="72" t="s">
        <v>14</v>
      </c>
      <c r="H7604" s="72" t="s">
        <v>15</v>
      </c>
      <c r="I7604" s="72" t="s">
        <v>16</v>
      </c>
      <c r="J7604" s="72" t="s">
        <v>18</v>
      </c>
      <c r="K7604" s="72" t="s">
        <v>33</v>
      </c>
      <c r="L7604" s="72" t="s">
        <v>814</v>
      </c>
      <c r="M7604" s="72"/>
    </row>
    <row r="7605" spans="2:13" x14ac:dyDescent="0.25">
      <c r="B7605" s="72" t="s">
        <v>143</v>
      </c>
      <c r="C7605" s="72" t="s">
        <v>144</v>
      </c>
      <c r="D7605" s="72" t="s">
        <v>12</v>
      </c>
      <c r="E7605" s="72" t="s">
        <v>188</v>
      </c>
      <c r="F7605" s="73">
        <v>2995181</v>
      </c>
      <c r="G7605" s="72" t="s">
        <v>14</v>
      </c>
      <c r="H7605" s="72" t="s">
        <v>15</v>
      </c>
      <c r="I7605" s="72" t="s">
        <v>16</v>
      </c>
      <c r="J7605" s="72" t="s">
        <v>18</v>
      </c>
      <c r="K7605" s="72" t="s">
        <v>189</v>
      </c>
      <c r="L7605" s="72" t="s">
        <v>500</v>
      </c>
      <c r="M7605" s="72" t="s">
        <v>191</v>
      </c>
    </row>
    <row r="7606" spans="2:13" x14ac:dyDescent="0.25">
      <c r="B7606" s="72" t="s">
        <v>143</v>
      </c>
      <c r="C7606" s="72" t="s">
        <v>144</v>
      </c>
      <c r="D7606" s="72" t="s">
        <v>12</v>
      </c>
      <c r="E7606" s="72" t="s">
        <v>199</v>
      </c>
      <c r="F7606" s="73">
        <v>44085</v>
      </c>
      <c r="G7606" s="72" t="s">
        <v>14</v>
      </c>
      <c r="H7606" s="72" t="s">
        <v>15</v>
      </c>
      <c r="I7606" s="72" t="s">
        <v>16</v>
      </c>
      <c r="J7606" s="72" t="s">
        <v>18</v>
      </c>
      <c r="K7606" s="72" t="s">
        <v>147</v>
      </c>
      <c r="L7606" s="72" t="s">
        <v>389</v>
      </c>
      <c r="M7606" s="72"/>
    </row>
    <row r="7607" spans="2:13" x14ac:dyDescent="0.25">
      <c r="B7607" s="72" t="s">
        <v>143</v>
      </c>
      <c r="C7607" s="72" t="s">
        <v>144</v>
      </c>
      <c r="D7607" s="72" t="s">
        <v>12</v>
      </c>
      <c r="E7607" s="72" t="s">
        <v>177</v>
      </c>
      <c r="F7607" s="73">
        <v>350440</v>
      </c>
      <c r="G7607" s="72" t="s">
        <v>14</v>
      </c>
      <c r="H7607" s="72" t="s">
        <v>155</v>
      </c>
      <c r="I7607" s="72" t="s">
        <v>16</v>
      </c>
      <c r="J7607" s="72" t="s">
        <v>18</v>
      </c>
      <c r="K7607" s="72" t="s">
        <v>33</v>
      </c>
      <c r="L7607" s="72" t="s">
        <v>231</v>
      </c>
      <c r="M7607" s="72"/>
    </row>
    <row r="7608" spans="2:13" x14ac:dyDescent="0.25">
      <c r="B7608" s="72" t="s">
        <v>143</v>
      </c>
      <c r="C7608" s="72" t="s">
        <v>144</v>
      </c>
      <c r="D7608" s="72" t="s">
        <v>12</v>
      </c>
      <c r="E7608" s="72" t="s">
        <v>175</v>
      </c>
      <c r="F7608" s="73">
        <v>-90750</v>
      </c>
      <c r="G7608" s="72" t="s">
        <v>14</v>
      </c>
      <c r="H7608" s="72" t="s">
        <v>155</v>
      </c>
      <c r="I7608" s="72" t="s">
        <v>16</v>
      </c>
      <c r="J7608" s="72" t="s">
        <v>18</v>
      </c>
      <c r="K7608" s="72" t="s">
        <v>33</v>
      </c>
      <c r="L7608" s="72" t="s">
        <v>521</v>
      </c>
      <c r="M7608" s="72"/>
    </row>
    <row r="7609" spans="2:13" x14ac:dyDescent="0.25">
      <c r="B7609" s="72" t="s">
        <v>143</v>
      </c>
      <c r="C7609" s="72" t="s">
        <v>144</v>
      </c>
      <c r="D7609" s="72" t="s">
        <v>12</v>
      </c>
      <c r="E7609" s="72" t="s">
        <v>197</v>
      </c>
      <c r="F7609" s="73">
        <v>287997</v>
      </c>
      <c r="G7609" s="72" t="s">
        <v>14</v>
      </c>
      <c r="H7609" s="72" t="s">
        <v>15</v>
      </c>
      <c r="I7609" s="72" t="s">
        <v>16</v>
      </c>
      <c r="J7609" s="72" t="s">
        <v>18</v>
      </c>
      <c r="K7609" s="72" t="s">
        <v>214</v>
      </c>
      <c r="L7609" s="72" t="s">
        <v>398</v>
      </c>
      <c r="M7609" s="72" t="s">
        <v>163</v>
      </c>
    </row>
    <row r="7610" spans="2:13" x14ac:dyDescent="0.25">
      <c r="B7610" s="72" t="s">
        <v>143</v>
      </c>
      <c r="C7610" s="72" t="s">
        <v>144</v>
      </c>
      <c r="D7610" s="72" t="s">
        <v>12</v>
      </c>
      <c r="E7610" s="72" t="s">
        <v>160</v>
      </c>
      <c r="F7610" s="73">
        <v>296100</v>
      </c>
      <c r="G7610" s="72" t="s">
        <v>14</v>
      </c>
      <c r="H7610" s="72" t="s">
        <v>15</v>
      </c>
      <c r="I7610" s="72" t="s">
        <v>16</v>
      </c>
      <c r="J7610" s="72" t="s">
        <v>18</v>
      </c>
      <c r="K7610" s="72" t="s">
        <v>21</v>
      </c>
      <c r="L7610" s="72" t="s">
        <v>238</v>
      </c>
      <c r="M7610" s="72" t="s">
        <v>248</v>
      </c>
    </row>
    <row r="7611" spans="2:13" x14ac:dyDescent="0.25">
      <c r="B7611" s="72" t="s">
        <v>143</v>
      </c>
      <c r="C7611" s="72" t="s">
        <v>144</v>
      </c>
      <c r="D7611" s="72" t="s">
        <v>12</v>
      </c>
      <c r="E7611" s="72" t="s">
        <v>199</v>
      </c>
      <c r="F7611" s="73">
        <v>3877</v>
      </c>
      <c r="G7611" s="72" t="s">
        <v>14</v>
      </c>
      <c r="H7611" s="72" t="s">
        <v>15</v>
      </c>
      <c r="I7611" s="72" t="s">
        <v>16</v>
      </c>
      <c r="J7611" s="72" t="s">
        <v>18</v>
      </c>
      <c r="K7611" s="72" t="s">
        <v>147</v>
      </c>
      <c r="L7611" s="72" t="s">
        <v>706</v>
      </c>
      <c r="M7611" s="72"/>
    </row>
    <row r="7612" spans="2:13" x14ac:dyDescent="0.25">
      <c r="B7612" s="72" t="s">
        <v>143</v>
      </c>
      <c r="C7612" s="72" t="s">
        <v>144</v>
      </c>
      <c r="D7612" s="72" t="s">
        <v>12</v>
      </c>
      <c r="E7612" s="72" t="s">
        <v>201</v>
      </c>
      <c r="F7612" s="73">
        <v>21894</v>
      </c>
      <c r="G7612" s="72" t="s">
        <v>14</v>
      </c>
      <c r="H7612" s="72" t="s">
        <v>15</v>
      </c>
      <c r="I7612" s="72" t="s">
        <v>16</v>
      </c>
      <c r="J7612" s="72" t="s">
        <v>18</v>
      </c>
      <c r="K7612" s="72" t="s">
        <v>33</v>
      </c>
      <c r="L7612" s="72" t="s">
        <v>256</v>
      </c>
      <c r="M7612" s="72" t="s">
        <v>159</v>
      </c>
    </row>
    <row r="7613" spans="2:13" x14ac:dyDescent="0.25">
      <c r="B7613" s="72" t="s">
        <v>143</v>
      </c>
      <c r="C7613" s="72" t="s">
        <v>144</v>
      </c>
      <c r="D7613" s="72" t="s">
        <v>12</v>
      </c>
      <c r="E7613" s="72" t="s">
        <v>160</v>
      </c>
      <c r="F7613" s="73">
        <v>28422</v>
      </c>
      <c r="G7613" s="72" t="s">
        <v>14</v>
      </c>
      <c r="H7613" s="72" t="s">
        <v>15</v>
      </c>
      <c r="I7613" s="72" t="s">
        <v>16</v>
      </c>
      <c r="J7613" s="72" t="s">
        <v>18</v>
      </c>
      <c r="K7613" s="72" t="s">
        <v>33</v>
      </c>
      <c r="L7613" s="72" t="s">
        <v>512</v>
      </c>
      <c r="M7613" s="72" t="s">
        <v>191</v>
      </c>
    </row>
    <row r="7614" spans="2:13" x14ac:dyDescent="0.25">
      <c r="B7614" s="72" t="s">
        <v>143</v>
      </c>
      <c r="C7614" s="72" t="s">
        <v>144</v>
      </c>
      <c r="D7614" s="72" t="s">
        <v>12</v>
      </c>
      <c r="E7614" s="72" t="s">
        <v>335</v>
      </c>
      <c r="F7614" s="73">
        <v>571459</v>
      </c>
      <c r="G7614" s="72" t="s">
        <v>14</v>
      </c>
      <c r="H7614" s="72" t="s">
        <v>155</v>
      </c>
      <c r="I7614" s="72" t="s">
        <v>16</v>
      </c>
      <c r="J7614" s="72" t="s">
        <v>18</v>
      </c>
      <c r="K7614" s="72" t="s">
        <v>33</v>
      </c>
      <c r="L7614" s="72" t="s">
        <v>510</v>
      </c>
      <c r="M7614" s="72" t="s">
        <v>322</v>
      </c>
    </row>
    <row r="7615" spans="2:13" x14ac:dyDescent="0.25">
      <c r="B7615" s="72" t="s">
        <v>143</v>
      </c>
      <c r="C7615" s="72" t="s">
        <v>144</v>
      </c>
      <c r="D7615" s="72" t="s">
        <v>12</v>
      </c>
      <c r="E7615" s="72" t="s">
        <v>152</v>
      </c>
      <c r="F7615" s="73">
        <v>-7177</v>
      </c>
      <c r="G7615" s="72" t="s">
        <v>14</v>
      </c>
      <c r="H7615" s="72" t="s">
        <v>155</v>
      </c>
      <c r="I7615" s="72" t="s">
        <v>16</v>
      </c>
      <c r="J7615" s="72" t="s">
        <v>18</v>
      </c>
      <c r="K7615" s="72" t="s">
        <v>33</v>
      </c>
      <c r="L7615" s="72" t="s">
        <v>542</v>
      </c>
      <c r="M7615" s="72"/>
    </row>
    <row r="7616" spans="2:13" x14ac:dyDescent="0.25">
      <c r="B7616" s="72" t="s">
        <v>143</v>
      </c>
      <c r="C7616" s="72" t="s">
        <v>144</v>
      </c>
      <c r="D7616" s="72" t="s">
        <v>12</v>
      </c>
      <c r="E7616" s="72" t="s">
        <v>160</v>
      </c>
      <c r="F7616" s="73">
        <v>4605266</v>
      </c>
      <c r="G7616" s="72" t="s">
        <v>14</v>
      </c>
      <c r="H7616" s="72" t="s">
        <v>15</v>
      </c>
      <c r="I7616" s="72" t="s">
        <v>16</v>
      </c>
      <c r="J7616" s="72" t="s">
        <v>18</v>
      </c>
      <c r="K7616" s="72" t="s">
        <v>205</v>
      </c>
      <c r="L7616" s="72" t="s">
        <v>401</v>
      </c>
      <c r="M7616" s="72" t="s">
        <v>191</v>
      </c>
    </row>
    <row r="7617" spans="2:13" x14ac:dyDescent="0.25">
      <c r="B7617" s="72" t="s">
        <v>143</v>
      </c>
      <c r="C7617" s="72" t="s">
        <v>144</v>
      </c>
      <c r="D7617" s="72" t="s">
        <v>12</v>
      </c>
      <c r="E7617" s="72" t="s">
        <v>199</v>
      </c>
      <c r="F7617" s="73">
        <v>14690</v>
      </c>
      <c r="G7617" s="72" t="s">
        <v>14</v>
      </c>
      <c r="H7617" s="72" t="s">
        <v>15</v>
      </c>
      <c r="I7617" s="72" t="s">
        <v>16</v>
      </c>
      <c r="J7617" s="72" t="s">
        <v>18</v>
      </c>
      <c r="K7617" s="72" t="s">
        <v>33</v>
      </c>
      <c r="L7617" s="72" t="s">
        <v>179</v>
      </c>
      <c r="M7617" s="72"/>
    </row>
    <row r="7618" spans="2:13" x14ac:dyDescent="0.25">
      <c r="B7618" s="72" t="s">
        <v>143</v>
      </c>
      <c r="C7618" s="72" t="s">
        <v>144</v>
      </c>
      <c r="D7618" s="72" t="s">
        <v>12</v>
      </c>
      <c r="E7618" s="72" t="s">
        <v>197</v>
      </c>
      <c r="F7618" s="73">
        <v>106317</v>
      </c>
      <c r="G7618" s="72" t="s">
        <v>14</v>
      </c>
      <c r="H7618" s="72" t="s">
        <v>15</v>
      </c>
      <c r="I7618" s="72" t="s">
        <v>16</v>
      </c>
      <c r="J7618" s="72" t="s">
        <v>18</v>
      </c>
      <c r="K7618" s="72" t="s">
        <v>147</v>
      </c>
      <c r="L7618" s="72" t="s">
        <v>247</v>
      </c>
      <c r="M7618" s="72" t="s">
        <v>163</v>
      </c>
    </row>
    <row r="7619" spans="2:13" x14ac:dyDescent="0.25">
      <c r="B7619" s="72" t="s">
        <v>143</v>
      </c>
      <c r="C7619" s="72" t="s">
        <v>144</v>
      </c>
      <c r="D7619" s="72" t="s">
        <v>12</v>
      </c>
      <c r="E7619" s="72" t="s">
        <v>213</v>
      </c>
      <c r="F7619" s="73">
        <v>1694</v>
      </c>
      <c r="G7619" s="72" t="s">
        <v>14</v>
      </c>
      <c r="H7619" s="72" t="s">
        <v>15</v>
      </c>
      <c r="I7619" s="72" t="s">
        <v>16</v>
      </c>
      <c r="J7619" s="72" t="s">
        <v>18</v>
      </c>
      <c r="K7619" s="72" t="s">
        <v>147</v>
      </c>
      <c r="L7619" s="72" t="s">
        <v>476</v>
      </c>
      <c r="M7619" s="72" t="s">
        <v>172</v>
      </c>
    </row>
    <row r="7620" spans="2:13" x14ac:dyDescent="0.25">
      <c r="B7620" s="72" t="s">
        <v>143</v>
      </c>
      <c r="C7620" s="72" t="s">
        <v>144</v>
      </c>
      <c r="D7620" s="72" t="s">
        <v>12</v>
      </c>
      <c r="E7620" s="72" t="s">
        <v>197</v>
      </c>
      <c r="F7620" s="73">
        <v>592724</v>
      </c>
      <c r="G7620" s="72" t="s">
        <v>14</v>
      </c>
      <c r="H7620" s="72" t="s">
        <v>15</v>
      </c>
      <c r="I7620" s="72" t="s">
        <v>16</v>
      </c>
      <c r="J7620" s="72" t="s">
        <v>18</v>
      </c>
      <c r="K7620" s="72" t="s">
        <v>21</v>
      </c>
      <c r="L7620" s="72" t="s">
        <v>178</v>
      </c>
      <c r="M7620" s="72" t="s">
        <v>163</v>
      </c>
    </row>
    <row r="7621" spans="2:13" x14ac:dyDescent="0.25">
      <c r="B7621" s="72" t="s">
        <v>143</v>
      </c>
      <c r="C7621" s="72" t="s">
        <v>144</v>
      </c>
      <c r="D7621" s="72" t="s">
        <v>12</v>
      </c>
      <c r="E7621" s="72" t="s">
        <v>157</v>
      </c>
      <c r="F7621" s="73">
        <v>660057</v>
      </c>
      <c r="G7621" s="72" t="s">
        <v>14</v>
      </c>
      <c r="H7621" s="72" t="s">
        <v>15</v>
      </c>
      <c r="I7621" s="72" t="s">
        <v>16</v>
      </c>
      <c r="J7621" s="72" t="s">
        <v>18</v>
      </c>
      <c r="K7621" s="72" t="s">
        <v>147</v>
      </c>
      <c r="L7621" s="72" t="s">
        <v>437</v>
      </c>
      <c r="M7621" s="72" t="s">
        <v>334</v>
      </c>
    </row>
    <row r="7622" spans="2:13" x14ac:dyDescent="0.25">
      <c r="B7622" s="72" t="s">
        <v>143</v>
      </c>
      <c r="C7622" s="72" t="s">
        <v>144</v>
      </c>
      <c r="D7622" s="72" t="s">
        <v>12</v>
      </c>
      <c r="E7622" s="72" t="s">
        <v>160</v>
      </c>
      <c r="F7622" s="73">
        <v>91599</v>
      </c>
      <c r="G7622" s="72" t="s">
        <v>14</v>
      </c>
      <c r="H7622" s="72" t="s">
        <v>15</v>
      </c>
      <c r="I7622" s="72" t="s">
        <v>16</v>
      </c>
      <c r="J7622" s="72" t="s">
        <v>18</v>
      </c>
      <c r="K7622" s="72" t="s">
        <v>33</v>
      </c>
      <c r="L7622" s="72" t="s">
        <v>359</v>
      </c>
      <c r="M7622" s="72" t="s">
        <v>248</v>
      </c>
    </row>
    <row r="7623" spans="2:13" x14ac:dyDescent="0.25">
      <c r="B7623" s="72" t="s">
        <v>143</v>
      </c>
      <c r="C7623" s="72" t="s">
        <v>144</v>
      </c>
      <c r="D7623" s="72" t="s">
        <v>12</v>
      </c>
      <c r="E7623" s="72" t="s">
        <v>213</v>
      </c>
      <c r="F7623" s="73">
        <v>140628</v>
      </c>
      <c r="G7623" s="72" t="s">
        <v>14</v>
      </c>
      <c r="H7623" s="72" t="s">
        <v>15</v>
      </c>
      <c r="I7623" s="72" t="s">
        <v>16</v>
      </c>
      <c r="J7623" s="72" t="s">
        <v>18</v>
      </c>
      <c r="K7623" s="72" t="s">
        <v>21</v>
      </c>
      <c r="L7623" s="72" t="s">
        <v>609</v>
      </c>
      <c r="M7623" s="72" t="s">
        <v>248</v>
      </c>
    </row>
    <row r="7624" spans="2:13" x14ac:dyDescent="0.25">
      <c r="B7624" s="72" t="s">
        <v>143</v>
      </c>
      <c r="C7624" s="72" t="s">
        <v>144</v>
      </c>
      <c r="D7624" s="72" t="s">
        <v>12</v>
      </c>
      <c r="E7624" s="72" t="s">
        <v>219</v>
      </c>
      <c r="F7624" s="73">
        <v>4094790</v>
      </c>
      <c r="G7624" s="72" t="s">
        <v>14</v>
      </c>
      <c r="H7624" s="72" t="s">
        <v>15</v>
      </c>
      <c r="I7624" s="72" t="s">
        <v>16</v>
      </c>
      <c r="J7624" s="72" t="s">
        <v>18</v>
      </c>
      <c r="K7624" s="72" t="s">
        <v>33</v>
      </c>
      <c r="L7624" s="72" t="s">
        <v>353</v>
      </c>
      <c r="M7624" s="72"/>
    </row>
    <row r="7625" spans="2:13" x14ac:dyDescent="0.25">
      <c r="B7625" s="72" t="s">
        <v>143</v>
      </c>
      <c r="C7625" s="72" t="s">
        <v>144</v>
      </c>
      <c r="D7625" s="72" t="s">
        <v>12</v>
      </c>
      <c r="E7625" s="72" t="s">
        <v>149</v>
      </c>
      <c r="F7625" s="73">
        <v>904368</v>
      </c>
      <c r="G7625" s="72" t="s">
        <v>14</v>
      </c>
      <c r="H7625" s="72" t="s">
        <v>15</v>
      </c>
      <c r="I7625" s="72" t="s">
        <v>16</v>
      </c>
      <c r="J7625" s="72" t="s">
        <v>18</v>
      </c>
      <c r="K7625" s="72" t="s">
        <v>147</v>
      </c>
      <c r="L7625" s="72" t="s">
        <v>520</v>
      </c>
      <c r="M7625" s="72" t="s">
        <v>151</v>
      </c>
    </row>
    <row r="7626" spans="2:13" x14ac:dyDescent="0.25">
      <c r="B7626" s="72" t="s">
        <v>143</v>
      </c>
      <c r="C7626" s="72" t="s">
        <v>144</v>
      </c>
      <c r="D7626" s="72" t="s">
        <v>12</v>
      </c>
      <c r="E7626" s="72" t="s">
        <v>199</v>
      </c>
      <c r="F7626" s="73">
        <v>107675</v>
      </c>
      <c r="G7626" s="72" t="s">
        <v>14</v>
      </c>
      <c r="H7626" s="72" t="s">
        <v>155</v>
      </c>
      <c r="I7626" s="72" t="s">
        <v>16</v>
      </c>
      <c r="J7626" s="72" t="s">
        <v>18</v>
      </c>
      <c r="K7626" s="72" t="s">
        <v>33</v>
      </c>
      <c r="L7626" s="72" t="s">
        <v>279</v>
      </c>
      <c r="M7626" s="72"/>
    </row>
    <row r="7627" spans="2:13" x14ac:dyDescent="0.25">
      <c r="B7627" s="72" t="s">
        <v>143</v>
      </c>
      <c r="C7627" s="72" t="s">
        <v>144</v>
      </c>
      <c r="D7627" s="72" t="s">
        <v>12</v>
      </c>
      <c r="E7627" s="72" t="s">
        <v>152</v>
      </c>
      <c r="F7627" s="73">
        <v>-2057</v>
      </c>
      <c r="G7627" s="72" t="s">
        <v>14</v>
      </c>
      <c r="H7627" s="72" t="s">
        <v>155</v>
      </c>
      <c r="I7627" s="72" t="s">
        <v>16</v>
      </c>
      <c r="J7627" s="72" t="s">
        <v>18</v>
      </c>
      <c r="K7627" s="72" t="s">
        <v>147</v>
      </c>
      <c r="L7627" s="72" t="s">
        <v>571</v>
      </c>
      <c r="M7627" s="72"/>
    </row>
    <row r="7628" spans="2:13" x14ac:dyDescent="0.25">
      <c r="B7628" s="72" t="s">
        <v>143</v>
      </c>
      <c r="C7628" s="72" t="s">
        <v>144</v>
      </c>
      <c r="D7628" s="72" t="s">
        <v>12</v>
      </c>
      <c r="E7628" s="72" t="s">
        <v>197</v>
      </c>
      <c r="F7628" s="73">
        <v>1667</v>
      </c>
      <c r="G7628" s="72" t="s">
        <v>14</v>
      </c>
      <c r="H7628" s="72" t="s">
        <v>15</v>
      </c>
      <c r="I7628" s="72" t="s">
        <v>16</v>
      </c>
      <c r="J7628" s="72" t="s">
        <v>18</v>
      </c>
      <c r="K7628" s="72" t="s">
        <v>33</v>
      </c>
      <c r="L7628" s="72" t="s">
        <v>497</v>
      </c>
      <c r="M7628" s="72" t="s">
        <v>151</v>
      </c>
    </row>
    <row r="7629" spans="2:13" x14ac:dyDescent="0.25">
      <c r="B7629" s="72" t="s">
        <v>143</v>
      </c>
      <c r="C7629" s="72" t="s">
        <v>144</v>
      </c>
      <c r="D7629" s="72" t="s">
        <v>12</v>
      </c>
      <c r="E7629" s="72" t="s">
        <v>213</v>
      </c>
      <c r="F7629" s="73">
        <v>82</v>
      </c>
      <c r="G7629" s="72" t="s">
        <v>14</v>
      </c>
      <c r="H7629" s="72" t="s">
        <v>15</v>
      </c>
      <c r="I7629" s="72" t="s">
        <v>16</v>
      </c>
      <c r="J7629" s="72" t="s">
        <v>18</v>
      </c>
      <c r="K7629" s="72" t="s">
        <v>161</v>
      </c>
      <c r="L7629" s="72" t="s">
        <v>341</v>
      </c>
      <c r="M7629" s="72" t="s">
        <v>172</v>
      </c>
    </row>
    <row r="7630" spans="2:13" x14ac:dyDescent="0.25">
      <c r="B7630" s="72" t="s">
        <v>143</v>
      </c>
      <c r="C7630" s="72" t="s">
        <v>144</v>
      </c>
      <c r="D7630" s="72" t="s">
        <v>12</v>
      </c>
      <c r="E7630" s="72" t="s">
        <v>181</v>
      </c>
      <c r="F7630" s="73">
        <v>-272</v>
      </c>
      <c r="G7630" s="72" t="s">
        <v>14</v>
      </c>
      <c r="H7630" s="72" t="s">
        <v>15</v>
      </c>
      <c r="I7630" s="72" t="s">
        <v>16</v>
      </c>
      <c r="J7630" s="72" t="s">
        <v>18</v>
      </c>
      <c r="K7630" s="72" t="s">
        <v>205</v>
      </c>
      <c r="L7630" s="72" t="s">
        <v>460</v>
      </c>
      <c r="M7630" s="72"/>
    </row>
    <row r="7631" spans="2:13" x14ac:dyDescent="0.25">
      <c r="B7631" s="72" t="s">
        <v>143</v>
      </c>
      <c r="C7631" s="72" t="s">
        <v>144</v>
      </c>
      <c r="D7631" s="72" t="s">
        <v>12</v>
      </c>
      <c r="E7631" s="72" t="s">
        <v>188</v>
      </c>
      <c r="F7631" s="73">
        <v>1128701</v>
      </c>
      <c r="G7631" s="72" t="s">
        <v>14</v>
      </c>
      <c r="H7631" s="72" t="s">
        <v>15</v>
      </c>
      <c r="I7631" s="72" t="s">
        <v>16</v>
      </c>
      <c r="J7631" s="72" t="s">
        <v>18</v>
      </c>
      <c r="K7631" s="72" t="s">
        <v>147</v>
      </c>
      <c r="L7631" s="72" t="s">
        <v>208</v>
      </c>
      <c r="M7631" s="72" t="s">
        <v>191</v>
      </c>
    </row>
    <row r="7632" spans="2:13" x14ac:dyDescent="0.25">
      <c r="B7632" s="72" t="s">
        <v>143</v>
      </c>
      <c r="C7632" s="72" t="s">
        <v>144</v>
      </c>
      <c r="D7632" s="72" t="s">
        <v>12</v>
      </c>
      <c r="E7632" s="72" t="s">
        <v>199</v>
      </c>
      <c r="F7632" s="73">
        <v>103737</v>
      </c>
      <c r="G7632" s="72" t="s">
        <v>14</v>
      </c>
      <c r="H7632" s="72" t="s">
        <v>155</v>
      </c>
      <c r="I7632" s="72" t="s">
        <v>16</v>
      </c>
      <c r="J7632" s="72" t="s">
        <v>18</v>
      </c>
      <c r="K7632" s="72" t="s">
        <v>33</v>
      </c>
      <c r="L7632" s="72" t="s">
        <v>542</v>
      </c>
      <c r="M7632" s="72"/>
    </row>
    <row r="7633" spans="2:13" x14ac:dyDescent="0.25">
      <c r="B7633" s="72" t="s">
        <v>143</v>
      </c>
      <c r="C7633" s="72" t="s">
        <v>144</v>
      </c>
      <c r="D7633" s="72" t="s">
        <v>12</v>
      </c>
      <c r="E7633" s="72" t="s">
        <v>177</v>
      </c>
      <c r="F7633" s="73">
        <v>128</v>
      </c>
      <c r="G7633" s="72" t="s">
        <v>14</v>
      </c>
      <c r="H7633" s="72" t="s">
        <v>15</v>
      </c>
      <c r="I7633" s="72" t="s">
        <v>16</v>
      </c>
      <c r="J7633" s="72" t="s">
        <v>18</v>
      </c>
      <c r="K7633" s="72" t="s">
        <v>189</v>
      </c>
      <c r="L7633" s="72" t="s">
        <v>670</v>
      </c>
      <c r="M7633" s="72"/>
    </row>
    <row r="7634" spans="2:13" x14ac:dyDescent="0.25">
      <c r="B7634" s="72" t="s">
        <v>143</v>
      </c>
      <c r="C7634" s="72" t="s">
        <v>144</v>
      </c>
      <c r="D7634" s="72" t="s">
        <v>12</v>
      </c>
      <c r="E7634" s="72" t="s">
        <v>188</v>
      </c>
      <c r="F7634" s="73">
        <v>269279</v>
      </c>
      <c r="G7634" s="72" t="s">
        <v>14</v>
      </c>
      <c r="H7634" s="72" t="s">
        <v>15</v>
      </c>
      <c r="I7634" s="72" t="s">
        <v>16</v>
      </c>
      <c r="J7634" s="72" t="s">
        <v>18</v>
      </c>
      <c r="K7634" s="72" t="s">
        <v>189</v>
      </c>
      <c r="L7634" s="72" t="s">
        <v>735</v>
      </c>
      <c r="M7634" s="72" t="s">
        <v>163</v>
      </c>
    </row>
    <row r="7635" spans="2:13" x14ac:dyDescent="0.25">
      <c r="B7635" s="72" t="s">
        <v>143</v>
      </c>
      <c r="C7635" s="72" t="s">
        <v>144</v>
      </c>
      <c r="D7635" s="72" t="s">
        <v>12</v>
      </c>
      <c r="E7635" s="72" t="s">
        <v>562</v>
      </c>
      <c r="F7635" s="73">
        <v>349796</v>
      </c>
      <c r="G7635" s="72" t="s">
        <v>14</v>
      </c>
      <c r="H7635" s="72" t="s">
        <v>155</v>
      </c>
      <c r="I7635" s="72" t="s">
        <v>16</v>
      </c>
      <c r="J7635" s="72" t="s">
        <v>18</v>
      </c>
      <c r="K7635" s="72" t="s">
        <v>33</v>
      </c>
      <c r="L7635" s="72" t="s">
        <v>490</v>
      </c>
      <c r="M7635" s="72" t="s">
        <v>203</v>
      </c>
    </row>
    <row r="7636" spans="2:13" x14ac:dyDescent="0.25">
      <c r="B7636" s="72" t="s">
        <v>143</v>
      </c>
      <c r="C7636" s="72" t="s">
        <v>144</v>
      </c>
      <c r="D7636" s="72" t="s">
        <v>12</v>
      </c>
      <c r="E7636" s="72" t="s">
        <v>181</v>
      </c>
      <c r="F7636" s="73">
        <v>-439</v>
      </c>
      <c r="G7636" s="72" t="s">
        <v>14</v>
      </c>
      <c r="H7636" s="72" t="s">
        <v>15</v>
      </c>
      <c r="I7636" s="72" t="s">
        <v>16</v>
      </c>
      <c r="J7636" s="72" t="s">
        <v>18</v>
      </c>
      <c r="K7636" s="72" t="s">
        <v>147</v>
      </c>
      <c r="L7636" s="72" t="s">
        <v>310</v>
      </c>
      <c r="M7636" s="72"/>
    </row>
    <row r="7637" spans="2:13" x14ac:dyDescent="0.25">
      <c r="B7637" s="72" t="s">
        <v>143</v>
      </c>
      <c r="C7637" s="72" t="s">
        <v>144</v>
      </c>
      <c r="D7637" s="72" t="s">
        <v>12</v>
      </c>
      <c r="E7637" s="72" t="s">
        <v>292</v>
      </c>
      <c r="F7637" s="73">
        <v>240759</v>
      </c>
      <c r="G7637" s="72" t="s">
        <v>14</v>
      </c>
      <c r="H7637" s="72" t="s">
        <v>15</v>
      </c>
      <c r="I7637" s="72" t="s">
        <v>16</v>
      </c>
      <c r="J7637" s="72" t="s">
        <v>18</v>
      </c>
      <c r="K7637" s="72" t="s">
        <v>147</v>
      </c>
      <c r="L7637" s="72" t="s">
        <v>376</v>
      </c>
      <c r="M7637" s="72" t="s">
        <v>522</v>
      </c>
    </row>
    <row r="7638" spans="2:13" x14ac:dyDescent="0.25">
      <c r="B7638" s="72" t="s">
        <v>143</v>
      </c>
      <c r="C7638" s="72" t="s">
        <v>144</v>
      </c>
      <c r="D7638" s="72" t="s">
        <v>12</v>
      </c>
      <c r="E7638" s="72" t="s">
        <v>177</v>
      </c>
      <c r="F7638" s="73">
        <v>208543</v>
      </c>
      <c r="G7638" s="72" t="s">
        <v>14</v>
      </c>
      <c r="H7638" s="72" t="s">
        <v>155</v>
      </c>
      <c r="I7638" s="72" t="s">
        <v>16</v>
      </c>
      <c r="J7638" s="72" t="s">
        <v>18</v>
      </c>
      <c r="K7638" s="72" t="s">
        <v>147</v>
      </c>
      <c r="L7638" s="72" t="s">
        <v>247</v>
      </c>
      <c r="M7638" s="72"/>
    </row>
    <row r="7639" spans="2:13" x14ac:dyDescent="0.25">
      <c r="B7639" s="72" t="s">
        <v>143</v>
      </c>
      <c r="C7639" s="72" t="s">
        <v>144</v>
      </c>
      <c r="D7639" s="72" t="s">
        <v>12</v>
      </c>
      <c r="E7639" s="72" t="s">
        <v>145</v>
      </c>
      <c r="F7639" s="73">
        <v>-204631</v>
      </c>
      <c r="G7639" s="72" t="s">
        <v>14</v>
      </c>
      <c r="H7639" s="72" t="s">
        <v>15</v>
      </c>
      <c r="I7639" s="72" t="s">
        <v>16</v>
      </c>
      <c r="J7639" s="72" t="s">
        <v>18</v>
      </c>
      <c r="K7639" s="72" t="s">
        <v>33</v>
      </c>
      <c r="L7639" s="72" t="s">
        <v>316</v>
      </c>
      <c r="M7639" s="72"/>
    </row>
    <row r="7640" spans="2:13" x14ac:dyDescent="0.25">
      <c r="B7640" s="72" t="s">
        <v>143</v>
      </c>
      <c r="C7640" s="72" t="s">
        <v>144</v>
      </c>
      <c r="D7640" s="72" t="s">
        <v>12</v>
      </c>
      <c r="E7640" s="72" t="s">
        <v>152</v>
      </c>
      <c r="F7640" s="73">
        <v>-2944</v>
      </c>
      <c r="G7640" s="72" t="s">
        <v>14</v>
      </c>
      <c r="H7640" s="72" t="s">
        <v>15</v>
      </c>
      <c r="I7640" s="72" t="s">
        <v>16</v>
      </c>
      <c r="J7640" s="72" t="s">
        <v>18</v>
      </c>
      <c r="K7640" s="72" t="s">
        <v>147</v>
      </c>
      <c r="L7640" s="72" t="s">
        <v>706</v>
      </c>
      <c r="M7640" s="72"/>
    </row>
    <row r="7641" spans="2:13" x14ac:dyDescent="0.25">
      <c r="B7641" s="72" t="s">
        <v>143</v>
      </c>
      <c r="C7641" s="72" t="s">
        <v>144</v>
      </c>
      <c r="D7641" s="72" t="s">
        <v>12</v>
      </c>
      <c r="E7641" s="72" t="s">
        <v>188</v>
      </c>
      <c r="F7641" s="73">
        <v>6601030</v>
      </c>
      <c r="G7641" s="72" t="s">
        <v>14</v>
      </c>
      <c r="H7641" s="72" t="s">
        <v>15</v>
      </c>
      <c r="I7641" s="72" t="s">
        <v>16</v>
      </c>
      <c r="J7641" s="72" t="s">
        <v>371</v>
      </c>
      <c r="K7641" s="72" t="s">
        <v>147</v>
      </c>
      <c r="L7641" s="72" t="s">
        <v>530</v>
      </c>
      <c r="M7641" s="72" t="s">
        <v>151</v>
      </c>
    </row>
    <row r="7642" spans="2:13" x14ac:dyDescent="0.25">
      <c r="B7642" s="72" t="s">
        <v>143</v>
      </c>
      <c r="C7642" s="72" t="s">
        <v>144</v>
      </c>
      <c r="D7642" s="72" t="s">
        <v>12</v>
      </c>
      <c r="E7642" s="72" t="s">
        <v>152</v>
      </c>
      <c r="F7642" s="73">
        <v>-28874</v>
      </c>
      <c r="G7642" s="72" t="s">
        <v>14</v>
      </c>
      <c r="H7642" s="72" t="s">
        <v>15</v>
      </c>
      <c r="I7642" s="72" t="s">
        <v>16</v>
      </c>
      <c r="J7642" s="72" t="s">
        <v>18</v>
      </c>
      <c r="K7642" s="72" t="s">
        <v>214</v>
      </c>
      <c r="L7642" s="72" t="s">
        <v>665</v>
      </c>
      <c r="M7642" s="72"/>
    </row>
    <row r="7643" spans="2:13" x14ac:dyDescent="0.25">
      <c r="B7643" s="72" t="s">
        <v>143</v>
      </c>
      <c r="C7643" s="72" t="s">
        <v>144</v>
      </c>
      <c r="D7643" s="72" t="s">
        <v>12</v>
      </c>
      <c r="E7643" s="72" t="s">
        <v>292</v>
      </c>
      <c r="F7643" s="73">
        <v>243089</v>
      </c>
      <c r="G7643" s="72" t="s">
        <v>14</v>
      </c>
      <c r="H7643" s="72" t="s">
        <v>155</v>
      </c>
      <c r="I7643" s="72" t="s">
        <v>16</v>
      </c>
      <c r="J7643" s="72" t="s">
        <v>18</v>
      </c>
      <c r="K7643" s="72" t="s">
        <v>33</v>
      </c>
      <c r="L7643" s="72" t="s">
        <v>485</v>
      </c>
      <c r="M7643" s="72" t="s">
        <v>293</v>
      </c>
    </row>
    <row r="7644" spans="2:13" x14ac:dyDescent="0.25">
      <c r="B7644" s="72" t="s">
        <v>143</v>
      </c>
      <c r="C7644" s="72" t="s">
        <v>144</v>
      </c>
      <c r="D7644" s="72" t="s">
        <v>12</v>
      </c>
      <c r="E7644" s="72" t="s">
        <v>237</v>
      </c>
      <c r="F7644" s="73">
        <v>489416</v>
      </c>
      <c r="G7644" s="72" t="s">
        <v>14</v>
      </c>
      <c r="H7644" s="72" t="s">
        <v>15</v>
      </c>
      <c r="I7644" s="72" t="s">
        <v>16</v>
      </c>
      <c r="J7644" s="72" t="s">
        <v>18</v>
      </c>
      <c r="K7644" s="72" t="s">
        <v>33</v>
      </c>
      <c r="L7644" s="72" t="s">
        <v>545</v>
      </c>
      <c r="M7644" s="72" t="s">
        <v>248</v>
      </c>
    </row>
    <row r="7645" spans="2:13" x14ac:dyDescent="0.25">
      <c r="B7645" s="72" t="s">
        <v>143</v>
      </c>
      <c r="C7645" s="72" t="s">
        <v>144</v>
      </c>
      <c r="D7645" s="72" t="s">
        <v>12</v>
      </c>
      <c r="E7645" s="72" t="s">
        <v>219</v>
      </c>
      <c r="F7645" s="73">
        <v>30</v>
      </c>
      <c r="G7645" s="72" t="s">
        <v>14</v>
      </c>
      <c r="H7645" s="72" t="s">
        <v>155</v>
      </c>
      <c r="I7645" s="72" t="s">
        <v>16</v>
      </c>
      <c r="J7645" s="72" t="s">
        <v>371</v>
      </c>
      <c r="K7645" s="72" t="s">
        <v>33</v>
      </c>
      <c r="L7645" s="72" t="s">
        <v>318</v>
      </c>
      <c r="M7645" s="72"/>
    </row>
    <row r="7646" spans="2:13" x14ac:dyDescent="0.25">
      <c r="B7646" s="72" t="s">
        <v>143</v>
      </c>
      <c r="C7646" s="72" t="s">
        <v>144</v>
      </c>
      <c r="D7646" s="72" t="s">
        <v>12</v>
      </c>
      <c r="E7646" s="72" t="s">
        <v>229</v>
      </c>
      <c r="F7646" s="73">
        <v>-204128</v>
      </c>
      <c r="G7646" s="72" t="s">
        <v>14</v>
      </c>
      <c r="H7646" s="72" t="s">
        <v>155</v>
      </c>
      <c r="I7646" s="72" t="s">
        <v>16</v>
      </c>
      <c r="J7646" s="72" t="s">
        <v>18</v>
      </c>
      <c r="K7646" s="72" t="s">
        <v>267</v>
      </c>
      <c r="L7646" s="72" t="s">
        <v>641</v>
      </c>
      <c r="M7646" s="72"/>
    </row>
    <row r="7647" spans="2:13" x14ac:dyDescent="0.25">
      <c r="B7647" s="72" t="s">
        <v>143</v>
      </c>
      <c r="C7647" s="72" t="s">
        <v>144</v>
      </c>
      <c r="D7647" s="72" t="s">
        <v>12</v>
      </c>
      <c r="E7647" s="72" t="s">
        <v>177</v>
      </c>
      <c r="F7647" s="73">
        <v>1708</v>
      </c>
      <c r="G7647" s="72" t="s">
        <v>14</v>
      </c>
      <c r="H7647" s="72" t="s">
        <v>155</v>
      </c>
      <c r="I7647" s="72" t="s">
        <v>136</v>
      </c>
      <c r="J7647" s="72" t="s">
        <v>18</v>
      </c>
      <c r="K7647" s="72" t="s">
        <v>21</v>
      </c>
      <c r="L7647" s="72" t="s">
        <v>645</v>
      </c>
      <c r="M7647" s="72"/>
    </row>
    <row r="7648" spans="2:13" x14ac:dyDescent="0.25">
      <c r="B7648" s="72" t="s">
        <v>143</v>
      </c>
      <c r="C7648" s="72" t="s">
        <v>144</v>
      </c>
      <c r="D7648" s="72" t="s">
        <v>12</v>
      </c>
      <c r="E7648" s="72" t="s">
        <v>292</v>
      </c>
      <c r="F7648" s="73">
        <v>109003</v>
      </c>
      <c r="G7648" s="72" t="s">
        <v>14</v>
      </c>
      <c r="H7648" s="72" t="s">
        <v>15</v>
      </c>
      <c r="I7648" s="72" t="s">
        <v>16</v>
      </c>
      <c r="J7648" s="72" t="s">
        <v>18</v>
      </c>
      <c r="K7648" s="72" t="s">
        <v>214</v>
      </c>
      <c r="L7648" s="72" t="s">
        <v>398</v>
      </c>
      <c r="M7648" s="72" t="s">
        <v>522</v>
      </c>
    </row>
    <row r="7649" spans="2:13" x14ac:dyDescent="0.25">
      <c r="B7649" s="72" t="s">
        <v>143</v>
      </c>
      <c r="C7649" s="72" t="s">
        <v>144</v>
      </c>
      <c r="D7649" s="72" t="s">
        <v>12</v>
      </c>
      <c r="E7649" s="72" t="s">
        <v>188</v>
      </c>
      <c r="F7649" s="73">
        <v>523978</v>
      </c>
      <c r="G7649" s="72" t="s">
        <v>14</v>
      </c>
      <c r="H7649" s="72" t="s">
        <v>15</v>
      </c>
      <c r="I7649" s="72" t="s">
        <v>16</v>
      </c>
      <c r="J7649" s="72" t="s">
        <v>18</v>
      </c>
      <c r="K7649" s="72" t="s">
        <v>33</v>
      </c>
      <c r="L7649" s="72" t="s">
        <v>339</v>
      </c>
      <c r="M7649" s="72" t="s">
        <v>191</v>
      </c>
    </row>
    <row r="7650" spans="2:13" x14ac:dyDescent="0.25">
      <c r="B7650" s="72" t="s">
        <v>143</v>
      </c>
      <c r="C7650" s="72" t="s">
        <v>144</v>
      </c>
      <c r="D7650" s="72" t="s">
        <v>12</v>
      </c>
      <c r="E7650" s="72" t="s">
        <v>164</v>
      </c>
      <c r="F7650" s="73">
        <v>-9</v>
      </c>
      <c r="G7650" s="72" t="s">
        <v>14</v>
      </c>
      <c r="H7650" s="72" t="s">
        <v>155</v>
      </c>
      <c r="I7650" s="72" t="s">
        <v>16</v>
      </c>
      <c r="J7650" s="72" t="s">
        <v>18</v>
      </c>
      <c r="K7650" s="72" t="s">
        <v>33</v>
      </c>
      <c r="L7650" s="72" t="s">
        <v>361</v>
      </c>
      <c r="M7650" s="72"/>
    </row>
    <row r="7651" spans="2:13" x14ac:dyDescent="0.25">
      <c r="B7651" s="72" t="s">
        <v>143</v>
      </c>
      <c r="C7651" s="72" t="s">
        <v>144</v>
      </c>
      <c r="D7651" s="72" t="s">
        <v>12</v>
      </c>
      <c r="E7651" s="72" t="s">
        <v>152</v>
      </c>
      <c r="F7651" s="73">
        <v>-320023</v>
      </c>
      <c r="G7651" s="72" t="s">
        <v>14</v>
      </c>
      <c r="H7651" s="72" t="s">
        <v>15</v>
      </c>
      <c r="I7651" s="72" t="s">
        <v>16</v>
      </c>
      <c r="J7651" s="72" t="s">
        <v>371</v>
      </c>
      <c r="K7651" s="72" t="s">
        <v>24</v>
      </c>
      <c r="L7651" s="72" t="s">
        <v>264</v>
      </c>
      <c r="M7651" s="72"/>
    </row>
    <row r="7652" spans="2:13" x14ac:dyDescent="0.25">
      <c r="B7652" s="72" t="s">
        <v>143</v>
      </c>
      <c r="C7652" s="72" t="s">
        <v>144</v>
      </c>
      <c r="D7652" s="72" t="s">
        <v>12</v>
      </c>
      <c r="E7652" s="72" t="s">
        <v>292</v>
      </c>
      <c r="F7652" s="73">
        <v>778554</v>
      </c>
      <c r="G7652" s="72" t="s">
        <v>14</v>
      </c>
      <c r="H7652" s="72" t="s">
        <v>15</v>
      </c>
      <c r="I7652" s="72" t="s">
        <v>16</v>
      </c>
      <c r="J7652" s="72" t="s">
        <v>18</v>
      </c>
      <c r="K7652" s="72" t="s">
        <v>161</v>
      </c>
      <c r="L7652" s="72" t="s">
        <v>793</v>
      </c>
      <c r="M7652" s="72" t="s">
        <v>384</v>
      </c>
    </row>
    <row r="7653" spans="2:13" x14ac:dyDescent="0.25">
      <c r="B7653" s="72" t="s">
        <v>143</v>
      </c>
      <c r="C7653" s="72" t="s">
        <v>144</v>
      </c>
      <c r="D7653" s="72" t="s">
        <v>12</v>
      </c>
      <c r="E7653" s="72" t="s">
        <v>152</v>
      </c>
      <c r="F7653" s="73">
        <v>-285925</v>
      </c>
      <c r="G7653" s="72" t="s">
        <v>14</v>
      </c>
      <c r="H7653" s="72" t="s">
        <v>15</v>
      </c>
      <c r="I7653" s="72" t="s">
        <v>16</v>
      </c>
      <c r="J7653" s="72" t="s">
        <v>593</v>
      </c>
      <c r="K7653" s="72" t="s">
        <v>24</v>
      </c>
      <c r="L7653" s="72" t="s">
        <v>264</v>
      </c>
      <c r="M7653" s="72"/>
    </row>
    <row r="7654" spans="2:13" x14ac:dyDescent="0.25">
      <c r="B7654" s="72" t="s">
        <v>143</v>
      </c>
      <c r="C7654" s="72" t="s">
        <v>144</v>
      </c>
      <c r="D7654" s="72" t="s">
        <v>12</v>
      </c>
      <c r="E7654" s="72" t="s">
        <v>219</v>
      </c>
      <c r="F7654" s="73">
        <v>487248</v>
      </c>
      <c r="G7654" s="72" t="s">
        <v>14</v>
      </c>
      <c r="H7654" s="72" t="s">
        <v>15</v>
      </c>
      <c r="I7654" s="72" t="s">
        <v>16</v>
      </c>
      <c r="J7654" s="72" t="s">
        <v>18</v>
      </c>
      <c r="K7654" s="72" t="s">
        <v>33</v>
      </c>
      <c r="L7654" s="72" t="s">
        <v>490</v>
      </c>
      <c r="M7654" s="72"/>
    </row>
    <row r="7655" spans="2:13" x14ac:dyDescent="0.25">
      <c r="B7655" s="72" t="s">
        <v>143</v>
      </c>
      <c r="C7655" s="72" t="s">
        <v>144</v>
      </c>
      <c r="D7655" s="72" t="s">
        <v>12</v>
      </c>
      <c r="E7655" s="72" t="s">
        <v>164</v>
      </c>
      <c r="F7655" s="73">
        <v>-641710</v>
      </c>
      <c r="G7655" s="72" t="s">
        <v>14</v>
      </c>
      <c r="H7655" s="72" t="s">
        <v>15</v>
      </c>
      <c r="I7655" s="72" t="s">
        <v>16</v>
      </c>
      <c r="J7655" s="72" t="s">
        <v>18</v>
      </c>
      <c r="K7655" s="72" t="s">
        <v>21</v>
      </c>
      <c r="L7655" s="72" t="s">
        <v>457</v>
      </c>
      <c r="M7655" s="72"/>
    </row>
    <row r="7656" spans="2:13" x14ac:dyDescent="0.25">
      <c r="B7656" s="72" t="s">
        <v>143</v>
      </c>
      <c r="C7656" s="72" t="s">
        <v>144</v>
      </c>
      <c r="D7656" s="72" t="s">
        <v>12</v>
      </c>
      <c r="E7656" s="72" t="s">
        <v>160</v>
      </c>
      <c r="F7656" s="73">
        <v>162715</v>
      </c>
      <c r="G7656" s="72" t="s">
        <v>14</v>
      </c>
      <c r="H7656" s="72" t="s">
        <v>155</v>
      </c>
      <c r="I7656" s="72" t="s">
        <v>16</v>
      </c>
      <c r="J7656" s="72" t="s">
        <v>18</v>
      </c>
      <c r="K7656" s="72" t="s">
        <v>21</v>
      </c>
      <c r="L7656" s="72" t="s">
        <v>178</v>
      </c>
      <c r="M7656" s="72" t="s">
        <v>248</v>
      </c>
    </row>
    <row r="7657" spans="2:13" x14ac:dyDescent="0.25">
      <c r="B7657" s="72" t="s">
        <v>143</v>
      </c>
      <c r="C7657" s="72" t="s">
        <v>144</v>
      </c>
      <c r="D7657" s="72" t="s">
        <v>12</v>
      </c>
      <c r="E7657" s="72" t="s">
        <v>177</v>
      </c>
      <c r="F7657" s="73">
        <v>5046846</v>
      </c>
      <c r="G7657" s="72" t="s">
        <v>14</v>
      </c>
      <c r="H7657" s="72" t="s">
        <v>15</v>
      </c>
      <c r="I7657" s="72" t="s">
        <v>16</v>
      </c>
      <c r="J7657" s="72" t="s">
        <v>18</v>
      </c>
      <c r="K7657" s="72" t="s">
        <v>27</v>
      </c>
      <c r="L7657" s="72" t="s">
        <v>28</v>
      </c>
      <c r="M7657" s="72"/>
    </row>
    <row r="7658" spans="2:13" x14ac:dyDescent="0.25">
      <c r="B7658" s="72" t="s">
        <v>143</v>
      </c>
      <c r="C7658" s="72" t="s">
        <v>144</v>
      </c>
      <c r="D7658" s="72" t="s">
        <v>12</v>
      </c>
      <c r="E7658" s="72" t="s">
        <v>282</v>
      </c>
      <c r="F7658" s="73">
        <v>-37</v>
      </c>
      <c r="G7658" s="72" t="s">
        <v>14</v>
      </c>
      <c r="H7658" s="72" t="s">
        <v>15</v>
      </c>
      <c r="I7658" s="72" t="s">
        <v>16</v>
      </c>
      <c r="J7658" s="72" t="s">
        <v>18</v>
      </c>
      <c r="K7658" s="72" t="s">
        <v>24</v>
      </c>
      <c r="L7658" s="72" t="s">
        <v>620</v>
      </c>
      <c r="M7658" s="72"/>
    </row>
    <row r="7659" spans="2:13" x14ac:dyDescent="0.25">
      <c r="B7659" s="72" t="s">
        <v>143</v>
      </c>
      <c r="C7659" s="72" t="s">
        <v>144</v>
      </c>
      <c r="D7659" s="72" t="s">
        <v>12</v>
      </c>
      <c r="E7659" s="72" t="s">
        <v>282</v>
      </c>
      <c r="F7659" s="73">
        <v>-6608</v>
      </c>
      <c r="G7659" s="72" t="s">
        <v>14</v>
      </c>
      <c r="H7659" s="72" t="s">
        <v>15</v>
      </c>
      <c r="I7659" s="72" t="s">
        <v>16</v>
      </c>
      <c r="J7659" s="72" t="s">
        <v>18</v>
      </c>
      <c r="K7659" s="72" t="s">
        <v>161</v>
      </c>
      <c r="L7659" s="72" t="s">
        <v>162</v>
      </c>
      <c r="M7659" s="72"/>
    </row>
    <row r="7660" spans="2:13" x14ac:dyDescent="0.25">
      <c r="B7660" s="72" t="s">
        <v>143</v>
      </c>
      <c r="C7660" s="72" t="s">
        <v>144</v>
      </c>
      <c r="D7660" s="72" t="s">
        <v>12</v>
      </c>
      <c r="E7660" s="72" t="s">
        <v>240</v>
      </c>
      <c r="F7660" s="73">
        <v>-2455</v>
      </c>
      <c r="G7660" s="72" t="s">
        <v>14</v>
      </c>
      <c r="H7660" s="72" t="s">
        <v>15</v>
      </c>
      <c r="I7660" s="72" t="s">
        <v>16</v>
      </c>
      <c r="J7660" s="72" t="s">
        <v>18</v>
      </c>
      <c r="K7660" s="72" t="s">
        <v>147</v>
      </c>
      <c r="L7660" s="72" t="s">
        <v>347</v>
      </c>
      <c r="M7660" s="72"/>
    </row>
    <row r="7661" spans="2:13" x14ac:dyDescent="0.25">
      <c r="B7661" s="72" t="s">
        <v>143</v>
      </c>
      <c r="C7661" s="72" t="s">
        <v>144</v>
      </c>
      <c r="D7661" s="72" t="s">
        <v>12</v>
      </c>
      <c r="E7661" s="72" t="s">
        <v>157</v>
      </c>
      <c r="F7661" s="73">
        <v>13498760</v>
      </c>
      <c r="G7661" s="72" t="s">
        <v>14</v>
      </c>
      <c r="H7661" s="72" t="s">
        <v>15</v>
      </c>
      <c r="I7661" s="72" t="s">
        <v>16</v>
      </c>
      <c r="J7661" s="72" t="s">
        <v>18</v>
      </c>
      <c r="K7661" s="72" t="s">
        <v>147</v>
      </c>
      <c r="L7661" s="72" t="s">
        <v>295</v>
      </c>
      <c r="M7661" s="72" t="s">
        <v>322</v>
      </c>
    </row>
    <row r="7662" spans="2:13" x14ac:dyDescent="0.25">
      <c r="B7662" s="72" t="s">
        <v>143</v>
      </c>
      <c r="C7662" s="72" t="s">
        <v>144</v>
      </c>
      <c r="D7662" s="72" t="s">
        <v>12</v>
      </c>
      <c r="E7662" s="72" t="s">
        <v>160</v>
      </c>
      <c r="F7662" s="73">
        <v>51191</v>
      </c>
      <c r="G7662" s="72" t="s">
        <v>14</v>
      </c>
      <c r="H7662" s="72" t="s">
        <v>15</v>
      </c>
      <c r="I7662" s="72" t="s">
        <v>16</v>
      </c>
      <c r="J7662" s="72" t="s">
        <v>18</v>
      </c>
      <c r="K7662" s="72" t="s">
        <v>33</v>
      </c>
      <c r="L7662" s="72" t="s">
        <v>803</v>
      </c>
      <c r="M7662" s="72" t="s">
        <v>248</v>
      </c>
    </row>
    <row r="7663" spans="2:13" x14ac:dyDescent="0.25">
      <c r="B7663" s="72" t="s">
        <v>143</v>
      </c>
      <c r="C7663" s="72" t="s">
        <v>144</v>
      </c>
      <c r="D7663" s="72" t="s">
        <v>12</v>
      </c>
      <c r="E7663" s="72" t="s">
        <v>188</v>
      </c>
      <c r="F7663" s="73">
        <v>657485</v>
      </c>
      <c r="G7663" s="72" t="s">
        <v>14</v>
      </c>
      <c r="H7663" s="72" t="s">
        <v>155</v>
      </c>
      <c r="I7663" s="72" t="s">
        <v>16</v>
      </c>
      <c r="J7663" s="72" t="s">
        <v>18</v>
      </c>
      <c r="K7663" s="72" t="s">
        <v>33</v>
      </c>
      <c r="L7663" s="72" t="s">
        <v>153</v>
      </c>
      <c r="M7663" s="72" t="s">
        <v>191</v>
      </c>
    </row>
    <row r="7664" spans="2:13" x14ac:dyDescent="0.25">
      <c r="B7664" s="72" t="s">
        <v>143</v>
      </c>
      <c r="C7664" s="72" t="s">
        <v>144</v>
      </c>
      <c r="D7664" s="72" t="s">
        <v>12</v>
      </c>
      <c r="E7664" s="72" t="s">
        <v>242</v>
      </c>
      <c r="F7664" s="73">
        <v>-2335</v>
      </c>
      <c r="G7664" s="72" t="s">
        <v>14</v>
      </c>
      <c r="H7664" s="72" t="s">
        <v>15</v>
      </c>
      <c r="I7664" s="72" t="s">
        <v>16</v>
      </c>
      <c r="J7664" s="72" t="s">
        <v>18</v>
      </c>
      <c r="K7664" s="72" t="s">
        <v>214</v>
      </c>
      <c r="L7664" s="72" t="s">
        <v>479</v>
      </c>
      <c r="M7664" s="72"/>
    </row>
    <row r="7665" spans="2:13" x14ac:dyDescent="0.25">
      <c r="B7665" s="72" t="s">
        <v>143</v>
      </c>
      <c r="C7665" s="72" t="s">
        <v>144</v>
      </c>
      <c r="D7665" s="72" t="s">
        <v>12</v>
      </c>
      <c r="E7665" s="72" t="s">
        <v>145</v>
      </c>
      <c r="F7665" s="73">
        <v>-45496</v>
      </c>
      <c r="G7665" s="72" t="s">
        <v>14</v>
      </c>
      <c r="H7665" s="72" t="s">
        <v>155</v>
      </c>
      <c r="I7665" s="72" t="s">
        <v>16</v>
      </c>
      <c r="J7665" s="72" t="s">
        <v>18</v>
      </c>
      <c r="K7665" s="72" t="s">
        <v>33</v>
      </c>
      <c r="L7665" s="72" t="s">
        <v>359</v>
      </c>
      <c r="M7665" s="72"/>
    </row>
    <row r="7666" spans="2:13" x14ac:dyDescent="0.25">
      <c r="B7666" s="72" t="s">
        <v>143</v>
      </c>
      <c r="C7666" s="72" t="s">
        <v>144</v>
      </c>
      <c r="D7666" s="72" t="s">
        <v>12</v>
      </c>
      <c r="E7666" s="72" t="s">
        <v>227</v>
      </c>
      <c r="F7666" s="73">
        <v>1348</v>
      </c>
      <c r="G7666" s="72" t="s">
        <v>14</v>
      </c>
      <c r="H7666" s="72" t="s">
        <v>155</v>
      </c>
      <c r="I7666" s="72" t="s">
        <v>16</v>
      </c>
      <c r="J7666" s="72" t="s">
        <v>18</v>
      </c>
      <c r="K7666" s="72" t="s">
        <v>33</v>
      </c>
      <c r="L7666" s="72" t="s">
        <v>584</v>
      </c>
      <c r="M7666" s="72" t="s">
        <v>172</v>
      </c>
    </row>
    <row r="7667" spans="2:13" x14ac:dyDescent="0.25">
      <c r="B7667" s="72" t="s">
        <v>143</v>
      </c>
      <c r="C7667" s="72" t="s">
        <v>144</v>
      </c>
      <c r="D7667" s="72" t="s">
        <v>12</v>
      </c>
      <c r="E7667" s="72" t="s">
        <v>219</v>
      </c>
      <c r="F7667" s="73">
        <v>19233</v>
      </c>
      <c r="G7667" s="72" t="s">
        <v>14</v>
      </c>
      <c r="H7667" s="72" t="s">
        <v>15</v>
      </c>
      <c r="I7667" s="72" t="s">
        <v>136</v>
      </c>
      <c r="J7667" s="72" t="s">
        <v>18</v>
      </c>
      <c r="K7667" s="72" t="s">
        <v>147</v>
      </c>
      <c r="L7667" s="72" t="s">
        <v>327</v>
      </c>
      <c r="M7667" s="72"/>
    </row>
    <row r="7668" spans="2:13" x14ac:dyDescent="0.25">
      <c r="B7668" s="72" t="s">
        <v>143</v>
      </c>
      <c r="C7668" s="72" t="s">
        <v>144</v>
      </c>
      <c r="D7668" s="72" t="s">
        <v>12</v>
      </c>
      <c r="E7668" s="72" t="s">
        <v>219</v>
      </c>
      <c r="F7668" s="73">
        <v>13</v>
      </c>
      <c r="G7668" s="72" t="s">
        <v>14</v>
      </c>
      <c r="H7668" s="72" t="s">
        <v>15</v>
      </c>
      <c r="I7668" s="72" t="s">
        <v>16</v>
      </c>
      <c r="J7668" s="72" t="s">
        <v>18</v>
      </c>
      <c r="K7668" s="72" t="s">
        <v>245</v>
      </c>
      <c r="L7668" s="72" t="s">
        <v>780</v>
      </c>
      <c r="M7668" s="72"/>
    </row>
    <row r="7669" spans="2:13" x14ac:dyDescent="0.25">
      <c r="B7669" s="72" t="s">
        <v>143</v>
      </c>
      <c r="C7669" s="72" t="s">
        <v>144</v>
      </c>
      <c r="D7669" s="72" t="s">
        <v>12</v>
      </c>
      <c r="E7669" s="72" t="s">
        <v>164</v>
      </c>
      <c r="F7669" s="73">
        <v>-3800</v>
      </c>
      <c r="G7669" s="72" t="s">
        <v>14</v>
      </c>
      <c r="H7669" s="72" t="s">
        <v>15</v>
      </c>
      <c r="I7669" s="72" t="s">
        <v>16</v>
      </c>
      <c r="J7669" s="72" t="s">
        <v>18</v>
      </c>
      <c r="K7669" s="72" t="s">
        <v>33</v>
      </c>
      <c r="L7669" s="72" t="s">
        <v>742</v>
      </c>
      <c r="M7669" s="72"/>
    </row>
    <row r="7670" spans="2:13" x14ac:dyDescent="0.25">
      <c r="B7670" s="72" t="s">
        <v>143</v>
      </c>
      <c r="C7670" s="72" t="s">
        <v>144</v>
      </c>
      <c r="D7670" s="72" t="s">
        <v>12</v>
      </c>
      <c r="E7670" s="72" t="s">
        <v>154</v>
      </c>
      <c r="F7670" s="73">
        <v>-21758</v>
      </c>
      <c r="G7670" s="72" t="s">
        <v>14</v>
      </c>
      <c r="H7670" s="72" t="s">
        <v>155</v>
      </c>
      <c r="I7670" s="72" t="s">
        <v>16</v>
      </c>
      <c r="J7670" s="72" t="s">
        <v>18</v>
      </c>
      <c r="K7670" s="72" t="s">
        <v>33</v>
      </c>
      <c r="L7670" s="72" t="s">
        <v>551</v>
      </c>
      <c r="M7670" s="72"/>
    </row>
    <row r="7671" spans="2:13" x14ac:dyDescent="0.25">
      <c r="B7671" s="72" t="s">
        <v>143</v>
      </c>
      <c r="C7671" s="72" t="s">
        <v>144</v>
      </c>
      <c r="D7671" s="72" t="s">
        <v>12</v>
      </c>
      <c r="E7671" s="72" t="s">
        <v>209</v>
      </c>
      <c r="F7671" s="73">
        <v>1910976</v>
      </c>
      <c r="G7671" s="72" t="s">
        <v>14</v>
      </c>
      <c r="H7671" s="72" t="s">
        <v>15</v>
      </c>
      <c r="I7671" s="72" t="s">
        <v>136</v>
      </c>
      <c r="J7671" s="72" t="s">
        <v>18</v>
      </c>
      <c r="K7671" s="72" t="s">
        <v>184</v>
      </c>
      <c r="L7671" s="72" t="s">
        <v>639</v>
      </c>
      <c r="M7671" s="72" t="s">
        <v>159</v>
      </c>
    </row>
    <row r="7672" spans="2:13" x14ac:dyDescent="0.25">
      <c r="B7672" s="72" t="s">
        <v>143</v>
      </c>
      <c r="C7672" s="72" t="s">
        <v>144</v>
      </c>
      <c r="D7672" s="72" t="s">
        <v>12</v>
      </c>
      <c r="E7672" s="72" t="s">
        <v>160</v>
      </c>
      <c r="F7672" s="73">
        <v>212144</v>
      </c>
      <c r="G7672" s="72" t="s">
        <v>14</v>
      </c>
      <c r="H7672" s="72" t="s">
        <v>15</v>
      </c>
      <c r="I7672" s="72" t="s">
        <v>16</v>
      </c>
      <c r="J7672" s="72" t="s">
        <v>18</v>
      </c>
      <c r="K7672" s="72" t="s">
        <v>33</v>
      </c>
      <c r="L7672" s="72" t="s">
        <v>239</v>
      </c>
      <c r="M7672" s="72" t="s">
        <v>248</v>
      </c>
    </row>
    <row r="7673" spans="2:13" x14ac:dyDescent="0.25">
      <c r="B7673" s="72" t="s">
        <v>143</v>
      </c>
      <c r="C7673" s="72" t="s">
        <v>144</v>
      </c>
      <c r="D7673" s="72" t="s">
        <v>12</v>
      </c>
      <c r="E7673" s="72" t="s">
        <v>145</v>
      </c>
      <c r="F7673" s="73">
        <v>-23284</v>
      </c>
      <c r="G7673" s="72" t="s">
        <v>14</v>
      </c>
      <c r="H7673" s="72" t="s">
        <v>155</v>
      </c>
      <c r="I7673" s="72" t="s">
        <v>16</v>
      </c>
      <c r="J7673" s="72" t="s">
        <v>18</v>
      </c>
      <c r="K7673" s="72" t="s">
        <v>33</v>
      </c>
      <c r="L7673" s="72" t="s">
        <v>338</v>
      </c>
      <c r="M7673" s="72"/>
    </row>
    <row r="7674" spans="2:13" x14ac:dyDescent="0.25">
      <c r="B7674" s="72" t="s">
        <v>143</v>
      </c>
      <c r="C7674" s="72" t="s">
        <v>144</v>
      </c>
      <c r="D7674" s="72" t="s">
        <v>12</v>
      </c>
      <c r="E7674" s="72" t="s">
        <v>237</v>
      </c>
      <c r="F7674" s="73">
        <v>12828</v>
      </c>
      <c r="G7674" s="72" t="s">
        <v>14</v>
      </c>
      <c r="H7674" s="72" t="s">
        <v>155</v>
      </c>
      <c r="I7674" s="72" t="s">
        <v>16</v>
      </c>
      <c r="J7674" s="72" t="s">
        <v>18</v>
      </c>
      <c r="K7674" s="72" t="s">
        <v>147</v>
      </c>
      <c r="L7674" s="72" t="s">
        <v>476</v>
      </c>
      <c r="M7674" s="72" t="s">
        <v>163</v>
      </c>
    </row>
    <row r="7675" spans="2:13" x14ac:dyDescent="0.25">
      <c r="B7675" s="72" t="s">
        <v>143</v>
      </c>
      <c r="C7675" s="72" t="s">
        <v>144</v>
      </c>
      <c r="D7675" s="72" t="s">
        <v>12</v>
      </c>
      <c r="E7675" s="72" t="s">
        <v>183</v>
      </c>
      <c r="F7675" s="73">
        <v>7506</v>
      </c>
      <c r="G7675" s="72" t="s">
        <v>14</v>
      </c>
      <c r="H7675" s="72" t="s">
        <v>15</v>
      </c>
      <c r="I7675" s="72" t="s">
        <v>16</v>
      </c>
      <c r="J7675" s="72" t="s">
        <v>18</v>
      </c>
      <c r="K7675" s="72" t="s">
        <v>214</v>
      </c>
      <c r="L7675" s="72" t="s">
        <v>647</v>
      </c>
      <c r="M7675" s="72" t="s">
        <v>248</v>
      </c>
    </row>
    <row r="7676" spans="2:13" x14ac:dyDescent="0.25">
      <c r="B7676" s="72" t="s">
        <v>143</v>
      </c>
      <c r="C7676" s="72" t="s">
        <v>144</v>
      </c>
      <c r="D7676" s="72" t="s">
        <v>12</v>
      </c>
      <c r="E7676" s="72" t="s">
        <v>199</v>
      </c>
      <c r="F7676" s="73">
        <v>3815</v>
      </c>
      <c r="G7676" s="72" t="s">
        <v>14</v>
      </c>
      <c r="H7676" s="72" t="s">
        <v>155</v>
      </c>
      <c r="I7676" s="72" t="s">
        <v>16</v>
      </c>
      <c r="J7676" s="72" t="s">
        <v>18</v>
      </c>
      <c r="K7676" s="72" t="s">
        <v>33</v>
      </c>
      <c r="L7676" s="72" t="s">
        <v>331</v>
      </c>
      <c r="M7676" s="72"/>
    </row>
    <row r="7677" spans="2:13" x14ac:dyDescent="0.25">
      <c r="B7677" s="72" t="s">
        <v>143</v>
      </c>
      <c r="C7677" s="72" t="s">
        <v>144</v>
      </c>
      <c r="D7677" s="72" t="s">
        <v>12</v>
      </c>
      <c r="E7677" s="72" t="s">
        <v>227</v>
      </c>
      <c r="F7677" s="73">
        <v>81586</v>
      </c>
      <c r="G7677" s="72" t="s">
        <v>14</v>
      </c>
      <c r="H7677" s="72" t="s">
        <v>155</v>
      </c>
      <c r="I7677" s="72" t="s">
        <v>16</v>
      </c>
      <c r="J7677" s="72" t="s">
        <v>18</v>
      </c>
      <c r="K7677" s="72" t="s">
        <v>33</v>
      </c>
      <c r="L7677" s="72" t="s">
        <v>385</v>
      </c>
      <c r="M7677" s="72" t="s">
        <v>172</v>
      </c>
    </row>
    <row r="7678" spans="2:13" x14ac:dyDescent="0.25">
      <c r="B7678" s="72" t="s">
        <v>143</v>
      </c>
      <c r="C7678" s="72" t="s">
        <v>144</v>
      </c>
      <c r="D7678" s="72" t="s">
        <v>12</v>
      </c>
      <c r="E7678" s="72" t="s">
        <v>149</v>
      </c>
      <c r="F7678" s="73">
        <v>50379</v>
      </c>
      <c r="G7678" s="72" t="s">
        <v>14</v>
      </c>
      <c r="H7678" s="72" t="s">
        <v>155</v>
      </c>
      <c r="I7678" s="72" t="s">
        <v>16</v>
      </c>
      <c r="J7678" s="72" t="s">
        <v>18</v>
      </c>
      <c r="K7678" s="72" t="s">
        <v>267</v>
      </c>
      <c r="L7678" s="72" t="s">
        <v>641</v>
      </c>
      <c r="M7678" s="72" t="s">
        <v>151</v>
      </c>
    </row>
    <row r="7679" spans="2:13" x14ac:dyDescent="0.25">
      <c r="B7679" s="72" t="s">
        <v>143</v>
      </c>
      <c r="C7679" s="72" t="s">
        <v>144</v>
      </c>
      <c r="D7679" s="72" t="s">
        <v>12</v>
      </c>
      <c r="E7679" s="72" t="s">
        <v>227</v>
      </c>
      <c r="F7679" s="73">
        <v>649473</v>
      </c>
      <c r="G7679" s="72" t="s">
        <v>14</v>
      </c>
      <c r="H7679" s="72" t="s">
        <v>15</v>
      </c>
      <c r="I7679" s="72" t="s">
        <v>16</v>
      </c>
      <c r="J7679" s="72" t="s">
        <v>18</v>
      </c>
      <c r="K7679" s="72" t="s">
        <v>184</v>
      </c>
      <c r="L7679" s="72" t="s">
        <v>317</v>
      </c>
      <c r="M7679" s="72" t="s">
        <v>191</v>
      </c>
    </row>
    <row r="7680" spans="2:13" x14ac:dyDescent="0.25">
      <c r="B7680" s="72" t="s">
        <v>143</v>
      </c>
      <c r="C7680" s="72" t="s">
        <v>144</v>
      </c>
      <c r="D7680" s="72" t="s">
        <v>12</v>
      </c>
      <c r="E7680" s="72" t="s">
        <v>177</v>
      </c>
      <c r="F7680" s="73">
        <v>98174</v>
      </c>
      <c r="G7680" s="72" t="s">
        <v>14</v>
      </c>
      <c r="H7680" s="72" t="s">
        <v>155</v>
      </c>
      <c r="I7680" s="72" t="s">
        <v>16</v>
      </c>
      <c r="J7680" s="72" t="s">
        <v>18</v>
      </c>
      <c r="K7680" s="72" t="s">
        <v>33</v>
      </c>
      <c r="L7680" s="72" t="s">
        <v>153</v>
      </c>
      <c r="M7680" s="72"/>
    </row>
    <row r="7681" spans="2:13" x14ac:dyDescent="0.25">
      <c r="B7681" s="72" t="s">
        <v>143</v>
      </c>
      <c r="C7681" s="72" t="s">
        <v>144</v>
      </c>
      <c r="D7681" s="72" t="s">
        <v>12</v>
      </c>
      <c r="E7681" s="72" t="s">
        <v>229</v>
      </c>
      <c r="F7681" s="73">
        <v>-419</v>
      </c>
      <c r="G7681" s="72" t="s">
        <v>14</v>
      </c>
      <c r="H7681" s="72" t="s">
        <v>15</v>
      </c>
      <c r="I7681" s="72" t="s">
        <v>16</v>
      </c>
      <c r="J7681" s="72" t="s">
        <v>18</v>
      </c>
      <c r="K7681" s="72" t="s">
        <v>24</v>
      </c>
      <c r="L7681" s="72" t="s">
        <v>122</v>
      </c>
      <c r="M7681" s="72"/>
    </row>
    <row r="7682" spans="2:13" x14ac:dyDescent="0.25">
      <c r="B7682" s="72" t="s">
        <v>143</v>
      </c>
      <c r="C7682" s="72" t="s">
        <v>144</v>
      </c>
      <c r="D7682" s="72" t="s">
        <v>12</v>
      </c>
      <c r="E7682" s="72" t="s">
        <v>227</v>
      </c>
      <c r="F7682" s="73">
        <v>117756</v>
      </c>
      <c r="G7682" s="72" t="s">
        <v>14</v>
      </c>
      <c r="H7682" s="72" t="s">
        <v>15</v>
      </c>
      <c r="I7682" s="72" t="s">
        <v>16</v>
      </c>
      <c r="J7682" s="72" t="s">
        <v>18</v>
      </c>
      <c r="K7682" s="72" t="s">
        <v>147</v>
      </c>
      <c r="L7682" s="72" t="s">
        <v>236</v>
      </c>
      <c r="M7682" s="72" t="s">
        <v>163</v>
      </c>
    </row>
    <row r="7683" spans="2:13" x14ac:dyDescent="0.25">
      <c r="B7683" s="72" t="s">
        <v>143</v>
      </c>
      <c r="C7683" s="72" t="s">
        <v>144</v>
      </c>
      <c r="D7683" s="72" t="s">
        <v>12</v>
      </c>
      <c r="E7683" s="72" t="s">
        <v>188</v>
      </c>
      <c r="F7683" s="73">
        <v>757007</v>
      </c>
      <c r="G7683" s="72" t="s">
        <v>14</v>
      </c>
      <c r="H7683" s="72" t="s">
        <v>15</v>
      </c>
      <c r="I7683" s="72" t="s">
        <v>16</v>
      </c>
      <c r="J7683" s="72" t="s">
        <v>17</v>
      </c>
      <c r="K7683" s="72" t="s">
        <v>33</v>
      </c>
      <c r="L7683" s="72" t="s">
        <v>541</v>
      </c>
      <c r="M7683" s="72" t="s">
        <v>151</v>
      </c>
    </row>
    <row r="7684" spans="2:13" x14ac:dyDescent="0.25">
      <c r="B7684" s="72" t="s">
        <v>143</v>
      </c>
      <c r="C7684" s="72" t="s">
        <v>144</v>
      </c>
      <c r="D7684" s="72" t="s">
        <v>12</v>
      </c>
      <c r="E7684" s="72" t="s">
        <v>229</v>
      </c>
      <c r="F7684" s="73">
        <v>-4493</v>
      </c>
      <c r="G7684" s="72" t="s">
        <v>14</v>
      </c>
      <c r="H7684" s="72" t="s">
        <v>15</v>
      </c>
      <c r="I7684" s="72" t="s">
        <v>16</v>
      </c>
      <c r="J7684" s="72" t="s">
        <v>18</v>
      </c>
      <c r="K7684" s="72" t="s">
        <v>205</v>
      </c>
      <c r="L7684" s="72" t="s">
        <v>460</v>
      </c>
      <c r="M7684" s="72"/>
    </row>
    <row r="7685" spans="2:13" x14ac:dyDescent="0.25">
      <c r="B7685" s="72" t="s">
        <v>143</v>
      </c>
      <c r="C7685" s="72" t="s">
        <v>144</v>
      </c>
      <c r="D7685" s="72" t="s">
        <v>12</v>
      </c>
      <c r="E7685" s="72" t="s">
        <v>181</v>
      </c>
      <c r="F7685" s="73">
        <v>-54</v>
      </c>
      <c r="G7685" s="72" t="s">
        <v>14</v>
      </c>
      <c r="H7685" s="72" t="s">
        <v>15</v>
      </c>
      <c r="I7685" s="72" t="s">
        <v>16</v>
      </c>
      <c r="J7685" s="72" t="s">
        <v>18</v>
      </c>
      <c r="K7685" s="72" t="s">
        <v>33</v>
      </c>
      <c r="L7685" s="72" t="s">
        <v>512</v>
      </c>
      <c r="M7685" s="72"/>
    </row>
    <row r="7686" spans="2:13" x14ac:dyDescent="0.25">
      <c r="B7686" s="72" t="s">
        <v>143</v>
      </c>
      <c r="C7686" s="72" t="s">
        <v>144</v>
      </c>
      <c r="D7686" s="72" t="s">
        <v>12</v>
      </c>
      <c r="E7686" s="72" t="s">
        <v>219</v>
      </c>
      <c r="F7686" s="73">
        <v>13795</v>
      </c>
      <c r="G7686" s="72" t="s">
        <v>14</v>
      </c>
      <c r="H7686" s="72" t="s">
        <v>15</v>
      </c>
      <c r="I7686" s="72" t="s">
        <v>16</v>
      </c>
      <c r="J7686" s="72" t="s">
        <v>18</v>
      </c>
      <c r="K7686" s="72" t="s">
        <v>24</v>
      </c>
      <c r="L7686" s="72" t="s">
        <v>25</v>
      </c>
      <c r="M7686" s="72"/>
    </row>
    <row r="7687" spans="2:13" x14ac:dyDescent="0.25">
      <c r="B7687" s="72" t="s">
        <v>143</v>
      </c>
      <c r="C7687" s="72" t="s">
        <v>144</v>
      </c>
      <c r="D7687" s="72" t="s">
        <v>12</v>
      </c>
      <c r="E7687" s="72" t="s">
        <v>227</v>
      </c>
      <c r="F7687" s="73">
        <v>159774</v>
      </c>
      <c r="G7687" s="72" t="s">
        <v>14</v>
      </c>
      <c r="H7687" s="72" t="s">
        <v>15</v>
      </c>
      <c r="I7687" s="72" t="s">
        <v>16</v>
      </c>
      <c r="J7687" s="72" t="s">
        <v>18</v>
      </c>
      <c r="K7687" s="72" t="s">
        <v>21</v>
      </c>
      <c r="L7687" s="72" t="s">
        <v>178</v>
      </c>
      <c r="M7687" s="72" t="s">
        <v>163</v>
      </c>
    </row>
    <row r="7688" spans="2:13" x14ac:dyDescent="0.25">
      <c r="B7688" s="72" t="s">
        <v>143</v>
      </c>
      <c r="C7688" s="72" t="s">
        <v>144</v>
      </c>
      <c r="D7688" s="72" t="s">
        <v>12</v>
      </c>
      <c r="E7688" s="72" t="s">
        <v>197</v>
      </c>
      <c r="F7688" s="73">
        <v>2119841</v>
      </c>
      <c r="G7688" s="72" t="s">
        <v>14</v>
      </c>
      <c r="H7688" s="72" t="s">
        <v>15</v>
      </c>
      <c r="I7688" s="72" t="s">
        <v>16</v>
      </c>
      <c r="J7688" s="72" t="s">
        <v>18</v>
      </c>
      <c r="K7688" s="72" t="s">
        <v>214</v>
      </c>
      <c r="L7688" s="72" t="s">
        <v>450</v>
      </c>
      <c r="M7688" s="72" t="s">
        <v>163</v>
      </c>
    </row>
    <row r="7689" spans="2:13" x14ac:dyDescent="0.25">
      <c r="B7689" s="72" t="s">
        <v>143</v>
      </c>
      <c r="C7689" s="72" t="s">
        <v>144</v>
      </c>
      <c r="D7689" s="72" t="s">
        <v>12</v>
      </c>
      <c r="E7689" s="72" t="s">
        <v>183</v>
      </c>
      <c r="F7689" s="73">
        <v>230788</v>
      </c>
      <c r="G7689" s="72" t="s">
        <v>14</v>
      </c>
      <c r="H7689" s="72" t="s">
        <v>155</v>
      </c>
      <c r="I7689" s="72" t="s">
        <v>16</v>
      </c>
      <c r="J7689" s="72" t="s">
        <v>18</v>
      </c>
      <c r="K7689" s="72" t="s">
        <v>33</v>
      </c>
      <c r="L7689" s="72" t="s">
        <v>392</v>
      </c>
      <c r="M7689" s="72" t="s">
        <v>248</v>
      </c>
    </row>
    <row r="7690" spans="2:13" x14ac:dyDescent="0.25">
      <c r="B7690" s="72" t="s">
        <v>143</v>
      </c>
      <c r="C7690" s="72" t="s">
        <v>144</v>
      </c>
      <c r="D7690" s="72" t="s">
        <v>12</v>
      </c>
      <c r="E7690" s="72" t="s">
        <v>213</v>
      </c>
      <c r="F7690" s="73">
        <v>1663</v>
      </c>
      <c r="G7690" s="72" t="s">
        <v>14</v>
      </c>
      <c r="H7690" s="72" t="s">
        <v>15</v>
      </c>
      <c r="I7690" s="72" t="s">
        <v>16</v>
      </c>
      <c r="J7690" s="72" t="s">
        <v>18</v>
      </c>
      <c r="K7690" s="72" t="s">
        <v>33</v>
      </c>
      <c r="L7690" s="72" t="s">
        <v>597</v>
      </c>
      <c r="M7690" s="72" t="s">
        <v>172</v>
      </c>
    </row>
    <row r="7691" spans="2:13" x14ac:dyDescent="0.25">
      <c r="B7691" s="72" t="s">
        <v>143</v>
      </c>
      <c r="C7691" s="72" t="s">
        <v>144</v>
      </c>
      <c r="D7691" s="72" t="s">
        <v>12</v>
      </c>
      <c r="E7691" s="72" t="s">
        <v>240</v>
      </c>
      <c r="F7691" s="73">
        <v>-18082</v>
      </c>
      <c r="G7691" s="72" t="s">
        <v>14</v>
      </c>
      <c r="H7691" s="72" t="s">
        <v>15</v>
      </c>
      <c r="I7691" s="72" t="s">
        <v>16</v>
      </c>
      <c r="J7691" s="72" t="s">
        <v>18</v>
      </c>
      <c r="K7691" s="72" t="s">
        <v>21</v>
      </c>
      <c r="L7691" s="72" t="s">
        <v>198</v>
      </c>
      <c r="M7691" s="72"/>
    </row>
    <row r="7692" spans="2:13" x14ac:dyDescent="0.25">
      <c r="B7692" s="72" t="s">
        <v>143</v>
      </c>
      <c r="C7692" s="72" t="s">
        <v>144</v>
      </c>
      <c r="D7692" s="72" t="s">
        <v>12</v>
      </c>
      <c r="E7692" s="72" t="s">
        <v>349</v>
      </c>
      <c r="F7692" s="73">
        <v>14730</v>
      </c>
      <c r="G7692" s="72" t="s">
        <v>14</v>
      </c>
      <c r="H7692" s="72" t="s">
        <v>15</v>
      </c>
      <c r="I7692" s="72" t="s">
        <v>16</v>
      </c>
      <c r="J7692" s="72" t="s">
        <v>18</v>
      </c>
      <c r="K7692" s="72" t="s">
        <v>245</v>
      </c>
      <c r="L7692" s="72" t="s">
        <v>564</v>
      </c>
      <c r="M7692" s="72" t="s">
        <v>322</v>
      </c>
    </row>
    <row r="7693" spans="2:13" x14ac:dyDescent="0.25">
      <c r="B7693" s="72" t="s">
        <v>143</v>
      </c>
      <c r="C7693" s="72" t="s">
        <v>144</v>
      </c>
      <c r="D7693" s="72" t="s">
        <v>12</v>
      </c>
      <c r="E7693" s="72" t="s">
        <v>181</v>
      </c>
      <c r="F7693" s="73">
        <v>-1249</v>
      </c>
      <c r="G7693" s="72" t="s">
        <v>14</v>
      </c>
      <c r="H7693" s="72" t="s">
        <v>15</v>
      </c>
      <c r="I7693" s="72" t="s">
        <v>16</v>
      </c>
      <c r="J7693" s="72" t="s">
        <v>18</v>
      </c>
      <c r="K7693" s="72" t="s">
        <v>189</v>
      </c>
      <c r="L7693" s="72" t="s">
        <v>500</v>
      </c>
      <c r="M7693" s="72"/>
    </row>
    <row r="7694" spans="2:13" x14ac:dyDescent="0.25">
      <c r="B7694" s="72" t="s">
        <v>143</v>
      </c>
      <c r="C7694" s="72" t="s">
        <v>144</v>
      </c>
      <c r="D7694" s="72" t="s">
        <v>12</v>
      </c>
      <c r="E7694" s="72" t="s">
        <v>164</v>
      </c>
      <c r="F7694" s="73">
        <v>-70</v>
      </c>
      <c r="G7694" s="72" t="s">
        <v>14</v>
      </c>
      <c r="H7694" s="72" t="s">
        <v>15</v>
      </c>
      <c r="I7694" s="72" t="s">
        <v>16</v>
      </c>
      <c r="J7694" s="72" t="s">
        <v>18</v>
      </c>
      <c r="K7694" s="72" t="s">
        <v>214</v>
      </c>
      <c r="L7694" s="72" t="s">
        <v>560</v>
      </c>
      <c r="M7694" s="72"/>
    </row>
    <row r="7695" spans="2:13" x14ac:dyDescent="0.25">
      <c r="B7695" s="72" t="s">
        <v>143</v>
      </c>
      <c r="C7695" s="72" t="s">
        <v>144</v>
      </c>
      <c r="D7695" s="72" t="s">
        <v>12</v>
      </c>
      <c r="E7695" s="72" t="s">
        <v>240</v>
      </c>
      <c r="F7695" s="73">
        <v>-2693</v>
      </c>
      <c r="G7695" s="72" t="s">
        <v>14</v>
      </c>
      <c r="H7695" s="72" t="s">
        <v>15</v>
      </c>
      <c r="I7695" s="72" t="s">
        <v>16</v>
      </c>
      <c r="J7695" s="72" t="s">
        <v>18</v>
      </c>
      <c r="K7695" s="72" t="s">
        <v>24</v>
      </c>
      <c r="L7695" s="72" t="s">
        <v>664</v>
      </c>
      <c r="M7695" s="72"/>
    </row>
    <row r="7696" spans="2:13" x14ac:dyDescent="0.25">
      <c r="B7696" s="72" t="s">
        <v>143</v>
      </c>
      <c r="C7696" s="72" t="s">
        <v>144</v>
      </c>
      <c r="D7696" s="72" t="s">
        <v>12</v>
      </c>
      <c r="E7696" s="72" t="s">
        <v>240</v>
      </c>
      <c r="F7696" s="73">
        <v>-21026</v>
      </c>
      <c r="G7696" s="72" t="s">
        <v>14</v>
      </c>
      <c r="H7696" s="72" t="s">
        <v>15</v>
      </c>
      <c r="I7696" s="72" t="s">
        <v>16</v>
      </c>
      <c r="J7696" s="72" t="s">
        <v>18</v>
      </c>
      <c r="K7696" s="72" t="s">
        <v>147</v>
      </c>
      <c r="L7696" s="72" t="s">
        <v>374</v>
      </c>
      <c r="M7696" s="72"/>
    </row>
    <row r="7697" spans="2:13" x14ac:dyDescent="0.25">
      <c r="B7697" s="72" t="s">
        <v>143</v>
      </c>
      <c r="C7697" s="72" t="s">
        <v>144</v>
      </c>
      <c r="D7697" s="72" t="s">
        <v>12</v>
      </c>
      <c r="E7697" s="72" t="s">
        <v>177</v>
      </c>
      <c r="F7697" s="73">
        <v>41963</v>
      </c>
      <c r="G7697" s="72" t="s">
        <v>14</v>
      </c>
      <c r="H7697" s="72" t="s">
        <v>15</v>
      </c>
      <c r="I7697" s="72" t="s">
        <v>16</v>
      </c>
      <c r="J7697" s="72" t="s">
        <v>18</v>
      </c>
      <c r="K7697" s="72" t="s">
        <v>33</v>
      </c>
      <c r="L7697" s="72" t="s">
        <v>348</v>
      </c>
      <c r="M7697" s="72"/>
    </row>
    <row r="7698" spans="2:13" x14ac:dyDescent="0.25">
      <c r="B7698" s="72" t="s">
        <v>143</v>
      </c>
      <c r="C7698" s="72" t="s">
        <v>144</v>
      </c>
      <c r="D7698" s="72" t="s">
        <v>12</v>
      </c>
      <c r="E7698" s="72" t="s">
        <v>328</v>
      </c>
      <c r="F7698" s="73">
        <v>15421</v>
      </c>
      <c r="G7698" s="72" t="s">
        <v>14</v>
      </c>
      <c r="H7698" s="72" t="s">
        <v>15</v>
      </c>
      <c r="I7698" s="72" t="s">
        <v>16</v>
      </c>
      <c r="J7698" s="72" t="s">
        <v>18</v>
      </c>
      <c r="K7698" s="72" t="s">
        <v>161</v>
      </c>
      <c r="L7698" s="72" t="s">
        <v>379</v>
      </c>
      <c r="M7698" s="72" t="s">
        <v>159</v>
      </c>
    </row>
    <row r="7699" spans="2:13" x14ac:dyDescent="0.25">
      <c r="B7699" s="72" t="s">
        <v>143</v>
      </c>
      <c r="C7699" s="72" t="s">
        <v>144</v>
      </c>
      <c r="D7699" s="72" t="s">
        <v>12</v>
      </c>
      <c r="E7699" s="72" t="s">
        <v>149</v>
      </c>
      <c r="F7699" s="73">
        <v>72735446</v>
      </c>
      <c r="G7699" s="72" t="s">
        <v>14</v>
      </c>
      <c r="H7699" s="72" t="s">
        <v>15</v>
      </c>
      <c r="I7699" s="72" t="s">
        <v>16</v>
      </c>
      <c r="J7699" s="72" t="s">
        <v>18</v>
      </c>
      <c r="K7699" s="72" t="s">
        <v>161</v>
      </c>
      <c r="L7699" s="72" t="s">
        <v>341</v>
      </c>
      <c r="M7699" s="72" t="s">
        <v>163</v>
      </c>
    </row>
    <row r="7700" spans="2:13" x14ac:dyDescent="0.25">
      <c r="B7700" s="72" t="s">
        <v>143</v>
      </c>
      <c r="C7700" s="72" t="s">
        <v>144</v>
      </c>
      <c r="D7700" s="72" t="s">
        <v>12</v>
      </c>
      <c r="E7700" s="72" t="s">
        <v>197</v>
      </c>
      <c r="F7700" s="73">
        <v>127647</v>
      </c>
      <c r="G7700" s="72" t="s">
        <v>14</v>
      </c>
      <c r="H7700" s="72" t="s">
        <v>15</v>
      </c>
      <c r="I7700" s="72" t="s">
        <v>16</v>
      </c>
      <c r="J7700" s="72" t="s">
        <v>18</v>
      </c>
      <c r="K7700" s="72" t="s">
        <v>147</v>
      </c>
      <c r="L7700" s="72" t="s">
        <v>706</v>
      </c>
      <c r="M7700" s="72" t="s">
        <v>248</v>
      </c>
    </row>
    <row r="7701" spans="2:13" x14ac:dyDescent="0.25">
      <c r="B7701" s="72" t="s">
        <v>143</v>
      </c>
      <c r="C7701" s="72" t="s">
        <v>144</v>
      </c>
      <c r="D7701" s="72" t="s">
        <v>12</v>
      </c>
      <c r="E7701" s="72" t="s">
        <v>152</v>
      </c>
      <c r="F7701" s="73">
        <v>-669</v>
      </c>
      <c r="G7701" s="72" t="s">
        <v>14</v>
      </c>
      <c r="H7701" s="72" t="s">
        <v>15</v>
      </c>
      <c r="I7701" s="72" t="s">
        <v>16</v>
      </c>
      <c r="J7701" s="72" t="s">
        <v>18</v>
      </c>
      <c r="K7701" s="72" t="s">
        <v>161</v>
      </c>
      <c r="L7701" s="72" t="s">
        <v>695</v>
      </c>
      <c r="M7701" s="72"/>
    </row>
    <row r="7702" spans="2:13" x14ac:dyDescent="0.25">
      <c r="B7702" s="72" t="s">
        <v>143</v>
      </c>
      <c r="C7702" s="72" t="s">
        <v>144</v>
      </c>
      <c r="D7702" s="72" t="s">
        <v>12</v>
      </c>
      <c r="E7702" s="72" t="s">
        <v>383</v>
      </c>
      <c r="F7702" s="73">
        <v>668819</v>
      </c>
      <c r="G7702" s="72" t="s">
        <v>14</v>
      </c>
      <c r="H7702" s="72" t="s">
        <v>15</v>
      </c>
      <c r="I7702" s="72" t="s">
        <v>16</v>
      </c>
      <c r="J7702" s="72" t="s">
        <v>18</v>
      </c>
      <c r="K7702" s="72" t="s">
        <v>205</v>
      </c>
      <c r="L7702" s="72" t="s">
        <v>210</v>
      </c>
      <c r="M7702" s="72" t="s">
        <v>293</v>
      </c>
    </row>
    <row r="7703" spans="2:13" x14ac:dyDescent="0.25">
      <c r="B7703" s="72" t="s">
        <v>143</v>
      </c>
      <c r="C7703" s="72" t="s">
        <v>144</v>
      </c>
      <c r="D7703" s="72" t="s">
        <v>12</v>
      </c>
      <c r="E7703" s="72" t="s">
        <v>213</v>
      </c>
      <c r="F7703" s="73">
        <v>34838</v>
      </c>
      <c r="G7703" s="72" t="s">
        <v>14</v>
      </c>
      <c r="H7703" s="72" t="s">
        <v>155</v>
      </c>
      <c r="I7703" s="72" t="s">
        <v>16</v>
      </c>
      <c r="J7703" s="72" t="s">
        <v>18</v>
      </c>
      <c r="K7703" s="72" t="s">
        <v>33</v>
      </c>
      <c r="L7703" s="72" t="s">
        <v>362</v>
      </c>
      <c r="M7703" s="72" t="s">
        <v>191</v>
      </c>
    </row>
    <row r="7704" spans="2:13" x14ac:dyDescent="0.25">
      <c r="B7704" s="72" t="s">
        <v>143</v>
      </c>
      <c r="C7704" s="72" t="s">
        <v>144</v>
      </c>
      <c r="D7704" s="72" t="s">
        <v>12</v>
      </c>
      <c r="E7704" s="72" t="s">
        <v>152</v>
      </c>
      <c r="F7704" s="73">
        <v>-83</v>
      </c>
      <c r="G7704" s="72" t="s">
        <v>14</v>
      </c>
      <c r="H7704" s="72" t="s">
        <v>155</v>
      </c>
      <c r="I7704" s="72" t="s">
        <v>16</v>
      </c>
      <c r="J7704" s="72" t="s">
        <v>18</v>
      </c>
      <c r="K7704" s="72" t="s">
        <v>33</v>
      </c>
      <c r="L7704" s="72" t="s">
        <v>844</v>
      </c>
      <c r="M7704" s="72"/>
    </row>
    <row r="7705" spans="2:13" x14ac:dyDescent="0.25">
      <c r="B7705" s="72" t="s">
        <v>143</v>
      </c>
      <c r="C7705" s="72" t="s">
        <v>144</v>
      </c>
      <c r="D7705" s="72" t="s">
        <v>12</v>
      </c>
      <c r="E7705" s="72" t="s">
        <v>282</v>
      </c>
      <c r="F7705" s="73">
        <v>-7321</v>
      </c>
      <c r="G7705" s="72" t="s">
        <v>14</v>
      </c>
      <c r="H7705" s="72" t="s">
        <v>155</v>
      </c>
      <c r="I7705" s="72" t="s">
        <v>16</v>
      </c>
      <c r="J7705" s="72" t="s">
        <v>18</v>
      </c>
      <c r="K7705" s="72" t="s">
        <v>33</v>
      </c>
      <c r="L7705" s="72" t="s">
        <v>636</v>
      </c>
      <c r="M7705" s="72"/>
    </row>
    <row r="7706" spans="2:13" x14ac:dyDescent="0.25">
      <c r="B7706" s="72" t="s">
        <v>143</v>
      </c>
      <c r="C7706" s="72" t="s">
        <v>144</v>
      </c>
      <c r="D7706" s="72" t="s">
        <v>12</v>
      </c>
      <c r="E7706" s="72" t="s">
        <v>145</v>
      </c>
      <c r="F7706" s="73">
        <v>-30</v>
      </c>
      <c r="G7706" s="72" t="s">
        <v>14</v>
      </c>
      <c r="H7706" s="72" t="s">
        <v>15</v>
      </c>
      <c r="I7706" s="72" t="s">
        <v>16</v>
      </c>
      <c r="J7706" s="72" t="s">
        <v>18</v>
      </c>
      <c r="K7706" s="72" t="s">
        <v>165</v>
      </c>
      <c r="L7706" s="72" t="s">
        <v>438</v>
      </c>
      <c r="M7706" s="72"/>
    </row>
    <row r="7707" spans="2:13" x14ac:dyDescent="0.25">
      <c r="B7707" s="72" t="s">
        <v>143</v>
      </c>
      <c r="C7707" s="72" t="s">
        <v>144</v>
      </c>
      <c r="D7707" s="72" t="s">
        <v>12</v>
      </c>
      <c r="E7707" s="72" t="s">
        <v>199</v>
      </c>
      <c r="F7707" s="73">
        <v>77682</v>
      </c>
      <c r="G7707" s="72" t="s">
        <v>14</v>
      </c>
      <c r="H7707" s="72" t="s">
        <v>155</v>
      </c>
      <c r="I7707" s="72" t="s">
        <v>16</v>
      </c>
      <c r="J7707" s="72" t="s">
        <v>18</v>
      </c>
      <c r="K7707" s="72" t="s">
        <v>147</v>
      </c>
      <c r="L7707" s="72" t="s">
        <v>241</v>
      </c>
      <c r="M7707" s="72"/>
    </row>
    <row r="7708" spans="2:13" x14ac:dyDescent="0.25">
      <c r="B7708" s="72" t="s">
        <v>143</v>
      </c>
      <c r="C7708" s="72" t="s">
        <v>144</v>
      </c>
      <c r="D7708" s="72" t="s">
        <v>12</v>
      </c>
      <c r="E7708" s="72" t="s">
        <v>154</v>
      </c>
      <c r="F7708" s="73">
        <v>-8169</v>
      </c>
      <c r="G7708" s="72" t="s">
        <v>14</v>
      </c>
      <c r="H7708" s="72" t="s">
        <v>155</v>
      </c>
      <c r="I7708" s="72" t="s">
        <v>16</v>
      </c>
      <c r="J7708" s="72" t="s">
        <v>18</v>
      </c>
      <c r="K7708" s="72" t="s">
        <v>147</v>
      </c>
      <c r="L7708" s="72" t="s">
        <v>404</v>
      </c>
      <c r="M7708" s="72"/>
    </row>
    <row r="7709" spans="2:13" x14ac:dyDescent="0.25">
      <c r="B7709" s="72" t="s">
        <v>143</v>
      </c>
      <c r="C7709" s="72" t="s">
        <v>144</v>
      </c>
      <c r="D7709" s="72" t="s">
        <v>12</v>
      </c>
      <c r="E7709" s="72" t="s">
        <v>244</v>
      </c>
      <c r="F7709" s="73">
        <v>41439</v>
      </c>
      <c r="G7709" s="72" t="s">
        <v>14</v>
      </c>
      <c r="H7709" s="72" t="s">
        <v>15</v>
      </c>
      <c r="I7709" s="72" t="s">
        <v>16</v>
      </c>
      <c r="J7709" s="72" t="s">
        <v>18</v>
      </c>
      <c r="K7709" s="72" t="s">
        <v>214</v>
      </c>
      <c r="L7709" s="72" t="s">
        <v>665</v>
      </c>
      <c r="M7709" s="72" t="s">
        <v>186</v>
      </c>
    </row>
    <row r="7710" spans="2:13" x14ac:dyDescent="0.25">
      <c r="B7710" s="72" t="s">
        <v>143</v>
      </c>
      <c r="C7710" s="72" t="s">
        <v>144</v>
      </c>
      <c r="D7710" s="72" t="s">
        <v>12</v>
      </c>
      <c r="E7710" s="72" t="s">
        <v>594</v>
      </c>
      <c r="F7710" s="73">
        <v>64489</v>
      </c>
      <c r="G7710" s="72" t="s">
        <v>14</v>
      </c>
      <c r="H7710" s="72" t="s">
        <v>15</v>
      </c>
      <c r="I7710" s="72" t="s">
        <v>16</v>
      </c>
      <c r="J7710" s="72" t="s">
        <v>18</v>
      </c>
      <c r="K7710" s="72" t="s">
        <v>147</v>
      </c>
      <c r="L7710" s="72" t="s">
        <v>529</v>
      </c>
      <c r="M7710" s="72" t="s">
        <v>293</v>
      </c>
    </row>
    <row r="7711" spans="2:13" x14ac:dyDescent="0.25">
      <c r="B7711" s="72" t="s">
        <v>143</v>
      </c>
      <c r="C7711" s="72" t="s">
        <v>144</v>
      </c>
      <c r="D7711" s="72" t="s">
        <v>12</v>
      </c>
      <c r="E7711" s="72" t="s">
        <v>177</v>
      </c>
      <c r="F7711" s="73">
        <v>1221480</v>
      </c>
      <c r="G7711" s="72" t="s">
        <v>14</v>
      </c>
      <c r="H7711" s="72" t="s">
        <v>15</v>
      </c>
      <c r="I7711" s="72" t="s">
        <v>16</v>
      </c>
      <c r="J7711" s="72" t="s">
        <v>18</v>
      </c>
      <c r="K7711" s="72" t="s">
        <v>147</v>
      </c>
      <c r="L7711" s="72" t="s">
        <v>374</v>
      </c>
      <c r="M7711" s="72"/>
    </row>
    <row r="7712" spans="2:13" x14ac:dyDescent="0.25">
      <c r="B7712" s="72" t="s">
        <v>143</v>
      </c>
      <c r="C7712" s="72" t="s">
        <v>144</v>
      </c>
      <c r="D7712" s="72" t="s">
        <v>12</v>
      </c>
      <c r="E7712" s="72" t="s">
        <v>164</v>
      </c>
      <c r="F7712" s="73">
        <v>-18</v>
      </c>
      <c r="G7712" s="72" t="s">
        <v>14</v>
      </c>
      <c r="H7712" s="72" t="s">
        <v>15</v>
      </c>
      <c r="I7712" s="72" t="s">
        <v>16</v>
      </c>
      <c r="J7712" s="72" t="s">
        <v>18</v>
      </c>
      <c r="K7712" s="72" t="s">
        <v>189</v>
      </c>
      <c r="L7712" s="72" t="s">
        <v>150</v>
      </c>
      <c r="M7712" s="72"/>
    </row>
    <row r="7713" spans="2:13" x14ac:dyDescent="0.25">
      <c r="B7713" s="72" t="s">
        <v>143</v>
      </c>
      <c r="C7713" s="72" t="s">
        <v>144</v>
      </c>
      <c r="D7713" s="72" t="s">
        <v>12</v>
      </c>
      <c r="E7713" s="72" t="s">
        <v>227</v>
      </c>
      <c r="F7713" s="73">
        <v>106415</v>
      </c>
      <c r="G7713" s="72" t="s">
        <v>14</v>
      </c>
      <c r="H7713" s="72" t="s">
        <v>15</v>
      </c>
      <c r="I7713" s="72" t="s">
        <v>16</v>
      </c>
      <c r="J7713" s="72" t="s">
        <v>18</v>
      </c>
      <c r="K7713" s="72" t="s">
        <v>147</v>
      </c>
      <c r="L7713" s="72" t="s">
        <v>437</v>
      </c>
      <c r="M7713" s="72" t="s">
        <v>163</v>
      </c>
    </row>
    <row r="7714" spans="2:13" x14ac:dyDescent="0.25">
      <c r="B7714" s="72" t="s">
        <v>143</v>
      </c>
      <c r="C7714" s="72" t="s">
        <v>144</v>
      </c>
      <c r="D7714" s="72" t="s">
        <v>12</v>
      </c>
      <c r="E7714" s="72" t="s">
        <v>282</v>
      </c>
      <c r="F7714" s="73">
        <v>-17</v>
      </c>
      <c r="G7714" s="72" t="s">
        <v>14</v>
      </c>
      <c r="H7714" s="72" t="s">
        <v>155</v>
      </c>
      <c r="I7714" s="72" t="s">
        <v>136</v>
      </c>
      <c r="J7714" s="72" t="s">
        <v>18</v>
      </c>
      <c r="K7714" s="72" t="s">
        <v>21</v>
      </c>
      <c r="L7714" s="72" t="s">
        <v>515</v>
      </c>
      <c r="M7714" s="72"/>
    </row>
    <row r="7715" spans="2:13" x14ac:dyDescent="0.25">
      <c r="B7715" s="72" t="s">
        <v>143</v>
      </c>
      <c r="C7715" s="72" t="s">
        <v>144</v>
      </c>
      <c r="D7715" s="72" t="s">
        <v>12</v>
      </c>
      <c r="E7715" s="72" t="s">
        <v>183</v>
      </c>
      <c r="F7715" s="73">
        <v>1670</v>
      </c>
      <c r="G7715" s="72" t="s">
        <v>14</v>
      </c>
      <c r="H7715" s="72" t="s">
        <v>15</v>
      </c>
      <c r="I7715" s="72" t="s">
        <v>16</v>
      </c>
      <c r="J7715" s="72" t="s">
        <v>18</v>
      </c>
      <c r="K7715" s="72" t="s">
        <v>33</v>
      </c>
      <c r="L7715" s="72" t="s">
        <v>156</v>
      </c>
      <c r="M7715" s="72" t="s">
        <v>151</v>
      </c>
    </row>
    <row r="7716" spans="2:13" x14ac:dyDescent="0.25">
      <c r="B7716" s="72" t="s">
        <v>143</v>
      </c>
      <c r="C7716" s="72" t="s">
        <v>144</v>
      </c>
      <c r="D7716" s="72" t="s">
        <v>12</v>
      </c>
      <c r="E7716" s="72" t="s">
        <v>154</v>
      </c>
      <c r="F7716" s="73">
        <v>-2816</v>
      </c>
      <c r="G7716" s="72" t="s">
        <v>14</v>
      </c>
      <c r="H7716" s="72" t="s">
        <v>15</v>
      </c>
      <c r="I7716" s="72" t="s">
        <v>16</v>
      </c>
      <c r="J7716" s="72" t="s">
        <v>18</v>
      </c>
      <c r="K7716" s="72" t="s">
        <v>147</v>
      </c>
      <c r="L7716" s="72" t="s">
        <v>365</v>
      </c>
      <c r="M7716" s="72"/>
    </row>
    <row r="7717" spans="2:13" x14ac:dyDescent="0.25">
      <c r="B7717" s="72" t="s">
        <v>143</v>
      </c>
      <c r="C7717" s="72" t="s">
        <v>144</v>
      </c>
      <c r="D7717" s="72" t="s">
        <v>12</v>
      </c>
      <c r="E7717" s="72" t="s">
        <v>292</v>
      </c>
      <c r="F7717" s="73">
        <v>361624</v>
      </c>
      <c r="G7717" s="72" t="s">
        <v>14</v>
      </c>
      <c r="H7717" s="72" t="s">
        <v>15</v>
      </c>
      <c r="I7717" s="72" t="s">
        <v>16</v>
      </c>
      <c r="J7717" s="72" t="s">
        <v>18</v>
      </c>
      <c r="K7717" s="72" t="s">
        <v>21</v>
      </c>
      <c r="L7717" s="72" t="s">
        <v>711</v>
      </c>
      <c r="M7717" s="72" t="s">
        <v>384</v>
      </c>
    </row>
    <row r="7718" spans="2:13" x14ac:dyDescent="0.25">
      <c r="B7718" s="72" t="s">
        <v>143</v>
      </c>
      <c r="C7718" s="72" t="s">
        <v>144</v>
      </c>
      <c r="D7718" s="72" t="s">
        <v>12</v>
      </c>
      <c r="E7718" s="72" t="s">
        <v>154</v>
      </c>
      <c r="F7718" s="73">
        <v>-483</v>
      </c>
      <c r="G7718" s="72" t="s">
        <v>14</v>
      </c>
      <c r="H7718" s="72" t="s">
        <v>155</v>
      </c>
      <c r="I7718" s="72" t="s">
        <v>16</v>
      </c>
      <c r="J7718" s="72" t="s">
        <v>18</v>
      </c>
      <c r="K7718" s="72" t="s">
        <v>147</v>
      </c>
      <c r="L7718" s="72" t="s">
        <v>476</v>
      </c>
      <c r="M7718" s="72"/>
    </row>
    <row r="7719" spans="2:13" x14ac:dyDescent="0.25">
      <c r="B7719" s="72" t="s">
        <v>143</v>
      </c>
      <c r="C7719" s="72" t="s">
        <v>144</v>
      </c>
      <c r="D7719" s="72" t="s">
        <v>12</v>
      </c>
      <c r="E7719" s="72" t="s">
        <v>335</v>
      </c>
      <c r="F7719" s="73">
        <v>160529</v>
      </c>
      <c r="G7719" s="72" t="s">
        <v>14</v>
      </c>
      <c r="H7719" s="72" t="s">
        <v>15</v>
      </c>
      <c r="I7719" s="72" t="s">
        <v>16</v>
      </c>
      <c r="J7719" s="72" t="s">
        <v>18</v>
      </c>
      <c r="K7719" s="72" t="s">
        <v>33</v>
      </c>
      <c r="L7719" s="72" t="s">
        <v>256</v>
      </c>
      <c r="M7719" s="72" t="s">
        <v>337</v>
      </c>
    </row>
    <row r="7720" spans="2:13" x14ac:dyDescent="0.25">
      <c r="B7720" s="72" t="s">
        <v>143</v>
      </c>
      <c r="C7720" s="72" t="s">
        <v>144</v>
      </c>
      <c r="D7720" s="72" t="s">
        <v>12</v>
      </c>
      <c r="E7720" s="72" t="s">
        <v>229</v>
      </c>
      <c r="F7720" s="73">
        <v>-8811</v>
      </c>
      <c r="G7720" s="72" t="s">
        <v>14</v>
      </c>
      <c r="H7720" s="72" t="s">
        <v>155</v>
      </c>
      <c r="I7720" s="72" t="s">
        <v>16</v>
      </c>
      <c r="J7720" s="72" t="s">
        <v>18</v>
      </c>
      <c r="K7720" s="72" t="s">
        <v>147</v>
      </c>
      <c r="L7720" s="72" t="s">
        <v>498</v>
      </c>
      <c r="M7720" s="72"/>
    </row>
    <row r="7721" spans="2:13" x14ac:dyDescent="0.25">
      <c r="B7721" s="72" t="s">
        <v>143</v>
      </c>
      <c r="C7721" s="72" t="s">
        <v>144</v>
      </c>
      <c r="D7721" s="72" t="s">
        <v>12</v>
      </c>
      <c r="E7721" s="72" t="s">
        <v>177</v>
      </c>
      <c r="F7721" s="73">
        <v>118</v>
      </c>
      <c r="G7721" s="72" t="s">
        <v>31</v>
      </c>
      <c r="H7721" s="72" t="s">
        <v>15</v>
      </c>
      <c r="I7721" s="72" t="s">
        <v>16</v>
      </c>
      <c r="J7721" s="72" t="s">
        <v>17</v>
      </c>
      <c r="K7721" s="72" t="s">
        <v>257</v>
      </c>
      <c r="L7721" s="72" t="s">
        <v>689</v>
      </c>
      <c r="M7721" s="72"/>
    </row>
    <row r="7722" spans="2:13" x14ac:dyDescent="0.25">
      <c r="B7722" s="72" t="s">
        <v>143</v>
      </c>
      <c r="C7722" s="72" t="s">
        <v>144</v>
      </c>
      <c r="D7722" s="72" t="s">
        <v>12</v>
      </c>
      <c r="E7722" s="72" t="s">
        <v>149</v>
      </c>
      <c r="F7722" s="73">
        <v>69144938</v>
      </c>
      <c r="G7722" s="72" t="s">
        <v>14</v>
      </c>
      <c r="H7722" s="72" t="s">
        <v>15</v>
      </c>
      <c r="I7722" s="72" t="s">
        <v>16</v>
      </c>
      <c r="J7722" s="72" t="s">
        <v>18</v>
      </c>
      <c r="K7722" s="72" t="s">
        <v>147</v>
      </c>
      <c r="L7722" s="72" t="s">
        <v>475</v>
      </c>
      <c r="M7722" s="72" t="s">
        <v>151</v>
      </c>
    </row>
    <row r="7723" spans="2:13" x14ac:dyDescent="0.25">
      <c r="B7723" s="72" t="s">
        <v>143</v>
      </c>
      <c r="C7723" s="72" t="s">
        <v>144</v>
      </c>
      <c r="D7723" s="72" t="s">
        <v>12</v>
      </c>
      <c r="E7723" s="72" t="s">
        <v>229</v>
      </c>
      <c r="F7723" s="73">
        <v>-12548</v>
      </c>
      <c r="G7723" s="72" t="s">
        <v>14</v>
      </c>
      <c r="H7723" s="72" t="s">
        <v>15</v>
      </c>
      <c r="I7723" s="72" t="s">
        <v>16</v>
      </c>
      <c r="J7723" s="72" t="s">
        <v>18</v>
      </c>
      <c r="K7723" s="72" t="s">
        <v>147</v>
      </c>
      <c r="L7723" s="72" t="s">
        <v>574</v>
      </c>
      <c r="M7723" s="72"/>
    </row>
    <row r="7724" spans="2:13" x14ac:dyDescent="0.25">
      <c r="B7724" s="72" t="s">
        <v>143</v>
      </c>
      <c r="C7724" s="72" t="s">
        <v>144</v>
      </c>
      <c r="D7724" s="72" t="s">
        <v>12</v>
      </c>
      <c r="E7724" s="72" t="s">
        <v>229</v>
      </c>
      <c r="F7724" s="73">
        <v>-369957</v>
      </c>
      <c r="G7724" s="72" t="s">
        <v>14</v>
      </c>
      <c r="H7724" s="72" t="s">
        <v>15</v>
      </c>
      <c r="I7724" s="72" t="s">
        <v>16</v>
      </c>
      <c r="J7724" s="72" t="s">
        <v>18</v>
      </c>
      <c r="K7724" s="72" t="s">
        <v>257</v>
      </c>
      <c r="L7724" s="72" t="s">
        <v>634</v>
      </c>
      <c r="M7724" s="72"/>
    </row>
    <row r="7725" spans="2:13" x14ac:dyDescent="0.25">
      <c r="B7725" s="72" t="s">
        <v>143</v>
      </c>
      <c r="C7725" s="72" t="s">
        <v>144</v>
      </c>
      <c r="D7725" s="72" t="s">
        <v>12</v>
      </c>
      <c r="E7725" s="72" t="s">
        <v>199</v>
      </c>
      <c r="F7725" s="73">
        <v>27260</v>
      </c>
      <c r="G7725" s="72" t="s">
        <v>14</v>
      </c>
      <c r="H7725" s="72" t="s">
        <v>15</v>
      </c>
      <c r="I7725" s="72" t="s">
        <v>16</v>
      </c>
      <c r="J7725" s="72" t="s">
        <v>18</v>
      </c>
      <c r="K7725" s="72" t="s">
        <v>189</v>
      </c>
      <c r="L7725" s="72" t="s">
        <v>685</v>
      </c>
      <c r="M7725" s="72"/>
    </row>
    <row r="7726" spans="2:13" x14ac:dyDescent="0.25">
      <c r="B7726" s="72" t="s">
        <v>143</v>
      </c>
      <c r="C7726" s="72" t="s">
        <v>144</v>
      </c>
      <c r="D7726" s="72" t="s">
        <v>12</v>
      </c>
      <c r="E7726" s="72" t="s">
        <v>213</v>
      </c>
      <c r="F7726" s="73">
        <v>40427</v>
      </c>
      <c r="G7726" s="72" t="s">
        <v>14</v>
      </c>
      <c r="H7726" s="72" t="s">
        <v>15</v>
      </c>
      <c r="I7726" s="72" t="s">
        <v>16</v>
      </c>
      <c r="J7726" s="72" t="s">
        <v>18</v>
      </c>
      <c r="K7726" s="72" t="s">
        <v>33</v>
      </c>
      <c r="L7726" s="72" t="s">
        <v>649</v>
      </c>
      <c r="M7726" s="72" t="s">
        <v>172</v>
      </c>
    </row>
    <row r="7727" spans="2:13" x14ac:dyDescent="0.25">
      <c r="B7727" s="72" t="s">
        <v>143</v>
      </c>
      <c r="C7727" s="72" t="s">
        <v>144</v>
      </c>
      <c r="D7727" s="72" t="s">
        <v>12</v>
      </c>
      <c r="E7727" s="72" t="s">
        <v>164</v>
      </c>
      <c r="F7727" s="73">
        <v>-127</v>
      </c>
      <c r="G7727" s="72" t="s">
        <v>14</v>
      </c>
      <c r="H7727" s="72" t="s">
        <v>15</v>
      </c>
      <c r="I7727" s="72" t="s">
        <v>16</v>
      </c>
      <c r="J7727" s="72" t="s">
        <v>18</v>
      </c>
      <c r="K7727" s="72" t="s">
        <v>147</v>
      </c>
      <c r="L7727" s="72" t="s">
        <v>358</v>
      </c>
      <c r="M7727" s="72"/>
    </row>
    <row r="7728" spans="2:13" x14ac:dyDescent="0.25">
      <c r="B7728" s="72" t="s">
        <v>143</v>
      </c>
      <c r="C7728" s="72" t="s">
        <v>144</v>
      </c>
      <c r="D7728" s="72" t="s">
        <v>12</v>
      </c>
      <c r="E7728" s="72" t="s">
        <v>181</v>
      </c>
      <c r="F7728" s="73">
        <v>-81</v>
      </c>
      <c r="G7728" s="72" t="s">
        <v>14</v>
      </c>
      <c r="H7728" s="72" t="s">
        <v>155</v>
      </c>
      <c r="I7728" s="72" t="s">
        <v>16</v>
      </c>
      <c r="J7728" s="72" t="s">
        <v>18</v>
      </c>
      <c r="K7728" s="72" t="s">
        <v>33</v>
      </c>
      <c r="L7728" s="72" t="s">
        <v>714</v>
      </c>
      <c r="M7728" s="72"/>
    </row>
    <row r="7729" spans="2:13" x14ac:dyDescent="0.25">
      <c r="B7729" s="72" t="s">
        <v>143</v>
      </c>
      <c r="C7729" s="72" t="s">
        <v>144</v>
      </c>
      <c r="D7729" s="72" t="s">
        <v>12</v>
      </c>
      <c r="E7729" s="72" t="s">
        <v>501</v>
      </c>
      <c r="F7729" s="73">
        <v>9301</v>
      </c>
      <c r="G7729" s="72" t="s">
        <v>14</v>
      </c>
      <c r="H7729" s="72" t="s">
        <v>15</v>
      </c>
      <c r="I7729" s="72" t="s">
        <v>16</v>
      </c>
      <c r="J7729" s="72" t="s">
        <v>18</v>
      </c>
      <c r="K7729" s="72" t="s">
        <v>147</v>
      </c>
      <c r="L7729" s="72" t="s">
        <v>622</v>
      </c>
      <c r="M7729" s="72"/>
    </row>
    <row r="7730" spans="2:13" x14ac:dyDescent="0.25">
      <c r="B7730" s="72" t="s">
        <v>143</v>
      </c>
      <c r="C7730" s="72" t="s">
        <v>144</v>
      </c>
      <c r="D7730" s="72" t="s">
        <v>12</v>
      </c>
      <c r="E7730" s="72" t="s">
        <v>177</v>
      </c>
      <c r="F7730" s="73">
        <v>27329</v>
      </c>
      <c r="G7730" s="72" t="s">
        <v>14</v>
      </c>
      <c r="H7730" s="72" t="s">
        <v>155</v>
      </c>
      <c r="I7730" s="72" t="s">
        <v>16</v>
      </c>
      <c r="J7730" s="72" t="s">
        <v>18</v>
      </c>
      <c r="K7730" s="72" t="s">
        <v>21</v>
      </c>
      <c r="L7730" s="72" t="s">
        <v>645</v>
      </c>
      <c r="M7730" s="72"/>
    </row>
    <row r="7731" spans="2:13" x14ac:dyDescent="0.25">
      <c r="B7731" s="72" t="s">
        <v>143</v>
      </c>
      <c r="C7731" s="72" t="s">
        <v>144</v>
      </c>
      <c r="D7731" s="72" t="s">
        <v>12</v>
      </c>
      <c r="E7731" s="72" t="s">
        <v>646</v>
      </c>
      <c r="F7731" s="73">
        <v>200446</v>
      </c>
      <c r="G7731" s="72" t="s">
        <v>14</v>
      </c>
      <c r="H7731" s="72" t="s">
        <v>15</v>
      </c>
      <c r="I7731" s="72" t="s">
        <v>16</v>
      </c>
      <c r="J7731" s="72" t="s">
        <v>18</v>
      </c>
      <c r="K7731" s="72" t="s">
        <v>168</v>
      </c>
      <c r="L7731" s="72" t="s">
        <v>413</v>
      </c>
      <c r="M7731" s="72"/>
    </row>
    <row r="7732" spans="2:13" x14ac:dyDescent="0.25">
      <c r="B7732" s="72" t="s">
        <v>143</v>
      </c>
      <c r="C7732" s="72" t="s">
        <v>144</v>
      </c>
      <c r="D7732" s="72" t="s">
        <v>12</v>
      </c>
      <c r="E7732" s="72" t="s">
        <v>199</v>
      </c>
      <c r="F7732" s="73">
        <v>330</v>
      </c>
      <c r="G7732" s="72" t="s">
        <v>14</v>
      </c>
      <c r="H7732" s="72" t="s">
        <v>15</v>
      </c>
      <c r="I7732" s="72" t="s">
        <v>16</v>
      </c>
      <c r="J7732" s="72" t="s">
        <v>18</v>
      </c>
      <c r="K7732" s="72" t="s">
        <v>257</v>
      </c>
      <c r="L7732" s="72" t="s">
        <v>669</v>
      </c>
      <c r="M7732" s="72"/>
    </row>
    <row r="7733" spans="2:13" x14ac:dyDescent="0.25">
      <c r="B7733" s="72" t="s">
        <v>143</v>
      </c>
      <c r="C7733" s="72" t="s">
        <v>144</v>
      </c>
      <c r="D7733" s="72" t="s">
        <v>12</v>
      </c>
      <c r="E7733" s="72" t="s">
        <v>213</v>
      </c>
      <c r="F7733" s="73">
        <v>56310</v>
      </c>
      <c r="G7733" s="72" t="s">
        <v>14</v>
      </c>
      <c r="H7733" s="72" t="s">
        <v>15</v>
      </c>
      <c r="I7733" s="72" t="s">
        <v>16</v>
      </c>
      <c r="J7733" s="72" t="s">
        <v>18</v>
      </c>
      <c r="K7733" s="72" t="s">
        <v>147</v>
      </c>
      <c r="L7733" s="72" t="s">
        <v>171</v>
      </c>
      <c r="M7733" s="72" t="s">
        <v>248</v>
      </c>
    </row>
    <row r="7734" spans="2:13" x14ac:dyDescent="0.25">
      <c r="B7734" s="72" t="s">
        <v>143</v>
      </c>
      <c r="C7734" s="72" t="s">
        <v>144</v>
      </c>
      <c r="D7734" s="72" t="s">
        <v>12</v>
      </c>
      <c r="E7734" s="72" t="s">
        <v>145</v>
      </c>
      <c r="F7734" s="73">
        <v>-9139</v>
      </c>
      <c r="G7734" s="72" t="s">
        <v>14</v>
      </c>
      <c r="H7734" s="72" t="s">
        <v>15</v>
      </c>
      <c r="I7734" s="72" t="s">
        <v>16</v>
      </c>
      <c r="J7734" s="72" t="s">
        <v>18</v>
      </c>
      <c r="K7734" s="72" t="s">
        <v>257</v>
      </c>
      <c r="L7734" s="72" t="s">
        <v>806</v>
      </c>
      <c r="M7734" s="72"/>
    </row>
    <row r="7735" spans="2:13" x14ac:dyDescent="0.25">
      <c r="B7735" s="72" t="s">
        <v>143</v>
      </c>
      <c r="C7735" s="72" t="s">
        <v>144</v>
      </c>
      <c r="D7735" s="72" t="s">
        <v>12</v>
      </c>
      <c r="E7735" s="72" t="s">
        <v>164</v>
      </c>
      <c r="F7735" s="73">
        <v>-7914</v>
      </c>
      <c r="G7735" s="72" t="s">
        <v>14</v>
      </c>
      <c r="H7735" s="72" t="s">
        <v>15</v>
      </c>
      <c r="I7735" s="72" t="s">
        <v>16</v>
      </c>
      <c r="J7735" s="72" t="s">
        <v>18</v>
      </c>
      <c r="K7735" s="72" t="s">
        <v>189</v>
      </c>
      <c r="L7735" s="72" t="s">
        <v>324</v>
      </c>
      <c r="M7735" s="72"/>
    </row>
    <row r="7736" spans="2:13" x14ac:dyDescent="0.25">
      <c r="B7736" s="72" t="s">
        <v>143</v>
      </c>
      <c r="C7736" s="72" t="s">
        <v>144</v>
      </c>
      <c r="D7736" s="72" t="s">
        <v>12</v>
      </c>
      <c r="E7736" s="72" t="s">
        <v>181</v>
      </c>
      <c r="F7736" s="73">
        <v>-1782</v>
      </c>
      <c r="G7736" s="72" t="s">
        <v>14</v>
      </c>
      <c r="H7736" s="72" t="s">
        <v>15</v>
      </c>
      <c r="I7736" s="72" t="s">
        <v>16</v>
      </c>
      <c r="J7736" s="72" t="s">
        <v>18</v>
      </c>
      <c r="K7736" s="72" t="s">
        <v>21</v>
      </c>
      <c r="L7736" s="72" t="s">
        <v>547</v>
      </c>
      <c r="M7736" s="72"/>
    </row>
    <row r="7737" spans="2:13" x14ac:dyDescent="0.25">
      <c r="B7737" s="72" t="s">
        <v>143</v>
      </c>
      <c r="C7737" s="72" t="s">
        <v>144</v>
      </c>
      <c r="D7737" s="72" t="s">
        <v>12</v>
      </c>
      <c r="E7737" s="72" t="s">
        <v>145</v>
      </c>
      <c r="F7737" s="73">
        <v>-42</v>
      </c>
      <c r="G7737" s="72" t="s">
        <v>14</v>
      </c>
      <c r="H7737" s="72" t="s">
        <v>15</v>
      </c>
      <c r="I7737" s="72" t="s">
        <v>16</v>
      </c>
      <c r="J7737" s="72" t="s">
        <v>18</v>
      </c>
      <c r="K7737" s="72" t="s">
        <v>184</v>
      </c>
      <c r="L7737" s="72" t="s">
        <v>573</v>
      </c>
      <c r="M7737" s="72"/>
    </row>
    <row r="7738" spans="2:13" x14ac:dyDescent="0.25">
      <c r="B7738" s="72" t="s">
        <v>143</v>
      </c>
      <c r="C7738" s="72" t="s">
        <v>144</v>
      </c>
      <c r="D7738" s="72" t="s">
        <v>12</v>
      </c>
      <c r="E7738" s="72" t="s">
        <v>227</v>
      </c>
      <c r="F7738" s="73">
        <v>315404</v>
      </c>
      <c r="G7738" s="72" t="s">
        <v>14</v>
      </c>
      <c r="H7738" s="72" t="s">
        <v>155</v>
      </c>
      <c r="I7738" s="72" t="s">
        <v>16</v>
      </c>
      <c r="J7738" s="72" t="s">
        <v>18</v>
      </c>
      <c r="K7738" s="72" t="s">
        <v>33</v>
      </c>
      <c r="L7738" s="72" t="s">
        <v>231</v>
      </c>
      <c r="M7738" s="72" t="s">
        <v>248</v>
      </c>
    </row>
    <row r="7739" spans="2:13" x14ac:dyDescent="0.25">
      <c r="B7739" s="72" t="s">
        <v>143</v>
      </c>
      <c r="C7739" s="72" t="s">
        <v>144</v>
      </c>
      <c r="D7739" s="72" t="s">
        <v>12</v>
      </c>
      <c r="E7739" s="72" t="s">
        <v>209</v>
      </c>
      <c r="F7739" s="73">
        <v>1436250</v>
      </c>
      <c r="G7739" s="72" t="s">
        <v>14</v>
      </c>
      <c r="H7739" s="72" t="s">
        <v>15</v>
      </c>
      <c r="I7739" s="72" t="s">
        <v>16</v>
      </c>
      <c r="J7739" s="72" t="s">
        <v>18</v>
      </c>
      <c r="K7739" s="72" t="s">
        <v>33</v>
      </c>
      <c r="L7739" s="72" t="s">
        <v>617</v>
      </c>
      <c r="M7739" s="72" t="s">
        <v>322</v>
      </c>
    </row>
    <row r="7740" spans="2:13" x14ac:dyDescent="0.25">
      <c r="B7740" s="72" t="s">
        <v>143</v>
      </c>
      <c r="C7740" s="72" t="s">
        <v>144</v>
      </c>
      <c r="D7740" s="72" t="s">
        <v>12</v>
      </c>
      <c r="E7740" s="72" t="s">
        <v>227</v>
      </c>
      <c r="F7740" s="73">
        <v>12919</v>
      </c>
      <c r="G7740" s="72" t="s">
        <v>14</v>
      </c>
      <c r="H7740" s="72" t="s">
        <v>15</v>
      </c>
      <c r="I7740" s="72" t="s">
        <v>16</v>
      </c>
      <c r="J7740" s="72" t="s">
        <v>18</v>
      </c>
      <c r="K7740" s="72" t="s">
        <v>147</v>
      </c>
      <c r="L7740" s="72" t="s">
        <v>625</v>
      </c>
      <c r="M7740" s="72" t="s">
        <v>151</v>
      </c>
    </row>
    <row r="7741" spans="2:13" x14ac:dyDescent="0.25">
      <c r="B7741" s="72" t="s">
        <v>143</v>
      </c>
      <c r="C7741" s="72" t="s">
        <v>144</v>
      </c>
      <c r="D7741" s="72" t="s">
        <v>12</v>
      </c>
      <c r="E7741" s="72" t="s">
        <v>282</v>
      </c>
      <c r="F7741" s="73">
        <v>-2628</v>
      </c>
      <c r="G7741" s="72" t="s">
        <v>14</v>
      </c>
      <c r="H7741" s="72" t="s">
        <v>15</v>
      </c>
      <c r="I7741" s="72" t="s">
        <v>16</v>
      </c>
      <c r="J7741" s="72" t="s">
        <v>18</v>
      </c>
      <c r="K7741" s="72" t="s">
        <v>267</v>
      </c>
      <c r="L7741" s="72" t="s">
        <v>428</v>
      </c>
      <c r="M7741" s="72"/>
    </row>
    <row r="7742" spans="2:13" x14ac:dyDescent="0.25">
      <c r="B7742" s="72" t="s">
        <v>143</v>
      </c>
      <c r="C7742" s="72" t="s">
        <v>144</v>
      </c>
      <c r="D7742" s="72" t="s">
        <v>12</v>
      </c>
      <c r="E7742" s="72" t="s">
        <v>181</v>
      </c>
      <c r="F7742" s="73">
        <v>-269</v>
      </c>
      <c r="G7742" s="72" t="s">
        <v>14</v>
      </c>
      <c r="H7742" s="72" t="s">
        <v>15</v>
      </c>
      <c r="I7742" s="72" t="s">
        <v>16</v>
      </c>
      <c r="J7742" s="72" t="s">
        <v>18</v>
      </c>
      <c r="K7742" s="72" t="s">
        <v>168</v>
      </c>
      <c r="L7742" s="72" t="s">
        <v>169</v>
      </c>
      <c r="M7742" s="72"/>
    </row>
    <row r="7743" spans="2:13" x14ac:dyDescent="0.25">
      <c r="B7743" s="72" t="s">
        <v>143</v>
      </c>
      <c r="C7743" s="72" t="s">
        <v>144</v>
      </c>
      <c r="D7743" s="72" t="s">
        <v>12</v>
      </c>
      <c r="E7743" s="72" t="s">
        <v>188</v>
      </c>
      <c r="F7743" s="73">
        <v>20991613</v>
      </c>
      <c r="G7743" s="72" t="s">
        <v>14</v>
      </c>
      <c r="H7743" s="72" t="s">
        <v>15</v>
      </c>
      <c r="I7743" s="72" t="s">
        <v>16</v>
      </c>
      <c r="J7743" s="72" t="s">
        <v>18</v>
      </c>
      <c r="K7743" s="72" t="s">
        <v>147</v>
      </c>
      <c r="L7743" s="72" t="s">
        <v>506</v>
      </c>
      <c r="M7743" s="72" t="s">
        <v>151</v>
      </c>
    </row>
    <row r="7744" spans="2:13" x14ac:dyDescent="0.25">
      <c r="B7744" s="72" t="s">
        <v>143</v>
      </c>
      <c r="C7744" s="72" t="s">
        <v>144</v>
      </c>
      <c r="D7744" s="72" t="s">
        <v>12</v>
      </c>
      <c r="E7744" s="72" t="s">
        <v>242</v>
      </c>
      <c r="F7744" s="73">
        <v>-852</v>
      </c>
      <c r="G7744" s="72" t="s">
        <v>14</v>
      </c>
      <c r="H7744" s="72" t="s">
        <v>15</v>
      </c>
      <c r="I7744" s="72" t="s">
        <v>16</v>
      </c>
      <c r="J7744" s="72" t="s">
        <v>18</v>
      </c>
      <c r="K7744" s="72" t="s">
        <v>33</v>
      </c>
      <c r="L7744" s="72" t="s">
        <v>277</v>
      </c>
      <c r="M7744" s="72"/>
    </row>
    <row r="7745" spans="2:13" x14ac:dyDescent="0.25">
      <c r="B7745" s="72" t="s">
        <v>143</v>
      </c>
      <c r="C7745" s="72" t="s">
        <v>144</v>
      </c>
      <c r="D7745" s="72" t="s">
        <v>12</v>
      </c>
      <c r="E7745" s="72" t="s">
        <v>219</v>
      </c>
      <c r="F7745" s="73">
        <v>4008</v>
      </c>
      <c r="G7745" s="72" t="s">
        <v>14</v>
      </c>
      <c r="H7745" s="72" t="s">
        <v>15</v>
      </c>
      <c r="I7745" s="72" t="s">
        <v>136</v>
      </c>
      <c r="J7745" s="72" t="s">
        <v>18</v>
      </c>
      <c r="K7745" s="72" t="s">
        <v>184</v>
      </c>
      <c r="L7745" s="72" t="s">
        <v>639</v>
      </c>
      <c r="M7745" s="72"/>
    </row>
    <row r="7746" spans="2:13" x14ac:dyDescent="0.25">
      <c r="B7746" s="72" t="s">
        <v>143</v>
      </c>
      <c r="C7746" s="72" t="s">
        <v>144</v>
      </c>
      <c r="D7746" s="72" t="s">
        <v>12</v>
      </c>
      <c r="E7746" s="72" t="s">
        <v>219</v>
      </c>
      <c r="F7746" s="73">
        <v>601020</v>
      </c>
      <c r="G7746" s="72" t="s">
        <v>14</v>
      </c>
      <c r="H7746" s="72" t="s">
        <v>155</v>
      </c>
      <c r="I7746" s="72" t="s">
        <v>16</v>
      </c>
      <c r="J7746" s="72" t="s">
        <v>18</v>
      </c>
      <c r="K7746" s="72" t="s">
        <v>267</v>
      </c>
      <c r="L7746" s="72" t="s">
        <v>468</v>
      </c>
      <c r="M7746" s="72"/>
    </row>
    <row r="7747" spans="2:13" x14ac:dyDescent="0.25">
      <c r="B7747" s="72" t="s">
        <v>143</v>
      </c>
      <c r="C7747" s="72" t="s">
        <v>144</v>
      </c>
      <c r="D7747" s="72" t="s">
        <v>12</v>
      </c>
      <c r="E7747" s="72" t="s">
        <v>237</v>
      </c>
      <c r="F7747" s="73">
        <v>19120</v>
      </c>
      <c r="G7747" s="72" t="s">
        <v>14</v>
      </c>
      <c r="H7747" s="72" t="s">
        <v>15</v>
      </c>
      <c r="I7747" s="72" t="s">
        <v>16</v>
      </c>
      <c r="J7747" s="72" t="s">
        <v>18</v>
      </c>
      <c r="K7747" s="72" t="s">
        <v>168</v>
      </c>
      <c r="L7747" s="72" t="s">
        <v>755</v>
      </c>
      <c r="M7747" s="72" t="s">
        <v>248</v>
      </c>
    </row>
    <row r="7748" spans="2:13" x14ac:dyDescent="0.25">
      <c r="B7748" s="72" t="s">
        <v>143</v>
      </c>
      <c r="C7748" s="72" t="s">
        <v>144</v>
      </c>
      <c r="D7748" s="72" t="s">
        <v>12</v>
      </c>
      <c r="E7748" s="72" t="s">
        <v>181</v>
      </c>
      <c r="F7748" s="73">
        <v>-6144</v>
      </c>
      <c r="G7748" s="72" t="s">
        <v>14</v>
      </c>
      <c r="H7748" s="72" t="s">
        <v>15</v>
      </c>
      <c r="I7748" s="72" t="s">
        <v>16</v>
      </c>
      <c r="J7748" s="72" t="s">
        <v>18</v>
      </c>
      <c r="K7748" s="72" t="s">
        <v>184</v>
      </c>
      <c r="L7748" s="72" t="s">
        <v>185</v>
      </c>
      <c r="M7748" s="72"/>
    </row>
    <row r="7749" spans="2:13" x14ac:dyDescent="0.25">
      <c r="B7749" s="72" t="s">
        <v>143</v>
      </c>
      <c r="C7749" s="72" t="s">
        <v>144</v>
      </c>
      <c r="D7749" s="72" t="s">
        <v>12</v>
      </c>
      <c r="E7749" s="72" t="s">
        <v>335</v>
      </c>
      <c r="F7749" s="73">
        <v>637814</v>
      </c>
      <c r="G7749" s="72" t="s">
        <v>14</v>
      </c>
      <c r="H7749" s="72" t="s">
        <v>155</v>
      </c>
      <c r="I7749" s="72" t="s">
        <v>16</v>
      </c>
      <c r="J7749" s="72" t="s">
        <v>18</v>
      </c>
      <c r="K7749" s="72" t="s">
        <v>33</v>
      </c>
      <c r="L7749" s="72" t="s">
        <v>420</v>
      </c>
      <c r="M7749" s="72" t="s">
        <v>322</v>
      </c>
    </row>
    <row r="7750" spans="2:13" x14ac:dyDescent="0.25">
      <c r="B7750" s="72" t="s">
        <v>143</v>
      </c>
      <c r="C7750" s="72" t="s">
        <v>144</v>
      </c>
      <c r="D7750" s="72" t="s">
        <v>12</v>
      </c>
      <c r="E7750" s="72" t="s">
        <v>229</v>
      </c>
      <c r="F7750" s="73">
        <v>-3925</v>
      </c>
      <c r="G7750" s="72" t="s">
        <v>14</v>
      </c>
      <c r="H7750" s="72" t="s">
        <v>155</v>
      </c>
      <c r="I7750" s="72" t="s">
        <v>16</v>
      </c>
      <c r="J7750" s="72" t="s">
        <v>18</v>
      </c>
      <c r="K7750" s="72" t="s">
        <v>267</v>
      </c>
      <c r="L7750" s="72" t="s">
        <v>381</v>
      </c>
      <c r="M7750" s="72"/>
    </row>
    <row r="7751" spans="2:13" x14ac:dyDescent="0.25">
      <c r="B7751" s="72" t="s">
        <v>143</v>
      </c>
      <c r="C7751" s="72" t="s">
        <v>144</v>
      </c>
      <c r="D7751" s="72" t="s">
        <v>12</v>
      </c>
      <c r="E7751" s="72" t="s">
        <v>201</v>
      </c>
      <c r="F7751" s="73">
        <v>50245</v>
      </c>
      <c r="G7751" s="72" t="s">
        <v>14</v>
      </c>
      <c r="H7751" s="72" t="s">
        <v>15</v>
      </c>
      <c r="I7751" s="72" t="s">
        <v>16</v>
      </c>
      <c r="J7751" s="72" t="s">
        <v>18</v>
      </c>
      <c r="K7751" s="72" t="s">
        <v>33</v>
      </c>
      <c r="L7751" s="72" t="s">
        <v>482</v>
      </c>
      <c r="M7751" s="72" t="s">
        <v>159</v>
      </c>
    </row>
    <row r="7752" spans="2:13" x14ac:dyDescent="0.25">
      <c r="B7752" s="72" t="s">
        <v>143</v>
      </c>
      <c r="C7752" s="72" t="s">
        <v>144</v>
      </c>
      <c r="D7752" s="72" t="s">
        <v>12</v>
      </c>
      <c r="E7752" s="72" t="s">
        <v>152</v>
      </c>
      <c r="F7752" s="73">
        <v>-270</v>
      </c>
      <c r="G7752" s="72" t="s">
        <v>14</v>
      </c>
      <c r="H7752" s="72" t="s">
        <v>155</v>
      </c>
      <c r="I7752" s="72" t="s">
        <v>136</v>
      </c>
      <c r="J7752" s="72" t="s">
        <v>18</v>
      </c>
      <c r="K7752" s="72" t="s">
        <v>33</v>
      </c>
      <c r="L7752" s="72" t="s">
        <v>277</v>
      </c>
      <c r="M7752" s="72"/>
    </row>
    <row r="7753" spans="2:13" x14ac:dyDescent="0.25">
      <c r="B7753" s="72" t="s">
        <v>143</v>
      </c>
      <c r="C7753" s="72" t="s">
        <v>144</v>
      </c>
      <c r="D7753" s="72" t="s">
        <v>12</v>
      </c>
      <c r="E7753" s="72" t="s">
        <v>197</v>
      </c>
      <c r="F7753" s="73">
        <v>4117739</v>
      </c>
      <c r="G7753" s="72" t="s">
        <v>14</v>
      </c>
      <c r="H7753" s="72" t="s">
        <v>15</v>
      </c>
      <c r="I7753" s="72" t="s">
        <v>16</v>
      </c>
      <c r="J7753" s="72" t="s">
        <v>18</v>
      </c>
      <c r="K7753" s="72" t="s">
        <v>147</v>
      </c>
      <c r="L7753" s="72" t="s">
        <v>378</v>
      </c>
      <c r="M7753" s="72" t="s">
        <v>163</v>
      </c>
    </row>
    <row r="7754" spans="2:13" x14ac:dyDescent="0.25">
      <c r="B7754" s="72" t="s">
        <v>143</v>
      </c>
      <c r="C7754" s="72" t="s">
        <v>144</v>
      </c>
      <c r="D7754" s="72" t="s">
        <v>12</v>
      </c>
      <c r="E7754" s="72" t="s">
        <v>219</v>
      </c>
      <c r="F7754" s="73">
        <v>1038</v>
      </c>
      <c r="G7754" s="72" t="s">
        <v>14</v>
      </c>
      <c r="H7754" s="72" t="s">
        <v>15</v>
      </c>
      <c r="I7754" s="72" t="s">
        <v>16</v>
      </c>
      <c r="J7754" s="72" t="s">
        <v>18</v>
      </c>
      <c r="K7754" s="72" t="s">
        <v>24</v>
      </c>
      <c r="L7754" s="72" t="s">
        <v>182</v>
      </c>
      <c r="M7754" s="72"/>
    </row>
    <row r="7755" spans="2:13" x14ac:dyDescent="0.25">
      <c r="B7755" s="72" t="s">
        <v>143</v>
      </c>
      <c r="C7755" s="72" t="s">
        <v>144</v>
      </c>
      <c r="D7755" s="72" t="s">
        <v>12</v>
      </c>
      <c r="E7755" s="72" t="s">
        <v>160</v>
      </c>
      <c r="F7755" s="73">
        <v>12270</v>
      </c>
      <c r="G7755" s="72" t="s">
        <v>14</v>
      </c>
      <c r="H7755" s="72" t="s">
        <v>15</v>
      </c>
      <c r="I7755" s="72" t="s">
        <v>136</v>
      </c>
      <c r="J7755" s="72" t="s">
        <v>18</v>
      </c>
      <c r="K7755" s="72" t="s">
        <v>21</v>
      </c>
      <c r="L7755" s="72" t="s">
        <v>178</v>
      </c>
      <c r="M7755" s="72" t="s">
        <v>163</v>
      </c>
    </row>
    <row r="7756" spans="2:13" x14ac:dyDescent="0.25">
      <c r="B7756" s="72" t="s">
        <v>143</v>
      </c>
      <c r="C7756" s="72" t="s">
        <v>144</v>
      </c>
      <c r="D7756" s="72" t="s">
        <v>12</v>
      </c>
      <c r="E7756" s="72" t="s">
        <v>335</v>
      </c>
      <c r="F7756" s="73">
        <v>32954</v>
      </c>
      <c r="G7756" s="72" t="s">
        <v>14</v>
      </c>
      <c r="H7756" s="72" t="s">
        <v>15</v>
      </c>
      <c r="I7756" s="72" t="s">
        <v>16</v>
      </c>
      <c r="J7756" s="72" t="s">
        <v>18</v>
      </c>
      <c r="K7756" s="72" t="s">
        <v>33</v>
      </c>
      <c r="L7756" s="72" t="s">
        <v>387</v>
      </c>
      <c r="M7756" s="72" t="s">
        <v>159</v>
      </c>
    </row>
    <row r="7757" spans="2:13" x14ac:dyDescent="0.25">
      <c r="B7757" s="72" t="s">
        <v>143</v>
      </c>
      <c r="C7757" s="72" t="s">
        <v>144</v>
      </c>
      <c r="D7757" s="72" t="s">
        <v>12</v>
      </c>
      <c r="E7757" s="72" t="s">
        <v>199</v>
      </c>
      <c r="F7757" s="73">
        <v>231</v>
      </c>
      <c r="G7757" s="72" t="s">
        <v>14</v>
      </c>
      <c r="H7757" s="72" t="s">
        <v>15</v>
      </c>
      <c r="I7757" s="72" t="s">
        <v>16</v>
      </c>
      <c r="J7757" s="72" t="s">
        <v>18</v>
      </c>
      <c r="K7757" s="72" t="s">
        <v>189</v>
      </c>
      <c r="L7757" s="72" t="s">
        <v>190</v>
      </c>
      <c r="M7757" s="72"/>
    </row>
    <row r="7758" spans="2:13" x14ac:dyDescent="0.25">
      <c r="B7758" s="72" t="s">
        <v>143</v>
      </c>
      <c r="C7758" s="72" t="s">
        <v>144</v>
      </c>
      <c r="D7758" s="72" t="s">
        <v>12</v>
      </c>
      <c r="E7758" s="72" t="s">
        <v>160</v>
      </c>
      <c r="F7758" s="73">
        <v>40060</v>
      </c>
      <c r="G7758" s="72" t="s">
        <v>14</v>
      </c>
      <c r="H7758" s="72" t="s">
        <v>15</v>
      </c>
      <c r="I7758" s="72" t="s">
        <v>16</v>
      </c>
      <c r="J7758" s="72" t="s">
        <v>18</v>
      </c>
      <c r="K7758" s="72" t="s">
        <v>189</v>
      </c>
      <c r="L7758" s="72" t="s">
        <v>618</v>
      </c>
      <c r="M7758" s="72" t="s">
        <v>163</v>
      </c>
    </row>
    <row r="7759" spans="2:13" x14ac:dyDescent="0.25">
      <c r="B7759" s="72" t="s">
        <v>143</v>
      </c>
      <c r="C7759" s="72" t="s">
        <v>144</v>
      </c>
      <c r="D7759" s="72" t="s">
        <v>12</v>
      </c>
      <c r="E7759" s="72" t="s">
        <v>199</v>
      </c>
      <c r="F7759" s="73">
        <v>181</v>
      </c>
      <c r="G7759" s="72" t="s">
        <v>14</v>
      </c>
      <c r="H7759" s="72" t="s">
        <v>15</v>
      </c>
      <c r="I7759" s="72" t="s">
        <v>16</v>
      </c>
      <c r="J7759" s="72" t="s">
        <v>371</v>
      </c>
      <c r="K7759" s="72" t="s">
        <v>267</v>
      </c>
      <c r="L7759" s="72" t="s">
        <v>721</v>
      </c>
      <c r="M7759" s="72"/>
    </row>
    <row r="7760" spans="2:13" x14ac:dyDescent="0.25">
      <c r="B7760" s="72" t="s">
        <v>143</v>
      </c>
      <c r="C7760" s="72" t="s">
        <v>144</v>
      </c>
      <c r="D7760" s="72" t="s">
        <v>12</v>
      </c>
      <c r="E7760" s="72" t="s">
        <v>562</v>
      </c>
      <c r="F7760" s="73">
        <v>178819</v>
      </c>
      <c r="G7760" s="72" t="s">
        <v>14</v>
      </c>
      <c r="H7760" s="72" t="s">
        <v>15</v>
      </c>
      <c r="I7760" s="72" t="s">
        <v>16</v>
      </c>
      <c r="J7760" s="72" t="s">
        <v>18</v>
      </c>
      <c r="K7760" s="72" t="s">
        <v>257</v>
      </c>
      <c r="L7760" s="72" t="s">
        <v>449</v>
      </c>
      <c r="M7760" s="72" t="s">
        <v>159</v>
      </c>
    </row>
    <row r="7761" spans="2:13" x14ac:dyDescent="0.25">
      <c r="B7761" s="72" t="s">
        <v>143</v>
      </c>
      <c r="C7761" s="72" t="s">
        <v>144</v>
      </c>
      <c r="D7761" s="72" t="s">
        <v>12</v>
      </c>
      <c r="E7761" s="72" t="s">
        <v>197</v>
      </c>
      <c r="F7761" s="73">
        <v>183555</v>
      </c>
      <c r="G7761" s="72" t="s">
        <v>14</v>
      </c>
      <c r="H7761" s="72" t="s">
        <v>15</v>
      </c>
      <c r="I7761" s="72" t="s">
        <v>16</v>
      </c>
      <c r="J7761" s="72" t="s">
        <v>18</v>
      </c>
      <c r="K7761" s="72" t="s">
        <v>184</v>
      </c>
      <c r="L7761" s="72" t="s">
        <v>639</v>
      </c>
      <c r="M7761" s="72" t="s">
        <v>163</v>
      </c>
    </row>
    <row r="7762" spans="2:13" x14ac:dyDescent="0.25">
      <c r="B7762" s="72" t="s">
        <v>143</v>
      </c>
      <c r="C7762" s="72" t="s">
        <v>144</v>
      </c>
      <c r="D7762" s="72" t="s">
        <v>12</v>
      </c>
      <c r="E7762" s="72" t="s">
        <v>154</v>
      </c>
      <c r="F7762" s="73">
        <v>-1886</v>
      </c>
      <c r="G7762" s="72" t="s">
        <v>14</v>
      </c>
      <c r="H7762" s="72" t="s">
        <v>155</v>
      </c>
      <c r="I7762" s="72" t="s">
        <v>16</v>
      </c>
      <c r="J7762" s="72" t="s">
        <v>18</v>
      </c>
      <c r="K7762" s="72" t="s">
        <v>33</v>
      </c>
      <c r="L7762" s="72" t="s">
        <v>402</v>
      </c>
      <c r="M7762" s="72"/>
    </row>
    <row r="7763" spans="2:13" x14ac:dyDescent="0.25">
      <c r="B7763" s="72" t="s">
        <v>143</v>
      </c>
      <c r="C7763" s="72" t="s">
        <v>144</v>
      </c>
      <c r="D7763" s="72" t="s">
        <v>12</v>
      </c>
      <c r="E7763" s="72" t="s">
        <v>237</v>
      </c>
      <c r="F7763" s="73">
        <v>65521</v>
      </c>
      <c r="G7763" s="72" t="s">
        <v>14</v>
      </c>
      <c r="H7763" s="72" t="s">
        <v>15</v>
      </c>
      <c r="I7763" s="72" t="s">
        <v>16</v>
      </c>
      <c r="J7763" s="72" t="s">
        <v>18</v>
      </c>
      <c r="K7763" s="72" t="s">
        <v>33</v>
      </c>
      <c r="L7763" s="72" t="s">
        <v>228</v>
      </c>
      <c r="M7763" s="72" t="s">
        <v>186</v>
      </c>
    </row>
    <row r="7764" spans="2:13" x14ac:dyDescent="0.25">
      <c r="B7764" s="72" t="s">
        <v>143</v>
      </c>
      <c r="C7764" s="72" t="s">
        <v>144</v>
      </c>
      <c r="D7764" s="72" t="s">
        <v>12</v>
      </c>
      <c r="E7764" s="72" t="s">
        <v>439</v>
      </c>
      <c r="F7764" s="73">
        <v>162834</v>
      </c>
      <c r="G7764" s="72" t="s">
        <v>14</v>
      </c>
      <c r="H7764" s="72" t="s">
        <v>15</v>
      </c>
      <c r="I7764" s="72" t="s">
        <v>16</v>
      </c>
      <c r="J7764" s="72" t="s">
        <v>18</v>
      </c>
      <c r="K7764" s="72" t="s">
        <v>184</v>
      </c>
      <c r="L7764" s="72" t="s">
        <v>336</v>
      </c>
      <c r="M7764" s="72"/>
    </row>
    <row r="7765" spans="2:13" x14ac:dyDescent="0.25">
      <c r="B7765" s="72" t="s">
        <v>143</v>
      </c>
      <c r="C7765" s="72" t="s">
        <v>144</v>
      </c>
      <c r="D7765" s="72" t="s">
        <v>12</v>
      </c>
      <c r="E7765" s="72" t="s">
        <v>219</v>
      </c>
      <c r="F7765" s="73">
        <v>1010724</v>
      </c>
      <c r="G7765" s="72" t="s">
        <v>14</v>
      </c>
      <c r="H7765" s="72" t="s">
        <v>15</v>
      </c>
      <c r="I7765" s="72" t="s">
        <v>16</v>
      </c>
      <c r="J7765" s="72" t="s">
        <v>18</v>
      </c>
      <c r="K7765" s="72" t="s">
        <v>33</v>
      </c>
      <c r="L7765" s="72" t="s">
        <v>307</v>
      </c>
      <c r="M7765" s="72"/>
    </row>
    <row r="7766" spans="2:13" x14ac:dyDescent="0.25">
      <c r="B7766" s="72" t="s">
        <v>143</v>
      </c>
      <c r="C7766" s="72" t="s">
        <v>144</v>
      </c>
      <c r="D7766" s="72" t="s">
        <v>12</v>
      </c>
      <c r="E7766" s="72" t="s">
        <v>152</v>
      </c>
      <c r="F7766" s="73">
        <v>-6369</v>
      </c>
      <c r="G7766" s="72" t="s">
        <v>14</v>
      </c>
      <c r="H7766" s="72" t="s">
        <v>15</v>
      </c>
      <c r="I7766" s="72" t="s">
        <v>16</v>
      </c>
      <c r="J7766" s="72" t="s">
        <v>18</v>
      </c>
      <c r="K7766" s="72" t="s">
        <v>147</v>
      </c>
      <c r="L7766" s="72" t="s">
        <v>411</v>
      </c>
      <c r="M7766" s="72"/>
    </row>
    <row r="7767" spans="2:13" x14ac:dyDescent="0.25">
      <c r="B7767" s="72" t="s">
        <v>143</v>
      </c>
      <c r="C7767" s="72" t="s">
        <v>144</v>
      </c>
      <c r="D7767" s="72" t="s">
        <v>12</v>
      </c>
      <c r="E7767" s="72" t="s">
        <v>335</v>
      </c>
      <c r="F7767" s="73">
        <v>146396</v>
      </c>
      <c r="G7767" s="72" t="s">
        <v>14</v>
      </c>
      <c r="H7767" s="72" t="s">
        <v>15</v>
      </c>
      <c r="I7767" s="72" t="s">
        <v>16</v>
      </c>
      <c r="J7767" s="72" t="s">
        <v>18</v>
      </c>
      <c r="K7767" s="72" t="s">
        <v>267</v>
      </c>
      <c r="L7767" s="72" t="s">
        <v>478</v>
      </c>
      <c r="M7767" s="72" t="s">
        <v>334</v>
      </c>
    </row>
    <row r="7768" spans="2:13" x14ac:dyDescent="0.25">
      <c r="B7768" s="72" t="s">
        <v>143</v>
      </c>
      <c r="C7768" s="72" t="s">
        <v>144</v>
      </c>
      <c r="D7768" s="72" t="s">
        <v>12</v>
      </c>
      <c r="E7768" s="72" t="s">
        <v>292</v>
      </c>
      <c r="F7768" s="73">
        <v>518564</v>
      </c>
      <c r="G7768" s="72" t="s">
        <v>14</v>
      </c>
      <c r="H7768" s="72" t="s">
        <v>155</v>
      </c>
      <c r="I7768" s="72" t="s">
        <v>16</v>
      </c>
      <c r="J7768" s="72" t="s">
        <v>18</v>
      </c>
      <c r="K7768" s="72" t="s">
        <v>267</v>
      </c>
      <c r="L7768" s="72" t="s">
        <v>340</v>
      </c>
      <c r="M7768" s="72" t="s">
        <v>424</v>
      </c>
    </row>
    <row r="7769" spans="2:13" x14ac:dyDescent="0.25">
      <c r="B7769" s="72" t="s">
        <v>143</v>
      </c>
      <c r="C7769" s="72" t="s">
        <v>144</v>
      </c>
      <c r="D7769" s="72" t="s">
        <v>12</v>
      </c>
      <c r="E7769" s="72" t="s">
        <v>177</v>
      </c>
      <c r="F7769" s="73">
        <v>259</v>
      </c>
      <c r="G7769" s="72" t="s">
        <v>14</v>
      </c>
      <c r="H7769" s="72" t="s">
        <v>15</v>
      </c>
      <c r="I7769" s="72" t="s">
        <v>16</v>
      </c>
      <c r="J7769" s="72" t="s">
        <v>18</v>
      </c>
      <c r="K7769" s="72" t="s">
        <v>267</v>
      </c>
      <c r="L7769" s="72" t="s">
        <v>561</v>
      </c>
      <c r="M7769" s="72"/>
    </row>
    <row r="7770" spans="2:13" x14ac:dyDescent="0.25">
      <c r="B7770" s="72" t="s">
        <v>143</v>
      </c>
      <c r="C7770" s="72" t="s">
        <v>144</v>
      </c>
      <c r="D7770" s="72" t="s">
        <v>12</v>
      </c>
      <c r="E7770" s="72" t="s">
        <v>213</v>
      </c>
      <c r="F7770" s="73">
        <v>13770</v>
      </c>
      <c r="G7770" s="72" t="s">
        <v>14</v>
      </c>
      <c r="H7770" s="72" t="s">
        <v>155</v>
      </c>
      <c r="I7770" s="72" t="s">
        <v>16</v>
      </c>
      <c r="J7770" s="72" t="s">
        <v>18</v>
      </c>
      <c r="K7770" s="72" t="s">
        <v>267</v>
      </c>
      <c r="L7770" s="72" t="s">
        <v>641</v>
      </c>
      <c r="M7770" s="72" t="s">
        <v>191</v>
      </c>
    </row>
    <row r="7771" spans="2:13" x14ac:dyDescent="0.25">
      <c r="B7771" s="72" t="s">
        <v>143</v>
      </c>
      <c r="C7771" s="72" t="s">
        <v>144</v>
      </c>
      <c r="D7771" s="72" t="s">
        <v>12</v>
      </c>
      <c r="E7771" s="72" t="s">
        <v>199</v>
      </c>
      <c r="F7771" s="73">
        <v>959</v>
      </c>
      <c r="G7771" s="72" t="s">
        <v>14</v>
      </c>
      <c r="H7771" s="72" t="s">
        <v>15</v>
      </c>
      <c r="I7771" s="72" t="s">
        <v>136</v>
      </c>
      <c r="J7771" s="72" t="s">
        <v>18</v>
      </c>
      <c r="K7771" s="72" t="s">
        <v>147</v>
      </c>
      <c r="L7771" s="72" t="s">
        <v>380</v>
      </c>
      <c r="M7771" s="72"/>
    </row>
    <row r="7772" spans="2:13" x14ac:dyDescent="0.25">
      <c r="B7772" s="72" t="s">
        <v>143</v>
      </c>
      <c r="C7772" s="72" t="s">
        <v>144</v>
      </c>
      <c r="D7772" s="72" t="s">
        <v>12</v>
      </c>
      <c r="E7772" s="72" t="s">
        <v>152</v>
      </c>
      <c r="F7772" s="73">
        <v>-7570</v>
      </c>
      <c r="G7772" s="72" t="s">
        <v>14</v>
      </c>
      <c r="H7772" s="72" t="s">
        <v>15</v>
      </c>
      <c r="I7772" s="72" t="s">
        <v>16</v>
      </c>
      <c r="J7772" s="72" t="s">
        <v>18</v>
      </c>
      <c r="K7772" s="72" t="s">
        <v>147</v>
      </c>
      <c r="L7772" s="72" t="s">
        <v>416</v>
      </c>
      <c r="M7772" s="72"/>
    </row>
    <row r="7773" spans="2:13" x14ac:dyDescent="0.25">
      <c r="B7773" s="72" t="s">
        <v>143</v>
      </c>
      <c r="C7773" s="72" t="s">
        <v>144</v>
      </c>
      <c r="D7773" s="72" t="s">
        <v>12</v>
      </c>
      <c r="E7773" s="72" t="s">
        <v>197</v>
      </c>
      <c r="F7773" s="73">
        <v>371153</v>
      </c>
      <c r="G7773" s="72" t="s">
        <v>14</v>
      </c>
      <c r="H7773" s="72" t="s">
        <v>15</v>
      </c>
      <c r="I7773" s="72" t="s">
        <v>16</v>
      </c>
      <c r="J7773" s="72" t="s">
        <v>18</v>
      </c>
      <c r="K7773" s="72" t="s">
        <v>33</v>
      </c>
      <c r="L7773" s="72" t="s">
        <v>318</v>
      </c>
      <c r="M7773" s="72" t="s">
        <v>248</v>
      </c>
    </row>
    <row r="7774" spans="2:13" x14ac:dyDescent="0.25">
      <c r="B7774" s="72" t="s">
        <v>143</v>
      </c>
      <c r="C7774" s="72" t="s">
        <v>144</v>
      </c>
      <c r="D7774" s="72" t="s">
        <v>12</v>
      </c>
      <c r="E7774" s="72" t="s">
        <v>183</v>
      </c>
      <c r="F7774" s="73">
        <v>322</v>
      </c>
      <c r="G7774" s="72" t="s">
        <v>14</v>
      </c>
      <c r="H7774" s="72" t="s">
        <v>155</v>
      </c>
      <c r="I7774" s="72" t="s">
        <v>16</v>
      </c>
      <c r="J7774" s="72" t="s">
        <v>18</v>
      </c>
      <c r="K7774" s="72" t="s">
        <v>21</v>
      </c>
      <c r="L7774" s="72" t="s">
        <v>645</v>
      </c>
      <c r="M7774" s="72" t="s">
        <v>172</v>
      </c>
    </row>
    <row r="7775" spans="2:13" x14ac:dyDescent="0.25">
      <c r="B7775" s="72" t="s">
        <v>143</v>
      </c>
      <c r="C7775" s="72" t="s">
        <v>144</v>
      </c>
      <c r="D7775" s="72" t="s">
        <v>12</v>
      </c>
      <c r="E7775" s="72" t="s">
        <v>219</v>
      </c>
      <c r="F7775" s="73">
        <v>403565</v>
      </c>
      <c r="G7775" s="72" t="s">
        <v>14</v>
      </c>
      <c r="H7775" s="72" t="s">
        <v>155</v>
      </c>
      <c r="I7775" s="72" t="s">
        <v>16</v>
      </c>
      <c r="J7775" s="72" t="s">
        <v>18</v>
      </c>
      <c r="K7775" s="72" t="s">
        <v>33</v>
      </c>
      <c r="L7775" s="72" t="s">
        <v>458</v>
      </c>
      <c r="M7775" s="72"/>
    </row>
    <row r="7776" spans="2:13" x14ac:dyDescent="0.25">
      <c r="B7776" s="72" t="s">
        <v>143</v>
      </c>
      <c r="C7776" s="72" t="s">
        <v>144</v>
      </c>
      <c r="D7776" s="72" t="s">
        <v>12</v>
      </c>
      <c r="E7776" s="72" t="s">
        <v>219</v>
      </c>
      <c r="F7776" s="73">
        <v>13113</v>
      </c>
      <c r="G7776" s="72" t="s">
        <v>14</v>
      </c>
      <c r="H7776" s="72" t="s">
        <v>15</v>
      </c>
      <c r="I7776" s="72" t="s">
        <v>16</v>
      </c>
      <c r="J7776" s="72" t="s">
        <v>18</v>
      </c>
      <c r="K7776" s="72" t="s">
        <v>33</v>
      </c>
      <c r="L7776" s="72" t="s">
        <v>262</v>
      </c>
      <c r="M7776" s="72"/>
    </row>
    <row r="7777" spans="2:13" x14ac:dyDescent="0.25">
      <c r="B7777" s="72" t="s">
        <v>143</v>
      </c>
      <c r="C7777" s="72" t="s">
        <v>144</v>
      </c>
      <c r="D7777" s="72" t="s">
        <v>12</v>
      </c>
      <c r="E7777" s="72" t="s">
        <v>181</v>
      </c>
      <c r="F7777" s="73">
        <v>-440</v>
      </c>
      <c r="G7777" s="72" t="s">
        <v>14</v>
      </c>
      <c r="H7777" s="72" t="s">
        <v>15</v>
      </c>
      <c r="I7777" s="72" t="s">
        <v>16</v>
      </c>
      <c r="J7777" s="72" t="s">
        <v>18</v>
      </c>
      <c r="K7777" s="72" t="s">
        <v>214</v>
      </c>
      <c r="L7777" s="72" t="s">
        <v>781</v>
      </c>
      <c r="M7777" s="72"/>
    </row>
    <row r="7778" spans="2:13" x14ac:dyDescent="0.25">
      <c r="B7778" s="72" t="s">
        <v>143</v>
      </c>
      <c r="C7778" s="72" t="s">
        <v>144</v>
      </c>
      <c r="D7778" s="72" t="s">
        <v>12</v>
      </c>
      <c r="E7778" s="72" t="s">
        <v>177</v>
      </c>
      <c r="F7778" s="73">
        <v>100318</v>
      </c>
      <c r="G7778" s="72" t="s">
        <v>14</v>
      </c>
      <c r="H7778" s="72" t="s">
        <v>155</v>
      </c>
      <c r="I7778" s="72" t="s">
        <v>16</v>
      </c>
      <c r="J7778" s="72" t="s">
        <v>18</v>
      </c>
      <c r="K7778" s="72" t="s">
        <v>147</v>
      </c>
      <c r="L7778" s="72" t="s">
        <v>466</v>
      </c>
      <c r="M7778" s="72"/>
    </row>
    <row r="7779" spans="2:13" x14ac:dyDescent="0.25">
      <c r="B7779" s="72" t="s">
        <v>143</v>
      </c>
      <c r="C7779" s="72" t="s">
        <v>144</v>
      </c>
      <c r="D7779" s="72" t="s">
        <v>12</v>
      </c>
      <c r="E7779" s="72" t="s">
        <v>160</v>
      </c>
      <c r="F7779" s="73">
        <v>68067</v>
      </c>
      <c r="G7779" s="72" t="s">
        <v>14</v>
      </c>
      <c r="H7779" s="72" t="s">
        <v>155</v>
      </c>
      <c r="I7779" s="72" t="s">
        <v>16</v>
      </c>
      <c r="J7779" s="72" t="s">
        <v>18</v>
      </c>
      <c r="K7779" s="72" t="s">
        <v>33</v>
      </c>
      <c r="L7779" s="72" t="s">
        <v>649</v>
      </c>
      <c r="M7779" s="72" t="s">
        <v>248</v>
      </c>
    </row>
    <row r="7780" spans="2:13" x14ac:dyDescent="0.25">
      <c r="B7780" s="72" t="s">
        <v>143</v>
      </c>
      <c r="C7780" s="72" t="s">
        <v>144</v>
      </c>
      <c r="D7780" s="72" t="s">
        <v>12</v>
      </c>
      <c r="E7780" s="72" t="s">
        <v>160</v>
      </c>
      <c r="F7780" s="73">
        <v>38832839</v>
      </c>
      <c r="G7780" s="72" t="s">
        <v>14</v>
      </c>
      <c r="H7780" s="72" t="s">
        <v>15</v>
      </c>
      <c r="I7780" s="72" t="s">
        <v>16</v>
      </c>
      <c r="J7780" s="72" t="s">
        <v>18</v>
      </c>
      <c r="K7780" s="72" t="s">
        <v>184</v>
      </c>
      <c r="L7780" s="72" t="s">
        <v>336</v>
      </c>
      <c r="M7780" s="72" t="s">
        <v>163</v>
      </c>
    </row>
    <row r="7781" spans="2:13" x14ac:dyDescent="0.25">
      <c r="B7781" s="72" t="s">
        <v>143</v>
      </c>
      <c r="C7781" s="72" t="s">
        <v>144</v>
      </c>
      <c r="D7781" s="72" t="s">
        <v>12</v>
      </c>
      <c r="E7781" s="72" t="s">
        <v>229</v>
      </c>
      <c r="F7781" s="73">
        <v>-582</v>
      </c>
      <c r="G7781" s="72" t="s">
        <v>14</v>
      </c>
      <c r="H7781" s="72" t="s">
        <v>15</v>
      </c>
      <c r="I7781" s="72" t="s">
        <v>16</v>
      </c>
      <c r="J7781" s="72" t="s">
        <v>18</v>
      </c>
      <c r="K7781" s="72" t="s">
        <v>165</v>
      </c>
      <c r="L7781" s="72" t="s">
        <v>252</v>
      </c>
      <c r="M7781" s="72"/>
    </row>
    <row r="7782" spans="2:13" x14ac:dyDescent="0.25">
      <c r="B7782" s="72" t="s">
        <v>143</v>
      </c>
      <c r="C7782" s="72" t="s">
        <v>144</v>
      </c>
      <c r="D7782" s="72" t="s">
        <v>12</v>
      </c>
      <c r="E7782" s="72" t="s">
        <v>282</v>
      </c>
      <c r="F7782" s="73">
        <v>-1896</v>
      </c>
      <c r="G7782" s="72" t="s">
        <v>14</v>
      </c>
      <c r="H7782" s="72" t="s">
        <v>15</v>
      </c>
      <c r="I7782" s="72" t="s">
        <v>16</v>
      </c>
      <c r="J7782" s="72" t="s">
        <v>18</v>
      </c>
      <c r="K7782" s="72" t="s">
        <v>33</v>
      </c>
      <c r="L7782" s="72" t="s">
        <v>482</v>
      </c>
      <c r="M7782" s="72"/>
    </row>
    <row r="7783" spans="2:13" x14ac:dyDescent="0.25">
      <c r="B7783" s="72" t="s">
        <v>143</v>
      </c>
      <c r="C7783" s="72" t="s">
        <v>144</v>
      </c>
      <c r="D7783" s="72" t="s">
        <v>12</v>
      </c>
      <c r="E7783" s="72" t="s">
        <v>201</v>
      </c>
      <c r="F7783" s="73">
        <v>108737</v>
      </c>
      <c r="G7783" s="72" t="s">
        <v>14</v>
      </c>
      <c r="H7783" s="72" t="s">
        <v>15</v>
      </c>
      <c r="I7783" s="72" t="s">
        <v>136</v>
      </c>
      <c r="J7783" s="72" t="s">
        <v>18</v>
      </c>
      <c r="K7783" s="72" t="s">
        <v>21</v>
      </c>
      <c r="L7783" s="72" t="s">
        <v>457</v>
      </c>
      <c r="M7783" s="72" t="s">
        <v>159</v>
      </c>
    </row>
    <row r="7784" spans="2:13" x14ac:dyDescent="0.25">
      <c r="B7784" s="72" t="s">
        <v>143</v>
      </c>
      <c r="C7784" s="72" t="s">
        <v>144</v>
      </c>
      <c r="D7784" s="72" t="s">
        <v>12</v>
      </c>
      <c r="E7784" s="72" t="s">
        <v>145</v>
      </c>
      <c r="F7784" s="73">
        <v>-14328</v>
      </c>
      <c r="G7784" s="72" t="s">
        <v>14</v>
      </c>
      <c r="H7784" s="72" t="s">
        <v>15</v>
      </c>
      <c r="I7784" s="72" t="s">
        <v>16</v>
      </c>
      <c r="J7784" s="72" t="s">
        <v>18</v>
      </c>
      <c r="K7784" s="72" t="s">
        <v>21</v>
      </c>
      <c r="L7784" s="72" t="s">
        <v>260</v>
      </c>
      <c r="M7784" s="72"/>
    </row>
    <row r="7785" spans="2:13" x14ac:dyDescent="0.25">
      <c r="B7785" s="72" t="s">
        <v>143</v>
      </c>
      <c r="C7785" s="72" t="s">
        <v>144</v>
      </c>
      <c r="D7785" s="72" t="s">
        <v>12</v>
      </c>
      <c r="E7785" s="72" t="s">
        <v>145</v>
      </c>
      <c r="F7785" s="73">
        <v>-213893</v>
      </c>
      <c r="G7785" s="72" t="s">
        <v>14</v>
      </c>
      <c r="H7785" s="72" t="s">
        <v>15</v>
      </c>
      <c r="I7785" s="72" t="s">
        <v>16</v>
      </c>
      <c r="J7785" s="72" t="s">
        <v>593</v>
      </c>
      <c r="K7785" s="72" t="s">
        <v>147</v>
      </c>
      <c r="L7785" s="72" t="s">
        <v>580</v>
      </c>
      <c r="M7785" s="72"/>
    </row>
    <row r="7786" spans="2:13" x14ac:dyDescent="0.25">
      <c r="B7786" s="72" t="s">
        <v>143</v>
      </c>
      <c r="C7786" s="72" t="s">
        <v>144</v>
      </c>
      <c r="D7786" s="72" t="s">
        <v>12</v>
      </c>
      <c r="E7786" s="72" t="s">
        <v>292</v>
      </c>
      <c r="F7786" s="73">
        <v>496804</v>
      </c>
      <c r="G7786" s="72" t="s">
        <v>14</v>
      </c>
      <c r="H7786" s="72" t="s">
        <v>15</v>
      </c>
      <c r="I7786" s="72" t="s">
        <v>16</v>
      </c>
      <c r="J7786" s="72" t="s">
        <v>18</v>
      </c>
      <c r="K7786" s="72" t="s">
        <v>147</v>
      </c>
      <c r="L7786" s="72" t="s">
        <v>374</v>
      </c>
      <c r="M7786" s="72" t="s">
        <v>293</v>
      </c>
    </row>
    <row r="7787" spans="2:13" x14ac:dyDescent="0.25">
      <c r="B7787" s="72" t="s">
        <v>143</v>
      </c>
      <c r="C7787" s="72" t="s">
        <v>144</v>
      </c>
      <c r="D7787" s="72" t="s">
        <v>12</v>
      </c>
      <c r="E7787" s="72" t="s">
        <v>227</v>
      </c>
      <c r="F7787" s="73">
        <v>227741</v>
      </c>
      <c r="G7787" s="72" t="s">
        <v>14</v>
      </c>
      <c r="H7787" s="72" t="s">
        <v>15</v>
      </c>
      <c r="I7787" s="72" t="s">
        <v>16</v>
      </c>
      <c r="J7787" s="72" t="s">
        <v>18</v>
      </c>
      <c r="K7787" s="72" t="s">
        <v>33</v>
      </c>
      <c r="L7787" s="72" t="s">
        <v>153</v>
      </c>
      <c r="M7787" s="72" t="s">
        <v>163</v>
      </c>
    </row>
    <row r="7788" spans="2:13" x14ac:dyDescent="0.25">
      <c r="B7788" s="72" t="s">
        <v>143</v>
      </c>
      <c r="C7788" s="72" t="s">
        <v>144</v>
      </c>
      <c r="D7788" s="72" t="s">
        <v>12</v>
      </c>
      <c r="E7788" s="72" t="s">
        <v>188</v>
      </c>
      <c r="F7788" s="73">
        <v>4360935</v>
      </c>
      <c r="G7788" s="72" t="s">
        <v>14</v>
      </c>
      <c r="H7788" s="72" t="s">
        <v>15</v>
      </c>
      <c r="I7788" s="72" t="s">
        <v>16</v>
      </c>
      <c r="J7788" s="72" t="s">
        <v>841</v>
      </c>
      <c r="K7788" s="72" t="s">
        <v>24</v>
      </c>
      <c r="L7788" s="72" t="s">
        <v>264</v>
      </c>
      <c r="M7788" s="72" t="s">
        <v>151</v>
      </c>
    </row>
    <row r="7789" spans="2:13" x14ac:dyDescent="0.25">
      <c r="B7789" s="72" t="s">
        <v>143</v>
      </c>
      <c r="C7789" s="72" t="s">
        <v>144</v>
      </c>
      <c r="D7789" s="72" t="s">
        <v>12</v>
      </c>
      <c r="E7789" s="72" t="s">
        <v>197</v>
      </c>
      <c r="F7789" s="73">
        <v>68195</v>
      </c>
      <c r="G7789" s="72" t="s">
        <v>14</v>
      </c>
      <c r="H7789" s="72" t="s">
        <v>15</v>
      </c>
      <c r="I7789" s="72" t="s">
        <v>16</v>
      </c>
      <c r="J7789" s="72" t="s">
        <v>18</v>
      </c>
      <c r="K7789" s="72" t="s">
        <v>147</v>
      </c>
      <c r="L7789" s="72" t="s">
        <v>626</v>
      </c>
      <c r="M7789" s="72" t="s">
        <v>191</v>
      </c>
    </row>
    <row r="7790" spans="2:13" x14ac:dyDescent="0.25">
      <c r="B7790" s="72" t="s">
        <v>143</v>
      </c>
      <c r="C7790" s="72" t="s">
        <v>144</v>
      </c>
      <c r="D7790" s="72" t="s">
        <v>12</v>
      </c>
      <c r="E7790" s="72" t="s">
        <v>199</v>
      </c>
      <c r="F7790" s="73">
        <v>3694</v>
      </c>
      <c r="G7790" s="72" t="s">
        <v>14</v>
      </c>
      <c r="H7790" s="72" t="s">
        <v>15</v>
      </c>
      <c r="I7790" s="72" t="s">
        <v>16</v>
      </c>
      <c r="J7790" s="72" t="s">
        <v>18</v>
      </c>
      <c r="K7790" s="72" t="s">
        <v>214</v>
      </c>
      <c r="L7790" s="72" t="s">
        <v>398</v>
      </c>
      <c r="M7790" s="72"/>
    </row>
    <row r="7791" spans="2:13" x14ac:dyDescent="0.25">
      <c r="B7791" s="72" t="s">
        <v>143</v>
      </c>
      <c r="C7791" s="72" t="s">
        <v>144</v>
      </c>
      <c r="D7791" s="72" t="s">
        <v>12</v>
      </c>
      <c r="E7791" s="72" t="s">
        <v>197</v>
      </c>
      <c r="F7791" s="73">
        <v>367426</v>
      </c>
      <c r="G7791" s="72" t="s">
        <v>14</v>
      </c>
      <c r="H7791" s="72" t="s">
        <v>15</v>
      </c>
      <c r="I7791" s="72" t="s">
        <v>16</v>
      </c>
      <c r="J7791" s="72" t="s">
        <v>18</v>
      </c>
      <c r="K7791" s="72" t="s">
        <v>214</v>
      </c>
      <c r="L7791" s="72" t="s">
        <v>493</v>
      </c>
      <c r="M7791" s="72" t="s">
        <v>163</v>
      </c>
    </row>
    <row r="7792" spans="2:13" x14ac:dyDescent="0.25">
      <c r="B7792" s="72" t="s">
        <v>143</v>
      </c>
      <c r="C7792" s="72" t="s">
        <v>144</v>
      </c>
      <c r="D7792" s="72" t="s">
        <v>12</v>
      </c>
      <c r="E7792" s="72" t="s">
        <v>152</v>
      </c>
      <c r="F7792" s="73">
        <v>-21305</v>
      </c>
      <c r="G7792" s="72" t="s">
        <v>14</v>
      </c>
      <c r="H7792" s="72" t="s">
        <v>155</v>
      </c>
      <c r="I7792" s="72" t="s">
        <v>16</v>
      </c>
      <c r="J7792" s="72" t="s">
        <v>18</v>
      </c>
      <c r="K7792" s="72" t="s">
        <v>147</v>
      </c>
      <c r="L7792" s="72" t="s">
        <v>275</v>
      </c>
      <c r="M7792" s="72"/>
    </row>
    <row r="7793" spans="2:13" x14ac:dyDescent="0.25">
      <c r="B7793" s="72" t="s">
        <v>143</v>
      </c>
      <c r="C7793" s="72" t="s">
        <v>144</v>
      </c>
      <c r="D7793" s="72" t="s">
        <v>12</v>
      </c>
      <c r="E7793" s="72" t="s">
        <v>199</v>
      </c>
      <c r="F7793" s="73">
        <v>805</v>
      </c>
      <c r="G7793" s="72" t="s">
        <v>14</v>
      </c>
      <c r="H7793" s="72" t="s">
        <v>155</v>
      </c>
      <c r="I7793" s="72" t="s">
        <v>16</v>
      </c>
      <c r="J7793" s="72" t="s">
        <v>18</v>
      </c>
      <c r="K7793" s="72" t="s">
        <v>33</v>
      </c>
      <c r="L7793" s="72" t="s">
        <v>455</v>
      </c>
      <c r="M7793" s="72"/>
    </row>
    <row r="7794" spans="2:13" x14ac:dyDescent="0.25">
      <c r="B7794" s="72" t="s">
        <v>143</v>
      </c>
      <c r="C7794" s="72" t="s">
        <v>144</v>
      </c>
      <c r="D7794" s="72" t="s">
        <v>12</v>
      </c>
      <c r="E7794" s="72" t="s">
        <v>209</v>
      </c>
      <c r="F7794" s="73">
        <v>295822</v>
      </c>
      <c r="G7794" s="72" t="s">
        <v>14</v>
      </c>
      <c r="H7794" s="72" t="s">
        <v>155</v>
      </c>
      <c r="I7794" s="72" t="s">
        <v>16</v>
      </c>
      <c r="J7794" s="72" t="s">
        <v>18</v>
      </c>
      <c r="K7794" s="72" t="s">
        <v>267</v>
      </c>
      <c r="L7794" s="72" t="s">
        <v>659</v>
      </c>
      <c r="M7794" s="72" t="s">
        <v>334</v>
      </c>
    </row>
    <row r="7795" spans="2:13" x14ac:dyDescent="0.25">
      <c r="B7795" s="72" t="s">
        <v>143</v>
      </c>
      <c r="C7795" s="72" t="s">
        <v>144</v>
      </c>
      <c r="D7795" s="72" t="s">
        <v>12</v>
      </c>
      <c r="E7795" s="72" t="s">
        <v>237</v>
      </c>
      <c r="F7795" s="73">
        <v>70633</v>
      </c>
      <c r="G7795" s="72" t="s">
        <v>14</v>
      </c>
      <c r="H7795" s="72" t="s">
        <v>155</v>
      </c>
      <c r="I7795" s="72" t="s">
        <v>16</v>
      </c>
      <c r="J7795" s="72" t="s">
        <v>18</v>
      </c>
      <c r="K7795" s="72" t="s">
        <v>147</v>
      </c>
      <c r="L7795" s="72" t="s">
        <v>444</v>
      </c>
      <c r="M7795" s="72" t="s">
        <v>191</v>
      </c>
    </row>
    <row r="7796" spans="2:13" x14ac:dyDescent="0.25">
      <c r="B7796" s="72" t="s">
        <v>143</v>
      </c>
      <c r="C7796" s="72" t="s">
        <v>144</v>
      </c>
      <c r="D7796" s="72" t="s">
        <v>12</v>
      </c>
      <c r="E7796" s="72" t="s">
        <v>227</v>
      </c>
      <c r="F7796" s="73">
        <v>243652</v>
      </c>
      <c r="G7796" s="72" t="s">
        <v>14</v>
      </c>
      <c r="H7796" s="72" t="s">
        <v>155</v>
      </c>
      <c r="I7796" s="72" t="s">
        <v>16</v>
      </c>
      <c r="J7796" s="72" t="s">
        <v>18</v>
      </c>
      <c r="K7796" s="72" t="s">
        <v>267</v>
      </c>
      <c r="L7796" s="72" t="s">
        <v>313</v>
      </c>
      <c r="M7796" s="72" t="s">
        <v>163</v>
      </c>
    </row>
    <row r="7797" spans="2:13" x14ac:dyDescent="0.25">
      <c r="B7797" s="72" t="s">
        <v>143</v>
      </c>
      <c r="C7797" s="72" t="s">
        <v>144</v>
      </c>
      <c r="D7797" s="72" t="s">
        <v>12</v>
      </c>
      <c r="E7797" s="72" t="s">
        <v>154</v>
      </c>
      <c r="F7797" s="73">
        <v>-858</v>
      </c>
      <c r="G7797" s="72" t="s">
        <v>14</v>
      </c>
      <c r="H7797" s="72" t="s">
        <v>15</v>
      </c>
      <c r="I7797" s="72" t="s">
        <v>16</v>
      </c>
      <c r="J7797" s="72" t="s">
        <v>18</v>
      </c>
      <c r="K7797" s="72" t="s">
        <v>168</v>
      </c>
      <c r="L7797" s="72" t="s">
        <v>755</v>
      </c>
      <c r="M7797" s="72"/>
    </row>
    <row r="7798" spans="2:13" x14ac:dyDescent="0.25">
      <c r="B7798" s="72" t="s">
        <v>143</v>
      </c>
      <c r="C7798" s="72" t="s">
        <v>144</v>
      </c>
      <c r="D7798" s="72" t="s">
        <v>12</v>
      </c>
      <c r="E7798" s="72" t="s">
        <v>183</v>
      </c>
      <c r="F7798" s="73">
        <v>37896</v>
      </c>
      <c r="G7798" s="72" t="s">
        <v>14</v>
      </c>
      <c r="H7798" s="72" t="s">
        <v>15</v>
      </c>
      <c r="I7798" s="72" t="s">
        <v>16</v>
      </c>
      <c r="J7798" s="72" t="s">
        <v>18</v>
      </c>
      <c r="K7798" s="72" t="s">
        <v>267</v>
      </c>
      <c r="L7798" s="72" t="s">
        <v>372</v>
      </c>
      <c r="M7798" s="72" t="s">
        <v>186</v>
      </c>
    </row>
    <row r="7799" spans="2:13" x14ac:dyDescent="0.25">
      <c r="B7799" s="72" t="s">
        <v>143</v>
      </c>
      <c r="C7799" s="72" t="s">
        <v>144</v>
      </c>
      <c r="D7799" s="72" t="s">
        <v>12</v>
      </c>
      <c r="E7799" s="72" t="s">
        <v>197</v>
      </c>
      <c r="F7799" s="73">
        <v>2992862</v>
      </c>
      <c r="G7799" s="72" t="s">
        <v>14</v>
      </c>
      <c r="H7799" s="72" t="s">
        <v>15</v>
      </c>
      <c r="I7799" s="72" t="s">
        <v>16</v>
      </c>
      <c r="J7799" s="72" t="s">
        <v>18</v>
      </c>
      <c r="K7799" s="72" t="s">
        <v>147</v>
      </c>
      <c r="L7799" s="72" t="s">
        <v>587</v>
      </c>
      <c r="M7799" s="72" t="s">
        <v>163</v>
      </c>
    </row>
    <row r="7800" spans="2:13" x14ac:dyDescent="0.25">
      <c r="B7800" s="72" t="s">
        <v>143</v>
      </c>
      <c r="C7800" s="72" t="s">
        <v>144</v>
      </c>
      <c r="D7800" s="72" t="s">
        <v>12</v>
      </c>
      <c r="E7800" s="72" t="s">
        <v>145</v>
      </c>
      <c r="F7800" s="73">
        <v>-48622</v>
      </c>
      <c r="G7800" s="72" t="s">
        <v>14</v>
      </c>
      <c r="H7800" s="72" t="s">
        <v>15</v>
      </c>
      <c r="I7800" s="72" t="s">
        <v>16</v>
      </c>
      <c r="J7800" s="72" t="s">
        <v>18</v>
      </c>
      <c r="K7800" s="72" t="s">
        <v>147</v>
      </c>
      <c r="L7800" s="72" t="s">
        <v>309</v>
      </c>
      <c r="M7800" s="72"/>
    </row>
    <row r="7801" spans="2:13" x14ac:dyDescent="0.25">
      <c r="B7801" s="72" t="s">
        <v>143</v>
      </c>
      <c r="C7801" s="72" t="s">
        <v>144</v>
      </c>
      <c r="D7801" s="72" t="s">
        <v>12</v>
      </c>
      <c r="E7801" s="72" t="s">
        <v>181</v>
      </c>
      <c r="F7801" s="73">
        <v>-2</v>
      </c>
      <c r="G7801" s="72" t="s">
        <v>14</v>
      </c>
      <c r="H7801" s="72" t="s">
        <v>15</v>
      </c>
      <c r="I7801" s="72" t="s">
        <v>16</v>
      </c>
      <c r="J7801" s="72" t="s">
        <v>18</v>
      </c>
      <c r="K7801" s="72" t="s">
        <v>33</v>
      </c>
      <c r="L7801" s="72" t="s">
        <v>632</v>
      </c>
      <c r="M7801" s="72"/>
    </row>
    <row r="7802" spans="2:13" x14ac:dyDescent="0.25">
      <c r="B7802" s="72" t="s">
        <v>143</v>
      </c>
      <c r="C7802" s="72" t="s">
        <v>144</v>
      </c>
      <c r="D7802" s="72" t="s">
        <v>12</v>
      </c>
      <c r="E7802" s="72" t="s">
        <v>145</v>
      </c>
      <c r="F7802" s="73">
        <v>-20</v>
      </c>
      <c r="G7802" s="72" t="s">
        <v>14</v>
      </c>
      <c r="H7802" s="72" t="s">
        <v>15</v>
      </c>
      <c r="I7802" s="72" t="s">
        <v>16</v>
      </c>
      <c r="J7802" s="72" t="s">
        <v>18</v>
      </c>
      <c r="K7802" s="72" t="s">
        <v>184</v>
      </c>
      <c r="L7802" s="72" t="s">
        <v>204</v>
      </c>
      <c r="M7802" s="72"/>
    </row>
    <row r="7803" spans="2:13" x14ac:dyDescent="0.25">
      <c r="B7803" s="72" t="s">
        <v>143</v>
      </c>
      <c r="C7803" s="72" t="s">
        <v>144</v>
      </c>
      <c r="D7803" s="72" t="s">
        <v>12</v>
      </c>
      <c r="E7803" s="72" t="s">
        <v>244</v>
      </c>
      <c r="F7803" s="73">
        <v>173047</v>
      </c>
      <c r="G7803" s="72" t="s">
        <v>14</v>
      </c>
      <c r="H7803" s="72" t="s">
        <v>15</v>
      </c>
      <c r="I7803" s="72" t="s">
        <v>16</v>
      </c>
      <c r="J7803" s="72" t="s">
        <v>18</v>
      </c>
      <c r="K7803" s="72" t="s">
        <v>147</v>
      </c>
      <c r="L7803" s="72" t="s">
        <v>416</v>
      </c>
      <c r="M7803" s="72" t="s">
        <v>248</v>
      </c>
    </row>
    <row r="7804" spans="2:13" x14ac:dyDescent="0.25">
      <c r="B7804" s="72" t="s">
        <v>143</v>
      </c>
      <c r="C7804" s="72" t="s">
        <v>144</v>
      </c>
      <c r="D7804" s="72" t="s">
        <v>12</v>
      </c>
      <c r="E7804" s="72" t="s">
        <v>145</v>
      </c>
      <c r="F7804" s="73">
        <v>-6728</v>
      </c>
      <c r="G7804" s="72" t="s">
        <v>14</v>
      </c>
      <c r="H7804" s="72" t="s">
        <v>155</v>
      </c>
      <c r="I7804" s="72" t="s">
        <v>136</v>
      </c>
      <c r="J7804" s="72" t="s">
        <v>18</v>
      </c>
      <c r="K7804" s="72" t="s">
        <v>21</v>
      </c>
      <c r="L7804" s="72" t="s">
        <v>494</v>
      </c>
      <c r="M7804" s="72"/>
    </row>
    <row r="7805" spans="2:13" x14ac:dyDescent="0.25">
      <c r="B7805" s="72" t="s">
        <v>143</v>
      </c>
      <c r="C7805" s="72" t="s">
        <v>144</v>
      </c>
      <c r="D7805" s="72" t="s">
        <v>12</v>
      </c>
      <c r="E7805" s="72" t="s">
        <v>177</v>
      </c>
      <c r="F7805" s="73">
        <v>270262</v>
      </c>
      <c r="G7805" s="72" t="s">
        <v>14</v>
      </c>
      <c r="H7805" s="72" t="s">
        <v>155</v>
      </c>
      <c r="I7805" s="72" t="s">
        <v>16</v>
      </c>
      <c r="J7805" s="72" t="s">
        <v>18</v>
      </c>
      <c r="K7805" s="72" t="s">
        <v>33</v>
      </c>
      <c r="L7805" s="72" t="s">
        <v>497</v>
      </c>
      <c r="M7805" s="72"/>
    </row>
    <row r="7806" spans="2:13" x14ac:dyDescent="0.25">
      <c r="B7806" s="72" t="s">
        <v>143</v>
      </c>
      <c r="C7806" s="72" t="s">
        <v>144</v>
      </c>
      <c r="D7806" s="72" t="s">
        <v>12</v>
      </c>
      <c r="E7806" s="72" t="s">
        <v>183</v>
      </c>
      <c r="F7806" s="73">
        <v>57944</v>
      </c>
      <c r="G7806" s="72" t="s">
        <v>14</v>
      </c>
      <c r="H7806" s="72" t="s">
        <v>155</v>
      </c>
      <c r="I7806" s="72" t="s">
        <v>16</v>
      </c>
      <c r="J7806" s="72" t="s">
        <v>18</v>
      </c>
      <c r="K7806" s="72" t="s">
        <v>33</v>
      </c>
      <c r="L7806" s="72" t="s">
        <v>289</v>
      </c>
      <c r="M7806" s="72" t="s">
        <v>186</v>
      </c>
    </row>
    <row r="7807" spans="2:13" x14ac:dyDescent="0.25">
      <c r="B7807" s="72" t="s">
        <v>143</v>
      </c>
      <c r="C7807" s="72" t="s">
        <v>144</v>
      </c>
      <c r="D7807" s="72" t="s">
        <v>12</v>
      </c>
      <c r="E7807" s="72" t="s">
        <v>154</v>
      </c>
      <c r="F7807" s="73">
        <v>-12587</v>
      </c>
      <c r="G7807" s="72" t="s">
        <v>14</v>
      </c>
      <c r="H7807" s="72" t="s">
        <v>15</v>
      </c>
      <c r="I7807" s="72" t="s">
        <v>16</v>
      </c>
      <c r="J7807" s="72" t="s">
        <v>18</v>
      </c>
      <c r="K7807" s="72" t="s">
        <v>147</v>
      </c>
      <c r="L7807" s="72" t="s">
        <v>171</v>
      </c>
      <c r="M7807" s="72"/>
    </row>
    <row r="7808" spans="2:13" x14ac:dyDescent="0.25">
      <c r="B7808" s="72" t="s">
        <v>143</v>
      </c>
      <c r="C7808" s="72" t="s">
        <v>144</v>
      </c>
      <c r="D7808" s="72" t="s">
        <v>12</v>
      </c>
      <c r="E7808" s="72" t="s">
        <v>188</v>
      </c>
      <c r="F7808" s="73">
        <v>20426</v>
      </c>
      <c r="G7808" s="72" t="s">
        <v>14</v>
      </c>
      <c r="H7808" s="72" t="s">
        <v>155</v>
      </c>
      <c r="I7808" s="72" t="s">
        <v>16</v>
      </c>
      <c r="J7808" s="72" t="s">
        <v>18</v>
      </c>
      <c r="K7808" s="72" t="s">
        <v>184</v>
      </c>
      <c r="L7808" s="72" t="s">
        <v>356</v>
      </c>
      <c r="M7808" s="72" t="s">
        <v>191</v>
      </c>
    </row>
    <row r="7809" spans="2:13" x14ac:dyDescent="0.25">
      <c r="B7809" s="72" t="s">
        <v>143</v>
      </c>
      <c r="C7809" s="72" t="s">
        <v>144</v>
      </c>
      <c r="D7809" s="72" t="s">
        <v>12</v>
      </c>
      <c r="E7809" s="72" t="s">
        <v>237</v>
      </c>
      <c r="F7809" s="73">
        <v>311815</v>
      </c>
      <c r="G7809" s="72" t="s">
        <v>14</v>
      </c>
      <c r="H7809" s="72" t="s">
        <v>15</v>
      </c>
      <c r="I7809" s="72" t="s">
        <v>16</v>
      </c>
      <c r="J7809" s="72" t="s">
        <v>18</v>
      </c>
      <c r="K7809" s="72" t="s">
        <v>147</v>
      </c>
      <c r="L7809" s="72" t="s">
        <v>235</v>
      </c>
      <c r="M7809" s="72" t="s">
        <v>248</v>
      </c>
    </row>
    <row r="7810" spans="2:13" x14ac:dyDescent="0.25">
      <c r="B7810" s="72" t="s">
        <v>143</v>
      </c>
      <c r="C7810" s="72" t="s">
        <v>144</v>
      </c>
      <c r="D7810" s="72" t="s">
        <v>12</v>
      </c>
      <c r="E7810" s="72" t="s">
        <v>335</v>
      </c>
      <c r="F7810" s="73">
        <v>650071</v>
      </c>
      <c r="G7810" s="72" t="s">
        <v>14</v>
      </c>
      <c r="H7810" s="72" t="s">
        <v>15</v>
      </c>
      <c r="I7810" s="72" t="s">
        <v>16</v>
      </c>
      <c r="J7810" s="72" t="s">
        <v>18</v>
      </c>
      <c r="K7810" s="72" t="s">
        <v>147</v>
      </c>
      <c r="L7810" s="72" t="s">
        <v>437</v>
      </c>
      <c r="M7810" s="72" t="s">
        <v>337</v>
      </c>
    </row>
    <row r="7811" spans="2:13" x14ac:dyDescent="0.25">
      <c r="B7811" s="72" t="s">
        <v>143</v>
      </c>
      <c r="C7811" s="72" t="s">
        <v>144</v>
      </c>
      <c r="D7811" s="72" t="s">
        <v>12</v>
      </c>
      <c r="E7811" s="72" t="s">
        <v>197</v>
      </c>
      <c r="F7811" s="73">
        <v>260191</v>
      </c>
      <c r="G7811" s="72" t="s">
        <v>14</v>
      </c>
      <c r="H7811" s="72" t="s">
        <v>15</v>
      </c>
      <c r="I7811" s="72" t="s">
        <v>16</v>
      </c>
      <c r="J7811" s="72" t="s">
        <v>18</v>
      </c>
      <c r="K7811" s="72" t="s">
        <v>189</v>
      </c>
      <c r="L7811" s="72" t="s">
        <v>688</v>
      </c>
      <c r="M7811" s="72" t="s">
        <v>163</v>
      </c>
    </row>
    <row r="7812" spans="2:13" x14ac:dyDescent="0.25">
      <c r="B7812" s="72" t="s">
        <v>143</v>
      </c>
      <c r="C7812" s="72" t="s">
        <v>144</v>
      </c>
      <c r="D7812" s="72" t="s">
        <v>12</v>
      </c>
      <c r="E7812" s="72" t="s">
        <v>328</v>
      </c>
      <c r="F7812" s="73">
        <v>20983</v>
      </c>
      <c r="G7812" s="72" t="s">
        <v>14</v>
      </c>
      <c r="H7812" s="72" t="s">
        <v>15</v>
      </c>
      <c r="I7812" s="72" t="s">
        <v>16</v>
      </c>
      <c r="J7812" s="72" t="s">
        <v>18</v>
      </c>
      <c r="K7812" s="72" t="s">
        <v>21</v>
      </c>
      <c r="L7812" s="72" t="s">
        <v>325</v>
      </c>
      <c r="M7812" s="72" t="s">
        <v>203</v>
      </c>
    </row>
    <row r="7813" spans="2:13" x14ac:dyDescent="0.25">
      <c r="B7813" s="72" t="s">
        <v>143</v>
      </c>
      <c r="C7813" s="72" t="s">
        <v>144</v>
      </c>
      <c r="D7813" s="72" t="s">
        <v>12</v>
      </c>
      <c r="E7813" s="72" t="s">
        <v>229</v>
      </c>
      <c r="F7813" s="73">
        <v>-507</v>
      </c>
      <c r="G7813" s="72" t="s">
        <v>14</v>
      </c>
      <c r="H7813" s="72" t="s">
        <v>15</v>
      </c>
      <c r="I7813" s="72" t="s">
        <v>136</v>
      </c>
      <c r="J7813" s="72" t="s">
        <v>18</v>
      </c>
      <c r="K7813" s="72" t="s">
        <v>33</v>
      </c>
      <c r="L7813" s="72" t="s">
        <v>256</v>
      </c>
      <c r="M7813" s="72"/>
    </row>
    <row r="7814" spans="2:13" x14ac:dyDescent="0.25">
      <c r="B7814" s="72" t="s">
        <v>143</v>
      </c>
      <c r="C7814" s="72" t="s">
        <v>144</v>
      </c>
      <c r="D7814" s="72" t="s">
        <v>12</v>
      </c>
      <c r="E7814" s="72" t="s">
        <v>383</v>
      </c>
      <c r="F7814" s="73">
        <v>170117</v>
      </c>
      <c r="G7814" s="72" t="s">
        <v>14</v>
      </c>
      <c r="H7814" s="72" t="s">
        <v>15</v>
      </c>
      <c r="I7814" s="72" t="s">
        <v>16</v>
      </c>
      <c r="J7814" s="72" t="s">
        <v>18</v>
      </c>
      <c r="K7814" s="72" t="s">
        <v>147</v>
      </c>
      <c r="L7814" s="72" t="s">
        <v>454</v>
      </c>
      <c r="M7814" s="72" t="s">
        <v>522</v>
      </c>
    </row>
    <row r="7815" spans="2:13" x14ac:dyDescent="0.25">
      <c r="B7815" s="72" t="s">
        <v>143</v>
      </c>
      <c r="C7815" s="72" t="s">
        <v>144</v>
      </c>
      <c r="D7815" s="72" t="s">
        <v>12</v>
      </c>
      <c r="E7815" s="72" t="s">
        <v>175</v>
      </c>
      <c r="F7815" s="73">
        <v>-1918</v>
      </c>
      <c r="G7815" s="72" t="s">
        <v>14</v>
      </c>
      <c r="H7815" s="72" t="s">
        <v>15</v>
      </c>
      <c r="I7815" s="72" t="s">
        <v>16</v>
      </c>
      <c r="J7815" s="72" t="s">
        <v>18</v>
      </c>
      <c r="K7815" s="72" t="s">
        <v>21</v>
      </c>
      <c r="L7815" s="72" t="s">
        <v>645</v>
      </c>
      <c r="M7815" s="72"/>
    </row>
    <row r="7816" spans="2:13" x14ac:dyDescent="0.25">
      <c r="B7816" s="72" t="s">
        <v>143</v>
      </c>
      <c r="C7816" s="72" t="s">
        <v>144</v>
      </c>
      <c r="D7816" s="72" t="s">
        <v>12</v>
      </c>
      <c r="E7816" s="72" t="s">
        <v>213</v>
      </c>
      <c r="F7816" s="73">
        <v>2004</v>
      </c>
      <c r="G7816" s="72" t="s">
        <v>14</v>
      </c>
      <c r="H7816" s="72" t="s">
        <v>15</v>
      </c>
      <c r="I7816" s="72" t="s">
        <v>16</v>
      </c>
      <c r="J7816" s="72" t="s">
        <v>18</v>
      </c>
      <c r="K7816" s="72" t="s">
        <v>245</v>
      </c>
      <c r="L7816" s="72" t="s">
        <v>246</v>
      </c>
      <c r="M7816" s="72" t="s">
        <v>191</v>
      </c>
    </row>
    <row r="7817" spans="2:13" x14ac:dyDescent="0.25">
      <c r="B7817" s="72" t="s">
        <v>143</v>
      </c>
      <c r="C7817" s="72" t="s">
        <v>144</v>
      </c>
      <c r="D7817" s="72" t="s">
        <v>12</v>
      </c>
      <c r="E7817" s="72" t="s">
        <v>646</v>
      </c>
      <c r="F7817" s="73">
        <v>295339</v>
      </c>
      <c r="G7817" s="72" t="s">
        <v>14</v>
      </c>
      <c r="H7817" s="72" t="s">
        <v>155</v>
      </c>
      <c r="I7817" s="72" t="s">
        <v>16</v>
      </c>
      <c r="J7817" s="72" t="s">
        <v>18</v>
      </c>
      <c r="K7817" s="72" t="s">
        <v>33</v>
      </c>
      <c r="L7817" s="72" t="s">
        <v>435</v>
      </c>
      <c r="M7817" s="72"/>
    </row>
    <row r="7818" spans="2:13" x14ac:dyDescent="0.25">
      <c r="B7818" s="72" t="s">
        <v>143</v>
      </c>
      <c r="C7818" s="72" t="s">
        <v>144</v>
      </c>
      <c r="D7818" s="72" t="s">
        <v>12</v>
      </c>
      <c r="E7818" s="72" t="s">
        <v>183</v>
      </c>
      <c r="F7818" s="73">
        <v>193425</v>
      </c>
      <c r="G7818" s="72" t="s">
        <v>14</v>
      </c>
      <c r="H7818" s="72" t="s">
        <v>15</v>
      </c>
      <c r="I7818" s="72" t="s">
        <v>16</v>
      </c>
      <c r="J7818" s="72" t="s">
        <v>18</v>
      </c>
      <c r="K7818" s="72" t="s">
        <v>33</v>
      </c>
      <c r="L7818" s="72" t="s">
        <v>307</v>
      </c>
      <c r="M7818" s="72" t="s">
        <v>163</v>
      </c>
    </row>
    <row r="7819" spans="2:13" x14ac:dyDescent="0.25">
      <c r="B7819" s="72" t="s">
        <v>143</v>
      </c>
      <c r="C7819" s="72" t="s">
        <v>144</v>
      </c>
      <c r="D7819" s="72" t="s">
        <v>12</v>
      </c>
      <c r="E7819" s="72" t="s">
        <v>188</v>
      </c>
      <c r="F7819" s="73">
        <v>19502</v>
      </c>
      <c r="G7819" s="72" t="s">
        <v>14</v>
      </c>
      <c r="H7819" s="72" t="s">
        <v>15</v>
      </c>
      <c r="I7819" s="72" t="s">
        <v>16</v>
      </c>
      <c r="J7819" s="72" t="s">
        <v>18</v>
      </c>
      <c r="K7819" s="72" t="s">
        <v>33</v>
      </c>
      <c r="L7819" s="72" t="s">
        <v>802</v>
      </c>
      <c r="M7819" s="72" t="s">
        <v>191</v>
      </c>
    </row>
    <row r="7820" spans="2:13" x14ac:dyDescent="0.25">
      <c r="B7820" s="72" t="s">
        <v>143</v>
      </c>
      <c r="C7820" s="72" t="s">
        <v>144</v>
      </c>
      <c r="D7820" s="72" t="s">
        <v>12</v>
      </c>
      <c r="E7820" s="72" t="s">
        <v>152</v>
      </c>
      <c r="F7820" s="73">
        <v>-5033</v>
      </c>
      <c r="G7820" s="72" t="s">
        <v>14</v>
      </c>
      <c r="H7820" s="72" t="s">
        <v>15</v>
      </c>
      <c r="I7820" s="72" t="s">
        <v>16</v>
      </c>
      <c r="J7820" s="72" t="s">
        <v>18</v>
      </c>
      <c r="K7820" s="72" t="s">
        <v>168</v>
      </c>
      <c r="L7820" s="72" t="s">
        <v>755</v>
      </c>
      <c r="M7820" s="72"/>
    </row>
    <row r="7821" spans="2:13" x14ac:dyDescent="0.25">
      <c r="B7821" s="72" t="s">
        <v>143</v>
      </c>
      <c r="C7821" s="72" t="s">
        <v>144</v>
      </c>
      <c r="D7821" s="72" t="s">
        <v>12</v>
      </c>
      <c r="E7821" s="72" t="s">
        <v>152</v>
      </c>
      <c r="F7821" s="73">
        <v>-4106</v>
      </c>
      <c r="G7821" s="72" t="s">
        <v>14</v>
      </c>
      <c r="H7821" s="72" t="s">
        <v>15</v>
      </c>
      <c r="I7821" s="72" t="s">
        <v>16</v>
      </c>
      <c r="J7821" s="72" t="s">
        <v>18</v>
      </c>
      <c r="K7821" s="72" t="s">
        <v>33</v>
      </c>
      <c r="L7821" s="72" t="s">
        <v>668</v>
      </c>
      <c r="M7821" s="72"/>
    </row>
    <row r="7822" spans="2:13" x14ac:dyDescent="0.25">
      <c r="B7822" s="72" t="s">
        <v>143</v>
      </c>
      <c r="C7822" s="72" t="s">
        <v>144</v>
      </c>
      <c r="D7822" s="72" t="s">
        <v>12</v>
      </c>
      <c r="E7822" s="72" t="s">
        <v>160</v>
      </c>
      <c r="F7822" s="73">
        <v>3202926</v>
      </c>
      <c r="G7822" s="72" t="s">
        <v>14</v>
      </c>
      <c r="H7822" s="72" t="s">
        <v>15</v>
      </c>
      <c r="I7822" s="72" t="s">
        <v>16</v>
      </c>
      <c r="J7822" s="72" t="s">
        <v>18</v>
      </c>
      <c r="K7822" s="72" t="s">
        <v>21</v>
      </c>
      <c r="L7822" s="72" t="s">
        <v>711</v>
      </c>
      <c r="M7822" s="72" t="s">
        <v>248</v>
      </c>
    </row>
    <row r="7823" spans="2:13" x14ac:dyDescent="0.25">
      <c r="B7823" s="72" t="s">
        <v>143</v>
      </c>
      <c r="C7823" s="72" t="s">
        <v>144</v>
      </c>
      <c r="D7823" s="72" t="s">
        <v>12</v>
      </c>
      <c r="E7823" s="72" t="s">
        <v>219</v>
      </c>
      <c r="F7823" s="73">
        <v>1211783</v>
      </c>
      <c r="G7823" s="72" t="s">
        <v>14</v>
      </c>
      <c r="H7823" s="72" t="s">
        <v>155</v>
      </c>
      <c r="I7823" s="72" t="s">
        <v>16</v>
      </c>
      <c r="J7823" s="72" t="s">
        <v>18</v>
      </c>
      <c r="K7823" s="72" t="s">
        <v>33</v>
      </c>
      <c r="L7823" s="72" t="s">
        <v>630</v>
      </c>
      <c r="M7823" s="72"/>
    </row>
    <row r="7824" spans="2:13" x14ac:dyDescent="0.25">
      <c r="B7824" s="72" t="s">
        <v>143</v>
      </c>
      <c r="C7824" s="72" t="s">
        <v>144</v>
      </c>
      <c r="D7824" s="72" t="s">
        <v>12</v>
      </c>
      <c r="E7824" s="72" t="s">
        <v>439</v>
      </c>
      <c r="F7824" s="73">
        <v>35104</v>
      </c>
      <c r="G7824" s="72" t="s">
        <v>14</v>
      </c>
      <c r="H7824" s="72" t="s">
        <v>15</v>
      </c>
      <c r="I7824" s="72" t="s">
        <v>16</v>
      </c>
      <c r="J7824" s="72" t="s">
        <v>18</v>
      </c>
      <c r="K7824" s="72" t="s">
        <v>147</v>
      </c>
      <c r="L7824" s="72" t="s">
        <v>216</v>
      </c>
      <c r="M7824" s="72"/>
    </row>
    <row r="7825" spans="2:13" x14ac:dyDescent="0.25">
      <c r="B7825" s="72" t="s">
        <v>143</v>
      </c>
      <c r="C7825" s="72" t="s">
        <v>144</v>
      </c>
      <c r="D7825" s="72" t="s">
        <v>12</v>
      </c>
      <c r="E7825" s="72" t="s">
        <v>152</v>
      </c>
      <c r="F7825" s="73">
        <v>-14700</v>
      </c>
      <c r="G7825" s="72" t="s">
        <v>14</v>
      </c>
      <c r="H7825" s="72" t="s">
        <v>155</v>
      </c>
      <c r="I7825" s="72" t="s">
        <v>16</v>
      </c>
      <c r="J7825" s="72" t="s">
        <v>18</v>
      </c>
      <c r="K7825" s="72" t="s">
        <v>33</v>
      </c>
      <c r="L7825" s="72" t="s">
        <v>362</v>
      </c>
      <c r="M7825" s="72"/>
    </row>
    <row r="7826" spans="2:13" x14ac:dyDescent="0.25">
      <c r="B7826" s="72" t="s">
        <v>143</v>
      </c>
      <c r="C7826" s="72" t="s">
        <v>144</v>
      </c>
      <c r="D7826" s="72" t="s">
        <v>12</v>
      </c>
      <c r="E7826" s="72" t="s">
        <v>197</v>
      </c>
      <c r="F7826" s="73">
        <v>19169</v>
      </c>
      <c r="G7826" s="72" t="s">
        <v>14</v>
      </c>
      <c r="H7826" s="72" t="s">
        <v>15</v>
      </c>
      <c r="I7826" s="72" t="s">
        <v>16</v>
      </c>
      <c r="J7826" s="72" t="s">
        <v>18</v>
      </c>
      <c r="K7826" s="72" t="s">
        <v>33</v>
      </c>
      <c r="L7826" s="72" t="s">
        <v>207</v>
      </c>
      <c r="M7826" s="72" t="s">
        <v>191</v>
      </c>
    </row>
    <row r="7827" spans="2:13" x14ac:dyDescent="0.25">
      <c r="B7827" s="72" t="s">
        <v>143</v>
      </c>
      <c r="C7827" s="72" t="s">
        <v>144</v>
      </c>
      <c r="D7827" s="72" t="s">
        <v>12</v>
      </c>
      <c r="E7827" s="72" t="s">
        <v>219</v>
      </c>
      <c r="F7827" s="73">
        <v>23103</v>
      </c>
      <c r="G7827" s="72" t="s">
        <v>14</v>
      </c>
      <c r="H7827" s="72" t="s">
        <v>15</v>
      </c>
      <c r="I7827" s="72" t="s">
        <v>16</v>
      </c>
      <c r="J7827" s="72" t="s">
        <v>18</v>
      </c>
      <c r="K7827" s="72" t="s">
        <v>147</v>
      </c>
      <c r="L7827" s="72" t="s">
        <v>694</v>
      </c>
      <c r="M7827" s="72"/>
    </row>
    <row r="7828" spans="2:13" x14ac:dyDescent="0.25">
      <c r="B7828" s="72" t="s">
        <v>143</v>
      </c>
      <c r="C7828" s="72" t="s">
        <v>144</v>
      </c>
      <c r="D7828" s="72" t="s">
        <v>12</v>
      </c>
      <c r="E7828" s="72" t="s">
        <v>154</v>
      </c>
      <c r="F7828" s="73">
        <v>-15350</v>
      </c>
      <c r="G7828" s="72" t="s">
        <v>14</v>
      </c>
      <c r="H7828" s="72" t="s">
        <v>15</v>
      </c>
      <c r="I7828" s="72" t="s">
        <v>16</v>
      </c>
      <c r="J7828" s="72" t="s">
        <v>18</v>
      </c>
      <c r="K7828" s="72" t="s">
        <v>147</v>
      </c>
      <c r="L7828" s="72" t="s">
        <v>553</v>
      </c>
      <c r="M7828" s="72"/>
    </row>
    <row r="7829" spans="2:13" x14ac:dyDescent="0.25">
      <c r="B7829" s="72" t="s">
        <v>143</v>
      </c>
      <c r="C7829" s="72" t="s">
        <v>144</v>
      </c>
      <c r="D7829" s="72" t="s">
        <v>12</v>
      </c>
      <c r="E7829" s="72" t="s">
        <v>160</v>
      </c>
      <c r="F7829" s="73">
        <v>2163241</v>
      </c>
      <c r="G7829" s="72" t="s">
        <v>14</v>
      </c>
      <c r="H7829" s="72" t="s">
        <v>15</v>
      </c>
      <c r="I7829" s="72" t="s">
        <v>16</v>
      </c>
      <c r="J7829" s="72" t="s">
        <v>18</v>
      </c>
      <c r="K7829" s="72" t="s">
        <v>21</v>
      </c>
      <c r="L7829" s="72" t="s">
        <v>515</v>
      </c>
      <c r="M7829" s="72" t="s">
        <v>163</v>
      </c>
    </row>
    <row r="7830" spans="2:13" x14ac:dyDescent="0.25">
      <c r="B7830" s="72" t="s">
        <v>143</v>
      </c>
      <c r="C7830" s="72" t="s">
        <v>144</v>
      </c>
      <c r="D7830" s="72" t="s">
        <v>12</v>
      </c>
      <c r="E7830" s="72" t="s">
        <v>152</v>
      </c>
      <c r="F7830" s="73">
        <v>-13</v>
      </c>
      <c r="G7830" s="72" t="s">
        <v>14</v>
      </c>
      <c r="H7830" s="72" t="s">
        <v>15</v>
      </c>
      <c r="I7830" s="72" t="s">
        <v>136</v>
      </c>
      <c r="J7830" s="72" t="s">
        <v>18</v>
      </c>
      <c r="K7830" s="72" t="s">
        <v>147</v>
      </c>
      <c r="L7830" s="72" t="s">
        <v>607</v>
      </c>
      <c r="M7830" s="72"/>
    </row>
    <row r="7831" spans="2:13" x14ac:dyDescent="0.25">
      <c r="B7831" s="72" t="s">
        <v>143</v>
      </c>
      <c r="C7831" s="72" t="s">
        <v>144</v>
      </c>
      <c r="D7831" s="72" t="s">
        <v>12</v>
      </c>
      <c r="E7831" s="72" t="s">
        <v>177</v>
      </c>
      <c r="F7831" s="73">
        <v>100290</v>
      </c>
      <c r="G7831" s="72" t="s">
        <v>14</v>
      </c>
      <c r="H7831" s="72" t="s">
        <v>15</v>
      </c>
      <c r="I7831" s="72" t="s">
        <v>16</v>
      </c>
      <c r="J7831" s="72" t="s">
        <v>18</v>
      </c>
      <c r="K7831" s="72" t="s">
        <v>33</v>
      </c>
      <c r="L7831" s="72" t="s">
        <v>360</v>
      </c>
      <c r="M7831" s="72"/>
    </row>
    <row r="7832" spans="2:13" x14ac:dyDescent="0.25">
      <c r="B7832" s="72" t="s">
        <v>143</v>
      </c>
      <c r="C7832" s="72" t="s">
        <v>144</v>
      </c>
      <c r="D7832" s="72" t="s">
        <v>12</v>
      </c>
      <c r="E7832" s="72" t="s">
        <v>199</v>
      </c>
      <c r="F7832" s="73">
        <v>464</v>
      </c>
      <c r="G7832" s="72" t="s">
        <v>14</v>
      </c>
      <c r="H7832" s="72" t="s">
        <v>15</v>
      </c>
      <c r="I7832" s="72" t="s">
        <v>136</v>
      </c>
      <c r="J7832" s="72" t="s">
        <v>18</v>
      </c>
      <c r="K7832" s="72" t="s">
        <v>21</v>
      </c>
      <c r="L7832" s="72" t="s">
        <v>274</v>
      </c>
      <c r="M7832" s="72"/>
    </row>
    <row r="7833" spans="2:13" x14ac:dyDescent="0.25">
      <c r="B7833" s="72" t="s">
        <v>143</v>
      </c>
      <c r="C7833" s="72" t="s">
        <v>144</v>
      </c>
      <c r="D7833" s="72" t="s">
        <v>12</v>
      </c>
      <c r="E7833" s="72" t="s">
        <v>152</v>
      </c>
      <c r="F7833" s="73">
        <v>-6682</v>
      </c>
      <c r="G7833" s="72" t="s">
        <v>14</v>
      </c>
      <c r="H7833" s="72" t="s">
        <v>15</v>
      </c>
      <c r="I7833" s="72" t="s">
        <v>16</v>
      </c>
      <c r="J7833" s="72" t="s">
        <v>18</v>
      </c>
      <c r="K7833" s="72" t="s">
        <v>161</v>
      </c>
      <c r="L7833" s="72" t="s">
        <v>211</v>
      </c>
      <c r="M7833" s="72"/>
    </row>
    <row r="7834" spans="2:13" x14ac:dyDescent="0.25">
      <c r="B7834" s="72" t="s">
        <v>143</v>
      </c>
      <c r="C7834" s="72" t="s">
        <v>144</v>
      </c>
      <c r="D7834" s="72" t="s">
        <v>12</v>
      </c>
      <c r="E7834" s="72" t="s">
        <v>197</v>
      </c>
      <c r="F7834" s="73">
        <v>309929</v>
      </c>
      <c r="G7834" s="72" t="s">
        <v>14</v>
      </c>
      <c r="H7834" s="72" t="s">
        <v>155</v>
      </c>
      <c r="I7834" s="72" t="s">
        <v>16</v>
      </c>
      <c r="J7834" s="72" t="s">
        <v>18</v>
      </c>
      <c r="K7834" s="72" t="s">
        <v>267</v>
      </c>
      <c r="L7834" s="72" t="s">
        <v>308</v>
      </c>
      <c r="M7834" s="72" t="s">
        <v>163</v>
      </c>
    </row>
    <row r="7835" spans="2:13" x14ac:dyDescent="0.25">
      <c r="B7835" s="72" t="s">
        <v>143</v>
      </c>
      <c r="C7835" s="72" t="s">
        <v>144</v>
      </c>
      <c r="D7835" s="72" t="s">
        <v>12</v>
      </c>
      <c r="E7835" s="72" t="s">
        <v>145</v>
      </c>
      <c r="F7835" s="73">
        <v>-48398</v>
      </c>
      <c r="G7835" s="72" t="s">
        <v>14</v>
      </c>
      <c r="H7835" s="72" t="s">
        <v>15</v>
      </c>
      <c r="I7835" s="72" t="s">
        <v>16</v>
      </c>
      <c r="J7835" s="72" t="s">
        <v>18</v>
      </c>
      <c r="K7835" s="72" t="s">
        <v>214</v>
      </c>
      <c r="L7835" s="72" t="s">
        <v>590</v>
      </c>
      <c r="M7835" s="72"/>
    </row>
    <row r="7836" spans="2:13" x14ac:dyDescent="0.25">
      <c r="B7836" s="72" t="s">
        <v>143</v>
      </c>
      <c r="C7836" s="72" t="s">
        <v>144</v>
      </c>
      <c r="D7836" s="72" t="s">
        <v>12</v>
      </c>
      <c r="E7836" s="72" t="s">
        <v>219</v>
      </c>
      <c r="F7836" s="73">
        <v>165</v>
      </c>
      <c r="G7836" s="72" t="s">
        <v>14</v>
      </c>
      <c r="H7836" s="72" t="s">
        <v>155</v>
      </c>
      <c r="I7836" s="72" t="s">
        <v>136</v>
      </c>
      <c r="J7836" s="72" t="s">
        <v>18</v>
      </c>
      <c r="K7836" s="72" t="s">
        <v>267</v>
      </c>
      <c r="L7836" s="72" t="s">
        <v>313</v>
      </c>
      <c r="M7836" s="72"/>
    </row>
    <row r="7837" spans="2:13" x14ac:dyDescent="0.25">
      <c r="B7837" s="72" t="s">
        <v>143</v>
      </c>
      <c r="C7837" s="72" t="s">
        <v>144</v>
      </c>
      <c r="D7837" s="72" t="s">
        <v>12</v>
      </c>
      <c r="E7837" s="72" t="s">
        <v>177</v>
      </c>
      <c r="F7837" s="73">
        <v>104970</v>
      </c>
      <c r="G7837" s="72" t="s">
        <v>14</v>
      </c>
      <c r="H7837" s="72" t="s">
        <v>15</v>
      </c>
      <c r="I7837" s="72" t="s">
        <v>16</v>
      </c>
      <c r="J7837" s="72" t="s">
        <v>18</v>
      </c>
      <c r="K7837" s="72" t="s">
        <v>33</v>
      </c>
      <c r="L7837" s="72" t="s">
        <v>361</v>
      </c>
      <c r="M7837" s="72"/>
    </row>
    <row r="7838" spans="2:13" x14ac:dyDescent="0.25">
      <c r="B7838" s="72" t="s">
        <v>143</v>
      </c>
      <c r="C7838" s="72" t="s">
        <v>144</v>
      </c>
      <c r="D7838" s="72" t="s">
        <v>12</v>
      </c>
      <c r="E7838" s="72" t="s">
        <v>175</v>
      </c>
      <c r="F7838" s="73">
        <v>-10858</v>
      </c>
      <c r="G7838" s="72" t="s">
        <v>14</v>
      </c>
      <c r="H7838" s="72" t="s">
        <v>15</v>
      </c>
      <c r="I7838" s="72" t="s">
        <v>16</v>
      </c>
      <c r="J7838" s="72" t="s">
        <v>18</v>
      </c>
      <c r="K7838" s="72" t="s">
        <v>27</v>
      </c>
      <c r="L7838" s="72" t="s">
        <v>469</v>
      </c>
      <c r="M7838" s="72"/>
    </row>
    <row r="7839" spans="2:13" x14ac:dyDescent="0.25">
      <c r="B7839" s="72" t="s">
        <v>143</v>
      </c>
      <c r="C7839" s="72" t="s">
        <v>144</v>
      </c>
      <c r="D7839" s="72" t="s">
        <v>12</v>
      </c>
      <c r="E7839" s="72" t="s">
        <v>145</v>
      </c>
      <c r="F7839" s="73">
        <v>-25530</v>
      </c>
      <c r="G7839" s="72" t="s">
        <v>14</v>
      </c>
      <c r="H7839" s="72" t="s">
        <v>15</v>
      </c>
      <c r="I7839" s="72" t="s">
        <v>16</v>
      </c>
      <c r="J7839" s="72" t="s">
        <v>18</v>
      </c>
      <c r="K7839" s="72" t="s">
        <v>33</v>
      </c>
      <c r="L7839" s="72" t="s">
        <v>301</v>
      </c>
      <c r="M7839" s="72"/>
    </row>
    <row r="7840" spans="2:13" x14ac:dyDescent="0.25">
      <c r="B7840" s="72" t="s">
        <v>143</v>
      </c>
      <c r="C7840" s="72" t="s">
        <v>144</v>
      </c>
      <c r="D7840" s="72" t="s">
        <v>12</v>
      </c>
      <c r="E7840" s="72" t="s">
        <v>199</v>
      </c>
      <c r="F7840" s="73">
        <v>737</v>
      </c>
      <c r="G7840" s="72" t="s">
        <v>14</v>
      </c>
      <c r="H7840" s="72" t="s">
        <v>15</v>
      </c>
      <c r="I7840" s="72" t="s">
        <v>136</v>
      </c>
      <c r="J7840" s="72" t="s">
        <v>18</v>
      </c>
      <c r="K7840" s="72" t="s">
        <v>21</v>
      </c>
      <c r="L7840" s="72" t="s">
        <v>22</v>
      </c>
      <c r="M7840" s="72"/>
    </row>
    <row r="7841" spans="2:13" x14ac:dyDescent="0.25">
      <c r="B7841" s="72" t="s">
        <v>143</v>
      </c>
      <c r="C7841" s="72" t="s">
        <v>144</v>
      </c>
      <c r="D7841" s="72" t="s">
        <v>12</v>
      </c>
      <c r="E7841" s="72" t="s">
        <v>145</v>
      </c>
      <c r="F7841" s="73">
        <v>-2479</v>
      </c>
      <c r="G7841" s="72" t="s">
        <v>14</v>
      </c>
      <c r="H7841" s="72" t="s">
        <v>15</v>
      </c>
      <c r="I7841" s="72" t="s">
        <v>16</v>
      </c>
      <c r="J7841" s="72" t="s">
        <v>18</v>
      </c>
      <c r="K7841" s="72" t="s">
        <v>147</v>
      </c>
      <c r="L7841" s="72" t="s">
        <v>747</v>
      </c>
      <c r="M7841" s="72"/>
    </row>
    <row r="7842" spans="2:13" x14ac:dyDescent="0.25">
      <c r="B7842" s="72" t="s">
        <v>143</v>
      </c>
      <c r="C7842" s="72" t="s">
        <v>144</v>
      </c>
      <c r="D7842" s="72" t="s">
        <v>12</v>
      </c>
      <c r="E7842" s="72" t="s">
        <v>145</v>
      </c>
      <c r="F7842" s="73">
        <v>-19564</v>
      </c>
      <c r="G7842" s="72" t="s">
        <v>14</v>
      </c>
      <c r="H7842" s="72" t="s">
        <v>155</v>
      </c>
      <c r="I7842" s="72" t="s">
        <v>16</v>
      </c>
      <c r="J7842" s="72" t="s">
        <v>18</v>
      </c>
      <c r="K7842" s="72" t="s">
        <v>33</v>
      </c>
      <c r="L7842" s="72" t="s">
        <v>649</v>
      </c>
      <c r="M7842" s="72"/>
    </row>
    <row r="7843" spans="2:13" x14ac:dyDescent="0.25">
      <c r="B7843" s="72" t="s">
        <v>143</v>
      </c>
      <c r="C7843" s="72" t="s">
        <v>144</v>
      </c>
      <c r="D7843" s="72" t="s">
        <v>12</v>
      </c>
      <c r="E7843" s="72" t="s">
        <v>439</v>
      </c>
      <c r="F7843" s="73">
        <v>75324</v>
      </c>
      <c r="G7843" s="72" t="s">
        <v>14</v>
      </c>
      <c r="H7843" s="72" t="s">
        <v>155</v>
      </c>
      <c r="I7843" s="72" t="s">
        <v>16</v>
      </c>
      <c r="J7843" s="72" t="s">
        <v>18</v>
      </c>
      <c r="K7843" s="72" t="s">
        <v>269</v>
      </c>
      <c r="L7843" s="72" t="s">
        <v>717</v>
      </c>
      <c r="M7843" s="72"/>
    </row>
    <row r="7844" spans="2:13" x14ac:dyDescent="0.25">
      <c r="B7844" s="72" t="s">
        <v>143</v>
      </c>
      <c r="C7844" s="72" t="s">
        <v>144</v>
      </c>
      <c r="D7844" s="72" t="s">
        <v>12</v>
      </c>
      <c r="E7844" s="72" t="s">
        <v>227</v>
      </c>
      <c r="F7844" s="73">
        <v>796690</v>
      </c>
      <c r="G7844" s="72" t="s">
        <v>14</v>
      </c>
      <c r="H7844" s="72" t="s">
        <v>15</v>
      </c>
      <c r="I7844" s="72" t="s">
        <v>16</v>
      </c>
      <c r="J7844" s="72" t="s">
        <v>18</v>
      </c>
      <c r="K7844" s="72" t="s">
        <v>33</v>
      </c>
      <c r="L7844" s="72" t="s">
        <v>482</v>
      </c>
      <c r="M7844" s="72" t="s">
        <v>163</v>
      </c>
    </row>
    <row r="7845" spans="2:13" x14ac:dyDescent="0.25">
      <c r="B7845" s="72" t="s">
        <v>143</v>
      </c>
      <c r="C7845" s="72" t="s">
        <v>144</v>
      </c>
      <c r="D7845" s="72" t="s">
        <v>12</v>
      </c>
      <c r="E7845" s="72" t="s">
        <v>188</v>
      </c>
      <c r="F7845" s="73">
        <v>9956</v>
      </c>
      <c r="G7845" s="72" t="s">
        <v>14</v>
      </c>
      <c r="H7845" s="72" t="s">
        <v>15</v>
      </c>
      <c r="I7845" s="72" t="s">
        <v>16</v>
      </c>
      <c r="J7845" s="72" t="s">
        <v>18</v>
      </c>
      <c r="K7845" s="72" t="s">
        <v>33</v>
      </c>
      <c r="L7845" s="72" t="s">
        <v>492</v>
      </c>
      <c r="M7845" s="72" t="s">
        <v>151</v>
      </c>
    </row>
    <row r="7846" spans="2:13" x14ac:dyDescent="0.25">
      <c r="B7846" s="72" t="s">
        <v>143</v>
      </c>
      <c r="C7846" s="72" t="s">
        <v>144</v>
      </c>
      <c r="D7846" s="72" t="s">
        <v>12</v>
      </c>
      <c r="E7846" s="72" t="s">
        <v>145</v>
      </c>
      <c r="F7846" s="73">
        <v>-19011</v>
      </c>
      <c r="G7846" s="72" t="s">
        <v>14</v>
      </c>
      <c r="H7846" s="72" t="s">
        <v>155</v>
      </c>
      <c r="I7846" s="72" t="s">
        <v>16</v>
      </c>
      <c r="J7846" s="72" t="s">
        <v>18</v>
      </c>
      <c r="K7846" s="72" t="s">
        <v>33</v>
      </c>
      <c r="L7846" s="72" t="s">
        <v>492</v>
      </c>
      <c r="M7846" s="72"/>
    </row>
    <row r="7847" spans="2:13" x14ac:dyDescent="0.25">
      <c r="B7847" s="72" t="s">
        <v>143</v>
      </c>
      <c r="C7847" s="72" t="s">
        <v>144</v>
      </c>
      <c r="D7847" s="72" t="s">
        <v>12</v>
      </c>
      <c r="E7847" s="72" t="s">
        <v>197</v>
      </c>
      <c r="F7847" s="73">
        <v>723981</v>
      </c>
      <c r="G7847" s="72" t="s">
        <v>14</v>
      </c>
      <c r="H7847" s="72" t="s">
        <v>15</v>
      </c>
      <c r="I7847" s="72" t="s">
        <v>16</v>
      </c>
      <c r="J7847" s="72" t="s">
        <v>18</v>
      </c>
      <c r="K7847" s="72" t="s">
        <v>147</v>
      </c>
      <c r="L7847" s="72" t="s">
        <v>275</v>
      </c>
      <c r="M7847" s="72" t="s">
        <v>163</v>
      </c>
    </row>
    <row r="7848" spans="2:13" x14ac:dyDescent="0.25">
      <c r="B7848" s="72" t="s">
        <v>143</v>
      </c>
      <c r="C7848" s="72" t="s">
        <v>144</v>
      </c>
      <c r="D7848" s="72" t="s">
        <v>12</v>
      </c>
      <c r="E7848" s="72" t="s">
        <v>160</v>
      </c>
      <c r="F7848" s="73">
        <v>2612960</v>
      </c>
      <c r="G7848" s="72" t="s">
        <v>14</v>
      </c>
      <c r="H7848" s="72" t="s">
        <v>155</v>
      </c>
      <c r="I7848" s="72" t="s">
        <v>16</v>
      </c>
      <c r="J7848" s="72" t="s">
        <v>18</v>
      </c>
      <c r="K7848" s="72" t="s">
        <v>33</v>
      </c>
      <c r="L7848" s="72" t="s">
        <v>261</v>
      </c>
      <c r="M7848" s="72" t="s">
        <v>248</v>
      </c>
    </row>
    <row r="7849" spans="2:13" x14ac:dyDescent="0.25">
      <c r="B7849" s="72" t="s">
        <v>143</v>
      </c>
      <c r="C7849" s="72" t="s">
        <v>144</v>
      </c>
      <c r="D7849" s="72" t="s">
        <v>12</v>
      </c>
      <c r="E7849" s="72" t="s">
        <v>199</v>
      </c>
      <c r="F7849" s="73">
        <v>1198</v>
      </c>
      <c r="G7849" s="72" t="s">
        <v>14</v>
      </c>
      <c r="H7849" s="72" t="s">
        <v>15</v>
      </c>
      <c r="I7849" s="72" t="s">
        <v>16</v>
      </c>
      <c r="J7849" s="72" t="s">
        <v>18</v>
      </c>
      <c r="K7849" s="72" t="s">
        <v>33</v>
      </c>
      <c r="L7849" s="72" t="s">
        <v>691</v>
      </c>
      <c r="M7849" s="72"/>
    </row>
    <row r="7850" spans="2:13" x14ac:dyDescent="0.25">
      <c r="B7850" s="72" t="s">
        <v>143</v>
      </c>
      <c r="C7850" s="72" t="s">
        <v>144</v>
      </c>
      <c r="D7850" s="72" t="s">
        <v>12</v>
      </c>
      <c r="E7850" s="72" t="s">
        <v>865</v>
      </c>
      <c r="F7850" s="73">
        <v>391819</v>
      </c>
      <c r="G7850" s="72" t="s">
        <v>14</v>
      </c>
      <c r="H7850" s="72" t="s">
        <v>15</v>
      </c>
      <c r="I7850" s="72" t="s">
        <v>16</v>
      </c>
      <c r="J7850" s="72" t="s">
        <v>18</v>
      </c>
      <c r="K7850" s="72"/>
      <c r="L7850" s="72"/>
      <c r="M7850" s="72" t="s">
        <v>203</v>
      </c>
    </row>
    <row r="7851" spans="2:13" x14ac:dyDescent="0.25">
      <c r="B7851" s="72" t="s">
        <v>143</v>
      </c>
      <c r="C7851" s="72" t="s">
        <v>144</v>
      </c>
      <c r="D7851" s="72" t="s">
        <v>12</v>
      </c>
      <c r="E7851" s="72" t="s">
        <v>219</v>
      </c>
      <c r="F7851" s="73">
        <v>891</v>
      </c>
      <c r="G7851" s="72" t="s">
        <v>14</v>
      </c>
      <c r="H7851" s="72" t="s">
        <v>15</v>
      </c>
      <c r="I7851" s="72" t="s">
        <v>16</v>
      </c>
      <c r="J7851" s="72" t="s">
        <v>18</v>
      </c>
      <c r="K7851" s="72" t="s">
        <v>24</v>
      </c>
      <c r="L7851" s="72" t="s">
        <v>736</v>
      </c>
      <c r="M7851" s="72"/>
    </row>
    <row r="7852" spans="2:13" x14ac:dyDescent="0.25">
      <c r="B7852" s="72" t="s">
        <v>143</v>
      </c>
      <c r="C7852" s="72" t="s">
        <v>144</v>
      </c>
      <c r="D7852" s="72" t="s">
        <v>12</v>
      </c>
      <c r="E7852" s="72" t="s">
        <v>188</v>
      </c>
      <c r="F7852" s="73">
        <v>32861</v>
      </c>
      <c r="G7852" s="72" t="s">
        <v>14</v>
      </c>
      <c r="H7852" s="72" t="s">
        <v>15</v>
      </c>
      <c r="I7852" s="72" t="s">
        <v>136</v>
      </c>
      <c r="J7852" s="72" t="s">
        <v>18</v>
      </c>
      <c r="K7852" s="72" t="s">
        <v>147</v>
      </c>
      <c r="L7852" s="72" t="s">
        <v>332</v>
      </c>
      <c r="M7852" s="72" t="s">
        <v>191</v>
      </c>
    </row>
    <row r="7853" spans="2:13" x14ac:dyDescent="0.25">
      <c r="B7853" s="72" t="s">
        <v>143</v>
      </c>
      <c r="C7853" s="72" t="s">
        <v>144</v>
      </c>
      <c r="D7853" s="72" t="s">
        <v>12</v>
      </c>
      <c r="E7853" s="72" t="s">
        <v>219</v>
      </c>
      <c r="F7853" s="73">
        <v>26670</v>
      </c>
      <c r="G7853" s="72" t="s">
        <v>14</v>
      </c>
      <c r="H7853" s="72" t="s">
        <v>155</v>
      </c>
      <c r="I7853" s="72" t="s">
        <v>16</v>
      </c>
      <c r="J7853" s="72" t="s">
        <v>18</v>
      </c>
      <c r="K7853" s="72" t="s">
        <v>147</v>
      </c>
      <c r="L7853" s="72" t="s">
        <v>606</v>
      </c>
      <c r="M7853" s="72"/>
    </row>
    <row r="7854" spans="2:13" x14ac:dyDescent="0.25">
      <c r="B7854" s="72" t="s">
        <v>143</v>
      </c>
      <c r="C7854" s="72" t="s">
        <v>144</v>
      </c>
      <c r="D7854" s="72" t="s">
        <v>12</v>
      </c>
      <c r="E7854" s="72" t="s">
        <v>188</v>
      </c>
      <c r="F7854" s="73">
        <v>13517881</v>
      </c>
      <c r="G7854" s="72" t="s">
        <v>14</v>
      </c>
      <c r="H7854" s="72" t="s">
        <v>15</v>
      </c>
      <c r="I7854" s="72" t="s">
        <v>16</v>
      </c>
      <c r="J7854" s="72" t="s">
        <v>18</v>
      </c>
      <c r="K7854" s="72" t="s">
        <v>147</v>
      </c>
      <c r="L7854" s="72" t="s">
        <v>527</v>
      </c>
      <c r="M7854" s="72" t="s">
        <v>151</v>
      </c>
    </row>
    <row r="7855" spans="2:13" x14ac:dyDescent="0.25">
      <c r="B7855" s="72" t="s">
        <v>143</v>
      </c>
      <c r="C7855" s="72" t="s">
        <v>144</v>
      </c>
      <c r="D7855" s="72" t="s">
        <v>12</v>
      </c>
      <c r="E7855" s="72" t="s">
        <v>188</v>
      </c>
      <c r="F7855" s="73">
        <v>99715</v>
      </c>
      <c r="G7855" s="72" t="s">
        <v>14</v>
      </c>
      <c r="H7855" s="72" t="s">
        <v>15</v>
      </c>
      <c r="I7855" s="72" t="s">
        <v>16</v>
      </c>
      <c r="J7855" s="72" t="s">
        <v>18</v>
      </c>
      <c r="K7855" s="72" t="s">
        <v>33</v>
      </c>
      <c r="L7855" s="72" t="s">
        <v>584</v>
      </c>
      <c r="M7855" s="72" t="s">
        <v>191</v>
      </c>
    </row>
    <row r="7856" spans="2:13" x14ac:dyDescent="0.25">
      <c r="B7856" s="72" t="s">
        <v>143</v>
      </c>
      <c r="C7856" s="72" t="s">
        <v>144</v>
      </c>
      <c r="D7856" s="72" t="s">
        <v>12</v>
      </c>
      <c r="E7856" s="72" t="s">
        <v>282</v>
      </c>
      <c r="F7856" s="73">
        <v>-86</v>
      </c>
      <c r="G7856" s="72" t="s">
        <v>14</v>
      </c>
      <c r="H7856" s="72" t="s">
        <v>15</v>
      </c>
      <c r="I7856" s="72" t="s">
        <v>16</v>
      </c>
      <c r="J7856" s="72" t="s">
        <v>18</v>
      </c>
      <c r="K7856" s="72" t="s">
        <v>33</v>
      </c>
      <c r="L7856" s="72" t="s">
        <v>491</v>
      </c>
      <c r="M7856" s="72"/>
    </row>
    <row r="7857" spans="2:13" x14ac:dyDescent="0.25">
      <c r="B7857" s="72" t="s">
        <v>143</v>
      </c>
      <c r="C7857" s="72" t="s">
        <v>144</v>
      </c>
      <c r="D7857" s="72" t="s">
        <v>12</v>
      </c>
      <c r="E7857" s="72" t="s">
        <v>183</v>
      </c>
      <c r="F7857" s="73">
        <v>4654</v>
      </c>
      <c r="G7857" s="72" t="s">
        <v>14</v>
      </c>
      <c r="H7857" s="72" t="s">
        <v>15</v>
      </c>
      <c r="I7857" s="72" t="s">
        <v>16</v>
      </c>
      <c r="J7857" s="72" t="s">
        <v>18</v>
      </c>
      <c r="K7857" s="72" t="s">
        <v>147</v>
      </c>
      <c r="L7857" s="72" t="s">
        <v>358</v>
      </c>
      <c r="M7857" s="72" t="s">
        <v>151</v>
      </c>
    </row>
    <row r="7858" spans="2:13" x14ac:dyDescent="0.25">
      <c r="B7858" s="72" t="s">
        <v>143</v>
      </c>
      <c r="C7858" s="72" t="s">
        <v>144</v>
      </c>
      <c r="D7858" s="72" t="s">
        <v>12</v>
      </c>
      <c r="E7858" s="72" t="s">
        <v>188</v>
      </c>
      <c r="F7858" s="73">
        <v>14762</v>
      </c>
      <c r="G7858" s="72" t="s">
        <v>14</v>
      </c>
      <c r="H7858" s="72" t="s">
        <v>15</v>
      </c>
      <c r="I7858" s="72" t="s">
        <v>16</v>
      </c>
      <c r="J7858" s="72" t="s">
        <v>18</v>
      </c>
      <c r="K7858" s="72" t="s">
        <v>33</v>
      </c>
      <c r="L7858" s="72" t="s">
        <v>397</v>
      </c>
      <c r="M7858" s="72" t="s">
        <v>151</v>
      </c>
    </row>
    <row r="7859" spans="2:13" x14ac:dyDescent="0.25">
      <c r="B7859" s="72" t="s">
        <v>143</v>
      </c>
      <c r="C7859" s="72" t="s">
        <v>144</v>
      </c>
      <c r="D7859" s="72" t="s">
        <v>12</v>
      </c>
      <c r="E7859" s="72" t="s">
        <v>219</v>
      </c>
      <c r="F7859" s="73">
        <v>298789</v>
      </c>
      <c r="G7859" s="72" t="s">
        <v>14</v>
      </c>
      <c r="H7859" s="72" t="s">
        <v>15</v>
      </c>
      <c r="I7859" s="72" t="s">
        <v>16</v>
      </c>
      <c r="J7859" s="72" t="s">
        <v>18</v>
      </c>
      <c r="K7859" s="72" t="s">
        <v>33</v>
      </c>
      <c r="L7859" s="72" t="s">
        <v>597</v>
      </c>
      <c r="M7859" s="72"/>
    </row>
    <row r="7860" spans="2:13" x14ac:dyDescent="0.25">
      <c r="B7860" s="72" t="s">
        <v>143</v>
      </c>
      <c r="C7860" s="72" t="s">
        <v>144</v>
      </c>
      <c r="D7860" s="72" t="s">
        <v>12</v>
      </c>
      <c r="E7860" s="72" t="s">
        <v>229</v>
      </c>
      <c r="F7860" s="73">
        <v>-519</v>
      </c>
      <c r="G7860" s="72" t="s">
        <v>14</v>
      </c>
      <c r="H7860" s="72" t="s">
        <v>155</v>
      </c>
      <c r="I7860" s="72" t="s">
        <v>16</v>
      </c>
      <c r="J7860" s="72" t="s">
        <v>18</v>
      </c>
      <c r="K7860" s="72" t="s">
        <v>33</v>
      </c>
      <c r="L7860" s="72" t="s">
        <v>597</v>
      </c>
      <c r="M7860" s="72"/>
    </row>
    <row r="7861" spans="2:13" x14ac:dyDescent="0.25">
      <c r="B7861" s="72" t="s">
        <v>143</v>
      </c>
      <c r="C7861" s="72" t="s">
        <v>144</v>
      </c>
      <c r="D7861" s="72" t="s">
        <v>12</v>
      </c>
      <c r="E7861" s="72" t="s">
        <v>439</v>
      </c>
      <c r="F7861" s="73">
        <v>31815</v>
      </c>
      <c r="G7861" s="72" t="s">
        <v>14</v>
      </c>
      <c r="H7861" s="72" t="s">
        <v>15</v>
      </c>
      <c r="I7861" s="72" t="s">
        <v>16</v>
      </c>
      <c r="J7861" s="72" t="s">
        <v>18</v>
      </c>
      <c r="K7861" s="72" t="s">
        <v>33</v>
      </c>
      <c r="L7861" s="72" t="s">
        <v>316</v>
      </c>
      <c r="M7861" s="72"/>
    </row>
    <row r="7862" spans="2:13" x14ac:dyDescent="0.25">
      <c r="B7862" s="72" t="s">
        <v>143</v>
      </c>
      <c r="C7862" s="72" t="s">
        <v>144</v>
      </c>
      <c r="D7862" s="72" t="s">
        <v>12</v>
      </c>
      <c r="E7862" s="72" t="s">
        <v>152</v>
      </c>
      <c r="F7862" s="73">
        <v>-2492</v>
      </c>
      <c r="G7862" s="72" t="s">
        <v>14</v>
      </c>
      <c r="H7862" s="72" t="s">
        <v>155</v>
      </c>
      <c r="I7862" s="72" t="s">
        <v>16</v>
      </c>
      <c r="J7862" s="72" t="s">
        <v>18</v>
      </c>
      <c r="K7862" s="72" t="s">
        <v>147</v>
      </c>
      <c r="L7862" s="72" t="s">
        <v>208</v>
      </c>
      <c r="M7862" s="72"/>
    </row>
    <row r="7863" spans="2:13" x14ac:dyDescent="0.25">
      <c r="B7863" s="72" t="s">
        <v>143</v>
      </c>
      <c r="C7863" s="72" t="s">
        <v>144</v>
      </c>
      <c r="D7863" s="72" t="s">
        <v>12</v>
      </c>
      <c r="E7863" s="72" t="s">
        <v>188</v>
      </c>
      <c r="F7863" s="73">
        <v>422420</v>
      </c>
      <c r="G7863" s="72" t="s">
        <v>14</v>
      </c>
      <c r="H7863" s="72" t="s">
        <v>15</v>
      </c>
      <c r="I7863" s="72" t="s">
        <v>16</v>
      </c>
      <c r="J7863" s="72" t="s">
        <v>18</v>
      </c>
      <c r="K7863" s="72" t="s">
        <v>257</v>
      </c>
      <c r="L7863" s="72" t="s">
        <v>258</v>
      </c>
      <c r="M7863" s="72" t="s">
        <v>191</v>
      </c>
    </row>
    <row r="7864" spans="2:13" x14ac:dyDescent="0.25">
      <c r="B7864" s="72" t="s">
        <v>143</v>
      </c>
      <c r="C7864" s="72" t="s">
        <v>144</v>
      </c>
      <c r="D7864" s="72" t="s">
        <v>12</v>
      </c>
      <c r="E7864" s="72" t="s">
        <v>201</v>
      </c>
      <c r="F7864" s="73">
        <v>26935</v>
      </c>
      <c r="G7864" s="72" t="s">
        <v>14</v>
      </c>
      <c r="H7864" s="72" t="s">
        <v>15</v>
      </c>
      <c r="I7864" s="72" t="s">
        <v>16</v>
      </c>
      <c r="J7864" s="72" t="s">
        <v>18</v>
      </c>
      <c r="K7864" s="72" t="s">
        <v>33</v>
      </c>
      <c r="L7864" s="72" t="s">
        <v>307</v>
      </c>
      <c r="M7864" s="72" t="s">
        <v>159</v>
      </c>
    </row>
    <row r="7865" spans="2:13" x14ac:dyDescent="0.25">
      <c r="B7865" s="72" t="s">
        <v>143</v>
      </c>
      <c r="C7865" s="72" t="s">
        <v>144</v>
      </c>
      <c r="D7865" s="72" t="s">
        <v>12</v>
      </c>
      <c r="E7865" s="72" t="s">
        <v>646</v>
      </c>
      <c r="F7865" s="73">
        <v>200652</v>
      </c>
      <c r="G7865" s="72" t="s">
        <v>14</v>
      </c>
      <c r="H7865" s="72" t="s">
        <v>15</v>
      </c>
      <c r="I7865" s="72" t="s">
        <v>16</v>
      </c>
      <c r="J7865" s="72" t="s">
        <v>18</v>
      </c>
      <c r="K7865" s="72" t="s">
        <v>189</v>
      </c>
      <c r="L7865" s="72" t="s">
        <v>421</v>
      </c>
      <c r="M7865" s="72"/>
    </row>
    <row r="7866" spans="2:13" x14ac:dyDescent="0.25">
      <c r="B7866" s="72" t="s">
        <v>143</v>
      </c>
      <c r="C7866" s="72" t="s">
        <v>144</v>
      </c>
      <c r="D7866" s="72" t="s">
        <v>12</v>
      </c>
      <c r="E7866" s="72" t="s">
        <v>183</v>
      </c>
      <c r="F7866" s="73">
        <v>8691</v>
      </c>
      <c r="G7866" s="72" t="s">
        <v>14</v>
      </c>
      <c r="H7866" s="72" t="s">
        <v>15</v>
      </c>
      <c r="I7866" s="72" t="s">
        <v>16</v>
      </c>
      <c r="J7866" s="72" t="s">
        <v>18</v>
      </c>
      <c r="K7866" s="72" t="s">
        <v>161</v>
      </c>
      <c r="L7866" s="72" t="s">
        <v>305</v>
      </c>
      <c r="M7866" s="72" t="s">
        <v>151</v>
      </c>
    </row>
    <row r="7867" spans="2:13" x14ac:dyDescent="0.25">
      <c r="B7867" s="72" t="s">
        <v>143</v>
      </c>
      <c r="C7867" s="72" t="s">
        <v>144</v>
      </c>
      <c r="D7867" s="72" t="s">
        <v>12</v>
      </c>
      <c r="E7867" s="72" t="s">
        <v>154</v>
      </c>
      <c r="F7867" s="73">
        <v>-3819</v>
      </c>
      <c r="G7867" s="72" t="s">
        <v>14</v>
      </c>
      <c r="H7867" s="72" t="s">
        <v>15</v>
      </c>
      <c r="I7867" s="72" t="s">
        <v>16</v>
      </c>
      <c r="J7867" s="72" t="s">
        <v>18</v>
      </c>
      <c r="K7867" s="72" t="s">
        <v>189</v>
      </c>
      <c r="L7867" s="72" t="s">
        <v>500</v>
      </c>
      <c r="M7867" s="72"/>
    </row>
    <row r="7868" spans="2:13" x14ac:dyDescent="0.25">
      <c r="B7868" s="72" t="s">
        <v>143</v>
      </c>
      <c r="C7868" s="72" t="s">
        <v>144</v>
      </c>
      <c r="D7868" s="72" t="s">
        <v>12</v>
      </c>
      <c r="E7868" s="72" t="s">
        <v>219</v>
      </c>
      <c r="F7868" s="73">
        <v>238</v>
      </c>
      <c r="G7868" s="72" t="s">
        <v>14</v>
      </c>
      <c r="H7868" s="72" t="s">
        <v>15</v>
      </c>
      <c r="I7868" s="72" t="s">
        <v>16</v>
      </c>
      <c r="J7868" s="72" t="s">
        <v>18</v>
      </c>
      <c r="K7868" s="72" t="s">
        <v>33</v>
      </c>
      <c r="L7868" s="72" t="s">
        <v>473</v>
      </c>
      <c r="M7868" s="72"/>
    </row>
    <row r="7869" spans="2:13" x14ac:dyDescent="0.25">
      <c r="B7869" s="72" t="s">
        <v>143</v>
      </c>
      <c r="C7869" s="72" t="s">
        <v>144</v>
      </c>
      <c r="D7869" s="72" t="s">
        <v>12</v>
      </c>
      <c r="E7869" s="72" t="s">
        <v>188</v>
      </c>
      <c r="F7869" s="73">
        <v>861486</v>
      </c>
      <c r="G7869" s="72" t="s">
        <v>14</v>
      </c>
      <c r="H7869" s="72" t="s">
        <v>155</v>
      </c>
      <c r="I7869" s="72" t="s">
        <v>16</v>
      </c>
      <c r="J7869" s="72" t="s">
        <v>18</v>
      </c>
      <c r="K7869" s="72" t="s">
        <v>33</v>
      </c>
      <c r="L7869" s="72" t="s">
        <v>418</v>
      </c>
      <c r="M7869" s="72" t="s">
        <v>163</v>
      </c>
    </row>
    <row r="7870" spans="2:13" x14ac:dyDescent="0.25">
      <c r="B7870" s="72" t="s">
        <v>143</v>
      </c>
      <c r="C7870" s="72" t="s">
        <v>144</v>
      </c>
      <c r="D7870" s="72" t="s">
        <v>12</v>
      </c>
      <c r="E7870" s="72" t="s">
        <v>188</v>
      </c>
      <c r="F7870" s="73">
        <v>389460</v>
      </c>
      <c r="G7870" s="72" t="s">
        <v>14</v>
      </c>
      <c r="H7870" s="72" t="s">
        <v>155</v>
      </c>
      <c r="I7870" s="72" t="s">
        <v>16</v>
      </c>
      <c r="J7870" s="72" t="s">
        <v>18</v>
      </c>
      <c r="K7870" s="72" t="s">
        <v>267</v>
      </c>
      <c r="L7870" s="72" t="s">
        <v>372</v>
      </c>
      <c r="M7870" s="72" t="s">
        <v>191</v>
      </c>
    </row>
    <row r="7871" spans="2:13" x14ac:dyDescent="0.25">
      <c r="B7871" s="72" t="s">
        <v>143</v>
      </c>
      <c r="C7871" s="72" t="s">
        <v>144</v>
      </c>
      <c r="D7871" s="72" t="s">
        <v>12</v>
      </c>
      <c r="E7871" s="72" t="s">
        <v>829</v>
      </c>
      <c r="F7871" s="73">
        <v>103514</v>
      </c>
      <c r="G7871" s="72" t="s">
        <v>14</v>
      </c>
      <c r="H7871" s="72" t="s">
        <v>155</v>
      </c>
      <c r="I7871" s="72" t="s">
        <v>136</v>
      </c>
      <c r="J7871" s="72" t="s">
        <v>18</v>
      </c>
      <c r="K7871" s="72"/>
      <c r="L7871" s="72"/>
      <c r="M7871" s="72" t="s">
        <v>248</v>
      </c>
    </row>
    <row r="7872" spans="2:13" x14ac:dyDescent="0.25">
      <c r="B7872" s="72" t="s">
        <v>143</v>
      </c>
      <c r="C7872" s="72" t="s">
        <v>144</v>
      </c>
      <c r="D7872" s="72" t="s">
        <v>12</v>
      </c>
      <c r="E7872" s="72" t="s">
        <v>600</v>
      </c>
      <c r="F7872" s="73">
        <v>131229709</v>
      </c>
      <c r="G7872" s="72" t="s">
        <v>14</v>
      </c>
      <c r="H7872" s="72" t="s">
        <v>15</v>
      </c>
      <c r="I7872" s="72" t="s">
        <v>16</v>
      </c>
      <c r="J7872" s="72" t="s">
        <v>18</v>
      </c>
      <c r="K7872" s="72" t="s">
        <v>161</v>
      </c>
      <c r="L7872" s="72" t="s">
        <v>434</v>
      </c>
      <c r="M7872" s="72" t="s">
        <v>522</v>
      </c>
    </row>
    <row r="7873" spans="2:13" x14ac:dyDescent="0.25">
      <c r="B7873" s="72" t="s">
        <v>143</v>
      </c>
      <c r="C7873" s="72" t="s">
        <v>144</v>
      </c>
      <c r="D7873" s="72" t="s">
        <v>12</v>
      </c>
      <c r="E7873" s="72" t="s">
        <v>229</v>
      </c>
      <c r="F7873" s="73">
        <v>-119014</v>
      </c>
      <c r="G7873" s="72" t="s">
        <v>14</v>
      </c>
      <c r="H7873" s="72" t="s">
        <v>155</v>
      </c>
      <c r="I7873" s="72" t="s">
        <v>16</v>
      </c>
      <c r="J7873" s="72" t="s">
        <v>18</v>
      </c>
      <c r="K7873" s="72" t="s">
        <v>33</v>
      </c>
      <c r="L7873" s="72" t="s">
        <v>167</v>
      </c>
      <c r="M7873" s="72"/>
    </row>
    <row r="7874" spans="2:13" x14ac:dyDescent="0.25">
      <c r="B7874" s="72" t="s">
        <v>143</v>
      </c>
      <c r="C7874" s="72" t="s">
        <v>144</v>
      </c>
      <c r="D7874" s="72" t="s">
        <v>12</v>
      </c>
      <c r="E7874" s="72" t="s">
        <v>229</v>
      </c>
      <c r="F7874" s="73">
        <v>-38876</v>
      </c>
      <c r="G7874" s="72" t="s">
        <v>14</v>
      </c>
      <c r="H7874" s="72" t="s">
        <v>155</v>
      </c>
      <c r="I7874" s="72" t="s">
        <v>16</v>
      </c>
      <c r="J7874" s="72" t="s">
        <v>18</v>
      </c>
      <c r="K7874" s="72" t="s">
        <v>33</v>
      </c>
      <c r="L7874" s="72" t="s">
        <v>543</v>
      </c>
      <c r="M7874" s="72"/>
    </row>
    <row r="7875" spans="2:13" x14ac:dyDescent="0.25">
      <c r="B7875" s="72" t="s">
        <v>143</v>
      </c>
      <c r="C7875" s="72" t="s">
        <v>144</v>
      </c>
      <c r="D7875" s="72" t="s">
        <v>12</v>
      </c>
      <c r="E7875" s="72" t="s">
        <v>164</v>
      </c>
      <c r="F7875" s="73">
        <v>-95351</v>
      </c>
      <c r="G7875" s="72" t="s">
        <v>14</v>
      </c>
      <c r="H7875" s="72" t="s">
        <v>15</v>
      </c>
      <c r="I7875" s="72" t="s">
        <v>16</v>
      </c>
      <c r="J7875" s="72" t="s">
        <v>18</v>
      </c>
      <c r="K7875" s="72" t="s">
        <v>257</v>
      </c>
      <c r="L7875" s="72" t="s">
        <v>634</v>
      </c>
      <c r="M7875" s="72"/>
    </row>
    <row r="7876" spans="2:13" x14ac:dyDescent="0.25">
      <c r="B7876" s="72" t="s">
        <v>143</v>
      </c>
      <c r="C7876" s="72" t="s">
        <v>144</v>
      </c>
      <c r="D7876" s="72" t="s">
        <v>12</v>
      </c>
      <c r="E7876" s="72" t="s">
        <v>201</v>
      </c>
      <c r="F7876" s="73">
        <v>32675</v>
      </c>
      <c r="G7876" s="72" t="s">
        <v>14</v>
      </c>
      <c r="H7876" s="72" t="s">
        <v>155</v>
      </c>
      <c r="I7876" s="72" t="s">
        <v>136</v>
      </c>
      <c r="J7876" s="72" t="s">
        <v>18</v>
      </c>
      <c r="K7876" s="72" t="s">
        <v>267</v>
      </c>
      <c r="L7876" s="72" t="s">
        <v>342</v>
      </c>
      <c r="M7876" s="72" t="s">
        <v>159</v>
      </c>
    </row>
    <row r="7877" spans="2:13" x14ac:dyDescent="0.25">
      <c r="B7877" s="72" t="s">
        <v>143</v>
      </c>
      <c r="C7877" s="72" t="s">
        <v>144</v>
      </c>
      <c r="D7877" s="72" t="s">
        <v>12</v>
      </c>
      <c r="E7877" s="72" t="s">
        <v>201</v>
      </c>
      <c r="F7877" s="73">
        <v>24347</v>
      </c>
      <c r="G7877" s="72" t="s">
        <v>14</v>
      </c>
      <c r="H7877" s="72" t="s">
        <v>15</v>
      </c>
      <c r="I7877" s="72" t="s">
        <v>16</v>
      </c>
      <c r="J7877" s="72" t="s">
        <v>18</v>
      </c>
      <c r="K7877" s="72" t="s">
        <v>33</v>
      </c>
      <c r="L7877" s="72" t="s">
        <v>510</v>
      </c>
      <c r="M7877" s="72" t="s">
        <v>159</v>
      </c>
    </row>
    <row r="7878" spans="2:13" x14ac:dyDescent="0.25">
      <c r="B7878" s="72" t="s">
        <v>143</v>
      </c>
      <c r="C7878" s="72" t="s">
        <v>144</v>
      </c>
      <c r="D7878" s="72" t="s">
        <v>12</v>
      </c>
      <c r="E7878" s="72" t="s">
        <v>154</v>
      </c>
      <c r="F7878" s="73">
        <v>-2694</v>
      </c>
      <c r="G7878" s="72" t="s">
        <v>14</v>
      </c>
      <c r="H7878" s="72" t="s">
        <v>15</v>
      </c>
      <c r="I7878" s="72" t="s">
        <v>16</v>
      </c>
      <c r="J7878" s="72" t="s">
        <v>18</v>
      </c>
      <c r="K7878" s="72" t="s">
        <v>214</v>
      </c>
      <c r="L7878" s="72" t="s">
        <v>629</v>
      </c>
      <c r="M7878" s="72"/>
    </row>
    <row r="7879" spans="2:13" x14ac:dyDescent="0.25">
      <c r="B7879" s="72" t="s">
        <v>143</v>
      </c>
      <c r="C7879" s="72" t="s">
        <v>144</v>
      </c>
      <c r="D7879" s="72" t="s">
        <v>12</v>
      </c>
      <c r="E7879" s="72" t="s">
        <v>219</v>
      </c>
      <c r="F7879" s="73">
        <v>7481946</v>
      </c>
      <c r="G7879" s="72" t="s">
        <v>14</v>
      </c>
      <c r="H7879" s="72" t="s">
        <v>15</v>
      </c>
      <c r="I7879" s="72" t="s">
        <v>16</v>
      </c>
      <c r="J7879" s="72" t="s">
        <v>18</v>
      </c>
      <c r="K7879" s="72" t="s">
        <v>33</v>
      </c>
      <c r="L7879" s="72" t="s">
        <v>543</v>
      </c>
      <c r="M7879" s="72"/>
    </row>
    <row r="7880" spans="2:13" x14ac:dyDescent="0.25">
      <c r="B7880" s="72" t="s">
        <v>143</v>
      </c>
      <c r="C7880" s="72" t="s">
        <v>144</v>
      </c>
      <c r="D7880" s="72" t="s">
        <v>12</v>
      </c>
      <c r="E7880" s="72" t="s">
        <v>177</v>
      </c>
      <c r="F7880" s="73">
        <v>101858</v>
      </c>
      <c r="G7880" s="72" t="s">
        <v>14</v>
      </c>
      <c r="H7880" s="72" t="s">
        <v>15</v>
      </c>
      <c r="I7880" s="72" t="s">
        <v>16</v>
      </c>
      <c r="J7880" s="72" t="s">
        <v>18</v>
      </c>
      <c r="K7880" s="72" t="s">
        <v>147</v>
      </c>
      <c r="L7880" s="72" t="s">
        <v>477</v>
      </c>
      <c r="M7880" s="72"/>
    </row>
    <row r="7881" spans="2:13" x14ac:dyDescent="0.25">
      <c r="B7881" s="72" t="s">
        <v>143</v>
      </c>
      <c r="C7881" s="72" t="s">
        <v>144</v>
      </c>
      <c r="D7881" s="72" t="s">
        <v>12</v>
      </c>
      <c r="E7881" s="72" t="s">
        <v>199</v>
      </c>
      <c r="F7881" s="73">
        <v>38897</v>
      </c>
      <c r="G7881" s="72" t="s">
        <v>14</v>
      </c>
      <c r="H7881" s="72" t="s">
        <v>155</v>
      </c>
      <c r="I7881" s="72" t="s">
        <v>16</v>
      </c>
      <c r="J7881" s="72" t="s">
        <v>18</v>
      </c>
      <c r="K7881" s="72" t="s">
        <v>33</v>
      </c>
      <c r="L7881" s="72" t="s">
        <v>362</v>
      </c>
      <c r="M7881" s="72"/>
    </row>
    <row r="7882" spans="2:13" x14ac:dyDescent="0.25">
      <c r="B7882" s="72" t="s">
        <v>143</v>
      </c>
      <c r="C7882" s="72" t="s">
        <v>144</v>
      </c>
      <c r="D7882" s="72" t="s">
        <v>12</v>
      </c>
      <c r="E7882" s="72" t="s">
        <v>160</v>
      </c>
      <c r="F7882" s="73">
        <v>13661</v>
      </c>
      <c r="G7882" s="72" t="s">
        <v>14</v>
      </c>
      <c r="H7882" s="72" t="s">
        <v>155</v>
      </c>
      <c r="I7882" s="72" t="s">
        <v>16</v>
      </c>
      <c r="J7882" s="72" t="s">
        <v>18</v>
      </c>
      <c r="K7882" s="72" t="s">
        <v>21</v>
      </c>
      <c r="L7882" s="72" t="s">
        <v>274</v>
      </c>
      <c r="M7882" s="72" t="s">
        <v>248</v>
      </c>
    </row>
    <row r="7883" spans="2:13" x14ac:dyDescent="0.25">
      <c r="B7883" s="72" t="s">
        <v>143</v>
      </c>
      <c r="C7883" s="72" t="s">
        <v>144</v>
      </c>
      <c r="D7883" s="72" t="s">
        <v>12</v>
      </c>
      <c r="E7883" s="72" t="s">
        <v>242</v>
      </c>
      <c r="F7883" s="73">
        <v>-3754</v>
      </c>
      <c r="G7883" s="72" t="s">
        <v>14</v>
      </c>
      <c r="H7883" s="72" t="s">
        <v>15</v>
      </c>
      <c r="I7883" s="72" t="s">
        <v>16</v>
      </c>
      <c r="J7883" s="72" t="s">
        <v>18</v>
      </c>
      <c r="K7883" s="72" t="s">
        <v>33</v>
      </c>
      <c r="L7883" s="72" t="s">
        <v>228</v>
      </c>
      <c r="M7883" s="72"/>
    </row>
    <row r="7884" spans="2:13" x14ac:dyDescent="0.25">
      <c r="B7884" s="72" t="s">
        <v>143</v>
      </c>
      <c r="C7884" s="72" t="s">
        <v>144</v>
      </c>
      <c r="D7884" s="72" t="s">
        <v>12</v>
      </c>
      <c r="E7884" s="72" t="s">
        <v>197</v>
      </c>
      <c r="F7884" s="73">
        <v>671057</v>
      </c>
      <c r="G7884" s="72" t="s">
        <v>14</v>
      </c>
      <c r="H7884" s="72" t="s">
        <v>155</v>
      </c>
      <c r="I7884" s="72" t="s">
        <v>16</v>
      </c>
      <c r="J7884" s="72" t="s">
        <v>18</v>
      </c>
      <c r="K7884" s="72" t="s">
        <v>33</v>
      </c>
      <c r="L7884" s="72" t="s">
        <v>289</v>
      </c>
      <c r="M7884" s="72" t="s">
        <v>163</v>
      </c>
    </row>
    <row r="7885" spans="2:13" x14ac:dyDescent="0.25">
      <c r="B7885" s="72" t="s">
        <v>143</v>
      </c>
      <c r="C7885" s="72" t="s">
        <v>144</v>
      </c>
      <c r="D7885" s="72" t="s">
        <v>12</v>
      </c>
      <c r="E7885" s="72" t="s">
        <v>282</v>
      </c>
      <c r="F7885" s="73">
        <v>-177</v>
      </c>
      <c r="G7885" s="72" t="s">
        <v>14</v>
      </c>
      <c r="H7885" s="72" t="s">
        <v>15</v>
      </c>
      <c r="I7885" s="72" t="s">
        <v>16</v>
      </c>
      <c r="J7885" s="72" t="s">
        <v>18</v>
      </c>
      <c r="K7885" s="72" t="s">
        <v>214</v>
      </c>
      <c r="L7885" s="72" t="s">
        <v>722</v>
      </c>
      <c r="M7885" s="72"/>
    </row>
    <row r="7886" spans="2:13" x14ac:dyDescent="0.25">
      <c r="B7886" s="72" t="s">
        <v>143</v>
      </c>
      <c r="C7886" s="72" t="s">
        <v>144</v>
      </c>
      <c r="D7886" s="72" t="s">
        <v>12</v>
      </c>
      <c r="E7886" s="72" t="s">
        <v>188</v>
      </c>
      <c r="F7886" s="73">
        <v>293214</v>
      </c>
      <c r="G7886" s="72" t="s">
        <v>14</v>
      </c>
      <c r="H7886" s="72" t="s">
        <v>15</v>
      </c>
      <c r="I7886" s="72" t="s">
        <v>16</v>
      </c>
      <c r="J7886" s="72" t="s">
        <v>18</v>
      </c>
      <c r="K7886" s="72" t="s">
        <v>33</v>
      </c>
      <c r="L7886" s="72" t="s">
        <v>765</v>
      </c>
      <c r="M7886" s="72" t="s">
        <v>248</v>
      </c>
    </row>
    <row r="7887" spans="2:13" x14ac:dyDescent="0.25">
      <c r="B7887" s="72" t="s">
        <v>143</v>
      </c>
      <c r="C7887" s="72" t="s">
        <v>144</v>
      </c>
      <c r="D7887" s="72" t="s">
        <v>12</v>
      </c>
      <c r="E7887" s="72" t="s">
        <v>697</v>
      </c>
      <c r="F7887" s="73">
        <v>29800</v>
      </c>
      <c r="G7887" s="72" t="s">
        <v>14</v>
      </c>
      <c r="H7887" s="72" t="s">
        <v>15</v>
      </c>
      <c r="I7887" s="72" t="s">
        <v>16</v>
      </c>
      <c r="J7887" s="72" t="s">
        <v>18</v>
      </c>
      <c r="K7887" s="72" t="s">
        <v>205</v>
      </c>
      <c r="L7887" s="72" t="s">
        <v>210</v>
      </c>
      <c r="M7887" s="72"/>
    </row>
    <row r="7888" spans="2:13" x14ac:dyDescent="0.25">
      <c r="B7888" s="72" t="s">
        <v>143</v>
      </c>
      <c r="C7888" s="72" t="s">
        <v>144</v>
      </c>
      <c r="D7888" s="72" t="s">
        <v>12</v>
      </c>
      <c r="E7888" s="72" t="s">
        <v>282</v>
      </c>
      <c r="F7888" s="73">
        <v>-96</v>
      </c>
      <c r="G7888" s="72" t="s">
        <v>14</v>
      </c>
      <c r="H7888" s="72" t="s">
        <v>15</v>
      </c>
      <c r="I7888" s="72" t="s">
        <v>16</v>
      </c>
      <c r="J7888" s="72" t="s">
        <v>18</v>
      </c>
      <c r="K7888" s="72" t="s">
        <v>33</v>
      </c>
      <c r="L7888" s="72" t="s">
        <v>233</v>
      </c>
      <c r="M7888" s="72"/>
    </row>
    <row r="7889" spans="2:13" x14ac:dyDescent="0.25">
      <c r="B7889" s="72" t="s">
        <v>143</v>
      </c>
      <c r="C7889" s="72" t="s">
        <v>144</v>
      </c>
      <c r="D7889" s="72" t="s">
        <v>12</v>
      </c>
      <c r="E7889" s="72" t="s">
        <v>188</v>
      </c>
      <c r="F7889" s="73">
        <v>9742935</v>
      </c>
      <c r="G7889" s="72" t="s">
        <v>14</v>
      </c>
      <c r="H7889" s="72" t="s">
        <v>15</v>
      </c>
      <c r="I7889" s="72" t="s">
        <v>16</v>
      </c>
      <c r="J7889" s="72" t="s">
        <v>18</v>
      </c>
      <c r="K7889" s="72" t="s">
        <v>21</v>
      </c>
      <c r="L7889" s="72" t="s">
        <v>711</v>
      </c>
      <c r="M7889" s="72" t="s">
        <v>191</v>
      </c>
    </row>
    <row r="7890" spans="2:13" x14ac:dyDescent="0.25">
      <c r="B7890" s="72" t="s">
        <v>143</v>
      </c>
      <c r="C7890" s="72" t="s">
        <v>144</v>
      </c>
      <c r="D7890" s="72" t="s">
        <v>12</v>
      </c>
      <c r="E7890" s="72" t="s">
        <v>242</v>
      </c>
      <c r="F7890" s="73">
        <v>-166878</v>
      </c>
      <c r="G7890" s="72" t="s">
        <v>14</v>
      </c>
      <c r="H7890" s="72" t="s">
        <v>15</v>
      </c>
      <c r="I7890" s="72" t="s">
        <v>16</v>
      </c>
      <c r="J7890" s="72" t="s">
        <v>18</v>
      </c>
      <c r="K7890" s="72" t="s">
        <v>161</v>
      </c>
      <c r="L7890" s="72" t="s">
        <v>375</v>
      </c>
      <c r="M7890" s="72"/>
    </row>
    <row r="7891" spans="2:13" x14ac:dyDescent="0.25">
      <c r="B7891" s="72" t="s">
        <v>143</v>
      </c>
      <c r="C7891" s="72" t="s">
        <v>144</v>
      </c>
      <c r="D7891" s="72" t="s">
        <v>12</v>
      </c>
      <c r="E7891" s="72" t="s">
        <v>201</v>
      </c>
      <c r="F7891" s="73">
        <v>23135</v>
      </c>
      <c r="G7891" s="72" t="s">
        <v>14</v>
      </c>
      <c r="H7891" s="72" t="s">
        <v>15</v>
      </c>
      <c r="I7891" s="72" t="s">
        <v>16</v>
      </c>
      <c r="J7891" s="72" t="s">
        <v>18</v>
      </c>
      <c r="K7891" s="72" t="s">
        <v>184</v>
      </c>
      <c r="L7891" s="72" t="s">
        <v>317</v>
      </c>
      <c r="M7891" s="72" t="s">
        <v>203</v>
      </c>
    </row>
    <row r="7892" spans="2:13" x14ac:dyDescent="0.25">
      <c r="B7892" s="72" t="s">
        <v>143</v>
      </c>
      <c r="C7892" s="72" t="s">
        <v>144</v>
      </c>
      <c r="D7892" s="72" t="s">
        <v>12</v>
      </c>
      <c r="E7892" s="72" t="s">
        <v>188</v>
      </c>
      <c r="F7892" s="73">
        <v>2979467</v>
      </c>
      <c r="G7892" s="72" t="s">
        <v>14</v>
      </c>
      <c r="H7892" s="72" t="s">
        <v>15</v>
      </c>
      <c r="I7892" s="72" t="s">
        <v>16</v>
      </c>
      <c r="J7892" s="72" t="s">
        <v>18</v>
      </c>
      <c r="K7892" s="72" t="s">
        <v>33</v>
      </c>
      <c r="L7892" s="72" t="s">
        <v>615</v>
      </c>
      <c r="M7892" s="72" t="s">
        <v>151</v>
      </c>
    </row>
    <row r="7893" spans="2:13" x14ac:dyDescent="0.25">
      <c r="B7893" s="72" t="s">
        <v>143</v>
      </c>
      <c r="C7893" s="72" t="s">
        <v>144</v>
      </c>
      <c r="D7893" s="72" t="s">
        <v>12</v>
      </c>
      <c r="E7893" s="72" t="s">
        <v>152</v>
      </c>
      <c r="F7893" s="73">
        <v>-4648</v>
      </c>
      <c r="G7893" s="72" t="s">
        <v>14</v>
      </c>
      <c r="H7893" s="72" t="s">
        <v>15</v>
      </c>
      <c r="I7893" s="72" t="s">
        <v>16</v>
      </c>
      <c r="J7893" s="72" t="s">
        <v>18</v>
      </c>
      <c r="K7893" s="72" t="s">
        <v>33</v>
      </c>
      <c r="L7893" s="72" t="s">
        <v>354</v>
      </c>
      <c r="M7893" s="72"/>
    </row>
    <row r="7894" spans="2:13" x14ac:dyDescent="0.25">
      <c r="B7894" s="72" t="s">
        <v>143</v>
      </c>
      <c r="C7894" s="72" t="s">
        <v>144</v>
      </c>
      <c r="D7894" s="72" t="s">
        <v>12</v>
      </c>
      <c r="E7894" s="72" t="s">
        <v>282</v>
      </c>
      <c r="F7894" s="73">
        <v>-2201</v>
      </c>
      <c r="G7894" s="72" t="s">
        <v>14</v>
      </c>
      <c r="H7894" s="72" t="s">
        <v>155</v>
      </c>
      <c r="I7894" s="72" t="s">
        <v>16</v>
      </c>
      <c r="J7894" s="72" t="s">
        <v>18</v>
      </c>
      <c r="K7894" s="72" t="s">
        <v>33</v>
      </c>
      <c r="L7894" s="72" t="s">
        <v>221</v>
      </c>
      <c r="M7894" s="72"/>
    </row>
    <row r="7895" spans="2:13" x14ac:dyDescent="0.25">
      <c r="B7895" s="72" t="s">
        <v>143</v>
      </c>
      <c r="C7895" s="72" t="s">
        <v>144</v>
      </c>
      <c r="D7895" s="72" t="s">
        <v>12</v>
      </c>
      <c r="E7895" s="72" t="s">
        <v>177</v>
      </c>
      <c r="F7895" s="73">
        <v>25624</v>
      </c>
      <c r="G7895" s="72" t="s">
        <v>14</v>
      </c>
      <c r="H7895" s="72" t="s">
        <v>155</v>
      </c>
      <c r="I7895" s="72" t="s">
        <v>16</v>
      </c>
      <c r="J7895" s="72" t="s">
        <v>18</v>
      </c>
      <c r="K7895" s="72" t="s">
        <v>21</v>
      </c>
      <c r="L7895" s="72" t="s">
        <v>238</v>
      </c>
      <c r="M7895" s="72"/>
    </row>
    <row r="7896" spans="2:13" x14ac:dyDescent="0.25">
      <c r="B7896" s="72" t="s">
        <v>143</v>
      </c>
      <c r="C7896" s="72" t="s">
        <v>144</v>
      </c>
      <c r="D7896" s="72" t="s">
        <v>12</v>
      </c>
      <c r="E7896" s="72" t="s">
        <v>213</v>
      </c>
      <c r="F7896" s="73">
        <v>17474</v>
      </c>
      <c r="G7896" s="72" t="s">
        <v>14</v>
      </c>
      <c r="H7896" s="72" t="s">
        <v>15</v>
      </c>
      <c r="I7896" s="72" t="s">
        <v>16</v>
      </c>
      <c r="J7896" s="72" t="s">
        <v>18</v>
      </c>
      <c r="K7896" s="72" t="s">
        <v>21</v>
      </c>
      <c r="L7896" s="72" t="s">
        <v>178</v>
      </c>
      <c r="M7896" s="72" t="s">
        <v>163</v>
      </c>
    </row>
    <row r="7897" spans="2:13" x14ac:dyDescent="0.25">
      <c r="B7897" s="72" t="s">
        <v>143</v>
      </c>
      <c r="C7897" s="72" t="s">
        <v>144</v>
      </c>
      <c r="D7897" s="72" t="s">
        <v>12</v>
      </c>
      <c r="E7897" s="72" t="s">
        <v>219</v>
      </c>
      <c r="F7897" s="73">
        <v>27775</v>
      </c>
      <c r="G7897" s="72" t="s">
        <v>14</v>
      </c>
      <c r="H7897" s="72" t="s">
        <v>15</v>
      </c>
      <c r="I7897" s="72" t="s">
        <v>16</v>
      </c>
      <c r="J7897" s="72" t="s">
        <v>18</v>
      </c>
      <c r="K7897" s="72" t="s">
        <v>24</v>
      </c>
      <c r="L7897" s="72" t="s">
        <v>483</v>
      </c>
      <c r="M7897" s="72"/>
    </row>
    <row r="7898" spans="2:13" x14ac:dyDescent="0.25">
      <c r="B7898" s="72" t="s">
        <v>143</v>
      </c>
      <c r="C7898" s="72" t="s">
        <v>144</v>
      </c>
      <c r="D7898" s="72" t="s">
        <v>12</v>
      </c>
      <c r="E7898" s="72" t="s">
        <v>164</v>
      </c>
      <c r="F7898" s="73">
        <v>-3434</v>
      </c>
      <c r="G7898" s="72" t="s">
        <v>14</v>
      </c>
      <c r="H7898" s="72" t="s">
        <v>155</v>
      </c>
      <c r="I7898" s="72" t="s">
        <v>16</v>
      </c>
      <c r="J7898" s="72" t="s">
        <v>18</v>
      </c>
      <c r="K7898" s="72" t="s">
        <v>33</v>
      </c>
      <c r="L7898" s="72" t="s">
        <v>200</v>
      </c>
      <c r="M7898" s="72"/>
    </row>
    <row r="7899" spans="2:13" x14ac:dyDescent="0.25">
      <c r="B7899" s="72" t="s">
        <v>143</v>
      </c>
      <c r="C7899" s="72" t="s">
        <v>144</v>
      </c>
      <c r="D7899" s="72" t="s">
        <v>12</v>
      </c>
      <c r="E7899" s="72" t="s">
        <v>282</v>
      </c>
      <c r="F7899" s="73">
        <v>-5930</v>
      </c>
      <c r="G7899" s="72" t="s">
        <v>14</v>
      </c>
      <c r="H7899" s="72" t="s">
        <v>15</v>
      </c>
      <c r="I7899" s="72" t="s">
        <v>16</v>
      </c>
      <c r="J7899" s="72" t="s">
        <v>18</v>
      </c>
      <c r="K7899" s="72" t="s">
        <v>205</v>
      </c>
      <c r="L7899" s="72" t="s">
        <v>662</v>
      </c>
      <c r="M7899" s="72"/>
    </row>
    <row r="7900" spans="2:13" x14ac:dyDescent="0.25">
      <c r="B7900" s="72" t="s">
        <v>143</v>
      </c>
      <c r="C7900" s="72" t="s">
        <v>144</v>
      </c>
      <c r="D7900" s="72" t="s">
        <v>12</v>
      </c>
      <c r="E7900" s="72" t="s">
        <v>160</v>
      </c>
      <c r="F7900" s="73">
        <v>58617</v>
      </c>
      <c r="G7900" s="72" t="s">
        <v>14</v>
      </c>
      <c r="H7900" s="72" t="s">
        <v>15</v>
      </c>
      <c r="I7900" s="72" t="s">
        <v>16</v>
      </c>
      <c r="J7900" s="72" t="s">
        <v>18</v>
      </c>
      <c r="K7900" s="72" t="s">
        <v>168</v>
      </c>
      <c r="L7900" s="72" t="s">
        <v>169</v>
      </c>
      <c r="M7900" s="72" t="s">
        <v>186</v>
      </c>
    </row>
    <row r="7901" spans="2:13" x14ac:dyDescent="0.25">
      <c r="B7901" s="72" t="s">
        <v>143</v>
      </c>
      <c r="C7901" s="72" t="s">
        <v>144</v>
      </c>
      <c r="D7901" s="72" t="s">
        <v>12</v>
      </c>
      <c r="E7901" s="72" t="s">
        <v>227</v>
      </c>
      <c r="F7901" s="73">
        <v>8549</v>
      </c>
      <c r="G7901" s="72" t="s">
        <v>14</v>
      </c>
      <c r="H7901" s="72" t="s">
        <v>15</v>
      </c>
      <c r="I7901" s="72" t="s">
        <v>16</v>
      </c>
      <c r="J7901" s="72" t="s">
        <v>18</v>
      </c>
      <c r="K7901" s="72" t="s">
        <v>161</v>
      </c>
      <c r="L7901" s="72" t="s">
        <v>507</v>
      </c>
      <c r="M7901" s="72" t="s">
        <v>151</v>
      </c>
    </row>
    <row r="7902" spans="2:13" x14ac:dyDescent="0.25">
      <c r="B7902" s="72" t="s">
        <v>143</v>
      </c>
      <c r="C7902" s="72" t="s">
        <v>144</v>
      </c>
      <c r="D7902" s="72" t="s">
        <v>12</v>
      </c>
      <c r="E7902" s="72" t="s">
        <v>188</v>
      </c>
      <c r="F7902" s="73">
        <v>708272</v>
      </c>
      <c r="G7902" s="72" t="s">
        <v>14</v>
      </c>
      <c r="H7902" s="72" t="s">
        <v>155</v>
      </c>
      <c r="I7902" s="72" t="s">
        <v>16</v>
      </c>
      <c r="J7902" s="72" t="s">
        <v>18</v>
      </c>
      <c r="K7902" s="72" t="s">
        <v>33</v>
      </c>
      <c r="L7902" s="72" t="s">
        <v>294</v>
      </c>
      <c r="M7902" s="72" t="s">
        <v>186</v>
      </c>
    </row>
    <row r="7903" spans="2:13" x14ac:dyDescent="0.25">
      <c r="B7903" s="72" t="s">
        <v>143</v>
      </c>
      <c r="C7903" s="72" t="s">
        <v>144</v>
      </c>
      <c r="D7903" s="72" t="s">
        <v>12</v>
      </c>
      <c r="E7903" s="72" t="s">
        <v>197</v>
      </c>
      <c r="F7903" s="73">
        <v>157122</v>
      </c>
      <c r="G7903" s="72" t="s">
        <v>14</v>
      </c>
      <c r="H7903" s="72" t="s">
        <v>15</v>
      </c>
      <c r="I7903" s="72" t="s">
        <v>16</v>
      </c>
      <c r="J7903" s="72" t="s">
        <v>18</v>
      </c>
      <c r="K7903" s="72" t="s">
        <v>33</v>
      </c>
      <c r="L7903" s="72" t="s">
        <v>429</v>
      </c>
      <c r="M7903" s="72" t="s">
        <v>248</v>
      </c>
    </row>
    <row r="7904" spans="2:13" x14ac:dyDescent="0.25">
      <c r="B7904" s="72" t="s">
        <v>143</v>
      </c>
      <c r="C7904" s="72" t="s">
        <v>144</v>
      </c>
      <c r="D7904" s="72" t="s">
        <v>12</v>
      </c>
      <c r="E7904" s="72" t="s">
        <v>183</v>
      </c>
      <c r="F7904" s="73">
        <v>46965</v>
      </c>
      <c r="G7904" s="72" t="s">
        <v>14</v>
      </c>
      <c r="H7904" s="72" t="s">
        <v>15</v>
      </c>
      <c r="I7904" s="72" t="s">
        <v>16</v>
      </c>
      <c r="J7904" s="72" t="s">
        <v>18</v>
      </c>
      <c r="K7904" s="72" t="s">
        <v>147</v>
      </c>
      <c r="L7904" s="72" t="s">
        <v>703</v>
      </c>
      <c r="M7904" s="72" t="s">
        <v>163</v>
      </c>
    </row>
    <row r="7905" spans="2:13" x14ac:dyDescent="0.25">
      <c r="B7905" s="72" t="s">
        <v>143</v>
      </c>
      <c r="C7905" s="72" t="s">
        <v>144</v>
      </c>
      <c r="D7905" s="72" t="s">
        <v>12</v>
      </c>
      <c r="E7905" s="72" t="s">
        <v>188</v>
      </c>
      <c r="F7905" s="73">
        <v>19021673</v>
      </c>
      <c r="G7905" s="72" t="s">
        <v>14</v>
      </c>
      <c r="H7905" s="72" t="s">
        <v>155</v>
      </c>
      <c r="I7905" s="72" t="s">
        <v>16</v>
      </c>
      <c r="J7905" s="72" t="s">
        <v>18</v>
      </c>
      <c r="K7905" s="72" t="s">
        <v>33</v>
      </c>
      <c r="L7905" s="72" t="s">
        <v>754</v>
      </c>
      <c r="M7905" s="72" t="s">
        <v>151</v>
      </c>
    </row>
    <row r="7906" spans="2:13" x14ac:dyDescent="0.25">
      <c r="B7906" s="72" t="s">
        <v>143</v>
      </c>
      <c r="C7906" s="72" t="s">
        <v>144</v>
      </c>
      <c r="D7906" s="72" t="s">
        <v>12</v>
      </c>
      <c r="E7906" s="72" t="s">
        <v>164</v>
      </c>
      <c r="F7906" s="73">
        <v>-13765</v>
      </c>
      <c r="G7906" s="72" t="s">
        <v>14</v>
      </c>
      <c r="H7906" s="72" t="s">
        <v>155</v>
      </c>
      <c r="I7906" s="72" t="s">
        <v>16</v>
      </c>
      <c r="J7906" s="72" t="s">
        <v>18</v>
      </c>
      <c r="K7906" s="72" t="s">
        <v>147</v>
      </c>
      <c r="L7906" s="72" t="s">
        <v>295</v>
      </c>
      <c r="M7906" s="72"/>
    </row>
    <row r="7907" spans="2:13" x14ac:dyDescent="0.25">
      <c r="B7907" s="72" t="s">
        <v>143</v>
      </c>
      <c r="C7907" s="72" t="s">
        <v>144</v>
      </c>
      <c r="D7907" s="72" t="s">
        <v>12</v>
      </c>
      <c r="E7907" s="72" t="s">
        <v>152</v>
      </c>
      <c r="F7907" s="73">
        <v>-23573</v>
      </c>
      <c r="G7907" s="72" t="s">
        <v>14</v>
      </c>
      <c r="H7907" s="72" t="s">
        <v>15</v>
      </c>
      <c r="I7907" s="72" t="s">
        <v>16</v>
      </c>
      <c r="J7907" s="72" t="s">
        <v>18</v>
      </c>
      <c r="K7907" s="72" t="s">
        <v>21</v>
      </c>
      <c r="L7907" s="72" t="s">
        <v>386</v>
      </c>
      <c r="M7907" s="72"/>
    </row>
    <row r="7908" spans="2:13" x14ac:dyDescent="0.25">
      <c r="B7908" s="72" t="s">
        <v>143</v>
      </c>
      <c r="C7908" s="72" t="s">
        <v>144</v>
      </c>
      <c r="D7908" s="72" t="s">
        <v>12</v>
      </c>
      <c r="E7908" s="72" t="s">
        <v>219</v>
      </c>
      <c r="F7908" s="73">
        <v>3648</v>
      </c>
      <c r="G7908" s="72" t="s">
        <v>14</v>
      </c>
      <c r="H7908" s="72" t="s">
        <v>15</v>
      </c>
      <c r="I7908" s="72" t="s">
        <v>16</v>
      </c>
      <c r="J7908" s="72" t="s">
        <v>220</v>
      </c>
      <c r="K7908" s="72" t="s">
        <v>33</v>
      </c>
      <c r="L7908" s="72" t="s">
        <v>34</v>
      </c>
      <c r="M7908" s="72"/>
    </row>
    <row r="7909" spans="2:13" x14ac:dyDescent="0.25">
      <c r="B7909" s="72" t="s">
        <v>143</v>
      </c>
      <c r="C7909" s="72" t="s">
        <v>144</v>
      </c>
      <c r="D7909" s="72" t="s">
        <v>12</v>
      </c>
      <c r="E7909" s="72" t="s">
        <v>188</v>
      </c>
      <c r="F7909" s="73">
        <v>7363924</v>
      </c>
      <c r="G7909" s="72" t="s">
        <v>14</v>
      </c>
      <c r="H7909" s="72" t="s">
        <v>155</v>
      </c>
      <c r="I7909" s="72" t="s">
        <v>16</v>
      </c>
      <c r="J7909" s="72" t="s">
        <v>18</v>
      </c>
      <c r="K7909" s="72" t="s">
        <v>267</v>
      </c>
      <c r="L7909" s="72" t="s">
        <v>321</v>
      </c>
      <c r="M7909" s="72" t="s">
        <v>163</v>
      </c>
    </row>
    <row r="7910" spans="2:13" x14ac:dyDescent="0.25">
      <c r="B7910" s="72" t="s">
        <v>143</v>
      </c>
      <c r="C7910" s="72" t="s">
        <v>144</v>
      </c>
      <c r="D7910" s="72" t="s">
        <v>12</v>
      </c>
      <c r="E7910" s="72" t="s">
        <v>201</v>
      </c>
      <c r="F7910" s="73">
        <v>134306</v>
      </c>
      <c r="G7910" s="72" t="s">
        <v>14</v>
      </c>
      <c r="H7910" s="72" t="s">
        <v>15</v>
      </c>
      <c r="I7910" s="72" t="s">
        <v>16</v>
      </c>
      <c r="J7910" s="72" t="s">
        <v>18</v>
      </c>
      <c r="K7910" s="72" t="s">
        <v>147</v>
      </c>
      <c r="L7910" s="72" t="s">
        <v>309</v>
      </c>
      <c r="M7910" s="72" t="s">
        <v>203</v>
      </c>
    </row>
    <row r="7911" spans="2:13" x14ac:dyDescent="0.25">
      <c r="B7911" s="72" t="s">
        <v>143</v>
      </c>
      <c r="C7911" s="72" t="s">
        <v>144</v>
      </c>
      <c r="D7911" s="72" t="s">
        <v>12</v>
      </c>
      <c r="E7911" s="72" t="s">
        <v>282</v>
      </c>
      <c r="F7911" s="73">
        <v>-102</v>
      </c>
      <c r="G7911" s="72" t="s">
        <v>14</v>
      </c>
      <c r="H7911" s="72" t="s">
        <v>155</v>
      </c>
      <c r="I7911" s="72" t="s">
        <v>16</v>
      </c>
      <c r="J7911" s="72" t="s">
        <v>18</v>
      </c>
      <c r="K7911" s="72" t="s">
        <v>147</v>
      </c>
      <c r="L7911" s="72" t="s">
        <v>390</v>
      </c>
      <c r="M7911" s="72"/>
    </row>
    <row r="7912" spans="2:13" x14ac:dyDescent="0.25">
      <c r="B7912" s="72" t="s">
        <v>143</v>
      </c>
      <c r="C7912" s="72" t="s">
        <v>144</v>
      </c>
      <c r="D7912" s="72" t="s">
        <v>12</v>
      </c>
      <c r="E7912" s="72" t="s">
        <v>145</v>
      </c>
      <c r="F7912" s="73">
        <v>-38725</v>
      </c>
      <c r="G7912" s="72" t="s">
        <v>14</v>
      </c>
      <c r="H7912" s="72" t="s">
        <v>15</v>
      </c>
      <c r="I7912" s="72" t="s">
        <v>16</v>
      </c>
      <c r="J7912" s="72" t="s">
        <v>18</v>
      </c>
      <c r="K7912" s="72" t="s">
        <v>147</v>
      </c>
      <c r="L7912" s="72" t="s">
        <v>369</v>
      </c>
      <c r="M7912" s="72"/>
    </row>
    <row r="7913" spans="2:13" x14ac:dyDescent="0.25">
      <c r="B7913" s="72" t="s">
        <v>143</v>
      </c>
      <c r="C7913" s="72" t="s">
        <v>144</v>
      </c>
      <c r="D7913" s="72" t="s">
        <v>12</v>
      </c>
      <c r="E7913" s="72" t="s">
        <v>175</v>
      </c>
      <c r="F7913" s="73">
        <v>-193</v>
      </c>
      <c r="G7913" s="72" t="s">
        <v>14</v>
      </c>
      <c r="H7913" s="72" t="s">
        <v>15</v>
      </c>
      <c r="I7913" s="72" t="s">
        <v>16</v>
      </c>
      <c r="J7913" s="72" t="s">
        <v>18</v>
      </c>
      <c r="K7913" s="72" t="s">
        <v>21</v>
      </c>
      <c r="L7913" s="72" t="s">
        <v>274</v>
      </c>
      <c r="M7913" s="72"/>
    </row>
    <row r="7914" spans="2:13" x14ac:dyDescent="0.25">
      <c r="B7914" s="72" t="s">
        <v>143</v>
      </c>
      <c r="C7914" s="72" t="s">
        <v>144</v>
      </c>
      <c r="D7914" s="72" t="s">
        <v>12</v>
      </c>
      <c r="E7914" s="72" t="s">
        <v>227</v>
      </c>
      <c r="F7914" s="73">
        <v>118022</v>
      </c>
      <c r="G7914" s="72" t="s">
        <v>14</v>
      </c>
      <c r="H7914" s="72" t="s">
        <v>15</v>
      </c>
      <c r="I7914" s="72" t="s">
        <v>16</v>
      </c>
      <c r="J7914" s="72" t="s">
        <v>18</v>
      </c>
      <c r="K7914" s="72" t="s">
        <v>147</v>
      </c>
      <c r="L7914" s="72" t="s">
        <v>433</v>
      </c>
      <c r="M7914" s="72" t="s">
        <v>248</v>
      </c>
    </row>
    <row r="7915" spans="2:13" x14ac:dyDescent="0.25">
      <c r="B7915" s="72" t="s">
        <v>143</v>
      </c>
      <c r="C7915" s="72" t="s">
        <v>144</v>
      </c>
      <c r="D7915" s="72" t="s">
        <v>12</v>
      </c>
      <c r="E7915" s="72" t="s">
        <v>177</v>
      </c>
      <c r="F7915" s="73">
        <v>896123</v>
      </c>
      <c r="G7915" s="72" t="s">
        <v>14</v>
      </c>
      <c r="H7915" s="72" t="s">
        <v>15</v>
      </c>
      <c r="I7915" s="72" t="s">
        <v>16</v>
      </c>
      <c r="J7915" s="72" t="s">
        <v>18</v>
      </c>
      <c r="K7915" s="72" t="s">
        <v>165</v>
      </c>
      <c r="L7915" s="72" t="s">
        <v>166</v>
      </c>
      <c r="M7915" s="72"/>
    </row>
    <row r="7916" spans="2:13" x14ac:dyDescent="0.25">
      <c r="B7916" s="72" t="s">
        <v>143</v>
      </c>
      <c r="C7916" s="72" t="s">
        <v>144</v>
      </c>
      <c r="D7916" s="72" t="s">
        <v>12</v>
      </c>
      <c r="E7916" s="72" t="s">
        <v>149</v>
      </c>
      <c r="F7916" s="73">
        <v>54705073</v>
      </c>
      <c r="G7916" s="72" t="s">
        <v>14</v>
      </c>
      <c r="H7916" s="72" t="s">
        <v>15</v>
      </c>
      <c r="I7916" s="72" t="s">
        <v>16</v>
      </c>
      <c r="J7916" s="72" t="s">
        <v>18</v>
      </c>
      <c r="K7916" s="72" t="s">
        <v>161</v>
      </c>
      <c r="L7916" s="72" t="s">
        <v>375</v>
      </c>
      <c r="M7916" s="72" t="s">
        <v>191</v>
      </c>
    </row>
    <row r="7917" spans="2:13" x14ac:dyDescent="0.25">
      <c r="B7917" s="72" t="s">
        <v>143</v>
      </c>
      <c r="C7917" s="72" t="s">
        <v>144</v>
      </c>
      <c r="D7917" s="72" t="s">
        <v>12</v>
      </c>
      <c r="E7917" s="72" t="s">
        <v>335</v>
      </c>
      <c r="F7917" s="73">
        <v>169667</v>
      </c>
      <c r="G7917" s="72" t="s">
        <v>14</v>
      </c>
      <c r="H7917" s="72" t="s">
        <v>155</v>
      </c>
      <c r="I7917" s="72" t="s">
        <v>16</v>
      </c>
      <c r="J7917" s="72" t="s">
        <v>18</v>
      </c>
      <c r="K7917" s="72" t="s">
        <v>33</v>
      </c>
      <c r="L7917" s="72" t="s">
        <v>497</v>
      </c>
      <c r="M7917" s="72" t="s">
        <v>337</v>
      </c>
    </row>
    <row r="7918" spans="2:13" x14ac:dyDescent="0.25">
      <c r="B7918" s="72" t="s">
        <v>143</v>
      </c>
      <c r="C7918" s="72" t="s">
        <v>144</v>
      </c>
      <c r="D7918" s="72" t="s">
        <v>12</v>
      </c>
      <c r="E7918" s="72" t="s">
        <v>229</v>
      </c>
      <c r="F7918" s="73">
        <v>-168799</v>
      </c>
      <c r="G7918" s="72" t="s">
        <v>14</v>
      </c>
      <c r="H7918" s="72" t="s">
        <v>15</v>
      </c>
      <c r="I7918" s="72" t="s">
        <v>16</v>
      </c>
      <c r="J7918" s="72" t="s">
        <v>18</v>
      </c>
      <c r="K7918" s="72" t="s">
        <v>147</v>
      </c>
      <c r="L7918" s="72" t="s">
        <v>663</v>
      </c>
      <c r="M7918" s="72"/>
    </row>
    <row r="7919" spans="2:13" x14ac:dyDescent="0.25">
      <c r="B7919" s="72" t="s">
        <v>143</v>
      </c>
      <c r="C7919" s="72" t="s">
        <v>144</v>
      </c>
      <c r="D7919" s="72" t="s">
        <v>12</v>
      </c>
      <c r="E7919" s="72" t="s">
        <v>152</v>
      </c>
      <c r="F7919" s="73">
        <v>-984</v>
      </c>
      <c r="G7919" s="72" t="s">
        <v>14</v>
      </c>
      <c r="H7919" s="72" t="s">
        <v>155</v>
      </c>
      <c r="I7919" s="72" t="s">
        <v>16</v>
      </c>
      <c r="J7919" s="72" t="s">
        <v>18</v>
      </c>
      <c r="K7919" s="72" t="s">
        <v>184</v>
      </c>
      <c r="L7919" s="72" t="s">
        <v>414</v>
      </c>
      <c r="M7919" s="72"/>
    </row>
    <row r="7920" spans="2:13" x14ac:dyDescent="0.25">
      <c r="B7920" s="72" t="s">
        <v>143</v>
      </c>
      <c r="C7920" s="72" t="s">
        <v>144</v>
      </c>
      <c r="D7920" s="72" t="s">
        <v>12</v>
      </c>
      <c r="E7920" s="72" t="s">
        <v>242</v>
      </c>
      <c r="F7920" s="73">
        <v>-707</v>
      </c>
      <c r="G7920" s="72" t="s">
        <v>14</v>
      </c>
      <c r="H7920" s="72" t="s">
        <v>155</v>
      </c>
      <c r="I7920" s="72" t="s">
        <v>16</v>
      </c>
      <c r="J7920" s="72" t="s">
        <v>18</v>
      </c>
      <c r="K7920" s="72" t="s">
        <v>33</v>
      </c>
      <c r="L7920" s="72" t="s">
        <v>745</v>
      </c>
      <c r="M7920" s="72"/>
    </row>
    <row r="7921" spans="2:13" x14ac:dyDescent="0.25">
      <c r="B7921" s="72" t="s">
        <v>143</v>
      </c>
      <c r="C7921" s="72" t="s">
        <v>144</v>
      </c>
      <c r="D7921" s="72" t="s">
        <v>12</v>
      </c>
      <c r="E7921" s="72" t="s">
        <v>209</v>
      </c>
      <c r="F7921" s="73">
        <v>252887</v>
      </c>
      <c r="G7921" s="72" t="s">
        <v>14</v>
      </c>
      <c r="H7921" s="72" t="s">
        <v>155</v>
      </c>
      <c r="I7921" s="72" t="s">
        <v>16</v>
      </c>
      <c r="J7921" s="72" t="s">
        <v>18</v>
      </c>
      <c r="K7921" s="72" t="s">
        <v>33</v>
      </c>
      <c r="L7921" s="72" t="s">
        <v>429</v>
      </c>
      <c r="M7921" s="72" t="s">
        <v>159</v>
      </c>
    </row>
    <row r="7922" spans="2:13" x14ac:dyDescent="0.25">
      <c r="B7922" s="72" t="s">
        <v>143</v>
      </c>
      <c r="C7922" s="72" t="s">
        <v>144</v>
      </c>
      <c r="D7922" s="72" t="s">
        <v>12</v>
      </c>
      <c r="E7922" s="72" t="s">
        <v>160</v>
      </c>
      <c r="F7922" s="73">
        <v>167288</v>
      </c>
      <c r="G7922" s="72" t="s">
        <v>14</v>
      </c>
      <c r="H7922" s="72" t="s">
        <v>15</v>
      </c>
      <c r="I7922" s="72" t="s">
        <v>16</v>
      </c>
      <c r="J7922" s="72" t="s">
        <v>18</v>
      </c>
      <c r="K7922" s="72" t="s">
        <v>33</v>
      </c>
      <c r="L7922" s="72" t="s">
        <v>490</v>
      </c>
      <c r="M7922" s="72" t="s">
        <v>248</v>
      </c>
    </row>
    <row r="7923" spans="2:13" x14ac:dyDescent="0.25">
      <c r="B7923" s="72" t="s">
        <v>143</v>
      </c>
      <c r="C7923" s="72" t="s">
        <v>144</v>
      </c>
      <c r="D7923" s="72" t="s">
        <v>12</v>
      </c>
      <c r="E7923" s="72" t="s">
        <v>219</v>
      </c>
      <c r="F7923" s="73">
        <v>1853</v>
      </c>
      <c r="G7923" s="72" t="s">
        <v>14</v>
      </c>
      <c r="H7923" s="72" t="s">
        <v>155</v>
      </c>
      <c r="I7923" s="72" t="s">
        <v>16</v>
      </c>
      <c r="J7923" s="72" t="s">
        <v>18</v>
      </c>
      <c r="K7923" s="72" t="s">
        <v>33</v>
      </c>
      <c r="L7923" s="72" t="s">
        <v>737</v>
      </c>
      <c r="M7923" s="72"/>
    </row>
    <row r="7924" spans="2:13" x14ac:dyDescent="0.25">
      <c r="B7924" s="72" t="s">
        <v>143</v>
      </c>
      <c r="C7924" s="72" t="s">
        <v>144</v>
      </c>
      <c r="D7924" s="72" t="s">
        <v>12</v>
      </c>
      <c r="E7924" s="72" t="s">
        <v>145</v>
      </c>
      <c r="F7924" s="73">
        <v>-140168</v>
      </c>
      <c r="G7924" s="72" t="s">
        <v>14</v>
      </c>
      <c r="H7924" s="72" t="s">
        <v>155</v>
      </c>
      <c r="I7924" s="72" t="s">
        <v>16</v>
      </c>
      <c r="J7924" s="72" t="s">
        <v>18</v>
      </c>
      <c r="K7924" s="72" t="s">
        <v>147</v>
      </c>
      <c r="L7924" s="72" t="s">
        <v>158</v>
      </c>
      <c r="M7924" s="72"/>
    </row>
    <row r="7925" spans="2:13" x14ac:dyDescent="0.25">
      <c r="B7925" s="72" t="s">
        <v>143</v>
      </c>
      <c r="C7925" s="72" t="s">
        <v>144</v>
      </c>
      <c r="D7925" s="72" t="s">
        <v>12</v>
      </c>
      <c r="E7925" s="72" t="s">
        <v>160</v>
      </c>
      <c r="F7925" s="73">
        <v>21992</v>
      </c>
      <c r="G7925" s="72" t="s">
        <v>14</v>
      </c>
      <c r="H7925" s="72" t="s">
        <v>155</v>
      </c>
      <c r="I7925" s="72" t="s">
        <v>16</v>
      </c>
      <c r="J7925" s="72" t="s">
        <v>18</v>
      </c>
      <c r="K7925" s="72" t="s">
        <v>33</v>
      </c>
      <c r="L7925" s="72" t="s">
        <v>630</v>
      </c>
      <c r="M7925" s="72" t="s">
        <v>248</v>
      </c>
    </row>
    <row r="7926" spans="2:13" x14ac:dyDescent="0.25">
      <c r="B7926" s="72" t="s">
        <v>143</v>
      </c>
      <c r="C7926" s="72" t="s">
        <v>144</v>
      </c>
      <c r="D7926" s="72" t="s">
        <v>12</v>
      </c>
      <c r="E7926" s="72" t="s">
        <v>177</v>
      </c>
      <c r="F7926" s="73">
        <v>318916</v>
      </c>
      <c r="G7926" s="72" t="s">
        <v>14</v>
      </c>
      <c r="H7926" s="72" t="s">
        <v>15</v>
      </c>
      <c r="I7926" s="72" t="s">
        <v>16</v>
      </c>
      <c r="J7926" s="72" t="s">
        <v>18</v>
      </c>
      <c r="K7926" s="72" t="s">
        <v>161</v>
      </c>
      <c r="L7926" s="72" t="s">
        <v>265</v>
      </c>
      <c r="M7926" s="72"/>
    </row>
    <row r="7927" spans="2:13" x14ac:dyDescent="0.25">
      <c r="B7927" s="72" t="s">
        <v>143</v>
      </c>
      <c r="C7927" s="72" t="s">
        <v>144</v>
      </c>
      <c r="D7927" s="72" t="s">
        <v>12</v>
      </c>
      <c r="E7927" s="72" t="s">
        <v>160</v>
      </c>
      <c r="F7927" s="73">
        <v>24592</v>
      </c>
      <c r="G7927" s="72" t="s">
        <v>14</v>
      </c>
      <c r="H7927" s="72" t="s">
        <v>15</v>
      </c>
      <c r="I7927" s="72" t="s">
        <v>16</v>
      </c>
      <c r="J7927" s="72" t="s">
        <v>18</v>
      </c>
      <c r="K7927" s="72" t="s">
        <v>33</v>
      </c>
      <c r="L7927" s="72" t="s">
        <v>445</v>
      </c>
      <c r="M7927" s="72" t="s">
        <v>163</v>
      </c>
    </row>
    <row r="7928" spans="2:13" x14ac:dyDescent="0.25">
      <c r="B7928" s="72" t="s">
        <v>143</v>
      </c>
      <c r="C7928" s="72" t="s">
        <v>144</v>
      </c>
      <c r="D7928" s="72" t="s">
        <v>12</v>
      </c>
      <c r="E7928" s="72" t="s">
        <v>177</v>
      </c>
      <c r="F7928" s="73">
        <v>1357790</v>
      </c>
      <c r="G7928" s="72" t="s">
        <v>14</v>
      </c>
      <c r="H7928" s="72" t="s">
        <v>155</v>
      </c>
      <c r="I7928" s="72" t="s">
        <v>16</v>
      </c>
      <c r="J7928" s="72" t="s">
        <v>18</v>
      </c>
      <c r="K7928" s="72" t="s">
        <v>267</v>
      </c>
      <c r="L7928" s="72" t="s">
        <v>321</v>
      </c>
      <c r="M7928" s="72"/>
    </row>
    <row r="7929" spans="2:13" x14ac:dyDescent="0.25">
      <c r="B7929" s="72" t="s">
        <v>143</v>
      </c>
      <c r="C7929" s="72" t="s">
        <v>144</v>
      </c>
      <c r="D7929" s="72" t="s">
        <v>12</v>
      </c>
      <c r="E7929" s="72" t="s">
        <v>646</v>
      </c>
      <c r="F7929" s="73">
        <v>3789272</v>
      </c>
      <c r="G7929" s="72" t="s">
        <v>14</v>
      </c>
      <c r="H7929" s="72" t="s">
        <v>15</v>
      </c>
      <c r="I7929" s="72" t="s">
        <v>16</v>
      </c>
      <c r="J7929" s="72" t="s">
        <v>18</v>
      </c>
      <c r="K7929" s="72" t="s">
        <v>27</v>
      </c>
      <c r="L7929" s="72" t="s">
        <v>28</v>
      </c>
      <c r="M7929" s="72"/>
    </row>
    <row r="7930" spans="2:13" x14ac:dyDescent="0.25">
      <c r="B7930" s="72" t="s">
        <v>143</v>
      </c>
      <c r="C7930" s="72" t="s">
        <v>144</v>
      </c>
      <c r="D7930" s="72" t="s">
        <v>12</v>
      </c>
      <c r="E7930" s="72" t="s">
        <v>219</v>
      </c>
      <c r="F7930" s="73">
        <v>1204</v>
      </c>
      <c r="G7930" s="72" t="s">
        <v>14</v>
      </c>
      <c r="H7930" s="72" t="s">
        <v>15</v>
      </c>
      <c r="I7930" s="72" t="s">
        <v>16</v>
      </c>
      <c r="J7930" s="72" t="s">
        <v>18</v>
      </c>
      <c r="K7930" s="72" t="s">
        <v>24</v>
      </c>
      <c r="L7930" s="72" t="s">
        <v>608</v>
      </c>
      <c r="M7930" s="72"/>
    </row>
    <row r="7931" spans="2:13" x14ac:dyDescent="0.25">
      <c r="B7931" s="72" t="s">
        <v>143</v>
      </c>
      <c r="C7931" s="72" t="s">
        <v>144</v>
      </c>
      <c r="D7931" s="72" t="s">
        <v>12</v>
      </c>
      <c r="E7931" s="72" t="s">
        <v>242</v>
      </c>
      <c r="F7931" s="73">
        <v>-5429</v>
      </c>
      <c r="G7931" s="72" t="s">
        <v>14</v>
      </c>
      <c r="H7931" s="72" t="s">
        <v>15</v>
      </c>
      <c r="I7931" s="72" t="s">
        <v>16</v>
      </c>
      <c r="J7931" s="72" t="s">
        <v>18</v>
      </c>
      <c r="K7931" s="72" t="s">
        <v>147</v>
      </c>
      <c r="L7931" s="72" t="s">
        <v>295</v>
      </c>
      <c r="M7931" s="72"/>
    </row>
    <row r="7932" spans="2:13" x14ac:dyDescent="0.25">
      <c r="B7932" s="72" t="s">
        <v>143</v>
      </c>
      <c r="C7932" s="72" t="s">
        <v>144</v>
      </c>
      <c r="D7932" s="72" t="s">
        <v>12</v>
      </c>
      <c r="E7932" s="72" t="s">
        <v>177</v>
      </c>
      <c r="F7932" s="73">
        <v>425802</v>
      </c>
      <c r="G7932" s="72" t="s">
        <v>14</v>
      </c>
      <c r="H7932" s="72" t="s">
        <v>15</v>
      </c>
      <c r="I7932" s="72" t="s">
        <v>16</v>
      </c>
      <c r="J7932" s="72" t="s">
        <v>18</v>
      </c>
      <c r="K7932" s="72" t="s">
        <v>33</v>
      </c>
      <c r="L7932" s="72" t="s">
        <v>277</v>
      </c>
      <c r="M7932" s="72"/>
    </row>
    <row r="7933" spans="2:13" x14ac:dyDescent="0.25">
      <c r="B7933" s="72" t="s">
        <v>143</v>
      </c>
      <c r="C7933" s="72" t="s">
        <v>144</v>
      </c>
      <c r="D7933" s="72" t="s">
        <v>12</v>
      </c>
      <c r="E7933" s="72" t="s">
        <v>227</v>
      </c>
      <c r="F7933" s="73">
        <v>491136</v>
      </c>
      <c r="G7933" s="72" t="s">
        <v>14</v>
      </c>
      <c r="H7933" s="72" t="s">
        <v>155</v>
      </c>
      <c r="I7933" s="72" t="s">
        <v>16</v>
      </c>
      <c r="J7933" s="72" t="s">
        <v>18</v>
      </c>
      <c r="K7933" s="72" t="s">
        <v>267</v>
      </c>
      <c r="L7933" s="72" t="s">
        <v>603</v>
      </c>
      <c r="M7933" s="72" t="s">
        <v>163</v>
      </c>
    </row>
    <row r="7934" spans="2:13" x14ac:dyDescent="0.25">
      <c r="B7934" s="72" t="s">
        <v>143</v>
      </c>
      <c r="C7934" s="72" t="s">
        <v>144</v>
      </c>
      <c r="D7934" s="72" t="s">
        <v>12</v>
      </c>
      <c r="E7934" s="72" t="s">
        <v>181</v>
      </c>
      <c r="F7934" s="73">
        <v>-101</v>
      </c>
      <c r="G7934" s="72" t="s">
        <v>14</v>
      </c>
      <c r="H7934" s="72" t="s">
        <v>155</v>
      </c>
      <c r="I7934" s="72" t="s">
        <v>136</v>
      </c>
      <c r="J7934" s="72" t="s">
        <v>18</v>
      </c>
      <c r="K7934" s="72" t="s">
        <v>33</v>
      </c>
      <c r="L7934" s="72" t="s">
        <v>297</v>
      </c>
      <c r="M7934" s="72"/>
    </row>
    <row r="7935" spans="2:13" x14ac:dyDescent="0.25">
      <c r="B7935" s="72" t="s">
        <v>143</v>
      </c>
      <c r="C7935" s="72" t="s">
        <v>144</v>
      </c>
      <c r="D7935" s="72" t="s">
        <v>12</v>
      </c>
      <c r="E7935" s="72" t="s">
        <v>152</v>
      </c>
      <c r="F7935" s="73">
        <v>-2319</v>
      </c>
      <c r="G7935" s="72" t="s">
        <v>14</v>
      </c>
      <c r="H7935" s="72" t="s">
        <v>155</v>
      </c>
      <c r="I7935" s="72" t="s">
        <v>16</v>
      </c>
      <c r="J7935" s="72" t="s">
        <v>18</v>
      </c>
      <c r="K7935" s="72" t="s">
        <v>33</v>
      </c>
      <c r="L7935" s="72" t="s">
        <v>532</v>
      </c>
      <c r="M7935" s="72"/>
    </row>
    <row r="7936" spans="2:13" x14ac:dyDescent="0.25">
      <c r="B7936" s="72" t="s">
        <v>143</v>
      </c>
      <c r="C7936" s="72" t="s">
        <v>144</v>
      </c>
      <c r="D7936" s="72" t="s">
        <v>12</v>
      </c>
      <c r="E7936" s="72" t="s">
        <v>154</v>
      </c>
      <c r="F7936" s="73">
        <v>-18</v>
      </c>
      <c r="G7936" s="72" t="s">
        <v>14</v>
      </c>
      <c r="H7936" s="72" t="s">
        <v>155</v>
      </c>
      <c r="I7936" s="72" t="s">
        <v>16</v>
      </c>
      <c r="J7936" s="72" t="s">
        <v>18</v>
      </c>
      <c r="K7936" s="72" t="s">
        <v>147</v>
      </c>
      <c r="L7936" s="72" t="s">
        <v>273</v>
      </c>
      <c r="M7936" s="72"/>
    </row>
    <row r="7937" spans="2:13" x14ac:dyDescent="0.25">
      <c r="B7937" s="72" t="s">
        <v>143</v>
      </c>
      <c r="C7937" s="72" t="s">
        <v>144</v>
      </c>
      <c r="D7937" s="72" t="s">
        <v>12</v>
      </c>
      <c r="E7937" s="72" t="s">
        <v>181</v>
      </c>
      <c r="F7937" s="73">
        <v>-2891</v>
      </c>
      <c r="G7937" s="72" t="s">
        <v>14</v>
      </c>
      <c r="H7937" s="72" t="s">
        <v>155</v>
      </c>
      <c r="I7937" s="72" t="s">
        <v>16</v>
      </c>
      <c r="J7937" s="72" t="s">
        <v>18</v>
      </c>
      <c r="K7937" s="72" t="s">
        <v>21</v>
      </c>
      <c r="L7937" s="72" t="s">
        <v>249</v>
      </c>
      <c r="M7937" s="72"/>
    </row>
    <row r="7938" spans="2:13" x14ac:dyDescent="0.25">
      <c r="B7938" s="72" t="s">
        <v>143</v>
      </c>
      <c r="C7938" s="72" t="s">
        <v>144</v>
      </c>
      <c r="D7938" s="72" t="s">
        <v>12</v>
      </c>
      <c r="E7938" s="72" t="s">
        <v>149</v>
      </c>
      <c r="F7938" s="73">
        <v>852049</v>
      </c>
      <c r="G7938" s="72" t="s">
        <v>14</v>
      </c>
      <c r="H7938" s="72" t="s">
        <v>155</v>
      </c>
      <c r="I7938" s="72" t="s">
        <v>16</v>
      </c>
      <c r="J7938" s="72" t="s">
        <v>18</v>
      </c>
      <c r="K7938" s="72" t="s">
        <v>24</v>
      </c>
      <c r="L7938" s="72" t="s">
        <v>344</v>
      </c>
      <c r="M7938" s="72" t="s">
        <v>151</v>
      </c>
    </row>
    <row r="7939" spans="2:13" x14ac:dyDescent="0.25">
      <c r="B7939" s="72" t="s">
        <v>143</v>
      </c>
      <c r="C7939" s="72" t="s">
        <v>144</v>
      </c>
      <c r="D7939" s="72" t="s">
        <v>12</v>
      </c>
      <c r="E7939" s="72" t="s">
        <v>199</v>
      </c>
      <c r="F7939" s="73">
        <v>933</v>
      </c>
      <c r="G7939" s="72" t="s">
        <v>14</v>
      </c>
      <c r="H7939" s="72" t="s">
        <v>15</v>
      </c>
      <c r="I7939" s="72" t="s">
        <v>16</v>
      </c>
      <c r="J7939" s="72" t="s">
        <v>18</v>
      </c>
      <c r="K7939" s="72" t="s">
        <v>189</v>
      </c>
      <c r="L7939" s="72" t="s">
        <v>670</v>
      </c>
      <c r="M7939" s="72"/>
    </row>
    <row r="7940" spans="2:13" x14ac:dyDescent="0.25">
      <c r="B7940" s="72" t="s">
        <v>143</v>
      </c>
      <c r="C7940" s="72" t="s">
        <v>144</v>
      </c>
      <c r="D7940" s="72" t="s">
        <v>12</v>
      </c>
      <c r="E7940" s="72" t="s">
        <v>149</v>
      </c>
      <c r="F7940" s="73">
        <v>57918534</v>
      </c>
      <c r="G7940" s="72" t="s">
        <v>14</v>
      </c>
      <c r="H7940" s="72" t="s">
        <v>15</v>
      </c>
      <c r="I7940" s="72" t="s">
        <v>16</v>
      </c>
      <c r="J7940" s="72" t="s">
        <v>18</v>
      </c>
      <c r="K7940" s="72" t="s">
        <v>303</v>
      </c>
      <c r="L7940" s="72" t="s">
        <v>304</v>
      </c>
      <c r="M7940" s="72" t="s">
        <v>151</v>
      </c>
    </row>
    <row r="7941" spans="2:13" x14ac:dyDescent="0.25">
      <c r="B7941" s="72" t="s">
        <v>143</v>
      </c>
      <c r="C7941" s="72" t="s">
        <v>144</v>
      </c>
      <c r="D7941" s="72" t="s">
        <v>12</v>
      </c>
      <c r="E7941" s="72" t="s">
        <v>611</v>
      </c>
      <c r="F7941" s="73">
        <v>-188369</v>
      </c>
      <c r="G7941" s="72" t="s">
        <v>14</v>
      </c>
      <c r="H7941" s="72" t="s">
        <v>15</v>
      </c>
      <c r="I7941" s="72" t="s">
        <v>16</v>
      </c>
      <c r="J7941" s="72" t="s">
        <v>18</v>
      </c>
      <c r="K7941" s="72"/>
      <c r="L7941" s="72"/>
      <c r="M7941" s="72"/>
    </row>
    <row r="7942" spans="2:13" x14ac:dyDescent="0.25">
      <c r="B7942" s="72" t="s">
        <v>143</v>
      </c>
      <c r="C7942" s="72" t="s">
        <v>144</v>
      </c>
      <c r="D7942" s="72" t="s">
        <v>12</v>
      </c>
      <c r="E7942" s="72" t="s">
        <v>145</v>
      </c>
      <c r="F7942" s="73">
        <v>-21292</v>
      </c>
      <c r="G7942" s="72" t="s">
        <v>14</v>
      </c>
      <c r="H7942" s="72" t="s">
        <v>155</v>
      </c>
      <c r="I7942" s="72" t="s">
        <v>136</v>
      </c>
      <c r="J7942" s="72" t="s">
        <v>18</v>
      </c>
      <c r="K7942" s="72" t="s">
        <v>21</v>
      </c>
      <c r="L7942" s="72" t="s">
        <v>609</v>
      </c>
      <c r="M7942" s="72"/>
    </row>
    <row r="7943" spans="2:13" x14ac:dyDescent="0.25">
      <c r="B7943" s="72" t="s">
        <v>143</v>
      </c>
      <c r="C7943" s="72" t="s">
        <v>144</v>
      </c>
      <c r="D7943" s="72" t="s">
        <v>12</v>
      </c>
      <c r="E7943" s="72" t="s">
        <v>181</v>
      </c>
      <c r="F7943" s="73">
        <v>-7966</v>
      </c>
      <c r="G7943" s="72" t="s">
        <v>14</v>
      </c>
      <c r="H7943" s="72" t="s">
        <v>15</v>
      </c>
      <c r="I7943" s="72" t="s">
        <v>16</v>
      </c>
      <c r="J7943" s="72" t="s">
        <v>18</v>
      </c>
      <c r="K7943" s="72" t="s">
        <v>21</v>
      </c>
      <c r="L7943" s="72" t="s">
        <v>272</v>
      </c>
      <c r="M7943" s="72"/>
    </row>
    <row r="7944" spans="2:13" x14ac:dyDescent="0.25">
      <c r="B7944" s="72" t="s">
        <v>143</v>
      </c>
      <c r="C7944" s="72" t="s">
        <v>144</v>
      </c>
      <c r="D7944" s="72" t="s">
        <v>12</v>
      </c>
      <c r="E7944" s="72" t="s">
        <v>160</v>
      </c>
      <c r="F7944" s="73">
        <v>25858</v>
      </c>
      <c r="G7944" s="72" t="s">
        <v>14</v>
      </c>
      <c r="H7944" s="72" t="s">
        <v>15</v>
      </c>
      <c r="I7944" s="72" t="s">
        <v>136</v>
      </c>
      <c r="J7944" s="72" t="s">
        <v>18</v>
      </c>
      <c r="K7944" s="72" t="s">
        <v>184</v>
      </c>
      <c r="L7944" s="72" t="s">
        <v>317</v>
      </c>
      <c r="M7944" s="72" t="s">
        <v>248</v>
      </c>
    </row>
    <row r="7945" spans="2:13" x14ac:dyDescent="0.25">
      <c r="B7945" s="72" t="s">
        <v>143</v>
      </c>
      <c r="C7945" s="72" t="s">
        <v>144</v>
      </c>
      <c r="D7945" s="72" t="s">
        <v>12</v>
      </c>
      <c r="E7945" s="72" t="s">
        <v>237</v>
      </c>
      <c r="F7945" s="73">
        <v>542257</v>
      </c>
      <c r="G7945" s="72" t="s">
        <v>14</v>
      </c>
      <c r="H7945" s="72" t="s">
        <v>15</v>
      </c>
      <c r="I7945" s="72" t="s">
        <v>16</v>
      </c>
      <c r="J7945" s="72" t="s">
        <v>18</v>
      </c>
      <c r="K7945" s="72" t="s">
        <v>161</v>
      </c>
      <c r="L7945" s="72" t="s">
        <v>534</v>
      </c>
      <c r="M7945" s="72" t="s">
        <v>248</v>
      </c>
    </row>
    <row r="7946" spans="2:13" x14ac:dyDescent="0.25">
      <c r="B7946" s="72" t="s">
        <v>143</v>
      </c>
      <c r="C7946" s="72" t="s">
        <v>144</v>
      </c>
      <c r="D7946" s="72" t="s">
        <v>12</v>
      </c>
      <c r="E7946" s="72" t="s">
        <v>152</v>
      </c>
      <c r="F7946" s="73">
        <v>-9167</v>
      </c>
      <c r="G7946" s="72" t="s">
        <v>14</v>
      </c>
      <c r="H7946" s="72" t="s">
        <v>15</v>
      </c>
      <c r="I7946" s="72" t="s">
        <v>16</v>
      </c>
      <c r="J7946" s="72" t="s">
        <v>18</v>
      </c>
      <c r="K7946" s="72" t="s">
        <v>33</v>
      </c>
      <c r="L7946" s="72" t="s">
        <v>677</v>
      </c>
      <c r="M7946" s="72"/>
    </row>
    <row r="7947" spans="2:13" x14ac:dyDescent="0.25">
      <c r="B7947" s="72" t="s">
        <v>143</v>
      </c>
      <c r="C7947" s="72" t="s">
        <v>144</v>
      </c>
      <c r="D7947" s="72" t="s">
        <v>12</v>
      </c>
      <c r="E7947" s="72" t="s">
        <v>152</v>
      </c>
      <c r="F7947" s="73">
        <v>-441</v>
      </c>
      <c r="G7947" s="72" t="s">
        <v>14</v>
      </c>
      <c r="H7947" s="72" t="s">
        <v>15</v>
      </c>
      <c r="I7947" s="72" t="s">
        <v>136</v>
      </c>
      <c r="J7947" s="72" t="s">
        <v>18</v>
      </c>
      <c r="K7947" s="72" t="s">
        <v>147</v>
      </c>
      <c r="L7947" s="72" t="s">
        <v>255</v>
      </c>
      <c r="M7947" s="72"/>
    </row>
    <row r="7948" spans="2:13" x14ac:dyDescent="0.25">
      <c r="B7948" s="72" t="s">
        <v>143</v>
      </c>
      <c r="C7948" s="72" t="s">
        <v>144</v>
      </c>
      <c r="D7948" s="72" t="s">
        <v>12</v>
      </c>
      <c r="E7948" s="72" t="s">
        <v>164</v>
      </c>
      <c r="F7948" s="73">
        <v>-18</v>
      </c>
      <c r="G7948" s="72" t="s">
        <v>14</v>
      </c>
      <c r="H7948" s="72" t="s">
        <v>15</v>
      </c>
      <c r="I7948" s="72" t="s">
        <v>16</v>
      </c>
      <c r="J7948" s="72" t="s">
        <v>18</v>
      </c>
      <c r="K7948" s="72" t="s">
        <v>147</v>
      </c>
      <c r="L7948" s="72" t="s">
        <v>622</v>
      </c>
      <c r="M7948" s="72"/>
    </row>
    <row r="7949" spans="2:13" x14ac:dyDescent="0.25">
      <c r="B7949" s="72" t="s">
        <v>143</v>
      </c>
      <c r="C7949" s="72" t="s">
        <v>144</v>
      </c>
      <c r="D7949" s="72" t="s">
        <v>12</v>
      </c>
      <c r="E7949" s="72" t="s">
        <v>197</v>
      </c>
      <c r="F7949" s="73">
        <v>27911</v>
      </c>
      <c r="G7949" s="72" t="s">
        <v>14</v>
      </c>
      <c r="H7949" s="72" t="s">
        <v>15</v>
      </c>
      <c r="I7949" s="72" t="s">
        <v>16</v>
      </c>
      <c r="J7949" s="72" t="s">
        <v>18</v>
      </c>
      <c r="K7949" s="72" t="s">
        <v>168</v>
      </c>
      <c r="L7949" s="72" t="s">
        <v>169</v>
      </c>
      <c r="M7949" s="72" t="s">
        <v>191</v>
      </c>
    </row>
    <row r="7950" spans="2:13" x14ac:dyDescent="0.25">
      <c r="B7950" s="72" t="s">
        <v>143</v>
      </c>
      <c r="C7950" s="72" t="s">
        <v>144</v>
      </c>
      <c r="D7950" s="72" t="s">
        <v>12</v>
      </c>
      <c r="E7950" s="72" t="s">
        <v>175</v>
      </c>
      <c r="F7950" s="73">
        <v>-633976</v>
      </c>
      <c r="G7950" s="72" t="s">
        <v>14</v>
      </c>
      <c r="H7950" s="72" t="s">
        <v>15</v>
      </c>
      <c r="I7950" s="72" t="s">
        <v>16</v>
      </c>
      <c r="J7950" s="72" t="s">
        <v>18</v>
      </c>
      <c r="K7950" s="72" t="s">
        <v>214</v>
      </c>
      <c r="L7950" s="72" t="s">
        <v>319</v>
      </c>
      <c r="M7950" s="72"/>
    </row>
    <row r="7951" spans="2:13" x14ac:dyDescent="0.25">
      <c r="B7951" s="72" t="s">
        <v>143</v>
      </c>
      <c r="C7951" s="72" t="s">
        <v>144</v>
      </c>
      <c r="D7951" s="72" t="s">
        <v>12</v>
      </c>
      <c r="E7951" s="72" t="s">
        <v>149</v>
      </c>
      <c r="F7951" s="73">
        <v>17620785</v>
      </c>
      <c r="G7951" s="72" t="s">
        <v>14</v>
      </c>
      <c r="H7951" s="72" t="s">
        <v>155</v>
      </c>
      <c r="I7951" s="72" t="s">
        <v>16</v>
      </c>
      <c r="J7951" s="72" t="s">
        <v>18</v>
      </c>
      <c r="K7951" s="72" t="s">
        <v>33</v>
      </c>
      <c r="L7951" s="72" t="s">
        <v>455</v>
      </c>
      <c r="M7951" s="72" t="s">
        <v>151</v>
      </c>
    </row>
    <row r="7952" spans="2:13" x14ac:dyDescent="0.25">
      <c r="B7952" s="72" t="s">
        <v>143</v>
      </c>
      <c r="C7952" s="72" t="s">
        <v>144</v>
      </c>
      <c r="D7952" s="72" t="s">
        <v>12</v>
      </c>
      <c r="E7952" s="72" t="s">
        <v>282</v>
      </c>
      <c r="F7952" s="73">
        <v>-101</v>
      </c>
      <c r="G7952" s="72" t="s">
        <v>14</v>
      </c>
      <c r="H7952" s="72" t="s">
        <v>15</v>
      </c>
      <c r="I7952" s="72" t="s">
        <v>16</v>
      </c>
      <c r="J7952" s="72" t="s">
        <v>18</v>
      </c>
      <c r="K7952" s="72" t="s">
        <v>147</v>
      </c>
      <c r="L7952" s="72" t="s">
        <v>663</v>
      </c>
      <c r="M7952" s="72"/>
    </row>
    <row r="7953" spans="2:13" x14ac:dyDescent="0.25">
      <c r="B7953" s="72" t="s">
        <v>143</v>
      </c>
      <c r="C7953" s="72" t="s">
        <v>144</v>
      </c>
      <c r="D7953" s="72" t="s">
        <v>12</v>
      </c>
      <c r="E7953" s="72" t="s">
        <v>145</v>
      </c>
      <c r="F7953" s="73">
        <v>-29</v>
      </c>
      <c r="G7953" s="72" t="s">
        <v>14</v>
      </c>
      <c r="H7953" s="72" t="s">
        <v>15</v>
      </c>
      <c r="I7953" s="72" t="s">
        <v>16</v>
      </c>
      <c r="J7953" s="72" t="s">
        <v>18</v>
      </c>
      <c r="K7953" s="72" t="s">
        <v>24</v>
      </c>
      <c r="L7953" s="72" t="s">
        <v>798</v>
      </c>
      <c r="M7953" s="72"/>
    </row>
    <row r="7954" spans="2:13" x14ac:dyDescent="0.25">
      <c r="B7954" s="72" t="s">
        <v>143</v>
      </c>
      <c r="C7954" s="72" t="s">
        <v>144</v>
      </c>
      <c r="D7954" s="72" t="s">
        <v>12</v>
      </c>
      <c r="E7954" s="72" t="s">
        <v>237</v>
      </c>
      <c r="F7954" s="73">
        <v>1667019</v>
      </c>
      <c r="G7954" s="72" t="s">
        <v>14</v>
      </c>
      <c r="H7954" s="72" t="s">
        <v>15</v>
      </c>
      <c r="I7954" s="72" t="s">
        <v>16</v>
      </c>
      <c r="J7954" s="72" t="s">
        <v>18</v>
      </c>
      <c r="K7954" s="72" t="s">
        <v>165</v>
      </c>
      <c r="L7954" s="72" t="s">
        <v>472</v>
      </c>
      <c r="M7954" s="72" t="s">
        <v>163</v>
      </c>
    </row>
    <row r="7955" spans="2:13" x14ac:dyDescent="0.25">
      <c r="B7955" s="72" t="s">
        <v>143</v>
      </c>
      <c r="C7955" s="72" t="s">
        <v>144</v>
      </c>
      <c r="D7955" s="72" t="s">
        <v>12</v>
      </c>
      <c r="E7955" s="72" t="s">
        <v>229</v>
      </c>
      <c r="F7955" s="73">
        <v>-2329727</v>
      </c>
      <c r="G7955" s="72" t="s">
        <v>14</v>
      </c>
      <c r="H7955" s="72" t="s">
        <v>15</v>
      </c>
      <c r="I7955" s="72" t="s">
        <v>16</v>
      </c>
      <c r="J7955" s="72" t="s">
        <v>18</v>
      </c>
      <c r="K7955" s="72" t="s">
        <v>147</v>
      </c>
      <c r="L7955" s="72" t="s">
        <v>378</v>
      </c>
      <c r="M7955" s="72"/>
    </row>
    <row r="7956" spans="2:13" x14ac:dyDescent="0.25">
      <c r="B7956" s="72" t="s">
        <v>143</v>
      </c>
      <c r="C7956" s="72" t="s">
        <v>144</v>
      </c>
      <c r="D7956" s="72" t="s">
        <v>12</v>
      </c>
      <c r="E7956" s="72" t="s">
        <v>213</v>
      </c>
      <c r="F7956" s="73">
        <v>43701</v>
      </c>
      <c r="G7956" s="72" t="s">
        <v>14</v>
      </c>
      <c r="H7956" s="72" t="s">
        <v>155</v>
      </c>
      <c r="I7956" s="72" t="s">
        <v>16</v>
      </c>
      <c r="J7956" s="72" t="s">
        <v>18</v>
      </c>
      <c r="K7956" s="72" t="s">
        <v>21</v>
      </c>
      <c r="L7956" s="72" t="s">
        <v>238</v>
      </c>
      <c r="M7956" s="72" t="s">
        <v>163</v>
      </c>
    </row>
    <row r="7957" spans="2:13" x14ac:dyDescent="0.25">
      <c r="B7957" s="72" t="s">
        <v>143</v>
      </c>
      <c r="C7957" s="72" t="s">
        <v>144</v>
      </c>
      <c r="D7957" s="72" t="s">
        <v>12</v>
      </c>
      <c r="E7957" s="72" t="s">
        <v>199</v>
      </c>
      <c r="F7957" s="73">
        <v>3484</v>
      </c>
      <c r="G7957" s="72" t="s">
        <v>14</v>
      </c>
      <c r="H7957" s="72" t="s">
        <v>155</v>
      </c>
      <c r="I7957" s="72" t="s">
        <v>16</v>
      </c>
      <c r="J7957" s="72" t="s">
        <v>18</v>
      </c>
      <c r="K7957" s="72" t="s">
        <v>33</v>
      </c>
      <c r="L7957" s="72" t="s">
        <v>232</v>
      </c>
      <c r="M7957" s="72"/>
    </row>
    <row r="7958" spans="2:13" x14ac:dyDescent="0.25">
      <c r="B7958" s="72" t="s">
        <v>143</v>
      </c>
      <c r="C7958" s="72" t="s">
        <v>144</v>
      </c>
      <c r="D7958" s="72" t="s">
        <v>12</v>
      </c>
      <c r="E7958" s="72" t="s">
        <v>219</v>
      </c>
      <c r="F7958" s="73">
        <v>703606</v>
      </c>
      <c r="G7958" s="72" t="s">
        <v>14</v>
      </c>
      <c r="H7958" s="72" t="s">
        <v>155</v>
      </c>
      <c r="I7958" s="72" t="s">
        <v>16</v>
      </c>
      <c r="J7958" s="72" t="s">
        <v>18</v>
      </c>
      <c r="K7958" s="72" t="s">
        <v>33</v>
      </c>
      <c r="L7958" s="72" t="s">
        <v>632</v>
      </c>
      <c r="M7958" s="72"/>
    </row>
    <row r="7959" spans="2:13" x14ac:dyDescent="0.25">
      <c r="B7959" s="72" t="s">
        <v>143</v>
      </c>
      <c r="C7959" s="72" t="s">
        <v>144</v>
      </c>
      <c r="D7959" s="72" t="s">
        <v>12</v>
      </c>
      <c r="E7959" s="72" t="s">
        <v>177</v>
      </c>
      <c r="F7959" s="73">
        <v>32128</v>
      </c>
      <c r="G7959" s="72" t="s">
        <v>14</v>
      </c>
      <c r="H7959" s="72" t="s">
        <v>155</v>
      </c>
      <c r="I7959" s="72" t="s">
        <v>16</v>
      </c>
      <c r="J7959" s="72" t="s">
        <v>18</v>
      </c>
      <c r="K7959" s="72" t="s">
        <v>33</v>
      </c>
      <c r="L7959" s="72" t="s">
        <v>568</v>
      </c>
      <c r="M7959" s="72"/>
    </row>
    <row r="7960" spans="2:13" x14ac:dyDescent="0.25">
      <c r="B7960" s="72" t="s">
        <v>143</v>
      </c>
      <c r="C7960" s="72" t="s">
        <v>144</v>
      </c>
      <c r="D7960" s="72" t="s">
        <v>12</v>
      </c>
      <c r="E7960" s="72" t="s">
        <v>242</v>
      </c>
      <c r="F7960" s="73">
        <v>-2811</v>
      </c>
      <c r="G7960" s="72" t="s">
        <v>14</v>
      </c>
      <c r="H7960" s="72" t="s">
        <v>15</v>
      </c>
      <c r="I7960" s="72" t="s">
        <v>16</v>
      </c>
      <c r="J7960" s="72" t="s">
        <v>18</v>
      </c>
      <c r="K7960" s="72" t="s">
        <v>147</v>
      </c>
      <c r="L7960" s="72" t="s">
        <v>374</v>
      </c>
      <c r="M7960" s="72"/>
    </row>
    <row r="7961" spans="2:13" x14ac:dyDescent="0.25">
      <c r="B7961" s="72" t="s">
        <v>143</v>
      </c>
      <c r="C7961" s="72" t="s">
        <v>144</v>
      </c>
      <c r="D7961" s="72" t="s">
        <v>12</v>
      </c>
      <c r="E7961" s="72" t="s">
        <v>152</v>
      </c>
      <c r="F7961" s="73">
        <v>-17792</v>
      </c>
      <c r="G7961" s="72" t="s">
        <v>14</v>
      </c>
      <c r="H7961" s="72" t="s">
        <v>15</v>
      </c>
      <c r="I7961" s="72" t="s">
        <v>16</v>
      </c>
      <c r="J7961" s="72" t="s">
        <v>18</v>
      </c>
      <c r="K7961" s="72" t="s">
        <v>147</v>
      </c>
      <c r="L7961" s="72" t="s">
        <v>703</v>
      </c>
      <c r="M7961" s="72"/>
    </row>
    <row r="7962" spans="2:13" x14ac:dyDescent="0.25">
      <c r="B7962" s="72" t="s">
        <v>143</v>
      </c>
      <c r="C7962" s="72" t="s">
        <v>144</v>
      </c>
      <c r="D7962" s="72" t="s">
        <v>12</v>
      </c>
      <c r="E7962" s="72" t="s">
        <v>197</v>
      </c>
      <c r="F7962" s="73">
        <v>16634</v>
      </c>
      <c r="G7962" s="72" t="s">
        <v>14</v>
      </c>
      <c r="H7962" s="72" t="s">
        <v>15</v>
      </c>
      <c r="I7962" s="72" t="s">
        <v>136</v>
      </c>
      <c r="J7962" s="72" t="s">
        <v>18</v>
      </c>
      <c r="K7962" s="72" t="s">
        <v>21</v>
      </c>
      <c r="L7962" s="72" t="s">
        <v>198</v>
      </c>
      <c r="M7962" s="72" t="s">
        <v>248</v>
      </c>
    </row>
    <row r="7963" spans="2:13" x14ac:dyDescent="0.25">
      <c r="B7963" s="72" t="s">
        <v>143</v>
      </c>
      <c r="C7963" s="72" t="s">
        <v>144</v>
      </c>
      <c r="D7963" s="72" t="s">
        <v>12</v>
      </c>
      <c r="E7963" s="72" t="s">
        <v>197</v>
      </c>
      <c r="F7963" s="73">
        <v>54483</v>
      </c>
      <c r="G7963" s="72" t="s">
        <v>14</v>
      </c>
      <c r="H7963" s="72" t="s">
        <v>15</v>
      </c>
      <c r="I7963" s="72" t="s">
        <v>16</v>
      </c>
      <c r="J7963" s="72" t="s">
        <v>18</v>
      </c>
      <c r="K7963" s="72" t="s">
        <v>161</v>
      </c>
      <c r="L7963" s="72" t="s">
        <v>391</v>
      </c>
      <c r="M7963" s="72" t="s">
        <v>191</v>
      </c>
    </row>
    <row r="7964" spans="2:13" x14ac:dyDescent="0.25">
      <c r="B7964" s="72" t="s">
        <v>143</v>
      </c>
      <c r="C7964" s="72" t="s">
        <v>144</v>
      </c>
      <c r="D7964" s="72" t="s">
        <v>12</v>
      </c>
      <c r="E7964" s="72" t="s">
        <v>282</v>
      </c>
      <c r="F7964" s="73">
        <v>-204</v>
      </c>
      <c r="G7964" s="72" t="s">
        <v>14</v>
      </c>
      <c r="H7964" s="72" t="s">
        <v>15</v>
      </c>
      <c r="I7964" s="72" t="s">
        <v>16</v>
      </c>
      <c r="J7964" s="72" t="s">
        <v>18</v>
      </c>
      <c r="K7964" s="72" t="s">
        <v>33</v>
      </c>
      <c r="L7964" s="72" t="s">
        <v>338</v>
      </c>
      <c r="M7964" s="72"/>
    </row>
    <row r="7965" spans="2:13" x14ac:dyDescent="0.25">
      <c r="B7965" s="72" t="s">
        <v>143</v>
      </c>
      <c r="C7965" s="72" t="s">
        <v>144</v>
      </c>
      <c r="D7965" s="72" t="s">
        <v>12</v>
      </c>
      <c r="E7965" s="72" t="s">
        <v>152</v>
      </c>
      <c r="F7965" s="73">
        <v>-7156</v>
      </c>
      <c r="G7965" s="72" t="s">
        <v>14</v>
      </c>
      <c r="H7965" s="72" t="s">
        <v>155</v>
      </c>
      <c r="I7965" s="72" t="s">
        <v>136</v>
      </c>
      <c r="J7965" s="72" t="s">
        <v>18</v>
      </c>
      <c r="K7965" s="72" t="s">
        <v>21</v>
      </c>
      <c r="L7965" s="72" t="s">
        <v>198</v>
      </c>
      <c r="M7965" s="72"/>
    </row>
    <row r="7966" spans="2:13" x14ac:dyDescent="0.25">
      <c r="B7966" s="72" t="s">
        <v>143</v>
      </c>
      <c r="C7966" s="72" t="s">
        <v>144</v>
      </c>
      <c r="D7966" s="72" t="s">
        <v>12</v>
      </c>
      <c r="E7966" s="72" t="s">
        <v>219</v>
      </c>
      <c r="F7966" s="73">
        <v>171006</v>
      </c>
      <c r="G7966" s="72" t="s">
        <v>14</v>
      </c>
      <c r="H7966" s="72" t="s">
        <v>15</v>
      </c>
      <c r="I7966" s="72" t="s">
        <v>16</v>
      </c>
      <c r="J7966" s="72" t="s">
        <v>18</v>
      </c>
      <c r="K7966" s="72" t="s">
        <v>33</v>
      </c>
      <c r="L7966" s="72" t="s">
        <v>284</v>
      </c>
      <c r="M7966" s="72"/>
    </row>
    <row r="7967" spans="2:13" x14ac:dyDescent="0.25">
      <c r="B7967" s="72" t="s">
        <v>143</v>
      </c>
      <c r="C7967" s="72" t="s">
        <v>144</v>
      </c>
      <c r="D7967" s="72" t="s">
        <v>12</v>
      </c>
      <c r="E7967" s="72" t="s">
        <v>145</v>
      </c>
      <c r="F7967" s="73">
        <v>-12035</v>
      </c>
      <c r="G7967" s="72" t="s">
        <v>14</v>
      </c>
      <c r="H7967" s="72" t="s">
        <v>15</v>
      </c>
      <c r="I7967" s="72" t="s">
        <v>16</v>
      </c>
      <c r="J7967" s="72" t="s">
        <v>18</v>
      </c>
      <c r="K7967" s="72" t="s">
        <v>267</v>
      </c>
      <c r="L7967" s="72" t="s">
        <v>641</v>
      </c>
      <c r="M7967" s="72"/>
    </row>
    <row r="7968" spans="2:13" x14ac:dyDescent="0.25">
      <c r="B7968" s="72" t="s">
        <v>143</v>
      </c>
      <c r="C7968" s="72" t="s">
        <v>144</v>
      </c>
      <c r="D7968" s="72" t="s">
        <v>12</v>
      </c>
      <c r="E7968" s="72" t="s">
        <v>219</v>
      </c>
      <c r="F7968" s="73">
        <v>4</v>
      </c>
      <c r="G7968" s="72" t="s">
        <v>14</v>
      </c>
      <c r="H7968" s="72" t="s">
        <v>15</v>
      </c>
      <c r="I7968" s="72" t="s">
        <v>16</v>
      </c>
      <c r="J7968" s="72" t="s">
        <v>371</v>
      </c>
      <c r="K7968" s="72" t="s">
        <v>33</v>
      </c>
      <c r="L7968" s="72" t="s">
        <v>316</v>
      </c>
      <c r="M7968" s="72"/>
    </row>
    <row r="7969" spans="2:13" x14ac:dyDescent="0.25">
      <c r="B7969" s="72" t="s">
        <v>143</v>
      </c>
      <c r="C7969" s="72" t="s">
        <v>144</v>
      </c>
      <c r="D7969" s="72" t="s">
        <v>12</v>
      </c>
      <c r="E7969" s="72" t="s">
        <v>237</v>
      </c>
      <c r="F7969" s="73">
        <v>21550</v>
      </c>
      <c r="G7969" s="72" t="s">
        <v>14</v>
      </c>
      <c r="H7969" s="72" t="s">
        <v>15</v>
      </c>
      <c r="I7969" s="72" t="s">
        <v>16</v>
      </c>
      <c r="J7969" s="72" t="s">
        <v>18</v>
      </c>
      <c r="K7969" s="72" t="s">
        <v>147</v>
      </c>
      <c r="L7969" s="72" t="s">
        <v>571</v>
      </c>
      <c r="M7969" s="72" t="s">
        <v>186</v>
      </c>
    </row>
    <row r="7970" spans="2:13" x14ac:dyDescent="0.25">
      <c r="B7970" s="72" t="s">
        <v>143</v>
      </c>
      <c r="C7970" s="72" t="s">
        <v>144</v>
      </c>
      <c r="D7970" s="72" t="s">
        <v>12</v>
      </c>
      <c r="E7970" s="72" t="s">
        <v>292</v>
      </c>
      <c r="F7970" s="73">
        <v>159351</v>
      </c>
      <c r="G7970" s="72" t="s">
        <v>14</v>
      </c>
      <c r="H7970" s="72" t="s">
        <v>155</v>
      </c>
      <c r="I7970" s="72" t="s">
        <v>16</v>
      </c>
      <c r="J7970" s="72" t="s">
        <v>18</v>
      </c>
      <c r="K7970" s="72" t="s">
        <v>147</v>
      </c>
      <c r="L7970" s="72" t="s">
        <v>278</v>
      </c>
      <c r="M7970" s="72" t="s">
        <v>384</v>
      </c>
    </row>
    <row r="7971" spans="2:13" x14ac:dyDescent="0.25">
      <c r="B7971" s="72" t="s">
        <v>143</v>
      </c>
      <c r="C7971" s="72" t="s">
        <v>144</v>
      </c>
      <c r="D7971" s="72" t="s">
        <v>12</v>
      </c>
      <c r="E7971" s="72" t="s">
        <v>349</v>
      </c>
      <c r="F7971" s="73">
        <v>8005</v>
      </c>
      <c r="G7971" s="72" t="s">
        <v>14</v>
      </c>
      <c r="H7971" s="72" t="s">
        <v>15</v>
      </c>
      <c r="I7971" s="72" t="s">
        <v>16</v>
      </c>
      <c r="J7971" s="72" t="s">
        <v>18</v>
      </c>
      <c r="K7971" s="72" t="s">
        <v>33</v>
      </c>
      <c r="L7971" s="72" t="s">
        <v>551</v>
      </c>
      <c r="M7971" s="72" t="s">
        <v>159</v>
      </c>
    </row>
    <row r="7972" spans="2:13" x14ac:dyDescent="0.25">
      <c r="B7972" s="72" t="s">
        <v>143</v>
      </c>
      <c r="C7972" s="72" t="s">
        <v>144</v>
      </c>
      <c r="D7972" s="72" t="s">
        <v>12</v>
      </c>
      <c r="E7972" s="72" t="s">
        <v>219</v>
      </c>
      <c r="F7972" s="73">
        <v>2232624</v>
      </c>
      <c r="G7972" s="72" t="s">
        <v>14</v>
      </c>
      <c r="H7972" s="72" t="s">
        <v>155</v>
      </c>
      <c r="I7972" s="72" t="s">
        <v>16</v>
      </c>
      <c r="J7972" s="72" t="s">
        <v>18</v>
      </c>
      <c r="K7972" s="72" t="s">
        <v>267</v>
      </c>
      <c r="L7972" s="72" t="s">
        <v>340</v>
      </c>
      <c r="M7972" s="72"/>
    </row>
    <row r="7973" spans="2:13" x14ac:dyDescent="0.25">
      <c r="B7973" s="72" t="s">
        <v>143</v>
      </c>
      <c r="C7973" s="72" t="s">
        <v>144</v>
      </c>
      <c r="D7973" s="72" t="s">
        <v>12</v>
      </c>
      <c r="E7973" s="72" t="s">
        <v>152</v>
      </c>
      <c r="F7973" s="73">
        <v>-69621</v>
      </c>
      <c r="G7973" s="72" t="s">
        <v>14</v>
      </c>
      <c r="H7973" s="72" t="s">
        <v>15</v>
      </c>
      <c r="I7973" s="72" t="s">
        <v>16</v>
      </c>
      <c r="J7973" s="72" t="s">
        <v>18</v>
      </c>
      <c r="K7973" s="72" t="s">
        <v>147</v>
      </c>
      <c r="L7973" s="72" t="s">
        <v>607</v>
      </c>
      <c r="M7973" s="72"/>
    </row>
    <row r="7974" spans="2:13" x14ac:dyDescent="0.25">
      <c r="B7974" s="72" t="s">
        <v>143</v>
      </c>
      <c r="C7974" s="72" t="s">
        <v>144</v>
      </c>
      <c r="D7974" s="72" t="s">
        <v>12</v>
      </c>
      <c r="E7974" s="72" t="s">
        <v>219</v>
      </c>
      <c r="F7974" s="73">
        <v>279850</v>
      </c>
      <c r="G7974" s="72" t="s">
        <v>14</v>
      </c>
      <c r="H7974" s="72" t="s">
        <v>15</v>
      </c>
      <c r="I7974" s="72" t="s">
        <v>16</v>
      </c>
      <c r="J7974" s="72" t="s">
        <v>18</v>
      </c>
      <c r="K7974" s="72" t="s">
        <v>245</v>
      </c>
      <c r="L7974" s="72" t="s">
        <v>564</v>
      </c>
      <c r="M7974" s="72"/>
    </row>
    <row r="7975" spans="2:13" x14ac:dyDescent="0.25">
      <c r="B7975" s="72" t="s">
        <v>143</v>
      </c>
      <c r="C7975" s="72" t="s">
        <v>144</v>
      </c>
      <c r="D7975" s="72" t="s">
        <v>12</v>
      </c>
      <c r="E7975" s="72" t="s">
        <v>149</v>
      </c>
      <c r="F7975" s="73">
        <v>2466945</v>
      </c>
      <c r="G7975" s="72" t="s">
        <v>14</v>
      </c>
      <c r="H7975" s="72" t="s">
        <v>155</v>
      </c>
      <c r="I7975" s="72" t="s">
        <v>16</v>
      </c>
      <c r="J7975" s="72" t="s">
        <v>18</v>
      </c>
      <c r="K7975" s="72" t="s">
        <v>33</v>
      </c>
      <c r="L7975" s="72" t="s">
        <v>436</v>
      </c>
      <c r="M7975" s="72" t="s">
        <v>151</v>
      </c>
    </row>
    <row r="7976" spans="2:13" x14ac:dyDescent="0.25">
      <c r="B7976" s="72" t="s">
        <v>143</v>
      </c>
      <c r="C7976" s="72" t="s">
        <v>144</v>
      </c>
      <c r="D7976" s="72" t="s">
        <v>12</v>
      </c>
      <c r="E7976" s="72" t="s">
        <v>328</v>
      </c>
      <c r="F7976" s="73">
        <v>8431</v>
      </c>
      <c r="G7976" s="72" t="s">
        <v>14</v>
      </c>
      <c r="H7976" s="72" t="s">
        <v>15</v>
      </c>
      <c r="I7976" s="72" t="s">
        <v>16</v>
      </c>
      <c r="J7976" s="72" t="s">
        <v>18</v>
      </c>
      <c r="K7976" s="72" t="s">
        <v>147</v>
      </c>
      <c r="L7976" s="72" t="s">
        <v>182</v>
      </c>
      <c r="M7976" s="72" t="s">
        <v>159</v>
      </c>
    </row>
    <row r="7977" spans="2:13" x14ac:dyDescent="0.25">
      <c r="B7977" s="72" t="s">
        <v>143</v>
      </c>
      <c r="C7977" s="72" t="s">
        <v>144</v>
      </c>
      <c r="D7977" s="72" t="s">
        <v>12</v>
      </c>
      <c r="E7977" s="72" t="s">
        <v>145</v>
      </c>
      <c r="F7977" s="73">
        <v>-14892</v>
      </c>
      <c r="G7977" s="72" t="s">
        <v>14</v>
      </c>
      <c r="H7977" s="72" t="s">
        <v>155</v>
      </c>
      <c r="I7977" s="72" t="s">
        <v>16</v>
      </c>
      <c r="J7977" s="72" t="s">
        <v>18</v>
      </c>
      <c r="K7977" s="72" t="s">
        <v>267</v>
      </c>
      <c r="L7977" s="72" t="s">
        <v>478</v>
      </c>
      <c r="M7977" s="72"/>
    </row>
    <row r="7978" spans="2:13" x14ac:dyDescent="0.25">
      <c r="B7978" s="72" t="s">
        <v>143</v>
      </c>
      <c r="C7978" s="72" t="s">
        <v>144</v>
      </c>
      <c r="D7978" s="72" t="s">
        <v>12</v>
      </c>
      <c r="E7978" s="72" t="s">
        <v>160</v>
      </c>
      <c r="F7978" s="73">
        <v>148057</v>
      </c>
      <c r="G7978" s="72" t="s">
        <v>14</v>
      </c>
      <c r="H7978" s="72" t="s">
        <v>15</v>
      </c>
      <c r="I7978" s="72" t="s">
        <v>16</v>
      </c>
      <c r="J7978" s="72" t="s">
        <v>18</v>
      </c>
      <c r="K7978" s="72" t="s">
        <v>33</v>
      </c>
      <c r="L7978" s="72" t="s">
        <v>392</v>
      </c>
      <c r="M7978" s="72" t="s">
        <v>163</v>
      </c>
    </row>
    <row r="7979" spans="2:13" x14ac:dyDescent="0.25">
      <c r="B7979" s="72" t="s">
        <v>143</v>
      </c>
      <c r="C7979" s="72" t="s">
        <v>144</v>
      </c>
      <c r="D7979" s="72" t="s">
        <v>12</v>
      </c>
      <c r="E7979" s="72" t="s">
        <v>328</v>
      </c>
      <c r="F7979" s="73">
        <v>81306</v>
      </c>
      <c r="G7979" s="72" t="s">
        <v>14</v>
      </c>
      <c r="H7979" s="72" t="s">
        <v>15</v>
      </c>
      <c r="I7979" s="72" t="s">
        <v>16</v>
      </c>
      <c r="J7979" s="72" t="s">
        <v>18</v>
      </c>
      <c r="K7979" s="72" t="s">
        <v>33</v>
      </c>
      <c r="L7979" s="72" t="s">
        <v>588</v>
      </c>
      <c r="M7979" s="72" t="s">
        <v>159</v>
      </c>
    </row>
    <row r="7980" spans="2:13" x14ac:dyDescent="0.25">
      <c r="B7980" s="72" t="s">
        <v>143</v>
      </c>
      <c r="C7980" s="72" t="s">
        <v>144</v>
      </c>
      <c r="D7980" s="72" t="s">
        <v>12</v>
      </c>
      <c r="E7980" s="72" t="s">
        <v>164</v>
      </c>
      <c r="F7980" s="73">
        <v>-16794</v>
      </c>
      <c r="G7980" s="72" t="s">
        <v>14</v>
      </c>
      <c r="H7980" s="72" t="s">
        <v>15</v>
      </c>
      <c r="I7980" s="72" t="s">
        <v>16</v>
      </c>
      <c r="J7980" s="72" t="s">
        <v>18</v>
      </c>
      <c r="K7980" s="72" t="s">
        <v>257</v>
      </c>
      <c r="L7980" s="72" t="s">
        <v>581</v>
      </c>
      <c r="M7980" s="72"/>
    </row>
    <row r="7981" spans="2:13" x14ac:dyDescent="0.25">
      <c r="B7981" s="72" t="s">
        <v>143</v>
      </c>
      <c r="C7981" s="72" t="s">
        <v>144</v>
      </c>
      <c r="D7981" s="72" t="s">
        <v>12</v>
      </c>
      <c r="E7981" s="72" t="s">
        <v>227</v>
      </c>
      <c r="F7981" s="73">
        <v>169608</v>
      </c>
      <c r="G7981" s="72" t="s">
        <v>14</v>
      </c>
      <c r="H7981" s="72" t="s">
        <v>15</v>
      </c>
      <c r="I7981" s="72" t="s">
        <v>16</v>
      </c>
      <c r="J7981" s="72" t="s">
        <v>18</v>
      </c>
      <c r="K7981" s="72" t="s">
        <v>33</v>
      </c>
      <c r="L7981" s="72" t="s">
        <v>256</v>
      </c>
      <c r="M7981" s="72" t="s">
        <v>163</v>
      </c>
    </row>
    <row r="7982" spans="2:13" x14ac:dyDescent="0.25">
      <c r="B7982" s="72" t="s">
        <v>143</v>
      </c>
      <c r="C7982" s="72" t="s">
        <v>144</v>
      </c>
      <c r="D7982" s="72" t="s">
        <v>12</v>
      </c>
      <c r="E7982" s="72" t="s">
        <v>229</v>
      </c>
      <c r="F7982" s="73">
        <v>-380269</v>
      </c>
      <c r="G7982" s="72" t="s">
        <v>14</v>
      </c>
      <c r="H7982" s="72" t="s">
        <v>15</v>
      </c>
      <c r="I7982" s="72" t="s">
        <v>16</v>
      </c>
      <c r="J7982" s="72" t="s">
        <v>18</v>
      </c>
      <c r="K7982" s="72" t="s">
        <v>189</v>
      </c>
      <c r="L7982" s="72" t="s">
        <v>421</v>
      </c>
      <c r="M7982" s="72"/>
    </row>
    <row r="7983" spans="2:13" x14ac:dyDescent="0.25">
      <c r="B7983" s="72" t="s">
        <v>143</v>
      </c>
      <c r="C7983" s="72" t="s">
        <v>144</v>
      </c>
      <c r="D7983" s="72" t="s">
        <v>12</v>
      </c>
      <c r="E7983" s="72" t="s">
        <v>759</v>
      </c>
      <c r="F7983" s="73">
        <v>477</v>
      </c>
      <c r="G7983" s="72" t="s">
        <v>14</v>
      </c>
      <c r="H7983" s="72" t="s">
        <v>15</v>
      </c>
      <c r="I7983" s="72" t="s">
        <v>136</v>
      </c>
      <c r="J7983" s="72" t="s">
        <v>18</v>
      </c>
      <c r="K7983" s="72" t="s">
        <v>184</v>
      </c>
      <c r="L7983" s="72" t="s">
        <v>312</v>
      </c>
      <c r="M7983" s="72"/>
    </row>
    <row r="7984" spans="2:13" x14ac:dyDescent="0.25">
      <c r="B7984" s="72" t="s">
        <v>143</v>
      </c>
      <c r="C7984" s="72" t="s">
        <v>144</v>
      </c>
      <c r="D7984" s="72" t="s">
        <v>12</v>
      </c>
      <c r="E7984" s="72" t="s">
        <v>183</v>
      </c>
      <c r="F7984" s="73">
        <v>244472</v>
      </c>
      <c r="G7984" s="72" t="s">
        <v>14</v>
      </c>
      <c r="H7984" s="72" t="s">
        <v>155</v>
      </c>
      <c r="I7984" s="72" t="s">
        <v>16</v>
      </c>
      <c r="J7984" s="72" t="s">
        <v>18</v>
      </c>
      <c r="K7984" s="72" t="s">
        <v>147</v>
      </c>
      <c r="L7984" s="72" t="s">
        <v>182</v>
      </c>
      <c r="M7984" s="72" t="s">
        <v>248</v>
      </c>
    </row>
    <row r="7985" spans="2:13" x14ac:dyDescent="0.25">
      <c r="B7985" s="72" t="s">
        <v>143</v>
      </c>
      <c r="C7985" s="72" t="s">
        <v>144</v>
      </c>
      <c r="D7985" s="72" t="s">
        <v>12</v>
      </c>
      <c r="E7985" s="72" t="s">
        <v>145</v>
      </c>
      <c r="F7985" s="73">
        <v>-64390</v>
      </c>
      <c r="G7985" s="72" t="s">
        <v>14</v>
      </c>
      <c r="H7985" s="72" t="s">
        <v>15</v>
      </c>
      <c r="I7985" s="72" t="s">
        <v>16</v>
      </c>
      <c r="J7985" s="72" t="s">
        <v>18</v>
      </c>
      <c r="K7985" s="72" t="s">
        <v>214</v>
      </c>
      <c r="L7985" s="72" t="s">
        <v>678</v>
      </c>
      <c r="M7985" s="72"/>
    </row>
    <row r="7986" spans="2:13" x14ac:dyDescent="0.25">
      <c r="B7986" s="72" t="s">
        <v>143</v>
      </c>
      <c r="C7986" s="72" t="s">
        <v>144</v>
      </c>
      <c r="D7986" s="72" t="s">
        <v>12</v>
      </c>
      <c r="E7986" s="72" t="s">
        <v>681</v>
      </c>
      <c r="F7986" s="73">
        <v>25196</v>
      </c>
      <c r="G7986" s="72" t="s">
        <v>14</v>
      </c>
      <c r="H7986" s="72" t="s">
        <v>15</v>
      </c>
      <c r="I7986" s="72" t="s">
        <v>16</v>
      </c>
      <c r="J7986" s="72" t="s">
        <v>18</v>
      </c>
      <c r="K7986" s="72" t="s">
        <v>33</v>
      </c>
      <c r="L7986" s="72" t="s">
        <v>551</v>
      </c>
      <c r="M7986" s="72"/>
    </row>
    <row r="7987" spans="2:13" x14ac:dyDescent="0.25">
      <c r="B7987" s="72" t="s">
        <v>143</v>
      </c>
      <c r="C7987" s="72" t="s">
        <v>144</v>
      </c>
      <c r="D7987" s="72" t="s">
        <v>12</v>
      </c>
      <c r="E7987" s="72" t="s">
        <v>594</v>
      </c>
      <c r="F7987" s="73">
        <v>7673718</v>
      </c>
      <c r="G7987" s="72" t="s">
        <v>14</v>
      </c>
      <c r="H7987" s="72" t="s">
        <v>15</v>
      </c>
      <c r="I7987" s="72" t="s">
        <v>16</v>
      </c>
      <c r="J7987" s="72" t="s">
        <v>18</v>
      </c>
      <c r="K7987" s="72" t="s">
        <v>214</v>
      </c>
      <c r="L7987" s="72" t="s">
        <v>479</v>
      </c>
      <c r="M7987" s="72" t="s">
        <v>384</v>
      </c>
    </row>
    <row r="7988" spans="2:13" x14ac:dyDescent="0.25">
      <c r="B7988" s="72" t="s">
        <v>143</v>
      </c>
      <c r="C7988" s="72" t="s">
        <v>144</v>
      </c>
      <c r="D7988" s="72" t="s">
        <v>12</v>
      </c>
      <c r="E7988" s="72" t="s">
        <v>183</v>
      </c>
      <c r="F7988" s="73">
        <v>70013</v>
      </c>
      <c r="G7988" s="72" t="s">
        <v>14</v>
      </c>
      <c r="H7988" s="72" t="s">
        <v>15</v>
      </c>
      <c r="I7988" s="72" t="s">
        <v>16</v>
      </c>
      <c r="J7988" s="72" t="s">
        <v>18</v>
      </c>
      <c r="K7988" s="72" t="s">
        <v>33</v>
      </c>
      <c r="L7988" s="72" t="s">
        <v>420</v>
      </c>
      <c r="M7988" s="72" t="s">
        <v>163</v>
      </c>
    </row>
    <row r="7989" spans="2:13" x14ac:dyDescent="0.25">
      <c r="B7989" s="72" t="s">
        <v>143</v>
      </c>
      <c r="C7989" s="72" t="s">
        <v>144</v>
      </c>
      <c r="D7989" s="72" t="s">
        <v>12</v>
      </c>
      <c r="E7989" s="72" t="s">
        <v>199</v>
      </c>
      <c r="F7989" s="73">
        <v>6973</v>
      </c>
      <c r="G7989" s="72" t="s">
        <v>14</v>
      </c>
      <c r="H7989" s="72" t="s">
        <v>15</v>
      </c>
      <c r="I7989" s="72" t="s">
        <v>16</v>
      </c>
      <c r="J7989" s="72" t="s">
        <v>18</v>
      </c>
      <c r="K7989" s="72" t="s">
        <v>245</v>
      </c>
      <c r="L7989" s="72" t="s">
        <v>246</v>
      </c>
      <c r="M7989" s="72"/>
    </row>
    <row r="7990" spans="2:13" x14ac:dyDescent="0.25">
      <c r="B7990" s="72" t="s">
        <v>143</v>
      </c>
      <c r="C7990" s="72" t="s">
        <v>144</v>
      </c>
      <c r="D7990" s="72" t="s">
        <v>12</v>
      </c>
      <c r="E7990" s="72" t="s">
        <v>237</v>
      </c>
      <c r="F7990" s="73">
        <v>150059</v>
      </c>
      <c r="G7990" s="72" t="s">
        <v>14</v>
      </c>
      <c r="H7990" s="72" t="s">
        <v>15</v>
      </c>
      <c r="I7990" s="72" t="s">
        <v>16</v>
      </c>
      <c r="J7990" s="72" t="s">
        <v>18</v>
      </c>
      <c r="K7990" s="72" t="s">
        <v>33</v>
      </c>
      <c r="L7990" s="72" t="s">
        <v>491</v>
      </c>
      <c r="M7990" s="72" t="s">
        <v>186</v>
      </c>
    </row>
    <row r="7991" spans="2:13" x14ac:dyDescent="0.25">
      <c r="B7991" s="72" t="s">
        <v>143</v>
      </c>
      <c r="C7991" s="72" t="s">
        <v>144</v>
      </c>
      <c r="D7991" s="72" t="s">
        <v>12</v>
      </c>
      <c r="E7991" s="72" t="s">
        <v>199</v>
      </c>
      <c r="F7991" s="73">
        <v>660</v>
      </c>
      <c r="G7991" s="72" t="s">
        <v>14</v>
      </c>
      <c r="H7991" s="72" t="s">
        <v>155</v>
      </c>
      <c r="I7991" s="72" t="s">
        <v>16</v>
      </c>
      <c r="J7991" s="72" t="s">
        <v>18</v>
      </c>
      <c r="K7991" s="72" t="s">
        <v>184</v>
      </c>
      <c r="L7991" s="72" t="s">
        <v>414</v>
      </c>
      <c r="M7991" s="72"/>
    </row>
    <row r="7992" spans="2:13" x14ac:dyDescent="0.25">
      <c r="B7992" s="72" t="s">
        <v>143</v>
      </c>
      <c r="C7992" s="72" t="s">
        <v>144</v>
      </c>
      <c r="D7992" s="72" t="s">
        <v>12</v>
      </c>
      <c r="E7992" s="72" t="s">
        <v>175</v>
      </c>
      <c r="F7992" s="73">
        <v>-30544</v>
      </c>
      <c r="G7992" s="72" t="s">
        <v>14</v>
      </c>
      <c r="H7992" s="72" t="s">
        <v>15</v>
      </c>
      <c r="I7992" s="72" t="s">
        <v>16</v>
      </c>
      <c r="J7992" s="72" t="s">
        <v>18</v>
      </c>
      <c r="K7992" s="72" t="s">
        <v>147</v>
      </c>
      <c r="L7992" s="72" t="s">
        <v>703</v>
      </c>
      <c r="M7992" s="72"/>
    </row>
    <row r="7993" spans="2:13" x14ac:dyDescent="0.25">
      <c r="B7993" s="72" t="s">
        <v>143</v>
      </c>
      <c r="C7993" s="72" t="s">
        <v>144</v>
      </c>
      <c r="D7993" s="72" t="s">
        <v>12</v>
      </c>
      <c r="E7993" s="72" t="s">
        <v>145</v>
      </c>
      <c r="F7993" s="73">
        <v>-1554</v>
      </c>
      <c r="G7993" s="72" t="s">
        <v>14</v>
      </c>
      <c r="H7993" s="72" t="s">
        <v>15</v>
      </c>
      <c r="I7993" s="72" t="s">
        <v>16</v>
      </c>
      <c r="J7993" s="72" t="s">
        <v>18</v>
      </c>
      <c r="K7993" s="72" t="s">
        <v>33</v>
      </c>
      <c r="L7993" s="72" t="s">
        <v>714</v>
      </c>
      <c r="M7993" s="72"/>
    </row>
    <row r="7994" spans="2:13" x14ac:dyDescent="0.25">
      <c r="B7994" s="72" t="s">
        <v>143</v>
      </c>
      <c r="C7994" s="72" t="s">
        <v>144</v>
      </c>
      <c r="D7994" s="72" t="s">
        <v>12</v>
      </c>
      <c r="E7994" s="72" t="s">
        <v>145</v>
      </c>
      <c r="F7994" s="73">
        <v>-30331</v>
      </c>
      <c r="G7994" s="72" t="s">
        <v>14</v>
      </c>
      <c r="H7994" s="72" t="s">
        <v>15</v>
      </c>
      <c r="I7994" s="72" t="s">
        <v>16</v>
      </c>
      <c r="J7994" s="72" t="s">
        <v>18</v>
      </c>
      <c r="K7994" s="72" t="s">
        <v>21</v>
      </c>
      <c r="L7994" s="72" t="s">
        <v>602</v>
      </c>
      <c r="M7994" s="72"/>
    </row>
    <row r="7995" spans="2:13" x14ac:dyDescent="0.25">
      <c r="B7995" s="72" t="s">
        <v>143</v>
      </c>
      <c r="C7995" s="72" t="s">
        <v>144</v>
      </c>
      <c r="D7995" s="72" t="s">
        <v>12</v>
      </c>
      <c r="E7995" s="72" t="s">
        <v>164</v>
      </c>
      <c r="F7995" s="73">
        <v>-82</v>
      </c>
      <c r="G7995" s="72" t="s">
        <v>14</v>
      </c>
      <c r="H7995" s="72" t="s">
        <v>15</v>
      </c>
      <c r="I7995" s="72" t="s">
        <v>16</v>
      </c>
      <c r="J7995" s="72" t="s">
        <v>18</v>
      </c>
      <c r="K7995" s="72" t="s">
        <v>168</v>
      </c>
      <c r="L7995" s="72" t="s">
        <v>413</v>
      </c>
      <c r="M7995" s="72"/>
    </row>
    <row r="7996" spans="2:13" x14ac:dyDescent="0.25">
      <c r="B7996" s="72" t="s">
        <v>143</v>
      </c>
      <c r="C7996" s="72" t="s">
        <v>144</v>
      </c>
      <c r="D7996" s="72" t="s">
        <v>12</v>
      </c>
      <c r="E7996" s="72" t="s">
        <v>160</v>
      </c>
      <c r="F7996" s="73">
        <v>43955</v>
      </c>
      <c r="G7996" s="72" t="s">
        <v>14</v>
      </c>
      <c r="H7996" s="72" t="s">
        <v>15</v>
      </c>
      <c r="I7996" s="72" t="s">
        <v>16</v>
      </c>
      <c r="J7996" s="72" t="s">
        <v>18</v>
      </c>
      <c r="K7996" s="72" t="s">
        <v>214</v>
      </c>
      <c r="L7996" s="72" t="s">
        <v>319</v>
      </c>
      <c r="M7996" s="72" t="s">
        <v>248</v>
      </c>
    </row>
    <row r="7997" spans="2:13" x14ac:dyDescent="0.25">
      <c r="B7997" s="72" t="s">
        <v>143</v>
      </c>
      <c r="C7997" s="72" t="s">
        <v>144</v>
      </c>
      <c r="D7997" s="72" t="s">
        <v>12</v>
      </c>
      <c r="E7997" s="72" t="s">
        <v>199</v>
      </c>
      <c r="F7997" s="73">
        <v>6335</v>
      </c>
      <c r="G7997" s="72" t="s">
        <v>14</v>
      </c>
      <c r="H7997" s="72" t="s">
        <v>155</v>
      </c>
      <c r="I7997" s="72" t="s">
        <v>16</v>
      </c>
      <c r="J7997" s="72" t="s">
        <v>18</v>
      </c>
      <c r="K7997" s="72" t="s">
        <v>21</v>
      </c>
      <c r="L7997" s="72" t="s">
        <v>291</v>
      </c>
      <c r="M7997" s="72"/>
    </row>
    <row r="7998" spans="2:13" x14ac:dyDescent="0.25">
      <c r="B7998" s="72" t="s">
        <v>143</v>
      </c>
      <c r="C7998" s="72" t="s">
        <v>144</v>
      </c>
      <c r="D7998" s="72" t="s">
        <v>12</v>
      </c>
      <c r="E7998" s="72" t="s">
        <v>219</v>
      </c>
      <c r="F7998" s="73">
        <v>75352</v>
      </c>
      <c r="G7998" s="72" t="s">
        <v>14</v>
      </c>
      <c r="H7998" s="72" t="s">
        <v>15</v>
      </c>
      <c r="I7998" s="72" t="s">
        <v>16</v>
      </c>
      <c r="J7998" s="72" t="s">
        <v>18</v>
      </c>
      <c r="K7998" s="72" t="s">
        <v>33</v>
      </c>
      <c r="L7998" s="72" t="s">
        <v>271</v>
      </c>
      <c r="M7998" s="72"/>
    </row>
    <row r="7999" spans="2:13" x14ac:dyDescent="0.25">
      <c r="B7999" s="72" t="s">
        <v>143</v>
      </c>
      <c r="C7999" s="72" t="s">
        <v>144</v>
      </c>
      <c r="D7999" s="72" t="s">
        <v>12</v>
      </c>
      <c r="E7999" s="72" t="s">
        <v>282</v>
      </c>
      <c r="F7999" s="73">
        <v>-1008</v>
      </c>
      <c r="G7999" s="72" t="s">
        <v>14</v>
      </c>
      <c r="H7999" s="72" t="s">
        <v>15</v>
      </c>
      <c r="I7999" s="72" t="s">
        <v>16</v>
      </c>
      <c r="J7999" s="72" t="s">
        <v>18</v>
      </c>
      <c r="K7999" s="72" t="s">
        <v>267</v>
      </c>
      <c r="L7999" s="72" t="s">
        <v>340</v>
      </c>
      <c r="M7999" s="72"/>
    </row>
    <row r="8000" spans="2:13" x14ac:dyDescent="0.25">
      <c r="B8000" s="72" t="s">
        <v>143</v>
      </c>
      <c r="C8000" s="72" t="s">
        <v>144</v>
      </c>
      <c r="D8000" s="72" t="s">
        <v>12</v>
      </c>
      <c r="E8000" s="72" t="s">
        <v>244</v>
      </c>
      <c r="F8000" s="73">
        <v>7982</v>
      </c>
      <c r="G8000" s="72" t="s">
        <v>14</v>
      </c>
      <c r="H8000" s="72" t="s">
        <v>15</v>
      </c>
      <c r="I8000" s="72" t="s">
        <v>16</v>
      </c>
      <c r="J8000" s="72" t="s">
        <v>18</v>
      </c>
      <c r="K8000" s="72" t="s">
        <v>21</v>
      </c>
      <c r="L8000" s="72" t="s">
        <v>272</v>
      </c>
      <c r="M8000" s="72" t="s">
        <v>191</v>
      </c>
    </row>
    <row r="8001" spans="2:13" x14ac:dyDescent="0.25">
      <c r="B8001" s="72" t="s">
        <v>143</v>
      </c>
      <c r="C8001" s="72" t="s">
        <v>144</v>
      </c>
      <c r="D8001" s="72" t="s">
        <v>12</v>
      </c>
      <c r="E8001" s="72" t="s">
        <v>237</v>
      </c>
      <c r="F8001" s="73">
        <v>17814</v>
      </c>
      <c r="G8001" s="72" t="s">
        <v>14</v>
      </c>
      <c r="H8001" s="72" t="s">
        <v>15</v>
      </c>
      <c r="I8001" s="72" t="s">
        <v>16</v>
      </c>
      <c r="J8001" s="72" t="s">
        <v>18</v>
      </c>
      <c r="K8001" s="72" t="s">
        <v>189</v>
      </c>
      <c r="L8001" s="72" t="s">
        <v>399</v>
      </c>
      <c r="M8001" s="72" t="s">
        <v>248</v>
      </c>
    </row>
    <row r="8002" spans="2:13" x14ac:dyDescent="0.25">
      <c r="B8002" s="72" t="s">
        <v>143</v>
      </c>
      <c r="C8002" s="72" t="s">
        <v>144</v>
      </c>
      <c r="D8002" s="72" t="s">
        <v>12</v>
      </c>
      <c r="E8002" s="72" t="s">
        <v>181</v>
      </c>
      <c r="F8002" s="73">
        <v>-96560</v>
      </c>
      <c r="G8002" s="72" t="s">
        <v>14</v>
      </c>
      <c r="H8002" s="72" t="s">
        <v>15</v>
      </c>
      <c r="I8002" s="72" t="s">
        <v>16</v>
      </c>
      <c r="J8002" s="72" t="s">
        <v>18</v>
      </c>
      <c r="K8002" s="72" t="s">
        <v>214</v>
      </c>
      <c r="L8002" s="72" t="s">
        <v>450</v>
      </c>
      <c r="M8002" s="72"/>
    </row>
    <row r="8003" spans="2:13" x14ac:dyDescent="0.25">
      <c r="B8003" s="72" t="s">
        <v>143</v>
      </c>
      <c r="C8003" s="72" t="s">
        <v>144</v>
      </c>
      <c r="D8003" s="72" t="s">
        <v>12</v>
      </c>
      <c r="E8003" s="72" t="s">
        <v>188</v>
      </c>
      <c r="F8003" s="73">
        <v>592845</v>
      </c>
      <c r="G8003" s="72" t="s">
        <v>14</v>
      </c>
      <c r="H8003" s="72" t="s">
        <v>15</v>
      </c>
      <c r="I8003" s="72" t="s">
        <v>16</v>
      </c>
      <c r="J8003" s="72" t="s">
        <v>18</v>
      </c>
      <c r="K8003" s="72" t="s">
        <v>33</v>
      </c>
      <c r="L8003" s="72" t="s">
        <v>480</v>
      </c>
      <c r="M8003" s="72" t="s">
        <v>191</v>
      </c>
    </row>
    <row r="8004" spans="2:13" x14ac:dyDescent="0.25">
      <c r="B8004" s="72" t="s">
        <v>143</v>
      </c>
      <c r="C8004" s="72" t="s">
        <v>144</v>
      </c>
      <c r="D8004" s="72" t="s">
        <v>12</v>
      </c>
      <c r="E8004" s="72" t="s">
        <v>227</v>
      </c>
      <c r="F8004" s="73">
        <v>15769</v>
      </c>
      <c r="G8004" s="72" t="s">
        <v>14</v>
      </c>
      <c r="H8004" s="72" t="s">
        <v>15</v>
      </c>
      <c r="I8004" s="72" t="s">
        <v>16</v>
      </c>
      <c r="J8004" s="72" t="s">
        <v>18</v>
      </c>
      <c r="K8004" s="72" t="s">
        <v>189</v>
      </c>
      <c r="L8004" s="72" t="s">
        <v>399</v>
      </c>
      <c r="M8004" s="72" t="s">
        <v>191</v>
      </c>
    </row>
    <row r="8005" spans="2:13" x14ac:dyDescent="0.25">
      <c r="B8005" s="72" t="s">
        <v>143</v>
      </c>
      <c r="C8005" s="72" t="s">
        <v>144</v>
      </c>
      <c r="D8005" s="72" t="s">
        <v>12</v>
      </c>
      <c r="E8005" s="72" t="s">
        <v>242</v>
      </c>
      <c r="F8005" s="73">
        <v>-29896</v>
      </c>
      <c r="G8005" s="72" t="s">
        <v>14</v>
      </c>
      <c r="H8005" s="72" t="s">
        <v>15</v>
      </c>
      <c r="I8005" s="72" t="s">
        <v>16</v>
      </c>
      <c r="J8005" s="72" t="s">
        <v>18</v>
      </c>
      <c r="K8005" s="72" t="s">
        <v>267</v>
      </c>
      <c r="L8005" s="72" t="s">
        <v>342</v>
      </c>
      <c r="M8005" s="72"/>
    </row>
    <row r="8006" spans="2:13" x14ac:dyDescent="0.25">
      <c r="B8006" s="72" t="s">
        <v>143</v>
      </c>
      <c r="C8006" s="72" t="s">
        <v>144</v>
      </c>
      <c r="D8006" s="72" t="s">
        <v>12</v>
      </c>
      <c r="E8006" s="72" t="s">
        <v>145</v>
      </c>
      <c r="F8006" s="73">
        <v>-4531</v>
      </c>
      <c r="G8006" s="72" t="s">
        <v>14</v>
      </c>
      <c r="H8006" s="72" t="s">
        <v>155</v>
      </c>
      <c r="I8006" s="72" t="s">
        <v>16</v>
      </c>
      <c r="J8006" s="72" t="s">
        <v>18</v>
      </c>
      <c r="K8006" s="72" t="s">
        <v>21</v>
      </c>
      <c r="L8006" s="72" t="s">
        <v>547</v>
      </c>
      <c r="M8006" s="72"/>
    </row>
    <row r="8007" spans="2:13" x14ac:dyDescent="0.25">
      <c r="B8007" s="72" t="s">
        <v>143</v>
      </c>
      <c r="C8007" s="72" t="s">
        <v>144</v>
      </c>
      <c r="D8007" s="72" t="s">
        <v>12</v>
      </c>
      <c r="E8007" s="72" t="s">
        <v>177</v>
      </c>
      <c r="F8007" s="73">
        <v>2172</v>
      </c>
      <c r="G8007" s="72" t="s">
        <v>14</v>
      </c>
      <c r="H8007" s="72" t="s">
        <v>15</v>
      </c>
      <c r="I8007" s="72" t="s">
        <v>16</v>
      </c>
      <c r="J8007" s="72" t="s">
        <v>18</v>
      </c>
      <c r="K8007" s="72" t="s">
        <v>33</v>
      </c>
      <c r="L8007" s="72" t="s">
        <v>731</v>
      </c>
      <c r="M8007" s="72"/>
    </row>
    <row r="8008" spans="2:13" x14ac:dyDescent="0.25">
      <c r="B8008" s="72" t="s">
        <v>143</v>
      </c>
      <c r="C8008" s="72" t="s">
        <v>144</v>
      </c>
      <c r="D8008" s="72" t="s">
        <v>12</v>
      </c>
      <c r="E8008" s="72" t="s">
        <v>282</v>
      </c>
      <c r="F8008" s="73">
        <v>-2456</v>
      </c>
      <c r="G8008" s="72" t="s">
        <v>14</v>
      </c>
      <c r="H8008" s="72" t="s">
        <v>15</v>
      </c>
      <c r="I8008" s="72" t="s">
        <v>16</v>
      </c>
      <c r="J8008" s="72" t="s">
        <v>18</v>
      </c>
      <c r="K8008" s="72" t="s">
        <v>147</v>
      </c>
      <c r="L8008" s="72" t="s">
        <v>182</v>
      </c>
      <c r="M8008" s="72"/>
    </row>
    <row r="8009" spans="2:13" x14ac:dyDescent="0.25">
      <c r="B8009" s="72" t="s">
        <v>143</v>
      </c>
      <c r="C8009" s="72" t="s">
        <v>144</v>
      </c>
      <c r="D8009" s="72" t="s">
        <v>12</v>
      </c>
      <c r="E8009" s="72" t="s">
        <v>154</v>
      </c>
      <c r="F8009" s="73">
        <v>-10585</v>
      </c>
      <c r="G8009" s="72" t="s">
        <v>14</v>
      </c>
      <c r="H8009" s="72" t="s">
        <v>155</v>
      </c>
      <c r="I8009" s="72" t="s">
        <v>16</v>
      </c>
      <c r="J8009" s="72" t="s">
        <v>18</v>
      </c>
      <c r="K8009" s="72" t="s">
        <v>21</v>
      </c>
      <c r="L8009" s="72" t="s">
        <v>457</v>
      </c>
      <c r="M8009" s="72"/>
    </row>
    <row r="8010" spans="2:13" x14ac:dyDescent="0.25">
      <c r="B8010" s="72" t="s">
        <v>143</v>
      </c>
      <c r="C8010" s="72" t="s">
        <v>144</v>
      </c>
      <c r="D8010" s="72" t="s">
        <v>12</v>
      </c>
      <c r="E8010" s="72" t="s">
        <v>240</v>
      </c>
      <c r="F8010" s="73">
        <v>-27299</v>
      </c>
      <c r="G8010" s="72" t="s">
        <v>14</v>
      </c>
      <c r="H8010" s="72" t="s">
        <v>15</v>
      </c>
      <c r="I8010" s="72" t="s">
        <v>16</v>
      </c>
      <c r="J8010" s="72" t="s">
        <v>18</v>
      </c>
      <c r="K8010" s="72" t="s">
        <v>147</v>
      </c>
      <c r="L8010" s="72" t="s">
        <v>571</v>
      </c>
      <c r="M8010" s="72"/>
    </row>
    <row r="8011" spans="2:13" x14ac:dyDescent="0.25">
      <c r="B8011" s="72" t="s">
        <v>143</v>
      </c>
      <c r="C8011" s="72" t="s">
        <v>144</v>
      </c>
      <c r="D8011" s="72" t="s">
        <v>12</v>
      </c>
      <c r="E8011" s="72" t="s">
        <v>240</v>
      </c>
      <c r="F8011" s="73">
        <v>-3313</v>
      </c>
      <c r="G8011" s="72" t="s">
        <v>14</v>
      </c>
      <c r="H8011" s="72" t="s">
        <v>155</v>
      </c>
      <c r="I8011" s="72" t="s">
        <v>16</v>
      </c>
      <c r="J8011" s="72" t="s">
        <v>18</v>
      </c>
      <c r="K8011" s="72" t="s">
        <v>147</v>
      </c>
      <c r="L8011" s="72" t="s">
        <v>444</v>
      </c>
      <c r="M8011" s="72"/>
    </row>
    <row r="8012" spans="2:13" x14ac:dyDescent="0.25">
      <c r="B8012" s="72" t="s">
        <v>143</v>
      </c>
      <c r="C8012" s="72" t="s">
        <v>144</v>
      </c>
      <c r="D8012" s="72" t="s">
        <v>12</v>
      </c>
      <c r="E8012" s="72" t="s">
        <v>160</v>
      </c>
      <c r="F8012" s="73">
        <v>24871</v>
      </c>
      <c r="G8012" s="72" t="s">
        <v>14</v>
      </c>
      <c r="H8012" s="72" t="s">
        <v>15</v>
      </c>
      <c r="I8012" s="72" t="s">
        <v>16</v>
      </c>
      <c r="J8012" s="72" t="s">
        <v>18</v>
      </c>
      <c r="K8012" s="72" t="s">
        <v>214</v>
      </c>
      <c r="L8012" s="72" t="s">
        <v>678</v>
      </c>
      <c r="M8012" s="72" t="s">
        <v>248</v>
      </c>
    </row>
    <row r="8013" spans="2:13" x14ac:dyDescent="0.25">
      <c r="B8013" s="72" t="s">
        <v>143</v>
      </c>
      <c r="C8013" s="72" t="s">
        <v>144</v>
      </c>
      <c r="D8013" s="72" t="s">
        <v>12</v>
      </c>
      <c r="E8013" s="72" t="s">
        <v>219</v>
      </c>
      <c r="F8013" s="73">
        <v>150369</v>
      </c>
      <c r="G8013" s="72" t="s">
        <v>14</v>
      </c>
      <c r="H8013" s="72" t="s">
        <v>155</v>
      </c>
      <c r="I8013" s="72" t="s">
        <v>16</v>
      </c>
      <c r="J8013" s="72" t="s">
        <v>18</v>
      </c>
      <c r="K8013" s="72" t="s">
        <v>33</v>
      </c>
      <c r="L8013" s="72" t="s">
        <v>256</v>
      </c>
      <c r="M8013" s="72"/>
    </row>
    <row r="8014" spans="2:13" x14ac:dyDescent="0.25">
      <c r="B8014" s="72" t="s">
        <v>143</v>
      </c>
      <c r="C8014" s="72" t="s">
        <v>144</v>
      </c>
      <c r="D8014" s="72" t="s">
        <v>12</v>
      </c>
      <c r="E8014" s="72" t="s">
        <v>292</v>
      </c>
      <c r="F8014" s="73">
        <v>144246</v>
      </c>
      <c r="G8014" s="72" t="s">
        <v>14</v>
      </c>
      <c r="H8014" s="72" t="s">
        <v>15</v>
      </c>
      <c r="I8014" s="72" t="s">
        <v>16</v>
      </c>
      <c r="J8014" s="72" t="s">
        <v>18</v>
      </c>
      <c r="K8014" s="72" t="s">
        <v>257</v>
      </c>
      <c r="L8014" s="72" t="s">
        <v>581</v>
      </c>
      <c r="M8014" s="72" t="s">
        <v>424</v>
      </c>
    </row>
    <row r="8015" spans="2:13" x14ac:dyDescent="0.25">
      <c r="B8015" s="72" t="s">
        <v>143</v>
      </c>
      <c r="C8015" s="72" t="s">
        <v>144</v>
      </c>
      <c r="D8015" s="72" t="s">
        <v>12</v>
      </c>
      <c r="E8015" s="72" t="s">
        <v>219</v>
      </c>
      <c r="F8015" s="73">
        <v>45343</v>
      </c>
      <c r="G8015" s="72" t="s">
        <v>14</v>
      </c>
      <c r="H8015" s="72" t="s">
        <v>155</v>
      </c>
      <c r="I8015" s="72" t="s">
        <v>16</v>
      </c>
      <c r="J8015" s="72" t="s">
        <v>18</v>
      </c>
      <c r="K8015" s="72" t="s">
        <v>33</v>
      </c>
      <c r="L8015" s="72" t="s">
        <v>516</v>
      </c>
      <c r="M8015" s="72"/>
    </row>
    <row r="8016" spans="2:13" x14ac:dyDescent="0.25">
      <c r="B8016" s="72" t="s">
        <v>143</v>
      </c>
      <c r="C8016" s="72" t="s">
        <v>144</v>
      </c>
      <c r="D8016" s="72" t="s">
        <v>12</v>
      </c>
      <c r="E8016" s="72" t="s">
        <v>183</v>
      </c>
      <c r="F8016" s="73">
        <v>32992</v>
      </c>
      <c r="G8016" s="72" t="s">
        <v>14</v>
      </c>
      <c r="H8016" s="72" t="s">
        <v>155</v>
      </c>
      <c r="I8016" s="72" t="s">
        <v>16</v>
      </c>
      <c r="J8016" s="72" t="s">
        <v>18</v>
      </c>
      <c r="K8016" s="72" t="s">
        <v>33</v>
      </c>
      <c r="L8016" s="72" t="s">
        <v>344</v>
      </c>
      <c r="M8016" s="72" t="s">
        <v>191</v>
      </c>
    </row>
    <row r="8017" spans="2:13" x14ac:dyDescent="0.25">
      <c r="B8017" s="72" t="s">
        <v>143</v>
      </c>
      <c r="C8017" s="72" t="s">
        <v>144</v>
      </c>
      <c r="D8017" s="72" t="s">
        <v>12</v>
      </c>
      <c r="E8017" s="72" t="s">
        <v>242</v>
      </c>
      <c r="F8017" s="73">
        <v>-4004</v>
      </c>
      <c r="G8017" s="72" t="s">
        <v>14</v>
      </c>
      <c r="H8017" s="72" t="s">
        <v>15</v>
      </c>
      <c r="I8017" s="72" t="s">
        <v>16</v>
      </c>
      <c r="J8017" s="72" t="s">
        <v>18</v>
      </c>
      <c r="K8017" s="72" t="s">
        <v>33</v>
      </c>
      <c r="L8017" s="72" t="s">
        <v>153</v>
      </c>
      <c r="M8017" s="72"/>
    </row>
    <row r="8018" spans="2:13" x14ac:dyDescent="0.25">
      <c r="B8018" s="72" t="s">
        <v>143</v>
      </c>
      <c r="C8018" s="72" t="s">
        <v>144</v>
      </c>
      <c r="D8018" s="72" t="s">
        <v>12</v>
      </c>
      <c r="E8018" s="72" t="s">
        <v>199</v>
      </c>
      <c r="F8018" s="73">
        <v>30233</v>
      </c>
      <c r="G8018" s="72" t="s">
        <v>14</v>
      </c>
      <c r="H8018" s="72" t="s">
        <v>15</v>
      </c>
      <c r="I8018" s="72" t="s">
        <v>16</v>
      </c>
      <c r="J8018" s="72" t="s">
        <v>18</v>
      </c>
      <c r="K8018" s="72" t="s">
        <v>214</v>
      </c>
      <c r="L8018" s="72" t="s">
        <v>502</v>
      </c>
      <c r="M8018" s="72"/>
    </row>
    <row r="8019" spans="2:13" x14ac:dyDescent="0.25">
      <c r="B8019" s="72" t="s">
        <v>143</v>
      </c>
      <c r="C8019" s="72" t="s">
        <v>144</v>
      </c>
      <c r="D8019" s="72" t="s">
        <v>12</v>
      </c>
      <c r="E8019" s="72" t="s">
        <v>181</v>
      </c>
      <c r="F8019" s="73">
        <v>-795</v>
      </c>
      <c r="G8019" s="72" t="s">
        <v>14</v>
      </c>
      <c r="H8019" s="72" t="s">
        <v>15</v>
      </c>
      <c r="I8019" s="72" t="s">
        <v>16</v>
      </c>
      <c r="J8019" s="72" t="s">
        <v>18</v>
      </c>
      <c r="K8019" s="72" t="s">
        <v>168</v>
      </c>
      <c r="L8019" s="72" t="s">
        <v>413</v>
      </c>
      <c r="M8019" s="72"/>
    </row>
    <row r="8020" spans="2:13" x14ac:dyDescent="0.25">
      <c r="B8020" s="72" t="s">
        <v>143</v>
      </c>
      <c r="C8020" s="72" t="s">
        <v>144</v>
      </c>
      <c r="D8020" s="72" t="s">
        <v>12</v>
      </c>
      <c r="E8020" s="72" t="s">
        <v>562</v>
      </c>
      <c r="F8020" s="73">
        <v>1066913</v>
      </c>
      <c r="G8020" s="72" t="s">
        <v>14</v>
      </c>
      <c r="H8020" s="72" t="s">
        <v>15</v>
      </c>
      <c r="I8020" s="72" t="s">
        <v>16</v>
      </c>
      <c r="J8020" s="72" t="s">
        <v>18</v>
      </c>
      <c r="K8020" s="72" t="s">
        <v>33</v>
      </c>
      <c r="L8020" s="72" t="s">
        <v>700</v>
      </c>
      <c r="M8020" s="72" t="s">
        <v>159</v>
      </c>
    </row>
    <row r="8021" spans="2:13" x14ac:dyDescent="0.25">
      <c r="B8021" s="72" t="s">
        <v>143</v>
      </c>
      <c r="C8021" s="72" t="s">
        <v>144</v>
      </c>
      <c r="D8021" s="72" t="s">
        <v>12</v>
      </c>
      <c r="E8021" s="72" t="s">
        <v>145</v>
      </c>
      <c r="F8021" s="73">
        <v>-29501</v>
      </c>
      <c r="G8021" s="72" t="s">
        <v>14</v>
      </c>
      <c r="H8021" s="72" t="s">
        <v>15</v>
      </c>
      <c r="I8021" s="72" t="s">
        <v>16</v>
      </c>
      <c r="J8021" s="72" t="s">
        <v>18</v>
      </c>
      <c r="K8021" s="72" t="s">
        <v>21</v>
      </c>
      <c r="L8021" s="72" t="s">
        <v>547</v>
      </c>
      <c r="M8021" s="72"/>
    </row>
    <row r="8022" spans="2:13" x14ac:dyDescent="0.25">
      <c r="B8022" s="72" t="s">
        <v>143</v>
      </c>
      <c r="C8022" s="72" t="s">
        <v>144</v>
      </c>
      <c r="D8022" s="72" t="s">
        <v>12</v>
      </c>
      <c r="E8022" s="72" t="s">
        <v>328</v>
      </c>
      <c r="F8022" s="73">
        <v>66293</v>
      </c>
      <c r="G8022" s="72" t="s">
        <v>14</v>
      </c>
      <c r="H8022" s="72" t="s">
        <v>155</v>
      </c>
      <c r="I8022" s="72" t="s">
        <v>16</v>
      </c>
      <c r="J8022" s="72" t="s">
        <v>18</v>
      </c>
      <c r="K8022" s="72" t="s">
        <v>33</v>
      </c>
      <c r="L8022" s="72" t="s">
        <v>776</v>
      </c>
      <c r="M8022" s="72" t="s">
        <v>159</v>
      </c>
    </row>
    <row r="8023" spans="2:13" x14ac:dyDescent="0.25">
      <c r="B8023" s="72" t="s">
        <v>143</v>
      </c>
      <c r="C8023" s="72" t="s">
        <v>144</v>
      </c>
      <c r="D8023" s="72" t="s">
        <v>12</v>
      </c>
      <c r="E8023" s="72" t="s">
        <v>209</v>
      </c>
      <c r="F8023" s="73">
        <v>146173</v>
      </c>
      <c r="G8023" s="72" t="s">
        <v>14</v>
      </c>
      <c r="H8023" s="72" t="s">
        <v>155</v>
      </c>
      <c r="I8023" s="72" t="s">
        <v>16</v>
      </c>
      <c r="J8023" s="72" t="s">
        <v>18</v>
      </c>
      <c r="K8023" s="72" t="s">
        <v>147</v>
      </c>
      <c r="L8023" s="72" t="s">
        <v>182</v>
      </c>
      <c r="M8023" s="72" t="s">
        <v>159</v>
      </c>
    </row>
    <row r="8024" spans="2:13" x14ac:dyDescent="0.25">
      <c r="B8024" s="72" t="s">
        <v>143</v>
      </c>
      <c r="C8024" s="72" t="s">
        <v>144</v>
      </c>
      <c r="D8024" s="72" t="s">
        <v>12</v>
      </c>
      <c r="E8024" s="72" t="s">
        <v>197</v>
      </c>
      <c r="F8024" s="73">
        <v>5933</v>
      </c>
      <c r="G8024" s="72" t="s">
        <v>14</v>
      </c>
      <c r="H8024" s="72" t="s">
        <v>15</v>
      </c>
      <c r="I8024" s="72" t="s">
        <v>16</v>
      </c>
      <c r="J8024" s="72" t="s">
        <v>18</v>
      </c>
      <c r="K8024" s="72" t="s">
        <v>33</v>
      </c>
      <c r="L8024" s="72" t="s">
        <v>397</v>
      </c>
      <c r="M8024" s="72" t="s">
        <v>163</v>
      </c>
    </row>
    <row r="8025" spans="2:13" x14ac:dyDescent="0.25">
      <c r="B8025" s="72" t="s">
        <v>143</v>
      </c>
      <c r="C8025" s="72" t="s">
        <v>144</v>
      </c>
      <c r="D8025" s="72" t="s">
        <v>12</v>
      </c>
      <c r="E8025" s="72" t="s">
        <v>197</v>
      </c>
      <c r="F8025" s="73">
        <v>19477</v>
      </c>
      <c r="G8025" s="72" t="s">
        <v>14</v>
      </c>
      <c r="H8025" s="72" t="s">
        <v>155</v>
      </c>
      <c r="I8025" s="72" t="s">
        <v>16</v>
      </c>
      <c r="J8025" s="72" t="s">
        <v>18</v>
      </c>
      <c r="K8025" s="72" t="s">
        <v>269</v>
      </c>
      <c r="L8025" s="72" t="s">
        <v>791</v>
      </c>
      <c r="M8025" s="72" t="s">
        <v>191</v>
      </c>
    </row>
    <row r="8026" spans="2:13" x14ac:dyDescent="0.25">
      <c r="B8026" s="72" t="s">
        <v>143</v>
      </c>
      <c r="C8026" s="72" t="s">
        <v>144</v>
      </c>
      <c r="D8026" s="72" t="s">
        <v>12</v>
      </c>
      <c r="E8026" s="72" t="s">
        <v>199</v>
      </c>
      <c r="F8026" s="73">
        <v>56067</v>
      </c>
      <c r="G8026" s="72" t="s">
        <v>14</v>
      </c>
      <c r="H8026" s="72" t="s">
        <v>15</v>
      </c>
      <c r="I8026" s="72" t="s">
        <v>16</v>
      </c>
      <c r="J8026" s="72" t="s">
        <v>18</v>
      </c>
      <c r="K8026" s="72" t="s">
        <v>33</v>
      </c>
      <c r="L8026" s="72" t="s">
        <v>339</v>
      </c>
      <c r="M8026" s="72"/>
    </row>
    <row r="8027" spans="2:13" x14ac:dyDescent="0.25">
      <c r="B8027" s="72" t="s">
        <v>143</v>
      </c>
      <c r="C8027" s="72" t="s">
        <v>144</v>
      </c>
      <c r="D8027" s="72" t="s">
        <v>12</v>
      </c>
      <c r="E8027" s="72" t="s">
        <v>292</v>
      </c>
      <c r="F8027" s="73">
        <v>294757</v>
      </c>
      <c r="G8027" s="72" t="s">
        <v>14</v>
      </c>
      <c r="H8027" s="72" t="s">
        <v>15</v>
      </c>
      <c r="I8027" s="72" t="s">
        <v>16</v>
      </c>
      <c r="J8027" s="72" t="s">
        <v>18</v>
      </c>
      <c r="K8027" s="72" t="s">
        <v>147</v>
      </c>
      <c r="L8027" s="72" t="s">
        <v>365</v>
      </c>
      <c r="M8027" s="72" t="s">
        <v>424</v>
      </c>
    </row>
    <row r="8028" spans="2:13" x14ac:dyDescent="0.25">
      <c r="B8028" s="72" t="s">
        <v>143</v>
      </c>
      <c r="C8028" s="72" t="s">
        <v>144</v>
      </c>
      <c r="D8028" s="72" t="s">
        <v>12</v>
      </c>
      <c r="E8028" s="72" t="s">
        <v>197</v>
      </c>
      <c r="F8028" s="73">
        <v>658242</v>
      </c>
      <c r="G8028" s="72" t="s">
        <v>14</v>
      </c>
      <c r="H8028" s="72" t="s">
        <v>15</v>
      </c>
      <c r="I8028" s="72" t="s">
        <v>16</v>
      </c>
      <c r="J8028" s="72" t="s">
        <v>18</v>
      </c>
      <c r="K8028" s="72" t="s">
        <v>214</v>
      </c>
      <c r="L8028" s="72" t="s">
        <v>590</v>
      </c>
      <c r="M8028" s="72" t="s">
        <v>163</v>
      </c>
    </row>
    <row r="8029" spans="2:13" x14ac:dyDescent="0.25">
      <c r="B8029" s="72" t="s">
        <v>143</v>
      </c>
      <c r="C8029" s="72" t="s">
        <v>144</v>
      </c>
      <c r="D8029" s="72" t="s">
        <v>12</v>
      </c>
      <c r="E8029" s="72" t="s">
        <v>152</v>
      </c>
      <c r="F8029" s="73">
        <v>-5826</v>
      </c>
      <c r="G8029" s="72" t="s">
        <v>31</v>
      </c>
      <c r="H8029" s="72" t="s">
        <v>15</v>
      </c>
      <c r="I8029" s="72" t="s">
        <v>16</v>
      </c>
      <c r="J8029" s="72" t="s">
        <v>866</v>
      </c>
      <c r="K8029" s="72" t="s">
        <v>24</v>
      </c>
      <c r="L8029" s="72" t="s">
        <v>264</v>
      </c>
      <c r="M8029" s="72"/>
    </row>
    <row r="8030" spans="2:13" x14ac:dyDescent="0.25">
      <c r="B8030" s="72" t="s">
        <v>143</v>
      </c>
      <c r="C8030" s="72" t="s">
        <v>144</v>
      </c>
      <c r="D8030" s="72" t="s">
        <v>12</v>
      </c>
      <c r="E8030" s="72" t="s">
        <v>213</v>
      </c>
      <c r="F8030" s="73">
        <v>5232</v>
      </c>
      <c r="G8030" s="72" t="s">
        <v>14</v>
      </c>
      <c r="H8030" s="72" t="s">
        <v>15</v>
      </c>
      <c r="I8030" s="72" t="s">
        <v>16</v>
      </c>
      <c r="J8030" s="72" t="s">
        <v>18</v>
      </c>
      <c r="K8030" s="72" t="s">
        <v>147</v>
      </c>
      <c r="L8030" s="72" t="s">
        <v>557</v>
      </c>
      <c r="M8030" s="72" t="s">
        <v>163</v>
      </c>
    </row>
    <row r="8031" spans="2:13" x14ac:dyDescent="0.25">
      <c r="B8031" s="72" t="s">
        <v>143</v>
      </c>
      <c r="C8031" s="72" t="s">
        <v>144</v>
      </c>
      <c r="D8031" s="72" t="s">
        <v>12</v>
      </c>
      <c r="E8031" s="72" t="s">
        <v>209</v>
      </c>
      <c r="F8031" s="73">
        <v>524100</v>
      </c>
      <c r="G8031" s="72" t="s">
        <v>14</v>
      </c>
      <c r="H8031" s="72" t="s">
        <v>155</v>
      </c>
      <c r="I8031" s="72" t="s">
        <v>16</v>
      </c>
      <c r="J8031" s="72" t="s">
        <v>18</v>
      </c>
      <c r="K8031" s="72" t="s">
        <v>33</v>
      </c>
      <c r="L8031" s="72" t="s">
        <v>221</v>
      </c>
      <c r="M8031" s="72" t="s">
        <v>322</v>
      </c>
    </row>
    <row r="8032" spans="2:13" x14ac:dyDescent="0.25">
      <c r="B8032" s="72" t="s">
        <v>143</v>
      </c>
      <c r="C8032" s="72" t="s">
        <v>144</v>
      </c>
      <c r="D8032" s="72" t="s">
        <v>12</v>
      </c>
      <c r="E8032" s="72" t="s">
        <v>152</v>
      </c>
      <c r="F8032" s="73">
        <v>-4099</v>
      </c>
      <c r="G8032" s="72" t="s">
        <v>14</v>
      </c>
      <c r="H8032" s="72" t="s">
        <v>155</v>
      </c>
      <c r="I8032" s="72" t="s">
        <v>16</v>
      </c>
      <c r="J8032" s="72" t="s">
        <v>18</v>
      </c>
      <c r="K8032" s="72" t="s">
        <v>147</v>
      </c>
      <c r="L8032" s="72" t="s">
        <v>404</v>
      </c>
      <c r="M8032" s="72"/>
    </row>
    <row r="8033" spans="2:13" x14ac:dyDescent="0.25">
      <c r="B8033" s="72" t="s">
        <v>143</v>
      </c>
      <c r="C8033" s="72" t="s">
        <v>144</v>
      </c>
      <c r="D8033" s="72" t="s">
        <v>12</v>
      </c>
      <c r="E8033" s="72" t="s">
        <v>188</v>
      </c>
      <c r="F8033" s="73">
        <v>16462</v>
      </c>
      <c r="G8033" s="72" t="s">
        <v>14</v>
      </c>
      <c r="H8033" s="72" t="s">
        <v>155</v>
      </c>
      <c r="I8033" s="72" t="s">
        <v>16</v>
      </c>
      <c r="J8033" s="72" t="s">
        <v>18</v>
      </c>
      <c r="K8033" s="72" t="s">
        <v>33</v>
      </c>
      <c r="L8033" s="72" t="s">
        <v>250</v>
      </c>
      <c r="M8033" s="72" t="s">
        <v>191</v>
      </c>
    </row>
    <row r="8034" spans="2:13" x14ac:dyDescent="0.25">
      <c r="B8034" s="72" t="s">
        <v>143</v>
      </c>
      <c r="C8034" s="72" t="s">
        <v>144</v>
      </c>
      <c r="D8034" s="72" t="s">
        <v>12</v>
      </c>
      <c r="E8034" s="72" t="s">
        <v>229</v>
      </c>
      <c r="F8034" s="73">
        <v>-1163</v>
      </c>
      <c r="G8034" s="72" t="s">
        <v>14</v>
      </c>
      <c r="H8034" s="72" t="s">
        <v>155</v>
      </c>
      <c r="I8034" s="72" t="s">
        <v>16</v>
      </c>
      <c r="J8034" s="72" t="s">
        <v>18</v>
      </c>
      <c r="K8034" s="72" t="s">
        <v>33</v>
      </c>
      <c r="L8034" s="72" t="s">
        <v>343</v>
      </c>
      <c r="M8034" s="72"/>
    </row>
    <row r="8035" spans="2:13" x14ac:dyDescent="0.25">
      <c r="B8035" s="72" t="s">
        <v>143</v>
      </c>
      <c r="C8035" s="72" t="s">
        <v>144</v>
      </c>
      <c r="D8035" s="72" t="s">
        <v>12</v>
      </c>
      <c r="E8035" s="72" t="s">
        <v>229</v>
      </c>
      <c r="F8035" s="73">
        <v>-13157</v>
      </c>
      <c r="G8035" s="72" t="s">
        <v>14</v>
      </c>
      <c r="H8035" s="72" t="s">
        <v>15</v>
      </c>
      <c r="I8035" s="72" t="s">
        <v>16</v>
      </c>
      <c r="J8035" s="72" t="s">
        <v>18</v>
      </c>
      <c r="K8035" s="72" t="s">
        <v>33</v>
      </c>
      <c r="L8035" s="72" t="s">
        <v>481</v>
      </c>
      <c r="M8035" s="72"/>
    </row>
    <row r="8036" spans="2:13" x14ac:dyDescent="0.25">
      <c r="B8036" s="72" t="s">
        <v>143</v>
      </c>
      <c r="C8036" s="72" t="s">
        <v>144</v>
      </c>
      <c r="D8036" s="72" t="s">
        <v>12</v>
      </c>
      <c r="E8036" s="72" t="s">
        <v>152</v>
      </c>
      <c r="F8036" s="73">
        <v>-288</v>
      </c>
      <c r="G8036" s="72" t="s">
        <v>14</v>
      </c>
      <c r="H8036" s="72" t="s">
        <v>155</v>
      </c>
      <c r="I8036" s="72" t="s">
        <v>16</v>
      </c>
      <c r="J8036" s="72" t="s">
        <v>18</v>
      </c>
      <c r="K8036" s="72" t="s">
        <v>33</v>
      </c>
      <c r="L8036" s="72" t="s">
        <v>350</v>
      </c>
      <c r="M8036" s="72"/>
    </row>
    <row r="8037" spans="2:13" x14ac:dyDescent="0.25">
      <c r="B8037" s="72" t="s">
        <v>143</v>
      </c>
      <c r="C8037" s="72" t="s">
        <v>144</v>
      </c>
      <c r="D8037" s="72" t="s">
        <v>12</v>
      </c>
      <c r="E8037" s="72" t="s">
        <v>145</v>
      </c>
      <c r="F8037" s="73">
        <v>-75104</v>
      </c>
      <c r="G8037" s="72" t="s">
        <v>14</v>
      </c>
      <c r="H8037" s="72" t="s">
        <v>15</v>
      </c>
      <c r="I8037" s="72" t="s">
        <v>16</v>
      </c>
      <c r="J8037" s="72" t="s">
        <v>18</v>
      </c>
      <c r="K8037" s="72" t="s">
        <v>168</v>
      </c>
      <c r="L8037" s="72" t="s">
        <v>413</v>
      </c>
      <c r="M8037" s="72"/>
    </row>
    <row r="8038" spans="2:13" x14ac:dyDescent="0.25">
      <c r="B8038" s="72" t="s">
        <v>143</v>
      </c>
      <c r="C8038" s="72" t="s">
        <v>144</v>
      </c>
      <c r="D8038" s="72" t="s">
        <v>12</v>
      </c>
      <c r="E8038" s="72" t="s">
        <v>188</v>
      </c>
      <c r="F8038" s="73">
        <v>2415432</v>
      </c>
      <c r="G8038" s="72" t="s">
        <v>14</v>
      </c>
      <c r="H8038" s="72" t="s">
        <v>15</v>
      </c>
      <c r="I8038" s="72" t="s">
        <v>16</v>
      </c>
      <c r="J8038" s="72" t="s">
        <v>18</v>
      </c>
      <c r="K8038" s="72" t="s">
        <v>24</v>
      </c>
      <c r="L8038" s="72" t="s">
        <v>860</v>
      </c>
      <c r="M8038" s="72" t="s">
        <v>151</v>
      </c>
    </row>
    <row r="8039" spans="2:13" x14ac:dyDescent="0.25">
      <c r="B8039" s="72" t="s">
        <v>143</v>
      </c>
      <c r="C8039" s="72" t="s">
        <v>144</v>
      </c>
      <c r="D8039" s="72" t="s">
        <v>12</v>
      </c>
      <c r="E8039" s="72" t="s">
        <v>292</v>
      </c>
      <c r="F8039" s="73">
        <v>120372</v>
      </c>
      <c r="G8039" s="72" t="s">
        <v>14</v>
      </c>
      <c r="H8039" s="72" t="s">
        <v>15</v>
      </c>
      <c r="I8039" s="72" t="s">
        <v>16</v>
      </c>
      <c r="J8039" s="72" t="s">
        <v>18</v>
      </c>
      <c r="K8039" s="72" t="s">
        <v>147</v>
      </c>
      <c r="L8039" s="72" t="s">
        <v>369</v>
      </c>
      <c r="M8039" s="72" t="s">
        <v>384</v>
      </c>
    </row>
    <row r="8040" spans="2:13" x14ac:dyDescent="0.25">
      <c r="B8040" s="72" t="s">
        <v>143</v>
      </c>
      <c r="C8040" s="72" t="s">
        <v>144</v>
      </c>
      <c r="D8040" s="72" t="s">
        <v>12</v>
      </c>
      <c r="E8040" s="72" t="s">
        <v>227</v>
      </c>
      <c r="F8040" s="73">
        <v>217072</v>
      </c>
      <c r="G8040" s="72" t="s">
        <v>14</v>
      </c>
      <c r="H8040" s="72" t="s">
        <v>15</v>
      </c>
      <c r="I8040" s="72" t="s">
        <v>16</v>
      </c>
      <c r="J8040" s="72" t="s">
        <v>18</v>
      </c>
      <c r="K8040" s="72" t="s">
        <v>147</v>
      </c>
      <c r="L8040" s="72" t="s">
        <v>241</v>
      </c>
      <c r="M8040" s="72" t="s">
        <v>248</v>
      </c>
    </row>
    <row r="8041" spans="2:13" x14ac:dyDescent="0.25">
      <c r="B8041" s="72" t="s">
        <v>143</v>
      </c>
      <c r="C8041" s="72" t="s">
        <v>144</v>
      </c>
      <c r="D8041" s="72" t="s">
        <v>12</v>
      </c>
      <c r="E8041" s="72" t="s">
        <v>188</v>
      </c>
      <c r="F8041" s="73">
        <v>33811252</v>
      </c>
      <c r="G8041" s="72" t="s">
        <v>14</v>
      </c>
      <c r="H8041" s="72" t="s">
        <v>15</v>
      </c>
      <c r="I8041" s="72" t="s">
        <v>16</v>
      </c>
      <c r="J8041" s="72" t="s">
        <v>18</v>
      </c>
      <c r="K8041" s="72" t="s">
        <v>161</v>
      </c>
      <c r="L8041" s="72" t="s">
        <v>375</v>
      </c>
      <c r="M8041" s="72" t="s">
        <v>191</v>
      </c>
    </row>
    <row r="8042" spans="2:13" x14ac:dyDescent="0.25">
      <c r="B8042" s="72" t="s">
        <v>143</v>
      </c>
      <c r="C8042" s="72" t="s">
        <v>144</v>
      </c>
      <c r="D8042" s="72" t="s">
        <v>12</v>
      </c>
      <c r="E8042" s="72" t="s">
        <v>227</v>
      </c>
      <c r="F8042" s="73">
        <v>20000</v>
      </c>
      <c r="G8042" s="72" t="s">
        <v>14</v>
      </c>
      <c r="H8042" s="72" t="s">
        <v>155</v>
      </c>
      <c r="I8042" s="72" t="s">
        <v>16</v>
      </c>
      <c r="J8042" s="72" t="s">
        <v>18</v>
      </c>
      <c r="K8042" s="72" t="s">
        <v>33</v>
      </c>
      <c r="L8042" s="72" t="s">
        <v>521</v>
      </c>
      <c r="M8042" s="72" t="s">
        <v>186</v>
      </c>
    </row>
    <row r="8043" spans="2:13" x14ac:dyDescent="0.25">
      <c r="B8043" s="72" t="s">
        <v>143</v>
      </c>
      <c r="C8043" s="72" t="s">
        <v>144</v>
      </c>
      <c r="D8043" s="72" t="s">
        <v>12</v>
      </c>
      <c r="E8043" s="72" t="s">
        <v>282</v>
      </c>
      <c r="F8043" s="73">
        <v>-987</v>
      </c>
      <c r="G8043" s="72" t="s">
        <v>14</v>
      </c>
      <c r="H8043" s="72" t="s">
        <v>155</v>
      </c>
      <c r="I8043" s="72" t="s">
        <v>16</v>
      </c>
      <c r="J8043" s="72" t="s">
        <v>18</v>
      </c>
      <c r="K8043" s="72" t="s">
        <v>267</v>
      </c>
      <c r="L8043" s="72" t="s">
        <v>628</v>
      </c>
      <c r="M8043" s="72"/>
    </row>
    <row r="8044" spans="2:13" x14ac:dyDescent="0.25">
      <c r="B8044" s="72" t="s">
        <v>143</v>
      </c>
      <c r="C8044" s="72" t="s">
        <v>144</v>
      </c>
      <c r="D8044" s="72" t="s">
        <v>12</v>
      </c>
      <c r="E8044" s="72" t="s">
        <v>160</v>
      </c>
      <c r="F8044" s="73">
        <v>4211158</v>
      </c>
      <c r="G8044" s="72" t="s">
        <v>14</v>
      </c>
      <c r="H8044" s="72" t="s">
        <v>15</v>
      </c>
      <c r="I8044" s="72" t="s">
        <v>16</v>
      </c>
      <c r="J8044" s="72" t="s">
        <v>18</v>
      </c>
      <c r="K8044" s="72" t="s">
        <v>205</v>
      </c>
      <c r="L8044" s="72" t="s">
        <v>540</v>
      </c>
      <c r="M8044" s="72" t="s">
        <v>163</v>
      </c>
    </row>
    <row r="8045" spans="2:13" x14ac:dyDescent="0.25">
      <c r="B8045" s="72" t="s">
        <v>143</v>
      </c>
      <c r="C8045" s="72" t="s">
        <v>144</v>
      </c>
      <c r="D8045" s="72" t="s">
        <v>12</v>
      </c>
      <c r="E8045" s="72" t="s">
        <v>145</v>
      </c>
      <c r="F8045" s="73">
        <v>-45182</v>
      </c>
      <c r="G8045" s="72" t="s">
        <v>14</v>
      </c>
      <c r="H8045" s="72" t="s">
        <v>15</v>
      </c>
      <c r="I8045" s="72" t="s">
        <v>16</v>
      </c>
      <c r="J8045" s="72" t="s">
        <v>18</v>
      </c>
      <c r="K8045" s="72" t="s">
        <v>33</v>
      </c>
      <c r="L8045" s="72" t="s">
        <v>631</v>
      </c>
      <c r="M8045" s="72"/>
    </row>
    <row r="8046" spans="2:13" x14ac:dyDescent="0.25">
      <c r="B8046" s="72" t="s">
        <v>143</v>
      </c>
      <c r="C8046" s="72" t="s">
        <v>144</v>
      </c>
      <c r="D8046" s="72" t="s">
        <v>12</v>
      </c>
      <c r="E8046" s="72" t="s">
        <v>201</v>
      </c>
      <c r="F8046" s="73">
        <v>192090</v>
      </c>
      <c r="G8046" s="72" t="s">
        <v>14</v>
      </c>
      <c r="H8046" s="72" t="s">
        <v>15</v>
      </c>
      <c r="I8046" s="72" t="s">
        <v>16</v>
      </c>
      <c r="J8046" s="72" t="s">
        <v>18</v>
      </c>
      <c r="K8046" s="72" t="s">
        <v>267</v>
      </c>
      <c r="L8046" s="72" t="s">
        <v>381</v>
      </c>
      <c r="M8046" s="72" t="s">
        <v>322</v>
      </c>
    </row>
    <row r="8047" spans="2:13" x14ac:dyDescent="0.25">
      <c r="B8047" s="72" t="s">
        <v>143</v>
      </c>
      <c r="C8047" s="72" t="s">
        <v>144</v>
      </c>
      <c r="D8047" s="72" t="s">
        <v>12</v>
      </c>
      <c r="E8047" s="72" t="s">
        <v>154</v>
      </c>
      <c r="F8047" s="73">
        <v>-36902</v>
      </c>
      <c r="G8047" s="72" t="s">
        <v>14</v>
      </c>
      <c r="H8047" s="72" t="s">
        <v>15</v>
      </c>
      <c r="I8047" s="72" t="s">
        <v>16</v>
      </c>
      <c r="J8047" s="72" t="s">
        <v>18</v>
      </c>
      <c r="K8047" s="72" t="s">
        <v>189</v>
      </c>
      <c r="L8047" s="72" t="s">
        <v>421</v>
      </c>
      <c r="M8047" s="72"/>
    </row>
    <row r="8048" spans="2:13" x14ac:dyDescent="0.25">
      <c r="B8048" s="72" t="s">
        <v>143</v>
      </c>
      <c r="C8048" s="72" t="s">
        <v>144</v>
      </c>
      <c r="D8048" s="72" t="s">
        <v>12</v>
      </c>
      <c r="E8048" s="72" t="s">
        <v>240</v>
      </c>
      <c r="F8048" s="73">
        <v>-4041</v>
      </c>
      <c r="G8048" s="72" t="s">
        <v>14</v>
      </c>
      <c r="H8048" s="72" t="s">
        <v>15</v>
      </c>
      <c r="I8048" s="72" t="s">
        <v>16</v>
      </c>
      <c r="J8048" s="72" t="s">
        <v>18</v>
      </c>
      <c r="K8048" s="72" t="s">
        <v>147</v>
      </c>
      <c r="L8048" s="72" t="s">
        <v>380</v>
      </c>
      <c r="M8048" s="72"/>
    </row>
    <row r="8049" spans="2:13" x14ac:dyDescent="0.25">
      <c r="B8049" s="72" t="s">
        <v>143</v>
      </c>
      <c r="C8049" s="72" t="s">
        <v>144</v>
      </c>
      <c r="D8049" s="72" t="s">
        <v>12</v>
      </c>
      <c r="E8049" s="72" t="s">
        <v>199</v>
      </c>
      <c r="F8049" s="73">
        <v>29991</v>
      </c>
      <c r="G8049" s="72" t="s">
        <v>14</v>
      </c>
      <c r="H8049" s="72" t="s">
        <v>15</v>
      </c>
      <c r="I8049" s="72" t="s">
        <v>16</v>
      </c>
      <c r="J8049" s="72" t="s">
        <v>18</v>
      </c>
      <c r="K8049" s="72" t="s">
        <v>33</v>
      </c>
      <c r="L8049" s="72" t="s">
        <v>314</v>
      </c>
      <c r="M8049" s="72"/>
    </row>
    <row r="8050" spans="2:13" x14ac:dyDescent="0.25">
      <c r="B8050" s="72" t="s">
        <v>143</v>
      </c>
      <c r="C8050" s="72" t="s">
        <v>144</v>
      </c>
      <c r="D8050" s="72" t="s">
        <v>12</v>
      </c>
      <c r="E8050" s="72" t="s">
        <v>240</v>
      </c>
      <c r="F8050" s="73">
        <v>-80809</v>
      </c>
      <c r="G8050" s="72" t="s">
        <v>14</v>
      </c>
      <c r="H8050" s="72" t="s">
        <v>155</v>
      </c>
      <c r="I8050" s="72" t="s">
        <v>16</v>
      </c>
      <c r="J8050" s="72" t="s">
        <v>18</v>
      </c>
      <c r="K8050" s="72" t="s">
        <v>33</v>
      </c>
      <c r="L8050" s="72" t="s">
        <v>187</v>
      </c>
      <c r="M8050" s="72"/>
    </row>
    <row r="8051" spans="2:13" x14ac:dyDescent="0.25">
      <c r="B8051" s="72" t="s">
        <v>143</v>
      </c>
      <c r="C8051" s="72" t="s">
        <v>144</v>
      </c>
      <c r="D8051" s="72" t="s">
        <v>12</v>
      </c>
      <c r="E8051" s="72" t="s">
        <v>240</v>
      </c>
      <c r="F8051" s="73">
        <v>-2018</v>
      </c>
      <c r="G8051" s="72" t="s">
        <v>14</v>
      </c>
      <c r="H8051" s="72" t="s">
        <v>155</v>
      </c>
      <c r="I8051" s="72" t="s">
        <v>16</v>
      </c>
      <c r="J8051" s="72" t="s">
        <v>18</v>
      </c>
      <c r="K8051" s="72" t="s">
        <v>147</v>
      </c>
      <c r="L8051" s="72" t="s">
        <v>332</v>
      </c>
      <c r="M8051" s="72"/>
    </row>
    <row r="8052" spans="2:13" x14ac:dyDescent="0.25">
      <c r="B8052" s="72" t="s">
        <v>143</v>
      </c>
      <c r="C8052" s="72" t="s">
        <v>144</v>
      </c>
      <c r="D8052" s="72" t="s">
        <v>12</v>
      </c>
      <c r="E8052" s="72" t="s">
        <v>188</v>
      </c>
      <c r="F8052" s="73">
        <v>7355711</v>
      </c>
      <c r="G8052" s="72" t="s">
        <v>14</v>
      </c>
      <c r="H8052" s="72" t="s">
        <v>155</v>
      </c>
      <c r="I8052" s="72" t="s">
        <v>16</v>
      </c>
      <c r="J8052" s="72" t="s">
        <v>18</v>
      </c>
      <c r="K8052" s="72" t="s">
        <v>267</v>
      </c>
      <c r="L8052" s="72" t="s">
        <v>478</v>
      </c>
      <c r="M8052" s="72" t="s">
        <v>163</v>
      </c>
    </row>
    <row r="8053" spans="2:13" x14ac:dyDescent="0.25">
      <c r="B8053" s="72" t="s">
        <v>143</v>
      </c>
      <c r="C8053" s="72" t="s">
        <v>144</v>
      </c>
      <c r="D8053" s="72" t="s">
        <v>12</v>
      </c>
      <c r="E8053" s="72" t="s">
        <v>240</v>
      </c>
      <c r="F8053" s="73">
        <v>-1336</v>
      </c>
      <c r="G8053" s="72" t="s">
        <v>14</v>
      </c>
      <c r="H8053" s="72" t="s">
        <v>15</v>
      </c>
      <c r="I8053" s="72" t="s">
        <v>16</v>
      </c>
      <c r="J8053" s="72" t="s">
        <v>18</v>
      </c>
      <c r="K8053" s="72" t="s">
        <v>147</v>
      </c>
      <c r="L8053" s="72" t="s">
        <v>517</v>
      </c>
      <c r="M8053" s="72"/>
    </row>
    <row r="8054" spans="2:13" x14ac:dyDescent="0.25">
      <c r="B8054" s="72" t="s">
        <v>143</v>
      </c>
      <c r="C8054" s="72" t="s">
        <v>144</v>
      </c>
      <c r="D8054" s="72" t="s">
        <v>12</v>
      </c>
      <c r="E8054" s="72" t="s">
        <v>197</v>
      </c>
      <c r="F8054" s="73">
        <v>1277514</v>
      </c>
      <c r="G8054" s="72" t="s">
        <v>14</v>
      </c>
      <c r="H8054" s="72" t="s">
        <v>155</v>
      </c>
      <c r="I8054" s="72" t="s">
        <v>16</v>
      </c>
      <c r="J8054" s="72" t="s">
        <v>18</v>
      </c>
      <c r="K8054" s="72" t="s">
        <v>33</v>
      </c>
      <c r="L8054" s="72" t="s">
        <v>338</v>
      </c>
      <c r="M8054" s="72" t="s">
        <v>163</v>
      </c>
    </row>
    <row r="8055" spans="2:13" x14ac:dyDescent="0.25">
      <c r="B8055" s="72" t="s">
        <v>143</v>
      </c>
      <c r="C8055" s="72" t="s">
        <v>144</v>
      </c>
      <c r="D8055" s="72" t="s">
        <v>12</v>
      </c>
      <c r="E8055" s="72" t="s">
        <v>227</v>
      </c>
      <c r="F8055" s="73">
        <v>1172953</v>
      </c>
      <c r="G8055" s="72" t="s">
        <v>14</v>
      </c>
      <c r="H8055" s="72" t="s">
        <v>15</v>
      </c>
      <c r="I8055" s="72" t="s">
        <v>16</v>
      </c>
      <c r="J8055" s="72" t="s">
        <v>18</v>
      </c>
      <c r="K8055" s="72" t="s">
        <v>205</v>
      </c>
      <c r="L8055" s="72" t="s">
        <v>210</v>
      </c>
      <c r="M8055" s="72" t="s">
        <v>163</v>
      </c>
    </row>
    <row r="8056" spans="2:13" x14ac:dyDescent="0.25">
      <c r="B8056" s="72" t="s">
        <v>143</v>
      </c>
      <c r="C8056" s="72" t="s">
        <v>144</v>
      </c>
      <c r="D8056" s="72" t="s">
        <v>12</v>
      </c>
      <c r="E8056" s="72" t="s">
        <v>237</v>
      </c>
      <c r="F8056" s="73">
        <v>2552793</v>
      </c>
      <c r="G8056" s="72" t="s">
        <v>14</v>
      </c>
      <c r="H8056" s="72" t="s">
        <v>15</v>
      </c>
      <c r="I8056" s="72" t="s">
        <v>16</v>
      </c>
      <c r="J8056" s="72" t="s">
        <v>18</v>
      </c>
      <c r="K8056" s="72" t="s">
        <v>205</v>
      </c>
      <c r="L8056" s="72" t="s">
        <v>540</v>
      </c>
      <c r="M8056" s="72" t="s">
        <v>248</v>
      </c>
    </row>
    <row r="8057" spans="2:13" x14ac:dyDescent="0.25">
      <c r="B8057" s="72" t="s">
        <v>143</v>
      </c>
      <c r="C8057" s="72" t="s">
        <v>144</v>
      </c>
      <c r="D8057" s="72" t="s">
        <v>12</v>
      </c>
      <c r="E8057" s="72" t="s">
        <v>160</v>
      </c>
      <c r="F8057" s="73">
        <v>15234</v>
      </c>
      <c r="G8057" s="72" t="s">
        <v>14</v>
      </c>
      <c r="H8057" s="72" t="s">
        <v>155</v>
      </c>
      <c r="I8057" s="72" t="s">
        <v>16</v>
      </c>
      <c r="J8057" s="72" t="s">
        <v>18</v>
      </c>
      <c r="K8057" s="72" t="s">
        <v>147</v>
      </c>
      <c r="L8057" s="72" t="s">
        <v>606</v>
      </c>
      <c r="M8057" s="72" t="s">
        <v>186</v>
      </c>
    </row>
    <row r="8058" spans="2:13" x14ac:dyDescent="0.25">
      <c r="B8058" s="72" t="s">
        <v>143</v>
      </c>
      <c r="C8058" s="72" t="s">
        <v>144</v>
      </c>
      <c r="D8058" s="72" t="s">
        <v>12</v>
      </c>
      <c r="E8058" s="72" t="s">
        <v>227</v>
      </c>
      <c r="F8058" s="73">
        <v>612004</v>
      </c>
      <c r="G8058" s="72" t="s">
        <v>14</v>
      </c>
      <c r="H8058" s="72" t="s">
        <v>15</v>
      </c>
      <c r="I8058" s="72" t="s">
        <v>16</v>
      </c>
      <c r="J8058" s="72" t="s">
        <v>18</v>
      </c>
      <c r="K8058" s="72" t="s">
        <v>21</v>
      </c>
      <c r="L8058" s="72" t="s">
        <v>352</v>
      </c>
      <c r="M8058" s="72" t="s">
        <v>163</v>
      </c>
    </row>
    <row r="8059" spans="2:13" x14ac:dyDescent="0.25">
      <c r="B8059" s="72" t="s">
        <v>143</v>
      </c>
      <c r="C8059" s="72" t="s">
        <v>144</v>
      </c>
      <c r="D8059" s="72" t="s">
        <v>12</v>
      </c>
      <c r="E8059" s="72" t="s">
        <v>229</v>
      </c>
      <c r="F8059" s="73">
        <v>-10125</v>
      </c>
      <c r="G8059" s="72" t="s">
        <v>14</v>
      </c>
      <c r="H8059" s="72" t="s">
        <v>155</v>
      </c>
      <c r="I8059" s="72" t="s">
        <v>16</v>
      </c>
      <c r="J8059" s="72" t="s">
        <v>18</v>
      </c>
      <c r="K8059" s="72" t="s">
        <v>33</v>
      </c>
      <c r="L8059" s="72" t="s">
        <v>326</v>
      </c>
      <c r="M8059" s="72"/>
    </row>
    <row r="8060" spans="2:13" x14ac:dyDescent="0.25">
      <c r="B8060" s="72" t="s">
        <v>143</v>
      </c>
      <c r="C8060" s="72" t="s">
        <v>144</v>
      </c>
      <c r="D8060" s="72" t="s">
        <v>12</v>
      </c>
      <c r="E8060" s="72" t="s">
        <v>177</v>
      </c>
      <c r="F8060" s="73">
        <v>67581</v>
      </c>
      <c r="G8060" s="72" t="s">
        <v>14</v>
      </c>
      <c r="H8060" s="72" t="s">
        <v>15</v>
      </c>
      <c r="I8060" s="72" t="s">
        <v>16</v>
      </c>
      <c r="J8060" s="72" t="s">
        <v>18</v>
      </c>
      <c r="K8060" s="72" t="s">
        <v>165</v>
      </c>
      <c r="L8060" s="72" t="s">
        <v>549</v>
      </c>
      <c r="M8060" s="72"/>
    </row>
    <row r="8061" spans="2:13" x14ac:dyDescent="0.25">
      <c r="B8061" s="72" t="s">
        <v>143</v>
      </c>
      <c r="C8061" s="72" t="s">
        <v>144</v>
      </c>
      <c r="D8061" s="72" t="s">
        <v>12</v>
      </c>
      <c r="E8061" s="72" t="s">
        <v>335</v>
      </c>
      <c r="F8061" s="73">
        <v>3669601</v>
      </c>
      <c r="G8061" s="72" t="s">
        <v>14</v>
      </c>
      <c r="H8061" s="72" t="s">
        <v>15</v>
      </c>
      <c r="I8061" s="72" t="s">
        <v>16</v>
      </c>
      <c r="J8061" s="72" t="s">
        <v>18</v>
      </c>
      <c r="K8061" s="72" t="s">
        <v>147</v>
      </c>
      <c r="L8061" s="72" t="s">
        <v>327</v>
      </c>
      <c r="M8061" s="72" t="s">
        <v>203</v>
      </c>
    </row>
    <row r="8062" spans="2:13" x14ac:dyDescent="0.25">
      <c r="B8062" s="72" t="s">
        <v>143</v>
      </c>
      <c r="C8062" s="72" t="s">
        <v>144</v>
      </c>
      <c r="D8062" s="72" t="s">
        <v>12</v>
      </c>
      <c r="E8062" s="72" t="s">
        <v>328</v>
      </c>
      <c r="F8062" s="73">
        <v>31645</v>
      </c>
      <c r="G8062" s="72" t="s">
        <v>14</v>
      </c>
      <c r="H8062" s="72" t="s">
        <v>15</v>
      </c>
      <c r="I8062" s="72" t="s">
        <v>16</v>
      </c>
      <c r="J8062" s="72" t="s">
        <v>18</v>
      </c>
      <c r="K8062" s="72" t="s">
        <v>147</v>
      </c>
      <c r="L8062" s="72" t="s">
        <v>626</v>
      </c>
      <c r="M8062" s="72" t="s">
        <v>159</v>
      </c>
    </row>
    <row r="8063" spans="2:13" x14ac:dyDescent="0.25">
      <c r="B8063" s="72" t="s">
        <v>143</v>
      </c>
      <c r="C8063" s="72" t="s">
        <v>144</v>
      </c>
      <c r="D8063" s="72" t="s">
        <v>12</v>
      </c>
      <c r="E8063" s="72" t="s">
        <v>282</v>
      </c>
      <c r="F8063" s="73">
        <v>-12826</v>
      </c>
      <c r="G8063" s="72" t="s">
        <v>14</v>
      </c>
      <c r="H8063" s="72" t="s">
        <v>15</v>
      </c>
      <c r="I8063" s="72" t="s">
        <v>16</v>
      </c>
      <c r="J8063" s="72" t="s">
        <v>18</v>
      </c>
      <c r="K8063" s="72" t="s">
        <v>168</v>
      </c>
      <c r="L8063" s="72" t="s">
        <v>298</v>
      </c>
      <c r="M8063" s="72"/>
    </row>
    <row r="8064" spans="2:13" x14ac:dyDescent="0.25">
      <c r="B8064" s="72" t="s">
        <v>143</v>
      </c>
      <c r="C8064" s="72" t="s">
        <v>144</v>
      </c>
      <c r="D8064" s="72" t="s">
        <v>12</v>
      </c>
      <c r="E8064" s="72" t="s">
        <v>229</v>
      </c>
      <c r="F8064" s="73">
        <v>-65269</v>
      </c>
      <c r="G8064" s="72" t="s">
        <v>14</v>
      </c>
      <c r="H8064" s="72" t="s">
        <v>15</v>
      </c>
      <c r="I8064" s="72" t="s">
        <v>16</v>
      </c>
      <c r="J8064" s="72" t="s">
        <v>18</v>
      </c>
      <c r="K8064" s="72" t="s">
        <v>147</v>
      </c>
      <c r="L8064" s="72" t="s">
        <v>388</v>
      </c>
      <c r="M8064" s="72"/>
    </row>
    <row r="8065" spans="2:13" x14ac:dyDescent="0.25">
      <c r="B8065" s="72" t="s">
        <v>143</v>
      </c>
      <c r="C8065" s="72" t="s">
        <v>144</v>
      </c>
      <c r="D8065" s="72" t="s">
        <v>12</v>
      </c>
      <c r="E8065" s="72" t="s">
        <v>154</v>
      </c>
      <c r="F8065" s="73">
        <v>-1252</v>
      </c>
      <c r="G8065" s="72" t="s">
        <v>14</v>
      </c>
      <c r="H8065" s="72" t="s">
        <v>15</v>
      </c>
      <c r="I8065" s="72" t="s">
        <v>16</v>
      </c>
      <c r="J8065" s="72" t="s">
        <v>18</v>
      </c>
      <c r="K8065" s="72" t="s">
        <v>189</v>
      </c>
      <c r="L8065" s="72" t="s">
        <v>688</v>
      </c>
      <c r="M8065" s="72"/>
    </row>
    <row r="8066" spans="2:13" x14ac:dyDescent="0.25">
      <c r="B8066" s="72" t="s">
        <v>143</v>
      </c>
      <c r="C8066" s="72" t="s">
        <v>144</v>
      </c>
      <c r="D8066" s="72" t="s">
        <v>12</v>
      </c>
      <c r="E8066" s="72" t="s">
        <v>199</v>
      </c>
      <c r="F8066" s="73">
        <v>707</v>
      </c>
      <c r="G8066" s="72" t="s">
        <v>14</v>
      </c>
      <c r="H8066" s="72" t="s">
        <v>155</v>
      </c>
      <c r="I8066" s="72" t="s">
        <v>136</v>
      </c>
      <c r="J8066" s="72" t="s">
        <v>18</v>
      </c>
      <c r="K8066" s="72" t="s">
        <v>21</v>
      </c>
      <c r="L8066" s="72" t="s">
        <v>645</v>
      </c>
      <c r="M8066" s="72"/>
    </row>
    <row r="8067" spans="2:13" x14ac:dyDescent="0.25">
      <c r="B8067" s="72" t="s">
        <v>143</v>
      </c>
      <c r="C8067" s="72" t="s">
        <v>144</v>
      </c>
      <c r="D8067" s="72" t="s">
        <v>12</v>
      </c>
      <c r="E8067" s="72" t="s">
        <v>177</v>
      </c>
      <c r="F8067" s="73">
        <v>862</v>
      </c>
      <c r="G8067" s="72" t="s">
        <v>14</v>
      </c>
      <c r="H8067" s="72" t="s">
        <v>15</v>
      </c>
      <c r="I8067" s="72" t="s">
        <v>16</v>
      </c>
      <c r="J8067" s="72" t="s">
        <v>18</v>
      </c>
      <c r="K8067" s="72" t="s">
        <v>33</v>
      </c>
      <c r="L8067" s="72" t="s">
        <v>777</v>
      </c>
      <c r="M8067" s="72"/>
    </row>
    <row r="8068" spans="2:13" x14ac:dyDescent="0.25">
      <c r="B8068" s="72" t="s">
        <v>143</v>
      </c>
      <c r="C8068" s="72" t="s">
        <v>144</v>
      </c>
      <c r="D8068" s="72" t="s">
        <v>12</v>
      </c>
      <c r="E8068" s="72" t="s">
        <v>229</v>
      </c>
      <c r="F8068" s="73">
        <v>-200674</v>
      </c>
      <c r="G8068" s="72" t="s">
        <v>14</v>
      </c>
      <c r="H8068" s="72" t="s">
        <v>155</v>
      </c>
      <c r="I8068" s="72" t="s">
        <v>16</v>
      </c>
      <c r="J8068" s="72" t="s">
        <v>18</v>
      </c>
      <c r="K8068" s="72" t="s">
        <v>33</v>
      </c>
      <c r="L8068" s="72" t="s">
        <v>485</v>
      </c>
      <c r="M8068" s="72"/>
    </row>
    <row r="8069" spans="2:13" x14ac:dyDescent="0.25">
      <c r="B8069" s="72" t="s">
        <v>143</v>
      </c>
      <c r="C8069" s="72" t="s">
        <v>144</v>
      </c>
      <c r="D8069" s="72" t="s">
        <v>12</v>
      </c>
      <c r="E8069" s="72" t="s">
        <v>181</v>
      </c>
      <c r="F8069" s="73">
        <v>-7237</v>
      </c>
      <c r="G8069" s="72" t="s">
        <v>14</v>
      </c>
      <c r="H8069" s="72" t="s">
        <v>15</v>
      </c>
      <c r="I8069" s="72" t="s">
        <v>16</v>
      </c>
      <c r="J8069" s="72" t="s">
        <v>18</v>
      </c>
      <c r="K8069" s="72" t="s">
        <v>33</v>
      </c>
      <c r="L8069" s="72" t="s">
        <v>543</v>
      </c>
      <c r="M8069" s="72"/>
    </row>
    <row r="8070" spans="2:13" x14ac:dyDescent="0.25">
      <c r="B8070" s="72" t="s">
        <v>143</v>
      </c>
      <c r="C8070" s="72" t="s">
        <v>144</v>
      </c>
      <c r="D8070" s="72" t="s">
        <v>12</v>
      </c>
      <c r="E8070" s="72" t="s">
        <v>229</v>
      </c>
      <c r="F8070" s="73">
        <v>-3033</v>
      </c>
      <c r="G8070" s="72" t="s">
        <v>14</v>
      </c>
      <c r="H8070" s="72" t="s">
        <v>155</v>
      </c>
      <c r="I8070" s="72" t="s">
        <v>16</v>
      </c>
      <c r="J8070" s="72" t="s">
        <v>18</v>
      </c>
      <c r="K8070" s="72" t="s">
        <v>33</v>
      </c>
      <c r="L8070" s="72" t="s">
        <v>300</v>
      </c>
      <c r="M8070" s="72"/>
    </row>
    <row r="8071" spans="2:13" x14ac:dyDescent="0.25">
      <c r="B8071" s="72" t="s">
        <v>143</v>
      </c>
      <c r="C8071" s="72" t="s">
        <v>144</v>
      </c>
      <c r="D8071" s="72" t="s">
        <v>12</v>
      </c>
      <c r="E8071" s="72" t="s">
        <v>242</v>
      </c>
      <c r="F8071" s="73">
        <v>-1406</v>
      </c>
      <c r="G8071" s="72" t="s">
        <v>14</v>
      </c>
      <c r="H8071" s="72" t="s">
        <v>15</v>
      </c>
      <c r="I8071" s="72" t="s">
        <v>16</v>
      </c>
      <c r="J8071" s="72" t="s">
        <v>18</v>
      </c>
      <c r="K8071" s="72" t="s">
        <v>161</v>
      </c>
      <c r="L8071" s="72" t="s">
        <v>643</v>
      </c>
      <c r="M8071" s="72"/>
    </row>
    <row r="8072" spans="2:13" x14ac:dyDescent="0.25">
      <c r="B8072" s="72" t="s">
        <v>143</v>
      </c>
      <c r="C8072" s="72" t="s">
        <v>144</v>
      </c>
      <c r="D8072" s="72" t="s">
        <v>12</v>
      </c>
      <c r="E8072" s="72" t="s">
        <v>197</v>
      </c>
      <c r="F8072" s="73">
        <v>850104</v>
      </c>
      <c r="G8072" s="72" t="s">
        <v>14</v>
      </c>
      <c r="H8072" s="72" t="s">
        <v>15</v>
      </c>
      <c r="I8072" s="72" t="s">
        <v>16</v>
      </c>
      <c r="J8072" s="72" t="s">
        <v>18</v>
      </c>
      <c r="K8072" s="72" t="s">
        <v>168</v>
      </c>
      <c r="L8072" s="72" t="s">
        <v>413</v>
      </c>
      <c r="M8072" s="72" t="s">
        <v>163</v>
      </c>
    </row>
    <row r="8073" spans="2:13" x14ac:dyDescent="0.25">
      <c r="B8073" s="72" t="s">
        <v>143</v>
      </c>
      <c r="C8073" s="72" t="s">
        <v>144</v>
      </c>
      <c r="D8073" s="72" t="s">
        <v>12</v>
      </c>
      <c r="E8073" s="72" t="s">
        <v>242</v>
      </c>
      <c r="F8073" s="73">
        <v>-844</v>
      </c>
      <c r="G8073" s="72" t="s">
        <v>14</v>
      </c>
      <c r="H8073" s="72" t="s">
        <v>155</v>
      </c>
      <c r="I8073" s="72" t="s">
        <v>16</v>
      </c>
      <c r="J8073" s="72" t="s">
        <v>18</v>
      </c>
      <c r="K8073" s="72" t="s">
        <v>33</v>
      </c>
      <c r="L8073" s="72" t="s">
        <v>218</v>
      </c>
      <c r="M8073" s="72"/>
    </row>
    <row r="8074" spans="2:13" x14ac:dyDescent="0.25">
      <c r="B8074" s="72" t="s">
        <v>143</v>
      </c>
      <c r="C8074" s="72" t="s">
        <v>144</v>
      </c>
      <c r="D8074" s="72" t="s">
        <v>12</v>
      </c>
      <c r="E8074" s="72" t="s">
        <v>170</v>
      </c>
      <c r="F8074" s="73">
        <v>113044</v>
      </c>
      <c r="G8074" s="72" t="s">
        <v>14</v>
      </c>
      <c r="H8074" s="72" t="s">
        <v>15</v>
      </c>
      <c r="I8074" s="72" t="s">
        <v>16</v>
      </c>
      <c r="J8074" s="72" t="s">
        <v>18</v>
      </c>
      <c r="K8074" s="72" t="s">
        <v>147</v>
      </c>
      <c r="L8074" s="72" t="s">
        <v>511</v>
      </c>
      <c r="M8074" s="72" t="s">
        <v>172</v>
      </c>
    </row>
    <row r="8075" spans="2:13" x14ac:dyDescent="0.25">
      <c r="B8075" s="72" t="s">
        <v>143</v>
      </c>
      <c r="C8075" s="72" t="s">
        <v>144</v>
      </c>
      <c r="D8075" s="72" t="s">
        <v>12</v>
      </c>
      <c r="E8075" s="72" t="s">
        <v>292</v>
      </c>
      <c r="F8075" s="73">
        <v>17990361</v>
      </c>
      <c r="G8075" s="72" t="s">
        <v>14</v>
      </c>
      <c r="H8075" s="72" t="s">
        <v>15</v>
      </c>
      <c r="I8075" s="72" t="s">
        <v>16</v>
      </c>
      <c r="J8075" s="72" t="s">
        <v>18</v>
      </c>
      <c r="K8075" s="72" t="s">
        <v>161</v>
      </c>
      <c r="L8075" s="72" t="s">
        <v>375</v>
      </c>
      <c r="M8075" s="72" t="s">
        <v>601</v>
      </c>
    </row>
    <row r="8076" spans="2:13" x14ac:dyDescent="0.25">
      <c r="B8076" s="72" t="s">
        <v>143</v>
      </c>
      <c r="C8076" s="72" t="s">
        <v>144</v>
      </c>
      <c r="D8076" s="72" t="s">
        <v>12</v>
      </c>
      <c r="E8076" s="72" t="s">
        <v>145</v>
      </c>
      <c r="F8076" s="73">
        <v>-1408</v>
      </c>
      <c r="G8076" s="72" t="s">
        <v>14</v>
      </c>
      <c r="H8076" s="72" t="s">
        <v>155</v>
      </c>
      <c r="I8076" s="72" t="s">
        <v>136</v>
      </c>
      <c r="J8076" s="72" t="s">
        <v>18</v>
      </c>
      <c r="K8076" s="72" t="s">
        <v>33</v>
      </c>
      <c r="L8076" s="72" t="s">
        <v>307</v>
      </c>
      <c r="M8076" s="72"/>
    </row>
    <row r="8077" spans="2:13" x14ac:dyDescent="0.25">
      <c r="B8077" s="72" t="s">
        <v>143</v>
      </c>
      <c r="C8077" s="72" t="s">
        <v>144</v>
      </c>
      <c r="D8077" s="72" t="s">
        <v>12</v>
      </c>
      <c r="E8077" s="72" t="s">
        <v>177</v>
      </c>
      <c r="F8077" s="73">
        <v>45002</v>
      </c>
      <c r="G8077" s="72" t="s">
        <v>14</v>
      </c>
      <c r="H8077" s="72" t="s">
        <v>155</v>
      </c>
      <c r="I8077" s="72" t="s">
        <v>16</v>
      </c>
      <c r="J8077" s="72" t="s">
        <v>18</v>
      </c>
      <c r="K8077" s="72" t="s">
        <v>33</v>
      </c>
      <c r="L8077" s="72" t="s">
        <v>542</v>
      </c>
      <c r="M8077" s="72"/>
    </row>
    <row r="8078" spans="2:13" x14ac:dyDescent="0.25">
      <c r="B8078" s="72" t="s">
        <v>143</v>
      </c>
      <c r="C8078" s="72" t="s">
        <v>144</v>
      </c>
      <c r="D8078" s="72" t="s">
        <v>12</v>
      </c>
      <c r="E8078" s="72" t="s">
        <v>197</v>
      </c>
      <c r="F8078" s="73">
        <v>231879</v>
      </c>
      <c r="G8078" s="72" t="s">
        <v>14</v>
      </c>
      <c r="H8078" s="72" t="s">
        <v>15</v>
      </c>
      <c r="I8078" s="72" t="s">
        <v>16</v>
      </c>
      <c r="J8078" s="72" t="s">
        <v>18</v>
      </c>
      <c r="K8078" s="72" t="s">
        <v>214</v>
      </c>
      <c r="L8078" s="72" t="s">
        <v>679</v>
      </c>
      <c r="M8078" s="72" t="s">
        <v>151</v>
      </c>
    </row>
    <row r="8079" spans="2:13" x14ac:dyDescent="0.25">
      <c r="B8079" s="72" t="s">
        <v>143</v>
      </c>
      <c r="C8079" s="72" t="s">
        <v>144</v>
      </c>
      <c r="D8079" s="72" t="s">
        <v>12</v>
      </c>
      <c r="E8079" s="72" t="s">
        <v>219</v>
      </c>
      <c r="F8079" s="73">
        <v>86939</v>
      </c>
      <c r="G8079" s="72" t="s">
        <v>14</v>
      </c>
      <c r="H8079" s="72" t="s">
        <v>15</v>
      </c>
      <c r="I8079" s="72" t="s">
        <v>16</v>
      </c>
      <c r="J8079" s="72" t="s">
        <v>18</v>
      </c>
      <c r="K8079" s="72" t="s">
        <v>189</v>
      </c>
      <c r="L8079" s="72" t="s">
        <v>704</v>
      </c>
      <c r="M8079" s="72"/>
    </row>
    <row r="8080" spans="2:13" x14ac:dyDescent="0.25">
      <c r="B8080" s="72" t="s">
        <v>143</v>
      </c>
      <c r="C8080" s="72" t="s">
        <v>144</v>
      </c>
      <c r="D8080" s="72" t="s">
        <v>12</v>
      </c>
      <c r="E8080" s="72" t="s">
        <v>160</v>
      </c>
      <c r="F8080" s="73">
        <v>1388700</v>
      </c>
      <c r="G8080" s="72" t="s">
        <v>14</v>
      </c>
      <c r="H8080" s="72" t="s">
        <v>15</v>
      </c>
      <c r="I8080" s="72" t="s">
        <v>16</v>
      </c>
      <c r="J8080" s="72" t="s">
        <v>18</v>
      </c>
      <c r="K8080" s="72" t="s">
        <v>147</v>
      </c>
      <c r="L8080" s="72" t="s">
        <v>378</v>
      </c>
      <c r="M8080" s="72" t="s">
        <v>248</v>
      </c>
    </row>
    <row r="8081" spans="2:13" x14ac:dyDescent="0.25">
      <c r="B8081" s="72" t="s">
        <v>143</v>
      </c>
      <c r="C8081" s="72" t="s">
        <v>144</v>
      </c>
      <c r="D8081" s="72" t="s">
        <v>12</v>
      </c>
      <c r="E8081" s="72" t="s">
        <v>160</v>
      </c>
      <c r="F8081" s="73">
        <v>81014</v>
      </c>
      <c r="G8081" s="72" t="s">
        <v>14</v>
      </c>
      <c r="H8081" s="72" t="s">
        <v>15</v>
      </c>
      <c r="I8081" s="72" t="s">
        <v>16</v>
      </c>
      <c r="J8081" s="72" t="s">
        <v>18</v>
      </c>
      <c r="K8081" s="72" t="s">
        <v>33</v>
      </c>
      <c r="L8081" s="72" t="s">
        <v>473</v>
      </c>
      <c r="M8081" s="72" t="s">
        <v>163</v>
      </c>
    </row>
    <row r="8082" spans="2:13" x14ac:dyDescent="0.25">
      <c r="B8082" s="72" t="s">
        <v>143</v>
      </c>
      <c r="C8082" s="72" t="s">
        <v>144</v>
      </c>
      <c r="D8082" s="72" t="s">
        <v>12</v>
      </c>
      <c r="E8082" s="72" t="s">
        <v>328</v>
      </c>
      <c r="F8082" s="73">
        <v>119927</v>
      </c>
      <c r="G8082" s="72" t="s">
        <v>14</v>
      </c>
      <c r="H8082" s="72" t="s">
        <v>15</v>
      </c>
      <c r="I8082" s="72" t="s">
        <v>16</v>
      </c>
      <c r="J8082" s="72" t="s">
        <v>18</v>
      </c>
      <c r="K8082" s="72" t="s">
        <v>257</v>
      </c>
      <c r="L8082" s="72" t="s">
        <v>581</v>
      </c>
      <c r="M8082" s="72" t="s">
        <v>159</v>
      </c>
    </row>
    <row r="8083" spans="2:13" x14ac:dyDescent="0.25">
      <c r="B8083" s="72" t="s">
        <v>143</v>
      </c>
      <c r="C8083" s="72" t="s">
        <v>144</v>
      </c>
      <c r="D8083" s="72" t="s">
        <v>12</v>
      </c>
      <c r="E8083" s="72" t="s">
        <v>219</v>
      </c>
      <c r="F8083" s="73">
        <v>791193</v>
      </c>
      <c r="G8083" s="72" t="s">
        <v>14</v>
      </c>
      <c r="H8083" s="72" t="s">
        <v>15</v>
      </c>
      <c r="I8083" s="72" t="s">
        <v>16</v>
      </c>
      <c r="J8083" s="72" t="s">
        <v>18</v>
      </c>
      <c r="K8083" s="72" t="s">
        <v>165</v>
      </c>
      <c r="L8083" s="72" t="s">
        <v>610</v>
      </c>
      <c r="M8083" s="72"/>
    </row>
    <row r="8084" spans="2:13" x14ac:dyDescent="0.25">
      <c r="B8084" s="72" t="s">
        <v>143</v>
      </c>
      <c r="C8084" s="72" t="s">
        <v>144</v>
      </c>
      <c r="D8084" s="72" t="s">
        <v>12</v>
      </c>
      <c r="E8084" s="72" t="s">
        <v>177</v>
      </c>
      <c r="F8084" s="73">
        <v>1905</v>
      </c>
      <c r="G8084" s="72" t="s">
        <v>14</v>
      </c>
      <c r="H8084" s="72" t="s">
        <v>15</v>
      </c>
      <c r="I8084" s="72" t="s">
        <v>16</v>
      </c>
      <c r="J8084" s="72" t="s">
        <v>18</v>
      </c>
      <c r="K8084" s="72" t="s">
        <v>33</v>
      </c>
      <c r="L8084" s="72" t="s">
        <v>768</v>
      </c>
      <c r="M8084" s="72"/>
    </row>
    <row r="8085" spans="2:13" x14ac:dyDescent="0.25">
      <c r="B8085" s="72" t="s">
        <v>143</v>
      </c>
      <c r="C8085" s="72" t="s">
        <v>144</v>
      </c>
      <c r="D8085" s="72" t="s">
        <v>12</v>
      </c>
      <c r="E8085" s="72" t="s">
        <v>177</v>
      </c>
      <c r="F8085" s="73">
        <v>7063</v>
      </c>
      <c r="G8085" s="72" t="s">
        <v>14</v>
      </c>
      <c r="H8085" s="72" t="s">
        <v>15</v>
      </c>
      <c r="I8085" s="72" t="s">
        <v>16</v>
      </c>
      <c r="J8085" s="72" t="s">
        <v>18</v>
      </c>
      <c r="K8085" s="72" t="s">
        <v>165</v>
      </c>
      <c r="L8085" s="72" t="s">
        <v>707</v>
      </c>
      <c r="M8085" s="72"/>
    </row>
    <row r="8086" spans="2:13" x14ac:dyDescent="0.25">
      <c r="B8086" s="72" t="s">
        <v>143</v>
      </c>
      <c r="C8086" s="72" t="s">
        <v>144</v>
      </c>
      <c r="D8086" s="72" t="s">
        <v>12</v>
      </c>
      <c r="E8086" s="72" t="s">
        <v>177</v>
      </c>
      <c r="F8086" s="73">
        <v>3670</v>
      </c>
      <c r="G8086" s="72" t="s">
        <v>14</v>
      </c>
      <c r="H8086" s="72" t="s">
        <v>15</v>
      </c>
      <c r="I8086" s="72" t="s">
        <v>16</v>
      </c>
      <c r="J8086" s="72" t="s">
        <v>18</v>
      </c>
      <c r="K8086" s="72" t="s">
        <v>33</v>
      </c>
      <c r="L8086" s="72" t="s">
        <v>754</v>
      </c>
      <c r="M8086" s="72"/>
    </row>
    <row r="8087" spans="2:13" x14ac:dyDescent="0.25">
      <c r="B8087" s="72" t="s">
        <v>143</v>
      </c>
      <c r="C8087" s="72" t="s">
        <v>144</v>
      </c>
      <c r="D8087" s="72" t="s">
        <v>12</v>
      </c>
      <c r="E8087" s="72" t="s">
        <v>213</v>
      </c>
      <c r="F8087" s="73">
        <v>28829</v>
      </c>
      <c r="G8087" s="72" t="s">
        <v>14</v>
      </c>
      <c r="H8087" s="72" t="s">
        <v>155</v>
      </c>
      <c r="I8087" s="72" t="s">
        <v>16</v>
      </c>
      <c r="J8087" s="72" t="s">
        <v>18</v>
      </c>
      <c r="K8087" s="72" t="s">
        <v>33</v>
      </c>
      <c r="L8087" s="72" t="s">
        <v>777</v>
      </c>
      <c r="M8087" s="72" t="s">
        <v>172</v>
      </c>
    </row>
    <row r="8088" spans="2:13" x14ac:dyDescent="0.25">
      <c r="B8088" s="72" t="s">
        <v>143</v>
      </c>
      <c r="C8088" s="72" t="s">
        <v>144</v>
      </c>
      <c r="D8088" s="72" t="s">
        <v>12</v>
      </c>
      <c r="E8088" s="72" t="s">
        <v>197</v>
      </c>
      <c r="F8088" s="73">
        <v>144061</v>
      </c>
      <c r="G8088" s="72" t="s">
        <v>14</v>
      </c>
      <c r="H8088" s="72" t="s">
        <v>155</v>
      </c>
      <c r="I8088" s="72" t="s">
        <v>16</v>
      </c>
      <c r="J8088" s="72" t="s">
        <v>18</v>
      </c>
      <c r="K8088" s="72" t="s">
        <v>147</v>
      </c>
      <c r="L8088" s="72" t="s">
        <v>411</v>
      </c>
      <c r="M8088" s="72" t="s">
        <v>163</v>
      </c>
    </row>
    <row r="8089" spans="2:13" x14ac:dyDescent="0.25">
      <c r="B8089" s="72" t="s">
        <v>143</v>
      </c>
      <c r="C8089" s="72" t="s">
        <v>144</v>
      </c>
      <c r="D8089" s="72" t="s">
        <v>12</v>
      </c>
      <c r="E8089" s="72" t="s">
        <v>197</v>
      </c>
      <c r="F8089" s="73">
        <v>16332</v>
      </c>
      <c r="G8089" s="72" t="s">
        <v>14</v>
      </c>
      <c r="H8089" s="72" t="s">
        <v>15</v>
      </c>
      <c r="I8089" s="72" t="s">
        <v>16</v>
      </c>
      <c r="J8089" s="72" t="s">
        <v>18</v>
      </c>
      <c r="K8089" s="72" t="s">
        <v>214</v>
      </c>
      <c r="L8089" s="72" t="s">
        <v>722</v>
      </c>
      <c r="M8089" s="72" t="s">
        <v>163</v>
      </c>
    </row>
    <row r="8090" spans="2:13" x14ac:dyDescent="0.25">
      <c r="B8090" s="72" t="s">
        <v>143</v>
      </c>
      <c r="C8090" s="72" t="s">
        <v>144</v>
      </c>
      <c r="D8090" s="72" t="s">
        <v>12</v>
      </c>
      <c r="E8090" s="72" t="s">
        <v>175</v>
      </c>
      <c r="F8090" s="73">
        <v>-1958213</v>
      </c>
      <c r="G8090" s="72" t="s">
        <v>14</v>
      </c>
      <c r="H8090" s="72" t="s">
        <v>15</v>
      </c>
      <c r="I8090" s="72" t="s">
        <v>16</v>
      </c>
      <c r="J8090" s="72" t="s">
        <v>18</v>
      </c>
      <c r="K8090" s="72" t="s">
        <v>33</v>
      </c>
      <c r="L8090" s="72" t="s">
        <v>532</v>
      </c>
      <c r="M8090" s="72"/>
    </row>
    <row r="8091" spans="2:13" x14ac:dyDescent="0.25">
      <c r="B8091" s="72" t="s">
        <v>143</v>
      </c>
      <c r="C8091" s="72" t="s">
        <v>144</v>
      </c>
      <c r="D8091" s="72" t="s">
        <v>12</v>
      </c>
      <c r="E8091" s="72" t="s">
        <v>240</v>
      </c>
      <c r="F8091" s="73">
        <v>-20665</v>
      </c>
      <c r="G8091" s="72" t="s">
        <v>14</v>
      </c>
      <c r="H8091" s="72" t="s">
        <v>15</v>
      </c>
      <c r="I8091" s="72" t="s">
        <v>16</v>
      </c>
      <c r="J8091" s="72" t="s">
        <v>18</v>
      </c>
      <c r="K8091" s="72" t="s">
        <v>24</v>
      </c>
      <c r="L8091" s="72" t="s">
        <v>586</v>
      </c>
      <c r="M8091" s="72"/>
    </row>
    <row r="8092" spans="2:13" x14ac:dyDescent="0.25">
      <c r="B8092" s="72" t="s">
        <v>143</v>
      </c>
      <c r="C8092" s="72" t="s">
        <v>144</v>
      </c>
      <c r="D8092" s="72" t="s">
        <v>12</v>
      </c>
      <c r="E8092" s="72" t="s">
        <v>199</v>
      </c>
      <c r="F8092" s="73">
        <v>26975</v>
      </c>
      <c r="G8092" s="72" t="s">
        <v>14</v>
      </c>
      <c r="H8092" s="72" t="s">
        <v>15</v>
      </c>
      <c r="I8092" s="72" t="s">
        <v>16</v>
      </c>
      <c r="J8092" s="72" t="s">
        <v>18</v>
      </c>
      <c r="K8092" s="72" t="s">
        <v>214</v>
      </c>
      <c r="L8092" s="72" t="s">
        <v>781</v>
      </c>
      <c r="M8092" s="72"/>
    </row>
    <row r="8093" spans="2:13" x14ac:dyDescent="0.25">
      <c r="B8093" s="72" t="s">
        <v>143</v>
      </c>
      <c r="C8093" s="72" t="s">
        <v>144</v>
      </c>
      <c r="D8093" s="72" t="s">
        <v>12</v>
      </c>
      <c r="E8093" s="72" t="s">
        <v>240</v>
      </c>
      <c r="F8093" s="73">
        <v>-10617</v>
      </c>
      <c r="G8093" s="72" t="s">
        <v>14</v>
      </c>
      <c r="H8093" s="72" t="s">
        <v>15</v>
      </c>
      <c r="I8093" s="72" t="s">
        <v>16</v>
      </c>
      <c r="J8093" s="72" t="s">
        <v>18</v>
      </c>
      <c r="K8093" s="72" t="s">
        <v>33</v>
      </c>
      <c r="L8093" s="72" t="s">
        <v>624</v>
      </c>
      <c r="M8093" s="72"/>
    </row>
    <row r="8094" spans="2:13" x14ac:dyDescent="0.25">
      <c r="B8094" s="72" t="s">
        <v>143</v>
      </c>
      <c r="C8094" s="72" t="s">
        <v>144</v>
      </c>
      <c r="D8094" s="72" t="s">
        <v>12</v>
      </c>
      <c r="E8094" s="72" t="s">
        <v>237</v>
      </c>
      <c r="F8094" s="73">
        <v>23422</v>
      </c>
      <c r="G8094" s="72" t="s">
        <v>14</v>
      </c>
      <c r="H8094" s="72" t="s">
        <v>155</v>
      </c>
      <c r="I8094" s="72" t="s">
        <v>16</v>
      </c>
      <c r="J8094" s="72" t="s">
        <v>18</v>
      </c>
      <c r="K8094" s="72" t="s">
        <v>147</v>
      </c>
      <c r="L8094" s="72" t="s">
        <v>571</v>
      </c>
      <c r="M8094" s="72" t="s">
        <v>163</v>
      </c>
    </row>
    <row r="8095" spans="2:13" x14ac:dyDescent="0.25">
      <c r="B8095" s="72" t="s">
        <v>143</v>
      </c>
      <c r="C8095" s="72" t="s">
        <v>144</v>
      </c>
      <c r="D8095" s="72" t="s">
        <v>12</v>
      </c>
      <c r="E8095" s="72" t="s">
        <v>199</v>
      </c>
      <c r="F8095" s="73">
        <v>39571</v>
      </c>
      <c r="G8095" s="72" t="s">
        <v>14</v>
      </c>
      <c r="H8095" s="72" t="s">
        <v>15</v>
      </c>
      <c r="I8095" s="72" t="s">
        <v>16</v>
      </c>
      <c r="J8095" s="72" t="s">
        <v>18</v>
      </c>
      <c r="K8095" s="72" t="s">
        <v>33</v>
      </c>
      <c r="L8095" s="72" t="s">
        <v>345</v>
      </c>
      <c r="M8095" s="72"/>
    </row>
    <row r="8096" spans="2:13" x14ac:dyDescent="0.25">
      <c r="B8096" s="72" t="s">
        <v>143</v>
      </c>
      <c r="C8096" s="72" t="s">
        <v>144</v>
      </c>
      <c r="D8096" s="72" t="s">
        <v>12</v>
      </c>
      <c r="E8096" s="72" t="s">
        <v>149</v>
      </c>
      <c r="F8096" s="73">
        <v>1015910</v>
      </c>
      <c r="G8096" s="72" t="s">
        <v>14</v>
      </c>
      <c r="H8096" s="72" t="s">
        <v>15</v>
      </c>
      <c r="I8096" s="72" t="s">
        <v>16</v>
      </c>
      <c r="J8096" s="72" t="s">
        <v>18</v>
      </c>
      <c r="K8096" s="72" t="s">
        <v>168</v>
      </c>
      <c r="L8096" s="72" t="s">
        <v>413</v>
      </c>
      <c r="M8096" s="72" t="s">
        <v>151</v>
      </c>
    </row>
    <row r="8097" spans="2:13" x14ac:dyDescent="0.25">
      <c r="B8097" s="72" t="s">
        <v>143</v>
      </c>
      <c r="C8097" s="72" t="s">
        <v>144</v>
      </c>
      <c r="D8097" s="72" t="s">
        <v>12</v>
      </c>
      <c r="E8097" s="72" t="s">
        <v>188</v>
      </c>
      <c r="F8097" s="73">
        <v>12910111</v>
      </c>
      <c r="G8097" s="72" t="s">
        <v>14</v>
      </c>
      <c r="H8097" s="72" t="s">
        <v>15</v>
      </c>
      <c r="I8097" s="72" t="s">
        <v>16</v>
      </c>
      <c r="J8097" s="72" t="s">
        <v>18</v>
      </c>
      <c r="K8097" s="72" t="s">
        <v>33</v>
      </c>
      <c r="L8097" s="72" t="s">
        <v>568</v>
      </c>
      <c r="M8097" s="72" t="s">
        <v>151</v>
      </c>
    </row>
    <row r="8098" spans="2:13" x14ac:dyDescent="0.25">
      <c r="B8098" s="72" t="s">
        <v>143</v>
      </c>
      <c r="C8098" s="72" t="s">
        <v>144</v>
      </c>
      <c r="D8098" s="72" t="s">
        <v>12</v>
      </c>
      <c r="E8098" s="72" t="s">
        <v>145</v>
      </c>
      <c r="F8098" s="73">
        <v>-1014</v>
      </c>
      <c r="G8098" s="72" t="s">
        <v>14</v>
      </c>
      <c r="H8098" s="72" t="s">
        <v>155</v>
      </c>
      <c r="I8098" s="72" t="s">
        <v>16</v>
      </c>
      <c r="J8098" s="72" t="s">
        <v>18</v>
      </c>
      <c r="K8098" s="72" t="s">
        <v>269</v>
      </c>
      <c r="L8098" s="72" t="s">
        <v>786</v>
      </c>
      <c r="M8098" s="72"/>
    </row>
    <row r="8099" spans="2:13" x14ac:dyDescent="0.25">
      <c r="B8099" s="72" t="s">
        <v>143</v>
      </c>
      <c r="C8099" s="72" t="s">
        <v>144</v>
      </c>
      <c r="D8099" s="72" t="s">
        <v>12</v>
      </c>
      <c r="E8099" s="72" t="s">
        <v>227</v>
      </c>
      <c r="F8099" s="73">
        <v>13476</v>
      </c>
      <c r="G8099" s="72" t="s">
        <v>14</v>
      </c>
      <c r="H8099" s="72" t="s">
        <v>15</v>
      </c>
      <c r="I8099" s="72" t="s">
        <v>16</v>
      </c>
      <c r="J8099" s="72" t="s">
        <v>18</v>
      </c>
      <c r="K8099" s="72" t="s">
        <v>147</v>
      </c>
      <c r="L8099" s="72" t="s">
        <v>517</v>
      </c>
      <c r="M8099" s="72" t="s">
        <v>186</v>
      </c>
    </row>
    <row r="8100" spans="2:13" x14ac:dyDescent="0.25">
      <c r="B8100" s="72" t="s">
        <v>143</v>
      </c>
      <c r="C8100" s="72" t="s">
        <v>144</v>
      </c>
      <c r="D8100" s="72" t="s">
        <v>12</v>
      </c>
      <c r="E8100" s="72" t="s">
        <v>518</v>
      </c>
      <c r="F8100" s="73">
        <v>149408</v>
      </c>
      <c r="G8100" s="72" t="s">
        <v>14</v>
      </c>
      <c r="H8100" s="72" t="s">
        <v>15</v>
      </c>
      <c r="I8100" s="72" t="s">
        <v>16</v>
      </c>
      <c r="J8100" s="72" t="s">
        <v>18</v>
      </c>
      <c r="K8100" s="72" t="s">
        <v>147</v>
      </c>
      <c r="L8100" s="72" t="s">
        <v>444</v>
      </c>
      <c r="M8100" s="72" t="s">
        <v>601</v>
      </c>
    </row>
    <row r="8101" spans="2:13" x14ac:dyDescent="0.25">
      <c r="B8101" s="72" t="s">
        <v>143</v>
      </c>
      <c r="C8101" s="72" t="s">
        <v>144</v>
      </c>
      <c r="D8101" s="72" t="s">
        <v>12</v>
      </c>
      <c r="E8101" s="72" t="s">
        <v>154</v>
      </c>
      <c r="F8101" s="73">
        <v>-1020</v>
      </c>
      <c r="G8101" s="72" t="s">
        <v>14</v>
      </c>
      <c r="H8101" s="72" t="s">
        <v>155</v>
      </c>
      <c r="I8101" s="72" t="s">
        <v>16</v>
      </c>
      <c r="J8101" s="72" t="s">
        <v>18</v>
      </c>
      <c r="K8101" s="72" t="s">
        <v>147</v>
      </c>
      <c r="L8101" s="72" t="s">
        <v>241</v>
      </c>
      <c r="M8101" s="72"/>
    </row>
    <row r="8102" spans="2:13" x14ac:dyDescent="0.25">
      <c r="B8102" s="72" t="s">
        <v>143</v>
      </c>
      <c r="C8102" s="72" t="s">
        <v>144</v>
      </c>
      <c r="D8102" s="72" t="s">
        <v>12</v>
      </c>
      <c r="E8102" s="72" t="s">
        <v>152</v>
      </c>
      <c r="F8102" s="73">
        <v>-17030</v>
      </c>
      <c r="G8102" s="72" t="s">
        <v>14</v>
      </c>
      <c r="H8102" s="72" t="s">
        <v>15</v>
      </c>
      <c r="I8102" s="72" t="s">
        <v>16</v>
      </c>
      <c r="J8102" s="72" t="s">
        <v>18</v>
      </c>
      <c r="K8102" s="72" t="s">
        <v>33</v>
      </c>
      <c r="L8102" s="72" t="s">
        <v>228</v>
      </c>
      <c r="M8102" s="72"/>
    </row>
    <row r="8103" spans="2:13" x14ac:dyDescent="0.25">
      <c r="B8103" s="72" t="s">
        <v>143</v>
      </c>
      <c r="C8103" s="72" t="s">
        <v>144</v>
      </c>
      <c r="D8103" s="72" t="s">
        <v>12</v>
      </c>
      <c r="E8103" s="72" t="s">
        <v>282</v>
      </c>
      <c r="F8103" s="73">
        <v>-749</v>
      </c>
      <c r="G8103" s="72" t="s">
        <v>14</v>
      </c>
      <c r="H8103" s="72" t="s">
        <v>155</v>
      </c>
      <c r="I8103" s="72" t="s">
        <v>16</v>
      </c>
      <c r="J8103" s="72" t="s">
        <v>18</v>
      </c>
      <c r="K8103" s="72" t="s">
        <v>33</v>
      </c>
      <c r="L8103" s="72" t="s">
        <v>485</v>
      </c>
      <c r="M8103" s="72"/>
    </row>
    <row r="8104" spans="2:13" x14ac:dyDescent="0.25">
      <c r="B8104" s="72" t="s">
        <v>143</v>
      </c>
      <c r="C8104" s="72" t="s">
        <v>144</v>
      </c>
      <c r="D8104" s="72" t="s">
        <v>12</v>
      </c>
      <c r="E8104" s="72" t="s">
        <v>170</v>
      </c>
      <c r="F8104" s="73">
        <v>13967</v>
      </c>
      <c r="G8104" s="72" t="s">
        <v>14</v>
      </c>
      <c r="H8104" s="72" t="s">
        <v>15</v>
      </c>
      <c r="I8104" s="72" t="s">
        <v>16</v>
      </c>
      <c r="J8104" s="72" t="s">
        <v>18</v>
      </c>
      <c r="K8104" s="72" t="s">
        <v>161</v>
      </c>
      <c r="L8104" s="72" t="s">
        <v>793</v>
      </c>
      <c r="M8104" s="72" t="s">
        <v>172</v>
      </c>
    </row>
    <row r="8105" spans="2:13" x14ac:dyDescent="0.25">
      <c r="B8105" s="72" t="s">
        <v>143</v>
      </c>
      <c r="C8105" s="72" t="s">
        <v>144</v>
      </c>
      <c r="D8105" s="72" t="s">
        <v>12</v>
      </c>
      <c r="E8105" s="72" t="s">
        <v>439</v>
      </c>
      <c r="F8105" s="73">
        <v>101247</v>
      </c>
      <c r="G8105" s="72" t="s">
        <v>14</v>
      </c>
      <c r="H8105" s="72" t="s">
        <v>15</v>
      </c>
      <c r="I8105" s="72" t="s">
        <v>136</v>
      </c>
      <c r="J8105" s="72" t="s">
        <v>18</v>
      </c>
      <c r="K8105" s="72" t="s">
        <v>33</v>
      </c>
      <c r="L8105" s="72" t="s">
        <v>256</v>
      </c>
      <c r="M8105" s="72"/>
    </row>
    <row r="8106" spans="2:13" x14ac:dyDescent="0.25">
      <c r="B8106" s="72" t="s">
        <v>143</v>
      </c>
      <c r="C8106" s="72" t="s">
        <v>144</v>
      </c>
      <c r="D8106" s="72" t="s">
        <v>12</v>
      </c>
      <c r="E8106" s="72" t="s">
        <v>164</v>
      </c>
      <c r="F8106" s="73">
        <v>-59</v>
      </c>
      <c r="G8106" s="72" t="s">
        <v>14</v>
      </c>
      <c r="H8106" s="72" t="s">
        <v>15</v>
      </c>
      <c r="I8106" s="72" t="s">
        <v>16</v>
      </c>
      <c r="J8106" s="72" t="s">
        <v>18</v>
      </c>
      <c r="K8106" s="72" t="s">
        <v>147</v>
      </c>
      <c r="L8106" s="72" t="s">
        <v>527</v>
      </c>
      <c r="M8106" s="72"/>
    </row>
    <row r="8107" spans="2:13" x14ac:dyDescent="0.25">
      <c r="B8107" s="72" t="s">
        <v>143</v>
      </c>
      <c r="C8107" s="72" t="s">
        <v>144</v>
      </c>
      <c r="D8107" s="72" t="s">
        <v>12</v>
      </c>
      <c r="E8107" s="72" t="s">
        <v>145</v>
      </c>
      <c r="F8107" s="73">
        <v>-7285</v>
      </c>
      <c r="G8107" s="72" t="s">
        <v>14</v>
      </c>
      <c r="H8107" s="72" t="s">
        <v>15</v>
      </c>
      <c r="I8107" s="72" t="s">
        <v>16</v>
      </c>
      <c r="J8107" s="72" t="s">
        <v>18</v>
      </c>
      <c r="K8107" s="72" t="s">
        <v>184</v>
      </c>
      <c r="L8107" s="72" t="s">
        <v>185</v>
      </c>
      <c r="M8107" s="72"/>
    </row>
    <row r="8108" spans="2:13" x14ac:dyDescent="0.25">
      <c r="B8108" s="72" t="s">
        <v>143</v>
      </c>
      <c r="C8108" s="72" t="s">
        <v>144</v>
      </c>
      <c r="D8108" s="72" t="s">
        <v>12</v>
      </c>
      <c r="E8108" s="72" t="s">
        <v>244</v>
      </c>
      <c r="F8108" s="73">
        <v>88306</v>
      </c>
      <c r="G8108" s="72" t="s">
        <v>14</v>
      </c>
      <c r="H8108" s="72" t="s">
        <v>15</v>
      </c>
      <c r="I8108" s="72" t="s">
        <v>16</v>
      </c>
      <c r="J8108" s="72" t="s">
        <v>18</v>
      </c>
      <c r="K8108" s="72" t="s">
        <v>147</v>
      </c>
      <c r="L8108" s="72" t="s">
        <v>527</v>
      </c>
      <c r="M8108" s="72" t="s">
        <v>191</v>
      </c>
    </row>
    <row r="8109" spans="2:13" x14ac:dyDescent="0.25">
      <c r="B8109" s="72" t="s">
        <v>143</v>
      </c>
      <c r="C8109" s="72" t="s">
        <v>144</v>
      </c>
      <c r="D8109" s="72" t="s">
        <v>12</v>
      </c>
      <c r="E8109" s="72" t="s">
        <v>157</v>
      </c>
      <c r="F8109" s="73">
        <v>75252</v>
      </c>
      <c r="G8109" s="72" t="s">
        <v>14</v>
      </c>
      <c r="H8109" s="72" t="s">
        <v>15</v>
      </c>
      <c r="I8109" s="72" t="s">
        <v>16</v>
      </c>
      <c r="J8109" s="72" t="s">
        <v>18</v>
      </c>
      <c r="K8109" s="72" t="s">
        <v>267</v>
      </c>
      <c r="L8109" s="72" t="s">
        <v>321</v>
      </c>
      <c r="M8109" s="72" t="s">
        <v>203</v>
      </c>
    </row>
    <row r="8110" spans="2:13" x14ac:dyDescent="0.25">
      <c r="B8110" s="72" t="s">
        <v>143</v>
      </c>
      <c r="C8110" s="72" t="s">
        <v>144</v>
      </c>
      <c r="D8110" s="72" t="s">
        <v>12</v>
      </c>
      <c r="E8110" s="72" t="s">
        <v>164</v>
      </c>
      <c r="F8110" s="73">
        <v>-41549</v>
      </c>
      <c r="G8110" s="72" t="s">
        <v>14</v>
      </c>
      <c r="H8110" s="72" t="s">
        <v>15</v>
      </c>
      <c r="I8110" s="72" t="s">
        <v>16</v>
      </c>
      <c r="J8110" s="72" t="s">
        <v>18</v>
      </c>
      <c r="K8110" s="72" t="s">
        <v>147</v>
      </c>
      <c r="L8110" s="72" t="s">
        <v>148</v>
      </c>
      <c r="M8110" s="72"/>
    </row>
    <row r="8111" spans="2:13" x14ac:dyDescent="0.25">
      <c r="B8111" s="72" t="s">
        <v>143</v>
      </c>
      <c r="C8111" s="72" t="s">
        <v>144</v>
      </c>
      <c r="D8111" s="72" t="s">
        <v>12</v>
      </c>
      <c r="E8111" s="72" t="s">
        <v>197</v>
      </c>
      <c r="F8111" s="73">
        <v>14718</v>
      </c>
      <c r="G8111" s="72" t="s">
        <v>14</v>
      </c>
      <c r="H8111" s="72" t="s">
        <v>155</v>
      </c>
      <c r="I8111" s="72" t="s">
        <v>16</v>
      </c>
      <c r="J8111" s="72" t="s">
        <v>18</v>
      </c>
      <c r="K8111" s="72" t="s">
        <v>267</v>
      </c>
      <c r="L8111" s="72" t="s">
        <v>673</v>
      </c>
      <c r="M8111" s="72" t="s">
        <v>191</v>
      </c>
    </row>
    <row r="8112" spans="2:13" x14ac:dyDescent="0.25">
      <c r="B8112" s="72" t="s">
        <v>143</v>
      </c>
      <c r="C8112" s="72" t="s">
        <v>144</v>
      </c>
      <c r="D8112" s="72" t="s">
        <v>12</v>
      </c>
      <c r="E8112" s="72" t="s">
        <v>227</v>
      </c>
      <c r="F8112" s="73">
        <v>221740</v>
      </c>
      <c r="G8112" s="72" t="s">
        <v>14</v>
      </c>
      <c r="H8112" s="72" t="s">
        <v>15</v>
      </c>
      <c r="I8112" s="72" t="s">
        <v>16</v>
      </c>
      <c r="J8112" s="72" t="s">
        <v>18</v>
      </c>
      <c r="K8112" s="72" t="s">
        <v>184</v>
      </c>
      <c r="L8112" s="72" t="s">
        <v>230</v>
      </c>
      <c r="M8112" s="72" t="s">
        <v>163</v>
      </c>
    </row>
    <row r="8113" spans="2:13" x14ac:dyDescent="0.25">
      <c r="B8113" s="72" t="s">
        <v>143</v>
      </c>
      <c r="C8113" s="72" t="s">
        <v>144</v>
      </c>
      <c r="D8113" s="72" t="s">
        <v>12</v>
      </c>
      <c r="E8113" s="72" t="s">
        <v>219</v>
      </c>
      <c r="F8113" s="73">
        <v>1545</v>
      </c>
      <c r="G8113" s="72" t="s">
        <v>14</v>
      </c>
      <c r="H8113" s="72" t="s">
        <v>155</v>
      </c>
      <c r="I8113" s="72" t="s">
        <v>16</v>
      </c>
      <c r="J8113" s="72" t="s">
        <v>18</v>
      </c>
      <c r="K8113" s="72" t="s">
        <v>33</v>
      </c>
      <c r="L8113" s="72" t="s">
        <v>465</v>
      </c>
      <c r="M8113" s="72"/>
    </row>
    <row r="8114" spans="2:13" x14ac:dyDescent="0.25">
      <c r="B8114" s="72" t="s">
        <v>143</v>
      </c>
      <c r="C8114" s="72" t="s">
        <v>144</v>
      </c>
      <c r="D8114" s="72" t="s">
        <v>12</v>
      </c>
      <c r="E8114" s="72" t="s">
        <v>229</v>
      </c>
      <c r="F8114" s="73">
        <v>-300169</v>
      </c>
      <c r="G8114" s="72" t="s">
        <v>14</v>
      </c>
      <c r="H8114" s="72" t="s">
        <v>15</v>
      </c>
      <c r="I8114" s="72" t="s">
        <v>16</v>
      </c>
      <c r="J8114" s="72" t="s">
        <v>18</v>
      </c>
      <c r="K8114" s="72" t="s">
        <v>147</v>
      </c>
      <c r="L8114" s="72" t="s">
        <v>550</v>
      </c>
      <c r="M8114" s="72"/>
    </row>
    <row r="8115" spans="2:13" x14ac:dyDescent="0.25">
      <c r="B8115" s="72" t="s">
        <v>143</v>
      </c>
      <c r="C8115" s="72" t="s">
        <v>144</v>
      </c>
      <c r="D8115" s="72" t="s">
        <v>12</v>
      </c>
      <c r="E8115" s="72" t="s">
        <v>213</v>
      </c>
      <c r="F8115" s="73">
        <v>290</v>
      </c>
      <c r="G8115" s="72" t="s">
        <v>14</v>
      </c>
      <c r="H8115" s="72" t="s">
        <v>15</v>
      </c>
      <c r="I8115" s="72" t="s">
        <v>16</v>
      </c>
      <c r="J8115" s="72" t="s">
        <v>18</v>
      </c>
      <c r="K8115" s="72" t="s">
        <v>33</v>
      </c>
      <c r="L8115" s="72" t="s">
        <v>290</v>
      </c>
      <c r="M8115" s="72" t="s">
        <v>172</v>
      </c>
    </row>
    <row r="8116" spans="2:13" x14ac:dyDescent="0.25">
      <c r="B8116" s="72" t="s">
        <v>143</v>
      </c>
      <c r="C8116" s="72" t="s">
        <v>144</v>
      </c>
      <c r="D8116" s="72" t="s">
        <v>12</v>
      </c>
      <c r="E8116" s="72" t="s">
        <v>160</v>
      </c>
      <c r="F8116" s="73">
        <v>156215</v>
      </c>
      <c r="G8116" s="72" t="s">
        <v>14</v>
      </c>
      <c r="H8116" s="72" t="s">
        <v>15</v>
      </c>
      <c r="I8116" s="72" t="s">
        <v>16</v>
      </c>
      <c r="J8116" s="72" t="s">
        <v>18</v>
      </c>
      <c r="K8116" s="72" t="s">
        <v>33</v>
      </c>
      <c r="L8116" s="72" t="s">
        <v>430</v>
      </c>
      <c r="M8116" s="72" t="s">
        <v>248</v>
      </c>
    </row>
    <row r="8117" spans="2:13" x14ac:dyDescent="0.25">
      <c r="B8117" s="72" t="s">
        <v>143</v>
      </c>
      <c r="C8117" s="72" t="s">
        <v>144</v>
      </c>
      <c r="D8117" s="72" t="s">
        <v>12</v>
      </c>
      <c r="E8117" s="72" t="s">
        <v>197</v>
      </c>
      <c r="F8117" s="73">
        <v>8891</v>
      </c>
      <c r="G8117" s="72" t="s">
        <v>14</v>
      </c>
      <c r="H8117" s="72" t="s">
        <v>15</v>
      </c>
      <c r="I8117" s="72" t="s">
        <v>136</v>
      </c>
      <c r="J8117" s="72" t="s">
        <v>18</v>
      </c>
      <c r="K8117" s="72" t="s">
        <v>33</v>
      </c>
      <c r="L8117" s="72" t="s">
        <v>256</v>
      </c>
      <c r="M8117" s="72" t="s">
        <v>191</v>
      </c>
    </row>
    <row r="8118" spans="2:13" x14ac:dyDescent="0.25">
      <c r="B8118" s="72" t="s">
        <v>143</v>
      </c>
      <c r="C8118" s="72" t="s">
        <v>144</v>
      </c>
      <c r="D8118" s="72" t="s">
        <v>12</v>
      </c>
      <c r="E8118" s="72" t="s">
        <v>160</v>
      </c>
      <c r="F8118" s="73">
        <v>67326</v>
      </c>
      <c r="G8118" s="72" t="s">
        <v>14</v>
      </c>
      <c r="H8118" s="72" t="s">
        <v>155</v>
      </c>
      <c r="I8118" s="72" t="s">
        <v>16</v>
      </c>
      <c r="J8118" s="72" t="s">
        <v>18</v>
      </c>
      <c r="K8118" s="72" t="s">
        <v>33</v>
      </c>
      <c r="L8118" s="72" t="s">
        <v>691</v>
      </c>
      <c r="M8118" s="72" t="s">
        <v>163</v>
      </c>
    </row>
    <row r="8119" spans="2:13" x14ac:dyDescent="0.25">
      <c r="B8119" s="72" t="s">
        <v>143</v>
      </c>
      <c r="C8119" s="72" t="s">
        <v>144</v>
      </c>
      <c r="D8119" s="72" t="s">
        <v>12</v>
      </c>
      <c r="E8119" s="72" t="s">
        <v>152</v>
      </c>
      <c r="F8119" s="73">
        <v>-281</v>
      </c>
      <c r="G8119" s="72" t="s">
        <v>14</v>
      </c>
      <c r="H8119" s="72" t="s">
        <v>155</v>
      </c>
      <c r="I8119" s="72" t="s">
        <v>136</v>
      </c>
      <c r="J8119" s="72" t="s">
        <v>18</v>
      </c>
      <c r="K8119" s="72" t="s">
        <v>21</v>
      </c>
      <c r="L8119" s="72" t="s">
        <v>386</v>
      </c>
      <c r="M8119" s="72"/>
    </row>
    <row r="8120" spans="2:13" x14ac:dyDescent="0.25">
      <c r="B8120" s="72" t="s">
        <v>143</v>
      </c>
      <c r="C8120" s="72" t="s">
        <v>144</v>
      </c>
      <c r="D8120" s="72" t="s">
        <v>12</v>
      </c>
      <c r="E8120" s="72" t="s">
        <v>177</v>
      </c>
      <c r="F8120" s="73">
        <v>222749</v>
      </c>
      <c r="G8120" s="72" t="s">
        <v>14</v>
      </c>
      <c r="H8120" s="72" t="s">
        <v>155</v>
      </c>
      <c r="I8120" s="72" t="s">
        <v>136</v>
      </c>
      <c r="J8120" s="72" t="s">
        <v>18</v>
      </c>
      <c r="K8120" s="72" t="s">
        <v>267</v>
      </c>
      <c r="L8120" s="72" t="s">
        <v>576</v>
      </c>
      <c r="M8120" s="72"/>
    </row>
    <row r="8121" spans="2:13" x14ac:dyDescent="0.25">
      <c r="B8121" s="72" t="s">
        <v>143</v>
      </c>
      <c r="C8121" s="72" t="s">
        <v>144</v>
      </c>
      <c r="D8121" s="72" t="s">
        <v>12</v>
      </c>
      <c r="E8121" s="72" t="s">
        <v>157</v>
      </c>
      <c r="F8121" s="73">
        <v>513320</v>
      </c>
      <c r="G8121" s="72" t="s">
        <v>14</v>
      </c>
      <c r="H8121" s="72" t="s">
        <v>15</v>
      </c>
      <c r="I8121" s="72" t="s">
        <v>16</v>
      </c>
      <c r="J8121" s="72" t="s">
        <v>18</v>
      </c>
      <c r="K8121" s="72" t="s">
        <v>161</v>
      </c>
      <c r="L8121" s="72" t="s">
        <v>211</v>
      </c>
      <c r="M8121" s="72" t="s">
        <v>334</v>
      </c>
    </row>
    <row r="8122" spans="2:13" x14ac:dyDescent="0.25">
      <c r="B8122" s="72" t="s">
        <v>143</v>
      </c>
      <c r="C8122" s="72" t="s">
        <v>144</v>
      </c>
      <c r="D8122" s="72" t="s">
        <v>12</v>
      </c>
      <c r="E8122" s="72" t="s">
        <v>181</v>
      </c>
      <c r="F8122" s="73">
        <v>-2683</v>
      </c>
      <c r="G8122" s="72" t="s">
        <v>14</v>
      </c>
      <c r="H8122" s="72" t="s">
        <v>15</v>
      </c>
      <c r="I8122" s="72" t="s">
        <v>16</v>
      </c>
      <c r="J8122" s="72" t="s">
        <v>18</v>
      </c>
      <c r="K8122" s="72" t="s">
        <v>257</v>
      </c>
      <c r="L8122" s="72" t="s">
        <v>634</v>
      </c>
      <c r="M8122" s="72"/>
    </row>
    <row r="8123" spans="2:13" x14ac:dyDescent="0.25">
      <c r="B8123" s="72" t="s">
        <v>143</v>
      </c>
      <c r="C8123" s="72" t="s">
        <v>144</v>
      </c>
      <c r="D8123" s="72" t="s">
        <v>12</v>
      </c>
      <c r="E8123" s="72" t="s">
        <v>229</v>
      </c>
      <c r="F8123" s="73">
        <v>-1841670</v>
      </c>
      <c r="G8123" s="72" t="s">
        <v>14</v>
      </c>
      <c r="H8123" s="72" t="s">
        <v>15</v>
      </c>
      <c r="I8123" s="72" t="s">
        <v>16</v>
      </c>
      <c r="J8123" s="72" t="s">
        <v>18</v>
      </c>
      <c r="K8123" s="72" t="s">
        <v>33</v>
      </c>
      <c r="L8123" s="72" t="s">
        <v>543</v>
      </c>
      <c r="M8123" s="72"/>
    </row>
    <row r="8124" spans="2:13" x14ac:dyDescent="0.25">
      <c r="B8124" s="72" t="s">
        <v>143</v>
      </c>
      <c r="C8124" s="72" t="s">
        <v>144</v>
      </c>
      <c r="D8124" s="72" t="s">
        <v>12</v>
      </c>
      <c r="E8124" s="72" t="s">
        <v>227</v>
      </c>
      <c r="F8124" s="73">
        <v>1141158</v>
      </c>
      <c r="G8124" s="72" t="s">
        <v>14</v>
      </c>
      <c r="H8124" s="72" t="s">
        <v>155</v>
      </c>
      <c r="I8124" s="72" t="s">
        <v>16</v>
      </c>
      <c r="J8124" s="72" t="s">
        <v>18</v>
      </c>
      <c r="K8124" s="72" t="s">
        <v>33</v>
      </c>
      <c r="L8124" s="72" t="s">
        <v>598</v>
      </c>
      <c r="M8124" s="72" t="s">
        <v>248</v>
      </c>
    </row>
    <row r="8125" spans="2:13" x14ac:dyDescent="0.25">
      <c r="B8125" s="72" t="s">
        <v>143</v>
      </c>
      <c r="C8125" s="72" t="s">
        <v>144</v>
      </c>
      <c r="D8125" s="72" t="s">
        <v>12</v>
      </c>
      <c r="E8125" s="72" t="s">
        <v>181</v>
      </c>
      <c r="F8125" s="73">
        <v>-153</v>
      </c>
      <c r="G8125" s="72" t="s">
        <v>14</v>
      </c>
      <c r="H8125" s="72" t="s">
        <v>15</v>
      </c>
      <c r="I8125" s="72" t="s">
        <v>16</v>
      </c>
      <c r="J8125" s="72" t="s">
        <v>18</v>
      </c>
      <c r="K8125" s="72" t="s">
        <v>147</v>
      </c>
      <c r="L8125" s="72" t="s">
        <v>388</v>
      </c>
      <c r="M8125" s="72"/>
    </row>
    <row r="8126" spans="2:13" x14ac:dyDescent="0.25">
      <c r="B8126" s="72" t="s">
        <v>143</v>
      </c>
      <c r="C8126" s="72" t="s">
        <v>144</v>
      </c>
      <c r="D8126" s="72" t="s">
        <v>12</v>
      </c>
      <c r="E8126" s="72" t="s">
        <v>188</v>
      </c>
      <c r="F8126" s="73">
        <v>393762</v>
      </c>
      <c r="G8126" s="72" t="s">
        <v>14</v>
      </c>
      <c r="H8126" s="72" t="s">
        <v>15</v>
      </c>
      <c r="I8126" s="72" t="s">
        <v>16</v>
      </c>
      <c r="J8126" s="72" t="s">
        <v>18</v>
      </c>
      <c r="K8126" s="72" t="s">
        <v>33</v>
      </c>
      <c r="L8126" s="72" t="s">
        <v>682</v>
      </c>
      <c r="M8126" s="72" t="s">
        <v>191</v>
      </c>
    </row>
    <row r="8127" spans="2:13" x14ac:dyDescent="0.25">
      <c r="B8127" s="72" t="s">
        <v>143</v>
      </c>
      <c r="C8127" s="72" t="s">
        <v>144</v>
      </c>
      <c r="D8127" s="72" t="s">
        <v>12</v>
      </c>
      <c r="E8127" s="72" t="s">
        <v>152</v>
      </c>
      <c r="F8127" s="73">
        <v>-1260</v>
      </c>
      <c r="G8127" s="72" t="s">
        <v>14</v>
      </c>
      <c r="H8127" s="72" t="s">
        <v>15</v>
      </c>
      <c r="I8127" s="72" t="s">
        <v>16</v>
      </c>
      <c r="J8127" s="72" t="s">
        <v>18</v>
      </c>
      <c r="K8127" s="72" t="s">
        <v>33</v>
      </c>
      <c r="L8127" s="72" t="s">
        <v>613</v>
      </c>
      <c r="M8127" s="72"/>
    </row>
    <row r="8128" spans="2:13" x14ac:dyDescent="0.25">
      <c r="B8128" s="72" t="s">
        <v>143</v>
      </c>
      <c r="C8128" s="72" t="s">
        <v>144</v>
      </c>
      <c r="D8128" s="72" t="s">
        <v>12</v>
      </c>
      <c r="E8128" s="72" t="s">
        <v>199</v>
      </c>
      <c r="F8128" s="73">
        <v>610</v>
      </c>
      <c r="G8128" s="72" t="s">
        <v>14</v>
      </c>
      <c r="H8128" s="72" t="s">
        <v>15</v>
      </c>
      <c r="I8128" s="72" t="s">
        <v>16</v>
      </c>
      <c r="J8128" s="72" t="s">
        <v>18</v>
      </c>
      <c r="K8128" s="72" t="s">
        <v>33</v>
      </c>
      <c r="L8128" s="72" t="s">
        <v>858</v>
      </c>
      <c r="M8128" s="72"/>
    </row>
    <row r="8129" spans="2:13" x14ac:dyDescent="0.25">
      <c r="B8129" s="72" t="s">
        <v>143</v>
      </c>
      <c r="C8129" s="72" t="s">
        <v>144</v>
      </c>
      <c r="D8129" s="72" t="s">
        <v>12</v>
      </c>
      <c r="E8129" s="72" t="s">
        <v>219</v>
      </c>
      <c r="F8129" s="73">
        <v>2</v>
      </c>
      <c r="G8129" s="72" t="s">
        <v>14</v>
      </c>
      <c r="H8129" s="72" t="s">
        <v>155</v>
      </c>
      <c r="I8129" s="72" t="s">
        <v>16</v>
      </c>
      <c r="J8129" s="72" t="s">
        <v>18</v>
      </c>
      <c r="K8129" s="72" t="s">
        <v>24</v>
      </c>
      <c r="L8129" s="72" t="s">
        <v>344</v>
      </c>
      <c r="M8129" s="72"/>
    </row>
    <row r="8130" spans="2:13" x14ac:dyDescent="0.25">
      <c r="B8130" s="72" t="s">
        <v>143</v>
      </c>
      <c r="C8130" s="72" t="s">
        <v>144</v>
      </c>
      <c r="D8130" s="72" t="s">
        <v>12</v>
      </c>
      <c r="E8130" s="72" t="s">
        <v>175</v>
      </c>
      <c r="F8130" s="73">
        <v>-1</v>
      </c>
      <c r="G8130" s="72" t="s">
        <v>14</v>
      </c>
      <c r="H8130" s="72" t="s">
        <v>15</v>
      </c>
      <c r="I8130" s="72" t="s">
        <v>16</v>
      </c>
      <c r="J8130" s="72" t="s">
        <v>18</v>
      </c>
      <c r="K8130" s="72" t="s">
        <v>24</v>
      </c>
      <c r="L8130" s="72" t="s">
        <v>25</v>
      </c>
      <c r="M8130" s="72"/>
    </row>
    <row r="8131" spans="2:13" x14ac:dyDescent="0.25">
      <c r="B8131" s="72" t="s">
        <v>143</v>
      </c>
      <c r="C8131" s="72" t="s">
        <v>144</v>
      </c>
      <c r="D8131" s="72" t="s">
        <v>12</v>
      </c>
      <c r="E8131" s="72" t="s">
        <v>197</v>
      </c>
      <c r="F8131" s="73">
        <v>685905</v>
      </c>
      <c r="G8131" s="72" t="s">
        <v>14</v>
      </c>
      <c r="H8131" s="72" t="s">
        <v>15</v>
      </c>
      <c r="I8131" s="72" t="s">
        <v>16</v>
      </c>
      <c r="J8131" s="72" t="s">
        <v>18</v>
      </c>
      <c r="K8131" s="72" t="s">
        <v>147</v>
      </c>
      <c r="L8131" s="72" t="s">
        <v>196</v>
      </c>
      <c r="M8131" s="72" t="s">
        <v>163</v>
      </c>
    </row>
    <row r="8132" spans="2:13" x14ac:dyDescent="0.25">
      <c r="B8132" s="72" t="s">
        <v>143</v>
      </c>
      <c r="C8132" s="72" t="s">
        <v>144</v>
      </c>
      <c r="D8132" s="72" t="s">
        <v>12</v>
      </c>
      <c r="E8132" s="72" t="s">
        <v>282</v>
      </c>
      <c r="F8132" s="73">
        <v>-198</v>
      </c>
      <c r="G8132" s="72" t="s">
        <v>14</v>
      </c>
      <c r="H8132" s="72" t="s">
        <v>155</v>
      </c>
      <c r="I8132" s="72" t="s">
        <v>16</v>
      </c>
      <c r="J8132" s="72" t="s">
        <v>18</v>
      </c>
      <c r="K8132" s="72" t="s">
        <v>33</v>
      </c>
      <c r="L8132" s="72" t="s">
        <v>233</v>
      </c>
      <c r="M8132" s="72"/>
    </row>
    <row r="8133" spans="2:13" x14ac:dyDescent="0.25">
      <c r="B8133" s="72" t="s">
        <v>143</v>
      </c>
      <c r="C8133" s="72" t="s">
        <v>144</v>
      </c>
      <c r="D8133" s="72" t="s">
        <v>12</v>
      </c>
      <c r="E8133" s="72" t="s">
        <v>335</v>
      </c>
      <c r="F8133" s="73">
        <v>44701</v>
      </c>
      <c r="G8133" s="72" t="s">
        <v>14</v>
      </c>
      <c r="H8133" s="72" t="s">
        <v>155</v>
      </c>
      <c r="I8133" s="72" t="s">
        <v>16</v>
      </c>
      <c r="J8133" s="72" t="s">
        <v>18</v>
      </c>
      <c r="K8133" s="72" t="s">
        <v>21</v>
      </c>
      <c r="L8133" s="72" t="s">
        <v>352</v>
      </c>
      <c r="M8133" s="72" t="s">
        <v>322</v>
      </c>
    </row>
    <row r="8134" spans="2:13" x14ac:dyDescent="0.25">
      <c r="B8134" s="72" t="s">
        <v>143</v>
      </c>
      <c r="C8134" s="72" t="s">
        <v>144</v>
      </c>
      <c r="D8134" s="72" t="s">
        <v>12</v>
      </c>
      <c r="E8134" s="72" t="s">
        <v>240</v>
      </c>
      <c r="F8134" s="73">
        <v>-11137</v>
      </c>
      <c r="G8134" s="72" t="s">
        <v>14</v>
      </c>
      <c r="H8134" s="72" t="s">
        <v>15</v>
      </c>
      <c r="I8134" s="72" t="s">
        <v>16</v>
      </c>
      <c r="J8134" s="72" t="s">
        <v>18</v>
      </c>
      <c r="K8134" s="72" t="s">
        <v>147</v>
      </c>
      <c r="L8134" s="72" t="s">
        <v>235</v>
      </c>
      <c r="M8134" s="72"/>
    </row>
    <row r="8135" spans="2:13" x14ac:dyDescent="0.25">
      <c r="B8135" s="72" t="s">
        <v>143</v>
      </c>
      <c r="C8135" s="72" t="s">
        <v>144</v>
      </c>
      <c r="D8135" s="72" t="s">
        <v>12</v>
      </c>
      <c r="E8135" s="72" t="s">
        <v>177</v>
      </c>
      <c r="F8135" s="73">
        <v>99547</v>
      </c>
      <c r="G8135" s="72" t="s">
        <v>14</v>
      </c>
      <c r="H8135" s="72" t="s">
        <v>15</v>
      </c>
      <c r="I8135" s="72" t="s">
        <v>16</v>
      </c>
      <c r="J8135" s="72" t="s">
        <v>18</v>
      </c>
      <c r="K8135" s="72" t="s">
        <v>214</v>
      </c>
      <c r="L8135" s="72" t="s">
        <v>740</v>
      </c>
      <c r="M8135" s="72"/>
    </row>
    <row r="8136" spans="2:13" x14ac:dyDescent="0.25">
      <c r="B8136" s="72" t="s">
        <v>143</v>
      </c>
      <c r="C8136" s="72" t="s">
        <v>144</v>
      </c>
      <c r="D8136" s="72" t="s">
        <v>12</v>
      </c>
      <c r="E8136" s="72" t="s">
        <v>197</v>
      </c>
      <c r="F8136" s="73">
        <v>21786</v>
      </c>
      <c r="G8136" s="72" t="s">
        <v>14</v>
      </c>
      <c r="H8136" s="72" t="s">
        <v>15</v>
      </c>
      <c r="I8136" s="72" t="s">
        <v>16</v>
      </c>
      <c r="J8136" s="72" t="s">
        <v>18</v>
      </c>
      <c r="K8136" s="72" t="s">
        <v>214</v>
      </c>
      <c r="L8136" s="72" t="s">
        <v>647</v>
      </c>
      <c r="M8136" s="72" t="s">
        <v>191</v>
      </c>
    </row>
    <row r="8137" spans="2:13" x14ac:dyDescent="0.25">
      <c r="B8137" s="72" t="s">
        <v>143</v>
      </c>
      <c r="C8137" s="72" t="s">
        <v>144</v>
      </c>
      <c r="D8137" s="72" t="s">
        <v>12</v>
      </c>
      <c r="E8137" s="72" t="s">
        <v>229</v>
      </c>
      <c r="F8137" s="73">
        <v>-171132</v>
      </c>
      <c r="G8137" s="72" t="s">
        <v>14</v>
      </c>
      <c r="H8137" s="72" t="s">
        <v>15</v>
      </c>
      <c r="I8137" s="72" t="s">
        <v>16</v>
      </c>
      <c r="J8137" s="72" t="s">
        <v>18</v>
      </c>
      <c r="K8137" s="72" t="s">
        <v>33</v>
      </c>
      <c r="L8137" s="72" t="s">
        <v>429</v>
      </c>
      <c r="M8137" s="72"/>
    </row>
    <row r="8138" spans="2:13" x14ac:dyDescent="0.25">
      <c r="B8138" s="72" t="s">
        <v>143</v>
      </c>
      <c r="C8138" s="72" t="s">
        <v>144</v>
      </c>
      <c r="D8138" s="72" t="s">
        <v>12</v>
      </c>
      <c r="E8138" s="72" t="s">
        <v>181</v>
      </c>
      <c r="F8138" s="73">
        <v>-2166</v>
      </c>
      <c r="G8138" s="72" t="s">
        <v>14</v>
      </c>
      <c r="H8138" s="72" t="s">
        <v>155</v>
      </c>
      <c r="I8138" s="72" t="s">
        <v>16</v>
      </c>
      <c r="J8138" s="72" t="s">
        <v>18</v>
      </c>
      <c r="K8138" s="72" t="s">
        <v>269</v>
      </c>
      <c r="L8138" s="72" t="s">
        <v>717</v>
      </c>
      <c r="M8138" s="72"/>
    </row>
    <row r="8139" spans="2:13" x14ac:dyDescent="0.25">
      <c r="B8139" s="72" t="s">
        <v>143</v>
      </c>
      <c r="C8139" s="72" t="s">
        <v>144</v>
      </c>
      <c r="D8139" s="72" t="s">
        <v>12</v>
      </c>
      <c r="E8139" s="72" t="s">
        <v>335</v>
      </c>
      <c r="F8139" s="73">
        <v>684746</v>
      </c>
      <c r="G8139" s="72" t="s">
        <v>14</v>
      </c>
      <c r="H8139" s="72" t="s">
        <v>15</v>
      </c>
      <c r="I8139" s="72" t="s">
        <v>16</v>
      </c>
      <c r="J8139" s="72" t="s">
        <v>18</v>
      </c>
      <c r="K8139" s="72" t="s">
        <v>161</v>
      </c>
      <c r="L8139" s="72" t="s">
        <v>793</v>
      </c>
      <c r="M8139" s="72" t="s">
        <v>322</v>
      </c>
    </row>
    <row r="8140" spans="2:13" x14ac:dyDescent="0.25">
      <c r="B8140" s="72" t="s">
        <v>143</v>
      </c>
      <c r="C8140" s="72" t="s">
        <v>144</v>
      </c>
      <c r="D8140" s="72" t="s">
        <v>12</v>
      </c>
      <c r="E8140" s="72" t="s">
        <v>213</v>
      </c>
      <c r="F8140" s="73">
        <v>1548586</v>
      </c>
      <c r="G8140" s="72" t="s">
        <v>14</v>
      </c>
      <c r="H8140" s="72" t="s">
        <v>15</v>
      </c>
      <c r="I8140" s="72" t="s">
        <v>16</v>
      </c>
      <c r="J8140" s="72" t="s">
        <v>18</v>
      </c>
      <c r="K8140" s="72" t="s">
        <v>184</v>
      </c>
      <c r="L8140" s="72" t="s">
        <v>336</v>
      </c>
      <c r="M8140" s="72" t="s">
        <v>191</v>
      </c>
    </row>
    <row r="8141" spans="2:13" x14ac:dyDescent="0.25">
      <c r="B8141" s="72" t="s">
        <v>143</v>
      </c>
      <c r="C8141" s="72" t="s">
        <v>144</v>
      </c>
      <c r="D8141" s="72" t="s">
        <v>12</v>
      </c>
      <c r="E8141" s="72" t="s">
        <v>152</v>
      </c>
      <c r="F8141" s="73">
        <v>-202564</v>
      </c>
      <c r="G8141" s="72" t="s">
        <v>14</v>
      </c>
      <c r="H8141" s="72" t="s">
        <v>15</v>
      </c>
      <c r="I8141" s="72" t="s">
        <v>16</v>
      </c>
      <c r="J8141" s="72" t="s">
        <v>18</v>
      </c>
      <c r="K8141" s="72" t="s">
        <v>147</v>
      </c>
      <c r="L8141" s="72" t="s">
        <v>295</v>
      </c>
      <c r="M8141" s="72"/>
    </row>
    <row r="8142" spans="2:13" x14ac:dyDescent="0.25">
      <c r="B8142" s="72" t="s">
        <v>143</v>
      </c>
      <c r="C8142" s="72" t="s">
        <v>144</v>
      </c>
      <c r="D8142" s="72" t="s">
        <v>12</v>
      </c>
      <c r="E8142" s="72" t="s">
        <v>157</v>
      </c>
      <c r="F8142" s="73">
        <v>734778</v>
      </c>
      <c r="G8142" s="72" t="s">
        <v>14</v>
      </c>
      <c r="H8142" s="72" t="s">
        <v>15</v>
      </c>
      <c r="I8142" s="72" t="s">
        <v>16</v>
      </c>
      <c r="J8142" s="72" t="s">
        <v>18</v>
      </c>
      <c r="K8142" s="72" t="s">
        <v>33</v>
      </c>
      <c r="L8142" s="72" t="s">
        <v>261</v>
      </c>
      <c r="M8142" s="72" t="s">
        <v>159</v>
      </c>
    </row>
    <row r="8143" spans="2:13" x14ac:dyDescent="0.25">
      <c r="B8143" s="72" t="s">
        <v>143</v>
      </c>
      <c r="C8143" s="72" t="s">
        <v>144</v>
      </c>
      <c r="D8143" s="72" t="s">
        <v>12</v>
      </c>
      <c r="E8143" s="72" t="s">
        <v>282</v>
      </c>
      <c r="F8143" s="73">
        <v>-522</v>
      </c>
      <c r="G8143" s="72" t="s">
        <v>14</v>
      </c>
      <c r="H8143" s="72" t="s">
        <v>155</v>
      </c>
      <c r="I8143" s="72" t="s">
        <v>16</v>
      </c>
      <c r="J8143" s="72" t="s">
        <v>18</v>
      </c>
      <c r="K8143" s="72" t="s">
        <v>33</v>
      </c>
      <c r="L8143" s="72" t="s">
        <v>491</v>
      </c>
      <c r="M8143" s="72"/>
    </row>
    <row r="8144" spans="2:13" x14ac:dyDescent="0.25">
      <c r="B8144" s="72" t="s">
        <v>143</v>
      </c>
      <c r="C8144" s="72" t="s">
        <v>144</v>
      </c>
      <c r="D8144" s="72" t="s">
        <v>12</v>
      </c>
      <c r="E8144" s="72" t="s">
        <v>170</v>
      </c>
      <c r="F8144" s="73">
        <v>748</v>
      </c>
      <c r="G8144" s="72" t="s">
        <v>14</v>
      </c>
      <c r="H8144" s="72" t="s">
        <v>15</v>
      </c>
      <c r="I8144" s="72" t="s">
        <v>16</v>
      </c>
      <c r="J8144" s="72" t="s">
        <v>18</v>
      </c>
      <c r="K8144" s="72" t="s">
        <v>161</v>
      </c>
      <c r="L8144" s="72" t="s">
        <v>162</v>
      </c>
      <c r="M8144" s="72" t="s">
        <v>172</v>
      </c>
    </row>
    <row r="8145" spans="2:13" x14ac:dyDescent="0.25">
      <c r="B8145" s="72" t="s">
        <v>143</v>
      </c>
      <c r="C8145" s="72" t="s">
        <v>144</v>
      </c>
      <c r="D8145" s="72" t="s">
        <v>12</v>
      </c>
      <c r="E8145" s="72" t="s">
        <v>183</v>
      </c>
      <c r="F8145" s="73">
        <v>53002</v>
      </c>
      <c r="G8145" s="72" t="s">
        <v>14</v>
      </c>
      <c r="H8145" s="72" t="s">
        <v>15</v>
      </c>
      <c r="I8145" s="72" t="s">
        <v>16</v>
      </c>
      <c r="J8145" s="72" t="s">
        <v>18</v>
      </c>
      <c r="K8145" s="72" t="s">
        <v>21</v>
      </c>
      <c r="L8145" s="72" t="s">
        <v>325</v>
      </c>
      <c r="M8145" s="72" t="s">
        <v>163</v>
      </c>
    </row>
    <row r="8146" spans="2:13" x14ac:dyDescent="0.25">
      <c r="B8146" s="72" t="s">
        <v>143</v>
      </c>
      <c r="C8146" s="72" t="s">
        <v>144</v>
      </c>
      <c r="D8146" s="72" t="s">
        <v>12</v>
      </c>
      <c r="E8146" s="72" t="s">
        <v>152</v>
      </c>
      <c r="F8146" s="73">
        <v>-160</v>
      </c>
      <c r="G8146" s="72" t="s">
        <v>14</v>
      </c>
      <c r="H8146" s="72" t="s">
        <v>15</v>
      </c>
      <c r="I8146" s="72" t="s">
        <v>16</v>
      </c>
      <c r="J8146" s="72" t="s">
        <v>18</v>
      </c>
      <c r="K8146" s="72" t="s">
        <v>33</v>
      </c>
      <c r="L8146" s="72" t="s">
        <v>410</v>
      </c>
      <c r="M8146" s="72"/>
    </row>
    <row r="8147" spans="2:13" x14ac:dyDescent="0.25">
      <c r="B8147" s="72" t="s">
        <v>143</v>
      </c>
      <c r="C8147" s="72" t="s">
        <v>144</v>
      </c>
      <c r="D8147" s="72" t="s">
        <v>12</v>
      </c>
      <c r="E8147" s="72" t="s">
        <v>152</v>
      </c>
      <c r="F8147" s="73">
        <v>-24</v>
      </c>
      <c r="G8147" s="72" t="s">
        <v>14</v>
      </c>
      <c r="H8147" s="72" t="s">
        <v>15</v>
      </c>
      <c r="I8147" s="72" t="s">
        <v>16</v>
      </c>
      <c r="J8147" s="72" t="s">
        <v>371</v>
      </c>
      <c r="K8147" s="72" t="s">
        <v>147</v>
      </c>
      <c r="L8147" s="72" t="s">
        <v>295</v>
      </c>
      <c r="M8147" s="72"/>
    </row>
    <row r="8148" spans="2:13" x14ac:dyDescent="0.25">
      <c r="B8148" s="72" t="s">
        <v>143</v>
      </c>
      <c r="C8148" s="72" t="s">
        <v>144</v>
      </c>
      <c r="D8148" s="72" t="s">
        <v>12</v>
      </c>
      <c r="E8148" s="72" t="s">
        <v>219</v>
      </c>
      <c r="F8148" s="73">
        <v>1016</v>
      </c>
      <c r="G8148" s="72" t="s">
        <v>14</v>
      </c>
      <c r="H8148" s="72" t="s">
        <v>15</v>
      </c>
      <c r="I8148" s="72" t="s">
        <v>16</v>
      </c>
      <c r="J8148" s="72" t="s">
        <v>18</v>
      </c>
      <c r="K8148" s="72" t="s">
        <v>24</v>
      </c>
      <c r="L8148" s="72" t="s">
        <v>661</v>
      </c>
      <c r="M8148" s="72"/>
    </row>
    <row r="8149" spans="2:13" x14ac:dyDescent="0.25">
      <c r="B8149" s="72" t="s">
        <v>143</v>
      </c>
      <c r="C8149" s="72" t="s">
        <v>144</v>
      </c>
      <c r="D8149" s="72" t="s">
        <v>12</v>
      </c>
      <c r="E8149" s="72" t="s">
        <v>229</v>
      </c>
      <c r="F8149" s="73">
        <v>-24468</v>
      </c>
      <c r="G8149" s="72" t="s">
        <v>14</v>
      </c>
      <c r="H8149" s="72" t="s">
        <v>15</v>
      </c>
      <c r="I8149" s="72" t="s">
        <v>16</v>
      </c>
      <c r="J8149" s="72" t="s">
        <v>18</v>
      </c>
      <c r="K8149" s="72" t="s">
        <v>214</v>
      </c>
      <c r="L8149" s="72" t="s">
        <v>502</v>
      </c>
      <c r="M8149" s="72"/>
    </row>
    <row r="8150" spans="2:13" x14ac:dyDescent="0.25">
      <c r="B8150" s="72" t="s">
        <v>143</v>
      </c>
      <c r="C8150" s="72" t="s">
        <v>144</v>
      </c>
      <c r="D8150" s="72" t="s">
        <v>12</v>
      </c>
      <c r="E8150" s="72" t="s">
        <v>181</v>
      </c>
      <c r="F8150" s="73">
        <v>-350</v>
      </c>
      <c r="G8150" s="72" t="s">
        <v>14</v>
      </c>
      <c r="H8150" s="72" t="s">
        <v>15</v>
      </c>
      <c r="I8150" s="72" t="s">
        <v>16</v>
      </c>
      <c r="J8150" s="72" t="s">
        <v>18</v>
      </c>
      <c r="K8150" s="72" t="s">
        <v>147</v>
      </c>
      <c r="L8150" s="72" t="s">
        <v>550</v>
      </c>
      <c r="M8150" s="72"/>
    </row>
    <row r="8151" spans="2:13" x14ac:dyDescent="0.25">
      <c r="B8151" s="72" t="s">
        <v>143</v>
      </c>
      <c r="C8151" s="72" t="s">
        <v>144</v>
      </c>
      <c r="D8151" s="72" t="s">
        <v>12</v>
      </c>
      <c r="E8151" s="72" t="s">
        <v>199</v>
      </c>
      <c r="F8151" s="73">
        <v>94850</v>
      </c>
      <c r="G8151" s="72" t="s">
        <v>14</v>
      </c>
      <c r="H8151" s="72" t="s">
        <v>15</v>
      </c>
      <c r="I8151" s="72" t="s">
        <v>16</v>
      </c>
      <c r="J8151" s="72" t="s">
        <v>18</v>
      </c>
      <c r="K8151" s="72" t="s">
        <v>21</v>
      </c>
      <c r="L8151" s="72" t="s">
        <v>198</v>
      </c>
      <c r="M8151" s="72"/>
    </row>
    <row r="8152" spans="2:13" x14ac:dyDescent="0.25">
      <c r="B8152" s="72" t="s">
        <v>143</v>
      </c>
      <c r="C8152" s="72" t="s">
        <v>144</v>
      </c>
      <c r="D8152" s="72" t="s">
        <v>12</v>
      </c>
      <c r="E8152" s="72" t="s">
        <v>188</v>
      </c>
      <c r="F8152" s="73">
        <v>271816</v>
      </c>
      <c r="G8152" s="72" t="s">
        <v>14</v>
      </c>
      <c r="H8152" s="72" t="s">
        <v>155</v>
      </c>
      <c r="I8152" s="72" t="s">
        <v>16</v>
      </c>
      <c r="J8152" s="72" t="s">
        <v>18</v>
      </c>
      <c r="K8152" s="72" t="s">
        <v>147</v>
      </c>
      <c r="L8152" s="72" t="s">
        <v>417</v>
      </c>
      <c r="M8152" s="72" t="s">
        <v>191</v>
      </c>
    </row>
    <row r="8153" spans="2:13" x14ac:dyDescent="0.25">
      <c r="B8153" s="72" t="s">
        <v>143</v>
      </c>
      <c r="C8153" s="72" t="s">
        <v>144</v>
      </c>
      <c r="D8153" s="72" t="s">
        <v>12</v>
      </c>
      <c r="E8153" s="72" t="s">
        <v>227</v>
      </c>
      <c r="F8153" s="73">
        <v>17580</v>
      </c>
      <c r="G8153" s="72" t="s">
        <v>14</v>
      </c>
      <c r="H8153" s="72" t="s">
        <v>15</v>
      </c>
      <c r="I8153" s="72" t="s">
        <v>16</v>
      </c>
      <c r="J8153" s="72" t="s">
        <v>18</v>
      </c>
      <c r="K8153" s="72" t="s">
        <v>245</v>
      </c>
      <c r="L8153" s="72" t="s">
        <v>567</v>
      </c>
      <c r="M8153" s="72" t="s">
        <v>151</v>
      </c>
    </row>
    <row r="8154" spans="2:13" x14ac:dyDescent="0.25">
      <c r="B8154" s="72" t="s">
        <v>143</v>
      </c>
      <c r="C8154" s="72" t="s">
        <v>144</v>
      </c>
      <c r="D8154" s="72" t="s">
        <v>12</v>
      </c>
      <c r="E8154" s="72" t="s">
        <v>145</v>
      </c>
      <c r="F8154" s="73">
        <v>-7066</v>
      </c>
      <c r="G8154" s="72" t="s">
        <v>14</v>
      </c>
      <c r="H8154" s="72" t="s">
        <v>15</v>
      </c>
      <c r="I8154" s="72" t="s">
        <v>16</v>
      </c>
      <c r="J8154" s="72" t="s">
        <v>18</v>
      </c>
      <c r="K8154" s="72" t="s">
        <v>267</v>
      </c>
      <c r="L8154" s="72" t="s">
        <v>308</v>
      </c>
      <c r="M8154" s="72"/>
    </row>
    <row r="8155" spans="2:13" x14ac:dyDescent="0.25">
      <c r="B8155" s="72" t="s">
        <v>143</v>
      </c>
      <c r="C8155" s="72" t="s">
        <v>144</v>
      </c>
      <c r="D8155" s="72" t="s">
        <v>12</v>
      </c>
      <c r="E8155" s="72" t="s">
        <v>282</v>
      </c>
      <c r="F8155" s="73">
        <v>-2038</v>
      </c>
      <c r="G8155" s="72" t="s">
        <v>14</v>
      </c>
      <c r="H8155" s="72" t="s">
        <v>155</v>
      </c>
      <c r="I8155" s="72" t="s">
        <v>16</v>
      </c>
      <c r="J8155" s="72" t="s">
        <v>18</v>
      </c>
      <c r="K8155" s="72" t="s">
        <v>267</v>
      </c>
      <c r="L8155" s="72" t="s">
        <v>268</v>
      </c>
      <c r="M8155" s="72"/>
    </row>
    <row r="8156" spans="2:13" x14ac:dyDescent="0.25">
      <c r="B8156" s="72" t="s">
        <v>143</v>
      </c>
      <c r="C8156" s="72" t="s">
        <v>144</v>
      </c>
      <c r="D8156" s="72" t="s">
        <v>12</v>
      </c>
      <c r="E8156" s="72" t="s">
        <v>229</v>
      </c>
      <c r="F8156" s="73">
        <v>-2357</v>
      </c>
      <c r="G8156" s="72" t="s">
        <v>14</v>
      </c>
      <c r="H8156" s="72" t="s">
        <v>155</v>
      </c>
      <c r="I8156" s="72" t="s">
        <v>16</v>
      </c>
      <c r="J8156" s="72" t="s">
        <v>18</v>
      </c>
      <c r="K8156" s="72" t="s">
        <v>33</v>
      </c>
      <c r="L8156" s="72" t="s">
        <v>233</v>
      </c>
      <c r="M8156" s="72"/>
    </row>
    <row r="8157" spans="2:13" x14ac:dyDescent="0.25">
      <c r="B8157" s="72" t="s">
        <v>143</v>
      </c>
      <c r="C8157" s="72" t="s">
        <v>144</v>
      </c>
      <c r="D8157" s="72" t="s">
        <v>12</v>
      </c>
      <c r="E8157" s="72" t="s">
        <v>160</v>
      </c>
      <c r="F8157" s="73">
        <v>448122</v>
      </c>
      <c r="G8157" s="72" t="s">
        <v>14</v>
      </c>
      <c r="H8157" s="72" t="s">
        <v>15</v>
      </c>
      <c r="I8157" s="72" t="s">
        <v>16</v>
      </c>
      <c r="J8157" s="72" t="s">
        <v>18</v>
      </c>
      <c r="K8157" s="72" t="s">
        <v>147</v>
      </c>
      <c r="L8157" s="72" t="s">
        <v>523</v>
      </c>
      <c r="M8157" s="72" t="s">
        <v>248</v>
      </c>
    </row>
    <row r="8158" spans="2:13" x14ac:dyDescent="0.25">
      <c r="B8158" s="72" t="s">
        <v>143</v>
      </c>
      <c r="C8158" s="72" t="s">
        <v>144</v>
      </c>
      <c r="D8158" s="72" t="s">
        <v>12</v>
      </c>
      <c r="E8158" s="72" t="s">
        <v>152</v>
      </c>
      <c r="F8158" s="73">
        <v>-144</v>
      </c>
      <c r="G8158" s="72" t="s">
        <v>14</v>
      </c>
      <c r="H8158" s="72" t="s">
        <v>15</v>
      </c>
      <c r="I8158" s="72" t="s">
        <v>136</v>
      </c>
      <c r="J8158" s="72" t="s">
        <v>18</v>
      </c>
      <c r="K8158" s="72" t="s">
        <v>33</v>
      </c>
      <c r="L8158" s="72" t="s">
        <v>232</v>
      </c>
      <c r="M8158" s="72"/>
    </row>
    <row r="8159" spans="2:13" x14ac:dyDescent="0.25">
      <c r="B8159" s="72" t="s">
        <v>143</v>
      </c>
      <c r="C8159" s="72" t="s">
        <v>144</v>
      </c>
      <c r="D8159" s="72" t="s">
        <v>12</v>
      </c>
      <c r="E8159" s="72" t="s">
        <v>181</v>
      </c>
      <c r="F8159" s="73">
        <v>-145</v>
      </c>
      <c r="G8159" s="72" t="s">
        <v>14</v>
      </c>
      <c r="H8159" s="72" t="s">
        <v>15</v>
      </c>
      <c r="I8159" s="72" t="s">
        <v>16</v>
      </c>
      <c r="J8159" s="72" t="s">
        <v>18</v>
      </c>
      <c r="K8159" s="72" t="s">
        <v>161</v>
      </c>
      <c r="L8159" s="72" t="s">
        <v>315</v>
      </c>
      <c r="M8159" s="72"/>
    </row>
    <row r="8160" spans="2:13" x14ac:dyDescent="0.25">
      <c r="B8160" s="72" t="s">
        <v>143</v>
      </c>
      <c r="C8160" s="72" t="s">
        <v>144</v>
      </c>
      <c r="D8160" s="72" t="s">
        <v>12</v>
      </c>
      <c r="E8160" s="72" t="s">
        <v>219</v>
      </c>
      <c r="F8160" s="73">
        <v>11107</v>
      </c>
      <c r="G8160" s="72" t="s">
        <v>14</v>
      </c>
      <c r="H8160" s="72" t="s">
        <v>15</v>
      </c>
      <c r="I8160" s="72" t="s">
        <v>136</v>
      </c>
      <c r="J8160" s="72" t="s">
        <v>18</v>
      </c>
      <c r="K8160" s="72" t="s">
        <v>147</v>
      </c>
      <c r="L8160" s="72" t="s">
        <v>378</v>
      </c>
      <c r="M8160" s="72"/>
    </row>
    <row r="8161" spans="2:13" x14ac:dyDescent="0.25">
      <c r="B8161" s="72" t="s">
        <v>143</v>
      </c>
      <c r="C8161" s="72" t="s">
        <v>144</v>
      </c>
      <c r="D8161" s="72" t="s">
        <v>12</v>
      </c>
      <c r="E8161" s="72" t="s">
        <v>181</v>
      </c>
      <c r="F8161" s="73">
        <v>-31</v>
      </c>
      <c r="G8161" s="72" t="s">
        <v>14</v>
      </c>
      <c r="H8161" s="72" t="s">
        <v>15</v>
      </c>
      <c r="I8161" s="72" t="s">
        <v>136</v>
      </c>
      <c r="J8161" s="72" t="s">
        <v>18</v>
      </c>
      <c r="K8161" s="72" t="s">
        <v>27</v>
      </c>
      <c r="L8161" s="72" t="s">
        <v>405</v>
      </c>
      <c r="M8161" s="72"/>
    </row>
    <row r="8162" spans="2:13" x14ac:dyDescent="0.25">
      <c r="B8162" s="72" t="s">
        <v>143</v>
      </c>
      <c r="C8162" s="72" t="s">
        <v>144</v>
      </c>
      <c r="D8162" s="72" t="s">
        <v>12</v>
      </c>
      <c r="E8162" s="72" t="s">
        <v>188</v>
      </c>
      <c r="F8162" s="73">
        <v>203057</v>
      </c>
      <c r="G8162" s="72" t="s">
        <v>14</v>
      </c>
      <c r="H8162" s="72" t="s">
        <v>155</v>
      </c>
      <c r="I8162" s="72" t="s">
        <v>16</v>
      </c>
      <c r="J8162" s="72" t="s">
        <v>18</v>
      </c>
      <c r="K8162" s="72" t="s">
        <v>21</v>
      </c>
      <c r="L8162" s="72" t="s">
        <v>352</v>
      </c>
      <c r="M8162" s="72" t="s">
        <v>191</v>
      </c>
    </row>
    <row r="8163" spans="2:13" x14ac:dyDescent="0.25">
      <c r="B8163" s="72" t="s">
        <v>143</v>
      </c>
      <c r="C8163" s="72" t="s">
        <v>144</v>
      </c>
      <c r="D8163" s="72" t="s">
        <v>12</v>
      </c>
      <c r="E8163" s="72" t="s">
        <v>183</v>
      </c>
      <c r="F8163" s="73">
        <v>11977</v>
      </c>
      <c r="G8163" s="72" t="s">
        <v>14</v>
      </c>
      <c r="H8163" s="72" t="s">
        <v>15</v>
      </c>
      <c r="I8163" s="72" t="s">
        <v>16</v>
      </c>
      <c r="J8163" s="72" t="s">
        <v>18</v>
      </c>
      <c r="K8163" s="72" t="s">
        <v>214</v>
      </c>
      <c r="L8163" s="72" t="s">
        <v>726</v>
      </c>
      <c r="M8163" s="72" t="s">
        <v>248</v>
      </c>
    </row>
    <row r="8164" spans="2:13" x14ac:dyDescent="0.25">
      <c r="B8164" s="72" t="s">
        <v>143</v>
      </c>
      <c r="C8164" s="72" t="s">
        <v>144</v>
      </c>
      <c r="D8164" s="72" t="s">
        <v>12</v>
      </c>
      <c r="E8164" s="72" t="s">
        <v>201</v>
      </c>
      <c r="F8164" s="73">
        <v>9273</v>
      </c>
      <c r="G8164" s="72" t="s">
        <v>14</v>
      </c>
      <c r="H8164" s="72" t="s">
        <v>155</v>
      </c>
      <c r="I8164" s="72" t="s">
        <v>16</v>
      </c>
      <c r="J8164" s="72" t="s">
        <v>18</v>
      </c>
      <c r="K8164" s="72" t="s">
        <v>147</v>
      </c>
      <c r="L8164" s="72" t="s">
        <v>275</v>
      </c>
      <c r="M8164" s="72" t="s">
        <v>159</v>
      </c>
    </row>
    <row r="8165" spans="2:13" x14ac:dyDescent="0.25">
      <c r="B8165" s="72" t="s">
        <v>143</v>
      </c>
      <c r="C8165" s="72" t="s">
        <v>144</v>
      </c>
      <c r="D8165" s="72" t="s">
        <v>12</v>
      </c>
      <c r="E8165" s="72" t="s">
        <v>335</v>
      </c>
      <c r="F8165" s="73">
        <v>135345</v>
      </c>
      <c r="G8165" s="72" t="s">
        <v>14</v>
      </c>
      <c r="H8165" s="72" t="s">
        <v>155</v>
      </c>
      <c r="I8165" s="72" t="s">
        <v>16</v>
      </c>
      <c r="J8165" s="72" t="s">
        <v>18</v>
      </c>
      <c r="K8165" s="72" t="s">
        <v>33</v>
      </c>
      <c r="L8165" s="72" t="s">
        <v>266</v>
      </c>
      <c r="M8165" s="72" t="s">
        <v>334</v>
      </c>
    </row>
    <row r="8166" spans="2:13" x14ac:dyDescent="0.25">
      <c r="B8166" s="72" t="s">
        <v>143</v>
      </c>
      <c r="C8166" s="72" t="s">
        <v>144</v>
      </c>
      <c r="D8166" s="72" t="s">
        <v>12</v>
      </c>
      <c r="E8166" s="72" t="s">
        <v>177</v>
      </c>
      <c r="F8166" s="73">
        <v>75231</v>
      </c>
      <c r="G8166" s="72" t="s">
        <v>14</v>
      </c>
      <c r="H8166" s="72" t="s">
        <v>15</v>
      </c>
      <c r="I8166" s="72" t="s">
        <v>16</v>
      </c>
      <c r="J8166" s="72" t="s">
        <v>18</v>
      </c>
      <c r="K8166" s="72" t="s">
        <v>168</v>
      </c>
      <c r="L8166" s="72" t="s">
        <v>744</v>
      </c>
      <c r="M8166" s="72"/>
    </row>
    <row r="8167" spans="2:13" x14ac:dyDescent="0.25">
      <c r="B8167" s="72" t="s">
        <v>143</v>
      </c>
      <c r="C8167" s="72" t="s">
        <v>144</v>
      </c>
      <c r="D8167" s="72" t="s">
        <v>12</v>
      </c>
      <c r="E8167" s="72" t="s">
        <v>197</v>
      </c>
      <c r="F8167" s="73">
        <v>121269</v>
      </c>
      <c r="G8167" s="72" t="s">
        <v>14</v>
      </c>
      <c r="H8167" s="72" t="s">
        <v>15</v>
      </c>
      <c r="I8167" s="72" t="s">
        <v>16</v>
      </c>
      <c r="J8167" s="72" t="s">
        <v>18</v>
      </c>
      <c r="K8167" s="72" t="s">
        <v>33</v>
      </c>
      <c r="L8167" s="72" t="s">
        <v>596</v>
      </c>
      <c r="M8167" s="72" t="s">
        <v>163</v>
      </c>
    </row>
    <row r="8168" spans="2:13" x14ac:dyDescent="0.25">
      <c r="B8168" s="72" t="s">
        <v>143</v>
      </c>
      <c r="C8168" s="72" t="s">
        <v>144</v>
      </c>
      <c r="D8168" s="72" t="s">
        <v>12</v>
      </c>
      <c r="E8168" s="72" t="s">
        <v>282</v>
      </c>
      <c r="F8168" s="73">
        <v>-21</v>
      </c>
      <c r="G8168" s="72" t="s">
        <v>14</v>
      </c>
      <c r="H8168" s="72" t="s">
        <v>155</v>
      </c>
      <c r="I8168" s="72" t="s">
        <v>16</v>
      </c>
      <c r="J8168" s="72" t="s">
        <v>18</v>
      </c>
      <c r="K8168" s="72" t="s">
        <v>21</v>
      </c>
      <c r="L8168" s="72" t="s">
        <v>272</v>
      </c>
      <c r="M8168" s="72"/>
    </row>
    <row r="8169" spans="2:13" x14ac:dyDescent="0.25">
      <c r="B8169" s="72" t="s">
        <v>143</v>
      </c>
      <c r="C8169" s="72" t="s">
        <v>144</v>
      </c>
      <c r="D8169" s="72" t="s">
        <v>12</v>
      </c>
      <c r="E8169" s="72" t="s">
        <v>170</v>
      </c>
      <c r="F8169" s="73">
        <v>41332</v>
      </c>
      <c r="G8169" s="72" t="s">
        <v>14</v>
      </c>
      <c r="H8169" s="72" t="s">
        <v>15</v>
      </c>
      <c r="I8169" s="72" t="s">
        <v>16</v>
      </c>
      <c r="J8169" s="72" t="s">
        <v>18</v>
      </c>
      <c r="K8169" s="72" t="s">
        <v>147</v>
      </c>
      <c r="L8169" s="72" t="s">
        <v>527</v>
      </c>
      <c r="M8169" s="72" t="s">
        <v>191</v>
      </c>
    </row>
    <row r="8170" spans="2:13" x14ac:dyDescent="0.25">
      <c r="B8170" s="72" t="s">
        <v>143</v>
      </c>
      <c r="C8170" s="72" t="s">
        <v>144</v>
      </c>
      <c r="D8170" s="72" t="s">
        <v>12</v>
      </c>
      <c r="E8170" s="72" t="s">
        <v>149</v>
      </c>
      <c r="F8170" s="73">
        <v>11496537</v>
      </c>
      <c r="G8170" s="72" t="s">
        <v>14</v>
      </c>
      <c r="H8170" s="72" t="s">
        <v>15</v>
      </c>
      <c r="I8170" s="72" t="s">
        <v>16</v>
      </c>
      <c r="J8170" s="72" t="s">
        <v>18</v>
      </c>
      <c r="K8170" s="72" t="s">
        <v>184</v>
      </c>
      <c r="L8170" s="72" t="s">
        <v>336</v>
      </c>
      <c r="M8170" s="72" t="s">
        <v>151</v>
      </c>
    </row>
    <row r="8171" spans="2:13" x14ac:dyDescent="0.25">
      <c r="B8171" s="72" t="s">
        <v>143</v>
      </c>
      <c r="C8171" s="72" t="s">
        <v>144</v>
      </c>
      <c r="D8171" s="72" t="s">
        <v>12</v>
      </c>
      <c r="E8171" s="72" t="s">
        <v>177</v>
      </c>
      <c r="F8171" s="73">
        <v>205721</v>
      </c>
      <c r="G8171" s="72" t="s">
        <v>14</v>
      </c>
      <c r="H8171" s="72" t="s">
        <v>155</v>
      </c>
      <c r="I8171" s="72" t="s">
        <v>16</v>
      </c>
      <c r="J8171" s="72" t="s">
        <v>18</v>
      </c>
      <c r="K8171" s="72" t="s">
        <v>33</v>
      </c>
      <c r="L8171" s="72" t="s">
        <v>360</v>
      </c>
      <c r="M8171" s="72"/>
    </row>
    <row r="8172" spans="2:13" x14ac:dyDescent="0.25">
      <c r="B8172" s="72" t="s">
        <v>143</v>
      </c>
      <c r="C8172" s="72" t="s">
        <v>144</v>
      </c>
      <c r="D8172" s="72" t="s">
        <v>12</v>
      </c>
      <c r="E8172" s="72" t="s">
        <v>160</v>
      </c>
      <c r="F8172" s="73">
        <v>198442</v>
      </c>
      <c r="G8172" s="72" t="s">
        <v>14</v>
      </c>
      <c r="H8172" s="72" t="s">
        <v>15</v>
      </c>
      <c r="I8172" s="72" t="s">
        <v>16</v>
      </c>
      <c r="J8172" s="72" t="s">
        <v>18</v>
      </c>
      <c r="K8172" s="72" t="s">
        <v>214</v>
      </c>
      <c r="L8172" s="72" t="s">
        <v>234</v>
      </c>
      <c r="M8172" s="72" t="s">
        <v>191</v>
      </c>
    </row>
    <row r="8173" spans="2:13" x14ac:dyDescent="0.25">
      <c r="B8173" s="72" t="s">
        <v>143</v>
      </c>
      <c r="C8173" s="72" t="s">
        <v>144</v>
      </c>
      <c r="D8173" s="72" t="s">
        <v>12</v>
      </c>
      <c r="E8173" s="72" t="s">
        <v>188</v>
      </c>
      <c r="F8173" s="73">
        <v>756127</v>
      </c>
      <c r="G8173" s="72" t="s">
        <v>14</v>
      </c>
      <c r="H8173" s="72" t="s">
        <v>15</v>
      </c>
      <c r="I8173" s="72" t="s">
        <v>16</v>
      </c>
      <c r="J8173" s="72" t="s">
        <v>18</v>
      </c>
      <c r="K8173" s="72" t="s">
        <v>147</v>
      </c>
      <c r="L8173" s="72" t="s">
        <v>247</v>
      </c>
      <c r="M8173" s="72" t="s">
        <v>191</v>
      </c>
    </row>
    <row r="8174" spans="2:13" x14ac:dyDescent="0.25">
      <c r="B8174" s="72" t="s">
        <v>143</v>
      </c>
      <c r="C8174" s="72" t="s">
        <v>144</v>
      </c>
      <c r="D8174" s="72" t="s">
        <v>12</v>
      </c>
      <c r="E8174" s="72" t="s">
        <v>219</v>
      </c>
      <c r="F8174" s="73">
        <v>1120</v>
      </c>
      <c r="G8174" s="72" t="s">
        <v>14</v>
      </c>
      <c r="H8174" s="72" t="s">
        <v>15</v>
      </c>
      <c r="I8174" s="72" t="s">
        <v>16</v>
      </c>
      <c r="J8174" s="72" t="s">
        <v>18</v>
      </c>
      <c r="K8174" s="72" t="s">
        <v>303</v>
      </c>
      <c r="L8174" s="72" t="s">
        <v>857</v>
      </c>
      <c r="M8174" s="72"/>
    </row>
    <row r="8175" spans="2:13" x14ac:dyDescent="0.25">
      <c r="B8175" s="72" t="s">
        <v>143</v>
      </c>
      <c r="C8175" s="72" t="s">
        <v>144</v>
      </c>
      <c r="D8175" s="72" t="s">
        <v>12</v>
      </c>
      <c r="E8175" s="72" t="s">
        <v>199</v>
      </c>
      <c r="F8175" s="73">
        <v>749</v>
      </c>
      <c r="G8175" s="72" t="s">
        <v>14</v>
      </c>
      <c r="H8175" s="72" t="s">
        <v>15</v>
      </c>
      <c r="I8175" s="72" t="s">
        <v>16</v>
      </c>
      <c r="J8175" s="72" t="s">
        <v>18</v>
      </c>
      <c r="K8175" s="72" t="s">
        <v>189</v>
      </c>
      <c r="L8175" s="72" t="s">
        <v>735</v>
      </c>
      <c r="M8175" s="72"/>
    </row>
    <row r="8176" spans="2:13" x14ac:dyDescent="0.25">
      <c r="B8176" s="72" t="s">
        <v>143</v>
      </c>
      <c r="C8176" s="72" t="s">
        <v>144</v>
      </c>
      <c r="D8176" s="72" t="s">
        <v>12</v>
      </c>
      <c r="E8176" s="72" t="s">
        <v>152</v>
      </c>
      <c r="F8176" s="73">
        <v>-32685</v>
      </c>
      <c r="G8176" s="72" t="s">
        <v>14</v>
      </c>
      <c r="H8176" s="72" t="s">
        <v>15</v>
      </c>
      <c r="I8176" s="72" t="s">
        <v>16</v>
      </c>
      <c r="J8176" s="72" t="s">
        <v>18</v>
      </c>
      <c r="K8176" s="72" t="s">
        <v>21</v>
      </c>
      <c r="L8176" s="72" t="s">
        <v>198</v>
      </c>
      <c r="M8176" s="72"/>
    </row>
    <row r="8177" spans="2:13" x14ac:dyDescent="0.25">
      <c r="B8177" s="72" t="s">
        <v>143</v>
      </c>
      <c r="C8177" s="72" t="s">
        <v>144</v>
      </c>
      <c r="D8177" s="72" t="s">
        <v>12</v>
      </c>
      <c r="E8177" s="72" t="s">
        <v>188</v>
      </c>
      <c r="F8177" s="73">
        <v>606652</v>
      </c>
      <c r="G8177" s="72" t="s">
        <v>14</v>
      </c>
      <c r="H8177" s="72" t="s">
        <v>15</v>
      </c>
      <c r="I8177" s="72" t="s">
        <v>16</v>
      </c>
      <c r="J8177" s="72" t="s">
        <v>18</v>
      </c>
      <c r="K8177" s="72" t="s">
        <v>147</v>
      </c>
      <c r="L8177" s="72" t="s">
        <v>236</v>
      </c>
      <c r="M8177" s="72" t="s">
        <v>191</v>
      </c>
    </row>
    <row r="8178" spans="2:13" x14ac:dyDescent="0.25">
      <c r="B8178" s="72" t="s">
        <v>143</v>
      </c>
      <c r="C8178" s="72" t="s">
        <v>144</v>
      </c>
      <c r="D8178" s="72" t="s">
        <v>12</v>
      </c>
      <c r="E8178" s="72" t="s">
        <v>280</v>
      </c>
      <c r="F8178" s="73">
        <v>18634</v>
      </c>
      <c r="G8178" s="72" t="s">
        <v>14</v>
      </c>
      <c r="H8178" s="72" t="s">
        <v>15</v>
      </c>
      <c r="I8178" s="72" t="s">
        <v>16</v>
      </c>
      <c r="J8178" s="72" t="s">
        <v>18</v>
      </c>
      <c r="K8178" s="72" t="s">
        <v>205</v>
      </c>
      <c r="L8178" s="72" t="s">
        <v>210</v>
      </c>
      <c r="M8178" s="72" t="s">
        <v>159</v>
      </c>
    </row>
    <row r="8179" spans="2:13" x14ac:dyDescent="0.25">
      <c r="B8179" s="72" t="s">
        <v>143</v>
      </c>
      <c r="C8179" s="72" t="s">
        <v>144</v>
      </c>
      <c r="D8179" s="72" t="s">
        <v>12</v>
      </c>
      <c r="E8179" s="72" t="s">
        <v>188</v>
      </c>
      <c r="F8179" s="73">
        <v>4272400</v>
      </c>
      <c r="G8179" s="72" t="s">
        <v>14</v>
      </c>
      <c r="H8179" s="72" t="s">
        <v>15</v>
      </c>
      <c r="I8179" s="72" t="s">
        <v>16</v>
      </c>
      <c r="J8179" s="72" t="s">
        <v>18</v>
      </c>
      <c r="K8179" s="72" t="s">
        <v>184</v>
      </c>
      <c r="L8179" s="72" t="s">
        <v>317</v>
      </c>
      <c r="M8179" s="72" t="s">
        <v>163</v>
      </c>
    </row>
    <row r="8180" spans="2:13" x14ac:dyDescent="0.25">
      <c r="B8180" s="72" t="s">
        <v>143</v>
      </c>
      <c r="C8180" s="72" t="s">
        <v>144</v>
      </c>
      <c r="D8180" s="72" t="s">
        <v>12</v>
      </c>
      <c r="E8180" s="72" t="s">
        <v>242</v>
      </c>
      <c r="F8180" s="73">
        <v>-10421</v>
      </c>
      <c r="G8180" s="72" t="s">
        <v>14</v>
      </c>
      <c r="H8180" s="72" t="s">
        <v>15</v>
      </c>
      <c r="I8180" s="72" t="s">
        <v>16</v>
      </c>
      <c r="J8180" s="72" t="s">
        <v>18</v>
      </c>
      <c r="K8180" s="72" t="s">
        <v>147</v>
      </c>
      <c r="L8180" s="72" t="s">
        <v>511</v>
      </c>
      <c r="M8180" s="72"/>
    </row>
    <row r="8181" spans="2:13" x14ac:dyDescent="0.25">
      <c r="B8181" s="72" t="s">
        <v>143</v>
      </c>
      <c r="C8181" s="72" t="s">
        <v>144</v>
      </c>
      <c r="D8181" s="72" t="s">
        <v>12</v>
      </c>
      <c r="E8181" s="72" t="s">
        <v>164</v>
      </c>
      <c r="F8181" s="73">
        <v>-77</v>
      </c>
      <c r="G8181" s="72" t="s">
        <v>14</v>
      </c>
      <c r="H8181" s="72" t="s">
        <v>155</v>
      </c>
      <c r="I8181" s="72" t="s">
        <v>16</v>
      </c>
      <c r="J8181" s="72" t="s">
        <v>18</v>
      </c>
      <c r="K8181" s="72" t="s">
        <v>147</v>
      </c>
      <c r="L8181" s="72" t="s">
        <v>476</v>
      </c>
      <c r="M8181" s="72"/>
    </row>
    <row r="8182" spans="2:13" x14ac:dyDescent="0.25">
      <c r="B8182" s="72" t="s">
        <v>143</v>
      </c>
      <c r="C8182" s="72" t="s">
        <v>144</v>
      </c>
      <c r="D8182" s="72" t="s">
        <v>12</v>
      </c>
      <c r="E8182" s="72" t="s">
        <v>199</v>
      </c>
      <c r="F8182" s="73">
        <v>511093</v>
      </c>
      <c r="G8182" s="72" t="s">
        <v>14</v>
      </c>
      <c r="H8182" s="72" t="s">
        <v>15</v>
      </c>
      <c r="I8182" s="72" t="s">
        <v>16</v>
      </c>
      <c r="J8182" s="72" t="s">
        <v>18</v>
      </c>
      <c r="K8182" s="72" t="s">
        <v>205</v>
      </c>
      <c r="L8182" s="72" t="s">
        <v>210</v>
      </c>
      <c r="M8182" s="72"/>
    </row>
    <row r="8183" spans="2:13" x14ac:dyDescent="0.25">
      <c r="B8183" s="72" t="s">
        <v>143</v>
      </c>
      <c r="C8183" s="72" t="s">
        <v>144</v>
      </c>
      <c r="D8183" s="72" t="s">
        <v>12</v>
      </c>
      <c r="E8183" s="72" t="s">
        <v>160</v>
      </c>
      <c r="F8183" s="73">
        <v>84038</v>
      </c>
      <c r="G8183" s="72" t="s">
        <v>14</v>
      </c>
      <c r="H8183" s="72" t="s">
        <v>155</v>
      </c>
      <c r="I8183" s="72" t="s">
        <v>16</v>
      </c>
      <c r="J8183" s="72" t="s">
        <v>18</v>
      </c>
      <c r="K8183" s="72" t="s">
        <v>267</v>
      </c>
      <c r="L8183" s="72" t="s">
        <v>308</v>
      </c>
      <c r="M8183" s="72" t="s">
        <v>191</v>
      </c>
    </row>
    <row r="8184" spans="2:13" x14ac:dyDescent="0.25">
      <c r="B8184" s="72" t="s">
        <v>143</v>
      </c>
      <c r="C8184" s="72" t="s">
        <v>144</v>
      </c>
      <c r="D8184" s="72" t="s">
        <v>12</v>
      </c>
      <c r="E8184" s="72" t="s">
        <v>219</v>
      </c>
      <c r="F8184" s="73">
        <v>4</v>
      </c>
      <c r="G8184" s="72" t="s">
        <v>14</v>
      </c>
      <c r="H8184" s="72" t="s">
        <v>155</v>
      </c>
      <c r="I8184" s="72" t="s">
        <v>136</v>
      </c>
      <c r="J8184" s="72" t="s">
        <v>18</v>
      </c>
      <c r="K8184" s="72" t="s">
        <v>21</v>
      </c>
      <c r="L8184" s="72" t="s">
        <v>325</v>
      </c>
      <c r="M8184" s="72"/>
    </row>
    <row r="8185" spans="2:13" x14ac:dyDescent="0.25">
      <c r="B8185" s="72" t="s">
        <v>143</v>
      </c>
      <c r="C8185" s="72" t="s">
        <v>144</v>
      </c>
      <c r="D8185" s="72" t="s">
        <v>12</v>
      </c>
      <c r="E8185" s="72" t="s">
        <v>183</v>
      </c>
      <c r="F8185" s="73">
        <v>37045</v>
      </c>
      <c r="G8185" s="72" t="s">
        <v>14</v>
      </c>
      <c r="H8185" s="72" t="s">
        <v>15</v>
      </c>
      <c r="I8185" s="72" t="s">
        <v>16</v>
      </c>
      <c r="J8185" s="72" t="s">
        <v>18</v>
      </c>
      <c r="K8185" s="72" t="s">
        <v>214</v>
      </c>
      <c r="L8185" s="72" t="s">
        <v>614</v>
      </c>
      <c r="M8185" s="72" t="s">
        <v>248</v>
      </c>
    </row>
    <row r="8186" spans="2:13" x14ac:dyDescent="0.25">
      <c r="B8186" s="72" t="s">
        <v>143</v>
      </c>
      <c r="C8186" s="72" t="s">
        <v>144</v>
      </c>
      <c r="D8186" s="72" t="s">
        <v>12</v>
      </c>
      <c r="E8186" s="72" t="s">
        <v>152</v>
      </c>
      <c r="F8186" s="73">
        <v>-2280</v>
      </c>
      <c r="G8186" s="72" t="s">
        <v>14</v>
      </c>
      <c r="H8186" s="72" t="s">
        <v>155</v>
      </c>
      <c r="I8186" s="72" t="s">
        <v>16</v>
      </c>
      <c r="J8186" s="72" t="s">
        <v>18</v>
      </c>
      <c r="K8186" s="72" t="s">
        <v>33</v>
      </c>
      <c r="L8186" s="72" t="s">
        <v>409</v>
      </c>
      <c r="M8186" s="72"/>
    </row>
    <row r="8187" spans="2:13" x14ac:dyDescent="0.25">
      <c r="B8187" s="72" t="s">
        <v>143</v>
      </c>
      <c r="C8187" s="72" t="s">
        <v>144</v>
      </c>
      <c r="D8187" s="72" t="s">
        <v>12</v>
      </c>
      <c r="E8187" s="72" t="s">
        <v>199</v>
      </c>
      <c r="F8187" s="73">
        <v>1000</v>
      </c>
      <c r="G8187" s="72" t="s">
        <v>14</v>
      </c>
      <c r="H8187" s="72" t="s">
        <v>15</v>
      </c>
      <c r="I8187" s="72" t="s">
        <v>16</v>
      </c>
      <c r="J8187" s="72" t="s">
        <v>18</v>
      </c>
      <c r="K8187" s="72" t="s">
        <v>214</v>
      </c>
      <c r="L8187" s="72" t="s">
        <v>400</v>
      </c>
      <c r="M8187" s="72"/>
    </row>
    <row r="8188" spans="2:13" x14ac:dyDescent="0.25">
      <c r="B8188" s="72" t="s">
        <v>143</v>
      </c>
      <c r="C8188" s="72" t="s">
        <v>144</v>
      </c>
      <c r="D8188" s="72" t="s">
        <v>12</v>
      </c>
      <c r="E8188" s="72" t="s">
        <v>160</v>
      </c>
      <c r="F8188" s="73">
        <v>94173</v>
      </c>
      <c r="G8188" s="72" t="s">
        <v>14</v>
      </c>
      <c r="H8188" s="72" t="s">
        <v>15</v>
      </c>
      <c r="I8188" s="72" t="s">
        <v>16</v>
      </c>
      <c r="J8188" s="72" t="s">
        <v>18</v>
      </c>
      <c r="K8188" s="72" t="s">
        <v>830</v>
      </c>
      <c r="L8188" s="72" t="s">
        <v>831</v>
      </c>
      <c r="M8188" s="72" t="s">
        <v>163</v>
      </c>
    </row>
    <row r="8189" spans="2:13" x14ac:dyDescent="0.25">
      <c r="B8189" s="72" t="s">
        <v>143</v>
      </c>
      <c r="C8189" s="72" t="s">
        <v>144</v>
      </c>
      <c r="D8189" s="72" t="s">
        <v>12</v>
      </c>
      <c r="E8189" s="72" t="s">
        <v>197</v>
      </c>
      <c r="F8189" s="73">
        <v>1251</v>
      </c>
      <c r="G8189" s="72" t="s">
        <v>14</v>
      </c>
      <c r="H8189" s="72" t="s">
        <v>15</v>
      </c>
      <c r="I8189" s="72" t="s">
        <v>16</v>
      </c>
      <c r="J8189" s="72" t="s">
        <v>18</v>
      </c>
      <c r="K8189" s="72" t="s">
        <v>33</v>
      </c>
      <c r="L8189" s="72" t="s">
        <v>346</v>
      </c>
      <c r="M8189" s="72" t="s">
        <v>151</v>
      </c>
    </row>
    <row r="8190" spans="2:13" x14ac:dyDescent="0.25">
      <c r="B8190" s="72" t="s">
        <v>143</v>
      </c>
      <c r="C8190" s="72" t="s">
        <v>144</v>
      </c>
      <c r="D8190" s="72" t="s">
        <v>12</v>
      </c>
      <c r="E8190" s="72" t="s">
        <v>199</v>
      </c>
      <c r="F8190" s="73">
        <v>372212</v>
      </c>
      <c r="G8190" s="72" t="s">
        <v>14</v>
      </c>
      <c r="H8190" s="72" t="s">
        <v>15</v>
      </c>
      <c r="I8190" s="72" t="s">
        <v>16</v>
      </c>
      <c r="J8190" s="72" t="s">
        <v>18</v>
      </c>
      <c r="K8190" s="72" t="s">
        <v>147</v>
      </c>
      <c r="L8190" s="72" t="s">
        <v>295</v>
      </c>
      <c r="M8190" s="72"/>
    </row>
    <row r="8191" spans="2:13" x14ac:dyDescent="0.25">
      <c r="B8191" s="72" t="s">
        <v>143</v>
      </c>
      <c r="C8191" s="72" t="s">
        <v>144</v>
      </c>
      <c r="D8191" s="72" t="s">
        <v>12</v>
      </c>
      <c r="E8191" s="72" t="s">
        <v>188</v>
      </c>
      <c r="F8191" s="73">
        <v>2811076</v>
      </c>
      <c r="G8191" s="72" t="s">
        <v>14</v>
      </c>
      <c r="H8191" s="72" t="s">
        <v>15</v>
      </c>
      <c r="I8191" s="72" t="s">
        <v>16</v>
      </c>
      <c r="J8191" s="72" t="s">
        <v>18</v>
      </c>
      <c r="K8191" s="72" t="s">
        <v>214</v>
      </c>
      <c r="L8191" s="72" t="s">
        <v>493</v>
      </c>
      <c r="M8191" s="72" t="s">
        <v>191</v>
      </c>
    </row>
    <row r="8192" spans="2:13" x14ac:dyDescent="0.25">
      <c r="B8192" s="72" t="s">
        <v>143</v>
      </c>
      <c r="C8192" s="72" t="s">
        <v>144</v>
      </c>
      <c r="D8192" s="72" t="s">
        <v>12</v>
      </c>
      <c r="E8192" s="72" t="s">
        <v>154</v>
      </c>
      <c r="F8192" s="73">
        <v>-93936</v>
      </c>
      <c r="G8192" s="72" t="s">
        <v>14</v>
      </c>
      <c r="H8192" s="72" t="s">
        <v>15</v>
      </c>
      <c r="I8192" s="72" t="s">
        <v>16</v>
      </c>
      <c r="J8192" s="72" t="s">
        <v>18</v>
      </c>
      <c r="K8192" s="72" t="s">
        <v>27</v>
      </c>
      <c r="L8192" s="72" t="s">
        <v>28</v>
      </c>
      <c r="M8192" s="72"/>
    </row>
    <row r="8193" spans="2:13" x14ac:dyDescent="0.25">
      <c r="B8193" s="72" t="s">
        <v>143</v>
      </c>
      <c r="C8193" s="72" t="s">
        <v>144</v>
      </c>
      <c r="D8193" s="72" t="s">
        <v>12</v>
      </c>
      <c r="E8193" s="72" t="s">
        <v>219</v>
      </c>
      <c r="F8193" s="73">
        <v>2243442</v>
      </c>
      <c r="G8193" s="72" t="s">
        <v>14</v>
      </c>
      <c r="H8193" s="72" t="s">
        <v>15</v>
      </c>
      <c r="I8193" s="72" t="s">
        <v>16</v>
      </c>
      <c r="J8193" s="72" t="s">
        <v>18</v>
      </c>
      <c r="K8193" s="72" t="s">
        <v>214</v>
      </c>
      <c r="L8193" s="72" t="s">
        <v>479</v>
      </c>
      <c r="M8193" s="72"/>
    </row>
    <row r="8194" spans="2:13" x14ac:dyDescent="0.25">
      <c r="B8194" s="72" t="s">
        <v>143</v>
      </c>
      <c r="C8194" s="72" t="s">
        <v>144</v>
      </c>
      <c r="D8194" s="72" t="s">
        <v>12</v>
      </c>
      <c r="E8194" s="72" t="s">
        <v>175</v>
      </c>
      <c r="F8194" s="73">
        <v>-43812</v>
      </c>
      <c r="G8194" s="72" t="s">
        <v>14</v>
      </c>
      <c r="H8194" s="72" t="s">
        <v>15</v>
      </c>
      <c r="I8194" s="72" t="s">
        <v>16</v>
      </c>
      <c r="J8194" s="72" t="s">
        <v>18</v>
      </c>
      <c r="K8194" s="72" t="s">
        <v>147</v>
      </c>
      <c r="L8194" s="72" t="s">
        <v>374</v>
      </c>
      <c r="M8194" s="72"/>
    </row>
    <row r="8195" spans="2:13" x14ac:dyDescent="0.25">
      <c r="B8195" s="72" t="s">
        <v>143</v>
      </c>
      <c r="C8195" s="72" t="s">
        <v>144</v>
      </c>
      <c r="D8195" s="72" t="s">
        <v>12</v>
      </c>
      <c r="E8195" s="72" t="s">
        <v>157</v>
      </c>
      <c r="F8195" s="73">
        <v>431569</v>
      </c>
      <c r="G8195" s="72" t="s">
        <v>14</v>
      </c>
      <c r="H8195" s="72" t="s">
        <v>15</v>
      </c>
      <c r="I8195" s="72" t="s">
        <v>16</v>
      </c>
      <c r="J8195" s="72" t="s">
        <v>18</v>
      </c>
      <c r="K8195" s="72" t="s">
        <v>168</v>
      </c>
      <c r="L8195" s="72" t="s">
        <v>296</v>
      </c>
      <c r="M8195" s="72" t="s">
        <v>322</v>
      </c>
    </row>
    <row r="8196" spans="2:13" x14ac:dyDescent="0.25">
      <c r="B8196" s="72" t="s">
        <v>143</v>
      </c>
      <c r="C8196" s="72" t="s">
        <v>144</v>
      </c>
      <c r="D8196" s="72" t="s">
        <v>12</v>
      </c>
      <c r="E8196" s="72" t="s">
        <v>188</v>
      </c>
      <c r="F8196" s="73">
        <v>502682</v>
      </c>
      <c r="G8196" s="72" t="s">
        <v>14</v>
      </c>
      <c r="H8196" s="72" t="s">
        <v>155</v>
      </c>
      <c r="I8196" s="72" t="s">
        <v>16</v>
      </c>
      <c r="J8196" s="72" t="s">
        <v>18</v>
      </c>
      <c r="K8196" s="72" t="s">
        <v>33</v>
      </c>
      <c r="L8196" s="72" t="s">
        <v>314</v>
      </c>
      <c r="M8196" s="72" t="s">
        <v>191</v>
      </c>
    </row>
    <row r="8197" spans="2:13" x14ac:dyDescent="0.25">
      <c r="B8197" s="72" t="s">
        <v>143</v>
      </c>
      <c r="C8197" s="72" t="s">
        <v>144</v>
      </c>
      <c r="D8197" s="72" t="s">
        <v>12</v>
      </c>
      <c r="E8197" s="72" t="s">
        <v>175</v>
      </c>
      <c r="F8197" s="73">
        <v>-18322</v>
      </c>
      <c r="G8197" s="72" t="s">
        <v>14</v>
      </c>
      <c r="H8197" s="72" t="s">
        <v>155</v>
      </c>
      <c r="I8197" s="72" t="s">
        <v>16</v>
      </c>
      <c r="J8197" s="72" t="s">
        <v>18</v>
      </c>
      <c r="K8197" s="72" t="s">
        <v>33</v>
      </c>
      <c r="L8197" s="72" t="s">
        <v>551</v>
      </c>
      <c r="M8197" s="72"/>
    </row>
    <row r="8198" spans="2:13" x14ac:dyDescent="0.25">
      <c r="B8198" s="72" t="s">
        <v>143</v>
      </c>
      <c r="C8198" s="72" t="s">
        <v>144</v>
      </c>
      <c r="D8198" s="72" t="s">
        <v>12</v>
      </c>
      <c r="E8198" s="72" t="s">
        <v>160</v>
      </c>
      <c r="F8198" s="73">
        <v>60575</v>
      </c>
      <c r="G8198" s="72" t="s">
        <v>14</v>
      </c>
      <c r="H8198" s="72" t="s">
        <v>155</v>
      </c>
      <c r="I8198" s="72" t="s">
        <v>16</v>
      </c>
      <c r="J8198" s="72" t="s">
        <v>18</v>
      </c>
      <c r="K8198" s="72" t="s">
        <v>147</v>
      </c>
      <c r="L8198" s="72" t="s">
        <v>208</v>
      </c>
      <c r="M8198" s="72" t="s">
        <v>248</v>
      </c>
    </row>
    <row r="8199" spans="2:13" x14ac:dyDescent="0.25">
      <c r="B8199" s="72" t="s">
        <v>143</v>
      </c>
      <c r="C8199" s="72" t="s">
        <v>144</v>
      </c>
      <c r="D8199" s="72" t="s">
        <v>12</v>
      </c>
      <c r="E8199" s="72" t="s">
        <v>183</v>
      </c>
      <c r="F8199" s="73">
        <v>15591</v>
      </c>
      <c r="G8199" s="72" t="s">
        <v>14</v>
      </c>
      <c r="H8199" s="72" t="s">
        <v>155</v>
      </c>
      <c r="I8199" s="72" t="s">
        <v>16</v>
      </c>
      <c r="J8199" s="72" t="s">
        <v>18</v>
      </c>
      <c r="K8199" s="72" t="s">
        <v>33</v>
      </c>
      <c r="L8199" s="72" t="s">
        <v>575</v>
      </c>
      <c r="M8199" s="72" t="s">
        <v>186</v>
      </c>
    </row>
    <row r="8200" spans="2:13" x14ac:dyDescent="0.25">
      <c r="B8200" s="72" t="s">
        <v>143</v>
      </c>
      <c r="C8200" s="72" t="s">
        <v>144</v>
      </c>
      <c r="D8200" s="72" t="s">
        <v>12</v>
      </c>
      <c r="E8200" s="72" t="s">
        <v>292</v>
      </c>
      <c r="F8200" s="73">
        <v>159670</v>
      </c>
      <c r="G8200" s="72" t="s">
        <v>14</v>
      </c>
      <c r="H8200" s="72" t="s">
        <v>15</v>
      </c>
      <c r="I8200" s="72" t="s">
        <v>16</v>
      </c>
      <c r="J8200" s="72" t="s">
        <v>18</v>
      </c>
      <c r="K8200" s="72" t="s">
        <v>24</v>
      </c>
      <c r="L8200" s="72" t="s">
        <v>28</v>
      </c>
      <c r="M8200" s="72" t="s">
        <v>384</v>
      </c>
    </row>
    <row r="8201" spans="2:13" x14ac:dyDescent="0.25">
      <c r="B8201" s="72" t="s">
        <v>143</v>
      </c>
      <c r="C8201" s="72" t="s">
        <v>144</v>
      </c>
      <c r="D8201" s="72" t="s">
        <v>12</v>
      </c>
      <c r="E8201" s="72" t="s">
        <v>197</v>
      </c>
      <c r="F8201" s="73">
        <v>7793</v>
      </c>
      <c r="G8201" s="72" t="s">
        <v>14</v>
      </c>
      <c r="H8201" s="72" t="s">
        <v>155</v>
      </c>
      <c r="I8201" s="72" t="s">
        <v>16</v>
      </c>
      <c r="J8201" s="72" t="s">
        <v>18</v>
      </c>
      <c r="K8201" s="72" t="s">
        <v>33</v>
      </c>
      <c r="L8201" s="72" t="s">
        <v>537</v>
      </c>
      <c r="M8201" s="72" t="s">
        <v>163</v>
      </c>
    </row>
    <row r="8202" spans="2:13" x14ac:dyDescent="0.25">
      <c r="B8202" s="72" t="s">
        <v>143</v>
      </c>
      <c r="C8202" s="72" t="s">
        <v>144</v>
      </c>
      <c r="D8202" s="72" t="s">
        <v>12</v>
      </c>
      <c r="E8202" s="72" t="s">
        <v>183</v>
      </c>
      <c r="F8202" s="73">
        <v>97682</v>
      </c>
      <c r="G8202" s="72" t="s">
        <v>14</v>
      </c>
      <c r="H8202" s="72" t="s">
        <v>155</v>
      </c>
      <c r="I8202" s="72" t="s">
        <v>16</v>
      </c>
      <c r="J8202" s="72" t="s">
        <v>18</v>
      </c>
      <c r="K8202" s="72" t="s">
        <v>33</v>
      </c>
      <c r="L8202" s="72" t="s">
        <v>364</v>
      </c>
      <c r="M8202" s="72" t="s">
        <v>163</v>
      </c>
    </row>
    <row r="8203" spans="2:13" x14ac:dyDescent="0.25">
      <c r="B8203" s="72" t="s">
        <v>143</v>
      </c>
      <c r="C8203" s="72" t="s">
        <v>144</v>
      </c>
      <c r="D8203" s="72" t="s">
        <v>12</v>
      </c>
      <c r="E8203" s="72" t="s">
        <v>219</v>
      </c>
      <c r="F8203" s="73">
        <v>1439050</v>
      </c>
      <c r="G8203" s="72" t="s">
        <v>14</v>
      </c>
      <c r="H8203" s="72" t="s">
        <v>15</v>
      </c>
      <c r="I8203" s="72" t="s">
        <v>16</v>
      </c>
      <c r="J8203" s="72" t="s">
        <v>18</v>
      </c>
      <c r="K8203" s="72" t="s">
        <v>147</v>
      </c>
      <c r="L8203" s="72" t="s">
        <v>523</v>
      </c>
      <c r="M8203" s="72"/>
    </row>
    <row r="8204" spans="2:13" x14ac:dyDescent="0.25">
      <c r="B8204" s="72" t="s">
        <v>143</v>
      </c>
      <c r="C8204" s="72" t="s">
        <v>144</v>
      </c>
      <c r="D8204" s="72" t="s">
        <v>12</v>
      </c>
      <c r="E8204" s="72" t="s">
        <v>160</v>
      </c>
      <c r="F8204" s="73">
        <v>689975</v>
      </c>
      <c r="G8204" s="72" t="s">
        <v>14</v>
      </c>
      <c r="H8204" s="72" t="s">
        <v>15</v>
      </c>
      <c r="I8204" s="72" t="s">
        <v>16</v>
      </c>
      <c r="J8204" s="72" t="s">
        <v>18</v>
      </c>
      <c r="K8204" s="72" t="s">
        <v>214</v>
      </c>
      <c r="L8204" s="72" t="s">
        <v>599</v>
      </c>
      <c r="M8204" s="72" t="s">
        <v>163</v>
      </c>
    </row>
    <row r="8205" spans="2:13" x14ac:dyDescent="0.25">
      <c r="B8205" s="72" t="s">
        <v>143</v>
      </c>
      <c r="C8205" s="72" t="s">
        <v>144</v>
      </c>
      <c r="D8205" s="72" t="s">
        <v>12</v>
      </c>
      <c r="E8205" s="72" t="s">
        <v>229</v>
      </c>
      <c r="F8205" s="73">
        <v>-613438</v>
      </c>
      <c r="G8205" s="72" t="s">
        <v>14</v>
      </c>
      <c r="H8205" s="72" t="s">
        <v>155</v>
      </c>
      <c r="I8205" s="72" t="s">
        <v>16</v>
      </c>
      <c r="J8205" s="72" t="s">
        <v>18</v>
      </c>
      <c r="K8205" s="72" t="s">
        <v>269</v>
      </c>
      <c r="L8205" s="72" t="s">
        <v>270</v>
      </c>
      <c r="M8205" s="72"/>
    </row>
    <row r="8206" spans="2:13" x14ac:dyDescent="0.25">
      <c r="B8206" s="72" t="s">
        <v>143</v>
      </c>
      <c r="C8206" s="72" t="s">
        <v>144</v>
      </c>
      <c r="D8206" s="72" t="s">
        <v>12</v>
      </c>
      <c r="E8206" s="72" t="s">
        <v>188</v>
      </c>
      <c r="F8206" s="73">
        <v>883509</v>
      </c>
      <c r="G8206" s="72" t="s">
        <v>14</v>
      </c>
      <c r="H8206" s="72" t="s">
        <v>15</v>
      </c>
      <c r="I8206" s="72" t="s">
        <v>16</v>
      </c>
      <c r="J8206" s="72" t="s">
        <v>18</v>
      </c>
      <c r="K8206" s="72" t="s">
        <v>214</v>
      </c>
      <c r="L8206" s="72" t="s">
        <v>422</v>
      </c>
      <c r="M8206" s="72" t="s">
        <v>151</v>
      </c>
    </row>
    <row r="8207" spans="2:13" x14ac:dyDescent="0.25">
      <c r="B8207" s="72" t="s">
        <v>143</v>
      </c>
      <c r="C8207" s="72" t="s">
        <v>144</v>
      </c>
      <c r="D8207" s="72" t="s">
        <v>12</v>
      </c>
      <c r="E8207" s="72" t="s">
        <v>197</v>
      </c>
      <c r="F8207" s="73">
        <v>125546</v>
      </c>
      <c r="G8207" s="72" t="s">
        <v>14</v>
      </c>
      <c r="H8207" s="72" t="s">
        <v>15</v>
      </c>
      <c r="I8207" s="72" t="s">
        <v>16</v>
      </c>
      <c r="J8207" s="72" t="s">
        <v>18</v>
      </c>
      <c r="K8207" s="72" t="s">
        <v>33</v>
      </c>
      <c r="L8207" s="72" t="s">
        <v>691</v>
      </c>
      <c r="M8207" s="72" t="s">
        <v>151</v>
      </c>
    </row>
    <row r="8208" spans="2:13" x14ac:dyDescent="0.25">
      <c r="B8208" s="72" t="s">
        <v>143</v>
      </c>
      <c r="C8208" s="72" t="s">
        <v>144</v>
      </c>
      <c r="D8208" s="72" t="s">
        <v>12</v>
      </c>
      <c r="E8208" s="72" t="s">
        <v>219</v>
      </c>
      <c r="F8208" s="73">
        <v>4</v>
      </c>
      <c r="G8208" s="72" t="s">
        <v>14</v>
      </c>
      <c r="H8208" s="72" t="s">
        <v>15</v>
      </c>
      <c r="I8208" s="72" t="s">
        <v>136</v>
      </c>
      <c r="J8208" s="72" t="s">
        <v>18</v>
      </c>
      <c r="K8208" s="72" t="s">
        <v>33</v>
      </c>
      <c r="L8208" s="72" t="s">
        <v>256</v>
      </c>
      <c r="M8208" s="72"/>
    </row>
    <row r="8209" spans="2:13" x14ac:dyDescent="0.25">
      <c r="B8209" s="72" t="s">
        <v>143</v>
      </c>
      <c r="C8209" s="72" t="s">
        <v>144</v>
      </c>
      <c r="D8209" s="72" t="s">
        <v>12</v>
      </c>
      <c r="E8209" s="72" t="s">
        <v>197</v>
      </c>
      <c r="F8209" s="73">
        <v>15028</v>
      </c>
      <c r="G8209" s="72" t="s">
        <v>14</v>
      </c>
      <c r="H8209" s="72" t="s">
        <v>15</v>
      </c>
      <c r="I8209" s="72" t="s">
        <v>16</v>
      </c>
      <c r="J8209" s="72" t="s">
        <v>18</v>
      </c>
      <c r="K8209" s="72" t="s">
        <v>24</v>
      </c>
      <c r="L8209" s="72" t="s">
        <v>664</v>
      </c>
      <c r="M8209" s="72" t="s">
        <v>248</v>
      </c>
    </row>
    <row r="8210" spans="2:13" x14ac:dyDescent="0.25">
      <c r="B8210" s="72" t="s">
        <v>143</v>
      </c>
      <c r="C8210" s="72" t="s">
        <v>144</v>
      </c>
      <c r="D8210" s="72" t="s">
        <v>12</v>
      </c>
      <c r="E8210" s="72" t="s">
        <v>145</v>
      </c>
      <c r="F8210" s="73">
        <v>-206562</v>
      </c>
      <c r="G8210" s="72" t="s">
        <v>14</v>
      </c>
      <c r="H8210" s="72" t="s">
        <v>15</v>
      </c>
      <c r="I8210" s="72" t="s">
        <v>16</v>
      </c>
      <c r="J8210" s="72" t="s">
        <v>18</v>
      </c>
      <c r="K8210" s="72" t="s">
        <v>165</v>
      </c>
      <c r="L8210" s="72" t="s">
        <v>166</v>
      </c>
      <c r="M8210" s="72"/>
    </row>
    <row r="8211" spans="2:13" x14ac:dyDescent="0.25">
      <c r="B8211" s="72" t="s">
        <v>143</v>
      </c>
      <c r="C8211" s="72" t="s">
        <v>144</v>
      </c>
      <c r="D8211" s="72" t="s">
        <v>12</v>
      </c>
      <c r="E8211" s="72" t="s">
        <v>154</v>
      </c>
      <c r="F8211" s="73">
        <v>-2782</v>
      </c>
      <c r="G8211" s="72" t="s">
        <v>14</v>
      </c>
      <c r="H8211" s="72" t="s">
        <v>15</v>
      </c>
      <c r="I8211" s="72" t="s">
        <v>16</v>
      </c>
      <c r="J8211" s="72" t="s">
        <v>18</v>
      </c>
      <c r="K8211" s="72" t="s">
        <v>147</v>
      </c>
      <c r="L8211" s="72" t="s">
        <v>444</v>
      </c>
      <c r="M8211" s="72"/>
    </row>
    <row r="8212" spans="2:13" x14ac:dyDescent="0.25">
      <c r="B8212" s="72" t="s">
        <v>143</v>
      </c>
      <c r="C8212" s="72" t="s">
        <v>144</v>
      </c>
      <c r="D8212" s="72" t="s">
        <v>12</v>
      </c>
      <c r="E8212" s="72" t="s">
        <v>181</v>
      </c>
      <c r="F8212" s="73">
        <v>-5771</v>
      </c>
      <c r="G8212" s="72" t="s">
        <v>14</v>
      </c>
      <c r="H8212" s="72" t="s">
        <v>155</v>
      </c>
      <c r="I8212" s="72" t="s">
        <v>16</v>
      </c>
      <c r="J8212" s="72" t="s">
        <v>18</v>
      </c>
      <c r="K8212" s="72" t="s">
        <v>33</v>
      </c>
      <c r="L8212" s="72" t="s">
        <v>436</v>
      </c>
      <c r="M8212" s="72"/>
    </row>
    <row r="8213" spans="2:13" x14ac:dyDescent="0.25">
      <c r="B8213" s="72" t="s">
        <v>143</v>
      </c>
      <c r="C8213" s="72" t="s">
        <v>144</v>
      </c>
      <c r="D8213" s="72" t="s">
        <v>12</v>
      </c>
      <c r="E8213" s="72" t="s">
        <v>152</v>
      </c>
      <c r="F8213" s="73">
        <v>-574</v>
      </c>
      <c r="G8213" s="72" t="s">
        <v>14</v>
      </c>
      <c r="H8213" s="72" t="s">
        <v>15</v>
      </c>
      <c r="I8213" s="72" t="s">
        <v>16</v>
      </c>
      <c r="J8213" s="72" t="s">
        <v>18</v>
      </c>
      <c r="K8213" s="72" t="s">
        <v>33</v>
      </c>
      <c r="L8213" s="72" t="s">
        <v>858</v>
      </c>
      <c r="M8213" s="72"/>
    </row>
    <row r="8214" spans="2:13" x14ac:dyDescent="0.25">
      <c r="B8214" s="72" t="s">
        <v>143</v>
      </c>
      <c r="C8214" s="72" t="s">
        <v>144</v>
      </c>
      <c r="D8214" s="72" t="s">
        <v>12</v>
      </c>
      <c r="E8214" s="72" t="s">
        <v>229</v>
      </c>
      <c r="F8214" s="73">
        <v>-24918</v>
      </c>
      <c r="G8214" s="72" t="s">
        <v>14</v>
      </c>
      <c r="H8214" s="72" t="s">
        <v>155</v>
      </c>
      <c r="I8214" s="72" t="s">
        <v>16</v>
      </c>
      <c r="J8214" s="72" t="s">
        <v>18</v>
      </c>
      <c r="K8214" s="72" t="s">
        <v>33</v>
      </c>
      <c r="L8214" s="72" t="s">
        <v>397</v>
      </c>
      <c r="M8214" s="72"/>
    </row>
    <row r="8215" spans="2:13" x14ac:dyDescent="0.25">
      <c r="B8215" s="72" t="s">
        <v>143</v>
      </c>
      <c r="C8215" s="72" t="s">
        <v>144</v>
      </c>
      <c r="D8215" s="72" t="s">
        <v>12</v>
      </c>
      <c r="E8215" s="72" t="s">
        <v>152</v>
      </c>
      <c r="F8215" s="73">
        <v>-3</v>
      </c>
      <c r="G8215" s="72" t="s">
        <v>14</v>
      </c>
      <c r="H8215" s="72" t="s">
        <v>155</v>
      </c>
      <c r="I8215" s="72" t="s">
        <v>16</v>
      </c>
      <c r="J8215" s="72" t="s">
        <v>18</v>
      </c>
      <c r="K8215" s="72" t="s">
        <v>33</v>
      </c>
      <c r="L8215" s="72" t="s">
        <v>323</v>
      </c>
      <c r="M8215" s="72"/>
    </row>
    <row r="8216" spans="2:13" x14ac:dyDescent="0.25">
      <c r="B8216" s="72" t="s">
        <v>143</v>
      </c>
      <c r="C8216" s="72" t="s">
        <v>144</v>
      </c>
      <c r="D8216" s="72" t="s">
        <v>12</v>
      </c>
      <c r="E8216" s="72" t="s">
        <v>152</v>
      </c>
      <c r="F8216" s="73">
        <v>-14297</v>
      </c>
      <c r="G8216" s="72" t="s">
        <v>14</v>
      </c>
      <c r="H8216" s="72" t="s">
        <v>15</v>
      </c>
      <c r="I8216" s="72" t="s">
        <v>16</v>
      </c>
      <c r="J8216" s="72" t="s">
        <v>18</v>
      </c>
      <c r="K8216" s="72" t="s">
        <v>168</v>
      </c>
      <c r="L8216" s="72" t="s">
        <v>296</v>
      </c>
      <c r="M8216" s="72"/>
    </row>
    <row r="8217" spans="2:13" x14ac:dyDescent="0.25">
      <c r="B8217" s="72" t="s">
        <v>143</v>
      </c>
      <c r="C8217" s="72" t="s">
        <v>144</v>
      </c>
      <c r="D8217" s="72" t="s">
        <v>12</v>
      </c>
      <c r="E8217" s="72" t="s">
        <v>145</v>
      </c>
      <c r="F8217" s="73">
        <v>-2286</v>
      </c>
      <c r="G8217" s="72" t="s">
        <v>14</v>
      </c>
      <c r="H8217" s="72" t="s">
        <v>155</v>
      </c>
      <c r="I8217" s="72" t="s">
        <v>136</v>
      </c>
      <c r="J8217" s="72" t="s">
        <v>18</v>
      </c>
      <c r="K8217" s="72" t="s">
        <v>21</v>
      </c>
      <c r="L8217" s="72" t="s">
        <v>515</v>
      </c>
      <c r="M8217" s="72"/>
    </row>
    <row r="8218" spans="2:13" x14ac:dyDescent="0.25">
      <c r="B8218" s="72" t="s">
        <v>143</v>
      </c>
      <c r="C8218" s="72" t="s">
        <v>144</v>
      </c>
      <c r="D8218" s="72" t="s">
        <v>12</v>
      </c>
      <c r="E8218" s="72" t="s">
        <v>183</v>
      </c>
      <c r="F8218" s="73">
        <v>240633</v>
      </c>
      <c r="G8218" s="72" t="s">
        <v>14</v>
      </c>
      <c r="H8218" s="72" t="s">
        <v>15</v>
      </c>
      <c r="I8218" s="72" t="s">
        <v>16</v>
      </c>
      <c r="J8218" s="72" t="s">
        <v>18</v>
      </c>
      <c r="K8218" s="72" t="s">
        <v>21</v>
      </c>
      <c r="L8218" s="72" t="s">
        <v>260</v>
      </c>
      <c r="M8218" s="72" t="s">
        <v>151</v>
      </c>
    </row>
    <row r="8219" spans="2:13" x14ac:dyDescent="0.25">
      <c r="B8219" s="72" t="s">
        <v>143</v>
      </c>
      <c r="C8219" s="72" t="s">
        <v>144</v>
      </c>
      <c r="D8219" s="72" t="s">
        <v>12</v>
      </c>
      <c r="E8219" s="72" t="s">
        <v>237</v>
      </c>
      <c r="F8219" s="73">
        <v>748421</v>
      </c>
      <c r="G8219" s="72" t="s">
        <v>14</v>
      </c>
      <c r="H8219" s="72" t="s">
        <v>15</v>
      </c>
      <c r="I8219" s="72" t="s">
        <v>16</v>
      </c>
      <c r="J8219" s="72" t="s">
        <v>18</v>
      </c>
      <c r="K8219" s="72" t="s">
        <v>147</v>
      </c>
      <c r="L8219" s="72" t="s">
        <v>216</v>
      </c>
      <c r="M8219" s="72" t="s">
        <v>248</v>
      </c>
    </row>
    <row r="8220" spans="2:13" x14ac:dyDescent="0.25">
      <c r="B8220" s="72" t="s">
        <v>143</v>
      </c>
      <c r="C8220" s="72" t="s">
        <v>144</v>
      </c>
      <c r="D8220" s="72" t="s">
        <v>12</v>
      </c>
      <c r="E8220" s="72" t="s">
        <v>201</v>
      </c>
      <c r="F8220" s="73">
        <v>345741</v>
      </c>
      <c r="G8220" s="72" t="s">
        <v>14</v>
      </c>
      <c r="H8220" s="72" t="s">
        <v>15</v>
      </c>
      <c r="I8220" s="72" t="s">
        <v>16</v>
      </c>
      <c r="J8220" s="72" t="s">
        <v>18</v>
      </c>
      <c r="K8220" s="72" t="s">
        <v>147</v>
      </c>
      <c r="L8220" s="72" t="s">
        <v>517</v>
      </c>
      <c r="M8220" s="72" t="s">
        <v>159</v>
      </c>
    </row>
    <row r="8221" spans="2:13" x14ac:dyDescent="0.25">
      <c r="B8221" s="72" t="s">
        <v>143</v>
      </c>
      <c r="C8221" s="72" t="s">
        <v>144</v>
      </c>
      <c r="D8221" s="72" t="s">
        <v>12</v>
      </c>
      <c r="E8221" s="72" t="s">
        <v>219</v>
      </c>
      <c r="F8221" s="73">
        <v>4</v>
      </c>
      <c r="G8221" s="72" t="s">
        <v>14</v>
      </c>
      <c r="H8221" s="72" t="s">
        <v>155</v>
      </c>
      <c r="I8221" s="72" t="s">
        <v>16</v>
      </c>
      <c r="J8221" s="72" t="s">
        <v>18</v>
      </c>
      <c r="K8221" s="72" t="s">
        <v>147</v>
      </c>
      <c r="L8221" s="72" t="s">
        <v>692</v>
      </c>
      <c r="M8221" s="72"/>
    </row>
    <row r="8222" spans="2:13" x14ac:dyDescent="0.25">
      <c r="B8222" s="72" t="s">
        <v>143</v>
      </c>
      <c r="C8222" s="72" t="s">
        <v>144</v>
      </c>
      <c r="D8222" s="72" t="s">
        <v>12</v>
      </c>
      <c r="E8222" s="72" t="s">
        <v>177</v>
      </c>
      <c r="F8222" s="73">
        <v>572801</v>
      </c>
      <c r="G8222" s="72" t="s">
        <v>14</v>
      </c>
      <c r="H8222" s="72" t="s">
        <v>15</v>
      </c>
      <c r="I8222" s="72" t="s">
        <v>16</v>
      </c>
      <c r="J8222" s="72" t="s">
        <v>18</v>
      </c>
      <c r="K8222" s="72" t="s">
        <v>214</v>
      </c>
      <c r="L8222" s="72" t="s">
        <v>665</v>
      </c>
      <c r="M8222" s="72"/>
    </row>
    <row r="8223" spans="2:13" x14ac:dyDescent="0.25">
      <c r="B8223" s="72" t="s">
        <v>143</v>
      </c>
      <c r="C8223" s="72" t="s">
        <v>144</v>
      </c>
      <c r="D8223" s="72" t="s">
        <v>12</v>
      </c>
      <c r="E8223" s="72" t="s">
        <v>149</v>
      </c>
      <c r="F8223" s="73">
        <v>2903200</v>
      </c>
      <c r="G8223" s="72" t="s">
        <v>14</v>
      </c>
      <c r="H8223" s="72" t="s">
        <v>155</v>
      </c>
      <c r="I8223" s="72" t="s">
        <v>16</v>
      </c>
      <c r="J8223" s="72" t="s">
        <v>18</v>
      </c>
      <c r="K8223" s="72" t="s">
        <v>33</v>
      </c>
      <c r="L8223" s="72" t="s">
        <v>551</v>
      </c>
      <c r="M8223" s="72" t="s">
        <v>151</v>
      </c>
    </row>
    <row r="8224" spans="2:13" x14ac:dyDescent="0.25">
      <c r="B8224" s="72" t="s">
        <v>143</v>
      </c>
      <c r="C8224" s="72" t="s">
        <v>144</v>
      </c>
      <c r="D8224" s="72" t="s">
        <v>12</v>
      </c>
      <c r="E8224" s="72" t="s">
        <v>175</v>
      </c>
      <c r="F8224" s="73">
        <v>-1258053</v>
      </c>
      <c r="G8224" s="72" t="s">
        <v>14</v>
      </c>
      <c r="H8224" s="72" t="s">
        <v>15</v>
      </c>
      <c r="I8224" s="72" t="s">
        <v>16</v>
      </c>
      <c r="J8224" s="72" t="s">
        <v>18</v>
      </c>
      <c r="K8224" s="72" t="s">
        <v>33</v>
      </c>
      <c r="L8224" s="72" t="s">
        <v>262</v>
      </c>
      <c r="M8224" s="72"/>
    </row>
    <row r="8225" spans="2:13" x14ac:dyDescent="0.25">
      <c r="B8225" s="72" t="s">
        <v>143</v>
      </c>
      <c r="C8225" s="72" t="s">
        <v>144</v>
      </c>
      <c r="D8225" s="72" t="s">
        <v>12</v>
      </c>
      <c r="E8225" s="72" t="s">
        <v>160</v>
      </c>
      <c r="F8225" s="73">
        <v>793824</v>
      </c>
      <c r="G8225" s="72" t="s">
        <v>14</v>
      </c>
      <c r="H8225" s="72" t="s">
        <v>155</v>
      </c>
      <c r="I8225" s="72" t="s">
        <v>16</v>
      </c>
      <c r="J8225" s="72" t="s">
        <v>18</v>
      </c>
      <c r="K8225" s="72" t="s">
        <v>147</v>
      </c>
      <c r="L8225" s="72" t="s">
        <v>182</v>
      </c>
      <c r="M8225" s="72" t="s">
        <v>248</v>
      </c>
    </row>
    <row r="8226" spans="2:13" x14ac:dyDescent="0.25">
      <c r="B8226" s="72" t="s">
        <v>143</v>
      </c>
      <c r="C8226" s="72" t="s">
        <v>144</v>
      </c>
      <c r="D8226" s="72" t="s">
        <v>12</v>
      </c>
      <c r="E8226" s="72" t="s">
        <v>229</v>
      </c>
      <c r="F8226" s="73">
        <v>-2983</v>
      </c>
      <c r="G8226" s="72" t="s">
        <v>14</v>
      </c>
      <c r="H8226" s="72" t="s">
        <v>15</v>
      </c>
      <c r="I8226" s="72" t="s">
        <v>16</v>
      </c>
      <c r="J8226" s="72" t="s">
        <v>18</v>
      </c>
      <c r="K8226" s="72" t="s">
        <v>147</v>
      </c>
      <c r="L8226" s="72" t="s">
        <v>580</v>
      </c>
      <c r="M8226" s="72"/>
    </row>
    <row r="8227" spans="2:13" x14ac:dyDescent="0.25">
      <c r="B8227" s="72" t="s">
        <v>143</v>
      </c>
      <c r="C8227" s="72" t="s">
        <v>144</v>
      </c>
      <c r="D8227" s="72" t="s">
        <v>12</v>
      </c>
      <c r="E8227" s="72" t="s">
        <v>229</v>
      </c>
      <c r="F8227" s="73">
        <v>-29170</v>
      </c>
      <c r="G8227" s="72" t="s">
        <v>14</v>
      </c>
      <c r="H8227" s="72" t="s">
        <v>15</v>
      </c>
      <c r="I8227" s="72" t="s">
        <v>16</v>
      </c>
      <c r="J8227" s="72" t="s">
        <v>18</v>
      </c>
      <c r="K8227" s="72" t="s">
        <v>189</v>
      </c>
      <c r="L8227" s="72" t="s">
        <v>202</v>
      </c>
      <c r="M8227" s="72"/>
    </row>
    <row r="8228" spans="2:13" x14ac:dyDescent="0.25">
      <c r="B8228" s="72" t="s">
        <v>143</v>
      </c>
      <c r="C8228" s="72" t="s">
        <v>144</v>
      </c>
      <c r="D8228" s="72" t="s">
        <v>12</v>
      </c>
      <c r="E8228" s="72" t="s">
        <v>188</v>
      </c>
      <c r="F8228" s="73">
        <v>423193</v>
      </c>
      <c r="G8228" s="72" t="s">
        <v>14</v>
      </c>
      <c r="H8228" s="72" t="s">
        <v>15</v>
      </c>
      <c r="I8228" s="72" t="s">
        <v>16</v>
      </c>
      <c r="J8228" s="72" t="s">
        <v>18</v>
      </c>
      <c r="K8228" s="72" t="s">
        <v>33</v>
      </c>
      <c r="L8228" s="72" t="s">
        <v>348</v>
      </c>
      <c r="M8228" s="72" t="s">
        <v>191</v>
      </c>
    </row>
    <row r="8229" spans="2:13" x14ac:dyDescent="0.25">
      <c r="B8229" s="72" t="s">
        <v>143</v>
      </c>
      <c r="C8229" s="72" t="s">
        <v>144</v>
      </c>
      <c r="D8229" s="72" t="s">
        <v>12</v>
      </c>
      <c r="E8229" s="72" t="s">
        <v>197</v>
      </c>
      <c r="F8229" s="73">
        <v>763437</v>
      </c>
      <c r="G8229" s="72" t="s">
        <v>14</v>
      </c>
      <c r="H8229" s="72" t="s">
        <v>15</v>
      </c>
      <c r="I8229" s="72" t="s">
        <v>16</v>
      </c>
      <c r="J8229" s="72" t="s">
        <v>18</v>
      </c>
      <c r="K8229" s="72" t="s">
        <v>184</v>
      </c>
      <c r="L8229" s="72" t="s">
        <v>635</v>
      </c>
      <c r="M8229" s="72" t="s">
        <v>163</v>
      </c>
    </row>
    <row r="8230" spans="2:13" x14ac:dyDescent="0.25">
      <c r="B8230" s="72" t="s">
        <v>143</v>
      </c>
      <c r="C8230" s="72" t="s">
        <v>144</v>
      </c>
      <c r="D8230" s="72" t="s">
        <v>12</v>
      </c>
      <c r="E8230" s="72" t="s">
        <v>145</v>
      </c>
      <c r="F8230" s="73">
        <v>-1849</v>
      </c>
      <c r="G8230" s="72" t="s">
        <v>14</v>
      </c>
      <c r="H8230" s="72" t="s">
        <v>15</v>
      </c>
      <c r="I8230" s="72" t="s">
        <v>136</v>
      </c>
      <c r="J8230" s="72" t="s">
        <v>18</v>
      </c>
      <c r="K8230" s="72" t="s">
        <v>21</v>
      </c>
      <c r="L8230" s="72" t="s">
        <v>274</v>
      </c>
      <c r="M8230" s="72"/>
    </row>
    <row r="8231" spans="2:13" x14ac:dyDescent="0.25">
      <c r="B8231" s="72" t="s">
        <v>143</v>
      </c>
      <c r="C8231" s="72" t="s">
        <v>144</v>
      </c>
      <c r="D8231" s="72" t="s">
        <v>12</v>
      </c>
      <c r="E8231" s="72" t="s">
        <v>170</v>
      </c>
      <c r="F8231" s="73">
        <v>770165</v>
      </c>
      <c r="G8231" s="72" t="s">
        <v>14</v>
      </c>
      <c r="H8231" s="72" t="s">
        <v>155</v>
      </c>
      <c r="I8231" s="72" t="s">
        <v>16</v>
      </c>
      <c r="J8231" s="72" t="s">
        <v>18</v>
      </c>
      <c r="K8231" s="72" t="s">
        <v>269</v>
      </c>
      <c r="L8231" s="72" t="s">
        <v>717</v>
      </c>
      <c r="M8231" s="72" t="s">
        <v>163</v>
      </c>
    </row>
    <row r="8232" spans="2:13" x14ac:dyDescent="0.25">
      <c r="B8232" s="72" t="s">
        <v>143</v>
      </c>
      <c r="C8232" s="72" t="s">
        <v>144</v>
      </c>
      <c r="D8232" s="72" t="s">
        <v>12</v>
      </c>
      <c r="E8232" s="72" t="s">
        <v>145</v>
      </c>
      <c r="F8232" s="73">
        <v>-5105</v>
      </c>
      <c r="G8232" s="72" t="s">
        <v>14</v>
      </c>
      <c r="H8232" s="72" t="s">
        <v>15</v>
      </c>
      <c r="I8232" s="72" t="s">
        <v>16</v>
      </c>
      <c r="J8232" s="72" t="s">
        <v>18</v>
      </c>
      <c r="K8232" s="72" t="s">
        <v>33</v>
      </c>
      <c r="L8232" s="72" t="s">
        <v>290</v>
      </c>
      <c r="M8232" s="72"/>
    </row>
    <row r="8233" spans="2:13" x14ac:dyDescent="0.25">
      <c r="B8233" s="72" t="s">
        <v>143</v>
      </c>
      <c r="C8233" s="72" t="s">
        <v>144</v>
      </c>
      <c r="D8233" s="72" t="s">
        <v>12</v>
      </c>
      <c r="E8233" s="72" t="s">
        <v>188</v>
      </c>
      <c r="F8233" s="73">
        <v>5329514</v>
      </c>
      <c r="G8233" s="72" t="s">
        <v>14</v>
      </c>
      <c r="H8233" s="72" t="s">
        <v>155</v>
      </c>
      <c r="I8233" s="72" t="s">
        <v>16</v>
      </c>
      <c r="J8233" s="72" t="s">
        <v>18</v>
      </c>
      <c r="K8233" s="72" t="s">
        <v>147</v>
      </c>
      <c r="L8233" s="72" t="s">
        <v>454</v>
      </c>
      <c r="M8233" s="72" t="s">
        <v>163</v>
      </c>
    </row>
    <row r="8234" spans="2:13" x14ac:dyDescent="0.25">
      <c r="B8234" s="72" t="s">
        <v>143</v>
      </c>
      <c r="C8234" s="72" t="s">
        <v>144</v>
      </c>
      <c r="D8234" s="72" t="s">
        <v>12</v>
      </c>
      <c r="E8234" s="72" t="s">
        <v>145</v>
      </c>
      <c r="F8234" s="73">
        <v>-24</v>
      </c>
      <c r="G8234" s="72" t="s">
        <v>14</v>
      </c>
      <c r="H8234" s="72" t="s">
        <v>155</v>
      </c>
      <c r="I8234" s="72" t="s">
        <v>16</v>
      </c>
      <c r="J8234" s="72" t="s">
        <v>18</v>
      </c>
      <c r="K8234" s="72" t="s">
        <v>33</v>
      </c>
      <c r="L8234" s="72" t="s">
        <v>617</v>
      </c>
      <c r="M8234" s="72"/>
    </row>
    <row r="8235" spans="2:13" x14ac:dyDescent="0.25">
      <c r="B8235" s="72" t="s">
        <v>143</v>
      </c>
      <c r="C8235" s="72" t="s">
        <v>144</v>
      </c>
      <c r="D8235" s="72" t="s">
        <v>12</v>
      </c>
      <c r="E8235" s="72" t="s">
        <v>188</v>
      </c>
      <c r="F8235" s="73">
        <v>177884</v>
      </c>
      <c r="G8235" s="72" t="s">
        <v>14</v>
      </c>
      <c r="H8235" s="72" t="s">
        <v>15</v>
      </c>
      <c r="I8235" s="72" t="s">
        <v>16</v>
      </c>
      <c r="J8235" s="72" t="s">
        <v>18</v>
      </c>
      <c r="K8235" s="72" t="s">
        <v>214</v>
      </c>
      <c r="L8235" s="72" t="s">
        <v>566</v>
      </c>
      <c r="M8235" s="72" t="s">
        <v>191</v>
      </c>
    </row>
    <row r="8236" spans="2:13" x14ac:dyDescent="0.25">
      <c r="B8236" s="72" t="s">
        <v>143</v>
      </c>
      <c r="C8236" s="72" t="s">
        <v>144</v>
      </c>
      <c r="D8236" s="72" t="s">
        <v>12</v>
      </c>
      <c r="E8236" s="72" t="s">
        <v>197</v>
      </c>
      <c r="F8236" s="73">
        <v>314159</v>
      </c>
      <c r="G8236" s="72" t="s">
        <v>14</v>
      </c>
      <c r="H8236" s="72" t="s">
        <v>155</v>
      </c>
      <c r="I8236" s="72" t="s">
        <v>16</v>
      </c>
      <c r="J8236" s="72" t="s">
        <v>18</v>
      </c>
      <c r="K8236" s="72" t="s">
        <v>33</v>
      </c>
      <c r="L8236" s="72" t="s">
        <v>714</v>
      </c>
      <c r="M8236" s="72" t="s">
        <v>191</v>
      </c>
    </row>
    <row r="8237" spans="2:13" x14ac:dyDescent="0.25">
      <c r="B8237" s="72" t="s">
        <v>143</v>
      </c>
      <c r="C8237" s="72" t="s">
        <v>144</v>
      </c>
      <c r="D8237" s="72" t="s">
        <v>12</v>
      </c>
      <c r="E8237" s="72" t="s">
        <v>152</v>
      </c>
      <c r="F8237" s="73">
        <v>-6107</v>
      </c>
      <c r="G8237" s="72" t="s">
        <v>14</v>
      </c>
      <c r="H8237" s="72" t="s">
        <v>15</v>
      </c>
      <c r="I8237" s="72" t="s">
        <v>16</v>
      </c>
      <c r="J8237" s="72" t="s">
        <v>18</v>
      </c>
      <c r="K8237" s="72" t="s">
        <v>21</v>
      </c>
      <c r="L8237" s="72" t="s">
        <v>758</v>
      </c>
      <c r="M8237" s="72"/>
    </row>
    <row r="8238" spans="2:13" x14ac:dyDescent="0.25">
      <c r="B8238" s="72" t="s">
        <v>143</v>
      </c>
      <c r="C8238" s="72" t="s">
        <v>144</v>
      </c>
      <c r="D8238" s="72" t="s">
        <v>12</v>
      </c>
      <c r="E8238" s="72" t="s">
        <v>240</v>
      </c>
      <c r="F8238" s="73">
        <v>-40588</v>
      </c>
      <c r="G8238" s="72" t="s">
        <v>14</v>
      </c>
      <c r="H8238" s="72" t="s">
        <v>15</v>
      </c>
      <c r="I8238" s="72" t="s">
        <v>16</v>
      </c>
      <c r="J8238" s="72" t="s">
        <v>18</v>
      </c>
      <c r="K8238" s="72" t="s">
        <v>33</v>
      </c>
      <c r="L8238" s="72" t="s">
        <v>491</v>
      </c>
      <c r="M8238" s="72"/>
    </row>
    <row r="8239" spans="2:13" x14ac:dyDescent="0.25">
      <c r="B8239" s="72" t="s">
        <v>143</v>
      </c>
      <c r="C8239" s="72" t="s">
        <v>144</v>
      </c>
      <c r="D8239" s="72" t="s">
        <v>12</v>
      </c>
      <c r="E8239" s="72" t="s">
        <v>181</v>
      </c>
      <c r="F8239" s="73">
        <v>-733</v>
      </c>
      <c r="G8239" s="72" t="s">
        <v>14</v>
      </c>
      <c r="H8239" s="72" t="s">
        <v>155</v>
      </c>
      <c r="I8239" s="72" t="s">
        <v>16</v>
      </c>
      <c r="J8239" s="72" t="s">
        <v>18</v>
      </c>
      <c r="K8239" s="72" t="s">
        <v>33</v>
      </c>
      <c r="L8239" s="72" t="s">
        <v>526</v>
      </c>
      <c r="M8239" s="72"/>
    </row>
    <row r="8240" spans="2:13" x14ac:dyDescent="0.25">
      <c r="B8240" s="72" t="s">
        <v>143</v>
      </c>
      <c r="C8240" s="72" t="s">
        <v>144</v>
      </c>
      <c r="D8240" s="72" t="s">
        <v>12</v>
      </c>
      <c r="E8240" s="72" t="s">
        <v>181</v>
      </c>
      <c r="F8240" s="73">
        <v>-54</v>
      </c>
      <c r="G8240" s="72" t="s">
        <v>14</v>
      </c>
      <c r="H8240" s="72" t="s">
        <v>15</v>
      </c>
      <c r="I8240" s="72" t="s">
        <v>16</v>
      </c>
      <c r="J8240" s="72" t="s">
        <v>18</v>
      </c>
      <c r="K8240" s="72" t="s">
        <v>24</v>
      </c>
      <c r="L8240" s="72" t="s">
        <v>608</v>
      </c>
      <c r="M8240" s="72"/>
    </row>
    <row r="8241" spans="2:13" x14ac:dyDescent="0.25">
      <c r="B8241" s="72" t="s">
        <v>143</v>
      </c>
      <c r="C8241" s="72" t="s">
        <v>144</v>
      </c>
      <c r="D8241" s="72" t="s">
        <v>12</v>
      </c>
      <c r="E8241" s="72" t="s">
        <v>145</v>
      </c>
      <c r="F8241" s="73">
        <v>-39687</v>
      </c>
      <c r="G8241" s="72" t="s">
        <v>14</v>
      </c>
      <c r="H8241" s="72" t="s">
        <v>155</v>
      </c>
      <c r="I8241" s="72" t="s">
        <v>16</v>
      </c>
      <c r="J8241" s="72" t="s">
        <v>18</v>
      </c>
      <c r="K8241" s="72" t="s">
        <v>33</v>
      </c>
      <c r="L8241" s="72" t="s">
        <v>218</v>
      </c>
      <c r="M8241" s="72"/>
    </row>
    <row r="8242" spans="2:13" x14ac:dyDescent="0.25">
      <c r="B8242" s="72" t="s">
        <v>143</v>
      </c>
      <c r="C8242" s="72" t="s">
        <v>144</v>
      </c>
      <c r="D8242" s="72" t="s">
        <v>12</v>
      </c>
      <c r="E8242" s="72" t="s">
        <v>199</v>
      </c>
      <c r="F8242" s="73">
        <v>810</v>
      </c>
      <c r="G8242" s="72" t="s">
        <v>14</v>
      </c>
      <c r="H8242" s="72" t="s">
        <v>155</v>
      </c>
      <c r="I8242" s="72" t="s">
        <v>16</v>
      </c>
      <c r="J8242" s="72" t="s">
        <v>18</v>
      </c>
      <c r="K8242" s="72" t="s">
        <v>33</v>
      </c>
      <c r="L8242" s="72" t="s">
        <v>649</v>
      </c>
      <c r="M8242" s="72"/>
    </row>
    <row r="8243" spans="2:13" x14ac:dyDescent="0.25">
      <c r="B8243" s="72" t="s">
        <v>143</v>
      </c>
      <c r="C8243" s="72" t="s">
        <v>144</v>
      </c>
      <c r="D8243" s="72" t="s">
        <v>12</v>
      </c>
      <c r="E8243" s="72" t="s">
        <v>188</v>
      </c>
      <c r="F8243" s="73">
        <v>140107</v>
      </c>
      <c r="G8243" s="72" t="s">
        <v>14</v>
      </c>
      <c r="H8243" s="72" t="s">
        <v>155</v>
      </c>
      <c r="I8243" s="72" t="s">
        <v>16</v>
      </c>
      <c r="J8243" s="72" t="s">
        <v>18</v>
      </c>
      <c r="K8243" s="72" t="s">
        <v>269</v>
      </c>
      <c r="L8243" s="72" t="s">
        <v>849</v>
      </c>
      <c r="M8243" s="72" t="s">
        <v>151</v>
      </c>
    </row>
    <row r="8244" spans="2:13" x14ac:dyDescent="0.25">
      <c r="B8244" s="72" t="s">
        <v>143</v>
      </c>
      <c r="C8244" s="72" t="s">
        <v>144</v>
      </c>
      <c r="D8244" s="72" t="s">
        <v>12</v>
      </c>
      <c r="E8244" s="72" t="s">
        <v>199</v>
      </c>
      <c r="F8244" s="73">
        <v>90883</v>
      </c>
      <c r="G8244" s="72" t="s">
        <v>14</v>
      </c>
      <c r="H8244" s="72" t="s">
        <v>155</v>
      </c>
      <c r="I8244" s="72" t="s">
        <v>16</v>
      </c>
      <c r="J8244" s="72" t="s">
        <v>18</v>
      </c>
      <c r="K8244" s="72" t="s">
        <v>147</v>
      </c>
      <c r="L8244" s="72" t="s">
        <v>454</v>
      </c>
      <c r="M8244" s="72"/>
    </row>
    <row r="8245" spans="2:13" x14ac:dyDescent="0.25">
      <c r="B8245" s="72" t="s">
        <v>143</v>
      </c>
      <c r="C8245" s="72" t="s">
        <v>144</v>
      </c>
      <c r="D8245" s="72" t="s">
        <v>12</v>
      </c>
      <c r="E8245" s="72" t="s">
        <v>242</v>
      </c>
      <c r="F8245" s="73">
        <v>-38231</v>
      </c>
      <c r="G8245" s="72" t="s">
        <v>14</v>
      </c>
      <c r="H8245" s="72" t="s">
        <v>15</v>
      </c>
      <c r="I8245" s="72" t="s">
        <v>16</v>
      </c>
      <c r="J8245" s="72" t="s">
        <v>18</v>
      </c>
      <c r="K8245" s="72" t="s">
        <v>184</v>
      </c>
      <c r="L8245" s="72" t="s">
        <v>185</v>
      </c>
      <c r="M8245" s="72"/>
    </row>
    <row r="8246" spans="2:13" x14ac:dyDescent="0.25">
      <c r="B8246" s="72" t="s">
        <v>143</v>
      </c>
      <c r="C8246" s="72" t="s">
        <v>144</v>
      </c>
      <c r="D8246" s="72" t="s">
        <v>12</v>
      </c>
      <c r="E8246" s="72" t="s">
        <v>188</v>
      </c>
      <c r="F8246" s="73">
        <v>6802876</v>
      </c>
      <c r="G8246" s="72" t="s">
        <v>14</v>
      </c>
      <c r="H8246" s="72" t="s">
        <v>15</v>
      </c>
      <c r="I8246" s="72" t="s">
        <v>16</v>
      </c>
      <c r="J8246" s="72" t="s">
        <v>371</v>
      </c>
      <c r="K8246" s="72" t="s">
        <v>147</v>
      </c>
      <c r="L8246" s="72" t="s">
        <v>432</v>
      </c>
      <c r="M8246" s="72" t="s">
        <v>151</v>
      </c>
    </row>
    <row r="8247" spans="2:13" x14ac:dyDescent="0.25">
      <c r="B8247" s="72" t="s">
        <v>143</v>
      </c>
      <c r="C8247" s="72" t="s">
        <v>144</v>
      </c>
      <c r="D8247" s="72" t="s">
        <v>12</v>
      </c>
      <c r="E8247" s="72" t="s">
        <v>199</v>
      </c>
      <c r="F8247" s="73">
        <v>932</v>
      </c>
      <c r="G8247" s="72" t="s">
        <v>14</v>
      </c>
      <c r="H8247" s="72" t="s">
        <v>155</v>
      </c>
      <c r="I8247" s="72" t="s">
        <v>136</v>
      </c>
      <c r="J8247" s="72" t="s">
        <v>18</v>
      </c>
      <c r="K8247" s="72" t="s">
        <v>21</v>
      </c>
      <c r="L8247" s="72" t="s">
        <v>494</v>
      </c>
      <c r="M8247" s="72"/>
    </row>
    <row r="8248" spans="2:13" x14ac:dyDescent="0.25">
      <c r="B8248" s="72" t="s">
        <v>143</v>
      </c>
      <c r="C8248" s="72" t="s">
        <v>144</v>
      </c>
      <c r="D8248" s="72" t="s">
        <v>12</v>
      </c>
      <c r="E8248" s="72" t="s">
        <v>145</v>
      </c>
      <c r="F8248" s="73">
        <v>-115342</v>
      </c>
      <c r="G8248" s="72" t="s">
        <v>14</v>
      </c>
      <c r="H8248" s="72" t="s">
        <v>15</v>
      </c>
      <c r="I8248" s="72" t="s">
        <v>16</v>
      </c>
      <c r="J8248" s="72" t="s">
        <v>18</v>
      </c>
      <c r="K8248" s="72" t="s">
        <v>147</v>
      </c>
      <c r="L8248" s="72" t="s">
        <v>622</v>
      </c>
      <c r="M8248" s="72"/>
    </row>
    <row r="8249" spans="2:13" x14ac:dyDescent="0.25">
      <c r="B8249" s="72" t="s">
        <v>143</v>
      </c>
      <c r="C8249" s="72" t="s">
        <v>144</v>
      </c>
      <c r="D8249" s="72" t="s">
        <v>12</v>
      </c>
      <c r="E8249" s="72" t="s">
        <v>188</v>
      </c>
      <c r="F8249" s="73">
        <v>599453</v>
      </c>
      <c r="G8249" s="72" t="s">
        <v>14</v>
      </c>
      <c r="H8249" s="72" t="s">
        <v>15</v>
      </c>
      <c r="I8249" s="72" t="s">
        <v>16</v>
      </c>
      <c r="J8249" s="72" t="s">
        <v>18</v>
      </c>
      <c r="K8249" s="72" t="s">
        <v>267</v>
      </c>
      <c r="L8249" s="72" t="s">
        <v>342</v>
      </c>
      <c r="M8249" s="72" t="s">
        <v>191</v>
      </c>
    </row>
    <row r="8250" spans="2:13" x14ac:dyDescent="0.25">
      <c r="B8250" s="72" t="s">
        <v>143</v>
      </c>
      <c r="C8250" s="72" t="s">
        <v>144</v>
      </c>
      <c r="D8250" s="72" t="s">
        <v>12</v>
      </c>
      <c r="E8250" s="72" t="s">
        <v>282</v>
      </c>
      <c r="F8250" s="73">
        <v>-199</v>
      </c>
      <c r="G8250" s="72" t="s">
        <v>14</v>
      </c>
      <c r="H8250" s="72" t="s">
        <v>15</v>
      </c>
      <c r="I8250" s="72" t="s">
        <v>16</v>
      </c>
      <c r="J8250" s="72" t="s">
        <v>18</v>
      </c>
      <c r="K8250" s="72" t="s">
        <v>33</v>
      </c>
      <c r="L8250" s="72" t="s">
        <v>525</v>
      </c>
      <c r="M8250" s="72"/>
    </row>
    <row r="8251" spans="2:13" x14ac:dyDescent="0.25">
      <c r="B8251" s="72" t="s">
        <v>143</v>
      </c>
      <c r="C8251" s="72" t="s">
        <v>144</v>
      </c>
      <c r="D8251" s="72" t="s">
        <v>12</v>
      </c>
      <c r="E8251" s="72" t="s">
        <v>240</v>
      </c>
      <c r="F8251" s="73">
        <v>-17403</v>
      </c>
      <c r="G8251" s="72" t="s">
        <v>14</v>
      </c>
      <c r="H8251" s="72" t="s">
        <v>15</v>
      </c>
      <c r="I8251" s="72" t="s">
        <v>16</v>
      </c>
      <c r="J8251" s="72" t="s">
        <v>18</v>
      </c>
      <c r="K8251" s="72" t="s">
        <v>257</v>
      </c>
      <c r="L8251" s="72" t="s">
        <v>299</v>
      </c>
      <c r="M8251" s="72"/>
    </row>
    <row r="8252" spans="2:13" x14ac:dyDescent="0.25">
      <c r="B8252" s="72" t="s">
        <v>143</v>
      </c>
      <c r="C8252" s="72" t="s">
        <v>144</v>
      </c>
      <c r="D8252" s="72" t="s">
        <v>12</v>
      </c>
      <c r="E8252" s="72" t="s">
        <v>149</v>
      </c>
      <c r="F8252" s="73">
        <v>7186997</v>
      </c>
      <c r="G8252" s="72" t="s">
        <v>14</v>
      </c>
      <c r="H8252" s="72" t="s">
        <v>155</v>
      </c>
      <c r="I8252" s="72" t="s">
        <v>16</v>
      </c>
      <c r="J8252" s="72" t="s">
        <v>18</v>
      </c>
      <c r="K8252" s="72" t="s">
        <v>33</v>
      </c>
      <c r="L8252" s="72" t="s">
        <v>307</v>
      </c>
      <c r="M8252" s="72" t="s">
        <v>151</v>
      </c>
    </row>
    <row r="8253" spans="2:13" x14ac:dyDescent="0.25">
      <c r="B8253" s="72" t="s">
        <v>143</v>
      </c>
      <c r="C8253" s="72" t="s">
        <v>144</v>
      </c>
      <c r="D8253" s="72" t="s">
        <v>12</v>
      </c>
      <c r="E8253" s="72" t="s">
        <v>229</v>
      </c>
      <c r="F8253" s="73">
        <v>-1252</v>
      </c>
      <c r="G8253" s="72" t="s">
        <v>14</v>
      </c>
      <c r="H8253" s="72" t="s">
        <v>15</v>
      </c>
      <c r="I8253" s="72" t="s">
        <v>16</v>
      </c>
      <c r="J8253" s="72" t="s">
        <v>18</v>
      </c>
      <c r="K8253" s="72" t="s">
        <v>214</v>
      </c>
      <c r="L8253" s="72" t="s">
        <v>319</v>
      </c>
      <c r="M8253" s="72"/>
    </row>
    <row r="8254" spans="2:13" x14ac:dyDescent="0.25">
      <c r="B8254" s="72" t="s">
        <v>143</v>
      </c>
      <c r="C8254" s="72" t="s">
        <v>144</v>
      </c>
      <c r="D8254" s="72" t="s">
        <v>12</v>
      </c>
      <c r="E8254" s="72" t="s">
        <v>157</v>
      </c>
      <c r="F8254" s="73">
        <v>169860</v>
      </c>
      <c r="G8254" s="72" t="s">
        <v>31</v>
      </c>
      <c r="H8254" s="72" t="s">
        <v>15</v>
      </c>
      <c r="I8254" s="72" t="s">
        <v>16</v>
      </c>
      <c r="J8254" s="72" t="s">
        <v>18</v>
      </c>
      <c r="K8254" s="72" t="s">
        <v>27</v>
      </c>
      <c r="L8254" s="72" t="s">
        <v>28</v>
      </c>
      <c r="M8254" s="72" t="s">
        <v>159</v>
      </c>
    </row>
    <row r="8255" spans="2:13" x14ac:dyDescent="0.25">
      <c r="B8255" s="72" t="s">
        <v>143</v>
      </c>
      <c r="C8255" s="72" t="s">
        <v>144</v>
      </c>
      <c r="D8255" s="72" t="s">
        <v>12</v>
      </c>
      <c r="E8255" s="72" t="s">
        <v>199</v>
      </c>
      <c r="F8255" s="73">
        <v>3693</v>
      </c>
      <c r="G8255" s="72" t="s">
        <v>14</v>
      </c>
      <c r="H8255" s="72" t="s">
        <v>155</v>
      </c>
      <c r="I8255" s="72" t="s">
        <v>136</v>
      </c>
      <c r="J8255" s="72" t="s">
        <v>18</v>
      </c>
      <c r="K8255" s="72" t="s">
        <v>21</v>
      </c>
      <c r="L8255" s="72" t="s">
        <v>547</v>
      </c>
      <c r="M8255" s="72"/>
    </row>
    <row r="8256" spans="2:13" x14ac:dyDescent="0.25">
      <c r="B8256" s="72" t="s">
        <v>143</v>
      </c>
      <c r="C8256" s="72" t="s">
        <v>144</v>
      </c>
      <c r="D8256" s="72" t="s">
        <v>12</v>
      </c>
      <c r="E8256" s="72" t="s">
        <v>145</v>
      </c>
      <c r="F8256" s="73">
        <v>-2</v>
      </c>
      <c r="G8256" s="72" t="s">
        <v>14</v>
      </c>
      <c r="H8256" s="72" t="s">
        <v>155</v>
      </c>
      <c r="I8256" s="72" t="s">
        <v>136</v>
      </c>
      <c r="J8256" s="72" t="s">
        <v>18</v>
      </c>
      <c r="K8256" s="72" t="s">
        <v>33</v>
      </c>
      <c r="L8256" s="72" t="s">
        <v>339</v>
      </c>
      <c r="M8256" s="72"/>
    </row>
    <row r="8257" spans="2:13" x14ac:dyDescent="0.25">
      <c r="B8257" s="72" t="s">
        <v>143</v>
      </c>
      <c r="C8257" s="72" t="s">
        <v>144</v>
      </c>
      <c r="D8257" s="72" t="s">
        <v>12</v>
      </c>
      <c r="E8257" s="72" t="s">
        <v>181</v>
      </c>
      <c r="F8257" s="73">
        <v>-2460</v>
      </c>
      <c r="G8257" s="72" t="s">
        <v>14</v>
      </c>
      <c r="H8257" s="72" t="s">
        <v>15</v>
      </c>
      <c r="I8257" s="72" t="s">
        <v>16</v>
      </c>
      <c r="J8257" s="72" t="s">
        <v>18</v>
      </c>
      <c r="K8257" s="72" t="s">
        <v>161</v>
      </c>
      <c r="L8257" s="72" t="s">
        <v>162</v>
      </c>
      <c r="M8257" s="72"/>
    </row>
    <row r="8258" spans="2:13" x14ac:dyDescent="0.25">
      <c r="B8258" s="72" t="s">
        <v>143</v>
      </c>
      <c r="C8258" s="72" t="s">
        <v>144</v>
      </c>
      <c r="D8258" s="72" t="s">
        <v>12</v>
      </c>
      <c r="E8258" s="72" t="s">
        <v>197</v>
      </c>
      <c r="F8258" s="73">
        <v>140401</v>
      </c>
      <c r="G8258" s="72" t="s">
        <v>14</v>
      </c>
      <c r="H8258" s="72" t="s">
        <v>15</v>
      </c>
      <c r="I8258" s="72" t="s">
        <v>16</v>
      </c>
      <c r="J8258" s="72" t="s">
        <v>18</v>
      </c>
      <c r="K8258" s="72" t="s">
        <v>24</v>
      </c>
      <c r="L8258" s="72" t="s">
        <v>608</v>
      </c>
      <c r="M8258" s="72" t="s">
        <v>163</v>
      </c>
    </row>
    <row r="8259" spans="2:13" x14ac:dyDescent="0.25">
      <c r="B8259" s="72" t="s">
        <v>143</v>
      </c>
      <c r="C8259" s="72" t="s">
        <v>144</v>
      </c>
      <c r="D8259" s="72" t="s">
        <v>12</v>
      </c>
      <c r="E8259" s="72" t="s">
        <v>328</v>
      </c>
      <c r="F8259" s="73">
        <v>22263</v>
      </c>
      <c r="G8259" s="72" t="s">
        <v>14</v>
      </c>
      <c r="H8259" s="72" t="s">
        <v>15</v>
      </c>
      <c r="I8259" s="72" t="s">
        <v>16</v>
      </c>
      <c r="J8259" s="72" t="s">
        <v>18</v>
      </c>
      <c r="K8259" s="72" t="s">
        <v>161</v>
      </c>
      <c r="L8259" s="72" t="s">
        <v>265</v>
      </c>
      <c r="M8259" s="72" t="s">
        <v>159</v>
      </c>
    </row>
    <row r="8260" spans="2:13" x14ac:dyDescent="0.25">
      <c r="B8260" s="72" t="s">
        <v>143</v>
      </c>
      <c r="C8260" s="72" t="s">
        <v>144</v>
      </c>
      <c r="D8260" s="72" t="s">
        <v>12</v>
      </c>
      <c r="E8260" s="72" t="s">
        <v>154</v>
      </c>
      <c r="F8260" s="73">
        <v>-2055</v>
      </c>
      <c r="G8260" s="72" t="s">
        <v>14</v>
      </c>
      <c r="H8260" s="72" t="s">
        <v>15</v>
      </c>
      <c r="I8260" s="72" t="s">
        <v>16</v>
      </c>
      <c r="J8260" s="72" t="s">
        <v>18</v>
      </c>
      <c r="K8260" s="72" t="s">
        <v>214</v>
      </c>
      <c r="L8260" s="72" t="s">
        <v>493</v>
      </c>
      <c r="M8260" s="72"/>
    </row>
    <row r="8261" spans="2:13" x14ac:dyDescent="0.25">
      <c r="B8261" s="72" t="s">
        <v>143</v>
      </c>
      <c r="C8261" s="72" t="s">
        <v>144</v>
      </c>
      <c r="D8261" s="72" t="s">
        <v>12</v>
      </c>
      <c r="E8261" s="72" t="s">
        <v>227</v>
      </c>
      <c r="F8261" s="73">
        <v>122980</v>
      </c>
      <c r="G8261" s="72" t="s">
        <v>14</v>
      </c>
      <c r="H8261" s="72" t="s">
        <v>155</v>
      </c>
      <c r="I8261" s="72" t="s">
        <v>16</v>
      </c>
      <c r="J8261" s="72" t="s">
        <v>18</v>
      </c>
      <c r="K8261" s="72" t="s">
        <v>33</v>
      </c>
      <c r="L8261" s="72" t="s">
        <v>307</v>
      </c>
      <c r="M8261" s="72" t="s">
        <v>248</v>
      </c>
    </row>
    <row r="8262" spans="2:13" x14ac:dyDescent="0.25">
      <c r="B8262" s="72" t="s">
        <v>143</v>
      </c>
      <c r="C8262" s="72" t="s">
        <v>144</v>
      </c>
      <c r="D8262" s="72" t="s">
        <v>12</v>
      </c>
      <c r="E8262" s="72" t="s">
        <v>177</v>
      </c>
      <c r="F8262" s="73">
        <v>420050</v>
      </c>
      <c r="G8262" s="72" t="s">
        <v>14</v>
      </c>
      <c r="H8262" s="72" t="s">
        <v>15</v>
      </c>
      <c r="I8262" s="72" t="s">
        <v>16</v>
      </c>
      <c r="J8262" s="72" t="s">
        <v>18</v>
      </c>
      <c r="K8262" s="72" t="s">
        <v>24</v>
      </c>
      <c r="L8262" s="72" t="s">
        <v>281</v>
      </c>
      <c r="M8262" s="72"/>
    </row>
    <row r="8263" spans="2:13" x14ac:dyDescent="0.25">
      <c r="B8263" s="72" t="s">
        <v>143</v>
      </c>
      <c r="C8263" s="72" t="s">
        <v>144</v>
      </c>
      <c r="D8263" s="72" t="s">
        <v>12</v>
      </c>
      <c r="E8263" s="72" t="s">
        <v>219</v>
      </c>
      <c r="F8263" s="73">
        <v>413831</v>
      </c>
      <c r="G8263" s="72" t="s">
        <v>14</v>
      </c>
      <c r="H8263" s="72" t="s">
        <v>155</v>
      </c>
      <c r="I8263" s="72" t="s">
        <v>136</v>
      </c>
      <c r="J8263" s="72" t="s">
        <v>18</v>
      </c>
      <c r="K8263" s="72" t="s">
        <v>267</v>
      </c>
      <c r="L8263" s="72" t="s">
        <v>576</v>
      </c>
      <c r="M8263" s="72"/>
    </row>
    <row r="8264" spans="2:13" x14ac:dyDescent="0.25">
      <c r="B8264" s="72" t="s">
        <v>143</v>
      </c>
      <c r="C8264" s="72" t="s">
        <v>144</v>
      </c>
      <c r="D8264" s="72" t="s">
        <v>12</v>
      </c>
      <c r="E8264" s="72" t="s">
        <v>197</v>
      </c>
      <c r="F8264" s="73">
        <v>22289</v>
      </c>
      <c r="G8264" s="72" t="s">
        <v>14</v>
      </c>
      <c r="H8264" s="72" t="s">
        <v>15</v>
      </c>
      <c r="I8264" s="72" t="s">
        <v>136</v>
      </c>
      <c r="J8264" s="72" t="s">
        <v>18</v>
      </c>
      <c r="K8264" s="72" t="s">
        <v>33</v>
      </c>
      <c r="L8264" s="72" t="s">
        <v>156</v>
      </c>
      <c r="M8264" s="72" t="s">
        <v>191</v>
      </c>
    </row>
    <row r="8265" spans="2:13" x14ac:dyDescent="0.25">
      <c r="B8265" s="72" t="s">
        <v>143</v>
      </c>
      <c r="C8265" s="72" t="s">
        <v>144</v>
      </c>
      <c r="D8265" s="72" t="s">
        <v>12</v>
      </c>
      <c r="E8265" s="72" t="s">
        <v>177</v>
      </c>
      <c r="F8265" s="73">
        <v>18713</v>
      </c>
      <c r="G8265" s="72" t="s">
        <v>14</v>
      </c>
      <c r="H8265" s="72" t="s">
        <v>155</v>
      </c>
      <c r="I8265" s="72" t="s">
        <v>16</v>
      </c>
      <c r="J8265" s="72" t="s">
        <v>18</v>
      </c>
      <c r="K8265" s="72" t="s">
        <v>21</v>
      </c>
      <c r="L8265" s="72" t="s">
        <v>249</v>
      </c>
      <c r="M8265" s="72"/>
    </row>
    <row r="8266" spans="2:13" x14ac:dyDescent="0.25">
      <c r="B8266" s="72" t="s">
        <v>143</v>
      </c>
      <c r="C8266" s="72" t="s">
        <v>144</v>
      </c>
      <c r="D8266" s="72" t="s">
        <v>12</v>
      </c>
      <c r="E8266" s="72" t="s">
        <v>646</v>
      </c>
      <c r="F8266" s="73">
        <v>26754</v>
      </c>
      <c r="G8266" s="72" t="s">
        <v>14</v>
      </c>
      <c r="H8266" s="72" t="s">
        <v>15</v>
      </c>
      <c r="I8266" s="72" t="s">
        <v>16</v>
      </c>
      <c r="J8266" s="72" t="s">
        <v>18</v>
      </c>
      <c r="K8266" s="72" t="s">
        <v>147</v>
      </c>
      <c r="L8266" s="72" t="s">
        <v>278</v>
      </c>
      <c r="M8266" s="72"/>
    </row>
    <row r="8267" spans="2:13" x14ac:dyDescent="0.25">
      <c r="B8267" s="72" t="s">
        <v>143</v>
      </c>
      <c r="C8267" s="72" t="s">
        <v>144</v>
      </c>
      <c r="D8267" s="72" t="s">
        <v>12</v>
      </c>
      <c r="E8267" s="72" t="s">
        <v>154</v>
      </c>
      <c r="F8267" s="73">
        <v>-85</v>
      </c>
      <c r="G8267" s="72" t="s">
        <v>14</v>
      </c>
      <c r="H8267" s="72" t="s">
        <v>155</v>
      </c>
      <c r="I8267" s="72" t="s">
        <v>16</v>
      </c>
      <c r="J8267" s="72" t="s">
        <v>18</v>
      </c>
      <c r="K8267" s="72" t="s">
        <v>147</v>
      </c>
      <c r="L8267" s="72" t="s">
        <v>390</v>
      </c>
      <c r="M8267" s="72"/>
    </row>
    <row r="8268" spans="2:13" x14ac:dyDescent="0.25">
      <c r="B8268" s="72" t="s">
        <v>143</v>
      </c>
      <c r="C8268" s="72" t="s">
        <v>144</v>
      </c>
      <c r="D8268" s="72" t="s">
        <v>12</v>
      </c>
      <c r="E8268" s="72" t="s">
        <v>183</v>
      </c>
      <c r="F8268" s="73">
        <v>429293</v>
      </c>
      <c r="G8268" s="72" t="s">
        <v>14</v>
      </c>
      <c r="H8268" s="72" t="s">
        <v>15</v>
      </c>
      <c r="I8268" s="72" t="s">
        <v>16</v>
      </c>
      <c r="J8268" s="72" t="s">
        <v>18</v>
      </c>
      <c r="K8268" s="72" t="s">
        <v>161</v>
      </c>
      <c r="L8268" s="72" t="s">
        <v>341</v>
      </c>
      <c r="M8268" s="72" t="s">
        <v>186</v>
      </c>
    </row>
    <row r="8269" spans="2:13" x14ac:dyDescent="0.25">
      <c r="B8269" s="72" t="s">
        <v>143</v>
      </c>
      <c r="C8269" s="72" t="s">
        <v>144</v>
      </c>
      <c r="D8269" s="72" t="s">
        <v>12</v>
      </c>
      <c r="E8269" s="72" t="s">
        <v>160</v>
      </c>
      <c r="F8269" s="73">
        <v>40596</v>
      </c>
      <c r="G8269" s="72" t="s">
        <v>14</v>
      </c>
      <c r="H8269" s="72" t="s">
        <v>15</v>
      </c>
      <c r="I8269" s="72" t="s">
        <v>16</v>
      </c>
      <c r="J8269" s="72" t="s">
        <v>18</v>
      </c>
      <c r="K8269" s="72" t="s">
        <v>33</v>
      </c>
      <c r="L8269" s="72" t="s">
        <v>318</v>
      </c>
      <c r="M8269" s="72" t="s">
        <v>248</v>
      </c>
    </row>
    <row r="8270" spans="2:13" x14ac:dyDescent="0.25">
      <c r="B8270" s="72" t="s">
        <v>143</v>
      </c>
      <c r="C8270" s="72" t="s">
        <v>144</v>
      </c>
      <c r="D8270" s="72" t="s">
        <v>12</v>
      </c>
      <c r="E8270" s="72" t="s">
        <v>145</v>
      </c>
      <c r="F8270" s="73">
        <v>-6501</v>
      </c>
      <c r="G8270" s="72" t="s">
        <v>14</v>
      </c>
      <c r="H8270" s="72" t="s">
        <v>15</v>
      </c>
      <c r="I8270" s="72" t="s">
        <v>16</v>
      </c>
      <c r="J8270" s="72" t="s">
        <v>18</v>
      </c>
      <c r="K8270" s="72" t="s">
        <v>24</v>
      </c>
      <c r="L8270" s="72" t="s">
        <v>620</v>
      </c>
      <c r="M8270" s="72"/>
    </row>
    <row r="8271" spans="2:13" x14ac:dyDescent="0.25">
      <c r="B8271" s="72" t="s">
        <v>143</v>
      </c>
      <c r="C8271" s="72" t="s">
        <v>144</v>
      </c>
      <c r="D8271" s="72" t="s">
        <v>12</v>
      </c>
      <c r="E8271" s="72" t="s">
        <v>160</v>
      </c>
      <c r="F8271" s="73">
        <v>36800</v>
      </c>
      <c r="G8271" s="72" t="s">
        <v>14</v>
      </c>
      <c r="H8271" s="72" t="s">
        <v>155</v>
      </c>
      <c r="I8271" s="72" t="s">
        <v>16</v>
      </c>
      <c r="J8271" s="72" t="s">
        <v>18</v>
      </c>
      <c r="K8271" s="72" t="s">
        <v>147</v>
      </c>
      <c r="L8271" s="72" t="s">
        <v>571</v>
      </c>
      <c r="M8271" s="72" t="s">
        <v>163</v>
      </c>
    </row>
    <row r="8272" spans="2:13" x14ac:dyDescent="0.25">
      <c r="B8272" s="72" t="s">
        <v>143</v>
      </c>
      <c r="C8272" s="72" t="s">
        <v>144</v>
      </c>
      <c r="D8272" s="72" t="s">
        <v>12</v>
      </c>
      <c r="E8272" s="72" t="s">
        <v>242</v>
      </c>
      <c r="F8272" s="73">
        <v>-7750</v>
      </c>
      <c r="G8272" s="72" t="s">
        <v>14</v>
      </c>
      <c r="H8272" s="72" t="s">
        <v>15</v>
      </c>
      <c r="I8272" s="72" t="s">
        <v>16</v>
      </c>
      <c r="J8272" s="72" t="s">
        <v>18</v>
      </c>
      <c r="K8272" s="72" t="s">
        <v>33</v>
      </c>
      <c r="L8272" s="72" t="s">
        <v>289</v>
      </c>
      <c r="M8272" s="72"/>
    </row>
    <row r="8273" spans="2:13" x14ac:dyDescent="0.25">
      <c r="B8273" s="72" t="s">
        <v>143</v>
      </c>
      <c r="C8273" s="72" t="s">
        <v>144</v>
      </c>
      <c r="D8273" s="72" t="s">
        <v>12</v>
      </c>
      <c r="E8273" s="72" t="s">
        <v>439</v>
      </c>
      <c r="F8273" s="73">
        <v>40202</v>
      </c>
      <c r="G8273" s="72" t="s">
        <v>14</v>
      </c>
      <c r="H8273" s="72" t="s">
        <v>15</v>
      </c>
      <c r="I8273" s="72" t="s">
        <v>16</v>
      </c>
      <c r="J8273" s="72" t="s">
        <v>18</v>
      </c>
      <c r="K8273" s="72" t="s">
        <v>257</v>
      </c>
      <c r="L8273" s="72" t="s">
        <v>634</v>
      </c>
      <c r="M8273" s="72"/>
    </row>
    <row r="8274" spans="2:13" x14ac:dyDescent="0.25">
      <c r="B8274" s="72" t="s">
        <v>143</v>
      </c>
      <c r="C8274" s="72" t="s">
        <v>144</v>
      </c>
      <c r="D8274" s="72" t="s">
        <v>12</v>
      </c>
      <c r="E8274" s="72" t="s">
        <v>292</v>
      </c>
      <c r="F8274" s="73">
        <v>104337</v>
      </c>
      <c r="G8274" s="72" t="s">
        <v>14</v>
      </c>
      <c r="H8274" s="72" t="s">
        <v>15</v>
      </c>
      <c r="I8274" s="72" t="s">
        <v>16</v>
      </c>
      <c r="J8274" s="72" t="s">
        <v>18</v>
      </c>
      <c r="K8274" s="72" t="s">
        <v>147</v>
      </c>
      <c r="L8274" s="72" t="s">
        <v>241</v>
      </c>
      <c r="M8274" s="72" t="s">
        <v>522</v>
      </c>
    </row>
    <row r="8275" spans="2:13" x14ac:dyDescent="0.25">
      <c r="B8275" s="72" t="s">
        <v>143</v>
      </c>
      <c r="C8275" s="72" t="s">
        <v>144</v>
      </c>
      <c r="D8275" s="72" t="s">
        <v>12</v>
      </c>
      <c r="E8275" s="72" t="s">
        <v>197</v>
      </c>
      <c r="F8275" s="73">
        <v>16814023</v>
      </c>
      <c r="G8275" s="72" t="s">
        <v>14</v>
      </c>
      <c r="H8275" s="72" t="s">
        <v>15</v>
      </c>
      <c r="I8275" s="72" t="s">
        <v>16</v>
      </c>
      <c r="J8275" s="72" t="s">
        <v>18</v>
      </c>
      <c r="K8275" s="72" t="s">
        <v>184</v>
      </c>
      <c r="L8275" s="72" t="s">
        <v>336</v>
      </c>
      <c r="M8275" s="72" t="s">
        <v>163</v>
      </c>
    </row>
    <row r="8276" spans="2:13" x14ac:dyDescent="0.25">
      <c r="B8276" s="72" t="s">
        <v>143</v>
      </c>
      <c r="C8276" s="72" t="s">
        <v>144</v>
      </c>
      <c r="D8276" s="72" t="s">
        <v>12</v>
      </c>
      <c r="E8276" s="72" t="s">
        <v>164</v>
      </c>
      <c r="F8276" s="73">
        <v>-13248</v>
      </c>
      <c r="G8276" s="72" t="s">
        <v>14</v>
      </c>
      <c r="H8276" s="72" t="s">
        <v>155</v>
      </c>
      <c r="I8276" s="72" t="s">
        <v>16</v>
      </c>
      <c r="J8276" s="72" t="s">
        <v>18</v>
      </c>
      <c r="K8276" s="72" t="s">
        <v>147</v>
      </c>
      <c r="L8276" s="72" t="s">
        <v>158</v>
      </c>
      <c r="M8276" s="72"/>
    </row>
    <row r="8277" spans="2:13" x14ac:dyDescent="0.25">
      <c r="B8277" s="72" t="s">
        <v>143</v>
      </c>
      <c r="C8277" s="72" t="s">
        <v>144</v>
      </c>
      <c r="D8277" s="72" t="s">
        <v>12</v>
      </c>
      <c r="E8277" s="72" t="s">
        <v>237</v>
      </c>
      <c r="F8277" s="73">
        <v>25700</v>
      </c>
      <c r="G8277" s="72" t="s">
        <v>14</v>
      </c>
      <c r="H8277" s="72" t="s">
        <v>15</v>
      </c>
      <c r="I8277" s="72" t="s">
        <v>16</v>
      </c>
      <c r="J8277" s="72" t="s">
        <v>18</v>
      </c>
      <c r="K8277" s="72" t="s">
        <v>147</v>
      </c>
      <c r="L8277" s="72" t="s">
        <v>619</v>
      </c>
      <c r="M8277" s="72" t="s">
        <v>186</v>
      </c>
    </row>
    <row r="8278" spans="2:13" x14ac:dyDescent="0.25">
      <c r="B8278" s="72" t="s">
        <v>143</v>
      </c>
      <c r="C8278" s="72" t="s">
        <v>144</v>
      </c>
      <c r="D8278" s="72" t="s">
        <v>12</v>
      </c>
      <c r="E8278" s="72" t="s">
        <v>160</v>
      </c>
      <c r="F8278" s="73">
        <v>51849</v>
      </c>
      <c r="G8278" s="72" t="s">
        <v>14</v>
      </c>
      <c r="H8278" s="72" t="s">
        <v>15</v>
      </c>
      <c r="I8278" s="72" t="s">
        <v>16</v>
      </c>
      <c r="J8278" s="72" t="s">
        <v>18</v>
      </c>
      <c r="K8278" s="72" t="s">
        <v>303</v>
      </c>
      <c r="L8278" s="72" t="s">
        <v>712</v>
      </c>
      <c r="M8278" s="72" t="s">
        <v>248</v>
      </c>
    </row>
    <row r="8279" spans="2:13" x14ac:dyDescent="0.25">
      <c r="B8279" s="72" t="s">
        <v>143</v>
      </c>
      <c r="C8279" s="72" t="s">
        <v>144</v>
      </c>
      <c r="D8279" s="72" t="s">
        <v>12</v>
      </c>
      <c r="E8279" s="72" t="s">
        <v>188</v>
      </c>
      <c r="F8279" s="73">
        <v>355829</v>
      </c>
      <c r="G8279" s="72" t="s">
        <v>14</v>
      </c>
      <c r="H8279" s="72" t="s">
        <v>15</v>
      </c>
      <c r="I8279" s="72" t="s">
        <v>16</v>
      </c>
      <c r="J8279" s="72" t="s">
        <v>18</v>
      </c>
      <c r="K8279" s="72" t="s">
        <v>33</v>
      </c>
      <c r="L8279" s="72" t="s">
        <v>598</v>
      </c>
      <c r="M8279" s="72" t="s">
        <v>191</v>
      </c>
    </row>
    <row r="8280" spans="2:13" x14ac:dyDescent="0.25">
      <c r="B8280" s="72" t="s">
        <v>143</v>
      </c>
      <c r="C8280" s="72" t="s">
        <v>144</v>
      </c>
      <c r="D8280" s="72" t="s">
        <v>12</v>
      </c>
      <c r="E8280" s="72" t="s">
        <v>160</v>
      </c>
      <c r="F8280" s="73">
        <v>11139151</v>
      </c>
      <c r="G8280" s="72" t="s">
        <v>14</v>
      </c>
      <c r="H8280" s="72" t="s">
        <v>15</v>
      </c>
      <c r="I8280" s="72" t="s">
        <v>16</v>
      </c>
      <c r="J8280" s="72" t="s">
        <v>18</v>
      </c>
      <c r="K8280" s="72" t="s">
        <v>165</v>
      </c>
      <c r="L8280" s="72" t="s">
        <v>472</v>
      </c>
      <c r="M8280" s="72" t="s">
        <v>248</v>
      </c>
    </row>
    <row r="8281" spans="2:13" x14ac:dyDescent="0.25">
      <c r="B8281" s="72" t="s">
        <v>143</v>
      </c>
      <c r="C8281" s="72" t="s">
        <v>144</v>
      </c>
      <c r="D8281" s="72" t="s">
        <v>12</v>
      </c>
      <c r="E8281" s="72" t="s">
        <v>219</v>
      </c>
      <c r="F8281" s="73">
        <v>68859</v>
      </c>
      <c r="G8281" s="72" t="s">
        <v>14</v>
      </c>
      <c r="H8281" s="72" t="s">
        <v>15</v>
      </c>
      <c r="I8281" s="72" t="s">
        <v>16</v>
      </c>
      <c r="J8281" s="72" t="s">
        <v>18</v>
      </c>
      <c r="K8281" s="72" t="s">
        <v>33</v>
      </c>
      <c r="L8281" s="72" t="s">
        <v>497</v>
      </c>
      <c r="M8281" s="72"/>
    </row>
    <row r="8282" spans="2:13" x14ac:dyDescent="0.25">
      <c r="B8282" s="72" t="s">
        <v>143</v>
      </c>
      <c r="C8282" s="72" t="s">
        <v>144</v>
      </c>
      <c r="D8282" s="72" t="s">
        <v>12</v>
      </c>
      <c r="E8282" s="72" t="s">
        <v>219</v>
      </c>
      <c r="F8282" s="73">
        <v>4</v>
      </c>
      <c r="G8282" s="72" t="s">
        <v>14</v>
      </c>
      <c r="H8282" s="72" t="s">
        <v>15</v>
      </c>
      <c r="I8282" s="72" t="s">
        <v>16</v>
      </c>
      <c r="J8282" s="72" t="s">
        <v>18</v>
      </c>
      <c r="K8282" s="72" t="s">
        <v>33</v>
      </c>
      <c r="L8282" s="72" t="s">
        <v>387</v>
      </c>
      <c r="M8282" s="72"/>
    </row>
    <row r="8283" spans="2:13" x14ac:dyDescent="0.25">
      <c r="B8283" s="72" t="s">
        <v>143</v>
      </c>
      <c r="C8283" s="72" t="s">
        <v>144</v>
      </c>
      <c r="D8283" s="72" t="s">
        <v>12</v>
      </c>
      <c r="E8283" s="72" t="s">
        <v>160</v>
      </c>
      <c r="F8283" s="73">
        <v>122220</v>
      </c>
      <c r="G8283" s="72" t="s">
        <v>14</v>
      </c>
      <c r="H8283" s="72" t="s">
        <v>15</v>
      </c>
      <c r="I8283" s="72" t="s">
        <v>16</v>
      </c>
      <c r="J8283" s="72" t="s">
        <v>18</v>
      </c>
      <c r="K8283" s="72" t="s">
        <v>147</v>
      </c>
      <c r="L8283" s="72" t="s">
        <v>706</v>
      </c>
      <c r="M8283" s="72" t="s">
        <v>248</v>
      </c>
    </row>
    <row r="8284" spans="2:13" x14ac:dyDescent="0.25">
      <c r="B8284" s="72" t="s">
        <v>143</v>
      </c>
      <c r="C8284" s="72" t="s">
        <v>144</v>
      </c>
      <c r="D8284" s="72" t="s">
        <v>12</v>
      </c>
      <c r="E8284" s="72" t="s">
        <v>199</v>
      </c>
      <c r="F8284" s="73">
        <v>9537</v>
      </c>
      <c r="G8284" s="72" t="s">
        <v>14</v>
      </c>
      <c r="H8284" s="72" t="s">
        <v>15</v>
      </c>
      <c r="I8284" s="72" t="s">
        <v>16</v>
      </c>
      <c r="J8284" s="72" t="s">
        <v>18</v>
      </c>
      <c r="K8284" s="72" t="s">
        <v>165</v>
      </c>
      <c r="L8284" s="72" t="s">
        <v>535</v>
      </c>
      <c r="M8284" s="72"/>
    </row>
    <row r="8285" spans="2:13" x14ac:dyDescent="0.25">
      <c r="B8285" s="72" t="s">
        <v>143</v>
      </c>
      <c r="C8285" s="72" t="s">
        <v>144</v>
      </c>
      <c r="D8285" s="72" t="s">
        <v>12</v>
      </c>
      <c r="E8285" s="72" t="s">
        <v>237</v>
      </c>
      <c r="F8285" s="73">
        <v>9596</v>
      </c>
      <c r="G8285" s="72" t="s">
        <v>14</v>
      </c>
      <c r="H8285" s="72" t="s">
        <v>15</v>
      </c>
      <c r="I8285" s="72" t="s">
        <v>16</v>
      </c>
      <c r="J8285" s="72" t="s">
        <v>18</v>
      </c>
      <c r="K8285" s="72" t="s">
        <v>33</v>
      </c>
      <c r="L8285" s="72" t="s">
        <v>153</v>
      </c>
      <c r="M8285" s="72" t="s">
        <v>151</v>
      </c>
    </row>
    <row r="8286" spans="2:13" x14ac:dyDescent="0.25">
      <c r="B8286" s="72" t="s">
        <v>143</v>
      </c>
      <c r="C8286" s="72" t="s">
        <v>144</v>
      </c>
      <c r="D8286" s="72" t="s">
        <v>12</v>
      </c>
      <c r="E8286" s="72" t="s">
        <v>237</v>
      </c>
      <c r="F8286" s="73">
        <v>54878</v>
      </c>
      <c r="G8286" s="72" t="s">
        <v>14</v>
      </c>
      <c r="H8286" s="72" t="s">
        <v>15</v>
      </c>
      <c r="I8286" s="72" t="s">
        <v>16</v>
      </c>
      <c r="J8286" s="72" t="s">
        <v>18</v>
      </c>
      <c r="K8286" s="72" t="s">
        <v>189</v>
      </c>
      <c r="L8286" s="72" t="s">
        <v>704</v>
      </c>
      <c r="M8286" s="72" t="s">
        <v>186</v>
      </c>
    </row>
    <row r="8287" spans="2:13" x14ac:dyDescent="0.25">
      <c r="B8287" s="72" t="s">
        <v>143</v>
      </c>
      <c r="C8287" s="72" t="s">
        <v>144</v>
      </c>
      <c r="D8287" s="72" t="s">
        <v>12</v>
      </c>
      <c r="E8287" s="72" t="s">
        <v>282</v>
      </c>
      <c r="F8287" s="73">
        <v>-528</v>
      </c>
      <c r="G8287" s="72" t="s">
        <v>14</v>
      </c>
      <c r="H8287" s="72" t="s">
        <v>155</v>
      </c>
      <c r="I8287" s="72" t="s">
        <v>16</v>
      </c>
      <c r="J8287" s="72" t="s">
        <v>18</v>
      </c>
      <c r="K8287" s="72" t="s">
        <v>33</v>
      </c>
      <c r="L8287" s="72" t="s">
        <v>742</v>
      </c>
      <c r="M8287" s="72"/>
    </row>
    <row r="8288" spans="2:13" x14ac:dyDescent="0.25">
      <c r="B8288" s="72" t="s">
        <v>143</v>
      </c>
      <c r="C8288" s="72" t="s">
        <v>144</v>
      </c>
      <c r="D8288" s="72" t="s">
        <v>12</v>
      </c>
      <c r="E8288" s="72" t="s">
        <v>188</v>
      </c>
      <c r="F8288" s="73">
        <v>7208</v>
      </c>
      <c r="G8288" s="72" t="s">
        <v>14</v>
      </c>
      <c r="H8288" s="72" t="s">
        <v>155</v>
      </c>
      <c r="I8288" s="72" t="s">
        <v>16</v>
      </c>
      <c r="J8288" s="72" t="s">
        <v>18</v>
      </c>
      <c r="K8288" s="72" t="s">
        <v>33</v>
      </c>
      <c r="L8288" s="72" t="s">
        <v>743</v>
      </c>
      <c r="M8288" s="72" t="s">
        <v>163</v>
      </c>
    </row>
    <row r="8289" spans="2:13" x14ac:dyDescent="0.25">
      <c r="B8289" s="72" t="s">
        <v>143</v>
      </c>
      <c r="C8289" s="72" t="s">
        <v>144</v>
      </c>
      <c r="D8289" s="72" t="s">
        <v>12</v>
      </c>
      <c r="E8289" s="72" t="s">
        <v>292</v>
      </c>
      <c r="F8289" s="73">
        <v>105596</v>
      </c>
      <c r="G8289" s="72" t="s">
        <v>14</v>
      </c>
      <c r="H8289" s="72" t="s">
        <v>15</v>
      </c>
      <c r="I8289" s="72" t="s">
        <v>16</v>
      </c>
      <c r="J8289" s="72" t="s">
        <v>18</v>
      </c>
      <c r="K8289" s="72" t="s">
        <v>33</v>
      </c>
      <c r="L8289" s="72" t="s">
        <v>360</v>
      </c>
      <c r="M8289" s="72" t="s">
        <v>522</v>
      </c>
    </row>
    <row r="8290" spans="2:13" x14ac:dyDescent="0.25">
      <c r="B8290" s="72" t="s">
        <v>143</v>
      </c>
      <c r="C8290" s="72" t="s">
        <v>144</v>
      </c>
      <c r="D8290" s="72" t="s">
        <v>12</v>
      </c>
      <c r="E8290" s="72" t="s">
        <v>213</v>
      </c>
      <c r="F8290" s="73">
        <v>20038</v>
      </c>
      <c r="G8290" s="72" t="s">
        <v>14</v>
      </c>
      <c r="H8290" s="72" t="s">
        <v>155</v>
      </c>
      <c r="I8290" s="72" t="s">
        <v>16</v>
      </c>
      <c r="J8290" s="72" t="s">
        <v>18</v>
      </c>
      <c r="K8290" s="72" t="s">
        <v>147</v>
      </c>
      <c r="L8290" s="72" t="s">
        <v>158</v>
      </c>
      <c r="M8290" s="72" t="s">
        <v>191</v>
      </c>
    </row>
    <row r="8291" spans="2:13" x14ac:dyDescent="0.25">
      <c r="B8291" s="72" t="s">
        <v>143</v>
      </c>
      <c r="C8291" s="72" t="s">
        <v>144</v>
      </c>
      <c r="D8291" s="72" t="s">
        <v>12</v>
      </c>
      <c r="E8291" s="72" t="s">
        <v>160</v>
      </c>
      <c r="F8291" s="73">
        <v>17613</v>
      </c>
      <c r="G8291" s="72" t="s">
        <v>14</v>
      </c>
      <c r="H8291" s="72" t="s">
        <v>15</v>
      </c>
      <c r="I8291" s="72" t="s">
        <v>16</v>
      </c>
      <c r="J8291" s="72" t="s">
        <v>18</v>
      </c>
      <c r="K8291" s="72" t="s">
        <v>214</v>
      </c>
      <c r="L8291" s="72" t="s">
        <v>810</v>
      </c>
      <c r="M8291" s="72" t="s">
        <v>248</v>
      </c>
    </row>
    <row r="8292" spans="2:13" x14ac:dyDescent="0.25">
      <c r="B8292" s="72" t="s">
        <v>143</v>
      </c>
      <c r="C8292" s="72" t="s">
        <v>144</v>
      </c>
      <c r="D8292" s="72" t="s">
        <v>12</v>
      </c>
      <c r="E8292" s="72" t="s">
        <v>242</v>
      </c>
      <c r="F8292" s="73">
        <v>-13449</v>
      </c>
      <c r="G8292" s="72" t="s">
        <v>14</v>
      </c>
      <c r="H8292" s="72" t="s">
        <v>155</v>
      </c>
      <c r="I8292" s="72" t="s">
        <v>16</v>
      </c>
      <c r="J8292" s="72" t="s">
        <v>18</v>
      </c>
      <c r="K8292" s="72" t="s">
        <v>267</v>
      </c>
      <c r="L8292" s="72" t="s">
        <v>659</v>
      </c>
      <c r="M8292" s="72"/>
    </row>
    <row r="8293" spans="2:13" x14ac:dyDescent="0.25">
      <c r="B8293" s="72" t="s">
        <v>143</v>
      </c>
      <c r="C8293" s="72" t="s">
        <v>144</v>
      </c>
      <c r="D8293" s="72" t="s">
        <v>12</v>
      </c>
      <c r="E8293" s="72" t="s">
        <v>177</v>
      </c>
      <c r="F8293" s="73">
        <v>1467</v>
      </c>
      <c r="G8293" s="72" t="s">
        <v>14</v>
      </c>
      <c r="H8293" s="72" t="s">
        <v>15</v>
      </c>
      <c r="I8293" s="72" t="s">
        <v>16</v>
      </c>
      <c r="J8293" s="72" t="s">
        <v>18</v>
      </c>
      <c r="K8293" s="72" t="s">
        <v>33</v>
      </c>
      <c r="L8293" s="72" t="s">
        <v>385</v>
      </c>
      <c r="M8293" s="72"/>
    </row>
    <row r="8294" spans="2:13" x14ac:dyDescent="0.25">
      <c r="B8294" s="72" t="s">
        <v>143</v>
      </c>
      <c r="C8294" s="72" t="s">
        <v>144</v>
      </c>
      <c r="D8294" s="72" t="s">
        <v>12</v>
      </c>
      <c r="E8294" s="72" t="s">
        <v>149</v>
      </c>
      <c r="F8294" s="73">
        <v>5006123</v>
      </c>
      <c r="G8294" s="72" t="s">
        <v>14</v>
      </c>
      <c r="H8294" s="72" t="s">
        <v>15</v>
      </c>
      <c r="I8294" s="72" t="s">
        <v>16</v>
      </c>
      <c r="J8294" s="72" t="s">
        <v>18</v>
      </c>
      <c r="K8294" s="72" t="s">
        <v>165</v>
      </c>
      <c r="L8294" s="72" t="s">
        <v>472</v>
      </c>
      <c r="M8294" s="72" t="s">
        <v>151</v>
      </c>
    </row>
    <row r="8295" spans="2:13" x14ac:dyDescent="0.25">
      <c r="B8295" s="72" t="s">
        <v>143</v>
      </c>
      <c r="C8295" s="72" t="s">
        <v>144</v>
      </c>
      <c r="D8295" s="72" t="s">
        <v>12</v>
      </c>
      <c r="E8295" s="72" t="s">
        <v>229</v>
      </c>
      <c r="F8295" s="73">
        <v>-3097610</v>
      </c>
      <c r="G8295" s="72" t="s">
        <v>14</v>
      </c>
      <c r="H8295" s="72" t="s">
        <v>15</v>
      </c>
      <c r="I8295" s="72" t="s">
        <v>16</v>
      </c>
      <c r="J8295" s="72" t="s">
        <v>18</v>
      </c>
      <c r="K8295" s="72" t="s">
        <v>161</v>
      </c>
      <c r="L8295" s="72" t="s">
        <v>375</v>
      </c>
      <c r="M8295" s="72"/>
    </row>
    <row r="8296" spans="2:13" x14ac:dyDescent="0.25">
      <c r="B8296" s="72" t="s">
        <v>143</v>
      </c>
      <c r="C8296" s="72" t="s">
        <v>144</v>
      </c>
      <c r="D8296" s="72" t="s">
        <v>12</v>
      </c>
      <c r="E8296" s="72" t="s">
        <v>160</v>
      </c>
      <c r="F8296" s="73">
        <v>3064587</v>
      </c>
      <c r="G8296" s="72" t="s">
        <v>14</v>
      </c>
      <c r="H8296" s="72" t="s">
        <v>15</v>
      </c>
      <c r="I8296" s="72" t="s">
        <v>16</v>
      </c>
      <c r="J8296" s="72" t="s">
        <v>18</v>
      </c>
      <c r="K8296" s="72" t="s">
        <v>161</v>
      </c>
      <c r="L8296" s="72" t="s">
        <v>174</v>
      </c>
      <c r="M8296" s="72" t="s">
        <v>248</v>
      </c>
    </row>
    <row r="8297" spans="2:13" x14ac:dyDescent="0.25">
      <c r="B8297" s="72" t="s">
        <v>143</v>
      </c>
      <c r="C8297" s="72" t="s">
        <v>144</v>
      </c>
      <c r="D8297" s="72" t="s">
        <v>12</v>
      </c>
      <c r="E8297" s="72" t="s">
        <v>292</v>
      </c>
      <c r="F8297" s="73">
        <v>638854</v>
      </c>
      <c r="G8297" s="72" t="s">
        <v>14</v>
      </c>
      <c r="H8297" s="72" t="s">
        <v>15</v>
      </c>
      <c r="I8297" s="72" t="s">
        <v>16</v>
      </c>
      <c r="J8297" s="72" t="s">
        <v>18</v>
      </c>
      <c r="K8297" s="72" t="s">
        <v>184</v>
      </c>
      <c r="L8297" s="72" t="s">
        <v>312</v>
      </c>
      <c r="M8297" s="72" t="s">
        <v>384</v>
      </c>
    </row>
    <row r="8298" spans="2:13" x14ac:dyDescent="0.25">
      <c r="B8298" s="72" t="s">
        <v>143</v>
      </c>
      <c r="C8298" s="72" t="s">
        <v>144</v>
      </c>
      <c r="D8298" s="72" t="s">
        <v>12</v>
      </c>
      <c r="E8298" s="72" t="s">
        <v>227</v>
      </c>
      <c r="F8298" s="73">
        <v>3349</v>
      </c>
      <c r="G8298" s="72" t="s">
        <v>14</v>
      </c>
      <c r="H8298" s="72" t="s">
        <v>15</v>
      </c>
      <c r="I8298" s="72" t="s">
        <v>16</v>
      </c>
      <c r="J8298" s="72" t="s">
        <v>18</v>
      </c>
      <c r="K8298" s="72" t="s">
        <v>21</v>
      </c>
      <c r="L8298" s="72" t="s">
        <v>260</v>
      </c>
      <c r="M8298" s="72" t="s">
        <v>172</v>
      </c>
    </row>
    <row r="8299" spans="2:13" x14ac:dyDescent="0.25">
      <c r="B8299" s="72" t="s">
        <v>143</v>
      </c>
      <c r="C8299" s="72" t="s">
        <v>144</v>
      </c>
      <c r="D8299" s="72" t="s">
        <v>12</v>
      </c>
      <c r="E8299" s="72" t="s">
        <v>328</v>
      </c>
      <c r="F8299" s="73">
        <v>32486</v>
      </c>
      <c r="G8299" s="72" t="s">
        <v>14</v>
      </c>
      <c r="H8299" s="72" t="s">
        <v>155</v>
      </c>
      <c r="I8299" s="72" t="s">
        <v>16</v>
      </c>
      <c r="J8299" s="72" t="s">
        <v>18</v>
      </c>
      <c r="K8299" s="72" t="s">
        <v>33</v>
      </c>
      <c r="L8299" s="72" t="s">
        <v>228</v>
      </c>
      <c r="M8299" s="72" t="s">
        <v>159</v>
      </c>
    </row>
    <row r="8300" spans="2:13" x14ac:dyDescent="0.25">
      <c r="B8300" s="72" t="s">
        <v>143</v>
      </c>
      <c r="C8300" s="72" t="s">
        <v>144</v>
      </c>
      <c r="D8300" s="72" t="s">
        <v>12</v>
      </c>
      <c r="E8300" s="72" t="s">
        <v>154</v>
      </c>
      <c r="F8300" s="73">
        <v>-370</v>
      </c>
      <c r="G8300" s="72" t="s">
        <v>14</v>
      </c>
      <c r="H8300" s="72" t="s">
        <v>155</v>
      </c>
      <c r="I8300" s="72" t="s">
        <v>16</v>
      </c>
      <c r="J8300" s="72" t="s">
        <v>18</v>
      </c>
      <c r="K8300" s="72" t="s">
        <v>33</v>
      </c>
      <c r="L8300" s="72" t="s">
        <v>481</v>
      </c>
      <c r="M8300" s="72"/>
    </row>
    <row r="8301" spans="2:13" x14ac:dyDescent="0.25">
      <c r="B8301" s="72" t="s">
        <v>143</v>
      </c>
      <c r="C8301" s="72" t="s">
        <v>144</v>
      </c>
      <c r="D8301" s="72" t="s">
        <v>12</v>
      </c>
      <c r="E8301" s="72" t="s">
        <v>175</v>
      </c>
      <c r="F8301" s="73">
        <v>-52053</v>
      </c>
      <c r="G8301" s="72" t="s">
        <v>14</v>
      </c>
      <c r="H8301" s="72" t="s">
        <v>15</v>
      </c>
      <c r="I8301" s="72" t="s">
        <v>16</v>
      </c>
      <c r="J8301" s="72" t="s">
        <v>18</v>
      </c>
      <c r="K8301" s="72" t="s">
        <v>33</v>
      </c>
      <c r="L8301" s="72" t="s">
        <v>364</v>
      </c>
      <c r="M8301" s="72"/>
    </row>
    <row r="8302" spans="2:13" x14ac:dyDescent="0.25">
      <c r="B8302" s="72" t="s">
        <v>143</v>
      </c>
      <c r="C8302" s="72" t="s">
        <v>144</v>
      </c>
      <c r="D8302" s="72" t="s">
        <v>12</v>
      </c>
      <c r="E8302" s="72" t="s">
        <v>229</v>
      </c>
      <c r="F8302" s="73">
        <v>-32977</v>
      </c>
      <c r="G8302" s="72" t="s">
        <v>14</v>
      </c>
      <c r="H8302" s="72" t="s">
        <v>15</v>
      </c>
      <c r="I8302" s="72" t="s">
        <v>16</v>
      </c>
      <c r="J8302" s="72" t="s">
        <v>18</v>
      </c>
      <c r="K8302" s="72" t="s">
        <v>33</v>
      </c>
      <c r="L8302" s="72" t="s">
        <v>361</v>
      </c>
      <c r="M8302" s="72"/>
    </row>
    <row r="8303" spans="2:13" x14ac:dyDescent="0.25">
      <c r="B8303" s="72" t="s">
        <v>143</v>
      </c>
      <c r="C8303" s="72" t="s">
        <v>144</v>
      </c>
      <c r="D8303" s="72" t="s">
        <v>12</v>
      </c>
      <c r="E8303" s="72" t="s">
        <v>328</v>
      </c>
      <c r="F8303" s="73">
        <v>29153</v>
      </c>
      <c r="G8303" s="72" t="s">
        <v>14</v>
      </c>
      <c r="H8303" s="72" t="s">
        <v>155</v>
      </c>
      <c r="I8303" s="72" t="s">
        <v>16</v>
      </c>
      <c r="J8303" s="72" t="s">
        <v>18</v>
      </c>
      <c r="K8303" s="72" t="s">
        <v>303</v>
      </c>
      <c r="L8303" s="72" t="s">
        <v>357</v>
      </c>
      <c r="M8303" s="72" t="s">
        <v>159</v>
      </c>
    </row>
    <row r="8304" spans="2:13" x14ac:dyDescent="0.25">
      <c r="B8304" s="72" t="s">
        <v>143</v>
      </c>
      <c r="C8304" s="72" t="s">
        <v>144</v>
      </c>
      <c r="D8304" s="72" t="s">
        <v>12</v>
      </c>
      <c r="E8304" s="72" t="s">
        <v>145</v>
      </c>
      <c r="F8304" s="73">
        <v>-105</v>
      </c>
      <c r="G8304" s="72" t="s">
        <v>31</v>
      </c>
      <c r="H8304" s="72" t="s">
        <v>15</v>
      </c>
      <c r="I8304" s="72" t="s">
        <v>16</v>
      </c>
      <c r="J8304" s="72" t="s">
        <v>393</v>
      </c>
      <c r="K8304" s="72" t="s">
        <v>161</v>
      </c>
      <c r="L8304" s="72" t="s">
        <v>375</v>
      </c>
      <c r="M8304" s="72"/>
    </row>
    <row r="8305" spans="2:13" x14ac:dyDescent="0.25">
      <c r="B8305" s="72" t="s">
        <v>143</v>
      </c>
      <c r="C8305" s="72" t="s">
        <v>144</v>
      </c>
      <c r="D8305" s="72" t="s">
        <v>12</v>
      </c>
      <c r="E8305" s="72" t="s">
        <v>197</v>
      </c>
      <c r="F8305" s="73">
        <v>167379</v>
      </c>
      <c r="G8305" s="72" t="s">
        <v>14</v>
      </c>
      <c r="H8305" s="72" t="s">
        <v>155</v>
      </c>
      <c r="I8305" s="72" t="s">
        <v>136</v>
      </c>
      <c r="J8305" s="72" t="s">
        <v>18</v>
      </c>
      <c r="K8305" s="72" t="s">
        <v>21</v>
      </c>
      <c r="L8305" s="72" t="s">
        <v>494</v>
      </c>
      <c r="M8305" s="72" t="s">
        <v>248</v>
      </c>
    </row>
    <row r="8306" spans="2:13" x14ac:dyDescent="0.25">
      <c r="B8306" s="72" t="s">
        <v>143</v>
      </c>
      <c r="C8306" s="72" t="s">
        <v>144</v>
      </c>
      <c r="D8306" s="72" t="s">
        <v>12</v>
      </c>
      <c r="E8306" s="72" t="s">
        <v>154</v>
      </c>
      <c r="F8306" s="73">
        <v>-1612</v>
      </c>
      <c r="G8306" s="72" t="s">
        <v>14</v>
      </c>
      <c r="H8306" s="72" t="s">
        <v>15</v>
      </c>
      <c r="I8306" s="72" t="s">
        <v>16</v>
      </c>
      <c r="J8306" s="72" t="s">
        <v>18</v>
      </c>
      <c r="K8306" s="72" t="s">
        <v>33</v>
      </c>
      <c r="L8306" s="72" t="s">
        <v>212</v>
      </c>
      <c r="M8306" s="72"/>
    </row>
    <row r="8307" spans="2:13" x14ac:dyDescent="0.25">
      <c r="B8307" s="72" t="s">
        <v>143</v>
      </c>
      <c r="C8307" s="72" t="s">
        <v>144</v>
      </c>
      <c r="D8307" s="72" t="s">
        <v>12</v>
      </c>
      <c r="E8307" s="72" t="s">
        <v>152</v>
      </c>
      <c r="F8307" s="73">
        <v>-4262</v>
      </c>
      <c r="G8307" s="72" t="s">
        <v>14</v>
      </c>
      <c r="H8307" s="72" t="s">
        <v>15</v>
      </c>
      <c r="I8307" s="72" t="s">
        <v>16</v>
      </c>
      <c r="J8307" s="72" t="s">
        <v>18</v>
      </c>
      <c r="K8307" s="72" t="s">
        <v>147</v>
      </c>
      <c r="L8307" s="72" t="s">
        <v>417</v>
      </c>
      <c r="M8307" s="72"/>
    </row>
    <row r="8308" spans="2:13" x14ac:dyDescent="0.25">
      <c r="B8308" s="72" t="s">
        <v>143</v>
      </c>
      <c r="C8308" s="72" t="s">
        <v>144</v>
      </c>
      <c r="D8308" s="72" t="s">
        <v>12</v>
      </c>
      <c r="E8308" s="72" t="s">
        <v>197</v>
      </c>
      <c r="F8308" s="73">
        <v>25014</v>
      </c>
      <c r="G8308" s="72" t="s">
        <v>14</v>
      </c>
      <c r="H8308" s="72" t="s">
        <v>15</v>
      </c>
      <c r="I8308" s="72" t="s">
        <v>16</v>
      </c>
      <c r="J8308" s="72" t="s">
        <v>18</v>
      </c>
      <c r="K8308" s="72" t="s">
        <v>24</v>
      </c>
      <c r="L8308" s="72" t="s">
        <v>661</v>
      </c>
      <c r="M8308" s="72" t="s">
        <v>163</v>
      </c>
    </row>
    <row r="8309" spans="2:13" x14ac:dyDescent="0.25">
      <c r="B8309" s="72" t="s">
        <v>143</v>
      </c>
      <c r="C8309" s="72" t="s">
        <v>144</v>
      </c>
      <c r="D8309" s="72" t="s">
        <v>12</v>
      </c>
      <c r="E8309" s="72" t="s">
        <v>209</v>
      </c>
      <c r="F8309" s="73">
        <v>892761</v>
      </c>
      <c r="G8309" s="72" t="s">
        <v>14</v>
      </c>
      <c r="H8309" s="72" t="s">
        <v>15</v>
      </c>
      <c r="I8309" s="72" t="s">
        <v>16</v>
      </c>
      <c r="J8309" s="72" t="s">
        <v>18</v>
      </c>
      <c r="K8309" s="72" t="s">
        <v>147</v>
      </c>
      <c r="L8309" s="72" t="s">
        <v>148</v>
      </c>
      <c r="M8309" s="72" t="s">
        <v>203</v>
      </c>
    </row>
    <row r="8310" spans="2:13" x14ac:dyDescent="0.25">
      <c r="B8310" s="72" t="s">
        <v>143</v>
      </c>
      <c r="C8310" s="72" t="s">
        <v>144</v>
      </c>
      <c r="D8310" s="72" t="s">
        <v>12</v>
      </c>
      <c r="E8310" s="72" t="s">
        <v>197</v>
      </c>
      <c r="F8310" s="73">
        <v>2796220</v>
      </c>
      <c r="G8310" s="72" t="s">
        <v>14</v>
      </c>
      <c r="H8310" s="72" t="s">
        <v>155</v>
      </c>
      <c r="I8310" s="72" t="s">
        <v>16</v>
      </c>
      <c r="J8310" s="72" t="s">
        <v>18</v>
      </c>
      <c r="K8310" s="72" t="s">
        <v>33</v>
      </c>
      <c r="L8310" s="72" t="s">
        <v>482</v>
      </c>
      <c r="M8310" s="72" t="s">
        <v>191</v>
      </c>
    </row>
    <row r="8311" spans="2:13" x14ac:dyDescent="0.25">
      <c r="B8311" s="72" t="s">
        <v>143</v>
      </c>
      <c r="C8311" s="72" t="s">
        <v>144</v>
      </c>
      <c r="D8311" s="72" t="s">
        <v>12</v>
      </c>
      <c r="E8311" s="72" t="s">
        <v>227</v>
      </c>
      <c r="F8311" s="73">
        <v>41742</v>
      </c>
      <c r="G8311" s="72" t="s">
        <v>14</v>
      </c>
      <c r="H8311" s="72" t="s">
        <v>15</v>
      </c>
      <c r="I8311" s="72" t="s">
        <v>16</v>
      </c>
      <c r="J8311" s="72" t="s">
        <v>18</v>
      </c>
      <c r="K8311" s="72" t="s">
        <v>33</v>
      </c>
      <c r="L8311" s="72" t="s">
        <v>354</v>
      </c>
      <c r="M8311" s="72" t="s">
        <v>191</v>
      </c>
    </row>
    <row r="8312" spans="2:13" x14ac:dyDescent="0.25">
      <c r="B8312" s="72" t="s">
        <v>143</v>
      </c>
      <c r="C8312" s="72" t="s">
        <v>144</v>
      </c>
      <c r="D8312" s="72" t="s">
        <v>12</v>
      </c>
      <c r="E8312" s="72" t="s">
        <v>227</v>
      </c>
      <c r="F8312" s="73">
        <v>85508</v>
      </c>
      <c r="G8312" s="72" t="s">
        <v>14</v>
      </c>
      <c r="H8312" s="72" t="s">
        <v>15</v>
      </c>
      <c r="I8312" s="72" t="s">
        <v>16</v>
      </c>
      <c r="J8312" s="72" t="s">
        <v>18</v>
      </c>
      <c r="K8312" s="72" t="s">
        <v>24</v>
      </c>
      <c r="L8312" s="72" t="s">
        <v>586</v>
      </c>
      <c r="M8312" s="72" t="s">
        <v>163</v>
      </c>
    </row>
    <row r="8313" spans="2:13" x14ac:dyDescent="0.25">
      <c r="B8313" s="72" t="s">
        <v>143</v>
      </c>
      <c r="C8313" s="72" t="s">
        <v>144</v>
      </c>
      <c r="D8313" s="72" t="s">
        <v>12</v>
      </c>
      <c r="E8313" s="72" t="s">
        <v>152</v>
      </c>
      <c r="F8313" s="73">
        <v>-8919</v>
      </c>
      <c r="G8313" s="72" t="s">
        <v>14</v>
      </c>
      <c r="H8313" s="72" t="s">
        <v>15</v>
      </c>
      <c r="I8313" s="72" t="s">
        <v>16</v>
      </c>
      <c r="J8313" s="72" t="s">
        <v>18</v>
      </c>
      <c r="K8313" s="72" t="s">
        <v>33</v>
      </c>
      <c r="L8313" s="72" t="s">
        <v>636</v>
      </c>
      <c r="M8313" s="72"/>
    </row>
    <row r="8314" spans="2:13" x14ac:dyDescent="0.25">
      <c r="B8314" s="72" t="s">
        <v>143</v>
      </c>
      <c r="C8314" s="72" t="s">
        <v>144</v>
      </c>
      <c r="D8314" s="72" t="s">
        <v>12</v>
      </c>
      <c r="E8314" s="72" t="s">
        <v>201</v>
      </c>
      <c r="F8314" s="73">
        <v>125366</v>
      </c>
      <c r="G8314" s="72" t="s">
        <v>14</v>
      </c>
      <c r="H8314" s="72" t="s">
        <v>155</v>
      </c>
      <c r="I8314" s="72" t="s">
        <v>16</v>
      </c>
      <c r="J8314" s="72" t="s">
        <v>18</v>
      </c>
      <c r="K8314" s="72" t="s">
        <v>33</v>
      </c>
      <c r="L8314" s="72" t="s">
        <v>228</v>
      </c>
      <c r="M8314" s="72" t="s">
        <v>322</v>
      </c>
    </row>
    <row r="8315" spans="2:13" x14ac:dyDescent="0.25">
      <c r="B8315" s="72" t="s">
        <v>143</v>
      </c>
      <c r="C8315" s="72" t="s">
        <v>144</v>
      </c>
      <c r="D8315" s="72" t="s">
        <v>12</v>
      </c>
      <c r="E8315" s="72" t="s">
        <v>219</v>
      </c>
      <c r="F8315" s="73">
        <v>50</v>
      </c>
      <c r="G8315" s="72" t="s">
        <v>14</v>
      </c>
      <c r="H8315" s="72" t="s">
        <v>155</v>
      </c>
      <c r="I8315" s="72" t="s">
        <v>136</v>
      </c>
      <c r="J8315" s="72" t="s">
        <v>18</v>
      </c>
      <c r="K8315" s="72" t="s">
        <v>33</v>
      </c>
      <c r="L8315" s="72" t="s">
        <v>462</v>
      </c>
      <c r="M8315" s="72"/>
    </row>
    <row r="8316" spans="2:13" x14ac:dyDescent="0.25">
      <c r="B8316" s="72" t="s">
        <v>143</v>
      </c>
      <c r="C8316" s="72" t="s">
        <v>144</v>
      </c>
      <c r="D8316" s="72" t="s">
        <v>12</v>
      </c>
      <c r="E8316" s="72" t="s">
        <v>244</v>
      </c>
      <c r="F8316" s="73">
        <v>12050</v>
      </c>
      <c r="G8316" s="72" t="s">
        <v>14</v>
      </c>
      <c r="H8316" s="72" t="s">
        <v>15</v>
      </c>
      <c r="I8316" s="72" t="s">
        <v>16</v>
      </c>
      <c r="J8316" s="72" t="s">
        <v>18</v>
      </c>
      <c r="K8316" s="72" t="s">
        <v>165</v>
      </c>
      <c r="L8316" s="72" t="s">
        <v>243</v>
      </c>
      <c r="M8316" s="72" t="s">
        <v>151</v>
      </c>
    </row>
    <row r="8317" spans="2:13" x14ac:dyDescent="0.25">
      <c r="B8317" s="72" t="s">
        <v>143</v>
      </c>
      <c r="C8317" s="72" t="s">
        <v>144</v>
      </c>
      <c r="D8317" s="72" t="s">
        <v>12</v>
      </c>
      <c r="E8317" s="72" t="s">
        <v>181</v>
      </c>
      <c r="F8317" s="73">
        <v>-5438</v>
      </c>
      <c r="G8317" s="72" t="s">
        <v>14</v>
      </c>
      <c r="H8317" s="72" t="s">
        <v>15</v>
      </c>
      <c r="I8317" s="72" t="s">
        <v>16</v>
      </c>
      <c r="J8317" s="72" t="s">
        <v>18</v>
      </c>
      <c r="K8317" s="72" t="s">
        <v>214</v>
      </c>
      <c r="L8317" s="72" t="s">
        <v>614</v>
      </c>
      <c r="M8317" s="72"/>
    </row>
    <row r="8318" spans="2:13" x14ac:dyDescent="0.25">
      <c r="B8318" s="72" t="s">
        <v>143</v>
      </c>
      <c r="C8318" s="72" t="s">
        <v>144</v>
      </c>
      <c r="D8318" s="72" t="s">
        <v>12</v>
      </c>
      <c r="E8318" s="72" t="s">
        <v>145</v>
      </c>
      <c r="F8318" s="73">
        <v>-576</v>
      </c>
      <c r="G8318" s="72" t="s">
        <v>14</v>
      </c>
      <c r="H8318" s="72" t="s">
        <v>155</v>
      </c>
      <c r="I8318" s="72" t="s">
        <v>16</v>
      </c>
      <c r="J8318" s="72" t="s">
        <v>18</v>
      </c>
      <c r="K8318" s="72" t="s">
        <v>267</v>
      </c>
      <c r="L8318" s="72" t="s">
        <v>673</v>
      </c>
      <c r="M8318" s="72"/>
    </row>
    <row r="8319" spans="2:13" x14ac:dyDescent="0.25">
      <c r="B8319" s="72" t="s">
        <v>143</v>
      </c>
      <c r="C8319" s="72" t="s">
        <v>144</v>
      </c>
      <c r="D8319" s="72" t="s">
        <v>12</v>
      </c>
      <c r="E8319" s="72" t="s">
        <v>209</v>
      </c>
      <c r="F8319" s="73">
        <v>44572</v>
      </c>
      <c r="G8319" s="72" t="s">
        <v>14</v>
      </c>
      <c r="H8319" s="72" t="s">
        <v>15</v>
      </c>
      <c r="I8319" s="72" t="s">
        <v>16</v>
      </c>
      <c r="J8319" s="72" t="s">
        <v>18</v>
      </c>
      <c r="K8319" s="72" t="s">
        <v>33</v>
      </c>
      <c r="L8319" s="72" t="s">
        <v>430</v>
      </c>
      <c r="M8319" s="72" t="s">
        <v>159</v>
      </c>
    </row>
    <row r="8320" spans="2:13" x14ac:dyDescent="0.25">
      <c r="B8320" s="72" t="s">
        <v>143</v>
      </c>
      <c r="C8320" s="72" t="s">
        <v>144</v>
      </c>
      <c r="D8320" s="72" t="s">
        <v>12</v>
      </c>
      <c r="E8320" s="72" t="s">
        <v>244</v>
      </c>
      <c r="F8320" s="73">
        <v>211056</v>
      </c>
      <c r="G8320" s="72" t="s">
        <v>14</v>
      </c>
      <c r="H8320" s="72" t="s">
        <v>15</v>
      </c>
      <c r="I8320" s="72" t="s">
        <v>16</v>
      </c>
      <c r="J8320" s="72" t="s">
        <v>18</v>
      </c>
      <c r="K8320" s="72" t="s">
        <v>33</v>
      </c>
      <c r="L8320" s="72" t="s">
        <v>353</v>
      </c>
      <c r="M8320" s="72" t="s">
        <v>186</v>
      </c>
    </row>
    <row r="8321" spans="2:13" x14ac:dyDescent="0.25">
      <c r="B8321" s="72" t="s">
        <v>143</v>
      </c>
      <c r="C8321" s="72" t="s">
        <v>144</v>
      </c>
      <c r="D8321" s="72" t="s">
        <v>12</v>
      </c>
      <c r="E8321" s="72" t="s">
        <v>177</v>
      </c>
      <c r="F8321" s="73">
        <v>138</v>
      </c>
      <c r="G8321" s="72" t="s">
        <v>14</v>
      </c>
      <c r="H8321" s="72" t="s">
        <v>155</v>
      </c>
      <c r="I8321" s="72" t="s">
        <v>136</v>
      </c>
      <c r="J8321" s="72" t="s">
        <v>18</v>
      </c>
      <c r="K8321" s="72" t="s">
        <v>21</v>
      </c>
      <c r="L8321" s="72" t="s">
        <v>325</v>
      </c>
      <c r="M8321" s="72"/>
    </row>
    <row r="8322" spans="2:13" x14ac:dyDescent="0.25">
      <c r="B8322" s="72" t="s">
        <v>143</v>
      </c>
      <c r="C8322" s="72" t="s">
        <v>144</v>
      </c>
      <c r="D8322" s="72" t="s">
        <v>12</v>
      </c>
      <c r="E8322" s="72" t="s">
        <v>183</v>
      </c>
      <c r="F8322" s="73">
        <v>1</v>
      </c>
      <c r="G8322" s="72" t="s">
        <v>14</v>
      </c>
      <c r="H8322" s="72" t="s">
        <v>15</v>
      </c>
      <c r="I8322" s="72" t="s">
        <v>16</v>
      </c>
      <c r="J8322" s="72" t="s">
        <v>18</v>
      </c>
      <c r="K8322" s="72" t="s">
        <v>24</v>
      </c>
      <c r="L8322" s="72" t="s">
        <v>375</v>
      </c>
      <c r="M8322" s="72" t="s">
        <v>172</v>
      </c>
    </row>
    <row r="8323" spans="2:13" x14ac:dyDescent="0.25">
      <c r="B8323" s="72" t="s">
        <v>143</v>
      </c>
      <c r="C8323" s="72" t="s">
        <v>144</v>
      </c>
      <c r="D8323" s="72" t="s">
        <v>12</v>
      </c>
      <c r="E8323" s="72" t="s">
        <v>229</v>
      </c>
      <c r="F8323" s="73">
        <v>-104782</v>
      </c>
      <c r="G8323" s="72" t="s">
        <v>14</v>
      </c>
      <c r="H8323" s="72" t="s">
        <v>155</v>
      </c>
      <c r="I8323" s="72" t="s">
        <v>16</v>
      </c>
      <c r="J8323" s="72" t="s">
        <v>18</v>
      </c>
      <c r="K8323" s="72" t="s">
        <v>33</v>
      </c>
      <c r="L8323" s="72" t="s">
        <v>824</v>
      </c>
      <c r="M8323" s="72"/>
    </row>
    <row r="8324" spans="2:13" x14ac:dyDescent="0.25">
      <c r="B8324" s="72" t="s">
        <v>143</v>
      </c>
      <c r="C8324" s="72" t="s">
        <v>144</v>
      </c>
      <c r="D8324" s="72" t="s">
        <v>12</v>
      </c>
      <c r="E8324" s="72" t="s">
        <v>175</v>
      </c>
      <c r="F8324" s="73">
        <v>-103078</v>
      </c>
      <c r="G8324" s="72" t="s">
        <v>14</v>
      </c>
      <c r="H8324" s="72" t="s">
        <v>15</v>
      </c>
      <c r="I8324" s="72" t="s">
        <v>16</v>
      </c>
      <c r="J8324" s="72" t="s">
        <v>18</v>
      </c>
      <c r="K8324" s="72" t="s">
        <v>161</v>
      </c>
      <c r="L8324" s="72" t="s">
        <v>341</v>
      </c>
      <c r="M8324" s="72"/>
    </row>
    <row r="8325" spans="2:13" x14ac:dyDescent="0.25">
      <c r="B8325" s="72" t="s">
        <v>143</v>
      </c>
      <c r="C8325" s="72" t="s">
        <v>144</v>
      </c>
      <c r="D8325" s="72" t="s">
        <v>12</v>
      </c>
      <c r="E8325" s="72" t="s">
        <v>157</v>
      </c>
      <c r="F8325" s="73">
        <v>708261</v>
      </c>
      <c r="G8325" s="72" t="s">
        <v>14</v>
      </c>
      <c r="H8325" s="72" t="s">
        <v>15</v>
      </c>
      <c r="I8325" s="72" t="s">
        <v>16</v>
      </c>
      <c r="J8325" s="72" t="s">
        <v>18</v>
      </c>
      <c r="K8325" s="72" t="s">
        <v>147</v>
      </c>
      <c r="L8325" s="72" t="s">
        <v>182</v>
      </c>
      <c r="M8325" s="72" t="s">
        <v>334</v>
      </c>
    </row>
    <row r="8326" spans="2:13" x14ac:dyDescent="0.25">
      <c r="B8326" s="72" t="s">
        <v>143</v>
      </c>
      <c r="C8326" s="72" t="s">
        <v>144</v>
      </c>
      <c r="D8326" s="72" t="s">
        <v>12</v>
      </c>
      <c r="E8326" s="72" t="s">
        <v>197</v>
      </c>
      <c r="F8326" s="73">
        <v>148244</v>
      </c>
      <c r="G8326" s="72" t="s">
        <v>14</v>
      </c>
      <c r="H8326" s="72" t="s">
        <v>155</v>
      </c>
      <c r="I8326" s="72" t="s">
        <v>16</v>
      </c>
      <c r="J8326" s="72" t="s">
        <v>18</v>
      </c>
      <c r="K8326" s="72" t="s">
        <v>21</v>
      </c>
      <c r="L8326" s="72" t="s">
        <v>272</v>
      </c>
      <c r="M8326" s="72" t="s">
        <v>191</v>
      </c>
    </row>
    <row r="8327" spans="2:13" x14ac:dyDescent="0.25">
      <c r="B8327" s="72" t="s">
        <v>143</v>
      </c>
      <c r="C8327" s="72" t="s">
        <v>144</v>
      </c>
      <c r="D8327" s="72" t="s">
        <v>12</v>
      </c>
      <c r="E8327" s="72" t="s">
        <v>145</v>
      </c>
      <c r="F8327" s="73">
        <v>-64277</v>
      </c>
      <c r="G8327" s="72" t="s">
        <v>14</v>
      </c>
      <c r="H8327" s="72" t="s">
        <v>155</v>
      </c>
      <c r="I8327" s="72" t="s">
        <v>16</v>
      </c>
      <c r="J8327" s="72" t="s">
        <v>18</v>
      </c>
      <c r="K8327" s="72" t="s">
        <v>147</v>
      </c>
      <c r="L8327" s="72" t="s">
        <v>347</v>
      </c>
      <c r="M8327" s="72"/>
    </row>
    <row r="8328" spans="2:13" x14ac:dyDescent="0.25">
      <c r="B8328" s="72" t="s">
        <v>143</v>
      </c>
      <c r="C8328" s="72" t="s">
        <v>144</v>
      </c>
      <c r="D8328" s="72" t="s">
        <v>12</v>
      </c>
      <c r="E8328" s="72" t="s">
        <v>229</v>
      </c>
      <c r="F8328" s="73">
        <v>-993</v>
      </c>
      <c r="G8328" s="72" t="s">
        <v>14</v>
      </c>
      <c r="H8328" s="72" t="s">
        <v>155</v>
      </c>
      <c r="I8328" s="72" t="s">
        <v>16</v>
      </c>
      <c r="J8328" s="72" t="s">
        <v>18</v>
      </c>
      <c r="K8328" s="72" t="s">
        <v>147</v>
      </c>
      <c r="L8328" s="72" t="s">
        <v>720</v>
      </c>
      <c r="M8328" s="72"/>
    </row>
    <row r="8329" spans="2:13" x14ac:dyDescent="0.25">
      <c r="B8329" s="72" t="s">
        <v>143</v>
      </c>
      <c r="C8329" s="72" t="s">
        <v>144</v>
      </c>
      <c r="D8329" s="72" t="s">
        <v>12</v>
      </c>
      <c r="E8329" s="72" t="s">
        <v>219</v>
      </c>
      <c r="F8329" s="73">
        <v>90268</v>
      </c>
      <c r="G8329" s="72" t="s">
        <v>14</v>
      </c>
      <c r="H8329" s="72" t="s">
        <v>15</v>
      </c>
      <c r="I8329" s="72" t="s">
        <v>16</v>
      </c>
      <c r="J8329" s="72" t="s">
        <v>18</v>
      </c>
      <c r="K8329" s="72" t="s">
        <v>214</v>
      </c>
      <c r="L8329" s="72" t="s">
        <v>590</v>
      </c>
      <c r="M8329" s="72"/>
    </row>
    <row r="8330" spans="2:13" x14ac:dyDescent="0.25">
      <c r="B8330" s="72" t="s">
        <v>143</v>
      </c>
      <c r="C8330" s="72" t="s">
        <v>144</v>
      </c>
      <c r="D8330" s="72" t="s">
        <v>12</v>
      </c>
      <c r="E8330" s="72" t="s">
        <v>181</v>
      </c>
      <c r="F8330" s="73">
        <v>-103</v>
      </c>
      <c r="G8330" s="72" t="s">
        <v>14</v>
      </c>
      <c r="H8330" s="72" t="s">
        <v>15</v>
      </c>
      <c r="I8330" s="72" t="s">
        <v>16</v>
      </c>
      <c r="J8330" s="72" t="s">
        <v>18</v>
      </c>
      <c r="K8330" s="72" t="s">
        <v>33</v>
      </c>
      <c r="L8330" s="72" t="s">
        <v>455</v>
      </c>
      <c r="M8330" s="72"/>
    </row>
    <row r="8331" spans="2:13" x14ac:dyDescent="0.25">
      <c r="B8331" s="72" t="s">
        <v>143</v>
      </c>
      <c r="C8331" s="72" t="s">
        <v>144</v>
      </c>
      <c r="D8331" s="72" t="s">
        <v>12</v>
      </c>
      <c r="E8331" s="72" t="s">
        <v>282</v>
      </c>
      <c r="F8331" s="73">
        <v>-126</v>
      </c>
      <c r="G8331" s="72" t="s">
        <v>14</v>
      </c>
      <c r="H8331" s="72" t="s">
        <v>15</v>
      </c>
      <c r="I8331" s="72" t="s">
        <v>16</v>
      </c>
      <c r="J8331" s="72" t="s">
        <v>18</v>
      </c>
      <c r="K8331" s="72" t="s">
        <v>168</v>
      </c>
      <c r="L8331" s="72" t="s">
        <v>169</v>
      </c>
      <c r="M8331" s="72"/>
    </row>
    <row r="8332" spans="2:13" x14ac:dyDescent="0.25">
      <c r="B8332" s="72" t="s">
        <v>143</v>
      </c>
      <c r="C8332" s="72" t="s">
        <v>144</v>
      </c>
      <c r="D8332" s="72" t="s">
        <v>12</v>
      </c>
      <c r="E8332" s="72" t="s">
        <v>197</v>
      </c>
      <c r="F8332" s="73">
        <v>134612</v>
      </c>
      <c r="G8332" s="72" t="s">
        <v>14</v>
      </c>
      <c r="H8332" s="72" t="s">
        <v>15</v>
      </c>
      <c r="I8332" s="72" t="s">
        <v>16</v>
      </c>
      <c r="J8332" s="72" t="s">
        <v>18</v>
      </c>
      <c r="K8332" s="72" t="s">
        <v>33</v>
      </c>
      <c r="L8332" s="72" t="s">
        <v>289</v>
      </c>
      <c r="M8332" s="72" t="s">
        <v>191</v>
      </c>
    </row>
    <row r="8333" spans="2:13" x14ac:dyDescent="0.25">
      <c r="B8333" s="72" t="s">
        <v>143</v>
      </c>
      <c r="C8333" s="72" t="s">
        <v>144</v>
      </c>
      <c r="D8333" s="72" t="s">
        <v>12</v>
      </c>
      <c r="E8333" s="72" t="s">
        <v>183</v>
      </c>
      <c r="F8333" s="73">
        <v>478858</v>
      </c>
      <c r="G8333" s="72" t="s">
        <v>14</v>
      </c>
      <c r="H8333" s="72" t="s">
        <v>15</v>
      </c>
      <c r="I8333" s="72" t="s">
        <v>16</v>
      </c>
      <c r="J8333" s="72" t="s">
        <v>18</v>
      </c>
      <c r="K8333" s="72" t="s">
        <v>205</v>
      </c>
      <c r="L8333" s="72" t="s">
        <v>401</v>
      </c>
      <c r="M8333" s="72" t="s">
        <v>248</v>
      </c>
    </row>
    <row r="8334" spans="2:13" x14ac:dyDescent="0.25">
      <c r="B8334" s="72" t="s">
        <v>143</v>
      </c>
      <c r="C8334" s="72" t="s">
        <v>144</v>
      </c>
      <c r="D8334" s="72" t="s">
        <v>12</v>
      </c>
      <c r="E8334" s="72" t="s">
        <v>335</v>
      </c>
      <c r="F8334" s="73">
        <v>66318</v>
      </c>
      <c r="G8334" s="72" t="s">
        <v>14</v>
      </c>
      <c r="H8334" s="72" t="s">
        <v>15</v>
      </c>
      <c r="I8334" s="72" t="s">
        <v>16</v>
      </c>
      <c r="J8334" s="72" t="s">
        <v>18</v>
      </c>
      <c r="K8334" s="72" t="s">
        <v>161</v>
      </c>
      <c r="L8334" s="72" t="s">
        <v>379</v>
      </c>
      <c r="M8334" s="72" t="s">
        <v>337</v>
      </c>
    </row>
    <row r="8335" spans="2:13" x14ac:dyDescent="0.25">
      <c r="B8335" s="72" t="s">
        <v>143</v>
      </c>
      <c r="C8335" s="72" t="s">
        <v>144</v>
      </c>
      <c r="D8335" s="72" t="s">
        <v>12</v>
      </c>
      <c r="E8335" s="72" t="s">
        <v>328</v>
      </c>
      <c r="F8335" s="73">
        <v>136749</v>
      </c>
      <c r="G8335" s="72" t="s">
        <v>14</v>
      </c>
      <c r="H8335" s="72" t="s">
        <v>155</v>
      </c>
      <c r="I8335" s="72" t="s">
        <v>16</v>
      </c>
      <c r="J8335" s="72" t="s">
        <v>18</v>
      </c>
      <c r="K8335" s="72" t="s">
        <v>267</v>
      </c>
      <c r="L8335" s="72" t="s">
        <v>603</v>
      </c>
      <c r="M8335" s="72" t="s">
        <v>159</v>
      </c>
    </row>
    <row r="8336" spans="2:13" x14ac:dyDescent="0.25">
      <c r="B8336" s="72" t="s">
        <v>143</v>
      </c>
      <c r="C8336" s="72" t="s">
        <v>144</v>
      </c>
      <c r="D8336" s="72" t="s">
        <v>12</v>
      </c>
      <c r="E8336" s="72" t="s">
        <v>227</v>
      </c>
      <c r="F8336" s="73">
        <v>3791235</v>
      </c>
      <c r="G8336" s="72" t="s">
        <v>14</v>
      </c>
      <c r="H8336" s="72" t="s">
        <v>15</v>
      </c>
      <c r="I8336" s="72" t="s">
        <v>16</v>
      </c>
      <c r="J8336" s="72" t="s">
        <v>18</v>
      </c>
      <c r="K8336" s="72" t="s">
        <v>184</v>
      </c>
      <c r="L8336" s="72" t="s">
        <v>336</v>
      </c>
      <c r="M8336" s="72" t="s">
        <v>163</v>
      </c>
    </row>
    <row r="8337" spans="2:13" x14ac:dyDescent="0.25">
      <c r="B8337" s="72" t="s">
        <v>143</v>
      </c>
      <c r="C8337" s="72" t="s">
        <v>144</v>
      </c>
      <c r="D8337" s="72" t="s">
        <v>12</v>
      </c>
      <c r="E8337" s="72" t="s">
        <v>177</v>
      </c>
      <c r="F8337" s="73">
        <v>89616</v>
      </c>
      <c r="G8337" s="72" t="s">
        <v>14</v>
      </c>
      <c r="H8337" s="72" t="s">
        <v>15</v>
      </c>
      <c r="I8337" s="72" t="s">
        <v>16</v>
      </c>
      <c r="J8337" s="72" t="s">
        <v>18</v>
      </c>
      <c r="K8337" s="72" t="s">
        <v>267</v>
      </c>
      <c r="L8337" s="72" t="s">
        <v>313</v>
      </c>
      <c r="M8337" s="72"/>
    </row>
    <row r="8338" spans="2:13" x14ac:dyDescent="0.25">
      <c r="B8338" s="72" t="s">
        <v>143</v>
      </c>
      <c r="C8338" s="72" t="s">
        <v>144</v>
      </c>
      <c r="D8338" s="72" t="s">
        <v>12</v>
      </c>
      <c r="E8338" s="72" t="s">
        <v>183</v>
      </c>
      <c r="F8338" s="73">
        <v>40574</v>
      </c>
      <c r="G8338" s="72" t="s">
        <v>14</v>
      </c>
      <c r="H8338" s="72" t="s">
        <v>15</v>
      </c>
      <c r="I8338" s="72" t="s">
        <v>16</v>
      </c>
      <c r="J8338" s="72" t="s">
        <v>18</v>
      </c>
      <c r="K8338" s="72" t="s">
        <v>147</v>
      </c>
      <c r="L8338" s="72" t="s">
        <v>404</v>
      </c>
      <c r="M8338" s="72" t="s">
        <v>248</v>
      </c>
    </row>
    <row r="8339" spans="2:13" x14ac:dyDescent="0.25">
      <c r="B8339" s="72" t="s">
        <v>143</v>
      </c>
      <c r="C8339" s="72" t="s">
        <v>144</v>
      </c>
      <c r="D8339" s="72" t="s">
        <v>12</v>
      </c>
      <c r="E8339" s="72" t="s">
        <v>197</v>
      </c>
      <c r="F8339" s="73">
        <v>414940</v>
      </c>
      <c r="G8339" s="72" t="s">
        <v>14</v>
      </c>
      <c r="H8339" s="72" t="s">
        <v>155</v>
      </c>
      <c r="I8339" s="72" t="s">
        <v>16</v>
      </c>
      <c r="J8339" s="72" t="s">
        <v>18</v>
      </c>
      <c r="K8339" s="72" t="s">
        <v>33</v>
      </c>
      <c r="L8339" s="72" t="s">
        <v>418</v>
      </c>
      <c r="M8339" s="72" t="s">
        <v>163</v>
      </c>
    </row>
    <row r="8340" spans="2:13" x14ac:dyDescent="0.25">
      <c r="B8340" s="72" t="s">
        <v>143</v>
      </c>
      <c r="C8340" s="72" t="s">
        <v>144</v>
      </c>
      <c r="D8340" s="72" t="s">
        <v>12</v>
      </c>
      <c r="E8340" s="72" t="s">
        <v>197</v>
      </c>
      <c r="F8340" s="73">
        <v>18357</v>
      </c>
      <c r="G8340" s="72" t="s">
        <v>14</v>
      </c>
      <c r="H8340" s="72" t="s">
        <v>155</v>
      </c>
      <c r="I8340" s="72" t="s">
        <v>16</v>
      </c>
      <c r="J8340" s="72" t="s">
        <v>18</v>
      </c>
      <c r="K8340" s="72" t="s">
        <v>33</v>
      </c>
      <c r="L8340" s="72" t="s">
        <v>621</v>
      </c>
      <c r="M8340" s="72" t="s">
        <v>191</v>
      </c>
    </row>
    <row r="8341" spans="2:13" x14ac:dyDescent="0.25">
      <c r="B8341" s="72" t="s">
        <v>143</v>
      </c>
      <c r="C8341" s="72" t="s">
        <v>144</v>
      </c>
      <c r="D8341" s="72" t="s">
        <v>12</v>
      </c>
      <c r="E8341" s="72" t="s">
        <v>188</v>
      </c>
      <c r="F8341" s="73">
        <v>3797</v>
      </c>
      <c r="G8341" s="72" t="s">
        <v>14</v>
      </c>
      <c r="H8341" s="72" t="s">
        <v>15</v>
      </c>
      <c r="I8341" s="72" t="s">
        <v>136</v>
      </c>
      <c r="J8341" s="72" t="s">
        <v>18</v>
      </c>
      <c r="K8341" s="72" t="s">
        <v>27</v>
      </c>
      <c r="L8341" s="72" t="s">
        <v>469</v>
      </c>
      <c r="M8341" s="72" t="s">
        <v>151</v>
      </c>
    </row>
    <row r="8342" spans="2:13" x14ac:dyDescent="0.25">
      <c r="B8342" s="72" t="s">
        <v>143</v>
      </c>
      <c r="C8342" s="72" t="s">
        <v>144</v>
      </c>
      <c r="D8342" s="72" t="s">
        <v>12</v>
      </c>
      <c r="E8342" s="72" t="s">
        <v>219</v>
      </c>
      <c r="F8342" s="73">
        <v>4</v>
      </c>
      <c r="G8342" s="72" t="s">
        <v>14</v>
      </c>
      <c r="H8342" s="72" t="s">
        <v>15</v>
      </c>
      <c r="I8342" s="72" t="s">
        <v>16</v>
      </c>
      <c r="J8342" s="72" t="s">
        <v>18</v>
      </c>
      <c r="K8342" s="72" t="s">
        <v>24</v>
      </c>
      <c r="L8342" s="72" t="s">
        <v>295</v>
      </c>
      <c r="M8342" s="72"/>
    </row>
    <row r="8343" spans="2:13" x14ac:dyDescent="0.25">
      <c r="B8343" s="72" t="s">
        <v>143</v>
      </c>
      <c r="C8343" s="72" t="s">
        <v>144</v>
      </c>
      <c r="D8343" s="72" t="s">
        <v>12</v>
      </c>
      <c r="E8343" s="72" t="s">
        <v>240</v>
      </c>
      <c r="F8343" s="73">
        <v>-15340</v>
      </c>
      <c r="G8343" s="72" t="s">
        <v>14</v>
      </c>
      <c r="H8343" s="72" t="s">
        <v>155</v>
      </c>
      <c r="I8343" s="72" t="s">
        <v>16</v>
      </c>
      <c r="J8343" s="72" t="s">
        <v>18</v>
      </c>
      <c r="K8343" s="72" t="s">
        <v>33</v>
      </c>
      <c r="L8343" s="72" t="s">
        <v>516</v>
      </c>
      <c r="M8343" s="72"/>
    </row>
    <row r="8344" spans="2:13" x14ac:dyDescent="0.25">
      <c r="B8344" s="72" t="s">
        <v>143</v>
      </c>
      <c r="C8344" s="72" t="s">
        <v>144</v>
      </c>
      <c r="D8344" s="72" t="s">
        <v>12</v>
      </c>
      <c r="E8344" s="72" t="s">
        <v>152</v>
      </c>
      <c r="F8344" s="73">
        <v>-1414</v>
      </c>
      <c r="G8344" s="72" t="s">
        <v>14</v>
      </c>
      <c r="H8344" s="72" t="s">
        <v>15</v>
      </c>
      <c r="I8344" s="72" t="s">
        <v>16</v>
      </c>
      <c r="J8344" s="72" t="s">
        <v>18</v>
      </c>
      <c r="K8344" s="72" t="s">
        <v>33</v>
      </c>
      <c r="L8344" s="72" t="s">
        <v>765</v>
      </c>
      <c r="M8344" s="72"/>
    </row>
    <row r="8345" spans="2:13" x14ac:dyDescent="0.25">
      <c r="B8345" s="72" t="s">
        <v>143</v>
      </c>
      <c r="C8345" s="72" t="s">
        <v>144</v>
      </c>
      <c r="D8345" s="72" t="s">
        <v>12</v>
      </c>
      <c r="E8345" s="72" t="s">
        <v>229</v>
      </c>
      <c r="F8345" s="73">
        <v>-9527</v>
      </c>
      <c r="G8345" s="72" t="s">
        <v>14</v>
      </c>
      <c r="H8345" s="72" t="s">
        <v>155</v>
      </c>
      <c r="I8345" s="72" t="s">
        <v>16</v>
      </c>
      <c r="J8345" s="72" t="s">
        <v>18</v>
      </c>
      <c r="K8345" s="72" t="s">
        <v>267</v>
      </c>
      <c r="L8345" s="72" t="s">
        <v>702</v>
      </c>
      <c r="M8345" s="72"/>
    </row>
    <row r="8346" spans="2:13" x14ac:dyDescent="0.25">
      <c r="B8346" s="72" t="s">
        <v>143</v>
      </c>
      <c r="C8346" s="72" t="s">
        <v>144</v>
      </c>
      <c r="D8346" s="72" t="s">
        <v>12</v>
      </c>
      <c r="E8346" s="72" t="s">
        <v>292</v>
      </c>
      <c r="F8346" s="73">
        <v>189040</v>
      </c>
      <c r="G8346" s="72" t="s">
        <v>14</v>
      </c>
      <c r="H8346" s="72" t="s">
        <v>15</v>
      </c>
      <c r="I8346" s="72" t="s">
        <v>16</v>
      </c>
      <c r="J8346" s="72" t="s">
        <v>18</v>
      </c>
      <c r="K8346" s="72" t="s">
        <v>33</v>
      </c>
      <c r="L8346" s="72" t="s">
        <v>364</v>
      </c>
      <c r="M8346" s="72" t="s">
        <v>384</v>
      </c>
    </row>
    <row r="8347" spans="2:13" x14ac:dyDescent="0.25">
      <c r="B8347" s="72" t="s">
        <v>143</v>
      </c>
      <c r="C8347" s="72" t="s">
        <v>144</v>
      </c>
      <c r="D8347" s="72" t="s">
        <v>12</v>
      </c>
      <c r="E8347" s="72" t="s">
        <v>867</v>
      </c>
      <c r="F8347" s="73">
        <v>26999430</v>
      </c>
      <c r="G8347" s="72" t="s">
        <v>14</v>
      </c>
      <c r="H8347" s="72" t="s">
        <v>155</v>
      </c>
      <c r="I8347" s="72" t="s">
        <v>16</v>
      </c>
      <c r="J8347" s="72" t="s">
        <v>18</v>
      </c>
      <c r="K8347" s="72" t="s">
        <v>24</v>
      </c>
      <c r="L8347" s="72" t="s">
        <v>304</v>
      </c>
      <c r="M8347" s="72" t="s">
        <v>334</v>
      </c>
    </row>
    <row r="8348" spans="2:13" x14ac:dyDescent="0.25">
      <c r="B8348" s="72" t="s">
        <v>143</v>
      </c>
      <c r="C8348" s="72" t="s">
        <v>144</v>
      </c>
      <c r="D8348" s="72" t="s">
        <v>12</v>
      </c>
      <c r="E8348" s="72" t="s">
        <v>335</v>
      </c>
      <c r="F8348" s="73">
        <v>392040</v>
      </c>
      <c r="G8348" s="72" t="s">
        <v>14</v>
      </c>
      <c r="H8348" s="72" t="s">
        <v>15</v>
      </c>
      <c r="I8348" s="72" t="s">
        <v>16</v>
      </c>
      <c r="J8348" s="72" t="s">
        <v>18</v>
      </c>
      <c r="K8348" s="72" t="s">
        <v>214</v>
      </c>
      <c r="L8348" s="72" t="s">
        <v>560</v>
      </c>
      <c r="M8348" s="72" t="s">
        <v>159</v>
      </c>
    </row>
    <row r="8349" spans="2:13" x14ac:dyDescent="0.25">
      <c r="B8349" s="72" t="s">
        <v>143</v>
      </c>
      <c r="C8349" s="72" t="s">
        <v>144</v>
      </c>
      <c r="D8349" s="72" t="s">
        <v>12</v>
      </c>
      <c r="E8349" s="72" t="s">
        <v>175</v>
      </c>
      <c r="F8349" s="73">
        <v>-373422</v>
      </c>
      <c r="G8349" s="72" t="s">
        <v>14</v>
      </c>
      <c r="H8349" s="72" t="s">
        <v>15</v>
      </c>
      <c r="I8349" s="72" t="s">
        <v>16</v>
      </c>
      <c r="J8349" s="72" t="s">
        <v>18</v>
      </c>
      <c r="K8349" s="72" t="s">
        <v>257</v>
      </c>
      <c r="L8349" s="72" t="s">
        <v>449</v>
      </c>
      <c r="M8349" s="72"/>
    </row>
    <row r="8350" spans="2:13" x14ac:dyDescent="0.25">
      <c r="B8350" s="72" t="s">
        <v>143</v>
      </c>
      <c r="C8350" s="72" t="s">
        <v>144</v>
      </c>
      <c r="D8350" s="72" t="s">
        <v>12</v>
      </c>
      <c r="E8350" s="72" t="s">
        <v>160</v>
      </c>
      <c r="F8350" s="73">
        <v>18917</v>
      </c>
      <c r="G8350" s="72" t="s">
        <v>14</v>
      </c>
      <c r="H8350" s="72" t="s">
        <v>155</v>
      </c>
      <c r="I8350" s="72" t="s">
        <v>16</v>
      </c>
      <c r="J8350" s="72" t="s">
        <v>18</v>
      </c>
      <c r="K8350" s="72" t="s">
        <v>33</v>
      </c>
      <c r="L8350" s="72" t="s">
        <v>187</v>
      </c>
      <c r="M8350" s="72" t="s">
        <v>191</v>
      </c>
    </row>
    <row r="8351" spans="2:13" x14ac:dyDescent="0.25">
      <c r="B8351" s="72" t="s">
        <v>143</v>
      </c>
      <c r="C8351" s="72" t="s">
        <v>144</v>
      </c>
      <c r="D8351" s="72" t="s">
        <v>12</v>
      </c>
      <c r="E8351" s="72" t="s">
        <v>177</v>
      </c>
      <c r="F8351" s="73">
        <v>421380</v>
      </c>
      <c r="G8351" s="72" t="s">
        <v>14</v>
      </c>
      <c r="H8351" s="72" t="s">
        <v>15</v>
      </c>
      <c r="I8351" s="72" t="s">
        <v>16</v>
      </c>
      <c r="J8351" s="72" t="s">
        <v>18</v>
      </c>
      <c r="K8351" s="72" t="s">
        <v>165</v>
      </c>
      <c r="L8351" s="72" t="s">
        <v>610</v>
      </c>
      <c r="M8351" s="72"/>
    </row>
    <row r="8352" spans="2:13" x14ac:dyDescent="0.25">
      <c r="B8352" s="72" t="s">
        <v>143</v>
      </c>
      <c r="C8352" s="72" t="s">
        <v>144</v>
      </c>
      <c r="D8352" s="72" t="s">
        <v>12</v>
      </c>
      <c r="E8352" s="72" t="s">
        <v>199</v>
      </c>
      <c r="F8352" s="73">
        <v>3814</v>
      </c>
      <c r="G8352" s="72" t="s">
        <v>14</v>
      </c>
      <c r="H8352" s="72" t="s">
        <v>155</v>
      </c>
      <c r="I8352" s="72" t="s">
        <v>16</v>
      </c>
      <c r="J8352" s="72" t="s">
        <v>18</v>
      </c>
      <c r="K8352" s="72" t="s">
        <v>303</v>
      </c>
      <c r="L8352" s="72" t="s">
        <v>304</v>
      </c>
      <c r="M8352" s="72"/>
    </row>
    <row r="8353" spans="2:13" x14ac:dyDescent="0.25">
      <c r="B8353" s="72" t="s">
        <v>143</v>
      </c>
      <c r="C8353" s="72" t="s">
        <v>144</v>
      </c>
      <c r="D8353" s="72" t="s">
        <v>12</v>
      </c>
      <c r="E8353" s="72" t="s">
        <v>152</v>
      </c>
      <c r="F8353" s="73">
        <v>-14</v>
      </c>
      <c r="G8353" s="72" t="s">
        <v>14</v>
      </c>
      <c r="H8353" s="72" t="s">
        <v>15</v>
      </c>
      <c r="I8353" s="72" t="s">
        <v>16</v>
      </c>
      <c r="J8353" s="72" t="s">
        <v>18</v>
      </c>
      <c r="K8353" s="72" t="s">
        <v>24</v>
      </c>
      <c r="L8353" s="72" t="s">
        <v>612</v>
      </c>
      <c r="M8353" s="72"/>
    </row>
    <row r="8354" spans="2:13" x14ac:dyDescent="0.25">
      <c r="B8354" s="72" t="s">
        <v>143</v>
      </c>
      <c r="C8354" s="72" t="s">
        <v>144</v>
      </c>
      <c r="D8354" s="72" t="s">
        <v>12</v>
      </c>
      <c r="E8354" s="72" t="s">
        <v>292</v>
      </c>
      <c r="F8354" s="73">
        <v>117965</v>
      </c>
      <c r="G8354" s="72" t="s">
        <v>14</v>
      </c>
      <c r="H8354" s="72" t="s">
        <v>15</v>
      </c>
      <c r="I8354" s="72" t="s">
        <v>16</v>
      </c>
      <c r="J8354" s="72" t="s">
        <v>18</v>
      </c>
      <c r="K8354" s="72" t="s">
        <v>147</v>
      </c>
      <c r="L8354" s="72" t="s">
        <v>511</v>
      </c>
      <c r="M8354" s="72" t="s">
        <v>522</v>
      </c>
    </row>
    <row r="8355" spans="2:13" x14ac:dyDescent="0.25">
      <c r="B8355" s="72" t="s">
        <v>143</v>
      </c>
      <c r="C8355" s="72" t="s">
        <v>144</v>
      </c>
      <c r="D8355" s="72" t="s">
        <v>12</v>
      </c>
      <c r="E8355" s="72" t="s">
        <v>229</v>
      </c>
      <c r="F8355" s="73">
        <v>-1212760</v>
      </c>
      <c r="G8355" s="72" t="s">
        <v>14</v>
      </c>
      <c r="H8355" s="72" t="s">
        <v>15</v>
      </c>
      <c r="I8355" s="72" t="s">
        <v>16</v>
      </c>
      <c r="J8355" s="72" t="s">
        <v>18</v>
      </c>
      <c r="K8355" s="72" t="s">
        <v>147</v>
      </c>
      <c r="L8355" s="72" t="s">
        <v>489</v>
      </c>
      <c r="M8355" s="72"/>
    </row>
    <row r="8356" spans="2:13" x14ac:dyDescent="0.25">
      <c r="B8356" s="72" t="s">
        <v>143</v>
      </c>
      <c r="C8356" s="72" t="s">
        <v>144</v>
      </c>
      <c r="D8356" s="72" t="s">
        <v>12</v>
      </c>
      <c r="E8356" s="72" t="s">
        <v>183</v>
      </c>
      <c r="F8356" s="73">
        <v>119964</v>
      </c>
      <c r="G8356" s="72" t="s">
        <v>14</v>
      </c>
      <c r="H8356" s="72" t="s">
        <v>155</v>
      </c>
      <c r="I8356" s="72" t="s">
        <v>16</v>
      </c>
      <c r="J8356" s="72" t="s">
        <v>18</v>
      </c>
      <c r="K8356" s="72" t="s">
        <v>147</v>
      </c>
      <c r="L8356" s="72" t="s">
        <v>295</v>
      </c>
      <c r="M8356" s="72" t="s">
        <v>163</v>
      </c>
    </row>
    <row r="8357" spans="2:13" x14ac:dyDescent="0.25">
      <c r="B8357" s="72" t="s">
        <v>143</v>
      </c>
      <c r="C8357" s="72" t="s">
        <v>144</v>
      </c>
      <c r="D8357" s="72" t="s">
        <v>12</v>
      </c>
      <c r="E8357" s="72" t="s">
        <v>170</v>
      </c>
      <c r="F8357" s="73">
        <v>18512</v>
      </c>
      <c r="G8357" s="72" t="s">
        <v>14</v>
      </c>
      <c r="H8357" s="72" t="s">
        <v>155</v>
      </c>
      <c r="I8357" s="72" t="s">
        <v>16</v>
      </c>
      <c r="J8357" s="72" t="s">
        <v>18</v>
      </c>
      <c r="K8357" s="72" t="s">
        <v>33</v>
      </c>
      <c r="L8357" s="72" t="s">
        <v>551</v>
      </c>
      <c r="M8357" s="72" t="s">
        <v>172</v>
      </c>
    </row>
    <row r="8358" spans="2:13" x14ac:dyDescent="0.25">
      <c r="B8358" s="72" t="s">
        <v>143</v>
      </c>
      <c r="C8358" s="72" t="s">
        <v>144</v>
      </c>
      <c r="D8358" s="72" t="s">
        <v>12</v>
      </c>
      <c r="E8358" s="72" t="s">
        <v>244</v>
      </c>
      <c r="F8358" s="73">
        <v>84902</v>
      </c>
      <c r="G8358" s="72" t="s">
        <v>14</v>
      </c>
      <c r="H8358" s="72" t="s">
        <v>15</v>
      </c>
      <c r="I8358" s="72" t="s">
        <v>16</v>
      </c>
      <c r="J8358" s="72" t="s">
        <v>18</v>
      </c>
      <c r="K8358" s="72" t="s">
        <v>161</v>
      </c>
      <c r="L8358" s="72" t="s">
        <v>174</v>
      </c>
      <c r="M8358" s="72" t="s">
        <v>163</v>
      </c>
    </row>
    <row r="8359" spans="2:13" x14ac:dyDescent="0.25">
      <c r="B8359" s="72" t="s">
        <v>143</v>
      </c>
      <c r="C8359" s="72" t="s">
        <v>144</v>
      </c>
      <c r="D8359" s="72" t="s">
        <v>12</v>
      </c>
      <c r="E8359" s="72" t="s">
        <v>183</v>
      </c>
      <c r="F8359" s="73">
        <v>19689</v>
      </c>
      <c r="G8359" s="72" t="s">
        <v>14</v>
      </c>
      <c r="H8359" s="72" t="s">
        <v>15</v>
      </c>
      <c r="I8359" s="72" t="s">
        <v>16</v>
      </c>
      <c r="J8359" s="72" t="s">
        <v>18</v>
      </c>
      <c r="K8359" s="72" t="s">
        <v>33</v>
      </c>
      <c r="L8359" s="72" t="s">
        <v>710</v>
      </c>
      <c r="M8359" s="72" t="s">
        <v>248</v>
      </c>
    </row>
    <row r="8360" spans="2:13" x14ac:dyDescent="0.25">
      <c r="B8360" s="72" t="s">
        <v>143</v>
      </c>
      <c r="C8360" s="72" t="s">
        <v>144</v>
      </c>
      <c r="D8360" s="72" t="s">
        <v>12</v>
      </c>
      <c r="E8360" s="72" t="s">
        <v>282</v>
      </c>
      <c r="F8360" s="73">
        <v>-21</v>
      </c>
      <c r="G8360" s="72" t="s">
        <v>14</v>
      </c>
      <c r="H8360" s="72" t="s">
        <v>155</v>
      </c>
      <c r="I8360" s="72" t="s">
        <v>16</v>
      </c>
      <c r="J8360" s="72" t="s">
        <v>18</v>
      </c>
      <c r="K8360" s="72" t="s">
        <v>33</v>
      </c>
      <c r="L8360" s="72" t="s">
        <v>568</v>
      </c>
      <c r="M8360" s="72"/>
    </row>
    <row r="8361" spans="2:13" x14ac:dyDescent="0.25">
      <c r="B8361" s="72" t="s">
        <v>143</v>
      </c>
      <c r="C8361" s="72" t="s">
        <v>144</v>
      </c>
      <c r="D8361" s="72" t="s">
        <v>12</v>
      </c>
      <c r="E8361" s="72" t="s">
        <v>145</v>
      </c>
      <c r="F8361" s="73">
        <v>-3844</v>
      </c>
      <c r="G8361" s="72" t="s">
        <v>14</v>
      </c>
      <c r="H8361" s="72" t="s">
        <v>15</v>
      </c>
      <c r="I8361" s="72" t="s">
        <v>16</v>
      </c>
      <c r="J8361" s="72" t="s">
        <v>18</v>
      </c>
      <c r="K8361" s="72" t="s">
        <v>33</v>
      </c>
      <c r="L8361" s="72" t="s">
        <v>350</v>
      </c>
      <c r="M8361" s="72"/>
    </row>
    <row r="8362" spans="2:13" x14ac:dyDescent="0.25">
      <c r="B8362" s="72" t="s">
        <v>143</v>
      </c>
      <c r="C8362" s="72" t="s">
        <v>144</v>
      </c>
      <c r="D8362" s="72" t="s">
        <v>12</v>
      </c>
      <c r="E8362" s="72" t="s">
        <v>152</v>
      </c>
      <c r="F8362" s="73">
        <v>-102</v>
      </c>
      <c r="G8362" s="72" t="s">
        <v>14</v>
      </c>
      <c r="H8362" s="72" t="s">
        <v>155</v>
      </c>
      <c r="I8362" s="72" t="s">
        <v>16</v>
      </c>
      <c r="J8362" s="72" t="s">
        <v>18</v>
      </c>
      <c r="K8362" s="72" t="s">
        <v>147</v>
      </c>
      <c r="L8362" s="72" t="s">
        <v>626</v>
      </c>
      <c r="M8362" s="72"/>
    </row>
    <row r="8363" spans="2:13" x14ac:dyDescent="0.25">
      <c r="B8363" s="72" t="s">
        <v>143</v>
      </c>
      <c r="C8363" s="72" t="s">
        <v>144</v>
      </c>
      <c r="D8363" s="72" t="s">
        <v>12</v>
      </c>
      <c r="E8363" s="72" t="s">
        <v>164</v>
      </c>
      <c r="F8363" s="73">
        <v>-1391</v>
      </c>
      <c r="G8363" s="72" t="s">
        <v>14</v>
      </c>
      <c r="H8363" s="72" t="s">
        <v>15</v>
      </c>
      <c r="I8363" s="72" t="s">
        <v>16</v>
      </c>
      <c r="J8363" s="72" t="s">
        <v>18</v>
      </c>
      <c r="K8363" s="72" t="s">
        <v>147</v>
      </c>
      <c r="L8363" s="72" t="s">
        <v>747</v>
      </c>
      <c r="M8363" s="72"/>
    </row>
    <row r="8364" spans="2:13" x14ac:dyDescent="0.25">
      <c r="B8364" s="72" t="s">
        <v>143</v>
      </c>
      <c r="C8364" s="72" t="s">
        <v>144</v>
      </c>
      <c r="D8364" s="72" t="s">
        <v>12</v>
      </c>
      <c r="E8364" s="72" t="s">
        <v>183</v>
      </c>
      <c r="F8364" s="73">
        <v>7150</v>
      </c>
      <c r="G8364" s="72" t="s">
        <v>14</v>
      </c>
      <c r="H8364" s="72" t="s">
        <v>155</v>
      </c>
      <c r="I8364" s="72" t="s">
        <v>16</v>
      </c>
      <c r="J8364" s="72" t="s">
        <v>18</v>
      </c>
      <c r="K8364" s="72" t="s">
        <v>33</v>
      </c>
      <c r="L8364" s="72" t="s">
        <v>714</v>
      </c>
      <c r="M8364" s="72" t="s">
        <v>151</v>
      </c>
    </row>
    <row r="8365" spans="2:13" x14ac:dyDescent="0.25">
      <c r="B8365" s="72" t="s">
        <v>143</v>
      </c>
      <c r="C8365" s="72" t="s">
        <v>144</v>
      </c>
      <c r="D8365" s="72" t="s">
        <v>12</v>
      </c>
      <c r="E8365" s="72" t="s">
        <v>681</v>
      </c>
      <c r="F8365" s="73">
        <v>100000</v>
      </c>
      <c r="G8365" s="72" t="s">
        <v>14</v>
      </c>
      <c r="H8365" s="72" t="s">
        <v>15</v>
      </c>
      <c r="I8365" s="72" t="s">
        <v>16</v>
      </c>
      <c r="J8365" s="72" t="s">
        <v>18</v>
      </c>
      <c r="K8365" s="72" t="s">
        <v>147</v>
      </c>
      <c r="L8365" s="72" t="s">
        <v>327</v>
      </c>
      <c r="M8365" s="72"/>
    </row>
    <row r="8366" spans="2:13" x14ac:dyDescent="0.25">
      <c r="B8366" s="72" t="s">
        <v>143</v>
      </c>
      <c r="C8366" s="72" t="s">
        <v>144</v>
      </c>
      <c r="D8366" s="72" t="s">
        <v>12</v>
      </c>
      <c r="E8366" s="72" t="s">
        <v>227</v>
      </c>
      <c r="F8366" s="73">
        <v>3921621</v>
      </c>
      <c r="G8366" s="72" t="s">
        <v>14</v>
      </c>
      <c r="H8366" s="72" t="s">
        <v>15</v>
      </c>
      <c r="I8366" s="72" t="s">
        <v>16</v>
      </c>
      <c r="J8366" s="72" t="s">
        <v>18</v>
      </c>
      <c r="K8366" s="72" t="s">
        <v>161</v>
      </c>
      <c r="L8366" s="72" t="s">
        <v>375</v>
      </c>
      <c r="M8366" s="72" t="s">
        <v>163</v>
      </c>
    </row>
    <row r="8367" spans="2:13" x14ac:dyDescent="0.25">
      <c r="B8367" s="72" t="s">
        <v>143</v>
      </c>
      <c r="C8367" s="72" t="s">
        <v>144</v>
      </c>
      <c r="D8367" s="72" t="s">
        <v>12</v>
      </c>
      <c r="E8367" s="72" t="s">
        <v>160</v>
      </c>
      <c r="F8367" s="73">
        <v>115020</v>
      </c>
      <c r="G8367" s="72" t="s">
        <v>14</v>
      </c>
      <c r="H8367" s="72" t="s">
        <v>15</v>
      </c>
      <c r="I8367" s="72" t="s">
        <v>16</v>
      </c>
      <c r="J8367" s="72" t="s">
        <v>18</v>
      </c>
      <c r="K8367" s="72" t="s">
        <v>33</v>
      </c>
      <c r="L8367" s="72" t="s">
        <v>462</v>
      </c>
      <c r="M8367" s="72" t="s">
        <v>163</v>
      </c>
    </row>
    <row r="8368" spans="2:13" x14ac:dyDescent="0.25">
      <c r="B8368" s="72" t="s">
        <v>143</v>
      </c>
      <c r="C8368" s="72" t="s">
        <v>144</v>
      </c>
      <c r="D8368" s="72" t="s">
        <v>12</v>
      </c>
      <c r="E8368" s="72" t="s">
        <v>177</v>
      </c>
      <c r="F8368" s="73">
        <v>397267</v>
      </c>
      <c r="G8368" s="72" t="s">
        <v>14</v>
      </c>
      <c r="H8368" s="72" t="s">
        <v>155</v>
      </c>
      <c r="I8368" s="72" t="s">
        <v>16</v>
      </c>
      <c r="J8368" s="72" t="s">
        <v>18</v>
      </c>
      <c r="K8368" s="72" t="s">
        <v>33</v>
      </c>
      <c r="L8368" s="72" t="s">
        <v>419</v>
      </c>
      <c r="M8368" s="72"/>
    </row>
    <row r="8369" spans="2:13" x14ac:dyDescent="0.25">
      <c r="B8369" s="72" t="s">
        <v>143</v>
      </c>
      <c r="C8369" s="72" t="s">
        <v>144</v>
      </c>
      <c r="D8369" s="72" t="s">
        <v>12</v>
      </c>
      <c r="E8369" s="72" t="s">
        <v>152</v>
      </c>
      <c r="F8369" s="73">
        <v>-430</v>
      </c>
      <c r="G8369" s="72" t="s">
        <v>14</v>
      </c>
      <c r="H8369" s="72" t="s">
        <v>155</v>
      </c>
      <c r="I8369" s="72" t="s">
        <v>16</v>
      </c>
      <c r="J8369" s="72" t="s">
        <v>18</v>
      </c>
      <c r="K8369" s="72" t="s">
        <v>21</v>
      </c>
      <c r="L8369" s="72" t="s">
        <v>494</v>
      </c>
      <c r="M8369" s="72"/>
    </row>
    <row r="8370" spans="2:13" x14ac:dyDescent="0.25">
      <c r="B8370" s="72" t="s">
        <v>143</v>
      </c>
      <c r="C8370" s="72" t="s">
        <v>144</v>
      </c>
      <c r="D8370" s="72" t="s">
        <v>12</v>
      </c>
      <c r="E8370" s="72" t="s">
        <v>244</v>
      </c>
      <c r="F8370" s="73">
        <v>27341</v>
      </c>
      <c r="G8370" s="72" t="s">
        <v>14</v>
      </c>
      <c r="H8370" s="72" t="s">
        <v>15</v>
      </c>
      <c r="I8370" s="72" t="s">
        <v>16</v>
      </c>
      <c r="J8370" s="72" t="s">
        <v>18</v>
      </c>
      <c r="K8370" s="72" t="s">
        <v>257</v>
      </c>
      <c r="L8370" s="72" t="s">
        <v>581</v>
      </c>
      <c r="M8370" s="72" t="s">
        <v>186</v>
      </c>
    </row>
    <row r="8371" spans="2:13" x14ac:dyDescent="0.25">
      <c r="B8371" s="72" t="s">
        <v>143</v>
      </c>
      <c r="C8371" s="72" t="s">
        <v>144</v>
      </c>
      <c r="D8371" s="72" t="s">
        <v>12</v>
      </c>
      <c r="E8371" s="72" t="s">
        <v>183</v>
      </c>
      <c r="F8371" s="73">
        <v>142753</v>
      </c>
      <c r="G8371" s="72" t="s">
        <v>14</v>
      </c>
      <c r="H8371" s="72" t="s">
        <v>155</v>
      </c>
      <c r="I8371" s="72" t="s">
        <v>16</v>
      </c>
      <c r="J8371" s="72" t="s">
        <v>18</v>
      </c>
      <c r="K8371" s="72" t="s">
        <v>147</v>
      </c>
      <c r="L8371" s="72" t="s">
        <v>275</v>
      </c>
      <c r="M8371" s="72" t="s">
        <v>248</v>
      </c>
    </row>
    <row r="8372" spans="2:13" x14ac:dyDescent="0.25">
      <c r="B8372" s="72" t="s">
        <v>143</v>
      </c>
      <c r="C8372" s="72" t="s">
        <v>144</v>
      </c>
      <c r="D8372" s="72" t="s">
        <v>12</v>
      </c>
      <c r="E8372" s="72" t="s">
        <v>164</v>
      </c>
      <c r="F8372" s="73">
        <v>-106237</v>
      </c>
      <c r="G8372" s="72" t="s">
        <v>14</v>
      </c>
      <c r="H8372" s="72" t="s">
        <v>15</v>
      </c>
      <c r="I8372" s="72" t="s">
        <v>136</v>
      </c>
      <c r="J8372" s="72" t="s">
        <v>18</v>
      </c>
      <c r="K8372" s="72" t="s">
        <v>184</v>
      </c>
      <c r="L8372" s="72" t="s">
        <v>336</v>
      </c>
      <c r="M8372" s="72"/>
    </row>
    <row r="8373" spans="2:13" x14ac:dyDescent="0.25">
      <c r="B8373" s="72" t="s">
        <v>143</v>
      </c>
      <c r="C8373" s="72" t="s">
        <v>144</v>
      </c>
      <c r="D8373" s="72" t="s">
        <v>12</v>
      </c>
      <c r="E8373" s="72" t="s">
        <v>282</v>
      </c>
      <c r="F8373" s="73">
        <v>-1255</v>
      </c>
      <c r="G8373" s="72" t="s">
        <v>14</v>
      </c>
      <c r="H8373" s="72" t="s">
        <v>155</v>
      </c>
      <c r="I8373" s="72" t="s">
        <v>16</v>
      </c>
      <c r="J8373" s="72" t="s">
        <v>18</v>
      </c>
      <c r="K8373" s="72" t="s">
        <v>33</v>
      </c>
      <c r="L8373" s="72" t="s">
        <v>156</v>
      </c>
      <c r="M8373" s="72"/>
    </row>
    <row r="8374" spans="2:13" x14ac:dyDescent="0.25">
      <c r="B8374" s="72" t="s">
        <v>143</v>
      </c>
      <c r="C8374" s="72" t="s">
        <v>144</v>
      </c>
      <c r="D8374" s="72" t="s">
        <v>12</v>
      </c>
      <c r="E8374" s="72" t="s">
        <v>244</v>
      </c>
      <c r="F8374" s="73">
        <v>53481</v>
      </c>
      <c r="G8374" s="72" t="s">
        <v>14</v>
      </c>
      <c r="H8374" s="72" t="s">
        <v>15</v>
      </c>
      <c r="I8374" s="72" t="s">
        <v>16</v>
      </c>
      <c r="J8374" s="72" t="s">
        <v>18</v>
      </c>
      <c r="K8374" s="72" t="s">
        <v>33</v>
      </c>
      <c r="L8374" s="72" t="s">
        <v>543</v>
      </c>
      <c r="M8374" s="72" t="s">
        <v>163</v>
      </c>
    </row>
    <row r="8375" spans="2:13" x14ac:dyDescent="0.25">
      <c r="B8375" s="72" t="s">
        <v>143</v>
      </c>
      <c r="C8375" s="72" t="s">
        <v>144</v>
      </c>
      <c r="D8375" s="72" t="s">
        <v>12</v>
      </c>
      <c r="E8375" s="72" t="s">
        <v>197</v>
      </c>
      <c r="F8375" s="73">
        <v>7437</v>
      </c>
      <c r="G8375" s="72" t="s">
        <v>14</v>
      </c>
      <c r="H8375" s="72" t="s">
        <v>155</v>
      </c>
      <c r="I8375" s="72" t="s">
        <v>16</v>
      </c>
      <c r="J8375" s="72" t="s">
        <v>18</v>
      </c>
      <c r="K8375" s="72" t="s">
        <v>33</v>
      </c>
      <c r="L8375" s="72" t="s">
        <v>323</v>
      </c>
      <c r="M8375" s="72" t="s">
        <v>151</v>
      </c>
    </row>
    <row r="8376" spans="2:13" x14ac:dyDescent="0.25">
      <c r="B8376" s="72" t="s">
        <v>143</v>
      </c>
      <c r="C8376" s="72" t="s">
        <v>144</v>
      </c>
      <c r="D8376" s="72" t="s">
        <v>12</v>
      </c>
      <c r="E8376" s="72" t="s">
        <v>152</v>
      </c>
      <c r="F8376" s="73">
        <v>-67</v>
      </c>
      <c r="G8376" s="72" t="s">
        <v>14</v>
      </c>
      <c r="H8376" s="72" t="s">
        <v>155</v>
      </c>
      <c r="I8376" s="72" t="s">
        <v>16</v>
      </c>
      <c r="J8376" s="72" t="s">
        <v>18</v>
      </c>
      <c r="K8376" s="72" t="s">
        <v>33</v>
      </c>
      <c r="L8376" s="72" t="s">
        <v>250</v>
      </c>
      <c r="M8376" s="72"/>
    </row>
    <row r="8377" spans="2:13" x14ac:dyDescent="0.25">
      <c r="B8377" s="72" t="s">
        <v>143</v>
      </c>
      <c r="C8377" s="72" t="s">
        <v>144</v>
      </c>
      <c r="D8377" s="72" t="s">
        <v>12</v>
      </c>
      <c r="E8377" s="72" t="s">
        <v>292</v>
      </c>
      <c r="F8377" s="73">
        <v>332138</v>
      </c>
      <c r="G8377" s="72" t="s">
        <v>14</v>
      </c>
      <c r="H8377" s="72" t="s">
        <v>155</v>
      </c>
      <c r="I8377" s="72" t="s">
        <v>16</v>
      </c>
      <c r="J8377" s="72" t="s">
        <v>18</v>
      </c>
      <c r="K8377" s="72" t="s">
        <v>33</v>
      </c>
      <c r="L8377" s="72" t="s">
        <v>256</v>
      </c>
      <c r="M8377" s="72" t="s">
        <v>424</v>
      </c>
    </row>
    <row r="8378" spans="2:13" x14ac:dyDescent="0.25">
      <c r="B8378" s="72" t="s">
        <v>143</v>
      </c>
      <c r="C8378" s="72" t="s">
        <v>144</v>
      </c>
      <c r="D8378" s="72" t="s">
        <v>12</v>
      </c>
      <c r="E8378" s="72" t="s">
        <v>183</v>
      </c>
      <c r="F8378" s="73">
        <v>141718</v>
      </c>
      <c r="G8378" s="72" t="s">
        <v>14</v>
      </c>
      <c r="H8378" s="72" t="s">
        <v>155</v>
      </c>
      <c r="I8378" s="72" t="s">
        <v>16</v>
      </c>
      <c r="J8378" s="72" t="s">
        <v>18</v>
      </c>
      <c r="K8378" s="72" t="s">
        <v>33</v>
      </c>
      <c r="L8378" s="72" t="s">
        <v>521</v>
      </c>
      <c r="M8378" s="72" t="s">
        <v>248</v>
      </c>
    </row>
    <row r="8379" spans="2:13" x14ac:dyDescent="0.25">
      <c r="B8379" s="72" t="s">
        <v>143</v>
      </c>
      <c r="C8379" s="72" t="s">
        <v>144</v>
      </c>
      <c r="D8379" s="72" t="s">
        <v>12</v>
      </c>
      <c r="E8379" s="72" t="s">
        <v>240</v>
      </c>
      <c r="F8379" s="73">
        <v>-158061</v>
      </c>
      <c r="G8379" s="72" t="s">
        <v>14</v>
      </c>
      <c r="H8379" s="72" t="s">
        <v>155</v>
      </c>
      <c r="I8379" s="72" t="s">
        <v>16</v>
      </c>
      <c r="J8379" s="72" t="s">
        <v>18</v>
      </c>
      <c r="K8379" s="72" t="s">
        <v>33</v>
      </c>
      <c r="L8379" s="72" t="s">
        <v>316</v>
      </c>
      <c r="M8379" s="72"/>
    </row>
    <row r="8380" spans="2:13" x14ac:dyDescent="0.25">
      <c r="B8380" s="72" t="s">
        <v>143</v>
      </c>
      <c r="C8380" s="72" t="s">
        <v>144</v>
      </c>
      <c r="D8380" s="72" t="s">
        <v>12</v>
      </c>
      <c r="E8380" s="72" t="s">
        <v>229</v>
      </c>
      <c r="F8380" s="73">
        <v>-33805</v>
      </c>
      <c r="G8380" s="72" t="s">
        <v>14</v>
      </c>
      <c r="H8380" s="72" t="s">
        <v>15</v>
      </c>
      <c r="I8380" s="72" t="s">
        <v>136</v>
      </c>
      <c r="J8380" s="72" t="s">
        <v>18</v>
      </c>
      <c r="K8380" s="72" t="s">
        <v>21</v>
      </c>
      <c r="L8380" s="72" t="s">
        <v>178</v>
      </c>
      <c r="M8380" s="72"/>
    </row>
    <row r="8381" spans="2:13" x14ac:dyDescent="0.25">
      <c r="B8381" s="72" t="s">
        <v>143</v>
      </c>
      <c r="C8381" s="72" t="s">
        <v>144</v>
      </c>
      <c r="D8381" s="72" t="s">
        <v>12</v>
      </c>
      <c r="E8381" s="72" t="s">
        <v>181</v>
      </c>
      <c r="F8381" s="73">
        <v>-741</v>
      </c>
      <c r="G8381" s="72" t="s">
        <v>14</v>
      </c>
      <c r="H8381" s="72" t="s">
        <v>155</v>
      </c>
      <c r="I8381" s="72" t="s">
        <v>16</v>
      </c>
      <c r="J8381" s="72" t="s">
        <v>18</v>
      </c>
      <c r="K8381" s="72" t="s">
        <v>33</v>
      </c>
      <c r="L8381" s="72" t="s">
        <v>742</v>
      </c>
      <c r="M8381" s="72"/>
    </row>
    <row r="8382" spans="2:13" x14ac:dyDescent="0.25">
      <c r="B8382" s="72" t="s">
        <v>143</v>
      </c>
      <c r="C8382" s="72" t="s">
        <v>144</v>
      </c>
      <c r="D8382" s="72" t="s">
        <v>12</v>
      </c>
      <c r="E8382" s="72" t="s">
        <v>244</v>
      </c>
      <c r="F8382" s="73">
        <v>270059</v>
      </c>
      <c r="G8382" s="72" t="s">
        <v>14</v>
      </c>
      <c r="H8382" s="72" t="s">
        <v>155</v>
      </c>
      <c r="I8382" s="72" t="s">
        <v>16</v>
      </c>
      <c r="J8382" s="72" t="s">
        <v>18</v>
      </c>
      <c r="K8382" s="72" t="s">
        <v>147</v>
      </c>
      <c r="L8382" s="72" t="s">
        <v>295</v>
      </c>
      <c r="M8382" s="72" t="s">
        <v>248</v>
      </c>
    </row>
    <row r="8383" spans="2:13" x14ac:dyDescent="0.25">
      <c r="B8383" s="72" t="s">
        <v>143</v>
      </c>
      <c r="C8383" s="72" t="s">
        <v>144</v>
      </c>
      <c r="D8383" s="72" t="s">
        <v>12</v>
      </c>
      <c r="E8383" s="72" t="s">
        <v>188</v>
      </c>
      <c r="F8383" s="73">
        <v>1855551</v>
      </c>
      <c r="G8383" s="72" t="s">
        <v>14</v>
      </c>
      <c r="H8383" s="72" t="s">
        <v>155</v>
      </c>
      <c r="I8383" s="72" t="s">
        <v>16</v>
      </c>
      <c r="J8383" s="72" t="s">
        <v>18</v>
      </c>
      <c r="K8383" s="72" t="s">
        <v>33</v>
      </c>
      <c r="L8383" s="72" t="s">
        <v>632</v>
      </c>
      <c r="M8383" s="72" t="s">
        <v>151</v>
      </c>
    </row>
    <row r="8384" spans="2:13" x14ac:dyDescent="0.25">
      <c r="B8384" s="72" t="s">
        <v>143</v>
      </c>
      <c r="C8384" s="72" t="s">
        <v>144</v>
      </c>
      <c r="D8384" s="72" t="s">
        <v>12</v>
      </c>
      <c r="E8384" s="72" t="s">
        <v>219</v>
      </c>
      <c r="F8384" s="73">
        <v>3066513</v>
      </c>
      <c r="G8384" s="72" t="s">
        <v>14</v>
      </c>
      <c r="H8384" s="72" t="s">
        <v>15</v>
      </c>
      <c r="I8384" s="72" t="s">
        <v>16</v>
      </c>
      <c r="J8384" s="72" t="s">
        <v>18</v>
      </c>
      <c r="K8384" s="72" t="s">
        <v>147</v>
      </c>
      <c r="L8384" s="72" t="s">
        <v>380</v>
      </c>
      <c r="M8384" s="72"/>
    </row>
    <row r="8385" spans="2:13" x14ac:dyDescent="0.25">
      <c r="B8385" s="72" t="s">
        <v>143</v>
      </c>
      <c r="C8385" s="72" t="s">
        <v>144</v>
      </c>
      <c r="D8385" s="72" t="s">
        <v>12</v>
      </c>
      <c r="E8385" s="72" t="s">
        <v>199</v>
      </c>
      <c r="F8385" s="73">
        <v>231</v>
      </c>
      <c r="G8385" s="72" t="s">
        <v>14</v>
      </c>
      <c r="H8385" s="72" t="s">
        <v>15</v>
      </c>
      <c r="I8385" s="72" t="s">
        <v>16</v>
      </c>
      <c r="J8385" s="72" t="s">
        <v>18</v>
      </c>
      <c r="K8385" s="72" t="s">
        <v>245</v>
      </c>
      <c r="L8385" s="72" t="s">
        <v>780</v>
      </c>
      <c r="M8385" s="72"/>
    </row>
    <row r="8386" spans="2:13" x14ac:dyDescent="0.25">
      <c r="B8386" s="72" t="s">
        <v>143</v>
      </c>
      <c r="C8386" s="72" t="s">
        <v>144</v>
      </c>
      <c r="D8386" s="72" t="s">
        <v>12</v>
      </c>
      <c r="E8386" s="72" t="s">
        <v>183</v>
      </c>
      <c r="F8386" s="73">
        <v>55365</v>
      </c>
      <c r="G8386" s="72" t="s">
        <v>14</v>
      </c>
      <c r="H8386" s="72" t="s">
        <v>15</v>
      </c>
      <c r="I8386" s="72" t="s">
        <v>16</v>
      </c>
      <c r="J8386" s="72" t="s">
        <v>18</v>
      </c>
      <c r="K8386" s="72" t="s">
        <v>27</v>
      </c>
      <c r="L8386" s="72" t="s">
        <v>469</v>
      </c>
      <c r="M8386" s="72" t="s">
        <v>186</v>
      </c>
    </row>
    <row r="8387" spans="2:13" x14ac:dyDescent="0.25">
      <c r="B8387" s="72" t="s">
        <v>143</v>
      </c>
      <c r="C8387" s="72" t="s">
        <v>144</v>
      </c>
      <c r="D8387" s="72" t="s">
        <v>12</v>
      </c>
      <c r="E8387" s="72" t="s">
        <v>197</v>
      </c>
      <c r="F8387" s="73">
        <v>2204</v>
      </c>
      <c r="G8387" s="72" t="s">
        <v>14</v>
      </c>
      <c r="H8387" s="72" t="s">
        <v>155</v>
      </c>
      <c r="I8387" s="72" t="s">
        <v>16</v>
      </c>
      <c r="J8387" s="72" t="s">
        <v>18</v>
      </c>
      <c r="K8387" s="72" t="s">
        <v>269</v>
      </c>
      <c r="L8387" s="72" t="s">
        <v>717</v>
      </c>
      <c r="M8387" s="72" t="s">
        <v>191</v>
      </c>
    </row>
    <row r="8388" spans="2:13" x14ac:dyDescent="0.25">
      <c r="B8388" s="72" t="s">
        <v>143</v>
      </c>
      <c r="C8388" s="72" t="s">
        <v>144</v>
      </c>
      <c r="D8388" s="72" t="s">
        <v>12</v>
      </c>
      <c r="E8388" s="72" t="s">
        <v>766</v>
      </c>
      <c r="F8388" s="73">
        <v>12218</v>
      </c>
      <c r="G8388" s="72" t="s">
        <v>14</v>
      </c>
      <c r="H8388" s="72" t="s">
        <v>155</v>
      </c>
      <c r="I8388" s="72" t="s">
        <v>136</v>
      </c>
      <c r="J8388" s="72" t="s">
        <v>18</v>
      </c>
      <c r="K8388" s="72"/>
      <c r="L8388" s="72"/>
      <c r="M8388" s="72" t="s">
        <v>767</v>
      </c>
    </row>
    <row r="8389" spans="2:13" x14ac:dyDescent="0.25">
      <c r="B8389" s="72" t="s">
        <v>143</v>
      </c>
      <c r="C8389" s="72" t="s">
        <v>144</v>
      </c>
      <c r="D8389" s="72" t="s">
        <v>12</v>
      </c>
      <c r="E8389" s="72" t="s">
        <v>242</v>
      </c>
      <c r="F8389" s="73">
        <v>-13409</v>
      </c>
      <c r="G8389" s="72" t="s">
        <v>14</v>
      </c>
      <c r="H8389" s="72" t="s">
        <v>15</v>
      </c>
      <c r="I8389" s="72" t="s">
        <v>16</v>
      </c>
      <c r="J8389" s="72" t="s">
        <v>18</v>
      </c>
      <c r="K8389" s="72" t="s">
        <v>33</v>
      </c>
      <c r="L8389" s="72" t="s">
        <v>458</v>
      </c>
      <c r="M8389" s="72"/>
    </row>
    <row r="8390" spans="2:13" x14ac:dyDescent="0.25">
      <c r="B8390" s="72" t="s">
        <v>143</v>
      </c>
      <c r="C8390" s="72" t="s">
        <v>144</v>
      </c>
      <c r="D8390" s="72" t="s">
        <v>12</v>
      </c>
      <c r="E8390" s="72" t="s">
        <v>282</v>
      </c>
      <c r="F8390" s="73">
        <v>-113</v>
      </c>
      <c r="G8390" s="72" t="s">
        <v>14</v>
      </c>
      <c r="H8390" s="72" t="s">
        <v>15</v>
      </c>
      <c r="I8390" s="72" t="s">
        <v>16</v>
      </c>
      <c r="J8390" s="72" t="s">
        <v>18</v>
      </c>
      <c r="K8390" s="72" t="s">
        <v>33</v>
      </c>
      <c r="L8390" s="72" t="s">
        <v>686</v>
      </c>
      <c r="M8390" s="72"/>
    </row>
    <row r="8391" spans="2:13" x14ac:dyDescent="0.25">
      <c r="B8391" s="72" t="s">
        <v>143</v>
      </c>
      <c r="C8391" s="72" t="s">
        <v>144</v>
      </c>
      <c r="D8391" s="72" t="s">
        <v>12</v>
      </c>
      <c r="E8391" s="72" t="s">
        <v>183</v>
      </c>
      <c r="F8391" s="73">
        <v>484565</v>
      </c>
      <c r="G8391" s="72" t="s">
        <v>14</v>
      </c>
      <c r="H8391" s="72" t="s">
        <v>15</v>
      </c>
      <c r="I8391" s="72" t="s">
        <v>16</v>
      </c>
      <c r="J8391" s="72" t="s">
        <v>18</v>
      </c>
      <c r="K8391" s="72" t="s">
        <v>21</v>
      </c>
      <c r="L8391" s="72" t="s">
        <v>711</v>
      </c>
      <c r="M8391" s="72" t="s">
        <v>248</v>
      </c>
    </row>
    <row r="8392" spans="2:13" x14ac:dyDescent="0.25">
      <c r="B8392" s="72" t="s">
        <v>143</v>
      </c>
      <c r="C8392" s="72" t="s">
        <v>144</v>
      </c>
      <c r="D8392" s="72" t="s">
        <v>12</v>
      </c>
      <c r="E8392" s="72" t="s">
        <v>145</v>
      </c>
      <c r="F8392" s="73">
        <v>-68</v>
      </c>
      <c r="G8392" s="72" t="s">
        <v>14</v>
      </c>
      <c r="H8392" s="72" t="s">
        <v>155</v>
      </c>
      <c r="I8392" s="72" t="s">
        <v>16</v>
      </c>
      <c r="J8392" s="72" t="s">
        <v>18</v>
      </c>
      <c r="K8392" s="72" t="s">
        <v>21</v>
      </c>
      <c r="L8392" s="72" t="s">
        <v>291</v>
      </c>
      <c r="M8392" s="72"/>
    </row>
    <row r="8393" spans="2:13" x14ac:dyDescent="0.25">
      <c r="B8393" s="72" t="s">
        <v>143</v>
      </c>
      <c r="C8393" s="72" t="s">
        <v>144</v>
      </c>
      <c r="D8393" s="72" t="s">
        <v>12</v>
      </c>
      <c r="E8393" s="72" t="s">
        <v>154</v>
      </c>
      <c r="F8393" s="73">
        <v>-356</v>
      </c>
      <c r="G8393" s="72" t="s">
        <v>14</v>
      </c>
      <c r="H8393" s="72" t="s">
        <v>15</v>
      </c>
      <c r="I8393" s="72" t="s">
        <v>16</v>
      </c>
      <c r="J8393" s="72" t="s">
        <v>18</v>
      </c>
      <c r="K8393" s="72" t="s">
        <v>33</v>
      </c>
      <c r="L8393" s="72" t="s">
        <v>233</v>
      </c>
      <c r="M8393" s="72"/>
    </row>
    <row r="8394" spans="2:13" x14ac:dyDescent="0.25">
      <c r="B8394" s="72" t="s">
        <v>143</v>
      </c>
      <c r="C8394" s="72" t="s">
        <v>144</v>
      </c>
      <c r="D8394" s="72" t="s">
        <v>12</v>
      </c>
      <c r="E8394" s="72" t="s">
        <v>157</v>
      </c>
      <c r="F8394" s="73">
        <v>59747000</v>
      </c>
      <c r="G8394" s="72" t="s">
        <v>14</v>
      </c>
      <c r="H8394" s="72" t="s">
        <v>15</v>
      </c>
      <c r="I8394" s="72" t="s">
        <v>16</v>
      </c>
      <c r="J8394" s="72" t="s">
        <v>18</v>
      </c>
      <c r="K8394" s="72" t="s">
        <v>27</v>
      </c>
      <c r="L8394" s="72" t="s">
        <v>572</v>
      </c>
      <c r="M8394" s="72" t="s">
        <v>322</v>
      </c>
    </row>
    <row r="8395" spans="2:13" x14ac:dyDescent="0.25">
      <c r="B8395" s="72" t="s">
        <v>143</v>
      </c>
      <c r="C8395" s="72" t="s">
        <v>144</v>
      </c>
      <c r="D8395" s="72" t="s">
        <v>12</v>
      </c>
      <c r="E8395" s="72" t="s">
        <v>199</v>
      </c>
      <c r="F8395" s="73">
        <v>290</v>
      </c>
      <c r="G8395" s="72" t="s">
        <v>14</v>
      </c>
      <c r="H8395" s="72" t="s">
        <v>155</v>
      </c>
      <c r="I8395" s="72" t="s">
        <v>16</v>
      </c>
      <c r="J8395" s="72" t="s">
        <v>18</v>
      </c>
      <c r="K8395" s="72" t="s">
        <v>21</v>
      </c>
      <c r="L8395" s="72" t="s">
        <v>494</v>
      </c>
      <c r="M8395" s="72"/>
    </row>
    <row r="8396" spans="2:13" x14ac:dyDescent="0.25">
      <c r="B8396" s="72" t="s">
        <v>143</v>
      </c>
      <c r="C8396" s="72" t="s">
        <v>144</v>
      </c>
      <c r="D8396" s="72" t="s">
        <v>12</v>
      </c>
      <c r="E8396" s="72" t="s">
        <v>157</v>
      </c>
      <c r="F8396" s="73">
        <v>151656817</v>
      </c>
      <c r="G8396" s="72" t="s">
        <v>14</v>
      </c>
      <c r="H8396" s="72" t="s">
        <v>15</v>
      </c>
      <c r="I8396" s="72" t="s">
        <v>16</v>
      </c>
      <c r="J8396" s="72" t="s">
        <v>18</v>
      </c>
      <c r="K8396" s="72" t="s">
        <v>205</v>
      </c>
      <c r="L8396" s="72" t="s">
        <v>401</v>
      </c>
      <c r="M8396" s="72" t="s">
        <v>322</v>
      </c>
    </row>
    <row r="8397" spans="2:13" x14ac:dyDescent="0.25">
      <c r="B8397" s="72" t="s">
        <v>143</v>
      </c>
      <c r="C8397" s="72" t="s">
        <v>144</v>
      </c>
      <c r="D8397" s="72" t="s">
        <v>12</v>
      </c>
      <c r="E8397" s="72" t="s">
        <v>201</v>
      </c>
      <c r="F8397" s="73">
        <v>270575</v>
      </c>
      <c r="G8397" s="72" t="s">
        <v>14</v>
      </c>
      <c r="H8397" s="72" t="s">
        <v>15</v>
      </c>
      <c r="I8397" s="72" t="s">
        <v>16</v>
      </c>
      <c r="J8397" s="72" t="s">
        <v>18</v>
      </c>
      <c r="K8397" s="72" t="s">
        <v>21</v>
      </c>
      <c r="L8397" s="72" t="s">
        <v>457</v>
      </c>
      <c r="M8397" s="72" t="s">
        <v>159</v>
      </c>
    </row>
    <row r="8398" spans="2:13" x14ac:dyDescent="0.25">
      <c r="B8398" s="72" t="s">
        <v>143</v>
      </c>
      <c r="C8398" s="72" t="s">
        <v>144</v>
      </c>
      <c r="D8398" s="72" t="s">
        <v>12</v>
      </c>
      <c r="E8398" s="72" t="s">
        <v>145</v>
      </c>
      <c r="F8398" s="73">
        <v>-34292</v>
      </c>
      <c r="G8398" s="72" t="s">
        <v>14</v>
      </c>
      <c r="H8398" s="72" t="s">
        <v>15</v>
      </c>
      <c r="I8398" s="72" t="s">
        <v>16</v>
      </c>
      <c r="J8398" s="72" t="s">
        <v>18</v>
      </c>
      <c r="K8398" s="72" t="s">
        <v>245</v>
      </c>
      <c r="L8398" s="72" t="s">
        <v>246</v>
      </c>
      <c r="M8398" s="72"/>
    </row>
    <row r="8399" spans="2:13" x14ac:dyDescent="0.25">
      <c r="B8399" s="72" t="s">
        <v>143</v>
      </c>
      <c r="C8399" s="72" t="s">
        <v>144</v>
      </c>
      <c r="D8399" s="72" t="s">
        <v>12</v>
      </c>
      <c r="E8399" s="72" t="s">
        <v>152</v>
      </c>
      <c r="F8399" s="73">
        <v>-236</v>
      </c>
      <c r="G8399" s="72" t="s">
        <v>14</v>
      </c>
      <c r="H8399" s="72" t="s">
        <v>155</v>
      </c>
      <c r="I8399" s="72" t="s">
        <v>16</v>
      </c>
      <c r="J8399" s="72" t="s">
        <v>371</v>
      </c>
      <c r="K8399" s="72" t="s">
        <v>33</v>
      </c>
      <c r="L8399" s="72" t="s">
        <v>456</v>
      </c>
      <c r="M8399" s="72"/>
    </row>
    <row r="8400" spans="2:13" x14ac:dyDescent="0.25">
      <c r="B8400" s="72" t="s">
        <v>143</v>
      </c>
      <c r="C8400" s="72" t="s">
        <v>144</v>
      </c>
      <c r="D8400" s="72" t="s">
        <v>12</v>
      </c>
      <c r="E8400" s="72" t="s">
        <v>183</v>
      </c>
      <c r="F8400" s="73">
        <v>1067</v>
      </c>
      <c r="G8400" s="72" t="s">
        <v>14</v>
      </c>
      <c r="H8400" s="72" t="s">
        <v>155</v>
      </c>
      <c r="I8400" s="72" t="s">
        <v>16</v>
      </c>
      <c r="J8400" s="72" t="s">
        <v>18</v>
      </c>
      <c r="K8400" s="72" t="s">
        <v>33</v>
      </c>
      <c r="L8400" s="72" t="s">
        <v>499</v>
      </c>
      <c r="M8400" s="72" t="s">
        <v>151</v>
      </c>
    </row>
    <row r="8401" spans="2:13" x14ac:dyDescent="0.25">
      <c r="B8401" s="72" t="s">
        <v>143</v>
      </c>
      <c r="C8401" s="72" t="s">
        <v>144</v>
      </c>
      <c r="D8401" s="72" t="s">
        <v>12</v>
      </c>
      <c r="E8401" s="72" t="s">
        <v>177</v>
      </c>
      <c r="F8401" s="73">
        <v>1011017</v>
      </c>
      <c r="G8401" s="72" t="s">
        <v>14</v>
      </c>
      <c r="H8401" s="72" t="s">
        <v>155</v>
      </c>
      <c r="I8401" s="72" t="s">
        <v>16</v>
      </c>
      <c r="J8401" s="72" t="s">
        <v>371</v>
      </c>
      <c r="K8401" s="72" t="s">
        <v>33</v>
      </c>
      <c r="L8401" s="72" t="s">
        <v>465</v>
      </c>
      <c r="M8401" s="72"/>
    </row>
    <row r="8402" spans="2:13" x14ac:dyDescent="0.25">
      <c r="B8402" s="72" t="s">
        <v>143</v>
      </c>
      <c r="C8402" s="72" t="s">
        <v>144</v>
      </c>
      <c r="D8402" s="72" t="s">
        <v>12</v>
      </c>
      <c r="E8402" s="72" t="s">
        <v>646</v>
      </c>
      <c r="F8402" s="73">
        <v>677625</v>
      </c>
      <c r="G8402" s="72" t="s">
        <v>14</v>
      </c>
      <c r="H8402" s="72" t="s">
        <v>15</v>
      </c>
      <c r="I8402" s="72" t="s">
        <v>16</v>
      </c>
      <c r="J8402" s="72" t="s">
        <v>18</v>
      </c>
      <c r="K8402" s="72" t="s">
        <v>21</v>
      </c>
      <c r="L8402" s="72" t="s">
        <v>22</v>
      </c>
      <c r="M8402" s="72"/>
    </row>
    <row r="8403" spans="2:13" x14ac:dyDescent="0.25">
      <c r="B8403" s="72" t="s">
        <v>143</v>
      </c>
      <c r="C8403" s="72" t="s">
        <v>144</v>
      </c>
      <c r="D8403" s="72" t="s">
        <v>12</v>
      </c>
      <c r="E8403" s="72" t="s">
        <v>183</v>
      </c>
      <c r="F8403" s="73">
        <v>23498</v>
      </c>
      <c r="G8403" s="72" t="s">
        <v>14</v>
      </c>
      <c r="H8403" s="72" t="s">
        <v>155</v>
      </c>
      <c r="I8403" s="72" t="s">
        <v>16</v>
      </c>
      <c r="J8403" s="72" t="s">
        <v>18</v>
      </c>
      <c r="K8403" s="72" t="s">
        <v>33</v>
      </c>
      <c r="L8403" s="72" t="s">
        <v>463</v>
      </c>
      <c r="M8403" s="72" t="s">
        <v>248</v>
      </c>
    </row>
    <row r="8404" spans="2:13" x14ac:dyDescent="0.25">
      <c r="B8404" s="72" t="s">
        <v>143</v>
      </c>
      <c r="C8404" s="72" t="s">
        <v>144</v>
      </c>
      <c r="D8404" s="72" t="s">
        <v>12</v>
      </c>
      <c r="E8404" s="72" t="s">
        <v>149</v>
      </c>
      <c r="F8404" s="73">
        <v>406871</v>
      </c>
      <c r="G8404" s="72" t="s">
        <v>14</v>
      </c>
      <c r="H8404" s="72" t="s">
        <v>15</v>
      </c>
      <c r="I8404" s="72" t="s">
        <v>16</v>
      </c>
      <c r="J8404" s="72" t="s">
        <v>18</v>
      </c>
      <c r="K8404" s="72" t="s">
        <v>27</v>
      </c>
      <c r="L8404" s="72" t="s">
        <v>572</v>
      </c>
      <c r="M8404" s="72" t="s">
        <v>151</v>
      </c>
    </row>
    <row r="8405" spans="2:13" x14ac:dyDescent="0.25">
      <c r="B8405" s="72" t="s">
        <v>143</v>
      </c>
      <c r="C8405" s="72" t="s">
        <v>144</v>
      </c>
      <c r="D8405" s="72" t="s">
        <v>12</v>
      </c>
      <c r="E8405" s="72" t="s">
        <v>183</v>
      </c>
      <c r="F8405" s="73">
        <v>29017</v>
      </c>
      <c r="G8405" s="72" t="s">
        <v>14</v>
      </c>
      <c r="H8405" s="72" t="s">
        <v>155</v>
      </c>
      <c r="I8405" s="72" t="s">
        <v>16</v>
      </c>
      <c r="J8405" s="72" t="s">
        <v>18</v>
      </c>
      <c r="K8405" s="72" t="s">
        <v>33</v>
      </c>
      <c r="L8405" s="72" t="s">
        <v>331</v>
      </c>
      <c r="M8405" s="72" t="s">
        <v>186</v>
      </c>
    </row>
    <row r="8406" spans="2:13" x14ac:dyDescent="0.25">
      <c r="B8406" s="72" t="s">
        <v>143</v>
      </c>
      <c r="C8406" s="72" t="s">
        <v>144</v>
      </c>
      <c r="D8406" s="72" t="s">
        <v>12</v>
      </c>
      <c r="E8406" s="72" t="s">
        <v>181</v>
      </c>
      <c r="F8406" s="73">
        <v>-4</v>
      </c>
      <c r="G8406" s="72" t="s">
        <v>14</v>
      </c>
      <c r="H8406" s="72" t="s">
        <v>15</v>
      </c>
      <c r="I8406" s="72" t="s">
        <v>16</v>
      </c>
      <c r="J8406" s="72" t="s">
        <v>18</v>
      </c>
      <c r="K8406" s="72" t="s">
        <v>147</v>
      </c>
      <c r="L8406" s="72" t="s">
        <v>241</v>
      </c>
      <c r="M8406" s="72"/>
    </row>
    <row r="8407" spans="2:13" x14ac:dyDescent="0.25">
      <c r="B8407" s="72" t="s">
        <v>143</v>
      </c>
      <c r="C8407" s="72" t="s">
        <v>144</v>
      </c>
      <c r="D8407" s="72" t="s">
        <v>12</v>
      </c>
      <c r="E8407" s="72" t="s">
        <v>227</v>
      </c>
      <c r="F8407" s="73">
        <v>1125502</v>
      </c>
      <c r="G8407" s="72" t="s">
        <v>14</v>
      </c>
      <c r="H8407" s="72" t="s">
        <v>15</v>
      </c>
      <c r="I8407" s="72" t="s">
        <v>16</v>
      </c>
      <c r="J8407" s="72" t="s">
        <v>18</v>
      </c>
      <c r="K8407" s="72" t="s">
        <v>33</v>
      </c>
      <c r="L8407" s="72" t="s">
        <v>435</v>
      </c>
      <c r="M8407" s="72" t="s">
        <v>163</v>
      </c>
    </row>
    <row r="8408" spans="2:13" x14ac:dyDescent="0.25">
      <c r="B8408" s="72" t="s">
        <v>143</v>
      </c>
      <c r="C8408" s="72" t="s">
        <v>144</v>
      </c>
      <c r="D8408" s="72" t="s">
        <v>12</v>
      </c>
      <c r="E8408" s="72" t="s">
        <v>183</v>
      </c>
      <c r="F8408" s="73">
        <v>44134</v>
      </c>
      <c r="G8408" s="72" t="s">
        <v>14</v>
      </c>
      <c r="H8408" s="72" t="s">
        <v>15</v>
      </c>
      <c r="I8408" s="72" t="s">
        <v>16</v>
      </c>
      <c r="J8408" s="72" t="s">
        <v>18</v>
      </c>
      <c r="K8408" s="72" t="s">
        <v>33</v>
      </c>
      <c r="L8408" s="72" t="s">
        <v>742</v>
      </c>
      <c r="M8408" s="72" t="s">
        <v>248</v>
      </c>
    </row>
    <row r="8409" spans="2:13" x14ac:dyDescent="0.25">
      <c r="B8409" s="72" t="s">
        <v>143</v>
      </c>
      <c r="C8409" s="72" t="s">
        <v>144</v>
      </c>
      <c r="D8409" s="72" t="s">
        <v>12</v>
      </c>
      <c r="E8409" s="72" t="s">
        <v>149</v>
      </c>
      <c r="F8409" s="73">
        <v>854242</v>
      </c>
      <c r="G8409" s="72" t="s">
        <v>14</v>
      </c>
      <c r="H8409" s="72" t="s">
        <v>155</v>
      </c>
      <c r="I8409" s="72" t="s">
        <v>16</v>
      </c>
      <c r="J8409" s="72" t="s">
        <v>18</v>
      </c>
      <c r="K8409" s="72" t="s">
        <v>33</v>
      </c>
      <c r="L8409" s="72" t="s">
        <v>420</v>
      </c>
      <c r="M8409" s="72" t="s">
        <v>151</v>
      </c>
    </row>
    <row r="8410" spans="2:13" x14ac:dyDescent="0.25">
      <c r="B8410" s="72" t="s">
        <v>143</v>
      </c>
      <c r="C8410" s="72" t="s">
        <v>144</v>
      </c>
      <c r="D8410" s="72" t="s">
        <v>12</v>
      </c>
      <c r="E8410" s="72" t="s">
        <v>152</v>
      </c>
      <c r="F8410" s="73">
        <v>-1283</v>
      </c>
      <c r="G8410" s="72" t="s">
        <v>14</v>
      </c>
      <c r="H8410" s="72" t="s">
        <v>15</v>
      </c>
      <c r="I8410" s="72" t="s">
        <v>136</v>
      </c>
      <c r="J8410" s="72" t="s">
        <v>18</v>
      </c>
      <c r="K8410" s="72" t="s">
        <v>21</v>
      </c>
      <c r="L8410" s="72" t="s">
        <v>711</v>
      </c>
      <c r="M8410" s="72"/>
    </row>
    <row r="8411" spans="2:13" x14ac:dyDescent="0.25">
      <c r="B8411" s="72" t="s">
        <v>143</v>
      </c>
      <c r="C8411" s="72" t="s">
        <v>144</v>
      </c>
      <c r="D8411" s="72" t="s">
        <v>12</v>
      </c>
      <c r="E8411" s="72" t="s">
        <v>229</v>
      </c>
      <c r="F8411" s="73">
        <v>-219</v>
      </c>
      <c r="G8411" s="72" t="s">
        <v>14</v>
      </c>
      <c r="H8411" s="72" t="s">
        <v>155</v>
      </c>
      <c r="I8411" s="72" t="s">
        <v>16</v>
      </c>
      <c r="J8411" s="72" t="s">
        <v>18</v>
      </c>
      <c r="K8411" s="72" t="s">
        <v>267</v>
      </c>
      <c r="L8411" s="72" t="s">
        <v>847</v>
      </c>
      <c r="M8411" s="72"/>
    </row>
    <row r="8412" spans="2:13" x14ac:dyDescent="0.25">
      <c r="B8412" s="72" t="s">
        <v>143</v>
      </c>
      <c r="C8412" s="72" t="s">
        <v>144</v>
      </c>
      <c r="D8412" s="72" t="s">
        <v>12</v>
      </c>
      <c r="E8412" s="72" t="s">
        <v>349</v>
      </c>
      <c r="F8412" s="73">
        <v>48129</v>
      </c>
      <c r="G8412" s="72" t="s">
        <v>14</v>
      </c>
      <c r="H8412" s="72" t="s">
        <v>15</v>
      </c>
      <c r="I8412" s="72" t="s">
        <v>16</v>
      </c>
      <c r="J8412" s="72" t="s">
        <v>18</v>
      </c>
      <c r="K8412" s="72" t="s">
        <v>33</v>
      </c>
      <c r="L8412" s="72" t="s">
        <v>361</v>
      </c>
      <c r="M8412" s="72" t="s">
        <v>337</v>
      </c>
    </row>
    <row r="8413" spans="2:13" x14ac:dyDescent="0.25">
      <c r="B8413" s="72" t="s">
        <v>143</v>
      </c>
      <c r="C8413" s="72" t="s">
        <v>144</v>
      </c>
      <c r="D8413" s="72" t="s">
        <v>12</v>
      </c>
      <c r="E8413" s="72" t="s">
        <v>160</v>
      </c>
      <c r="F8413" s="73">
        <v>22343</v>
      </c>
      <c r="G8413" s="72" t="s">
        <v>14</v>
      </c>
      <c r="H8413" s="72" t="s">
        <v>155</v>
      </c>
      <c r="I8413" s="72" t="s">
        <v>16</v>
      </c>
      <c r="J8413" s="72" t="s">
        <v>18</v>
      </c>
      <c r="K8413" s="72" t="s">
        <v>33</v>
      </c>
      <c r="L8413" s="72" t="s">
        <v>559</v>
      </c>
      <c r="M8413" s="72" t="s">
        <v>163</v>
      </c>
    </row>
    <row r="8414" spans="2:13" x14ac:dyDescent="0.25">
      <c r="B8414" s="72" t="s">
        <v>143</v>
      </c>
      <c r="C8414" s="72" t="s">
        <v>144</v>
      </c>
      <c r="D8414" s="72" t="s">
        <v>12</v>
      </c>
      <c r="E8414" s="72" t="s">
        <v>154</v>
      </c>
      <c r="F8414" s="73">
        <v>-2167</v>
      </c>
      <c r="G8414" s="72" t="s">
        <v>14</v>
      </c>
      <c r="H8414" s="72" t="s">
        <v>155</v>
      </c>
      <c r="I8414" s="72" t="s">
        <v>16</v>
      </c>
      <c r="J8414" s="72" t="s">
        <v>18</v>
      </c>
      <c r="K8414" s="72" t="s">
        <v>33</v>
      </c>
      <c r="L8414" s="72" t="s">
        <v>429</v>
      </c>
      <c r="M8414" s="72"/>
    </row>
    <row r="8415" spans="2:13" x14ac:dyDescent="0.25">
      <c r="B8415" s="72" t="s">
        <v>143</v>
      </c>
      <c r="C8415" s="72" t="s">
        <v>144</v>
      </c>
      <c r="D8415" s="72" t="s">
        <v>12</v>
      </c>
      <c r="E8415" s="72" t="s">
        <v>229</v>
      </c>
      <c r="F8415" s="73">
        <v>-1180363</v>
      </c>
      <c r="G8415" s="72" t="s">
        <v>14</v>
      </c>
      <c r="H8415" s="72" t="s">
        <v>15</v>
      </c>
      <c r="I8415" s="72" t="s">
        <v>16</v>
      </c>
      <c r="J8415" s="72" t="s">
        <v>18</v>
      </c>
      <c r="K8415" s="72" t="s">
        <v>33</v>
      </c>
      <c r="L8415" s="72" t="s">
        <v>277</v>
      </c>
      <c r="M8415" s="72"/>
    </row>
    <row r="8416" spans="2:13" x14ac:dyDescent="0.25">
      <c r="B8416" s="72" t="s">
        <v>143</v>
      </c>
      <c r="C8416" s="72" t="s">
        <v>144</v>
      </c>
      <c r="D8416" s="72" t="s">
        <v>12</v>
      </c>
      <c r="E8416" s="72" t="s">
        <v>227</v>
      </c>
      <c r="F8416" s="73">
        <v>18347</v>
      </c>
      <c r="G8416" s="72" t="s">
        <v>14</v>
      </c>
      <c r="H8416" s="72" t="s">
        <v>155</v>
      </c>
      <c r="I8416" s="72" t="s">
        <v>16</v>
      </c>
      <c r="J8416" s="72" t="s">
        <v>18</v>
      </c>
      <c r="K8416" s="72" t="s">
        <v>184</v>
      </c>
      <c r="L8416" s="72" t="s">
        <v>464</v>
      </c>
      <c r="M8416" s="72" t="s">
        <v>151</v>
      </c>
    </row>
    <row r="8417" spans="2:13" x14ac:dyDescent="0.25">
      <c r="B8417" s="72" t="s">
        <v>143</v>
      </c>
      <c r="C8417" s="72" t="s">
        <v>144</v>
      </c>
      <c r="D8417" s="72" t="s">
        <v>12</v>
      </c>
      <c r="E8417" s="72" t="s">
        <v>145</v>
      </c>
      <c r="F8417" s="73">
        <v>-26327</v>
      </c>
      <c r="G8417" s="72" t="s">
        <v>14</v>
      </c>
      <c r="H8417" s="72" t="s">
        <v>155</v>
      </c>
      <c r="I8417" s="72" t="s">
        <v>16</v>
      </c>
      <c r="J8417" s="72" t="s">
        <v>18</v>
      </c>
      <c r="K8417" s="72" t="s">
        <v>33</v>
      </c>
      <c r="L8417" s="72" t="s">
        <v>596</v>
      </c>
      <c r="M8417" s="72"/>
    </row>
    <row r="8418" spans="2:13" x14ac:dyDescent="0.25">
      <c r="B8418" s="72" t="s">
        <v>143</v>
      </c>
      <c r="C8418" s="72" t="s">
        <v>144</v>
      </c>
      <c r="D8418" s="72" t="s">
        <v>12</v>
      </c>
      <c r="E8418" s="72" t="s">
        <v>219</v>
      </c>
      <c r="F8418" s="73">
        <v>245</v>
      </c>
      <c r="G8418" s="72" t="s">
        <v>31</v>
      </c>
      <c r="H8418" s="72" t="s">
        <v>15</v>
      </c>
      <c r="I8418" s="72" t="s">
        <v>16</v>
      </c>
      <c r="J8418" s="72" t="s">
        <v>32</v>
      </c>
      <c r="K8418" s="72" t="s">
        <v>189</v>
      </c>
      <c r="L8418" s="72" t="s">
        <v>150</v>
      </c>
      <c r="M8418" s="72"/>
    </row>
    <row r="8419" spans="2:13" x14ac:dyDescent="0.25">
      <c r="B8419" s="72" t="s">
        <v>143</v>
      </c>
      <c r="C8419" s="72" t="s">
        <v>144</v>
      </c>
      <c r="D8419" s="72" t="s">
        <v>12</v>
      </c>
      <c r="E8419" s="72" t="s">
        <v>562</v>
      </c>
      <c r="F8419" s="73">
        <v>179041</v>
      </c>
      <c r="G8419" s="72" t="s">
        <v>14</v>
      </c>
      <c r="H8419" s="72" t="s">
        <v>15</v>
      </c>
      <c r="I8419" s="72" t="s">
        <v>16</v>
      </c>
      <c r="J8419" s="72" t="s">
        <v>18</v>
      </c>
      <c r="K8419" s="72" t="s">
        <v>165</v>
      </c>
      <c r="L8419" s="72" t="s">
        <v>254</v>
      </c>
      <c r="M8419" s="72" t="s">
        <v>159</v>
      </c>
    </row>
    <row r="8420" spans="2:13" x14ac:dyDescent="0.25">
      <c r="B8420" s="72" t="s">
        <v>143</v>
      </c>
      <c r="C8420" s="72" t="s">
        <v>144</v>
      </c>
      <c r="D8420" s="72" t="s">
        <v>12</v>
      </c>
      <c r="E8420" s="72" t="s">
        <v>242</v>
      </c>
      <c r="F8420" s="73">
        <v>-8560</v>
      </c>
      <c r="G8420" s="72" t="s">
        <v>14</v>
      </c>
      <c r="H8420" s="72" t="s">
        <v>15</v>
      </c>
      <c r="I8420" s="72" t="s">
        <v>16</v>
      </c>
      <c r="J8420" s="72" t="s">
        <v>18</v>
      </c>
      <c r="K8420" s="72" t="s">
        <v>189</v>
      </c>
      <c r="L8420" s="72" t="s">
        <v>421</v>
      </c>
      <c r="M8420" s="72"/>
    </row>
    <row r="8421" spans="2:13" x14ac:dyDescent="0.25">
      <c r="B8421" s="72" t="s">
        <v>143</v>
      </c>
      <c r="C8421" s="72" t="s">
        <v>144</v>
      </c>
      <c r="D8421" s="72" t="s">
        <v>12</v>
      </c>
      <c r="E8421" s="72" t="s">
        <v>229</v>
      </c>
      <c r="F8421" s="73">
        <v>-1206</v>
      </c>
      <c r="G8421" s="72" t="s">
        <v>14</v>
      </c>
      <c r="H8421" s="72" t="s">
        <v>155</v>
      </c>
      <c r="I8421" s="72" t="s">
        <v>16</v>
      </c>
      <c r="J8421" s="72" t="s">
        <v>18</v>
      </c>
      <c r="K8421" s="72" t="s">
        <v>33</v>
      </c>
      <c r="L8421" s="72" t="s">
        <v>754</v>
      </c>
      <c r="M8421" s="72"/>
    </row>
    <row r="8422" spans="2:13" x14ac:dyDescent="0.25">
      <c r="B8422" s="72" t="s">
        <v>143</v>
      </c>
      <c r="C8422" s="72" t="s">
        <v>144</v>
      </c>
      <c r="D8422" s="72" t="s">
        <v>12</v>
      </c>
      <c r="E8422" s="72" t="s">
        <v>292</v>
      </c>
      <c r="F8422" s="73">
        <v>279222</v>
      </c>
      <c r="G8422" s="72" t="s">
        <v>14</v>
      </c>
      <c r="H8422" s="72" t="s">
        <v>15</v>
      </c>
      <c r="I8422" s="72" t="s">
        <v>136</v>
      </c>
      <c r="J8422" s="72" t="s">
        <v>18</v>
      </c>
      <c r="K8422" s="72" t="s">
        <v>205</v>
      </c>
      <c r="L8422" s="72" t="s">
        <v>540</v>
      </c>
      <c r="M8422" s="72" t="s">
        <v>424</v>
      </c>
    </row>
    <row r="8423" spans="2:13" x14ac:dyDescent="0.25">
      <c r="B8423" s="72" t="s">
        <v>143</v>
      </c>
      <c r="C8423" s="72" t="s">
        <v>144</v>
      </c>
      <c r="D8423" s="72" t="s">
        <v>12</v>
      </c>
      <c r="E8423" s="72" t="s">
        <v>145</v>
      </c>
      <c r="F8423" s="73">
        <v>-37062</v>
      </c>
      <c r="G8423" s="72" t="s">
        <v>14</v>
      </c>
      <c r="H8423" s="72" t="s">
        <v>15</v>
      </c>
      <c r="I8423" s="72" t="s">
        <v>16</v>
      </c>
      <c r="J8423" s="72" t="s">
        <v>18</v>
      </c>
      <c r="K8423" s="72" t="s">
        <v>33</v>
      </c>
      <c r="L8423" s="72" t="s">
        <v>528</v>
      </c>
      <c r="M8423" s="72"/>
    </row>
    <row r="8424" spans="2:13" x14ac:dyDescent="0.25">
      <c r="B8424" s="72" t="s">
        <v>143</v>
      </c>
      <c r="C8424" s="72" t="s">
        <v>144</v>
      </c>
      <c r="D8424" s="72" t="s">
        <v>12</v>
      </c>
      <c r="E8424" s="72" t="s">
        <v>145</v>
      </c>
      <c r="F8424" s="73">
        <v>-7313</v>
      </c>
      <c r="G8424" s="72" t="s">
        <v>14</v>
      </c>
      <c r="H8424" s="72" t="s">
        <v>15</v>
      </c>
      <c r="I8424" s="72" t="s">
        <v>16</v>
      </c>
      <c r="J8424" s="72" t="s">
        <v>18</v>
      </c>
      <c r="K8424" s="72" t="s">
        <v>33</v>
      </c>
      <c r="L8424" s="72" t="s">
        <v>231</v>
      </c>
      <c r="M8424" s="72"/>
    </row>
    <row r="8425" spans="2:13" x14ac:dyDescent="0.25">
      <c r="B8425" s="72" t="s">
        <v>143</v>
      </c>
      <c r="C8425" s="72" t="s">
        <v>144</v>
      </c>
      <c r="D8425" s="72" t="s">
        <v>12</v>
      </c>
      <c r="E8425" s="72" t="s">
        <v>219</v>
      </c>
      <c r="F8425" s="73">
        <v>4</v>
      </c>
      <c r="G8425" s="72" t="s">
        <v>14</v>
      </c>
      <c r="H8425" s="72" t="s">
        <v>15</v>
      </c>
      <c r="I8425" s="72" t="s">
        <v>16</v>
      </c>
      <c r="J8425" s="72" t="s">
        <v>18</v>
      </c>
      <c r="K8425" s="72" t="s">
        <v>24</v>
      </c>
      <c r="L8425" s="72" t="s">
        <v>540</v>
      </c>
      <c r="M8425" s="72"/>
    </row>
    <row r="8426" spans="2:13" x14ac:dyDescent="0.25">
      <c r="B8426" s="72" t="s">
        <v>143</v>
      </c>
      <c r="C8426" s="72" t="s">
        <v>144</v>
      </c>
      <c r="D8426" s="72" t="s">
        <v>12</v>
      </c>
      <c r="E8426" s="72" t="s">
        <v>219</v>
      </c>
      <c r="F8426" s="73">
        <v>55669</v>
      </c>
      <c r="G8426" s="72" t="s">
        <v>14</v>
      </c>
      <c r="H8426" s="72" t="s">
        <v>15</v>
      </c>
      <c r="I8426" s="72" t="s">
        <v>16</v>
      </c>
      <c r="J8426" s="72" t="s">
        <v>18</v>
      </c>
      <c r="K8426" s="72" t="s">
        <v>33</v>
      </c>
      <c r="L8426" s="72" t="s">
        <v>624</v>
      </c>
      <c r="M8426" s="72"/>
    </row>
    <row r="8427" spans="2:13" x14ac:dyDescent="0.25">
      <c r="B8427" s="72" t="s">
        <v>143</v>
      </c>
      <c r="C8427" s="72" t="s">
        <v>144</v>
      </c>
      <c r="D8427" s="72" t="s">
        <v>12</v>
      </c>
      <c r="E8427" s="72" t="s">
        <v>209</v>
      </c>
      <c r="F8427" s="73">
        <v>421473</v>
      </c>
      <c r="G8427" s="72" t="s">
        <v>14</v>
      </c>
      <c r="H8427" s="72" t="s">
        <v>155</v>
      </c>
      <c r="I8427" s="72" t="s">
        <v>16</v>
      </c>
      <c r="J8427" s="72" t="s">
        <v>18</v>
      </c>
      <c r="K8427" s="72" t="s">
        <v>33</v>
      </c>
      <c r="L8427" s="72" t="s">
        <v>339</v>
      </c>
      <c r="M8427" s="72" t="s">
        <v>159</v>
      </c>
    </row>
    <row r="8428" spans="2:13" x14ac:dyDescent="0.25">
      <c r="B8428" s="72" t="s">
        <v>143</v>
      </c>
      <c r="C8428" s="72" t="s">
        <v>144</v>
      </c>
      <c r="D8428" s="72" t="s">
        <v>12</v>
      </c>
      <c r="E8428" s="72" t="s">
        <v>145</v>
      </c>
      <c r="F8428" s="73">
        <v>-5815</v>
      </c>
      <c r="G8428" s="72" t="s">
        <v>14</v>
      </c>
      <c r="H8428" s="72" t="s">
        <v>15</v>
      </c>
      <c r="I8428" s="72" t="s">
        <v>16</v>
      </c>
      <c r="J8428" s="72" t="s">
        <v>18</v>
      </c>
      <c r="K8428" s="72" t="s">
        <v>214</v>
      </c>
      <c r="L8428" s="72" t="s">
        <v>647</v>
      </c>
      <c r="M8428" s="72"/>
    </row>
    <row r="8429" spans="2:13" x14ac:dyDescent="0.25">
      <c r="B8429" s="72" t="s">
        <v>143</v>
      </c>
      <c r="C8429" s="72" t="s">
        <v>144</v>
      </c>
      <c r="D8429" s="72" t="s">
        <v>12</v>
      </c>
      <c r="E8429" s="72" t="s">
        <v>282</v>
      </c>
      <c r="F8429" s="73">
        <v>-17</v>
      </c>
      <c r="G8429" s="72" t="s">
        <v>14</v>
      </c>
      <c r="H8429" s="72" t="s">
        <v>15</v>
      </c>
      <c r="I8429" s="72" t="s">
        <v>16</v>
      </c>
      <c r="J8429" s="72" t="s">
        <v>18</v>
      </c>
      <c r="K8429" s="72" t="s">
        <v>33</v>
      </c>
      <c r="L8429" s="72" t="s">
        <v>346</v>
      </c>
      <c r="M8429" s="72"/>
    </row>
    <row r="8430" spans="2:13" x14ac:dyDescent="0.25">
      <c r="B8430" s="72" t="s">
        <v>143</v>
      </c>
      <c r="C8430" s="72" t="s">
        <v>144</v>
      </c>
      <c r="D8430" s="72" t="s">
        <v>12</v>
      </c>
      <c r="E8430" s="72" t="s">
        <v>237</v>
      </c>
      <c r="F8430" s="73">
        <v>18429</v>
      </c>
      <c r="G8430" s="72" t="s">
        <v>14</v>
      </c>
      <c r="H8430" s="72" t="s">
        <v>15</v>
      </c>
      <c r="I8430" s="72" t="s">
        <v>16</v>
      </c>
      <c r="J8430" s="72" t="s">
        <v>18</v>
      </c>
      <c r="K8430" s="72" t="s">
        <v>245</v>
      </c>
      <c r="L8430" s="72" t="s">
        <v>701</v>
      </c>
      <c r="M8430" s="72" t="s">
        <v>151</v>
      </c>
    </row>
    <row r="8431" spans="2:13" x14ac:dyDescent="0.25">
      <c r="B8431" s="72" t="s">
        <v>143</v>
      </c>
      <c r="C8431" s="72" t="s">
        <v>144</v>
      </c>
      <c r="D8431" s="72" t="s">
        <v>12</v>
      </c>
      <c r="E8431" s="72" t="s">
        <v>383</v>
      </c>
      <c r="F8431" s="73">
        <v>894814</v>
      </c>
      <c r="G8431" s="72" t="s">
        <v>14</v>
      </c>
      <c r="H8431" s="72" t="s">
        <v>15</v>
      </c>
      <c r="I8431" s="72" t="s">
        <v>16</v>
      </c>
      <c r="J8431" s="72" t="s">
        <v>18</v>
      </c>
      <c r="K8431" s="72" t="s">
        <v>161</v>
      </c>
      <c r="L8431" s="72" t="s">
        <v>162</v>
      </c>
      <c r="M8431" s="72" t="s">
        <v>384</v>
      </c>
    </row>
    <row r="8432" spans="2:13" x14ac:dyDescent="0.25">
      <c r="B8432" s="72" t="s">
        <v>143</v>
      </c>
      <c r="C8432" s="72" t="s">
        <v>144</v>
      </c>
      <c r="D8432" s="72" t="s">
        <v>12</v>
      </c>
      <c r="E8432" s="72" t="s">
        <v>292</v>
      </c>
      <c r="F8432" s="73">
        <v>2805840</v>
      </c>
      <c r="G8432" s="72" t="s">
        <v>14</v>
      </c>
      <c r="H8432" s="72" t="s">
        <v>15</v>
      </c>
      <c r="I8432" s="72" t="s">
        <v>16</v>
      </c>
      <c r="J8432" s="72" t="s">
        <v>18</v>
      </c>
      <c r="K8432" s="72" t="s">
        <v>214</v>
      </c>
      <c r="L8432" s="72" t="s">
        <v>479</v>
      </c>
      <c r="M8432" s="72" t="s">
        <v>293</v>
      </c>
    </row>
    <row r="8433" spans="2:13" x14ac:dyDescent="0.25">
      <c r="B8433" s="72" t="s">
        <v>143</v>
      </c>
      <c r="C8433" s="72" t="s">
        <v>144</v>
      </c>
      <c r="D8433" s="72" t="s">
        <v>12</v>
      </c>
      <c r="E8433" s="72" t="s">
        <v>152</v>
      </c>
      <c r="F8433" s="73">
        <v>-597</v>
      </c>
      <c r="G8433" s="72" t="s">
        <v>14</v>
      </c>
      <c r="H8433" s="72" t="s">
        <v>15</v>
      </c>
      <c r="I8433" s="72" t="s">
        <v>16</v>
      </c>
      <c r="J8433" s="72" t="s">
        <v>18</v>
      </c>
      <c r="K8433" s="72" t="s">
        <v>303</v>
      </c>
      <c r="L8433" s="72" t="s">
        <v>304</v>
      </c>
      <c r="M8433" s="72"/>
    </row>
    <row r="8434" spans="2:13" x14ac:dyDescent="0.25">
      <c r="B8434" s="72" t="s">
        <v>143</v>
      </c>
      <c r="C8434" s="72" t="s">
        <v>144</v>
      </c>
      <c r="D8434" s="72" t="s">
        <v>12</v>
      </c>
      <c r="E8434" s="72" t="s">
        <v>152</v>
      </c>
      <c r="F8434" s="73">
        <v>-540</v>
      </c>
      <c r="G8434" s="72" t="s">
        <v>14</v>
      </c>
      <c r="H8434" s="72" t="s">
        <v>15</v>
      </c>
      <c r="I8434" s="72" t="s">
        <v>16</v>
      </c>
      <c r="J8434" s="72" t="s">
        <v>18</v>
      </c>
      <c r="K8434" s="72" t="s">
        <v>24</v>
      </c>
      <c r="L8434" s="72" t="s">
        <v>715</v>
      </c>
      <c r="M8434" s="72"/>
    </row>
    <row r="8435" spans="2:13" x14ac:dyDescent="0.25">
      <c r="B8435" s="72" t="s">
        <v>143</v>
      </c>
      <c r="C8435" s="72" t="s">
        <v>144</v>
      </c>
      <c r="D8435" s="72" t="s">
        <v>12</v>
      </c>
      <c r="E8435" s="72" t="s">
        <v>199</v>
      </c>
      <c r="F8435" s="73">
        <v>9883</v>
      </c>
      <c r="G8435" s="72" t="s">
        <v>14</v>
      </c>
      <c r="H8435" s="72" t="s">
        <v>155</v>
      </c>
      <c r="I8435" s="72" t="s">
        <v>16</v>
      </c>
      <c r="J8435" s="72" t="s">
        <v>18</v>
      </c>
      <c r="K8435" s="72" t="s">
        <v>267</v>
      </c>
      <c r="L8435" s="72" t="s">
        <v>372</v>
      </c>
      <c r="M8435" s="72"/>
    </row>
    <row r="8436" spans="2:13" x14ac:dyDescent="0.25">
      <c r="B8436" s="72" t="s">
        <v>143</v>
      </c>
      <c r="C8436" s="72" t="s">
        <v>144</v>
      </c>
      <c r="D8436" s="72" t="s">
        <v>12</v>
      </c>
      <c r="E8436" s="72" t="s">
        <v>181</v>
      </c>
      <c r="F8436" s="73">
        <v>-181</v>
      </c>
      <c r="G8436" s="72" t="s">
        <v>14</v>
      </c>
      <c r="H8436" s="72" t="s">
        <v>15</v>
      </c>
      <c r="I8436" s="72" t="s">
        <v>16</v>
      </c>
      <c r="J8436" s="72" t="s">
        <v>18</v>
      </c>
      <c r="K8436" s="72" t="s">
        <v>214</v>
      </c>
      <c r="L8436" s="72" t="s">
        <v>441</v>
      </c>
      <c r="M8436" s="72"/>
    </row>
    <row r="8437" spans="2:13" x14ac:dyDescent="0.25">
      <c r="B8437" s="72" t="s">
        <v>143</v>
      </c>
      <c r="C8437" s="72" t="s">
        <v>144</v>
      </c>
      <c r="D8437" s="72" t="s">
        <v>12</v>
      </c>
      <c r="E8437" s="72" t="s">
        <v>188</v>
      </c>
      <c r="F8437" s="73">
        <v>18950551</v>
      </c>
      <c r="G8437" s="72" t="s">
        <v>14</v>
      </c>
      <c r="H8437" s="72" t="s">
        <v>15</v>
      </c>
      <c r="I8437" s="72" t="s">
        <v>16</v>
      </c>
      <c r="J8437" s="72" t="s">
        <v>18</v>
      </c>
      <c r="K8437" s="72" t="s">
        <v>184</v>
      </c>
      <c r="L8437" s="72" t="s">
        <v>351</v>
      </c>
      <c r="M8437" s="72" t="s">
        <v>248</v>
      </c>
    </row>
    <row r="8438" spans="2:13" x14ac:dyDescent="0.25">
      <c r="B8438" s="72" t="s">
        <v>143</v>
      </c>
      <c r="C8438" s="72" t="s">
        <v>144</v>
      </c>
      <c r="D8438" s="72" t="s">
        <v>12</v>
      </c>
      <c r="E8438" s="72" t="s">
        <v>209</v>
      </c>
      <c r="F8438" s="73">
        <v>135642</v>
      </c>
      <c r="G8438" s="72" t="s">
        <v>14</v>
      </c>
      <c r="H8438" s="72" t="s">
        <v>15</v>
      </c>
      <c r="I8438" s="72" t="s">
        <v>16</v>
      </c>
      <c r="J8438" s="72" t="s">
        <v>18</v>
      </c>
      <c r="K8438" s="72" t="s">
        <v>267</v>
      </c>
      <c r="L8438" s="72" t="s">
        <v>576</v>
      </c>
      <c r="M8438" s="72" t="s">
        <v>159</v>
      </c>
    </row>
    <row r="8439" spans="2:13" x14ac:dyDescent="0.25">
      <c r="B8439" s="72" t="s">
        <v>143</v>
      </c>
      <c r="C8439" s="72" t="s">
        <v>144</v>
      </c>
      <c r="D8439" s="72" t="s">
        <v>12</v>
      </c>
      <c r="E8439" s="72" t="s">
        <v>145</v>
      </c>
      <c r="F8439" s="73">
        <v>-558</v>
      </c>
      <c r="G8439" s="72" t="s">
        <v>14</v>
      </c>
      <c r="H8439" s="72" t="s">
        <v>15</v>
      </c>
      <c r="I8439" s="72" t="s">
        <v>16</v>
      </c>
      <c r="J8439" s="72" t="s">
        <v>18</v>
      </c>
      <c r="K8439" s="72" t="s">
        <v>33</v>
      </c>
      <c r="L8439" s="72" t="s">
        <v>814</v>
      </c>
      <c r="M8439" s="72"/>
    </row>
    <row r="8440" spans="2:13" x14ac:dyDescent="0.25">
      <c r="B8440" s="72" t="s">
        <v>143</v>
      </c>
      <c r="C8440" s="72" t="s">
        <v>144</v>
      </c>
      <c r="D8440" s="72" t="s">
        <v>12</v>
      </c>
      <c r="E8440" s="72" t="s">
        <v>157</v>
      </c>
      <c r="F8440" s="73">
        <v>11005948</v>
      </c>
      <c r="G8440" s="72" t="s">
        <v>14</v>
      </c>
      <c r="H8440" s="72" t="s">
        <v>15</v>
      </c>
      <c r="I8440" s="72" t="s">
        <v>16</v>
      </c>
      <c r="J8440" s="72" t="s">
        <v>18</v>
      </c>
      <c r="K8440" s="72" t="s">
        <v>161</v>
      </c>
      <c r="L8440" s="72" t="s">
        <v>375</v>
      </c>
      <c r="M8440" s="72" t="s">
        <v>334</v>
      </c>
    </row>
    <row r="8441" spans="2:13" x14ac:dyDescent="0.25">
      <c r="B8441" s="72" t="s">
        <v>143</v>
      </c>
      <c r="C8441" s="72" t="s">
        <v>144</v>
      </c>
      <c r="D8441" s="72" t="s">
        <v>12</v>
      </c>
      <c r="E8441" s="72" t="s">
        <v>152</v>
      </c>
      <c r="F8441" s="73">
        <v>-76795</v>
      </c>
      <c r="G8441" s="72" t="s">
        <v>14</v>
      </c>
      <c r="H8441" s="72" t="s">
        <v>155</v>
      </c>
      <c r="I8441" s="72" t="s">
        <v>16</v>
      </c>
      <c r="J8441" s="72" t="s">
        <v>18</v>
      </c>
      <c r="K8441" s="72" t="s">
        <v>33</v>
      </c>
      <c r="L8441" s="72" t="s">
        <v>353</v>
      </c>
      <c r="M8441" s="72"/>
    </row>
    <row r="8442" spans="2:13" x14ac:dyDescent="0.25">
      <c r="B8442" s="72" t="s">
        <v>143</v>
      </c>
      <c r="C8442" s="72" t="s">
        <v>144</v>
      </c>
      <c r="D8442" s="72" t="s">
        <v>12</v>
      </c>
      <c r="E8442" s="72" t="s">
        <v>227</v>
      </c>
      <c r="F8442" s="73">
        <v>1594561</v>
      </c>
      <c r="G8442" s="72" t="s">
        <v>14</v>
      </c>
      <c r="H8442" s="72" t="s">
        <v>15</v>
      </c>
      <c r="I8442" s="72" t="s">
        <v>16</v>
      </c>
      <c r="J8442" s="72" t="s">
        <v>18</v>
      </c>
      <c r="K8442" s="72" t="s">
        <v>147</v>
      </c>
      <c r="L8442" s="72" t="s">
        <v>275</v>
      </c>
      <c r="M8442" s="72" t="s">
        <v>151</v>
      </c>
    </row>
    <row r="8443" spans="2:13" x14ac:dyDescent="0.25">
      <c r="B8443" s="72" t="s">
        <v>143</v>
      </c>
      <c r="C8443" s="72" t="s">
        <v>144</v>
      </c>
      <c r="D8443" s="72" t="s">
        <v>12</v>
      </c>
      <c r="E8443" s="72" t="s">
        <v>181</v>
      </c>
      <c r="F8443" s="73">
        <v>-6169</v>
      </c>
      <c r="G8443" s="72" t="s">
        <v>14</v>
      </c>
      <c r="H8443" s="72" t="s">
        <v>15</v>
      </c>
      <c r="I8443" s="72" t="s">
        <v>16</v>
      </c>
      <c r="J8443" s="72" t="s">
        <v>18</v>
      </c>
      <c r="K8443" s="72" t="s">
        <v>147</v>
      </c>
      <c r="L8443" s="72" t="s">
        <v>273</v>
      </c>
      <c r="M8443" s="72"/>
    </row>
    <row r="8444" spans="2:13" x14ac:dyDescent="0.25">
      <c r="B8444" s="72" t="s">
        <v>143</v>
      </c>
      <c r="C8444" s="72" t="s">
        <v>144</v>
      </c>
      <c r="D8444" s="72" t="s">
        <v>12</v>
      </c>
      <c r="E8444" s="72" t="s">
        <v>383</v>
      </c>
      <c r="F8444" s="73">
        <v>146635</v>
      </c>
      <c r="G8444" s="72" t="s">
        <v>14</v>
      </c>
      <c r="H8444" s="72" t="s">
        <v>15</v>
      </c>
      <c r="I8444" s="72" t="s">
        <v>16</v>
      </c>
      <c r="J8444" s="72" t="s">
        <v>18</v>
      </c>
      <c r="K8444" s="72" t="s">
        <v>147</v>
      </c>
      <c r="L8444" s="72" t="s">
        <v>374</v>
      </c>
      <c r="M8444" s="72" t="s">
        <v>424</v>
      </c>
    </row>
    <row r="8445" spans="2:13" x14ac:dyDescent="0.25">
      <c r="B8445" s="72" t="s">
        <v>143</v>
      </c>
      <c r="C8445" s="72" t="s">
        <v>144</v>
      </c>
      <c r="D8445" s="72" t="s">
        <v>12</v>
      </c>
      <c r="E8445" s="72" t="s">
        <v>152</v>
      </c>
      <c r="F8445" s="73">
        <v>-4529</v>
      </c>
      <c r="G8445" s="72" t="s">
        <v>14</v>
      </c>
      <c r="H8445" s="72" t="s">
        <v>15</v>
      </c>
      <c r="I8445" s="72" t="s">
        <v>16</v>
      </c>
      <c r="J8445" s="72" t="s">
        <v>18</v>
      </c>
      <c r="K8445" s="72" t="s">
        <v>184</v>
      </c>
      <c r="L8445" s="72" t="s">
        <v>539</v>
      </c>
      <c r="M8445" s="72"/>
    </row>
    <row r="8446" spans="2:13" x14ac:dyDescent="0.25">
      <c r="B8446" s="72" t="s">
        <v>143</v>
      </c>
      <c r="C8446" s="72" t="s">
        <v>144</v>
      </c>
      <c r="D8446" s="72" t="s">
        <v>12</v>
      </c>
      <c r="E8446" s="72" t="s">
        <v>801</v>
      </c>
      <c r="F8446" s="73">
        <v>45796</v>
      </c>
      <c r="G8446" s="72" t="s">
        <v>14</v>
      </c>
      <c r="H8446" s="72" t="s">
        <v>15</v>
      </c>
      <c r="I8446" s="72" t="s">
        <v>136</v>
      </c>
      <c r="J8446" s="72" t="s">
        <v>18</v>
      </c>
      <c r="K8446" s="72"/>
      <c r="L8446" s="72"/>
      <c r="M8446" s="72" t="s">
        <v>248</v>
      </c>
    </row>
    <row r="8447" spans="2:13" x14ac:dyDescent="0.25">
      <c r="B8447" s="72" t="s">
        <v>143</v>
      </c>
      <c r="C8447" s="72" t="s">
        <v>144</v>
      </c>
      <c r="D8447" s="72" t="s">
        <v>12</v>
      </c>
      <c r="E8447" s="72" t="s">
        <v>177</v>
      </c>
      <c r="F8447" s="73">
        <v>1343</v>
      </c>
      <c r="G8447" s="72" t="s">
        <v>14</v>
      </c>
      <c r="H8447" s="72" t="s">
        <v>15</v>
      </c>
      <c r="I8447" s="72" t="s">
        <v>16</v>
      </c>
      <c r="J8447" s="72" t="s">
        <v>18</v>
      </c>
      <c r="K8447" s="72" t="s">
        <v>33</v>
      </c>
      <c r="L8447" s="72" t="s">
        <v>826</v>
      </c>
      <c r="M8447" s="72"/>
    </row>
    <row r="8448" spans="2:13" x14ac:dyDescent="0.25">
      <c r="B8448" s="72" t="s">
        <v>143</v>
      </c>
      <c r="C8448" s="72" t="s">
        <v>144</v>
      </c>
      <c r="D8448" s="72" t="s">
        <v>12</v>
      </c>
      <c r="E8448" s="72" t="s">
        <v>197</v>
      </c>
      <c r="F8448" s="73">
        <v>169228</v>
      </c>
      <c r="G8448" s="72" t="s">
        <v>14</v>
      </c>
      <c r="H8448" s="72" t="s">
        <v>15</v>
      </c>
      <c r="I8448" s="72" t="s">
        <v>16</v>
      </c>
      <c r="J8448" s="72" t="s">
        <v>18</v>
      </c>
      <c r="K8448" s="72" t="s">
        <v>189</v>
      </c>
      <c r="L8448" s="72" t="s">
        <v>202</v>
      </c>
      <c r="M8448" s="72" t="s">
        <v>163</v>
      </c>
    </row>
    <row r="8449" spans="2:13" x14ac:dyDescent="0.25">
      <c r="B8449" s="72" t="s">
        <v>143</v>
      </c>
      <c r="C8449" s="72" t="s">
        <v>144</v>
      </c>
      <c r="D8449" s="72" t="s">
        <v>12</v>
      </c>
      <c r="E8449" s="72" t="s">
        <v>177</v>
      </c>
      <c r="F8449" s="73">
        <v>137938</v>
      </c>
      <c r="G8449" s="72" t="s">
        <v>14</v>
      </c>
      <c r="H8449" s="72" t="s">
        <v>155</v>
      </c>
      <c r="I8449" s="72" t="s">
        <v>16</v>
      </c>
      <c r="J8449" s="72" t="s">
        <v>18</v>
      </c>
      <c r="K8449" s="72" t="s">
        <v>147</v>
      </c>
      <c r="L8449" s="72" t="s">
        <v>432</v>
      </c>
      <c r="M8449" s="72"/>
    </row>
    <row r="8450" spans="2:13" x14ac:dyDescent="0.25">
      <c r="B8450" s="72" t="s">
        <v>143</v>
      </c>
      <c r="C8450" s="72" t="s">
        <v>144</v>
      </c>
      <c r="D8450" s="72" t="s">
        <v>12</v>
      </c>
      <c r="E8450" s="72" t="s">
        <v>152</v>
      </c>
      <c r="F8450" s="73">
        <v>-5625</v>
      </c>
      <c r="G8450" s="72" t="s">
        <v>14</v>
      </c>
      <c r="H8450" s="72" t="s">
        <v>15</v>
      </c>
      <c r="I8450" s="72" t="s">
        <v>16</v>
      </c>
      <c r="J8450" s="72" t="s">
        <v>18</v>
      </c>
      <c r="K8450" s="72" t="s">
        <v>184</v>
      </c>
      <c r="L8450" s="72" t="s">
        <v>185</v>
      </c>
      <c r="M8450" s="72"/>
    </row>
    <row r="8451" spans="2:13" x14ac:dyDescent="0.25">
      <c r="B8451" s="72" t="s">
        <v>143</v>
      </c>
      <c r="C8451" s="72" t="s">
        <v>144</v>
      </c>
      <c r="D8451" s="72" t="s">
        <v>12</v>
      </c>
      <c r="E8451" s="72" t="s">
        <v>188</v>
      </c>
      <c r="F8451" s="73">
        <v>108592</v>
      </c>
      <c r="G8451" s="72" t="s">
        <v>14</v>
      </c>
      <c r="H8451" s="72" t="s">
        <v>15</v>
      </c>
      <c r="I8451" s="72" t="s">
        <v>16</v>
      </c>
      <c r="J8451" s="72" t="s">
        <v>18</v>
      </c>
      <c r="K8451" s="72" t="s">
        <v>147</v>
      </c>
      <c r="L8451" s="72" t="s">
        <v>694</v>
      </c>
      <c r="M8451" s="72" t="s">
        <v>151</v>
      </c>
    </row>
    <row r="8452" spans="2:13" x14ac:dyDescent="0.25">
      <c r="B8452" s="72" t="s">
        <v>143</v>
      </c>
      <c r="C8452" s="72" t="s">
        <v>144</v>
      </c>
      <c r="D8452" s="72" t="s">
        <v>12</v>
      </c>
      <c r="E8452" s="72" t="s">
        <v>219</v>
      </c>
      <c r="F8452" s="73">
        <v>456008</v>
      </c>
      <c r="G8452" s="72" t="s">
        <v>14</v>
      </c>
      <c r="H8452" s="72" t="s">
        <v>155</v>
      </c>
      <c r="I8452" s="72" t="s">
        <v>16</v>
      </c>
      <c r="J8452" s="72" t="s">
        <v>18</v>
      </c>
      <c r="K8452" s="72" t="s">
        <v>33</v>
      </c>
      <c r="L8452" s="72" t="s">
        <v>392</v>
      </c>
      <c r="M8452" s="72"/>
    </row>
    <row r="8453" spans="2:13" x14ac:dyDescent="0.25">
      <c r="B8453" s="72" t="s">
        <v>143</v>
      </c>
      <c r="C8453" s="72" t="s">
        <v>144</v>
      </c>
      <c r="D8453" s="72" t="s">
        <v>12</v>
      </c>
      <c r="E8453" s="72" t="s">
        <v>181</v>
      </c>
      <c r="F8453" s="73">
        <v>-55</v>
      </c>
      <c r="G8453" s="72" t="s">
        <v>14</v>
      </c>
      <c r="H8453" s="72" t="s">
        <v>155</v>
      </c>
      <c r="I8453" s="72" t="s">
        <v>16</v>
      </c>
      <c r="J8453" s="72" t="s">
        <v>18</v>
      </c>
      <c r="K8453" s="72" t="s">
        <v>33</v>
      </c>
      <c r="L8453" s="72" t="s">
        <v>598</v>
      </c>
      <c r="M8453" s="72"/>
    </row>
    <row r="8454" spans="2:13" x14ac:dyDescent="0.25">
      <c r="B8454" s="72" t="s">
        <v>143</v>
      </c>
      <c r="C8454" s="72" t="s">
        <v>144</v>
      </c>
      <c r="D8454" s="72" t="s">
        <v>12</v>
      </c>
      <c r="E8454" s="72" t="s">
        <v>197</v>
      </c>
      <c r="F8454" s="73">
        <v>1980958</v>
      </c>
      <c r="G8454" s="72" t="s">
        <v>14</v>
      </c>
      <c r="H8454" s="72" t="s">
        <v>15</v>
      </c>
      <c r="I8454" s="72" t="s">
        <v>16</v>
      </c>
      <c r="J8454" s="72" t="s">
        <v>18</v>
      </c>
      <c r="K8454" s="72" t="s">
        <v>147</v>
      </c>
      <c r="L8454" s="72" t="s">
        <v>158</v>
      </c>
      <c r="M8454" s="72" t="s">
        <v>191</v>
      </c>
    </row>
    <row r="8455" spans="2:13" x14ac:dyDescent="0.25">
      <c r="B8455" s="72" t="s">
        <v>143</v>
      </c>
      <c r="C8455" s="72" t="s">
        <v>144</v>
      </c>
      <c r="D8455" s="72" t="s">
        <v>12</v>
      </c>
      <c r="E8455" s="72" t="s">
        <v>227</v>
      </c>
      <c r="F8455" s="73">
        <v>608505</v>
      </c>
      <c r="G8455" s="72" t="s">
        <v>14</v>
      </c>
      <c r="H8455" s="72" t="s">
        <v>155</v>
      </c>
      <c r="I8455" s="72" t="s">
        <v>16</v>
      </c>
      <c r="J8455" s="72" t="s">
        <v>18</v>
      </c>
      <c r="K8455" s="72" t="s">
        <v>33</v>
      </c>
      <c r="L8455" s="72" t="s">
        <v>490</v>
      </c>
      <c r="M8455" s="72" t="s">
        <v>248</v>
      </c>
    </row>
    <row r="8456" spans="2:13" x14ac:dyDescent="0.25">
      <c r="B8456" s="72" t="s">
        <v>143</v>
      </c>
      <c r="C8456" s="72" t="s">
        <v>144</v>
      </c>
      <c r="D8456" s="72" t="s">
        <v>12</v>
      </c>
      <c r="E8456" s="72" t="s">
        <v>199</v>
      </c>
      <c r="F8456" s="73">
        <v>112629</v>
      </c>
      <c r="G8456" s="72" t="s">
        <v>14</v>
      </c>
      <c r="H8456" s="72" t="s">
        <v>155</v>
      </c>
      <c r="I8456" s="72" t="s">
        <v>16</v>
      </c>
      <c r="J8456" s="72" t="s">
        <v>18</v>
      </c>
      <c r="K8456" s="72" t="s">
        <v>33</v>
      </c>
      <c r="L8456" s="72" t="s">
        <v>490</v>
      </c>
      <c r="M8456" s="72"/>
    </row>
    <row r="8457" spans="2:13" x14ac:dyDescent="0.25">
      <c r="B8457" s="72" t="s">
        <v>143</v>
      </c>
      <c r="C8457" s="72" t="s">
        <v>144</v>
      </c>
      <c r="D8457" s="72" t="s">
        <v>12</v>
      </c>
      <c r="E8457" s="72" t="s">
        <v>335</v>
      </c>
      <c r="F8457" s="73">
        <v>159160</v>
      </c>
      <c r="G8457" s="72" t="s">
        <v>14</v>
      </c>
      <c r="H8457" s="72" t="s">
        <v>15</v>
      </c>
      <c r="I8457" s="72" t="s">
        <v>16</v>
      </c>
      <c r="J8457" s="72" t="s">
        <v>18</v>
      </c>
      <c r="K8457" s="72" t="s">
        <v>33</v>
      </c>
      <c r="L8457" s="72" t="s">
        <v>568</v>
      </c>
      <c r="M8457" s="72" t="s">
        <v>159</v>
      </c>
    </row>
    <row r="8458" spans="2:13" x14ac:dyDescent="0.25">
      <c r="B8458" s="72" t="s">
        <v>143</v>
      </c>
      <c r="C8458" s="72" t="s">
        <v>144</v>
      </c>
      <c r="D8458" s="72" t="s">
        <v>12</v>
      </c>
      <c r="E8458" s="72" t="s">
        <v>383</v>
      </c>
      <c r="F8458" s="73">
        <v>973808</v>
      </c>
      <c r="G8458" s="72" t="s">
        <v>14</v>
      </c>
      <c r="H8458" s="72" t="s">
        <v>155</v>
      </c>
      <c r="I8458" s="72" t="s">
        <v>16</v>
      </c>
      <c r="J8458" s="72" t="s">
        <v>18</v>
      </c>
      <c r="K8458" s="72" t="s">
        <v>267</v>
      </c>
      <c r="L8458" s="72" t="s">
        <v>340</v>
      </c>
      <c r="M8458" s="72" t="s">
        <v>293</v>
      </c>
    </row>
    <row r="8459" spans="2:13" x14ac:dyDescent="0.25">
      <c r="B8459" s="72" t="s">
        <v>143</v>
      </c>
      <c r="C8459" s="72" t="s">
        <v>144</v>
      </c>
      <c r="D8459" s="72" t="s">
        <v>12</v>
      </c>
      <c r="E8459" s="72" t="s">
        <v>152</v>
      </c>
      <c r="F8459" s="73">
        <v>-2180</v>
      </c>
      <c r="G8459" s="72" t="s">
        <v>14</v>
      </c>
      <c r="H8459" s="72" t="s">
        <v>15</v>
      </c>
      <c r="I8459" s="72" t="s">
        <v>16</v>
      </c>
      <c r="J8459" s="72" t="s">
        <v>18</v>
      </c>
      <c r="K8459" s="72" t="s">
        <v>189</v>
      </c>
      <c r="L8459" s="72" t="s">
        <v>426</v>
      </c>
      <c r="M8459" s="72"/>
    </row>
    <row r="8460" spans="2:13" x14ac:dyDescent="0.25">
      <c r="B8460" s="72" t="s">
        <v>143</v>
      </c>
      <c r="C8460" s="72" t="s">
        <v>144</v>
      </c>
      <c r="D8460" s="72" t="s">
        <v>12</v>
      </c>
      <c r="E8460" s="72" t="s">
        <v>181</v>
      </c>
      <c r="F8460" s="73">
        <v>-296</v>
      </c>
      <c r="G8460" s="72" t="s">
        <v>14</v>
      </c>
      <c r="H8460" s="72" t="s">
        <v>15</v>
      </c>
      <c r="I8460" s="72" t="s">
        <v>16</v>
      </c>
      <c r="J8460" s="72" t="s">
        <v>18</v>
      </c>
      <c r="K8460" s="72" t="s">
        <v>189</v>
      </c>
      <c r="L8460" s="72" t="s">
        <v>399</v>
      </c>
      <c r="M8460" s="72"/>
    </row>
    <row r="8461" spans="2:13" x14ac:dyDescent="0.25">
      <c r="B8461" s="72" t="s">
        <v>143</v>
      </c>
      <c r="C8461" s="72" t="s">
        <v>144</v>
      </c>
      <c r="D8461" s="72" t="s">
        <v>12</v>
      </c>
      <c r="E8461" s="72" t="s">
        <v>425</v>
      </c>
      <c r="F8461" s="73">
        <v>101395</v>
      </c>
      <c r="G8461" s="72" t="s">
        <v>14</v>
      </c>
      <c r="H8461" s="72" t="s">
        <v>15</v>
      </c>
      <c r="I8461" s="72" t="s">
        <v>16</v>
      </c>
      <c r="J8461" s="72" t="s">
        <v>18</v>
      </c>
      <c r="K8461" s="72" t="s">
        <v>147</v>
      </c>
      <c r="L8461" s="72" t="s">
        <v>587</v>
      </c>
      <c r="M8461" s="72"/>
    </row>
    <row r="8462" spans="2:13" x14ac:dyDescent="0.25">
      <c r="B8462" s="72" t="s">
        <v>143</v>
      </c>
      <c r="C8462" s="72" t="s">
        <v>144</v>
      </c>
      <c r="D8462" s="72" t="s">
        <v>12</v>
      </c>
      <c r="E8462" s="72" t="s">
        <v>188</v>
      </c>
      <c r="F8462" s="73">
        <v>1338366</v>
      </c>
      <c r="G8462" s="72" t="s">
        <v>14</v>
      </c>
      <c r="H8462" s="72" t="s">
        <v>15</v>
      </c>
      <c r="I8462" s="72" t="s">
        <v>16</v>
      </c>
      <c r="J8462" s="72" t="s">
        <v>18</v>
      </c>
      <c r="K8462" s="72" t="s">
        <v>161</v>
      </c>
      <c r="L8462" s="72" t="s">
        <v>534</v>
      </c>
      <c r="M8462" s="72" t="s">
        <v>163</v>
      </c>
    </row>
    <row r="8463" spans="2:13" x14ac:dyDescent="0.25">
      <c r="B8463" s="72" t="s">
        <v>143</v>
      </c>
      <c r="C8463" s="72" t="s">
        <v>144</v>
      </c>
      <c r="D8463" s="72" t="s">
        <v>12</v>
      </c>
      <c r="E8463" s="72" t="s">
        <v>145</v>
      </c>
      <c r="F8463" s="73">
        <v>-7634</v>
      </c>
      <c r="G8463" s="72" t="s">
        <v>14</v>
      </c>
      <c r="H8463" s="72" t="s">
        <v>155</v>
      </c>
      <c r="I8463" s="72" t="s">
        <v>16</v>
      </c>
      <c r="J8463" s="72" t="s">
        <v>18</v>
      </c>
      <c r="K8463" s="72" t="s">
        <v>147</v>
      </c>
      <c r="L8463" s="72" t="s">
        <v>404</v>
      </c>
      <c r="M8463" s="72"/>
    </row>
    <row r="8464" spans="2:13" x14ac:dyDescent="0.25">
      <c r="B8464" s="72" t="s">
        <v>143</v>
      </c>
      <c r="C8464" s="72" t="s">
        <v>144</v>
      </c>
      <c r="D8464" s="72" t="s">
        <v>12</v>
      </c>
      <c r="E8464" s="72" t="s">
        <v>229</v>
      </c>
      <c r="F8464" s="73">
        <v>-42</v>
      </c>
      <c r="G8464" s="72" t="s">
        <v>31</v>
      </c>
      <c r="H8464" s="72" t="s">
        <v>15</v>
      </c>
      <c r="I8464" s="72" t="s">
        <v>16</v>
      </c>
      <c r="J8464" s="72" t="s">
        <v>32</v>
      </c>
      <c r="K8464" s="72" t="s">
        <v>214</v>
      </c>
      <c r="L8464" s="72" t="s">
        <v>479</v>
      </c>
      <c r="M8464" s="72"/>
    </row>
    <row r="8465" spans="2:13" x14ac:dyDescent="0.25">
      <c r="B8465" s="72" t="s">
        <v>143</v>
      </c>
      <c r="C8465" s="72" t="s">
        <v>144</v>
      </c>
      <c r="D8465" s="72" t="s">
        <v>12</v>
      </c>
      <c r="E8465" s="72" t="s">
        <v>145</v>
      </c>
      <c r="F8465" s="73">
        <v>-105681</v>
      </c>
      <c r="G8465" s="72" t="s">
        <v>14</v>
      </c>
      <c r="H8465" s="72" t="s">
        <v>15</v>
      </c>
      <c r="I8465" s="72" t="s">
        <v>16</v>
      </c>
      <c r="J8465" s="72" t="s">
        <v>18</v>
      </c>
      <c r="K8465" s="72" t="s">
        <v>24</v>
      </c>
      <c r="L8465" s="72" t="s">
        <v>281</v>
      </c>
      <c r="M8465" s="72"/>
    </row>
    <row r="8466" spans="2:13" x14ac:dyDescent="0.25">
      <c r="B8466" s="72" t="s">
        <v>143</v>
      </c>
      <c r="C8466" s="72" t="s">
        <v>144</v>
      </c>
      <c r="D8466" s="72" t="s">
        <v>12</v>
      </c>
      <c r="E8466" s="72" t="s">
        <v>145</v>
      </c>
      <c r="F8466" s="73">
        <v>-12869</v>
      </c>
      <c r="G8466" s="72" t="s">
        <v>14</v>
      </c>
      <c r="H8466" s="72" t="s">
        <v>155</v>
      </c>
      <c r="I8466" s="72" t="s">
        <v>16</v>
      </c>
      <c r="J8466" s="72" t="s">
        <v>18</v>
      </c>
      <c r="K8466" s="72" t="s">
        <v>147</v>
      </c>
      <c r="L8466" s="72" t="s">
        <v>476</v>
      </c>
      <c r="M8466" s="72"/>
    </row>
    <row r="8467" spans="2:13" x14ac:dyDescent="0.25">
      <c r="B8467" s="72" t="s">
        <v>143</v>
      </c>
      <c r="C8467" s="72" t="s">
        <v>144</v>
      </c>
      <c r="D8467" s="72" t="s">
        <v>12</v>
      </c>
      <c r="E8467" s="72" t="s">
        <v>282</v>
      </c>
      <c r="F8467" s="73">
        <v>-5151</v>
      </c>
      <c r="G8467" s="72" t="s">
        <v>14</v>
      </c>
      <c r="H8467" s="72" t="s">
        <v>15</v>
      </c>
      <c r="I8467" s="72" t="s">
        <v>16</v>
      </c>
      <c r="J8467" s="72" t="s">
        <v>18</v>
      </c>
      <c r="K8467" s="72" t="s">
        <v>147</v>
      </c>
      <c r="L8467" s="72" t="s">
        <v>444</v>
      </c>
      <c r="M8467" s="72"/>
    </row>
    <row r="8468" spans="2:13" x14ac:dyDescent="0.25">
      <c r="B8468" s="72" t="s">
        <v>143</v>
      </c>
      <c r="C8468" s="72" t="s">
        <v>144</v>
      </c>
      <c r="D8468" s="72" t="s">
        <v>12</v>
      </c>
      <c r="E8468" s="72" t="s">
        <v>152</v>
      </c>
      <c r="F8468" s="73">
        <v>-1716</v>
      </c>
      <c r="G8468" s="72" t="s">
        <v>14</v>
      </c>
      <c r="H8468" s="72" t="s">
        <v>155</v>
      </c>
      <c r="I8468" s="72" t="s">
        <v>16</v>
      </c>
      <c r="J8468" s="72" t="s">
        <v>371</v>
      </c>
      <c r="K8468" s="72" t="s">
        <v>33</v>
      </c>
      <c r="L8468" s="72" t="s">
        <v>490</v>
      </c>
      <c r="M8468" s="72"/>
    </row>
    <row r="8469" spans="2:13" x14ac:dyDescent="0.25">
      <c r="B8469" s="72" t="s">
        <v>143</v>
      </c>
      <c r="C8469" s="72" t="s">
        <v>144</v>
      </c>
      <c r="D8469" s="72" t="s">
        <v>12</v>
      </c>
      <c r="E8469" s="72" t="s">
        <v>152</v>
      </c>
      <c r="F8469" s="73">
        <v>-71936</v>
      </c>
      <c r="G8469" s="72" t="s">
        <v>14</v>
      </c>
      <c r="H8469" s="72" t="s">
        <v>155</v>
      </c>
      <c r="I8469" s="72" t="s">
        <v>16</v>
      </c>
      <c r="J8469" s="72" t="s">
        <v>18</v>
      </c>
      <c r="K8469" s="72" t="s">
        <v>33</v>
      </c>
      <c r="L8469" s="72" t="s">
        <v>490</v>
      </c>
      <c r="M8469" s="72"/>
    </row>
    <row r="8470" spans="2:13" x14ac:dyDescent="0.25">
      <c r="B8470" s="72" t="s">
        <v>143</v>
      </c>
      <c r="C8470" s="72" t="s">
        <v>144</v>
      </c>
      <c r="D8470" s="72" t="s">
        <v>12</v>
      </c>
      <c r="E8470" s="72" t="s">
        <v>292</v>
      </c>
      <c r="F8470" s="73">
        <v>10975336</v>
      </c>
      <c r="G8470" s="72" t="s">
        <v>14</v>
      </c>
      <c r="H8470" s="72" t="s">
        <v>15</v>
      </c>
      <c r="I8470" s="72" t="s">
        <v>16</v>
      </c>
      <c r="J8470" s="72" t="s">
        <v>18</v>
      </c>
      <c r="K8470" s="72" t="s">
        <v>27</v>
      </c>
      <c r="L8470" s="72" t="s">
        <v>22</v>
      </c>
      <c r="M8470" s="72" t="s">
        <v>424</v>
      </c>
    </row>
    <row r="8471" spans="2:13" x14ac:dyDescent="0.25">
      <c r="B8471" s="72" t="s">
        <v>143</v>
      </c>
      <c r="C8471" s="72" t="s">
        <v>144</v>
      </c>
      <c r="D8471" s="72" t="s">
        <v>12</v>
      </c>
      <c r="E8471" s="72" t="s">
        <v>181</v>
      </c>
      <c r="F8471" s="73">
        <v>-996</v>
      </c>
      <c r="G8471" s="72" t="s">
        <v>14</v>
      </c>
      <c r="H8471" s="72" t="s">
        <v>155</v>
      </c>
      <c r="I8471" s="72" t="s">
        <v>16</v>
      </c>
      <c r="J8471" s="72" t="s">
        <v>18</v>
      </c>
      <c r="K8471" s="72" t="s">
        <v>33</v>
      </c>
      <c r="L8471" s="72" t="s">
        <v>361</v>
      </c>
      <c r="M8471" s="72"/>
    </row>
    <row r="8472" spans="2:13" x14ac:dyDescent="0.25">
      <c r="B8472" s="72" t="s">
        <v>143</v>
      </c>
      <c r="C8472" s="72" t="s">
        <v>144</v>
      </c>
      <c r="D8472" s="72" t="s">
        <v>12</v>
      </c>
      <c r="E8472" s="72" t="s">
        <v>152</v>
      </c>
      <c r="F8472" s="73">
        <v>-2970</v>
      </c>
      <c r="G8472" s="72" t="s">
        <v>14</v>
      </c>
      <c r="H8472" s="72" t="s">
        <v>15</v>
      </c>
      <c r="I8472" s="72" t="s">
        <v>16</v>
      </c>
      <c r="J8472" s="72" t="s">
        <v>18</v>
      </c>
      <c r="K8472" s="72" t="s">
        <v>147</v>
      </c>
      <c r="L8472" s="72" t="s">
        <v>626</v>
      </c>
      <c r="M8472" s="72"/>
    </row>
    <row r="8473" spans="2:13" x14ac:dyDescent="0.25">
      <c r="B8473" s="72" t="s">
        <v>143</v>
      </c>
      <c r="C8473" s="72" t="s">
        <v>144</v>
      </c>
      <c r="D8473" s="72" t="s">
        <v>12</v>
      </c>
      <c r="E8473" s="72" t="s">
        <v>160</v>
      </c>
      <c r="F8473" s="73">
        <v>138537</v>
      </c>
      <c r="G8473" s="72" t="s">
        <v>14</v>
      </c>
      <c r="H8473" s="72" t="s">
        <v>15</v>
      </c>
      <c r="I8473" s="72" t="s">
        <v>16</v>
      </c>
      <c r="J8473" s="72" t="s">
        <v>18</v>
      </c>
      <c r="K8473" s="72" t="s">
        <v>147</v>
      </c>
      <c r="L8473" s="72" t="s">
        <v>276</v>
      </c>
      <c r="M8473" s="72" t="s">
        <v>163</v>
      </c>
    </row>
    <row r="8474" spans="2:13" x14ac:dyDescent="0.25">
      <c r="B8474" s="72" t="s">
        <v>143</v>
      </c>
      <c r="C8474" s="72" t="s">
        <v>144</v>
      </c>
      <c r="D8474" s="72" t="s">
        <v>12</v>
      </c>
      <c r="E8474" s="72" t="s">
        <v>292</v>
      </c>
      <c r="F8474" s="73">
        <v>159397</v>
      </c>
      <c r="G8474" s="72" t="s">
        <v>14</v>
      </c>
      <c r="H8474" s="72" t="s">
        <v>155</v>
      </c>
      <c r="I8474" s="72" t="s">
        <v>16</v>
      </c>
      <c r="J8474" s="72" t="s">
        <v>18</v>
      </c>
      <c r="K8474" s="72" t="s">
        <v>267</v>
      </c>
      <c r="L8474" s="72" t="s">
        <v>313</v>
      </c>
      <c r="M8474" s="72" t="s">
        <v>384</v>
      </c>
    </row>
    <row r="8475" spans="2:13" x14ac:dyDescent="0.25">
      <c r="B8475" s="72" t="s">
        <v>143</v>
      </c>
      <c r="C8475" s="72" t="s">
        <v>144</v>
      </c>
      <c r="D8475" s="72" t="s">
        <v>12</v>
      </c>
      <c r="E8475" s="72" t="s">
        <v>197</v>
      </c>
      <c r="F8475" s="73">
        <v>66898</v>
      </c>
      <c r="G8475" s="72" t="s">
        <v>14</v>
      </c>
      <c r="H8475" s="72" t="s">
        <v>15</v>
      </c>
      <c r="I8475" s="72" t="s">
        <v>16</v>
      </c>
      <c r="J8475" s="72" t="s">
        <v>18</v>
      </c>
      <c r="K8475" s="72" t="s">
        <v>33</v>
      </c>
      <c r="L8475" s="72" t="s">
        <v>525</v>
      </c>
      <c r="M8475" s="72" t="s">
        <v>191</v>
      </c>
    </row>
    <row r="8476" spans="2:13" x14ac:dyDescent="0.25">
      <c r="B8476" s="72" t="s">
        <v>143</v>
      </c>
      <c r="C8476" s="72" t="s">
        <v>144</v>
      </c>
      <c r="D8476" s="72" t="s">
        <v>12</v>
      </c>
      <c r="E8476" s="72" t="s">
        <v>145</v>
      </c>
      <c r="F8476" s="73">
        <v>-43314</v>
      </c>
      <c r="G8476" s="72" t="s">
        <v>14</v>
      </c>
      <c r="H8476" s="72" t="s">
        <v>155</v>
      </c>
      <c r="I8476" s="72" t="s">
        <v>16</v>
      </c>
      <c r="J8476" s="72" t="s">
        <v>18</v>
      </c>
      <c r="K8476" s="72" t="s">
        <v>33</v>
      </c>
      <c r="L8476" s="72" t="s">
        <v>261</v>
      </c>
      <c r="M8476" s="72"/>
    </row>
    <row r="8477" spans="2:13" x14ac:dyDescent="0.25">
      <c r="B8477" s="72" t="s">
        <v>143</v>
      </c>
      <c r="C8477" s="72" t="s">
        <v>144</v>
      </c>
      <c r="D8477" s="72" t="s">
        <v>12</v>
      </c>
      <c r="E8477" s="72" t="s">
        <v>177</v>
      </c>
      <c r="F8477" s="73">
        <v>100558</v>
      </c>
      <c r="G8477" s="72" t="s">
        <v>14</v>
      </c>
      <c r="H8477" s="72" t="s">
        <v>15</v>
      </c>
      <c r="I8477" s="72" t="s">
        <v>16</v>
      </c>
      <c r="J8477" s="72" t="s">
        <v>18</v>
      </c>
      <c r="K8477" s="72" t="s">
        <v>33</v>
      </c>
      <c r="L8477" s="72" t="s">
        <v>481</v>
      </c>
      <c r="M8477" s="72"/>
    </row>
    <row r="8478" spans="2:13" x14ac:dyDescent="0.25">
      <c r="B8478" s="72" t="s">
        <v>143</v>
      </c>
      <c r="C8478" s="72" t="s">
        <v>144</v>
      </c>
      <c r="D8478" s="72" t="s">
        <v>12</v>
      </c>
      <c r="E8478" s="72" t="s">
        <v>229</v>
      </c>
      <c r="F8478" s="73">
        <v>-120209</v>
      </c>
      <c r="G8478" s="72" t="s">
        <v>14</v>
      </c>
      <c r="H8478" s="72" t="s">
        <v>15</v>
      </c>
      <c r="I8478" s="72" t="s">
        <v>16</v>
      </c>
      <c r="J8478" s="72" t="s">
        <v>18</v>
      </c>
      <c r="K8478" s="72" t="s">
        <v>147</v>
      </c>
      <c r="L8478" s="72" t="s">
        <v>358</v>
      </c>
      <c r="M8478" s="72"/>
    </row>
    <row r="8479" spans="2:13" x14ac:dyDescent="0.25">
      <c r="B8479" s="72" t="s">
        <v>143</v>
      </c>
      <c r="C8479" s="72" t="s">
        <v>144</v>
      </c>
      <c r="D8479" s="72" t="s">
        <v>12</v>
      </c>
      <c r="E8479" s="72" t="s">
        <v>197</v>
      </c>
      <c r="F8479" s="73">
        <v>9859</v>
      </c>
      <c r="G8479" s="72" t="s">
        <v>14</v>
      </c>
      <c r="H8479" s="72" t="s">
        <v>15</v>
      </c>
      <c r="I8479" s="72" t="s">
        <v>16</v>
      </c>
      <c r="J8479" s="72" t="s">
        <v>18</v>
      </c>
      <c r="K8479" s="72" t="s">
        <v>147</v>
      </c>
      <c r="L8479" s="72" t="s">
        <v>747</v>
      </c>
      <c r="M8479" s="72" t="s">
        <v>163</v>
      </c>
    </row>
    <row r="8480" spans="2:13" x14ac:dyDescent="0.25">
      <c r="B8480" s="72" t="s">
        <v>143</v>
      </c>
      <c r="C8480" s="72" t="s">
        <v>144</v>
      </c>
      <c r="D8480" s="72" t="s">
        <v>12</v>
      </c>
      <c r="E8480" s="72" t="s">
        <v>170</v>
      </c>
      <c r="F8480" s="73">
        <v>199</v>
      </c>
      <c r="G8480" s="72" t="s">
        <v>14</v>
      </c>
      <c r="H8480" s="72" t="s">
        <v>15</v>
      </c>
      <c r="I8480" s="72" t="s">
        <v>16</v>
      </c>
      <c r="J8480" s="72" t="s">
        <v>18</v>
      </c>
      <c r="K8480" s="72" t="s">
        <v>21</v>
      </c>
      <c r="L8480" s="72" t="s">
        <v>547</v>
      </c>
      <c r="M8480" s="72" t="s">
        <v>172</v>
      </c>
    </row>
    <row r="8481" spans="2:13" x14ac:dyDescent="0.25">
      <c r="B8481" s="72" t="s">
        <v>143</v>
      </c>
      <c r="C8481" s="72" t="s">
        <v>144</v>
      </c>
      <c r="D8481" s="72" t="s">
        <v>12</v>
      </c>
      <c r="E8481" s="72" t="s">
        <v>188</v>
      </c>
      <c r="F8481" s="73">
        <v>462513</v>
      </c>
      <c r="G8481" s="72" t="s">
        <v>14</v>
      </c>
      <c r="H8481" s="72" t="s">
        <v>15</v>
      </c>
      <c r="I8481" s="72" t="s">
        <v>16</v>
      </c>
      <c r="J8481" s="72" t="s">
        <v>18</v>
      </c>
      <c r="K8481" s="72" t="s">
        <v>24</v>
      </c>
      <c r="L8481" s="72" t="s">
        <v>508</v>
      </c>
      <c r="M8481" s="72" t="s">
        <v>151</v>
      </c>
    </row>
    <row r="8482" spans="2:13" x14ac:dyDescent="0.25">
      <c r="B8482" s="72" t="s">
        <v>143</v>
      </c>
      <c r="C8482" s="72" t="s">
        <v>144</v>
      </c>
      <c r="D8482" s="72" t="s">
        <v>12</v>
      </c>
      <c r="E8482" s="72" t="s">
        <v>199</v>
      </c>
      <c r="F8482" s="73">
        <v>19334</v>
      </c>
      <c r="G8482" s="72" t="s">
        <v>14</v>
      </c>
      <c r="H8482" s="72" t="s">
        <v>15</v>
      </c>
      <c r="I8482" s="72" t="s">
        <v>16</v>
      </c>
      <c r="J8482" s="72" t="s">
        <v>18</v>
      </c>
      <c r="K8482" s="72" t="s">
        <v>184</v>
      </c>
      <c r="L8482" s="72" t="s">
        <v>185</v>
      </c>
      <c r="M8482" s="72"/>
    </row>
    <row r="8483" spans="2:13" x14ac:dyDescent="0.25">
      <c r="B8483" s="72" t="s">
        <v>143</v>
      </c>
      <c r="C8483" s="72" t="s">
        <v>144</v>
      </c>
      <c r="D8483" s="72" t="s">
        <v>12</v>
      </c>
      <c r="E8483" s="72" t="s">
        <v>177</v>
      </c>
      <c r="F8483" s="73">
        <v>112</v>
      </c>
      <c r="G8483" s="72" t="s">
        <v>14</v>
      </c>
      <c r="H8483" s="72" t="s">
        <v>155</v>
      </c>
      <c r="I8483" s="72" t="s">
        <v>16</v>
      </c>
      <c r="J8483" s="72" t="s">
        <v>18</v>
      </c>
      <c r="K8483" s="72" t="s">
        <v>33</v>
      </c>
      <c r="L8483" s="72" t="s">
        <v>800</v>
      </c>
      <c r="M8483" s="72"/>
    </row>
    <row r="8484" spans="2:13" x14ac:dyDescent="0.25">
      <c r="B8484" s="72" t="s">
        <v>143</v>
      </c>
      <c r="C8484" s="72" t="s">
        <v>144</v>
      </c>
      <c r="D8484" s="72" t="s">
        <v>12</v>
      </c>
      <c r="E8484" s="72" t="s">
        <v>242</v>
      </c>
      <c r="F8484" s="73">
        <v>-565</v>
      </c>
      <c r="G8484" s="72" t="s">
        <v>14</v>
      </c>
      <c r="H8484" s="72" t="s">
        <v>15</v>
      </c>
      <c r="I8484" s="72" t="s">
        <v>16</v>
      </c>
      <c r="J8484" s="72" t="s">
        <v>18</v>
      </c>
      <c r="K8484" s="72" t="s">
        <v>161</v>
      </c>
      <c r="L8484" s="72" t="s">
        <v>582</v>
      </c>
      <c r="M8484" s="72"/>
    </row>
    <row r="8485" spans="2:13" x14ac:dyDescent="0.25">
      <c r="B8485" s="72" t="s">
        <v>143</v>
      </c>
      <c r="C8485" s="72" t="s">
        <v>144</v>
      </c>
      <c r="D8485" s="72" t="s">
        <v>12</v>
      </c>
      <c r="E8485" s="72" t="s">
        <v>183</v>
      </c>
      <c r="F8485" s="73">
        <v>50736</v>
      </c>
      <c r="G8485" s="72" t="s">
        <v>14</v>
      </c>
      <c r="H8485" s="72" t="s">
        <v>155</v>
      </c>
      <c r="I8485" s="72" t="s">
        <v>16</v>
      </c>
      <c r="J8485" s="72" t="s">
        <v>18</v>
      </c>
      <c r="K8485" s="72" t="s">
        <v>33</v>
      </c>
      <c r="L8485" s="72" t="s">
        <v>624</v>
      </c>
      <c r="M8485" s="72" t="s">
        <v>186</v>
      </c>
    </row>
    <row r="8486" spans="2:13" x14ac:dyDescent="0.25">
      <c r="B8486" s="72" t="s">
        <v>143</v>
      </c>
      <c r="C8486" s="72" t="s">
        <v>144</v>
      </c>
      <c r="D8486" s="72" t="s">
        <v>12</v>
      </c>
      <c r="E8486" s="72" t="s">
        <v>152</v>
      </c>
      <c r="F8486" s="73">
        <v>-1986</v>
      </c>
      <c r="G8486" s="72" t="s">
        <v>14</v>
      </c>
      <c r="H8486" s="72" t="s">
        <v>155</v>
      </c>
      <c r="I8486" s="72" t="s">
        <v>16</v>
      </c>
      <c r="J8486" s="72" t="s">
        <v>18</v>
      </c>
      <c r="K8486" s="72" t="s">
        <v>33</v>
      </c>
      <c r="L8486" s="72" t="s">
        <v>764</v>
      </c>
      <c r="M8486" s="72"/>
    </row>
    <row r="8487" spans="2:13" x14ac:dyDescent="0.25">
      <c r="B8487" s="72" t="s">
        <v>143</v>
      </c>
      <c r="C8487" s="72" t="s">
        <v>144</v>
      </c>
      <c r="D8487" s="72" t="s">
        <v>12</v>
      </c>
      <c r="E8487" s="72" t="s">
        <v>229</v>
      </c>
      <c r="F8487" s="73">
        <v>-21729</v>
      </c>
      <c r="G8487" s="72" t="s">
        <v>14</v>
      </c>
      <c r="H8487" s="72" t="s">
        <v>15</v>
      </c>
      <c r="I8487" s="72" t="s">
        <v>16</v>
      </c>
      <c r="J8487" s="72" t="s">
        <v>18</v>
      </c>
      <c r="K8487" s="72" t="s">
        <v>33</v>
      </c>
      <c r="L8487" s="72" t="s">
        <v>179</v>
      </c>
      <c r="M8487" s="72"/>
    </row>
    <row r="8488" spans="2:13" x14ac:dyDescent="0.25">
      <c r="B8488" s="72" t="s">
        <v>143</v>
      </c>
      <c r="C8488" s="72" t="s">
        <v>144</v>
      </c>
      <c r="D8488" s="72" t="s">
        <v>12</v>
      </c>
      <c r="E8488" s="72" t="s">
        <v>188</v>
      </c>
      <c r="F8488" s="73">
        <v>1936995</v>
      </c>
      <c r="G8488" s="72" t="s">
        <v>14</v>
      </c>
      <c r="H8488" s="72" t="s">
        <v>15</v>
      </c>
      <c r="I8488" s="72" t="s">
        <v>16</v>
      </c>
      <c r="J8488" s="72" t="s">
        <v>18</v>
      </c>
      <c r="K8488" s="72" t="s">
        <v>189</v>
      </c>
      <c r="L8488" s="72" t="s">
        <v>399</v>
      </c>
      <c r="M8488" s="72" t="s">
        <v>163</v>
      </c>
    </row>
    <row r="8489" spans="2:13" x14ac:dyDescent="0.25">
      <c r="B8489" s="72" t="s">
        <v>143</v>
      </c>
      <c r="C8489" s="72" t="s">
        <v>144</v>
      </c>
      <c r="D8489" s="72" t="s">
        <v>12</v>
      </c>
      <c r="E8489" s="72" t="s">
        <v>209</v>
      </c>
      <c r="F8489" s="73">
        <v>75946</v>
      </c>
      <c r="G8489" s="72" t="s">
        <v>14</v>
      </c>
      <c r="H8489" s="72" t="s">
        <v>15</v>
      </c>
      <c r="I8489" s="72" t="s">
        <v>16</v>
      </c>
      <c r="J8489" s="72" t="s">
        <v>18</v>
      </c>
      <c r="K8489" s="72" t="s">
        <v>33</v>
      </c>
      <c r="L8489" s="72" t="s">
        <v>156</v>
      </c>
      <c r="M8489" s="72" t="s">
        <v>322</v>
      </c>
    </row>
    <row r="8490" spans="2:13" x14ac:dyDescent="0.25">
      <c r="B8490" s="72" t="s">
        <v>143</v>
      </c>
      <c r="C8490" s="72" t="s">
        <v>144</v>
      </c>
      <c r="D8490" s="72" t="s">
        <v>12</v>
      </c>
      <c r="E8490" s="72" t="s">
        <v>197</v>
      </c>
      <c r="F8490" s="73">
        <v>4803959</v>
      </c>
      <c r="G8490" s="72" t="s">
        <v>14</v>
      </c>
      <c r="H8490" s="72" t="s">
        <v>15</v>
      </c>
      <c r="I8490" s="72" t="s">
        <v>16</v>
      </c>
      <c r="J8490" s="72" t="s">
        <v>18</v>
      </c>
      <c r="K8490" s="72" t="s">
        <v>147</v>
      </c>
      <c r="L8490" s="72" t="s">
        <v>295</v>
      </c>
      <c r="M8490" s="72" t="s">
        <v>163</v>
      </c>
    </row>
    <row r="8491" spans="2:13" x14ac:dyDescent="0.25">
      <c r="B8491" s="72" t="s">
        <v>143</v>
      </c>
      <c r="C8491" s="72" t="s">
        <v>144</v>
      </c>
      <c r="D8491" s="72" t="s">
        <v>12</v>
      </c>
      <c r="E8491" s="72" t="s">
        <v>328</v>
      </c>
      <c r="F8491" s="73">
        <v>28552</v>
      </c>
      <c r="G8491" s="72" t="s">
        <v>14</v>
      </c>
      <c r="H8491" s="72" t="s">
        <v>155</v>
      </c>
      <c r="I8491" s="72" t="s">
        <v>16</v>
      </c>
      <c r="J8491" s="72" t="s">
        <v>18</v>
      </c>
      <c r="K8491" s="72" t="s">
        <v>33</v>
      </c>
      <c r="L8491" s="72" t="s">
        <v>551</v>
      </c>
      <c r="M8491" s="72" t="s">
        <v>159</v>
      </c>
    </row>
    <row r="8492" spans="2:13" x14ac:dyDescent="0.25">
      <c r="B8492" s="72" t="s">
        <v>143</v>
      </c>
      <c r="C8492" s="72" t="s">
        <v>144</v>
      </c>
      <c r="D8492" s="72" t="s">
        <v>12</v>
      </c>
      <c r="E8492" s="72" t="s">
        <v>164</v>
      </c>
      <c r="F8492" s="73">
        <v>-49906</v>
      </c>
      <c r="G8492" s="72" t="s">
        <v>14</v>
      </c>
      <c r="H8492" s="72" t="s">
        <v>155</v>
      </c>
      <c r="I8492" s="72" t="s">
        <v>16</v>
      </c>
      <c r="J8492" s="72" t="s">
        <v>18</v>
      </c>
      <c r="K8492" s="72" t="s">
        <v>33</v>
      </c>
      <c r="L8492" s="72" t="s">
        <v>364</v>
      </c>
      <c r="M8492" s="72"/>
    </row>
    <row r="8493" spans="2:13" x14ac:dyDescent="0.25">
      <c r="B8493" s="72" t="s">
        <v>143</v>
      </c>
      <c r="C8493" s="72" t="s">
        <v>144</v>
      </c>
      <c r="D8493" s="72" t="s">
        <v>12</v>
      </c>
      <c r="E8493" s="72" t="s">
        <v>227</v>
      </c>
      <c r="F8493" s="73">
        <v>14818</v>
      </c>
      <c r="G8493" s="72" t="s">
        <v>14</v>
      </c>
      <c r="H8493" s="72" t="s">
        <v>155</v>
      </c>
      <c r="I8493" s="72" t="s">
        <v>16</v>
      </c>
      <c r="J8493" s="72" t="s">
        <v>18</v>
      </c>
      <c r="K8493" s="72" t="s">
        <v>21</v>
      </c>
      <c r="L8493" s="72" t="s">
        <v>711</v>
      </c>
      <c r="M8493" s="72" t="s">
        <v>151</v>
      </c>
    </row>
    <row r="8494" spans="2:13" x14ac:dyDescent="0.25">
      <c r="B8494" s="72" t="s">
        <v>143</v>
      </c>
      <c r="C8494" s="72" t="s">
        <v>144</v>
      </c>
      <c r="D8494" s="72" t="s">
        <v>12</v>
      </c>
      <c r="E8494" s="72" t="s">
        <v>154</v>
      </c>
      <c r="F8494" s="73">
        <v>-823</v>
      </c>
      <c r="G8494" s="72" t="s">
        <v>14</v>
      </c>
      <c r="H8494" s="72" t="s">
        <v>155</v>
      </c>
      <c r="I8494" s="72" t="s">
        <v>16</v>
      </c>
      <c r="J8494" s="72" t="s">
        <v>18</v>
      </c>
      <c r="K8494" s="72" t="s">
        <v>33</v>
      </c>
      <c r="L8494" s="72" t="s">
        <v>397</v>
      </c>
      <c r="M8494" s="72"/>
    </row>
    <row r="8495" spans="2:13" x14ac:dyDescent="0.25">
      <c r="B8495" s="72" t="s">
        <v>143</v>
      </c>
      <c r="C8495" s="72" t="s">
        <v>144</v>
      </c>
      <c r="D8495" s="72" t="s">
        <v>12</v>
      </c>
      <c r="E8495" s="72" t="s">
        <v>152</v>
      </c>
      <c r="F8495" s="73">
        <v>-20829</v>
      </c>
      <c r="G8495" s="72" t="s">
        <v>14</v>
      </c>
      <c r="H8495" s="72" t="s">
        <v>15</v>
      </c>
      <c r="I8495" s="72" t="s">
        <v>16</v>
      </c>
      <c r="J8495" s="72" t="s">
        <v>18</v>
      </c>
      <c r="K8495" s="72" t="s">
        <v>161</v>
      </c>
      <c r="L8495" s="72" t="s">
        <v>180</v>
      </c>
      <c r="M8495" s="72"/>
    </row>
    <row r="8496" spans="2:13" x14ac:dyDescent="0.25">
      <c r="B8496" s="72" t="s">
        <v>143</v>
      </c>
      <c r="C8496" s="72" t="s">
        <v>144</v>
      </c>
      <c r="D8496" s="72" t="s">
        <v>12</v>
      </c>
      <c r="E8496" s="72" t="s">
        <v>164</v>
      </c>
      <c r="F8496" s="73">
        <v>-24320</v>
      </c>
      <c r="G8496" s="72" t="s">
        <v>14</v>
      </c>
      <c r="H8496" s="72" t="s">
        <v>15</v>
      </c>
      <c r="I8496" s="72" t="s">
        <v>16</v>
      </c>
      <c r="J8496" s="72" t="s">
        <v>18</v>
      </c>
      <c r="K8496" s="72" t="s">
        <v>161</v>
      </c>
      <c r="L8496" s="72" t="s">
        <v>174</v>
      </c>
      <c r="M8496" s="72"/>
    </row>
    <row r="8497" spans="2:13" x14ac:dyDescent="0.25">
      <c r="B8497" s="72" t="s">
        <v>143</v>
      </c>
      <c r="C8497" s="72" t="s">
        <v>144</v>
      </c>
      <c r="D8497" s="72" t="s">
        <v>12</v>
      </c>
      <c r="E8497" s="72" t="s">
        <v>229</v>
      </c>
      <c r="F8497" s="73">
        <v>-236306</v>
      </c>
      <c r="G8497" s="72" t="s">
        <v>14</v>
      </c>
      <c r="H8497" s="72" t="s">
        <v>15</v>
      </c>
      <c r="I8497" s="72" t="s">
        <v>16</v>
      </c>
      <c r="J8497" s="72" t="s">
        <v>18</v>
      </c>
      <c r="K8497" s="72" t="s">
        <v>147</v>
      </c>
      <c r="L8497" s="72" t="s">
        <v>389</v>
      </c>
      <c r="M8497" s="72"/>
    </row>
    <row r="8498" spans="2:13" x14ac:dyDescent="0.25">
      <c r="B8498" s="72" t="s">
        <v>143</v>
      </c>
      <c r="C8498" s="72" t="s">
        <v>144</v>
      </c>
      <c r="D8498" s="72" t="s">
        <v>12</v>
      </c>
      <c r="E8498" s="72" t="s">
        <v>335</v>
      </c>
      <c r="F8498" s="73">
        <v>16877</v>
      </c>
      <c r="G8498" s="72" t="s">
        <v>14</v>
      </c>
      <c r="H8498" s="72" t="s">
        <v>15</v>
      </c>
      <c r="I8498" s="72" t="s">
        <v>16</v>
      </c>
      <c r="J8498" s="72" t="s">
        <v>18</v>
      </c>
      <c r="K8498" s="72" t="s">
        <v>147</v>
      </c>
      <c r="L8498" s="72" t="s">
        <v>417</v>
      </c>
      <c r="M8498" s="72" t="s">
        <v>334</v>
      </c>
    </row>
    <row r="8499" spans="2:13" x14ac:dyDescent="0.25">
      <c r="B8499" s="72" t="s">
        <v>143</v>
      </c>
      <c r="C8499" s="72" t="s">
        <v>144</v>
      </c>
      <c r="D8499" s="72" t="s">
        <v>12</v>
      </c>
      <c r="E8499" s="72" t="s">
        <v>177</v>
      </c>
      <c r="F8499" s="73">
        <v>102763</v>
      </c>
      <c r="G8499" s="72" t="s">
        <v>14</v>
      </c>
      <c r="H8499" s="72" t="s">
        <v>15</v>
      </c>
      <c r="I8499" s="72" t="s">
        <v>16</v>
      </c>
      <c r="J8499" s="72" t="s">
        <v>18</v>
      </c>
      <c r="K8499" s="72" t="s">
        <v>21</v>
      </c>
      <c r="L8499" s="72" t="s">
        <v>325</v>
      </c>
      <c r="M8499" s="72"/>
    </row>
    <row r="8500" spans="2:13" x14ac:dyDescent="0.25">
      <c r="B8500" s="72" t="s">
        <v>143</v>
      </c>
      <c r="C8500" s="72" t="s">
        <v>144</v>
      </c>
      <c r="D8500" s="72" t="s">
        <v>12</v>
      </c>
      <c r="E8500" s="72" t="s">
        <v>188</v>
      </c>
      <c r="F8500" s="73">
        <v>101288487</v>
      </c>
      <c r="G8500" s="72" t="s">
        <v>14</v>
      </c>
      <c r="H8500" s="72" t="s">
        <v>15</v>
      </c>
      <c r="I8500" s="72" t="s">
        <v>16</v>
      </c>
      <c r="J8500" s="72" t="s">
        <v>18</v>
      </c>
      <c r="K8500" s="72" t="s">
        <v>21</v>
      </c>
      <c r="L8500" s="72" t="s">
        <v>457</v>
      </c>
      <c r="M8500" s="72" t="s">
        <v>191</v>
      </c>
    </row>
    <row r="8501" spans="2:13" x14ac:dyDescent="0.25">
      <c r="B8501" s="72" t="s">
        <v>143</v>
      </c>
      <c r="C8501" s="72" t="s">
        <v>144</v>
      </c>
      <c r="D8501" s="72" t="s">
        <v>12</v>
      </c>
      <c r="E8501" s="72" t="s">
        <v>160</v>
      </c>
      <c r="F8501" s="73">
        <v>348328</v>
      </c>
      <c r="G8501" s="72" t="s">
        <v>14</v>
      </c>
      <c r="H8501" s="72" t="s">
        <v>15</v>
      </c>
      <c r="I8501" s="72" t="s">
        <v>16</v>
      </c>
      <c r="J8501" s="72" t="s">
        <v>18</v>
      </c>
      <c r="K8501" s="72" t="s">
        <v>147</v>
      </c>
      <c r="L8501" s="72" t="s">
        <v>557</v>
      </c>
      <c r="M8501" s="72" t="s">
        <v>163</v>
      </c>
    </row>
    <row r="8502" spans="2:13" x14ac:dyDescent="0.25">
      <c r="B8502" s="72" t="s">
        <v>143</v>
      </c>
      <c r="C8502" s="72" t="s">
        <v>144</v>
      </c>
      <c r="D8502" s="72" t="s">
        <v>12</v>
      </c>
      <c r="E8502" s="72" t="s">
        <v>219</v>
      </c>
      <c r="F8502" s="73">
        <v>1559613</v>
      </c>
      <c r="G8502" s="72" t="s">
        <v>14</v>
      </c>
      <c r="H8502" s="72" t="s">
        <v>15</v>
      </c>
      <c r="I8502" s="72" t="s">
        <v>16</v>
      </c>
      <c r="J8502" s="72" t="s">
        <v>18</v>
      </c>
      <c r="K8502" s="72" t="s">
        <v>147</v>
      </c>
      <c r="L8502" s="72" t="s">
        <v>489</v>
      </c>
      <c r="M8502" s="72"/>
    </row>
    <row r="8503" spans="2:13" x14ac:dyDescent="0.25">
      <c r="B8503" s="72" t="s">
        <v>143</v>
      </c>
      <c r="C8503" s="72" t="s">
        <v>144</v>
      </c>
      <c r="D8503" s="72" t="s">
        <v>12</v>
      </c>
      <c r="E8503" s="72" t="s">
        <v>152</v>
      </c>
      <c r="F8503" s="73">
        <v>-8614</v>
      </c>
      <c r="G8503" s="72" t="s">
        <v>14</v>
      </c>
      <c r="H8503" s="72" t="s">
        <v>155</v>
      </c>
      <c r="I8503" s="72" t="s">
        <v>16</v>
      </c>
      <c r="J8503" s="72" t="s">
        <v>18</v>
      </c>
      <c r="K8503" s="72" t="s">
        <v>267</v>
      </c>
      <c r="L8503" s="72" t="s">
        <v>372</v>
      </c>
      <c r="M8503" s="72"/>
    </row>
    <row r="8504" spans="2:13" x14ac:dyDescent="0.25">
      <c r="B8504" s="72" t="s">
        <v>143</v>
      </c>
      <c r="C8504" s="72" t="s">
        <v>144</v>
      </c>
      <c r="D8504" s="72" t="s">
        <v>12</v>
      </c>
      <c r="E8504" s="72" t="s">
        <v>152</v>
      </c>
      <c r="F8504" s="73">
        <v>-529</v>
      </c>
      <c r="G8504" s="72" t="s">
        <v>14</v>
      </c>
      <c r="H8504" s="72" t="s">
        <v>155</v>
      </c>
      <c r="I8504" s="72" t="s">
        <v>16</v>
      </c>
      <c r="J8504" s="72" t="s">
        <v>18</v>
      </c>
      <c r="K8504" s="72" t="s">
        <v>33</v>
      </c>
      <c r="L8504" s="72" t="s">
        <v>531</v>
      </c>
      <c r="M8504" s="72"/>
    </row>
    <row r="8505" spans="2:13" x14ac:dyDescent="0.25">
      <c r="B8505" s="72" t="s">
        <v>143</v>
      </c>
      <c r="C8505" s="72" t="s">
        <v>144</v>
      </c>
      <c r="D8505" s="72" t="s">
        <v>12</v>
      </c>
      <c r="E8505" s="72" t="s">
        <v>197</v>
      </c>
      <c r="F8505" s="73">
        <v>5061</v>
      </c>
      <c r="G8505" s="72" t="s">
        <v>14</v>
      </c>
      <c r="H8505" s="72" t="s">
        <v>15</v>
      </c>
      <c r="I8505" s="72" t="s">
        <v>16</v>
      </c>
      <c r="J8505" s="72" t="s">
        <v>18</v>
      </c>
      <c r="K8505" s="72" t="s">
        <v>33</v>
      </c>
      <c r="L8505" s="72" t="s">
        <v>485</v>
      </c>
      <c r="M8505" s="72" t="s">
        <v>151</v>
      </c>
    </row>
    <row r="8506" spans="2:13" x14ac:dyDescent="0.25">
      <c r="B8506" s="72" t="s">
        <v>143</v>
      </c>
      <c r="C8506" s="72" t="s">
        <v>144</v>
      </c>
      <c r="D8506" s="72" t="s">
        <v>12</v>
      </c>
      <c r="E8506" s="72" t="s">
        <v>152</v>
      </c>
      <c r="F8506" s="73">
        <v>-366</v>
      </c>
      <c r="G8506" s="72" t="s">
        <v>14</v>
      </c>
      <c r="H8506" s="72" t="s">
        <v>155</v>
      </c>
      <c r="I8506" s="72" t="s">
        <v>16</v>
      </c>
      <c r="J8506" s="72" t="s">
        <v>18</v>
      </c>
      <c r="K8506" s="72" t="s">
        <v>147</v>
      </c>
      <c r="L8506" s="72" t="s">
        <v>747</v>
      </c>
      <c r="M8506" s="72"/>
    </row>
    <row r="8507" spans="2:13" x14ac:dyDescent="0.25">
      <c r="B8507" s="72" t="s">
        <v>143</v>
      </c>
      <c r="C8507" s="72" t="s">
        <v>144</v>
      </c>
      <c r="D8507" s="72" t="s">
        <v>12</v>
      </c>
      <c r="E8507" s="72" t="s">
        <v>240</v>
      </c>
      <c r="F8507" s="73">
        <v>-10538</v>
      </c>
      <c r="G8507" s="72" t="s">
        <v>14</v>
      </c>
      <c r="H8507" s="72" t="s">
        <v>15</v>
      </c>
      <c r="I8507" s="72" t="s">
        <v>16</v>
      </c>
      <c r="J8507" s="72" t="s">
        <v>18</v>
      </c>
      <c r="K8507" s="72" t="s">
        <v>147</v>
      </c>
      <c r="L8507" s="72" t="s">
        <v>587</v>
      </c>
      <c r="M8507" s="72"/>
    </row>
    <row r="8508" spans="2:13" x14ac:dyDescent="0.25">
      <c r="B8508" s="72" t="s">
        <v>143</v>
      </c>
      <c r="C8508" s="72" t="s">
        <v>144</v>
      </c>
      <c r="D8508" s="72" t="s">
        <v>12</v>
      </c>
      <c r="E8508" s="72" t="s">
        <v>199</v>
      </c>
      <c r="F8508" s="73">
        <v>220787</v>
      </c>
      <c r="G8508" s="72" t="s">
        <v>14</v>
      </c>
      <c r="H8508" s="72" t="s">
        <v>15</v>
      </c>
      <c r="I8508" s="72" t="s">
        <v>16</v>
      </c>
      <c r="J8508" s="72" t="s">
        <v>18</v>
      </c>
      <c r="K8508" s="72" t="s">
        <v>33</v>
      </c>
      <c r="L8508" s="72" t="s">
        <v>482</v>
      </c>
      <c r="M8508" s="72"/>
    </row>
    <row r="8509" spans="2:13" x14ac:dyDescent="0.25">
      <c r="B8509" s="72" t="s">
        <v>143</v>
      </c>
      <c r="C8509" s="72" t="s">
        <v>144</v>
      </c>
      <c r="D8509" s="72" t="s">
        <v>12</v>
      </c>
      <c r="E8509" s="72" t="s">
        <v>160</v>
      </c>
      <c r="F8509" s="73">
        <v>20693</v>
      </c>
      <c r="G8509" s="72" t="s">
        <v>14</v>
      </c>
      <c r="H8509" s="72" t="s">
        <v>15</v>
      </c>
      <c r="I8509" s="72" t="s">
        <v>16</v>
      </c>
      <c r="J8509" s="72" t="s">
        <v>18</v>
      </c>
      <c r="K8509" s="72" t="s">
        <v>147</v>
      </c>
      <c r="L8509" s="72" t="s">
        <v>347</v>
      </c>
      <c r="M8509" s="72" t="s">
        <v>191</v>
      </c>
    </row>
    <row r="8510" spans="2:13" x14ac:dyDescent="0.25">
      <c r="B8510" s="72" t="s">
        <v>143</v>
      </c>
      <c r="C8510" s="72" t="s">
        <v>144</v>
      </c>
      <c r="D8510" s="72" t="s">
        <v>12</v>
      </c>
      <c r="E8510" s="72" t="s">
        <v>152</v>
      </c>
      <c r="F8510" s="73">
        <v>-1944</v>
      </c>
      <c r="G8510" s="72" t="s">
        <v>14</v>
      </c>
      <c r="H8510" s="72" t="s">
        <v>155</v>
      </c>
      <c r="I8510" s="72" t="s">
        <v>16</v>
      </c>
      <c r="J8510" s="72" t="s">
        <v>18</v>
      </c>
      <c r="K8510" s="72" t="s">
        <v>33</v>
      </c>
      <c r="L8510" s="72" t="s">
        <v>693</v>
      </c>
      <c r="M8510" s="72"/>
    </row>
    <row r="8511" spans="2:13" x14ac:dyDescent="0.25">
      <c r="B8511" s="72" t="s">
        <v>143</v>
      </c>
      <c r="C8511" s="72" t="s">
        <v>144</v>
      </c>
      <c r="D8511" s="72" t="s">
        <v>12</v>
      </c>
      <c r="E8511" s="72" t="s">
        <v>209</v>
      </c>
      <c r="F8511" s="73">
        <v>68344</v>
      </c>
      <c r="G8511" s="72" t="s">
        <v>14</v>
      </c>
      <c r="H8511" s="72" t="s">
        <v>155</v>
      </c>
      <c r="I8511" s="72" t="s">
        <v>16</v>
      </c>
      <c r="J8511" s="72" t="s">
        <v>18</v>
      </c>
      <c r="K8511" s="72" t="s">
        <v>33</v>
      </c>
      <c r="L8511" s="72" t="s">
        <v>348</v>
      </c>
      <c r="M8511" s="72" t="s">
        <v>203</v>
      </c>
    </row>
    <row r="8512" spans="2:13" x14ac:dyDescent="0.25">
      <c r="B8512" s="72" t="s">
        <v>143</v>
      </c>
      <c r="C8512" s="72" t="s">
        <v>144</v>
      </c>
      <c r="D8512" s="72" t="s">
        <v>12</v>
      </c>
      <c r="E8512" s="72" t="s">
        <v>145</v>
      </c>
      <c r="F8512" s="73">
        <v>-3212</v>
      </c>
      <c r="G8512" s="72" t="s">
        <v>14</v>
      </c>
      <c r="H8512" s="72" t="s">
        <v>15</v>
      </c>
      <c r="I8512" s="72" t="s">
        <v>136</v>
      </c>
      <c r="J8512" s="72" t="s">
        <v>18</v>
      </c>
      <c r="K8512" s="72" t="s">
        <v>27</v>
      </c>
      <c r="L8512" s="72" t="s">
        <v>28</v>
      </c>
      <c r="M8512" s="72"/>
    </row>
    <row r="8513" spans="2:13" x14ac:dyDescent="0.25">
      <c r="B8513" s="72" t="s">
        <v>143</v>
      </c>
      <c r="C8513" s="72" t="s">
        <v>144</v>
      </c>
      <c r="D8513" s="72" t="s">
        <v>12</v>
      </c>
      <c r="E8513" s="72" t="s">
        <v>229</v>
      </c>
      <c r="F8513" s="73">
        <v>-26956</v>
      </c>
      <c r="G8513" s="72" t="s">
        <v>14</v>
      </c>
      <c r="H8513" s="72" t="s">
        <v>155</v>
      </c>
      <c r="I8513" s="72" t="s">
        <v>16</v>
      </c>
      <c r="J8513" s="72" t="s">
        <v>18</v>
      </c>
      <c r="K8513" s="72" t="s">
        <v>33</v>
      </c>
      <c r="L8513" s="72" t="s">
        <v>360</v>
      </c>
      <c r="M8513" s="72"/>
    </row>
    <row r="8514" spans="2:13" x14ac:dyDescent="0.25">
      <c r="B8514" s="72" t="s">
        <v>143</v>
      </c>
      <c r="C8514" s="72" t="s">
        <v>144</v>
      </c>
      <c r="D8514" s="72" t="s">
        <v>12</v>
      </c>
      <c r="E8514" s="72" t="s">
        <v>170</v>
      </c>
      <c r="F8514" s="73">
        <v>261749</v>
      </c>
      <c r="G8514" s="72" t="s">
        <v>14</v>
      </c>
      <c r="H8514" s="72" t="s">
        <v>15</v>
      </c>
      <c r="I8514" s="72" t="s">
        <v>16</v>
      </c>
      <c r="J8514" s="72" t="s">
        <v>18</v>
      </c>
      <c r="K8514" s="72" t="s">
        <v>33</v>
      </c>
      <c r="L8514" s="72" t="s">
        <v>348</v>
      </c>
      <c r="M8514" s="72" t="s">
        <v>151</v>
      </c>
    </row>
    <row r="8515" spans="2:13" x14ac:dyDescent="0.25">
      <c r="B8515" s="72" t="s">
        <v>143</v>
      </c>
      <c r="C8515" s="72" t="s">
        <v>144</v>
      </c>
      <c r="D8515" s="72" t="s">
        <v>12</v>
      </c>
      <c r="E8515" s="72" t="s">
        <v>842</v>
      </c>
      <c r="F8515" s="73">
        <v>4020243</v>
      </c>
      <c r="G8515" s="72" t="s">
        <v>31</v>
      </c>
      <c r="H8515" s="72" t="s">
        <v>15</v>
      </c>
      <c r="I8515" s="72" t="s">
        <v>16</v>
      </c>
      <c r="J8515" s="72" t="s">
        <v>18</v>
      </c>
      <c r="K8515" s="72"/>
      <c r="L8515" s="72"/>
      <c r="M8515" s="72" t="s">
        <v>322</v>
      </c>
    </row>
    <row r="8516" spans="2:13" x14ac:dyDescent="0.25">
      <c r="B8516" s="72" t="s">
        <v>143</v>
      </c>
      <c r="C8516" s="72" t="s">
        <v>144</v>
      </c>
      <c r="D8516" s="72" t="s">
        <v>12</v>
      </c>
      <c r="E8516" s="72" t="s">
        <v>219</v>
      </c>
      <c r="F8516" s="73">
        <v>53960</v>
      </c>
      <c r="G8516" s="72" t="s">
        <v>14</v>
      </c>
      <c r="H8516" s="72" t="s">
        <v>15</v>
      </c>
      <c r="I8516" s="72" t="s">
        <v>16</v>
      </c>
      <c r="J8516" s="72" t="s">
        <v>18</v>
      </c>
      <c r="K8516" s="72" t="s">
        <v>189</v>
      </c>
      <c r="L8516" s="72" t="s">
        <v>685</v>
      </c>
      <c r="M8516" s="72"/>
    </row>
    <row r="8517" spans="2:13" x14ac:dyDescent="0.25">
      <c r="B8517" s="72" t="s">
        <v>143</v>
      </c>
      <c r="C8517" s="72" t="s">
        <v>144</v>
      </c>
      <c r="D8517" s="72" t="s">
        <v>12</v>
      </c>
      <c r="E8517" s="72" t="s">
        <v>697</v>
      </c>
      <c r="F8517" s="73">
        <v>86023</v>
      </c>
      <c r="G8517" s="72" t="s">
        <v>14</v>
      </c>
      <c r="H8517" s="72" t="s">
        <v>15</v>
      </c>
      <c r="I8517" s="72" t="s">
        <v>16</v>
      </c>
      <c r="J8517" s="72" t="s">
        <v>18</v>
      </c>
      <c r="K8517" s="72" t="s">
        <v>147</v>
      </c>
      <c r="L8517" s="72" t="s">
        <v>327</v>
      </c>
      <c r="M8517" s="72"/>
    </row>
    <row r="8518" spans="2:13" x14ac:dyDescent="0.25">
      <c r="B8518" s="72" t="s">
        <v>143</v>
      </c>
      <c r="C8518" s="72" t="s">
        <v>144</v>
      </c>
      <c r="D8518" s="72" t="s">
        <v>12</v>
      </c>
      <c r="E8518" s="72" t="s">
        <v>439</v>
      </c>
      <c r="F8518" s="73">
        <v>53080</v>
      </c>
      <c r="G8518" s="72" t="s">
        <v>14</v>
      </c>
      <c r="H8518" s="72" t="s">
        <v>155</v>
      </c>
      <c r="I8518" s="72" t="s">
        <v>16</v>
      </c>
      <c r="J8518" s="72" t="s">
        <v>18</v>
      </c>
      <c r="K8518" s="72" t="s">
        <v>267</v>
      </c>
      <c r="L8518" s="72" t="s">
        <v>321</v>
      </c>
      <c r="M8518" s="72"/>
    </row>
    <row r="8519" spans="2:13" x14ac:dyDescent="0.25">
      <c r="B8519" s="72" t="s">
        <v>143</v>
      </c>
      <c r="C8519" s="72" t="s">
        <v>144</v>
      </c>
      <c r="D8519" s="72" t="s">
        <v>12</v>
      </c>
      <c r="E8519" s="72" t="s">
        <v>188</v>
      </c>
      <c r="F8519" s="73">
        <v>4160541</v>
      </c>
      <c r="G8519" s="72" t="s">
        <v>14</v>
      </c>
      <c r="H8519" s="72" t="s">
        <v>15</v>
      </c>
      <c r="I8519" s="72" t="s">
        <v>16</v>
      </c>
      <c r="J8519" s="72" t="s">
        <v>18</v>
      </c>
      <c r="K8519" s="72" t="s">
        <v>257</v>
      </c>
      <c r="L8519" s="72" t="s">
        <v>718</v>
      </c>
      <c r="M8519" s="72" t="s">
        <v>151</v>
      </c>
    </row>
    <row r="8520" spans="2:13" x14ac:dyDescent="0.25">
      <c r="B8520" s="72" t="s">
        <v>143</v>
      </c>
      <c r="C8520" s="72" t="s">
        <v>144</v>
      </c>
      <c r="D8520" s="72" t="s">
        <v>12</v>
      </c>
      <c r="E8520" s="72" t="s">
        <v>177</v>
      </c>
      <c r="F8520" s="73">
        <v>78654</v>
      </c>
      <c r="G8520" s="72" t="s">
        <v>14</v>
      </c>
      <c r="H8520" s="72" t="s">
        <v>15</v>
      </c>
      <c r="I8520" s="72" t="s">
        <v>16</v>
      </c>
      <c r="J8520" s="72" t="s">
        <v>18</v>
      </c>
      <c r="K8520" s="72" t="s">
        <v>147</v>
      </c>
      <c r="L8520" s="72" t="s">
        <v>694</v>
      </c>
      <c r="M8520" s="72"/>
    </row>
    <row r="8521" spans="2:13" x14ac:dyDescent="0.25">
      <c r="B8521" s="72" t="s">
        <v>143</v>
      </c>
      <c r="C8521" s="72" t="s">
        <v>144</v>
      </c>
      <c r="D8521" s="72" t="s">
        <v>12</v>
      </c>
      <c r="E8521" s="72" t="s">
        <v>183</v>
      </c>
      <c r="F8521" s="73">
        <v>8998</v>
      </c>
      <c r="G8521" s="72" t="s">
        <v>14</v>
      </c>
      <c r="H8521" s="72" t="s">
        <v>155</v>
      </c>
      <c r="I8521" s="72" t="s">
        <v>16</v>
      </c>
      <c r="J8521" s="72" t="s">
        <v>18</v>
      </c>
      <c r="K8521" s="72" t="s">
        <v>147</v>
      </c>
      <c r="L8521" s="72" t="s">
        <v>369</v>
      </c>
      <c r="M8521" s="72" t="s">
        <v>163</v>
      </c>
    </row>
    <row r="8522" spans="2:13" x14ac:dyDescent="0.25">
      <c r="B8522" s="72" t="s">
        <v>143</v>
      </c>
      <c r="C8522" s="72" t="s">
        <v>144</v>
      </c>
      <c r="D8522" s="72" t="s">
        <v>12</v>
      </c>
      <c r="E8522" s="72" t="s">
        <v>154</v>
      </c>
      <c r="F8522" s="73">
        <v>-794</v>
      </c>
      <c r="G8522" s="72" t="s">
        <v>14</v>
      </c>
      <c r="H8522" s="72" t="s">
        <v>155</v>
      </c>
      <c r="I8522" s="72" t="s">
        <v>16</v>
      </c>
      <c r="J8522" s="72" t="s">
        <v>18</v>
      </c>
      <c r="K8522" s="72" t="s">
        <v>33</v>
      </c>
      <c r="L8522" s="72" t="s">
        <v>359</v>
      </c>
      <c r="M8522" s="72"/>
    </row>
    <row r="8523" spans="2:13" x14ac:dyDescent="0.25">
      <c r="B8523" s="72" t="s">
        <v>143</v>
      </c>
      <c r="C8523" s="72" t="s">
        <v>144</v>
      </c>
      <c r="D8523" s="72" t="s">
        <v>12</v>
      </c>
      <c r="E8523" s="72" t="s">
        <v>164</v>
      </c>
      <c r="F8523" s="73">
        <v>-30607</v>
      </c>
      <c r="G8523" s="72" t="s">
        <v>14</v>
      </c>
      <c r="H8523" s="72" t="s">
        <v>15</v>
      </c>
      <c r="I8523" s="72" t="s">
        <v>16</v>
      </c>
      <c r="J8523" s="72" t="s">
        <v>18</v>
      </c>
      <c r="K8523" s="72" t="s">
        <v>21</v>
      </c>
      <c r="L8523" s="72" t="s">
        <v>547</v>
      </c>
      <c r="M8523" s="72"/>
    </row>
    <row r="8524" spans="2:13" x14ac:dyDescent="0.25">
      <c r="B8524" s="72" t="s">
        <v>143</v>
      </c>
      <c r="C8524" s="72" t="s">
        <v>144</v>
      </c>
      <c r="D8524" s="72" t="s">
        <v>12</v>
      </c>
      <c r="E8524" s="72" t="s">
        <v>188</v>
      </c>
      <c r="F8524" s="73">
        <v>874880</v>
      </c>
      <c r="G8524" s="72" t="s">
        <v>14</v>
      </c>
      <c r="H8524" s="72" t="s">
        <v>155</v>
      </c>
      <c r="I8524" s="72" t="s">
        <v>16</v>
      </c>
      <c r="J8524" s="72" t="s">
        <v>18</v>
      </c>
      <c r="K8524" s="72" t="s">
        <v>267</v>
      </c>
      <c r="L8524" s="72" t="s">
        <v>381</v>
      </c>
      <c r="M8524" s="72" t="s">
        <v>191</v>
      </c>
    </row>
    <row r="8525" spans="2:13" x14ac:dyDescent="0.25">
      <c r="B8525" s="72" t="s">
        <v>143</v>
      </c>
      <c r="C8525" s="72" t="s">
        <v>144</v>
      </c>
      <c r="D8525" s="72" t="s">
        <v>12</v>
      </c>
      <c r="E8525" s="72" t="s">
        <v>181</v>
      </c>
      <c r="F8525" s="73">
        <v>-42</v>
      </c>
      <c r="G8525" s="72" t="s">
        <v>14</v>
      </c>
      <c r="H8525" s="72" t="s">
        <v>155</v>
      </c>
      <c r="I8525" s="72" t="s">
        <v>16</v>
      </c>
      <c r="J8525" s="72" t="s">
        <v>18</v>
      </c>
      <c r="K8525" s="72" t="s">
        <v>33</v>
      </c>
      <c r="L8525" s="72" t="s">
        <v>187</v>
      </c>
      <c r="M8525" s="72"/>
    </row>
    <row r="8526" spans="2:13" x14ac:dyDescent="0.25">
      <c r="B8526" s="72" t="s">
        <v>143</v>
      </c>
      <c r="C8526" s="72" t="s">
        <v>144</v>
      </c>
      <c r="D8526" s="72" t="s">
        <v>12</v>
      </c>
      <c r="E8526" s="72" t="s">
        <v>177</v>
      </c>
      <c r="F8526" s="73">
        <v>1513</v>
      </c>
      <c r="G8526" s="72" t="s">
        <v>14</v>
      </c>
      <c r="H8526" s="72" t="s">
        <v>155</v>
      </c>
      <c r="I8526" s="72" t="s">
        <v>16</v>
      </c>
      <c r="J8526" s="72" t="s">
        <v>18</v>
      </c>
      <c r="K8526" s="72" t="s">
        <v>147</v>
      </c>
      <c r="L8526" s="72" t="s">
        <v>606</v>
      </c>
      <c r="M8526" s="72"/>
    </row>
    <row r="8527" spans="2:13" x14ac:dyDescent="0.25">
      <c r="B8527" s="72" t="s">
        <v>143</v>
      </c>
      <c r="C8527" s="72" t="s">
        <v>144</v>
      </c>
      <c r="D8527" s="72" t="s">
        <v>12</v>
      </c>
      <c r="E8527" s="72" t="s">
        <v>164</v>
      </c>
      <c r="F8527" s="73">
        <v>-68775</v>
      </c>
      <c r="G8527" s="72" t="s">
        <v>14</v>
      </c>
      <c r="H8527" s="72" t="s">
        <v>155</v>
      </c>
      <c r="I8527" s="72" t="s">
        <v>16</v>
      </c>
      <c r="J8527" s="72" t="s">
        <v>18</v>
      </c>
      <c r="K8527" s="72" t="s">
        <v>267</v>
      </c>
      <c r="L8527" s="72" t="s">
        <v>659</v>
      </c>
      <c r="M8527" s="72"/>
    </row>
    <row r="8528" spans="2:13" x14ac:dyDescent="0.25">
      <c r="B8528" s="72" t="s">
        <v>143</v>
      </c>
      <c r="C8528" s="72" t="s">
        <v>144</v>
      </c>
      <c r="D8528" s="72" t="s">
        <v>12</v>
      </c>
      <c r="E8528" s="72" t="s">
        <v>164</v>
      </c>
      <c r="F8528" s="73">
        <v>-135</v>
      </c>
      <c r="G8528" s="72" t="s">
        <v>14</v>
      </c>
      <c r="H8528" s="72" t="s">
        <v>15</v>
      </c>
      <c r="I8528" s="72" t="s">
        <v>16</v>
      </c>
      <c r="J8528" s="72" t="s">
        <v>18</v>
      </c>
      <c r="K8528" s="72" t="s">
        <v>214</v>
      </c>
      <c r="L8528" s="72" t="s">
        <v>614</v>
      </c>
      <c r="M8528" s="72"/>
    </row>
    <row r="8529" spans="2:13" x14ac:dyDescent="0.25">
      <c r="B8529" s="72" t="s">
        <v>143</v>
      </c>
      <c r="C8529" s="72" t="s">
        <v>144</v>
      </c>
      <c r="D8529" s="72" t="s">
        <v>12</v>
      </c>
      <c r="E8529" s="72" t="s">
        <v>229</v>
      </c>
      <c r="F8529" s="73">
        <v>-9373</v>
      </c>
      <c r="G8529" s="72" t="s">
        <v>14</v>
      </c>
      <c r="H8529" s="72" t="s">
        <v>15</v>
      </c>
      <c r="I8529" s="72" t="s">
        <v>16</v>
      </c>
      <c r="J8529" s="72" t="s">
        <v>18</v>
      </c>
      <c r="K8529" s="72" t="s">
        <v>33</v>
      </c>
      <c r="L8529" s="72" t="s">
        <v>742</v>
      </c>
      <c r="M8529" s="72"/>
    </row>
    <row r="8530" spans="2:13" x14ac:dyDescent="0.25">
      <c r="B8530" s="72" t="s">
        <v>143</v>
      </c>
      <c r="C8530" s="72" t="s">
        <v>144</v>
      </c>
      <c r="D8530" s="72" t="s">
        <v>12</v>
      </c>
      <c r="E8530" s="72" t="s">
        <v>209</v>
      </c>
      <c r="F8530" s="73">
        <v>1588740</v>
      </c>
      <c r="G8530" s="72" t="s">
        <v>14</v>
      </c>
      <c r="H8530" s="72" t="s">
        <v>155</v>
      </c>
      <c r="I8530" s="72" t="s">
        <v>16</v>
      </c>
      <c r="J8530" s="72" t="s">
        <v>18</v>
      </c>
      <c r="K8530" s="72" t="s">
        <v>33</v>
      </c>
      <c r="L8530" s="72" t="s">
        <v>419</v>
      </c>
      <c r="M8530" s="72" t="s">
        <v>159</v>
      </c>
    </row>
    <row r="8531" spans="2:13" x14ac:dyDescent="0.25">
      <c r="B8531" s="72" t="s">
        <v>143</v>
      </c>
      <c r="C8531" s="72" t="s">
        <v>144</v>
      </c>
      <c r="D8531" s="72" t="s">
        <v>12</v>
      </c>
      <c r="E8531" s="72" t="s">
        <v>188</v>
      </c>
      <c r="F8531" s="73">
        <v>291261</v>
      </c>
      <c r="G8531" s="72" t="s">
        <v>14</v>
      </c>
      <c r="H8531" s="72" t="s">
        <v>15</v>
      </c>
      <c r="I8531" s="72" t="s">
        <v>16</v>
      </c>
      <c r="J8531" s="72" t="s">
        <v>18</v>
      </c>
      <c r="K8531" s="72" t="s">
        <v>189</v>
      </c>
      <c r="L8531" s="72" t="s">
        <v>426</v>
      </c>
      <c r="M8531" s="72" t="s">
        <v>191</v>
      </c>
    </row>
    <row r="8532" spans="2:13" x14ac:dyDescent="0.25">
      <c r="B8532" s="72" t="s">
        <v>143</v>
      </c>
      <c r="C8532" s="72" t="s">
        <v>144</v>
      </c>
      <c r="D8532" s="72" t="s">
        <v>12</v>
      </c>
      <c r="E8532" s="72" t="s">
        <v>152</v>
      </c>
      <c r="F8532" s="73">
        <v>-415</v>
      </c>
      <c r="G8532" s="72" t="s">
        <v>14</v>
      </c>
      <c r="H8532" s="72" t="s">
        <v>155</v>
      </c>
      <c r="I8532" s="72" t="s">
        <v>136</v>
      </c>
      <c r="J8532" s="72" t="s">
        <v>18</v>
      </c>
      <c r="K8532" s="72" t="s">
        <v>24</v>
      </c>
      <c r="L8532" s="72" t="s">
        <v>645</v>
      </c>
      <c r="M8532" s="72"/>
    </row>
    <row r="8533" spans="2:13" x14ac:dyDescent="0.25">
      <c r="B8533" s="72" t="s">
        <v>143</v>
      </c>
      <c r="C8533" s="72" t="s">
        <v>144</v>
      </c>
      <c r="D8533" s="72" t="s">
        <v>12</v>
      </c>
      <c r="E8533" s="72" t="s">
        <v>229</v>
      </c>
      <c r="F8533" s="73">
        <v>-84292</v>
      </c>
      <c r="G8533" s="72" t="s">
        <v>14</v>
      </c>
      <c r="H8533" s="72" t="s">
        <v>15</v>
      </c>
      <c r="I8533" s="72" t="s">
        <v>16</v>
      </c>
      <c r="J8533" s="72" t="s">
        <v>18</v>
      </c>
      <c r="K8533" s="72" t="s">
        <v>24</v>
      </c>
      <c r="L8533" s="72" t="s">
        <v>799</v>
      </c>
      <c r="M8533" s="72"/>
    </row>
    <row r="8534" spans="2:13" x14ac:dyDescent="0.25">
      <c r="B8534" s="72" t="s">
        <v>143</v>
      </c>
      <c r="C8534" s="72" t="s">
        <v>144</v>
      </c>
      <c r="D8534" s="72" t="s">
        <v>12</v>
      </c>
      <c r="E8534" s="72" t="s">
        <v>175</v>
      </c>
      <c r="F8534" s="73">
        <v>-65229</v>
      </c>
      <c r="G8534" s="72" t="s">
        <v>14</v>
      </c>
      <c r="H8534" s="72" t="s">
        <v>15</v>
      </c>
      <c r="I8534" s="72" t="s">
        <v>16</v>
      </c>
      <c r="J8534" s="72" t="s">
        <v>18</v>
      </c>
      <c r="K8534" s="72" t="s">
        <v>165</v>
      </c>
      <c r="L8534" s="72" t="s">
        <v>563</v>
      </c>
      <c r="M8534" s="72"/>
    </row>
    <row r="8535" spans="2:13" x14ac:dyDescent="0.25">
      <c r="B8535" s="72" t="s">
        <v>143</v>
      </c>
      <c r="C8535" s="72" t="s">
        <v>144</v>
      </c>
      <c r="D8535" s="72" t="s">
        <v>12</v>
      </c>
      <c r="E8535" s="72" t="s">
        <v>145</v>
      </c>
      <c r="F8535" s="73">
        <v>-19169</v>
      </c>
      <c r="G8535" s="72" t="s">
        <v>14</v>
      </c>
      <c r="H8535" s="72" t="s">
        <v>15</v>
      </c>
      <c r="I8535" s="72" t="s">
        <v>16</v>
      </c>
      <c r="J8535" s="72" t="s">
        <v>18</v>
      </c>
      <c r="K8535" s="72" t="s">
        <v>189</v>
      </c>
      <c r="L8535" s="72" t="s">
        <v>505</v>
      </c>
      <c r="M8535" s="72"/>
    </row>
    <row r="8536" spans="2:13" x14ac:dyDescent="0.25">
      <c r="B8536" s="72" t="s">
        <v>143</v>
      </c>
      <c r="C8536" s="72" t="s">
        <v>144</v>
      </c>
      <c r="D8536" s="72" t="s">
        <v>12</v>
      </c>
      <c r="E8536" s="72" t="s">
        <v>292</v>
      </c>
      <c r="F8536" s="73">
        <v>176618</v>
      </c>
      <c r="G8536" s="72" t="s">
        <v>14</v>
      </c>
      <c r="H8536" s="72" t="s">
        <v>15</v>
      </c>
      <c r="I8536" s="72" t="s">
        <v>16</v>
      </c>
      <c r="J8536" s="72" t="s">
        <v>18</v>
      </c>
      <c r="K8536" s="72" t="s">
        <v>147</v>
      </c>
      <c r="L8536" s="72" t="s">
        <v>278</v>
      </c>
      <c r="M8536" s="72" t="s">
        <v>522</v>
      </c>
    </row>
    <row r="8537" spans="2:13" x14ac:dyDescent="0.25">
      <c r="B8537" s="72" t="s">
        <v>143</v>
      </c>
      <c r="C8537" s="72" t="s">
        <v>144</v>
      </c>
      <c r="D8537" s="72" t="s">
        <v>12</v>
      </c>
      <c r="E8537" s="72" t="s">
        <v>145</v>
      </c>
      <c r="F8537" s="73">
        <v>-118804</v>
      </c>
      <c r="G8537" s="72" t="s">
        <v>14</v>
      </c>
      <c r="H8537" s="72" t="s">
        <v>15</v>
      </c>
      <c r="I8537" s="72" t="s">
        <v>16</v>
      </c>
      <c r="J8537" s="72" t="s">
        <v>18</v>
      </c>
      <c r="K8537" s="72" t="s">
        <v>21</v>
      </c>
      <c r="L8537" s="72" t="s">
        <v>198</v>
      </c>
      <c r="M8537" s="72"/>
    </row>
    <row r="8538" spans="2:13" x14ac:dyDescent="0.25">
      <c r="B8538" s="72" t="s">
        <v>143</v>
      </c>
      <c r="C8538" s="72" t="s">
        <v>144</v>
      </c>
      <c r="D8538" s="72" t="s">
        <v>12</v>
      </c>
      <c r="E8538" s="72" t="s">
        <v>157</v>
      </c>
      <c r="F8538" s="73">
        <v>856886</v>
      </c>
      <c r="G8538" s="72" t="s">
        <v>14</v>
      </c>
      <c r="H8538" s="72" t="s">
        <v>15</v>
      </c>
      <c r="I8538" s="72" t="s">
        <v>16</v>
      </c>
      <c r="J8538" s="72" t="s">
        <v>18</v>
      </c>
      <c r="K8538" s="72" t="s">
        <v>245</v>
      </c>
      <c r="L8538" s="72" t="s">
        <v>246</v>
      </c>
      <c r="M8538" s="72" t="s">
        <v>334</v>
      </c>
    </row>
    <row r="8539" spans="2:13" x14ac:dyDescent="0.25">
      <c r="B8539" s="72" t="s">
        <v>143</v>
      </c>
      <c r="C8539" s="72" t="s">
        <v>144</v>
      </c>
      <c r="D8539" s="72" t="s">
        <v>12</v>
      </c>
      <c r="E8539" s="72" t="s">
        <v>154</v>
      </c>
      <c r="F8539" s="73">
        <v>-29268</v>
      </c>
      <c r="G8539" s="72" t="s">
        <v>14</v>
      </c>
      <c r="H8539" s="72" t="s">
        <v>155</v>
      </c>
      <c r="I8539" s="72" t="s">
        <v>16</v>
      </c>
      <c r="J8539" s="72" t="s">
        <v>18</v>
      </c>
      <c r="K8539" s="72" t="s">
        <v>33</v>
      </c>
      <c r="L8539" s="72" t="s">
        <v>436</v>
      </c>
      <c r="M8539" s="72"/>
    </row>
    <row r="8540" spans="2:13" x14ac:dyDescent="0.25">
      <c r="B8540" s="72" t="s">
        <v>143</v>
      </c>
      <c r="C8540" s="72" t="s">
        <v>144</v>
      </c>
      <c r="D8540" s="72" t="s">
        <v>12</v>
      </c>
      <c r="E8540" s="72" t="s">
        <v>181</v>
      </c>
      <c r="F8540" s="73">
        <v>-1702</v>
      </c>
      <c r="G8540" s="72" t="s">
        <v>14</v>
      </c>
      <c r="H8540" s="72" t="s">
        <v>15</v>
      </c>
      <c r="I8540" s="72" t="s">
        <v>16</v>
      </c>
      <c r="J8540" s="72" t="s">
        <v>18</v>
      </c>
      <c r="K8540" s="72" t="s">
        <v>147</v>
      </c>
      <c r="L8540" s="72" t="s">
        <v>444</v>
      </c>
      <c r="M8540" s="72"/>
    </row>
    <row r="8541" spans="2:13" x14ac:dyDescent="0.25">
      <c r="B8541" s="72" t="s">
        <v>143</v>
      </c>
      <c r="C8541" s="72" t="s">
        <v>144</v>
      </c>
      <c r="D8541" s="72" t="s">
        <v>12</v>
      </c>
      <c r="E8541" s="72" t="s">
        <v>152</v>
      </c>
      <c r="F8541" s="73">
        <v>-7391</v>
      </c>
      <c r="G8541" s="72" t="s">
        <v>14</v>
      </c>
      <c r="H8541" s="72" t="s">
        <v>15</v>
      </c>
      <c r="I8541" s="72" t="s">
        <v>16</v>
      </c>
      <c r="J8541" s="72" t="s">
        <v>18</v>
      </c>
      <c r="K8541" s="72" t="s">
        <v>205</v>
      </c>
      <c r="L8541" s="72" t="s">
        <v>460</v>
      </c>
      <c r="M8541" s="72"/>
    </row>
    <row r="8542" spans="2:13" x14ac:dyDescent="0.25">
      <c r="B8542" s="72" t="s">
        <v>143</v>
      </c>
      <c r="C8542" s="72" t="s">
        <v>144</v>
      </c>
      <c r="D8542" s="72" t="s">
        <v>12</v>
      </c>
      <c r="E8542" s="72" t="s">
        <v>282</v>
      </c>
      <c r="F8542" s="73">
        <v>-10219</v>
      </c>
      <c r="G8542" s="72" t="s">
        <v>14</v>
      </c>
      <c r="H8542" s="72" t="s">
        <v>15</v>
      </c>
      <c r="I8542" s="72" t="s">
        <v>16</v>
      </c>
      <c r="J8542" s="72" t="s">
        <v>18</v>
      </c>
      <c r="K8542" s="72" t="s">
        <v>21</v>
      </c>
      <c r="L8542" s="72" t="s">
        <v>28</v>
      </c>
      <c r="M8542" s="72"/>
    </row>
    <row r="8543" spans="2:13" x14ac:dyDescent="0.25">
      <c r="B8543" s="72" t="s">
        <v>143</v>
      </c>
      <c r="C8543" s="72" t="s">
        <v>144</v>
      </c>
      <c r="D8543" s="72" t="s">
        <v>12</v>
      </c>
      <c r="E8543" s="72" t="s">
        <v>183</v>
      </c>
      <c r="F8543" s="73">
        <v>319377</v>
      </c>
      <c r="G8543" s="72" t="s">
        <v>14</v>
      </c>
      <c r="H8543" s="72" t="s">
        <v>15</v>
      </c>
      <c r="I8543" s="72" t="s">
        <v>16</v>
      </c>
      <c r="J8543" s="72" t="s">
        <v>18</v>
      </c>
      <c r="K8543" s="72" t="s">
        <v>21</v>
      </c>
      <c r="L8543" s="72" t="s">
        <v>609</v>
      </c>
      <c r="M8543" s="72" t="s">
        <v>186</v>
      </c>
    </row>
    <row r="8544" spans="2:13" x14ac:dyDescent="0.25">
      <c r="B8544" s="72" t="s">
        <v>143</v>
      </c>
      <c r="C8544" s="72" t="s">
        <v>144</v>
      </c>
      <c r="D8544" s="72" t="s">
        <v>12</v>
      </c>
      <c r="E8544" s="72" t="s">
        <v>227</v>
      </c>
      <c r="F8544" s="73">
        <v>48071</v>
      </c>
      <c r="G8544" s="72" t="s">
        <v>14</v>
      </c>
      <c r="H8544" s="72" t="s">
        <v>15</v>
      </c>
      <c r="I8544" s="72" t="s">
        <v>16</v>
      </c>
      <c r="J8544" s="72" t="s">
        <v>18</v>
      </c>
      <c r="K8544" s="72" t="s">
        <v>189</v>
      </c>
      <c r="L8544" s="72" t="s">
        <v>735</v>
      </c>
      <c r="M8544" s="72" t="s">
        <v>248</v>
      </c>
    </row>
    <row r="8545" spans="2:13" x14ac:dyDescent="0.25">
      <c r="B8545" s="72" t="s">
        <v>143</v>
      </c>
      <c r="C8545" s="72" t="s">
        <v>144</v>
      </c>
      <c r="D8545" s="72" t="s">
        <v>12</v>
      </c>
      <c r="E8545" s="72" t="s">
        <v>439</v>
      </c>
      <c r="F8545" s="73">
        <v>728056</v>
      </c>
      <c r="G8545" s="72" t="s">
        <v>14</v>
      </c>
      <c r="H8545" s="72" t="s">
        <v>155</v>
      </c>
      <c r="I8545" s="72" t="s">
        <v>16</v>
      </c>
      <c r="J8545" s="72" t="s">
        <v>18</v>
      </c>
      <c r="K8545" s="72" t="s">
        <v>33</v>
      </c>
      <c r="L8545" s="72" t="s">
        <v>392</v>
      </c>
      <c r="M8545" s="72"/>
    </row>
    <row r="8546" spans="2:13" x14ac:dyDescent="0.25">
      <c r="B8546" s="72" t="s">
        <v>143</v>
      </c>
      <c r="C8546" s="72" t="s">
        <v>144</v>
      </c>
      <c r="D8546" s="72" t="s">
        <v>12</v>
      </c>
      <c r="E8546" s="72" t="s">
        <v>175</v>
      </c>
      <c r="F8546" s="73">
        <v>-774971</v>
      </c>
      <c r="G8546" s="72" t="s">
        <v>14</v>
      </c>
      <c r="H8546" s="72" t="s">
        <v>15</v>
      </c>
      <c r="I8546" s="72" t="s">
        <v>16</v>
      </c>
      <c r="J8546" s="72" t="s">
        <v>18</v>
      </c>
      <c r="K8546" s="72" t="s">
        <v>205</v>
      </c>
      <c r="L8546" s="72" t="s">
        <v>540</v>
      </c>
      <c r="M8546" s="72"/>
    </row>
    <row r="8547" spans="2:13" x14ac:dyDescent="0.25">
      <c r="B8547" s="72" t="s">
        <v>143</v>
      </c>
      <c r="C8547" s="72" t="s">
        <v>144</v>
      </c>
      <c r="D8547" s="72" t="s">
        <v>12</v>
      </c>
      <c r="E8547" s="72" t="s">
        <v>199</v>
      </c>
      <c r="F8547" s="73">
        <v>179805</v>
      </c>
      <c r="G8547" s="72" t="s">
        <v>14</v>
      </c>
      <c r="H8547" s="72" t="s">
        <v>15</v>
      </c>
      <c r="I8547" s="72" t="s">
        <v>16</v>
      </c>
      <c r="J8547" s="72" t="s">
        <v>18</v>
      </c>
      <c r="K8547" s="72" t="s">
        <v>161</v>
      </c>
      <c r="L8547" s="72" t="s">
        <v>534</v>
      </c>
      <c r="M8547" s="72"/>
    </row>
    <row r="8548" spans="2:13" x14ac:dyDescent="0.25">
      <c r="B8548" s="72" t="s">
        <v>143</v>
      </c>
      <c r="C8548" s="72" t="s">
        <v>144</v>
      </c>
      <c r="D8548" s="72" t="s">
        <v>12</v>
      </c>
      <c r="E8548" s="72" t="s">
        <v>152</v>
      </c>
      <c r="F8548" s="73">
        <v>-2178</v>
      </c>
      <c r="G8548" s="72" t="s">
        <v>14</v>
      </c>
      <c r="H8548" s="72" t="s">
        <v>15</v>
      </c>
      <c r="I8548" s="72" t="s">
        <v>16</v>
      </c>
      <c r="J8548" s="72" t="s">
        <v>18</v>
      </c>
      <c r="K8548" s="72" t="s">
        <v>33</v>
      </c>
      <c r="L8548" s="72" t="s">
        <v>682</v>
      </c>
      <c r="M8548" s="72"/>
    </row>
    <row r="8549" spans="2:13" x14ac:dyDescent="0.25">
      <c r="B8549" s="72" t="s">
        <v>143</v>
      </c>
      <c r="C8549" s="72" t="s">
        <v>144</v>
      </c>
      <c r="D8549" s="72" t="s">
        <v>12</v>
      </c>
      <c r="E8549" s="72" t="s">
        <v>280</v>
      </c>
      <c r="F8549" s="73">
        <v>33128</v>
      </c>
      <c r="G8549" s="72" t="s">
        <v>14</v>
      </c>
      <c r="H8549" s="72" t="s">
        <v>15</v>
      </c>
      <c r="I8549" s="72" t="s">
        <v>16</v>
      </c>
      <c r="J8549" s="72" t="s">
        <v>18</v>
      </c>
      <c r="K8549" s="72" t="s">
        <v>184</v>
      </c>
      <c r="L8549" s="72" t="s">
        <v>639</v>
      </c>
      <c r="M8549" s="72" t="s">
        <v>203</v>
      </c>
    </row>
    <row r="8550" spans="2:13" x14ac:dyDescent="0.25">
      <c r="B8550" s="72" t="s">
        <v>143</v>
      </c>
      <c r="C8550" s="72" t="s">
        <v>144</v>
      </c>
      <c r="D8550" s="72" t="s">
        <v>12</v>
      </c>
      <c r="E8550" s="72" t="s">
        <v>229</v>
      </c>
      <c r="F8550" s="73">
        <v>-899</v>
      </c>
      <c r="G8550" s="72" t="s">
        <v>14</v>
      </c>
      <c r="H8550" s="72" t="s">
        <v>15</v>
      </c>
      <c r="I8550" s="72" t="s">
        <v>136</v>
      </c>
      <c r="J8550" s="72" t="s">
        <v>18</v>
      </c>
      <c r="K8550" s="72" t="s">
        <v>147</v>
      </c>
      <c r="L8550" s="72" t="s">
        <v>380</v>
      </c>
      <c r="M8550" s="72"/>
    </row>
    <row r="8551" spans="2:13" x14ac:dyDescent="0.25">
      <c r="B8551" s="72" t="s">
        <v>143</v>
      </c>
      <c r="C8551" s="72" t="s">
        <v>144</v>
      </c>
      <c r="D8551" s="72" t="s">
        <v>12</v>
      </c>
      <c r="E8551" s="72" t="s">
        <v>197</v>
      </c>
      <c r="F8551" s="73">
        <v>124415</v>
      </c>
      <c r="G8551" s="72" t="s">
        <v>14</v>
      </c>
      <c r="H8551" s="72" t="s">
        <v>155</v>
      </c>
      <c r="I8551" s="72" t="s">
        <v>16</v>
      </c>
      <c r="J8551" s="72" t="s">
        <v>18</v>
      </c>
      <c r="K8551" s="72" t="s">
        <v>147</v>
      </c>
      <c r="L8551" s="72" t="s">
        <v>273</v>
      </c>
      <c r="M8551" s="72" t="s">
        <v>163</v>
      </c>
    </row>
    <row r="8552" spans="2:13" x14ac:dyDescent="0.25">
      <c r="B8552" s="72" t="s">
        <v>143</v>
      </c>
      <c r="C8552" s="72" t="s">
        <v>144</v>
      </c>
      <c r="D8552" s="72" t="s">
        <v>12</v>
      </c>
      <c r="E8552" s="72" t="s">
        <v>177</v>
      </c>
      <c r="F8552" s="73">
        <v>2555</v>
      </c>
      <c r="G8552" s="72" t="s">
        <v>14</v>
      </c>
      <c r="H8552" s="72" t="s">
        <v>155</v>
      </c>
      <c r="I8552" s="72" t="s">
        <v>16</v>
      </c>
      <c r="J8552" s="72" t="s">
        <v>18</v>
      </c>
      <c r="K8552" s="72" t="s">
        <v>33</v>
      </c>
      <c r="L8552" s="72" t="s">
        <v>385</v>
      </c>
      <c r="M8552" s="72"/>
    </row>
    <row r="8553" spans="2:13" x14ac:dyDescent="0.25">
      <c r="B8553" s="72" t="s">
        <v>143</v>
      </c>
      <c r="C8553" s="72" t="s">
        <v>144</v>
      </c>
      <c r="D8553" s="72" t="s">
        <v>12</v>
      </c>
      <c r="E8553" s="72" t="s">
        <v>227</v>
      </c>
      <c r="F8553" s="73">
        <v>236675</v>
      </c>
      <c r="G8553" s="72" t="s">
        <v>14</v>
      </c>
      <c r="H8553" s="72" t="s">
        <v>155</v>
      </c>
      <c r="I8553" s="72" t="s">
        <v>16</v>
      </c>
      <c r="J8553" s="72" t="s">
        <v>18</v>
      </c>
      <c r="K8553" s="72" t="s">
        <v>33</v>
      </c>
      <c r="L8553" s="72" t="s">
        <v>239</v>
      </c>
      <c r="M8553" s="72" t="s">
        <v>191</v>
      </c>
    </row>
    <row r="8554" spans="2:13" x14ac:dyDescent="0.25">
      <c r="B8554" s="72" t="s">
        <v>143</v>
      </c>
      <c r="C8554" s="72" t="s">
        <v>144</v>
      </c>
      <c r="D8554" s="72" t="s">
        <v>12</v>
      </c>
      <c r="E8554" s="72" t="s">
        <v>177</v>
      </c>
      <c r="F8554" s="73">
        <v>41807</v>
      </c>
      <c r="G8554" s="72" t="s">
        <v>14</v>
      </c>
      <c r="H8554" s="72" t="s">
        <v>155</v>
      </c>
      <c r="I8554" s="72" t="s">
        <v>16</v>
      </c>
      <c r="J8554" s="72" t="s">
        <v>18</v>
      </c>
      <c r="K8554" s="72" t="s">
        <v>33</v>
      </c>
      <c r="L8554" s="72" t="s">
        <v>344</v>
      </c>
      <c r="M8554" s="72"/>
    </row>
    <row r="8555" spans="2:13" x14ac:dyDescent="0.25">
      <c r="B8555" s="72" t="s">
        <v>143</v>
      </c>
      <c r="C8555" s="72" t="s">
        <v>144</v>
      </c>
      <c r="D8555" s="72" t="s">
        <v>12</v>
      </c>
      <c r="E8555" s="72" t="s">
        <v>219</v>
      </c>
      <c r="F8555" s="73">
        <v>866</v>
      </c>
      <c r="G8555" s="72" t="s">
        <v>14</v>
      </c>
      <c r="H8555" s="72" t="s">
        <v>15</v>
      </c>
      <c r="I8555" s="72" t="s">
        <v>16</v>
      </c>
      <c r="J8555" s="72" t="s">
        <v>18</v>
      </c>
      <c r="K8555" s="72" t="s">
        <v>33</v>
      </c>
      <c r="L8555" s="72" t="s">
        <v>752</v>
      </c>
      <c r="M8555" s="72"/>
    </row>
    <row r="8556" spans="2:13" x14ac:dyDescent="0.25">
      <c r="B8556" s="72" t="s">
        <v>143</v>
      </c>
      <c r="C8556" s="72" t="s">
        <v>144</v>
      </c>
      <c r="D8556" s="72" t="s">
        <v>12</v>
      </c>
      <c r="E8556" s="72" t="s">
        <v>181</v>
      </c>
      <c r="F8556" s="73">
        <v>-805</v>
      </c>
      <c r="G8556" s="72" t="s">
        <v>14</v>
      </c>
      <c r="H8556" s="72" t="s">
        <v>15</v>
      </c>
      <c r="I8556" s="72" t="s">
        <v>16</v>
      </c>
      <c r="J8556" s="72" t="s">
        <v>18</v>
      </c>
      <c r="K8556" s="72" t="s">
        <v>147</v>
      </c>
      <c r="L8556" s="72" t="s">
        <v>389</v>
      </c>
      <c r="M8556" s="72"/>
    </row>
    <row r="8557" spans="2:13" x14ac:dyDescent="0.25">
      <c r="B8557" s="72" t="s">
        <v>143</v>
      </c>
      <c r="C8557" s="72" t="s">
        <v>144</v>
      </c>
      <c r="D8557" s="72" t="s">
        <v>12</v>
      </c>
      <c r="E8557" s="72" t="s">
        <v>152</v>
      </c>
      <c r="F8557" s="73">
        <v>-15976</v>
      </c>
      <c r="G8557" s="72" t="s">
        <v>14</v>
      </c>
      <c r="H8557" s="72" t="s">
        <v>15</v>
      </c>
      <c r="I8557" s="72" t="s">
        <v>16</v>
      </c>
      <c r="J8557" s="72" t="s">
        <v>18</v>
      </c>
      <c r="K8557" s="72" t="s">
        <v>33</v>
      </c>
      <c r="L8557" s="72" t="s">
        <v>458</v>
      </c>
      <c r="M8557" s="72"/>
    </row>
    <row r="8558" spans="2:13" x14ac:dyDescent="0.25">
      <c r="B8558" s="72" t="s">
        <v>143</v>
      </c>
      <c r="C8558" s="72" t="s">
        <v>144</v>
      </c>
      <c r="D8558" s="72" t="s">
        <v>12</v>
      </c>
      <c r="E8558" s="72" t="s">
        <v>282</v>
      </c>
      <c r="F8558" s="73">
        <v>-641</v>
      </c>
      <c r="G8558" s="72" t="s">
        <v>14</v>
      </c>
      <c r="H8558" s="72" t="s">
        <v>15</v>
      </c>
      <c r="I8558" s="72" t="s">
        <v>16</v>
      </c>
      <c r="J8558" s="72" t="s">
        <v>18</v>
      </c>
      <c r="K8558" s="72" t="s">
        <v>147</v>
      </c>
      <c r="L8558" s="72" t="s">
        <v>437</v>
      </c>
      <c r="M8558" s="72"/>
    </row>
    <row r="8559" spans="2:13" x14ac:dyDescent="0.25">
      <c r="B8559" s="72" t="s">
        <v>143</v>
      </c>
      <c r="C8559" s="72" t="s">
        <v>144</v>
      </c>
      <c r="D8559" s="72" t="s">
        <v>12</v>
      </c>
      <c r="E8559" s="72" t="s">
        <v>160</v>
      </c>
      <c r="F8559" s="73">
        <v>66738</v>
      </c>
      <c r="G8559" s="72" t="s">
        <v>14</v>
      </c>
      <c r="H8559" s="72" t="s">
        <v>155</v>
      </c>
      <c r="I8559" s="72" t="s">
        <v>16</v>
      </c>
      <c r="J8559" s="72" t="s">
        <v>18</v>
      </c>
      <c r="K8559" s="72" t="s">
        <v>267</v>
      </c>
      <c r="L8559" s="72" t="s">
        <v>673</v>
      </c>
      <c r="M8559" s="72" t="s">
        <v>248</v>
      </c>
    </row>
    <row r="8560" spans="2:13" x14ac:dyDescent="0.25">
      <c r="B8560" s="72" t="s">
        <v>143</v>
      </c>
      <c r="C8560" s="72" t="s">
        <v>144</v>
      </c>
      <c r="D8560" s="72" t="s">
        <v>12</v>
      </c>
      <c r="E8560" s="72" t="s">
        <v>188</v>
      </c>
      <c r="F8560" s="73">
        <v>257725</v>
      </c>
      <c r="G8560" s="72" t="s">
        <v>14</v>
      </c>
      <c r="H8560" s="72" t="s">
        <v>15</v>
      </c>
      <c r="I8560" s="72" t="s">
        <v>16</v>
      </c>
      <c r="J8560" s="72" t="s">
        <v>18</v>
      </c>
      <c r="K8560" s="72" t="s">
        <v>24</v>
      </c>
      <c r="L8560" s="72" t="s">
        <v>448</v>
      </c>
      <c r="M8560" s="72" t="s">
        <v>163</v>
      </c>
    </row>
    <row r="8561" spans="2:13" x14ac:dyDescent="0.25">
      <c r="B8561" s="72" t="s">
        <v>143</v>
      </c>
      <c r="C8561" s="72" t="s">
        <v>144</v>
      </c>
      <c r="D8561" s="72" t="s">
        <v>12</v>
      </c>
      <c r="E8561" s="72" t="s">
        <v>197</v>
      </c>
      <c r="F8561" s="73">
        <v>170382</v>
      </c>
      <c r="G8561" s="72" t="s">
        <v>14</v>
      </c>
      <c r="H8561" s="72" t="s">
        <v>155</v>
      </c>
      <c r="I8561" s="72" t="s">
        <v>16</v>
      </c>
      <c r="J8561" s="72" t="s">
        <v>18</v>
      </c>
      <c r="K8561" s="72" t="s">
        <v>33</v>
      </c>
      <c r="L8561" s="72" t="s">
        <v>385</v>
      </c>
      <c r="M8561" s="72" t="s">
        <v>248</v>
      </c>
    </row>
    <row r="8562" spans="2:13" x14ac:dyDescent="0.25">
      <c r="B8562" s="72" t="s">
        <v>143</v>
      </c>
      <c r="C8562" s="72" t="s">
        <v>144</v>
      </c>
      <c r="D8562" s="72" t="s">
        <v>12</v>
      </c>
      <c r="E8562" s="72" t="s">
        <v>145</v>
      </c>
      <c r="F8562" s="73">
        <v>-1554</v>
      </c>
      <c r="G8562" s="72" t="s">
        <v>14</v>
      </c>
      <c r="H8562" s="72" t="s">
        <v>15</v>
      </c>
      <c r="I8562" s="72" t="s">
        <v>136</v>
      </c>
      <c r="J8562" s="72" t="s">
        <v>18</v>
      </c>
      <c r="K8562" s="72" t="s">
        <v>21</v>
      </c>
      <c r="L8562" s="72" t="s">
        <v>291</v>
      </c>
      <c r="M8562" s="72"/>
    </row>
    <row r="8563" spans="2:13" x14ac:dyDescent="0.25">
      <c r="B8563" s="72" t="s">
        <v>143</v>
      </c>
      <c r="C8563" s="72" t="s">
        <v>144</v>
      </c>
      <c r="D8563" s="72" t="s">
        <v>12</v>
      </c>
      <c r="E8563" s="72" t="s">
        <v>152</v>
      </c>
      <c r="F8563" s="73">
        <v>-3947</v>
      </c>
      <c r="G8563" s="72" t="s">
        <v>14</v>
      </c>
      <c r="H8563" s="72" t="s">
        <v>15</v>
      </c>
      <c r="I8563" s="72" t="s">
        <v>16</v>
      </c>
      <c r="J8563" s="72" t="s">
        <v>18</v>
      </c>
      <c r="K8563" s="72" t="s">
        <v>214</v>
      </c>
      <c r="L8563" s="72" t="s">
        <v>319</v>
      </c>
      <c r="M8563" s="72"/>
    </row>
    <row r="8564" spans="2:13" x14ac:dyDescent="0.25">
      <c r="B8564" s="72" t="s">
        <v>143</v>
      </c>
      <c r="C8564" s="72" t="s">
        <v>144</v>
      </c>
      <c r="D8564" s="72" t="s">
        <v>12</v>
      </c>
      <c r="E8564" s="72" t="s">
        <v>282</v>
      </c>
      <c r="F8564" s="73">
        <v>-35</v>
      </c>
      <c r="G8564" s="72" t="s">
        <v>14</v>
      </c>
      <c r="H8564" s="72" t="s">
        <v>15</v>
      </c>
      <c r="I8564" s="72" t="s">
        <v>16</v>
      </c>
      <c r="J8564" s="72" t="s">
        <v>18</v>
      </c>
      <c r="K8564" s="72" t="s">
        <v>189</v>
      </c>
      <c r="L8564" s="72" t="s">
        <v>688</v>
      </c>
      <c r="M8564" s="72"/>
    </row>
    <row r="8565" spans="2:13" x14ac:dyDescent="0.25">
      <c r="B8565" s="72" t="s">
        <v>143</v>
      </c>
      <c r="C8565" s="72" t="s">
        <v>144</v>
      </c>
      <c r="D8565" s="72" t="s">
        <v>12</v>
      </c>
      <c r="E8565" s="72" t="s">
        <v>197</v>
      </c>
      <c r="F8565" s="73">
        <v>1115731</v>
      </c>
      <c r="G8565" s="72" t="s">
        <v>14</v>
      </c>
      <c r="H8565" s="72" t="s">
        <v>15</v>
      </c>
      <c r="I8565" s="72" t="s">
        <v>16</v>
      </c>
      <c r="J8565" s="72" t="s">
        <v>18</v>
      </c>
      <c r="K8565" s="72" t="s">
        <v>21</v>
      </c>
      <c r="L8565" s="72" t="s">
        <v>609</v>
      </c>
      <c r="M8565" s="72" t="s">
        <v>163</v>
      </c>
    </row>
    <row r="8566" spans="2:13" x14ac:dyDescent="0.25">
      <c r="B8566" s="72" t="s">
        <v>143</v>
      </c>
      <c r="C8566" s="72" t="s">
        <v>144</v>
      </c>
      <c r="D8566" s="72" t="s">
        <v>12</v>
      </c>
      <c r="E8566" s="72" t="s">
        <v>149</v>
      </c>
      <c r="F8566" s="73">
        <v>1410225</v>
      </c>
      <c r="G8566" s="72" t="s">
        <v>14</v>
      </c>
      <c r="H8566" s="72" t="s">
        <v>15</v>
      </c>
      <c r="I8566" s="72" t="s">
        <v>16</v>
      </c>
      <c r="J8566" s="72" t="s">
        <v>18</v>
      </c>
      <c r="K8566" s="72" t="s">
        <v>214</v>
      </c>
      <c r="L8566" s="72" t="s">
        <v>614</v>
      </c>
      <c r="M8566" s="72" t="s">
        <v>151</v>
      </c>
    </row>
    <row r="8567" spans="2:13" x14ac:dyDescent="0.25">
      <c r="B8567" s="72" t="s">
        <v>143</v>
      </c>
      <c r="C8567" s="72" t="s">
        <v>144</v>
      </c>
      <c r="D8567" s="72" t="s">
        <v>12</v>
      </c>
      <c r="E8567" s="72" t="s">
        <v>282</v>
      </c>
      <c r="F8567" s="73">
        <v>-531</v>
      </c>
      <c r="G8567" s="72" t="s">
        <v>31</v>
      </c>
      <c r="H8567" s="72" t="s">
        <v>15</v>
      </c>
      <c r="I8567" s="72" t="s">
        <v>16</v>
      </c>
      <c r="J8567" s="72" t="s">
        <v>18</v>
      </c>
      <c r="K8567" s="72" t="s">
        <v>27</v>
      </c>
      <c r="L8567" s="72" t="s">
        <v>28</v>
      </c>
      <c r="M8567" s="72"/>
    </row>
    <row r="8568" spans="2:13" x14ac:dyDescent="0.25">
      <c r="B8568" s="72" t="s">
        <v>143</v>
      </c>
      <c r="C8568" s="72" t="s">
        <v>144</v>
      </c>
      <c r="D8568" s="72" t="s">
        <v>12</v>
      </c>
      <c r="E8568" s="72" t="s">
        <v>160</v>
      </c>
      <c r="F8568" s="73">
        <v>105978</v>
      </c>
      <c r="G8568" s="72" t="s">
        <v>14</v>
      </c>
      <c r="H8568" s="72" t="s">
        <v>155</v>
      </c>
      <c r="I8568" s="72" t="s">
        <v>136</v>
      </c>
      <c r="J8568" s="72" t="s">
        <v>18</v>
      </c>
      <c r="K8568" s="72" t="s">
        <v>33</v>
      </c>
      <c r="L8568" s="72" t="s">
        <v>297</v>
      </c>
      <c r="M8568" s="72" t="s">
        <v>151</v>
      </c>
    </row>
    <row r="8569" spans="2:13" x14ac:dyDescent="0.25">
      <c r="B8569" s="72" t="s">
        <v>143</v>
      </c>
      <c r="C8569" s="72" t="s">
        <v>144</v>
      </c>
      <c r="D8569" s="72" t="s">
        <v>12</v>
      </c>
      <c r="E8569" s="72" t="s">
        <v>201</v>
      </c>
      <c r="F8569" s="73">
        <v>25006</v>
      </c>
      <c r="G8569" s="72" t="s">
        <v>14</v>
      </c>
      <c r="H8569" s="72" t="s">
        <v>155</v>
      </c>
      <c r="I8569" s="72" t="s">
        <v>16</v>
      </c>
      <c r="J8569" s="72" t="s">
        <v>18</v>
      </c>
      <c r="K8569" s="72" t="s">
        <v>147</v>
      </c>
      <c r="L8569" s="72" t="s">
        <v>182</v>
      </c>
      <c r="M8569" s="72" t="s">
        <v>159</v>
      </c>
    </row>
    <row r="8570" spans="2:13" x14ac:dyDescent="0.25">
      <c r="B8570" s="72" t="s">
        <v>143</v>
      </c>
      <c r="C8570" s="72" t="s">
        <v>144</v>
      </c>
      <c r="D8570" s="72" t="s">
        <v>12</v>
      </c>
      <c r="E8570" s="72" t="s">
        <v>154</v>
      </c>
      <c r="F8570" s="73">
        <v>-1333</v>
      </c>
      <c r="G8570" s="72" t="s">
        <v>14</v>
      </c>
      <c r="H8570" s="72" t="s">
        <v>15</v>
      </c>
      <c r="I8570" s="72" t="s">
        <v>16</v>
      </c>
      <c r="J8570" s="72" t="s">
        <v>18</v>
      </c>
      <c r="K8570" s="72" t="s">
        <v>147</v>
      </c>
      <c r="L8570" s="72" t="s">
        <v>390</v>
      </c>
      <c r="M8570" s="72"/>
    </row>
    <row r="8571" spans="2:13" x14ac:dyDescent="0.25">
      <c r="B8571" s="72" t="s">
        <v>143</v>
      </c>
      <c r="C8571" s="72" t="s">
        <v>144</v>
      </c>
      <c r="D8571" s="72" t="s">
        <v>12</v>
      </c>
      <c r="E8571" s="72" t="s">
        <v>188</v>
      </c>
      <c r="F8571" s="73">
        <v>217708</v>
      </c>
      <c r="G8571" s="72" t="s">
        <v>14</v>
      </c>
      <c r="H8571" s="72" t="s">
        <v>15</v>
      </c>
      <c r="I8571" s="72" t="s">
        <v>16</v>
      </c>
      <c r="J8571" s="72" t="s">
        <v>18</v>
      </c>
      <c r="K8571" s="72" t="s">
        <v>267</v>
      </c>
      <c r="L8571" s="72" t="s">
        <v>478</v>
      </c>
      <c r="M8571" s="72" t="s">
        <v>191</v>
      </c>
    </row>
    <row r="8572" spans="2:13" x14ac:dyDescent="0.25">
      <c r="B8572" s="72" t="s">
        <v>143</v>
      </c>
      <c r="C8572" s="72" t="s">
        <v>144</v>
      </c>
      <c r="D8572" s="72" t="s">
        <v>12</v>
      </c>
      <c r="E8572" s="72" t="s">
        <v>149</v>
      </c>
      <c r="F8572" s="73">
        <v>908947</v>
      </c>
      <c r="G8572" s="72" t="s">
        <v>14</v>
      </c>
      <c r="H8572" s="72" t="s">
        <v>15</v>
      </c>
      <c r="I8572" s="72" t="s">
        <v>16</v>
      </c>
      <c r="J8572" s="72" t="s">
        <v>18</v>
      </c>
      <c r="K8572" s="72" t="s">
        <v>33</v>
      </c>
      <c r="L8572" s="72" t="s">
        <v>277</v>
      </c>
      <c r="M8572" s="72" t="s">
        <v>151</v>
      </c>
    </row>
    <row r="8573" spans="2:13" x14ac:dyDescent="0.25">
      <c r="B8573" s="72" t="s">
        <v>143</v>
      </c>
      <c r="C8573" s="72" t="s">
        <v>144</v>
      </c>
      <c r="D8573" s="72" t="s">
        <v>12</v>
      </c>
      <c r="E8573" s="72" t="s">
        <v>188</v>
      </c>
      <c r="F8573" s="73">
        <v>527522</v>
      </c>
      <c r="G8573" s="72" t="s">
        <v>14</v>
      </c>
      <c r="H8573" s="72" t="s">
        <v>155</v>
      </c>
      <c r="I8573" s="72" t="s">
        <v>136</v>
      </c>
      <c r="J8573" s="72" t="s">
        <v>18</v>
      </c>
      <c r="K8573" s="72" t="s">
        <v>21</v>
      </c>
      <c r="L8573" s="72" t="s">
        <v>238</v>
      </c>
      <c r="M8573" s="72" t="s">
        <v>248</v>
      </c>
    </row>
    <row r="8574" spans="2:13" x14ac:dyDescent="0.25">
      <c r="B8574" s="72" t="s">
        <v>143</v>
      </c>
      <c r="C8574" s="72" t="s">
        <v>144</v>
      </c>
      <c r="D8574" s="72" t="s">
        <v>12</v>
      </c>
      <c r="E8574" s="72" t="s">
        <v>227</v>
      </c>
      <c r="F8574" s="73">
        <v>300298</v>
      </c>
      <c r="G8574" s="72" t="s">
        <v>14</v>
      </c>
      <c r="H8574" s="72" t="s">
        <v>155</v>
      </c>
      <c r="I8574" s="72" t="s">
        <v>16</v>
      </c>
      <c r="J8574" s="72" t="s">
        <v>18</v>
      </c>
      <c r="K8574" s="72" t="s">
        <v>33</v>
      </c>
      <c r="L8574" s="72" t="s">
        <v>805</v>
      </c>
      <c r="M8574" s="72" t="s">
        <v>248</v>
      </c>
    </row>
    <row r="8575" spans="2:13" x14ac:dyDescent="0.25">
      <c r="B8575" s="72" t="s">
        <v>143</v>
      </c>
      <c r="C8575" s="72" t="s">
        <v>144</v>
      </c>
      <c r="D8575" s="72" t="s">
        <v>12</v>
      </c>
      <c r="E8575" s="72" t="s">
        <v>197</v>
      </c>
      <c r="F8575" s="73">
        <v>9745</v>
      </c>
      <c r="G8575" s="72" t="s">
        <v>14</v>
      </c>
      <c r="H8575" s="72" t="s">
        <v>15</v>
      </c>
      <c r="I8575" s="72" t="s">
        <v>16</v>
      </c>
      <c r="J8575" s="72" t="s">
        <v>18</v>
      </c>
      <c r="K8575" s="72" t="s">
        <v>165</v>
      </c>
      <c r="L8575" s="72" t="s">
        <v>252</v>
      </c>
      <c r="M8575" s="72" t="s">
        <v>151</v>
      </c>
    </row>
    <row r="8576" spans="2:13" x14ac:dyDescent="0.25">
      <c r="B8576" s="72" t="s">
        <v>143</v>
      </c>
      <c r="C8576" s="72" t="s">
        <v>144</v>
      </c>
      <c r="D8576" s="72" t="s">
        <v>12</v>
      </c>
      <c r="E8576" s="72" t="s">
        <v>244</v>
      </c>
      <c r="F8576" s="73">
        <v>113130</v>
      </c>
      <c r="G8576" s="72" t="s">
        <v>14</v>
      </c>
      <c r="H8576" s="72" t="s">
        <v>155</v>
      </c>
      <c r="I8576" s="72" t="s">
        <v>16</v>
      </c>
      <c r="J8576" s="72" t="s">
        <v>18</v>
      </c>
      <c r="K8576" s="72" t="s">
        <v>33</v>
      </c>
      <c r="L8576" s="72" t="s">
        <v>279</v>
      </c>
      <c r="M8576" s="72" t="s">
        <v>191</v>
      </c>
    </row>
    <row r="8577" spans="2:13" x14ac:dyDescent="0.25">
      <c r="B8577" s="72" t="s">
        <v>143</v>
      </c>
      <c r="C8577" s="72" t="s">
        <v>144</v>
      </c>
      <c r="D8577" s="72" t="s">
        <v>12</v>
      </c>
      <c r="E8577" s="72" t="s">
        <v>145</v>
      </c>
      <c r="F8577" s="73">
        <v>-224409</v>
      </c>
      <c r="G8577" s="72" t="s">
        <v>14</v>
      </c>
      <c r="H8577" s="72" t="s">
        <v>15</v>
      </c>
      <c r="I8577" s="72" t="s">
        <v>16</v>
      </c>
      <c r="J8577" s="72" t="s">
        <v>18</v>
      </c>
      <c r="K8577" s="72" t="s">
        <v>165</v>
      </c>
      <c r="L8577" s="72" t="s">
        <v>254</v>
      </c>
      <c r="M8577" s="72"/>
    </row>
    <row r="8578" spans="2:13" x14ac:dyDescent="0.25">
      <c r="B8578" s="72" t="s">
        <v>143</v>
      </c>
      <c r="C8578" s="72" t="s">
        <v>144</v>
      </c>
      <c r="D8578" s="72" t="s">
        <v>12</v>
      </c>
      <c r="E8578" s="72" t="s">
        <v>177</v>
      </c>
      <c r="F8578" s="73">
        <v>20592</v>
      </c>
      <c r="G8578" s="72" t="s">
        <v>14</v>
      </c>
      <c r="H8578" s="72" t="s">
        <v>15</v>
      </c>
      <c r="I8578" s="72" t="s">
        <v>136</v>
      </c>
      <c r="J8578" s="72" t="s">
        <v>18</v>
      </c>
      <c r="K8578" s="72" t="s">
        <v>147</v>
      </c>
      <c r="L8578" s="72" t="s">
        <v>216</v>
      </c>
      <c r="M8578" s="72"/>
    </row>
    <row r="8579" spans="2:13" x14ac:dyDescent="0.25">
      <c r="B8579" s="72" t="s">
        <v>143</v>
      </c>
      <c r="C8579" s="72" t="s">
        <v>144</v>
      </c>
      <c r="D8579" s="72" t="s">
        <v>12</v>
      </c>
      <c r="E8579" s="72" t="s">
        <v>154</v>
      </c>
      <c r="F8579" s="73">
        <v>-2965</v>
      </c>
      <c r="G8579" s="72" t="s">
        <v>14</v>
      </c>
      <c r="H8579" s="72" t="s">
        <v>15</v>
      </c>
      <c r="I8579" s="72" t="s">
        <v>16</v>
      </c>
      <c r="J8579" s="72" t="s">
        <v>18</v>
      </c>
      <c r="K8579" s="72" t="s">
        <v>33</v>
      </c>
      <c r="L8579" s="72" t="s">
        <v>221</v>
      </c>
      <c r="M8579" s="72"/>
    </row>
    <row r="8580" spans="2:13" x14ac:dyDescent="0.25">
      <c r="B8580" s="72" t="s">
        <v>143</v>
      </c>
      <c r="C8580" s="72" t="s">
        <v>144</v>
      </c>
      <c r="D8580" s="72" t="s">
        <v>12</v>
      </c>
      <c r="E8580" s="72" t="s">
        <v>335</v>
      </c>
      <c r="F8580" s="73">
        <v>89956</v>
      </c>
      <c r="G8580" s="72" t="s">
        <v>14</v>
      </c>
      <c r="H8580" s="72" t="s">
        <v>15</v>
      </c>
      <c r="I8580" s="72" t="s">
        <v>16</v>
      </c>
      <c r="J8580" s="72" t="s">
        <v>18</v>
      </c>
      <c r="K8580" s="72" t="s">
        <v>214</v>
      </c>
      <c r="L8580" s="72" t="s">
        <v>665</v>
      </c>
      <c r="M8580" s="72" t="s">
        <v>203</v>
      </c>
    </row>
    <row r="8581" spans="2:13" x14ac:dyDescent="0.25">
      <c r="B8581" s="72" t="s">
        <v>143</v>
      </c>
      <c r="C8581" s="72" t="s">
        <v>144</v>
      </c>
      <c r="D8581" s="72" t="s">
        <v>12</v>
      </c>
      <c r="E8581" s="72" t="s">
        <v>199</v>
      </c>
      <c r="F8581" s="73">
        <v>5480</v>
      </c>
      <c r="G8581" s="72" t="s">
        <v>14</v>
      </c>
      <c r="H8581" s="72" t="s">
        <v>155</v>
      </c>
      <c r="I8581" s="72" t="s">
        <v>16</v>
      </c>
      <c r="J8581" s="72" t="s">
        <v>18</v>
      </c>
      <c r="K8581" s="72" t="s">
        <v>33</v>
      </c>
      <c r="L8581" s="72" t="s">
        <v>364</v>
      </c>
      <c r="M8581" s="72"/>
    </row>
    <row r="8582" spans="2:13" x14ac:dyDescent="0.25">
      <c r="B8582" s="72" t="s">
        <v>143</v>
      </c>
      <c r="C8582" s="72" t="s">
        <v>774</v>
      </c>
      <c r="D8582" s="72" t="s">
        <v>12</v>
      </c>
      <c r="E8582" s="72" t="s">
        <v>868</v>
      </c>
      <c r="F8582" s="73">
        <v>2689299</v>
      </c>
      <c r="G8582" s="72" t="s">
        <v>14</v>
      </c>
      <c r="H8582" s="72" t="s">
        <v>15</v>
      </c>
      <c r="I8582" s="72" t="s">
        <v>16</v>
      </c>
      <c r="J8582" s="72" t="s">
        <v>18</v>
      </c>
      <c r="K8582" s="72"/>
      <c r="L8582" s="72"/>
      <c r="M8582" s="72" t="s">
        <v>172</v>
      </c>
    </row>
    <row r="8583" spans="2:13" x14ac:dyDescent="0.25">
      <c r="B8583" s="72" t="s">
        <v>143</v>
      </c>
      <c r="C8583" s="72" t="s">
        <v>144</v>
      </c>
      <c r="D8583" s="72" t="s">
        <v>12</v>
      </c>
      <c r="E8583" s="72" t="s">
        <v>152</v>
      </c>
      <c r="F8583" s="73">
        <v>-11593</v>
      </c>
      <c r="G8583" s="72" t="s">
        <v>14</v>
      </c>
      <c r="H8583" s="72" t="s">
        <v>15</v>
      </c>
      <c r="I8583" s="72" t="s">
        <v>16</v>
      </c>
      <c r="J8583" s="72" t="s">
        <v>371</v>
      </c>
      <c r="K8583" s="72" t="s">
        <v>165</v>
      </c>
      <c r="L8583" s="72" t="s">
        <v>549</v>
      </c>
      <c r="M8583" s="72"/>
    </row>
    <row r="8584" spans="2:13" x14ac:dyDescent="0.25">
      <c r="B8584" s="72" t="s">
        <v>143</v>
      </c>
      <c r="C8584" s="72" t="s">
        <v>144</v>
      </c>
      <c r="D8584" s="72" t="s">
        <v>12</v>
      </c>
      <c r="E8584" s="72" t="s">
        <v>188</v>
      </c>
      <c r="F8584" s="73">
        <v>434870</v>
      </c>
      <c r="G8584" s="72" t="s">
        <v>14</v>
      </c>
      <c r="H8584" s="72" t="s">
        <v>15</v>
      </c>
      <c r="I8584" s="72" t="s">
        <v>16</v>
      </c>
      <c r="J8584" s="72" t="s">
        <v>18</v>
      </c>
      <c r="K8584" s="72" t="s">
        <v>33</v>
      </c>
      <c r="L8584" s="72" t="s">
        <v>700</v>
      </c>
      <c r="M8584" s="72" t="s">
        <v>151</v>
      </c>
    </row>
    <row r="8585" spans="2:13" x14ac:dyDescent="0.25">
      <c r="B8585" s="72" t="s">
        <v>143</v>
      </c>
      <c r="C8585" s="72" t="s">
        <v>144</v>
      </c>
      <c r="D8585" s="72" t="s">
        <v>12</v>
      </c>
      <c r="E8585" s="72" t="s">
        <v>244</v>
      </c>
      <c r="F8585" s="73">
        <v>1959347</v>
      </c>
      <c r="G8585" s="72" t="s">
        <v>14</v>
      </c>
      <c r="H8585" s="72" t="s">
        <v>15</v>
      </c>
      <c r="I8585" s="72" t="s">
        <v>16</v>
      </c>
      <c r="J8585" s="72" t="s">
        <v>18</v>
      </c>
      <c r="K8585" s="72" t="s">
        <v>205</v>
      </c>
      <c r="L8585" s="72" t="s">
        <v>540</v>
      </c>
      <c r="M8585" s="72" t="s">
        <v>248</v>
      </c>
    </row>
    <row r="8586" spans="2:13" x14ac:dyDescent="0.25">
      <c r="B8586" s="72" t="s">
        <v>143</v>
      </c>
      <c r="C8586" s="72" t="s">
        <v>144</v>
      </c>
      <c r="D8586" s="72" t="s">
        <v>12</v>
      </c>
      <c r="E8586" s="72" t="s">
        <v>242</v>
      </c>
      <c r="F8586" s="73">
        <v>-1669</v>
      </c>
      <c r="G8586" s="72" t="s">
        <v>14</v>
      </c>
      <c r="H8586" s="72" t="s">
        <v>15</v>
      </c>
      <c r="I8586" s="72" t="s">
        <v>16</v>
      </c>
      <c r="J8586" s="72" t="s">
        <v>18</v>
      </c>
      <c r="K8586" s="72" t="s">
        <v>147</v>
      </c>
      <c r="L8586" s="72" t="s">
        <v>529</v>
      </c>
      <c r="M8586" s="72"/>
    </row>
    <row r="8587" spans="2:13" x14ac:dyDescent="0.25">
      <c r="B8587" s="72" t="s">
        <v>143</v>
      </c>
      <c r="C8587" s="72" t="s">
        <v>144</v>
      </c>
      <c r="D8587" s="72" t="s">
        <v>12</v>
      </c>
      <c r="E8587" s="72" t="s">
        <v>197</v>
      </c>
      <c r="F8587" s="73">
        <v>4152</v>
      </c>
      <c r="G8587" s="72" t="s">
        <v>14</v>
      </c>
      <c r="H8587" s="72" t="s">
        <v>155</v>
      </c>
      <c r="I8587" s="72" t="s">
        <v>16</v>
      </c>
      <c r="J8587" s="72" t="s">
        <v>18</v>
      </c>
      <c r="K8587" s="72" t="s">
        <v>147</v>
      </c>
      <c r="L8587" s="72" t="s">
        <v>720</v>
      </c>
      <c r="M8587" s="72" t="s">
        <v>151</v>
      </c>
    </row>
    <row r="8588" spans="2:13" x14ac:dyDescent="0.25">
      <c r="B8588" s="72" t="s">
        <v>143</v>
      </c>
      <c r="C8588" s="72" t="s">
        <v>144</v>
      </c>
      <c r="D8588" s="72" t="s">
        <v>12</v>
      </c>
      <c r="E8588" s="72" t="s">
        <v>152</v>
      </c>
      <c r="F8588" s="73">
        <v>-6629</v>
      </c>
      <c r="G8588" s="72" t="s">
        <v>14</v>
      </c>
      <c r="H8588" s="72" t="s">
        <v>155</v>
      </c>
      <c r="I8588" s="72" t="s">
        <v>16</v>
      </c>
      <c r="J8588" s="72" t="s">
        <v>18</v>
      </c>
      <c r="K8588" s="72" t="s">
        <v>21</v>
      </c>
      <c r="L8588" s="72" t="s">
        <v>711</v>
      </c>
      <c r="M8588" s="72"/>
    </row>
    <row r="8589" spans="2:13" x14ac:dyDescent="0.25">
      <c r="B8589" s="72" t="s">
        <v>143</v>
      </c>
      <c r="C8589" s="72" t="s">
        <v>144</v>
      </c>
      <c r="D8589" s="72" t="s">
        <v>12</v>
      </c>
      <c r="E8589" s="72" t="s">
        <v>240</v>
      </c>
      <c r="F8589" s="73">
        <v>-698</v>
      </c>
      <c r="G8589" s="72" t="s">
        <v>14</v>
      </c>
      <c r="H8589" s="72" t="s">
        <v>155</v>
      </c>
      <c r="I8589" s="72" t="s">
        <v>16</v>
      </c>
      <c r="J8589" s="72" t="s">
        <v>18</v>
      </c>
      <c r="K8589" s="72" t="s">
        <v>21</v>
      </c>
      <c r="L8589" s="72" t="s">
        <v>272</v>
      </c>
      <c r="M8589" s="72"/>
    </row>
    <row r="8590" spans="2:13" x14ac:dyDescent="0.25">
      <c r="B8590" s="72" t="s">
        <v>143</v>
      </c>
      <c r="C8590" s="72" t="s">
        <v>144</v>
      </c>
      <c r="D8590" s="72" t="s">
        <v>12</v>
      </c>
      <c r="E8590" s="72" t="s">
        <v>183</v>
      </c>
      <c r="F8590" s="73">
        <v>11195</v>
      </c>
      <c r="G8590" s="72" t="s">
        <v>14</v>
      </c>
      <c r="H8590" s="72" t="s">
        <v>15</v>
      </c>
      <c r="I8590" s="72" t="s">
        <v>16</v>
      </c>
      <c r="J8590" s="72" t="s">
        <v>18</v>
      </c>
      <c r="K8590" s="72" t="s">
        <v>147</v>
      </c>
      <c r="L8590" s="72" t="s">
        <v>411</v>
      </c>
      <c r="M8590" s="72" t="s">
        <v>248</v>
      </c>
    </row>
    <row r="8591" spans="2:13" x14ac:dyDescent="0.25">
      <c r="B8591" s="72" t="s">
        <v>143</v>
      </c>
      <c r="C8591" s="72" t="s">
        <v>144</v>
      </c>
      <c r="D8591" s="72" t="s">
        <v>12</v>
      </c>
      <c r="E8591" s="72" t="s">
        <v>149</v>
      </c>
      <c r="F8591" s="73">
        <v>5059484</v>
      </c>
      <c r="G8591" s="72" t="s">
        <v>14</v>
      </c>
      <c r="H8591" s="72" t="s">
        <v>155</v>
      </c>
      <c r="I8591" s="72" t="s">
        <v>16</v>
      </c>
      <c r="J8591" s="72" t="s">
        <v>18</v>
      </c>
      <c r="K8591" s="72" t="s">
        <v>33</v>
      </c>
      <c r="L8591" s="72" t="s">
        <v>456</v>
      </c>
      <c r="M8591" s="72" t="s">
        <v>151</v>
      </c>
    </row>
    <row r="8592" spans="2:13" x14ac:dyDescent="0.25">
      <c r="B8592" s="72" t="s">
        <v>143</v>
      </c>
      <c r="C8592" s="72" t="s">
        <v>144</v>
      </c>
      <c r="D8592" s="72" t="s">
        <v>12</v>
      </c>
      <c r="E8592" s="72" t="s">
        <v>227</v>
      </c>
      <c r="F8592" s="73">
        <v>233489</v>
      </c>
      <c r="G8592" s="72" t="s">
        <v>14</v>
      </c>
      <c r="H8592" s="72" t="s">
        <v>15</v>
      </c>
      <c r="I8592" s="72" t="s">
        <v>16</v>
      </c>
      <c r="J8592" s="72" t="s">
        <v>18</v>
      </c>
      <c r="K8592" s="72" t="s">
        <v>147</v>
      </c>
      <c r="L8592" s="72" t="s">
        <v>553</v>
      </c>
      <c r="M8592" s="72" t="s">
        <v>163</v>
      </c>
    </row>
    <row r="8593" spans="2:13" x14ac:dyDescent="0.25">
      <c r="B8593" s="72" t="s">
        <v>143</v>
      </c>
      <c r="C8593" s="72" t="s">
        <v>144</v>
      </c>
      <c r="D8593" s="72" t="s">
        <v>12</v>
      </c>
      <c r="E8593" s="72" t="s">
        <v>154</v>
      </c>
      <c r="F8593" s="73">
        <v>-4595</v>
      </c>
      <c r="G8593" s="72" t="s">
        <v>14</v>
      </c>
      <c r="H8593" s="72" t="s">
        <v>155</v>
      </c>
      <c r="I8593" s="72" t="s">
        <v>16</v>
      </c>
      <c r="J8593" s="72" t="s">
        <v>18</v>
      </c>
      <c r="K8593" s="72" t="s">
        <v>147</v>
      </c>
      <c r="L8593" s="72" t="s">
        <v>432</v>
      </c>
      <c r="M8593" s="72"/>
    </row>
    <row r="8594" spans="2:13" x14ac:dyDescent="0.25">
      <c r="B8594" s="72" t="s">
        <v>143</v>
      </c>
      <c r="C8594" s="72" t="s">
        <v>144</v>
      </c>
      <c r="D8594" s="72" t="s">
        <v>12</v>
      </c>
      <c r="E8594" s="72" t="s">
        <v>160</v>
      </c>
      <c r="F8594" s="73">
        <v>806376</v>
      </c>
      <c r="G8594" s="72" t="s">
        <v>14</v>
      </c>
      <c r="H8594" s="72" t="s">
        <v>15</v>
      </c>
      <c r="I8594" s="72" t="s">
        <v>16</v>
      </c>
      <c r="J8594" s="72" t="s">
        <v>18</v>
      </c>
      <c r="K8594" s="72" t="s">
        <v>147</v>
      </c>
      <c r="L8594" s="72" t="s">
        <v>407</v>
      </c>
      <c r="M8594" s="72" t="s">
        <v>248</v>
      </c>
    </row>
    <row r="8595" spans="2:13" x14ac:dyDescent="0.25">
      <c r="B8595" s="72" t="s">
        <v>143</v>
      </c>
      <c r="C8595" s="72" t="s">
        <v>144</v>
      </c>
      <c r="D8595" s="72" t="s">
        <v>12</v>
      </c>
      <c r="E8595" s="72" t="s">
        <v>240</v>
      </c>
      <c r="F8595" s="73">
        <v>-6704</v>
      </c>
      <c r="G8595" s="72" t="s">
        <v>14</v>
      </c>
      <c r="H8595" s="72" t="s">
        <v>15</v>
      </c>
      <c r="I8595" s="72" t="s">
        <v>16</v>
      </c>
      <c r="J8595" s="72" t="s">
        <v>18</v>
      </c>
      <c r="K8595" s="72" t="s">
        <v>33</v>
      </c>
      <c r="L8595" s="72" t="s">
        <v>543</v>
      </c>
      <c r="M8595" s="72"/>
    </row>
    <row r="8596" spans="2:13" x14ac:dyDescent="0.25">
      <c r="B8596" s="72" t="s">
        <v>143</v>
      </c>
      <c r="C8596" s="72" t="s">
        <v>144</v>
      </c>
      <c r="D8596" s="72" t="s">
        <v>12</v>
      </c>
      <c r="E8596" s="72" t="s">
        <v>145</v>
      </c>
      <c r="F8596" s="73">
        <v>-60267</v>
      </c>
      <c r="G8596" s="72" t="s">
        <v>14</v>
      </c>
      <c r="H8596" s="72" t="s">
        <v>15</v>
      </c>
      <c r="I8596" s="72" t="s">
        <v>16</v>
      </c>
      <c r="J8596" s="72" t="s">
        <v>18</v>
      </c>
      <c r="K8596" s="72" t="s">
        <v>24</v>
      </c>
      <c r="L8596" s="72" t="s">
        <v>586</v>
      </c>
      <c r="M8596" s="72"/>
    </row>
    <row r="8597" spans="2:13" x14ac:dyDescent="0.25">
      <c r="B8597" s="72" t="s">
        <v>143</v>
      </c>
      <c r="C8597" s="72" t="s">
        <v>144</v>
      </c>
      <c r="D8597" s="72" t="s">
        <v>12</v>
      </c>
      <c r="E8597" s="72" t="s">
        <v>197</v>
      </c>
      <c r="F8597" s="73">
        <v>385585</v>
      </c>
      <c r="G8597" s="72" t="s">
        <v>14</v>
      </c>
      <c r="H8597" s="72" t="s">
        <v>15</v>
      </c>
      <c r="I8597" s="72" t="s">
        <v>16</v>
      </c>
      <c r="J8597" s="72" t="s">
        <v>18</v>
      </c>
      <c r="K8597" s="72" t="s">
        <v>267</v>
      </c>
      <c r="L8597" s="72" t="s">
        <v>579</v>
      </c>
      <c r="M8597" s="72" t="s">
        <v>163</v>
      </c>
    </row>
    <row r="8598" spans="2:13" x14ac:dyDescent="0.25">
      <c r="B8598" s="72" t="s">
        <v>143</v>
      </c>
      <c r="C8598" s="72" t="s">
        <v>144</v>
      </c>
      <c r="D8598" s="72" t="s">
        <v>12</v>
      </c>
      <c r="E8598" s="72" t="s">
        <v>145</v>
      </c>
      <c r="F8598" s="73">
        <v>-202302</v>
      </c>
      <c r="G8598" s="72" t="s">
        <v>14</v>
      </c>
      <c r="H8598" s="72" t="s">
        <v>15</v>
      </c>
      <c r="I8598" s="72" t="s">
        <v>16</v>
      </c>
      <c r="J8598" s="72" t="s">
        <v>18</v>
      </c>
      <c r="K8598" s="72" t="s">
        <v>165</v>
      </c>
      <c r="L8598" s="72" t="s">
        <v>610</v>
      </c>
      <c r="M8598" s="72"/>
    </row>
    <row r="8599" spans="2:13" x14ac:dyDescent="0.25">
      <c r="B8599" s="72" t="s">
        <v>143</v>
      </c>
      <c r="C8599" s="72" t="s">
        <v>144</v>
      </c>
      <c r="D8599" s="72" t="s">
        <v>12</v>
      </c>
      <c r="E8599" s="72" t="s">
        <v>188</v>
      </c>
      <c r="F8599" s="73">
        <v>1550371</v>
      </c>
      <c r="G8599" s="72" t="s">
        <v>14</v>
      </c>
      <c r="H8599" s="72" t="s">
        <v>15</v>
      </c>
      <c r="I8599" s="72" t="s">
        <v>16</v>
      </c>
      <c r="J8599" s="72" t="s">
        <v>18</v>
      </c>
      <c r="K8599" s="72" t="s">
        <v>147</v>
      </c>
      <c r="L8599" s="72" t="s">
        <v>606</v>
      </c>
      <c r="M8599" s="72" t="s">
        <v>151</v>
      </c>
    </row>
    <row r="8600" spans="2:13" x14ac:dyDescent="0.25">
      <c r="B8600" s="72" t="s">
        <v>143</v>
      </c>
      <c r="C8600" s="72" t="s">
        <v>144</v>
      </c>
      <c r="D8600" s="72" t="s">
        <v>12</v>
      </c>
      <c r="E8600" s="72" t="s">
        <v>229</v>
      </c>
      <c r="F8600" s="73">
        <v>-791</v>
      </c>
      <c r="G8600" s="72" t="s">
        <v>14</v>
      </c>
      <c r="H8600" s="72" t="s">
        <v>155</v>
      </c>
      <c r="I8600" s="72" t="s">
        <v>16</v>
      </c>
      <c r="J8600" s="72" t="s">
        <v>18</v>
      </c>
      <c r="K8600" s="72" t="s">
        <v>21</v>
      </c>
      <c r="L8600" s="72" t="s">
        <v>198</v>
      </c>
      <c r="M8600" s="72"/>
    </row>
    <row r="8601" spans="2:13" x14ac:dyDescent="0.25">
      <c r="B8601" s="72" t="s">
        <v>143</v>
      </c>
      <c r="C8601" s="72" t="s">
        <v>144</v>
      </c>
      <c r="D8601" s="72" t="s">
        <v>12</v>
      </c>
      <c r="E8601" s="72" t="s">
        <v>219</v>
      </c>
      <c r="F8601" s="73">
        <v>26258</v>
      </c>
      <c r="G8601" s="72" t="s">
        <v>14</v>
      </c>
      <c r="H8601" s="72" t="s">
        <v>15</v>
      </c>
      <c r="I8601" s="72" t="s">
        <v>16</v>
      </c>
      <c r="J8601" s="72" t="s">
        <v>18</v>
      </c>
      <c r="K8601" s="72" t="s">
        <v>24</v>
      </c>
      <c r="L8601" s="72" t="s">
        <v>655</v>
      </c>
      <c r="M8601" s="72"/>
    </row>
    <row r="8602" spans="2:13" x14ac:dyDescent="0.25">
      <c r="B8602" s="72" t="s">
        <v>143</v>
      </c>
      <c r="C8602" s="72" t="s">
        <v>144</v>
      </c>
      <c r="D8602" s="72" t="s">
        <v>12</v>
      </c>
      <c r="E8602" s="72" t="s">
        <v>292</v>
      </c>
      <c r="F8602" s="73">
        <v>722442</v>
      </c>
      <c r="G8602" s="72" t="s">
        <v>14</v>
      </c>
      <c r="H8602" s="72" t="s">
        <v>15</v>
      </c>
      <c r="I8602" s="72" t="s">
        <v>16</v>
      </c>
      <c r="J8602" s="72" t="s">
        <v>18</v>
      </c>
      <c r="K8602" s="72" t="s">
        <v>161</v>
      </c>
      <c r="L8602" s="72" t="s">
        <v>434</v>
      </c>
      <c r="M8602" s="72" t="s">
        <v>384</v>
      </c>
    </row>
    <row r="8603" spans="2:13" x14ac:dyDescent="0.25">
      <c r="B8603" s="72" t="s">
        <v>143</v>
      </c>
      <c r="C8603" s="72" t="s">
        <v>144</v>
      </c>
      <c r="D8603" s="72" t="s">
        <v>12</v>
      </c>
      <c r="E8603" s="72" t="s">
        <v>145</v>
      </c>
      <c r="F8603" s="73">
        <v>-9599</v>
      </c>
      <c r="G8603" s="72" t="s">
        <v>14</v>
      </c>
      <c r="H8603" s="72" t="s">
        <v>15</v>
      </c>
      <c r="I8603" s="72" t="s">
        <v>16</v>
      </c>
      <c r="J8603" s="72" t="s">
        <v>18</v>
      </c>
      <c r="K8603" s="72" t="s">
        <v>214</v>
      </c>
      <c r="L8603" s="72" t="s">
        <v>319</v>
      </c>
      <c r="M8603" s="72"/>
    </row>
    <row r="8604" spans="2:13" x14ac:dyDescent="0.25">
      <c r="B8604" s="72" t="s">
        <v>143</v>
      </c>
      <c r="C8604" s="72" t="s">
        <v>144</v>
      </c>
      <c r="D8604" s="72" t="s">
        <v>12</v>
      </c>
      <c r="E8604" s="72" t="s">
        <v>181</v>
      </c>
      <c r="F8604" s="73">
        <v>-294</v>
      </c>
      <c r="G8604" s="72" t="s">
        <v>14</v>
      </c>
      <c r="H8604" s="72" t="s">
        <v>15</v>
      </c>
      <c r="I8604" s="72" t="s">
        <v>16</v>
      </c>
      <c r="J8604" s="72" t="s">
        <v>18</v>
      </c>
      <c r="K8604" s="72" t="s">
        <v>147</v>
      </c>
      <c r="L8604" s="72" t="s">
        <v>666</v>
      </c>
      <c r="M8604" s="72"/>
    </row>
    <row r="8605" spans="2:13" x14ac:dyDescent="0.25">
      <c r="B8605" s="72" t="s">
        <v>143</v>
      </c>
      <c r="C8605" s="72" t="s">
        <v>144</v>
      </c>
      <c r="D8605" s="72" t="s">
        <v>12</v>
      </c>
      <c r="E8605" s="72" t="s">
        <v>229</v>
      </c>
      <c r="F8605" s="73">
        <v>-386677</v>
      </c>
      <c r="G8605" s="72" t="s">
        <v>14</v>
      </c>
      <c r="H8605" s="72" t="s">
        <v>155</v>
      </c>
      <c r="I8605" s="72" t="s">
        <v>16</v>
      </c>
      <c r="J8605" s="72" t="s">
        <v>18</v>
      </c>
      <c r="K8605" s="72" t="s">
        <v>33</v>
      </c>
      <c r="L8605" s="72" t="s">
        <v>195</v>
      </c>
      <c r="M8605" s="72"/>
    </row>
    <row r="8606" spans="2:13" x14ac:dyDescent="0.25">
      <c r="B8606" s="72" t="s">
        <v>143</v>
      </c>
      <c r="C8606" s="72" t="s">
        <v>144</v>
      </c>
      <c r="D8606" s="72" t="s">
        <v>12</v>
      </c>
      <c r="E8606" s="72" t="s">
        <v>181</v>
      </c>
      <c r="F8606" s="73">
        <v>-7</v>
      </c>
      <c r="G8606" s="72" t="s">
        <v>14</v>
      </c>
      <c r="H8606" s="72" t="s">
        <v>155</v>
      </c>
      <c r="I8606" s="72" t="s">
        <v>136</v>
      </c>
      <c r="J8606" s="72" t="s">
        <v>18</v>
      </c>
      <c r="K8606" s="72" t="s">
        <v>267</v>
      </c>
      <c r="L8606" s="72" t="s">
        <v>342</v>
      </c>
      <c r="M8606" s="72"/>
    </row>
    <row r="8607" spans="2:13" x14ac:dyDescent="0.25">
      <c r="B8607" s="72" t="s">
        <v>143</v>
      </c>
      <c r="C8607" s="72" t="s">
        <v>144</v>
      </c>
      <c r="D8607" s="72" t="s">
        <v>12</v>
      </c>
      <c r="E8607" s="72" t="s">
        <v>188</v>
      </c>
      <c r="F8607" s="73">
        <v>119572</v>
      </c>
      <c r="G8607" s="72" t="s">
        <v>14</v>
      </c>
      <c r="H8607" s="72" t="s">
        <v>15</v>
      </c>
      <c r="I8607" s="72" t="s">
        <v>16</v>
      </c>
      <c r="J8607" s="72" t="s">
        <v>18</v>
      </c>
      <c r="K8607" s="72" t="s">
        <v>24</v>
      </c>
      <c r="L8607" s="72" t="s">
        <v>608</v>
      </c>
      <c r="M8607" s="72" t="s">
        <v>191</v>
      </c>
    </row>
    <row r="8608" spans="2:13" x14ac:dyDescent="0.25">
      <c r="B8608" s="72" t="s">
        <v>143</v>
      </c>
      <c r="C8608" s="72" t="s">
        <v>144</v>
      </c>
      <c r="D8608" s="72" t="s">
        <v>12</v>
      </c>
      <c r="E8608" s="72" t="s">
        <v>201</v>
      </c>
      <c r="F8608" s="73">
        <v>10606</v>
      </c>
      <c r="G8608" s="72" t="s">
        <v>14</v>
      </c>
      <c r="H8608" s="72" t="s">
        <v>15</v>
      </c>
      <c r="I8608" s="72" t="s">
        <v>16</v>
      </c>
      <c r="J8608" s="72" t="s">
        <v>18</v>
      </c>
      <c r="K8608" s="72" t="s">
        <v>147</v>
      </c>
      <c r="L8608" s="72" t="s">
        <v>553</v>
      </c>
      <c r="M8608" s="72" t="s">
        <v>159</v>
      </c>
    </row>
    <row r="8609" spans="2:13" x14ac:dyDescent="0.25">
      <c r="B8609" s="72" t="s">
        <v>143</v>
      </c>
      <c r="C8609" s="72" t="s">
        <v>144</v>
      </c>
      <c r="D8609" s="72" t="s">
        <v>12</v>
      </c>
      <c r="E8609" s="72" t="s">
        <v>244</v>
      </c>
      <c r="F8609" s="73">
        <v>33537</v>
      </c>
      <c r="G8609" s="72" t="s">
        <v>14</v>
      </c>
      <c r="H8609" s="72" t="s">
        <v>15</v>
      </c>
      <c r="I8609" s="72" t="s">
        <v>16</v>
      </c>
      <c r="J8609" s="72" t="s">
        <v>18</v>
      </c>
      <c r="K8609" s="72" t="s">
        <v>147</v>
      </c>
      <c r="L8609" s="72" t="s">
        <v>574</v>
      </c>
      <c r="M8609" s="72" t="s">
        <v>191</v>
      </c>
    </row>
    <row r="8610" spans="2:13" x14ac:dyDescent="0.25">
      <c r="B8610" s="72" t="s">
        <v>143</v>
      </c>
      <c r="C8610" s="72" t="s">
        <v>144</v>
      </c>
      <c r="D8610" s="72" t="s">
        <v>12</v>
      </c>
      <c r="E8610" s="72" t="s">
        <v>213</v>
      </c>
      <c r="F8610" s="73">
        <v>7619</v>
      </c>
      <c r="G8610" s="72" t="s">
        <v>14</v>
      </c>
      <c r="H8610" s="72" t="s">
        <v>155</v>
      </c>
      <c r="I8610" s="72" t="s">
        <v>16</v>
      </c>
      <c r="J8610" s="72" t="s">
        <v>18</v>
      </c>
      <c r="K8610" s="72" t="s">
        <v>33</v>
      </c>
      <c r="L8610" s="72" t="s">
        <v>802</v>
      </c>
      <c r="M8610" s="72" t="s">
        <v>151</v>
      </c>
    </row>
    <row r="8611" spans="2:13" x14ac:dyDescent="0.25">
      <c r="B8611" s="72" t="s">
        <v>143</v>
      </c>
      <c r="C8611" s="72" t="s">
        <v>144</v>
      </c>
      <c r="D8611" s="72" t="s">
        <v>12</v>
      </c>
      <c r="E8611" s="72" t="s">
        <v>229</v>
      </c>
      <c r="F8611" s="73">
        <v>-20011</v>
      </c>
      <c r="G8611" s="72" t="s">
        <v>14</v>
      </c>
      <c r="H8611" s="72" t="s">
        <v>155</v>
      </c>
      <c r="I8611" s="72" t="s">
        <v>16</v>
      </c>
      <c r="J8611" s="72" t="s">
        <v>18</v>
      </c>
      <c r="K8611" s="72" t="s">
        <v>267</v>
      </c>
      <c r="L8611" s="72" t="s">
        <v>673</v>
      </c>
      <c r="M8611" s="72"/>
    </row>
    <row r="8612" spans="2:13" x14ac:dyDescent="0.25">
      <c r="B8612" s="72" t="s">
        <v>143</v>
      </c>
      <c r="C8612" s="72" t="s">
        <v>144</v>
      </c>
      <c r="D8612" s="72" t="s">
        <v>12</v>
      </c>
      <c r="E8612" s="72" t="s">
        <v>183</v>
      </c>
      <c r="F8612" s="73">
        <v>32280</v>
      </c>
      <c r="G8612" s="72" t="s">
        <v>14</v>
      </c>
      <c r="H8612" s="72" t="s">
        <v>155</v>
      </c>
      <c r="I8612" s="72" t="s">
        <v>16</v>
      </c>
      <c r="J8612" s="72" t="s">
        <v>18</v>
      </c>
      <c r="K8612" s="72" t="s">
        <v>147</v>
      </c>
      <c r="L8612" s="72" t="s">
        <v>432</v>
      </c>
      <c r="M8612" s="72" t="s">
        <v>248</v>
      </c>
    </row>
    <row r="8613" spans="2:13" x14ac:dyDescent="0.25">
      <c r="B8613" s="72" t="s">
        <v>143</v>
      </c>
      <c r="C8613" s="72" t="s">
        <v>144</v>
      </c>
      <c r="D8613" s="72" t="s">
        <v>12</v>
      </c>
      <c r="E8613" s="72" t="s">
        <v>697</v>
      </c>
      <c r="F8613" s="73">
        <v>1</v>
      </c>
      <c r="G8613" s="72" t="s">
        <v>14</v>
      </c>
      <c r="H8613" s="72" t="s">
        <v>155</v>
      </c>
      <c r="I8613" s="72" t="s">
        <v>16</v>
      </c>
      <c r="J8613" s="72" t="s">
        <v>18</v>
      </c>
      <c r="K8613" s="72" t="s">
        <v>269</v>
      </c>
      <c r="L8613" s="72" t="s">
        <v>791</v>
      </c>
      <c r="M8613" s="72"/>
    </row>
    <row r="8614" spans="2:13" x14ac:dyDescent="0.25">
      <c r="B8614" s="72" t="s">
        <v>143</v>
      </c>
      <c r="C8614" s="72" t="s">
        <v>144</v>
      </c>
      <c r="D8614" s="72" t="s">
        <v>12</v>
      </c>
      <c r="E8614" s="72" t="s">
        <v>227</v>
      </c>
      <c r="F8614" s="73">
        <v>301057</v>
      </c>
      <c r="G8614" s="72" t="s">
        <v>14</v>
      </c>
      <c r="H8614" s="72" t="s">
        <v>15</v>
      </c>
      <c r="I8614" s="72" t="s">
        <v>16</v>
      </c>
      <c r="J8614" s="72" t="s">
        <v>18</v>
      </c>
      <c r="K8614" s="72" t="s">
        <v>33</v>
      </c>
      <c r="L8614" s="72" t="s">
        <v>551</v>
      </c>
      <c r="M8614" s="72" t="s">
        <v>151</v>
      </c>
    </row>
    <row r="8615" spans="2:13" x14ac:dyDescent="0.25">
      <c r="B8615" s="72" t="s">
        <v>143</v>
      </c>
      <c r="C8615" s="72" t="s">
        <v>144</v>
      </c>
      <c r="D8615" s="72" t="s">
        <v>12</v>
      </c>
      <c r="E8615" s="72" t="s">
        <v>213</v>
      </c>
      <c r="F8615" s="73">
        <v>49163</v>
      </c>
      <c r="G8615" s="72" t="s">
        <v>14</v>
      </c>
      <c r="H8615" s="72" t="s">
        <v>15</v>
      </c>
      <c r="I8615" s="72" t="s">
        <v>16</v>
      </c>
      <c r="J8615" s="72" t="s">
        <v>18</v>
      </c>
      <c r="K8615" s="72" t="s">
        <v>214</v>
      </c>
      <c r="L8615" s="72" t="s">
        <v>726</v>
      </c>
      <c r="M8615" s="72" t="s">
        <v>248</v>
      </c>
    </row>
    <row r="8616" spans="2:13" x14ac:dyDescent="0.25">
      <c r="B8616" s="72" t="s">
        <v>143</v>
      </c>
      <c r="C8616" s="72" t="s">
        <v>144</v>
      </c>
      <c r="D8616" s="72" t="s">
        <v>12</v>
      </c>
      <c r="E8616" s="72" t="s">
        <v>145</v>
      </c>
      <c r="F8616" s="73">
        <v>-192</v>
      </c>
      <c r="G8616" s="72" t="s">
        <v>14</v>
      </c>
      <c r="H8616" s="72" t="s">
        <v>15</v>
      </c>
      <c r="I8616" s="72" t="s">
        <v>16</v>
      </c>
      <c r="J8616" s="72" t="s">
        <v>18</v>
      </c>
      <c r="K8616" s="72" t="s">
        <v>33</v>
      </c>
      <c r="L8616" s="72" t="s">
        <v>194</v>
      </c>
      <c r="M8616" s="72"/>
    </row>
    <row r="8617" spans="2:13" x14ac:dyDescent="0.25">
      <c r="B8617" s="72" t="s">
        <v>143</v>
      </c>
      <c r="C8617" s="72" t="s">
        <v>144</v>
      </c>
      <c r="D8617" s="72" t="s">
        <v>12</v>
      </c>
      <c r="E8617" s="72" t="s">
        <v>219</v>
      </c>
      <c r="F8617" s="73">
        <v>162788</v>
      </c>
      <c r="G8617" s="72" t="s">
        <v>14</v>
      </c>
      <c r="H8617" s="72" t="s">
        <v>155</v>
      </c>
      <c r="I8617" s="72" t="s">
        <v>16</v>
      </c>
      <c r="J8617" s="72" t="s">
        <v>18</v>
      </c>
      <c r="K8617" s="72" t="s">
        <v>33</v>
      </c>
      <c r="L8617" s="72" t="s">
        <v>776</v>
      </c>
      <c r="M8617" s="72"/>
    </row>
    <row r="8618" spans="2:13" x14ac:dyDescent="0.25">
      <c r="B8618" s="72" t="s">
        <v>143</v>
      </c>
      <c r="C8618" s="72" t="s">
        <v>144</v>
      </c>
      <c r="D8618" s="72" t="s">
        <v>12</v>
      </c>
      <c r="E8618" s="72" t="s">
        <v>242</v>
      </c>
      <c r="F8618" s="73">
        <v>-4419</v>
      </c>
      <c r="G8618" s="72" t="s">
        <v>14</v>
      </c>
      <c r="H8618" s="72" t="s">
        <v>15</v>
      </c>
      <c r="I8618" s="72" t="s">
        <v>16</v>
      </c>
      <c r="J8618" s="72" t="s">
        <v>18</v>
      </c>
      <c r="K8618" s="72" t="s">
        <v>33</v>
      </c>
      <c r="L8618" s="72" t="s">
        <v>285</v>
      </c>
      <c r="M8618" s="72"/>
    </row>
    <row r="8619" spans="2:13" x14ac:dyDescent="0.25">
      <c r="B8619" s="72" t="s">
        <v>143</v>
      </c>
      <c r="C8619" s="72" t="s">
        <v>144</v>
      </c>
      <c r="D8619" s="72" t="s">
        <v>12</v>
      </c>
      <c r="E8619" s="72" t="s">
        <v>152</v>
      </c>
      <c r="F8619" s="73">
        <v>-117</v>
      </c>
      <c r="G8619" s="72" t="s">
        <v>14</v>
      </c>
      <c r="H8619" s="72" t="s">
        <v>15</v>
      </c>
      <c r="I8619" s="72" t="s">
        <v>136</v>
      </c>
      <c r="J8619" s="72" t="s">
        <v>18</v>
      </c>
      <c r="K8619" s="72" t="s">
        <v>147</v>
      </c>
      <c r="L8619" s="72" t="s">
        <v>182</v>
      </c>
      <c r="M8619" s="72"/>
    </row>
    <row r="8620" spans="2:13" x14ac:dyDescent="0.25">
      <c r="B8620" s="72" t="s">
        <v>143</v>
      </c>
      <c r="C8620" s="72" t="s">
        <v>144</v>
      </c>
      <c r="D8620" s="72" t="s">
        <v>12</v>
      </c>
      <c r="E8620" s="72" t="s">
        <v>197</v>
      </c>
      <c r="F8620" s="73">
        <v>32954</v>
      </c>
      <c r="G8620" s="72" t="s">
        <v>14</v>
      </c>
      <c r="H8620" s="72" t="s">
        <v>155</v>
      </c>
      <c r="I8620" s="72" t="s">
        <v>16</v>
      </c>
      <c r="J8620" s="72" t="s">
        <v>18</v>
      </c>
      <c r="K8620" s="72" t="s">
        <v>33</v>
      </c>
      <c r="L8620" s="72" t="s">
        <v>409</v>
      </c>
      <c r="M8620" s="72" t="s">
        <v>191</v>
      </c>
    </row>
    <row r="8621" spans="2:13" x14ac:dyDescent="0.25">
      <c r="B8621" s="72" t="s">
        <v>143</v>
      </c>
      <c r="C8621" s="72" t="s">
        <v>144</v>
      </c>
      <c r="D8621" s="72" t="s">
        <v>12</v>
      </c>
      <c r="E8621" s="72" t="s">
        <v>183</v>
      </c>
      <c r="F8621" s="73">
        <v>112367</v>
      </c>
      <c r="G8621" s="72" t="s">
        <v>14</v>
      </c>
      <c r="H8621" s="72" t="s">
        <v>15</v>
      </c>
      <c r="I8621" s="72" t="s">
        <v>16</v>
      </c>
      <c r="J8621" s="72" t="s">
        <v>18</v>
      </c>
      <c r="K8621" s="72" t="s">
        <v>214</v>
      </c>
      <c r="L8621" s="72" t="s">
        <v>560</v>
      </c>
      <c r="M8621" s="72" t="s">
        <v>163</v>
      </c>
    </row>
    <row r="8622" spans="2:13" x14ac:dyDescent="0.25">
      <c r="B8622" s="72" t="s">
        <v>143</v>
      </c>
      <c r="C8622" s="72" t="s">
        <v>144</v>
      </c>
      <c r="D8622" s="72" t="s">
        <v>12</v>
      </c>
      <c r="E8622" s="72" t="s">
        <v>145</v>
      </c>
      <c r="F8622" s="73">
        <v>-46043</v>
      </c>
      <c r="G8622" s="72" t="s">
        <v>14</v>
      </c>
      <c r="H8622" s="72" t="s">
        <v>15</v>
      </c>
      <c r="I8622" s="72" t="s">
        <v>16</v>
      </c>
      <c r="J8622" s="72" t="s">
        <v>18</v>
      </c>
      <c r="K8622" s="72" t="s">
        <v>214</v>
      </c>
      <c r="L8622" s="72" t="s">
        <v>373</v>
      </c>
      <c r="M8622" s="72"/>
    </row>
    <row r="8623" spans="2:13" x14ac:dyDescent="0.25">
      <c r="B8623" s="72" t="s">
        <v>143</v>
      </c>
      <c r="C8623" s="72" t="s">
        <v>144</v>
      </c>
      <c r="D8623" s="72" t="s">
        <v>12</v>
      </c>
      <c r="E8623" s="72" t="s">
        <v>229</v>
      </c>
      <c r="F8623" s="73">
        <v>-22210</v>
      </c>
      <c r="G8623" s="72" t="s">
        <v>14</v>
      </c>
      <c r="H8623" s="72" t="s">
        <v>155</v>
      </c>
      <c r="I8623" s="72" t="s">
        <v>16</v>
      </c>
      <c r="J8623" s="72" t="s">
        <v>18</v>
      </c>
      <c r="K8623" s="72" t="s">
        <v>33</v>
      </c>
      <c r="L8623" s="72" t="s">
        <v>510</v>
      </c>
      <c r="M8623" s="72"/>
    </row>
    <row r="8624" spans="2:13" x14ac:dyDescent="0.25">
      <c r="B8624" s="72" t="s">
        <v>143</v>
      </c>
      <c r="C8624" s="72" t="s">
        <v>144</v>
      </c>
      <c r="D8624" s="72" t="s">
        <v>12</v>
      </c>
      <c r="E8624" s="72" t="s">
        <v>181</v>
      </c>
      <c r="F8624" s="73">
        <v>-25</v>
      </c>
      <c r="G8624" s="72" t="s">
        <v>14</v>
      </c>
      <c r="H8624" s="72" t="s">
        <v>15</v>
      </c>
      <c r="I8624" s="72" t="s">
        <v>16</v>
      </c>
      <c r="J8624" s="72" t="s">
        <v>18</v>
      </c>
      <c r="K8624" s="72" t="s">
        <v>147</v>
      </c>
      <c r="L8624" s="72" t="s">
        <v>476</v>
      </c>
      <c r="M8624" s="72"/>
    </row>
    <row r="8625" spans="2:13" x14ac:dyDescent="0.25">
      <c r="B8625" s="72" t="s">
        <v>143</v>
      </c>
      <c r="C8625" s="72" t="s">
        <v>144</v>
      </c>
      <c r="D8625" s="72" t="s">
        <v>12</v>
      </c>
      <c r="E8625" s="72" t="s">
        <v>240</v>
      </c>
      <c r="F8625" s="73">
        <v>-33547</v>
      </c>
      <c r="G8625" s="72" t="s">
        <v>14</v>
      </c>
      <c r="H8625" s="72" t="s">
        <v>15</v>
      </c>
      <c r="I8625" s="72" t="s">
        <v>16</v>
      </c>
      <c r="J8625" s="72" t="s">
        <v>18</v>
      </c>
      <c r="K8625" s="72" t="s">
        <v>33</v>
      </c>
      <c r="L8625" s="72" t="s">
        <v>364</v>
      </c>
      <c r="M8625" s="72"/>
    </row>
    <row r="8626" spans="2:13" x14ac:dyDescent="0.25">
      <c r="B8626" s="72" t="s">
        <v>143</v>
      </c>
      <c r="C8626" s="72" t="s">
        <v>144</v>
      </c>
      <c r="D8626" s="72" t="s">
        <v>12</v>
      </c>
      <c r="E8626" s="72" t="s">
        <v>227</v>
      </c>
      <c r="F8626" s="73">
        <v>45771</v>
      </c>
      <c r="G8626" s="72" t="s">
        <v>14</v>
      </c>
      <c r="H8626" s="72" t="s">
        <v>15</v>
      </c>
      <c r="I8626" s="72" t="s">
        <v>16</v>
      </c>
      <c r="J8626" s="72" t="s">
        <v>18</v>
      </c>
      <c r="K8626" s="72" t="s">
        <v>161</v>
      </c>
      <c r="L8626" s="72" t="s">
        <v>211</v>
      </c>
      <c r="M8626" s="72" t="s">
        <v>191</v>
      </c>
    </row>
    <row r="8627" spans="2:13" x14ac:dyDescent="0.25">
      <c r="B8627" s="72" t="s">
        <v>143</v>
      </c>
      <c r="C8627" s="72" t="s">
        <v>144</v>
      </c>
      <c r="D8627" s="72" t="s">
        <v>12</v>
      </c>
      <c r="E8627" s="72" t="s">
        <v>145</v>
      </c>
      <c r="F8627" s="73">
        <v>-285228</v>
      </c>
      <c r="G8627" s="72" t="s">
        <v>14</v>
      </c>
      <c r="H8627" s="72" t="s">
        <v>15</v>
      </c>
      <c r="I8627" s="72" t="s">
        <v>16</v>
      </c>
      <c r="J8627" s="72" t="s">
        <v>18</v>
      </c>
      <c r="K8627" s="72" t="s">
        <v>147</v>
      </c>
      <c r="L8627" s="72" t="s">
        <v>506</v>
      </c>
      <c r="M8627" s="72"/>
    </row>
    <row r="8628" spans="2:13" x14ac:dyDescent="0.25">
      <c r="B8628" s="72" t="s">
        <v>143</v>
      </c>
      <c r="C8628" s="72" t="s">
        <v>144</v>
      </c>
      <c r="D8628" s="72" t="s">
        <v>12</v>
      </c>
      <c r="E8628" s="72" t="s">
        <v>219</v>
      </c>
      <c r="F8628" s="73">
        <v>1346472</v>
      </c>
      <c r="G8628" s="72" t="s">
        <v>14</v>
      </c>
      <c r="H8628" s="72" t="s">
        <v>15</v>
      </c>
      <c r="I8628" s="72" t="s">
        <v>16</v>
      </c>
      <c r="J8628" s="72" t="s">
        <v>18</v>
      </c>
      <c r="K8628" s="72" t="s">
        <v>184</v>
      </c>
      <c r="L8628" s="72" t="s">
        <v>317</v>
      </c>
      <c r="M8628" s="72"/>
    </row>
    <row r="8629" spans="2:13" x14ac:dyDescent="0.25">
      <c r="B8629" s="72" t="s">
        <v>143</v>
      </c>
      <c r="C8629" s="72" t="s">
        <v>144</v>
      </c>
      <c r="D8629" s="72" t="s">
        <v>12</v>
      </c>
      <c r="E8629" s="72" t="s">
        <v>229</v>
      </c>
      <c r="F8629" s="73">
        <v>-16360</v>
      </c>
      <c r="G8629" s="72" t="s">
        <v>14</v>
      </c>
      <c r="H8629" s="72" t="s">
        <v>15</v>
      </c>
      <c r="I8629" s="72" t="s">
        <v>16</v>
      </c>
      <c r="J8629" s="72" t="s">
        <v>18</v>
      </c>
      <c r="K8629" s="72" t="s">
        <v>24</v>
      </c>
      <c r="L8629" s="72" t="s">
        <v>470</v>
      </c>
      <c r="M8629" s="72"/>
    </row>
    <row r="8630" spans="2:13" x14ac:dyDescent="0.25">
      <c r="B8630" s="72" t="s">
        <v>143</v>
      </c>
      <c r="C8630" s="72" t="s">
        <v>144</v>
      </c>
      <c r="D8630" s="72" t="s">
        <v>12</v>
      </c>
      <c r="E8630" s="72" t="s">
        <v>219</v>
      </c>
      <c r="F8630" s="73">
        <v>5908</v>
      </c>
      <c r="G8630" s="72" t="s">
        <v>14</v>
      </c>
      <c r="H8630" s="72" t="s">
        <v>15</v>
      </c>
      <c r="I8630" s="72" t="s">
        <v>16</v>
      </c>
      <c r="J8630" s="72" t="s">
        <v>18</v>
      </c>
      <c r="K8630" s="72" t="s">
        <v>161</v>
      </c>
      <c r="L8630" s="72" t="s">
        <v>391</v>
      </c>
      <c r="M8630" s="72"/>
    </row>
    <row r="8631" spans="2:13" x14ac:dyDescent="0.25">
      <c r="B8631" s="72" t="s">
        <v>143</v>
      </c>
      <c r="C8631" s="72" t="s">
        <v>144</v>
      </c>
      <c r="D8631" s="72" t="s">
        <v>12</v>
      </c>
      <c r="E8631" s="72" t="s">
        <v>282</v>
      </c>
      <c r="F8631" s="73">
        <v>-134</v>
      </c>
      <c r="G8631" s="72" t="s">
        <v>14</v>
      </c>
      <c r="H8631" s="72" t="s">
        <v>155</v>
      </c>
      <c r="I8631" s="72" t="s">
        <v>16</v>
      </c>
      <c r="J8631" s="72" t="s">
        <v>18</v>
      </c>
      <c r="K8631" s="72" t="s">
        <v>21</v>
      </c>
      <c r="L8631" s="72" t="s">
        <v>198</v>
      </c>
      <c r="M8631" s="72"/>
    </row>
    <row r="8632" spans="2:13" x14ac:dyDescent="0.25">
      <c r="B8632" s="72" t="s">
        <v>143</v>
      </c>
      <c r="C8632" s="72" t="s">
        <v>144</v>
      </c>
      <c r="D8632" s="72" t="s">
        <v>12</v>
      </c>
      <c r="E8632" s="72" t="s">
        <v>219</v>
      </c>
      <c r="F8632" s="73">
        <v>103372</v>
      </c>
      <c r="G8632" s="72" t="s">
        <v>14</v>
      </c>
      <c r="H8632" s="72" t="s">
        <v>155</v>
      </c>
      <c r="I8632" s="72" t="s">
        <v>16</v>
      </c>
      <c r="J8632" s="72" t="s">
        <v>18</v>
      </c>
      <c r="K8632" s="72" t="s">
        <v>33</v>
      </c>
      <c r="L8632" s="72" t="s">
        <v>266</v>
      </c>
      <c r="M8632" s="72"/>
    </row>
    <row r="8633" spans="2:13" x14ac:dyDescent="0.25">
      <c r="B8633" s="72" t="s">
        <v>143</v>
      </c>
      <c r="C8633" s="72" t="s">
        <v>144</v>
      </c>
      <c r="D8633" s="72" t="s">
        <v>12</v>
      </c>
      <c r="E8633" s="72" t="s">
        <v>282</v>
      </c>
      <c r="F8633" s="73">
        <v>-80</v>
      </c>
      <c r="G8633" s="72" t="s">
        <v>14</v>
      </c>
      <c r="H8633" s="72" t="s">
        <v>15</v>
      </c>
      <c r="I8633" s="72" t="s">
        <v>16</v>
      </c>
      <c r="J8633" s="72" t="s">
        <v>18</v>
      </c>
      <c r="K8633" s="72" t="s">
        <v>267</v>
      </c>
      <c r="L8633" s="72" t="s">
        <v>603</v>
      </c>
      <c r="M8633" s="72"/>
    </row>
    <row r="8634" spans="2:13" x14ac:dyDescent="0.25">
      <c r="B8634" s="72" t="s">
        <v>143</v>
      </c>
      <c r="C8634" s="72" t="s">
        <v>144</v>
      </c>
      <c r="D8634" s="72" t="s">
        <v>12</v>
      </c>
      <c r="E8634" s="72" t="s">
        <v>152</v>
      </c>
      <c r="F8634" s="73">
        <v>-101</v>
      </c>
      <c r="G8634" s="72" t="s">
        <v>14</v>
      </c>
      <c r="H8634" s="72" t="s">
        <v>15</v>
      </c>
      <c r="I8634" s="72" t="s">
        <v>136</v>
      </c>
      <c r="J8634" s="72" t="s">
        <v>18</v>
      </c>
      <c r="K8634" s="72" t="s">
        <v>33</v>
      </c>
      <c r="L8634" s="72" t="s">
        <v>359</v>
      </c>
      <c r="M8634" s="72"/>
    </row>
    <row r="8635" spans="2:13" x14ac:dyDescent="0.25">
      <c r="B8635" s="72" t="s">
        <v>143</v>
      </c>
      <c r="C8635" s="72" t="s">
        <v>144</v>
      </c>
      <c r="D8635" s="72" t="s">
        <v>12</v>
      </c>
      <c r="E8635" s="72" t="s">
        <v>328</v>
      </c>
      <c r="F8635" s="73">
        <v>96100</v>
      </c>
      <c r="G8635" s="72" t="s">
        <v>14</v>
      </c>
      <c r="H8635" s="72" t="s">
        <v>15</v>
      </c>
      <c r="I8635" s="72" t="s">
        <v>16</v>
      </c>
      <c r="J8635" s="72" t="s">
        <v>18</v>
      </c>
      <c r="K8635" s="72" t="s">
        <v>21</v>
      </c>
      <c r="L8635" s="72" t="s">
        <v>198</v>
      </c>
      <c r="M8635" s="72" t="s">
        <v>159</v>
      </c>
    </row>
    <row r="8636" spans="2:13" x14ac:dyDescent="0.25">
      <c r="B8636" s="72" t="s">
        <v>143</v>
      </c>
      <c r="C8636" s="72" t="s">
        <v>144</v>
      </c>
      <c r="D8636" s="72" t="s">
        <v>12</v>
      </c>
      <c r="E8636" s="72" t="s">
        <v>149</v>
      </c>
      <c r="F8636" s="73">
        <v>1951823</v>
      </c>
      <c r="G8636" s="72" t="s">
        <v>14</v>
      </c>
      <c r="H8636" s="72" t="s">
        <v>15</v>
      </c>
      <c r="I8636" s="72" t="s">
        <v>16</v>
      </c>
      <c r="J8636" s="72" t="s">
        <v>18</v>
      </c>
      <c r="K8636" s="72" t="s">
        <v>147</v>
      </c>
      <c r="L8636" s="72" t="s">
        <v>223</v>
      </c>
      <c r="M8636" s="72" t="s">
        <v>151</v>
      </c>
    </row>
    <row r="8637" spans="2:13" x14ac:dyDescent="0.25">
      <c r="B8637" s="72" t="s">
        <v>143</v>
      </c>
      <c r="C8637" s="72" t="s">
        <v>144</v>
      </c>
      <c r="D8637" s="72" t="s">
        <v>12</v>
      </c>
      <c r="E8637" s="72" t="s">
        <v>219</v>
      </c>
      <c r="F8637" s="73">
        <v>2068</v>
      </c>
      <c r="G8637" s="72" t="s">
        <v>14</v>
      </c>
      <c r="H8637" s="72" t="s">
        <v>15</v>
      </c>
      <c r="I8637" s="72" t="s">
        <v>16</v>
      </c>
      <c r="J8637" s="72" t="s">
        <v>18</v>
      </c>
      <c r="K8637" s="72" t="s">
        <v>33</v>
      </c>
      <c r="L8637" s="72" t="s">
        <v>869</v>
      </c>
      <c r="M8637" s="72"/>
    </row>
    <row r="8638" spans="2:13" x14ac:dyDescent="0.25">
      <c r="B8638" s="72" t="s">
        <v>143</v>
      </c>
      <c r="C8638" s="72" t="s">
        <v>144</v>
      </c>
      <c r="D8638" s="72" t="s">
        <v>12</v>
      </c>
      <c r="E8638" s="72" t="s">
        <v>199</v>
      </c>
      <c r="F8638" s="73">
        <v>170161</v>
      </c>
      <c r="G8638" s="72" t="s">
        <v>14</v>
      </c>
      <c r="H8638" s="72" t="s">
        <v>15</v>
      </c>
      <c r="I8638" s="72" t="s">
        <v>16</v>
      </c>
      <c r="J8638" s="72" t="s">
        <v>18</v>
      </c>
      <c r="K8638" s="72" t="s">
        <v>147</v>
      </c>
      <c r="L8638" s="72" t="s">
        <v>530</v>
      </c>
      <c r="M8638" s="72"/>
    </row>
    <row r="8639" spans="2:13" x14ac:dyDescent="0.25">
      <c r="B8639" s="72" t="s">
        <v>143</v>
      </c>
      <c r="C8639" s="72" t="s">
        <v>144</v>
      </c>
      <c r="D8639" s="72" t="s">
        <v>12</v>
      </c>
      <c r="E8639" s="72" t="s">
        <v>154</v>
      </c>
      <c r="F8639" s="73">
        <v>-3307</v>
      </c>
      <c r="G8639" s="72" t="s">
        <v>14</v>
      </c>
      <c r="H8639" s="72" t="s">
        <v>15</v>
      </c>
      <c r="I8639" s="72" t="s">
        <v>16</v>
      </c>
      <c r="J8639" s="72" t="s">
        <v>18</v>
      </c>
      <c r="K8639" s="72" t="s">
        <v>165</v>
      </c>
      <c r="L8639" s="72" t="s">
        <v>610</v>
      </c>
      <c r="M8639" s="72"/>
    </row>
    <row r="8640" spans="2:13" x14ac:dyDescent="0.25">
      <c r="B8640" s="72" t="s">
        <v>143</v>
      </c>
      <c r="C8640" s="72" t="s">
        <v>144</v>
      </c>
      <c r="D8640" s="72" t="s">
        <v>12</v>
      </c>
      <c r="E8640" s="72" t="s">
        <v>183</v>
      </c>
      <c r="F8640" s="73">
        <v>483362</v>
      </c>
      <c r="G8640" s="72" t="s">
        <v>14</v>
      </c>
      <c r="H8640" s="72" t="s">
        <v>15</v>
      </c>
      <c r="I8640" s="72" t="s">
        <v>136</v>
      </c>
      <c r="J8640" s="72" t="s">
        <v>18</v>
      </c>
      <c r="K8640" s="72" t="s">
        <v>184</v>
      </c>
      <c r="L8640" s="72" t="s">
        <v>336</v>
      </c>
      <c r="M8640" s="72" t="s">
        <v>191</v>
      </c>
    </row>
    <row r="8641" spans="2:13" x14ac:dyDescent="0.25">
      <c r="B8641" s="72" t="s">
        <v>143</v>
      </c>
      <c r="C8641" s="72" t="s">
        <v>144</v>
      </c>
      <c r="D8641" s="72" t="s">
        <v>12</v>
      </c>
      <c r="E8641" s="72" t="s">
        <v>282</v>
      </c>
      <c r="F8641" s="73">
        <v>-761</v>
      </c>
      <c r="G8641" s="72" t="s">
        <v>14</v>
      </c>
      <c r="H8641" s="72" t="s">
        <v>15</v>
      </c>
      <c r="I8641" s="72" t="s">
        <v>16</v>
      </c>
      <c r="J8641" s="72" t="s">
        <v>18</v>
      </c>
      <c r="K8641" s="72" t="s">
        <v>245</v>
      </c>
      <c r="L8641" s="72" t="s">
        <v>567</v>
      </c>
      <c r="M8641" s="72"/>
    </row>
    <row r="8642" spans="2:13" x14ac:dyDescent="0.25">
      <c r="B8642" s="72" t="s">
        <v>143</v>
      </c>
      <c r="C8642" s="72" t="s">
        <v>144</v>
      </c>
      <c r="D8642" s="72" t="s">
        <v>12</v>
      </c>
      <c r="E8642" s="72" t="s">
        <v>177</v>
      </c>
      <c r="F8642" s="73">
        <v>36561</v>
      </c>
      <c r="G8642" s="72" t="s">
        <v>14</v>
      </c>
      <c r="H8642" s="72" t="s">
        <v>155</v>
      </c>
      <c r="I8642" s="72" t="s">
        <v>136</v>
      </c>
      <c r="J8642" s="72" t="s">
        <v>18</v>
      </c>
      <c r="K8642" s="72" t="s">
        <v>21</v>
      </c>
      <c r="L8642" s="72" t="s">
        <v>547</v>
      </c>
      <c r="M8642" s="72"/>
    </row>
    <row r="8643" spans="2:13" x14ac:dyDescent="0.25">
      <c r="B8643" s="72" t="s">
        <v>143</v>
      </c>
      <c r="C8643" s="72" t="s">
        <v>144</v>
      </c>
      <c r="D8643" s="72" t="s">
        <v>12</v>
      </c>
      <c r="E8643" s="72" t="s">
        <v>219</v>
      </c>
      <c r="F8643" s="73">
        <v>246719</v>
      </c>
      <c r="G8643" s="72" t="s">
        <v>14</v>
      </c>
      <c r="H8643" s="72" t="s">
        <v>15</v>
      </c>
      <c r="I8643" s="72" t="s">
        <v>16</v>
      </c>
      <c r="J8643" s="72" t="s">
        <v>18</v>
      </c>
      <c r="K8643" s="72" t="s">
        <v>33</v>
      </c>
      <c r="L8643" s="72" t="s">
        <v>348</v>
      </c>
      <c r="M8643" s="72"/>
    </row>
    <row r="8644" spans="2:13" x14ac:dyDescent="0.25">
      <c r="B8644" s="72" t="s">
        <v>143</v>
      </c>
      <c r="C8644" s="72" t="s">
        <v>144</v>
      </c>
      <c r="D8644" s="72" t="s">
        <v>12</v>
      </c>
      <c r="E8644" s="72" t="s">
        <v>177</v>
      </c>
      <c r="F8644" s="73">
        <v>5831134</v>
      </c>
      <c r="G8644" s="72" t="s">
        <v>14</v>
      </c>
      <c r="H8644" s="72" t="s">
        <v>15</v>
      </c>
      <c r="I8644" s="72" t="s">
        <v>16</v>
      </c>
      <c r="J8644" s="72" t="s">
        <v>18</v>
      </c>
      <c r="K8644" s="72" t="s">
        <v>147</v>
      </c>
      <c r="L8644" s="72" t="s">
        <v>327</v>
      </c>
      <c r="M8644" s="72"/>
    </row>
    <row r="8645" spans="2:13" x14ac:dyDescent="0.25">
      <c r="B8645" s="72" t="s">
        <v>143</v>
      </c>
      <c r="C8645" s="72" t="s">
        <v>144</v>
      </c>
      <c r="D8645" s="72" t="s">
        <v>12</v>
      </c>
      <c r="E8645" s="72" t="s">
        <v>183</v>
      </c>
      <c r="F8645" s="73">
        <v>36849</v>
      </c>
      <c r="G8645" s="72" t="s">
        <v>14</v>
      </c>
      <c r="H8645" s="72" t="s">
        <v>15</v>
      </c>
      <c r="I8645" s="72" t="s">
        <v>16</v>
      </c>
      <c r="J8645" s="72" t="s">
        <v>18</v>
      </c>
      <c r="K8645" s="72" t="s">
        <v>147</v>
      </c>
      <c r="L8645" s="72" t="s">
        <v>310</v>
      </c>
      <c r="M8645" s="72" t="s">
        <v>163</v>
      </c>
    </row>
    <row r="8646" spans="2:13" x14ac:dyDescent="0.25">
      <c r="B8646" s="72" t="s">
        <v>143</v>
      </c>
      <c r="C8646" s="72" t="s">
        <v>144</v>
      </c>
      <c r="D8646" s="72" t="s">
        <v>12</v>
      </c>
      <c r="E8646" s="72" t="s">
        <v>282</v>
      </c>
      <c r="F8646" s="73">
        <v>-1191</v>
      </c>
      <c r="G8646" s="72" t="s">
        <v>14</v>
      </c>
      <c r="H8646" s="72" t="s">
        <v>15</v>
      </c>
      <c r="I8646" s="72" t="s">
        <v>16</v>
      </c>
      <c r="J8646" s="72" t="s">
        <v>18</v>
      </c>
      <c r="K8646" s="72" t="s">
        <v>21</v>
      </c>
      <c r="L8646" s="72" t="s">
        <v>645</v>
      </c>
      <c r="M8646" s="72"/>
    </row>
    <row r="8647" spans="2:13" x14ac:dyDescent="0.25">
      <c r="B8647" s="72" t="s">
        <v>143</v>
      </c>
      <c r="C8647" s="72" t="s">
        <v>144</v>
      </c>
      <c r="D8647" s="72" t="s">
        <v>12</v>
      </c>
      <c r="E8647" s="72" t="s">
        <v>219</v>
      </c>
      <c r="F8647" s="73">
        <v>329</v>
      </c>
      <c r="G8647" s="72" t="s">
        <v>14</v>
      </c>
      <c r="H8647" s="72" t="s">
        <v>155</v>
      </c>
      <c r="I8647" s="72" t="s">
        <v>16</v>
      </c>
      <c r="J8647" s="72" t="s">
        <v>18</v>
      </c>
      <c r="K8647" s="72" t="s">
        <v>33</v>
      </c>
      <c r="L8647" s="72" t="s">
        <v>323</v>
      </c>
      <c r="M8647" s="72"/>
    </row>
    <row r="8648" spans="2:13" x14ac:dyDescent="0.25">
      <c r="B8648" s="72" t="s">
        <v>143</v>
      </c>
      <c r="C8648" s="72" t="s">
        <v>144</v>
      </c>
      <c r="D8648" s="72" t="s">
        <v>12</v>
      </c>
      <c r="E8648" s="72" t="s">
        <v>282</v>
      </c>
      <c r="F8648" s="73">
        <v>-813</v>
      </c>
      <c r="G8648" s="72" t="s">
        <v>14</v>
      </c>
      <c r="H8648" s="72" t="s">
        <v>155</v>
      </c>
      <c r="I8648" s="72" t="s">
        <v>16</v>
      </c>
      <c r="J8648" s="72" t="s">
        <v>18</v>
      </c>
      <c r="K8648" s="72" t="s">
        <v>33</v>
      </c>
      <c r="L8648" s="72" t="s">
        <v>510</v>
      </c>
      <c r="M8648" s="72"/>
    </row>
    <row r="8649" spans="2:13" x14ac:dyDescent="0.25">
      <c r="B8649" s="72" t="s">
        <v>143</v>
      </c>
      <c r="C8649" s="72" t="s">
        <v>144</v>
      </c>
      <c r="D8649" s="72" t="s">
        <v>12</v>
      </c>
      <c r="E8649" s="72" t="s">
        <v>229</v>
      </c>
      <c r="F8649" s="73">
        <v>-284941</v>
      </c>
      <c r="G8649" s="72" t="s">
        <v>14</v>
      </c>
      <c r="H8649" s="72" t="s">
        <v>15</v>
      </c>
      <c r="I8649" s="72" t="s">
        <v>16</v>
      </c>
      <c r="J8649" s="72" t="s">
        <v>18</v>
      </c>
      <c r="K8649" s="72" t="s">
        <v>267</v>
      </c>
      <c r="L8649" s="72" t="s">
        <v>579</v>
      </c>
      <c r="M8649" s="72"/>
    </row>
    <row r="8650" spans="2:13" x14ac:dyDescent="0.25">
      <c r="B8650" s="72" t="s">
        <v>143</v>
      </c>
      <c r="C8650" s="72" t="s">
        <v>144</v>
      </c>
      <c r="D8650" s="72" t="s">
        <v>12</v>
      </c>
      <c r="E8650" s="72" t="s">
        <v>188</v>
      </c>
      <c r="F8650" s="73">
        <v>749715</v>
      </c>
      <c r="G8650" s="72" t="s">
        <v>14</v>
      </c>
      <c r="H8650" s="72" t="s">
        <v>15</v>
      </c>
      <c r="I8650" s="72" t="s">
        <v>16</v>
      </c>
      <c r="J8650" s="72" t="s">
        <v>371</v>
      </c>
      <c r="K8650" s="72" t="s">
        <v>165</v>
      </c>
      <c r="L8650" s="72" t="s">
        <v>549</v>
      </c>
      <c r="M8650" s="72" t="s">
        <v>151</v>
      </c>
    </row>
    <row r="8651" spans="2:13" x14ac:dyDescent="0.25">
      <c r="B8651" s="72" t="s">
        <v>143</v>
      </c>
      <c r="C8651" s="72" t="s">
        <v>144</v>
      </c>
      <c r="D8651" s="72" t="s">
        <v>12</v>
      </c>
      <c r="E8651" s="72" t="s">
        <v>749</v>
      </c>
      <c r="F8651" s="73">
        <v>-35629872</v>
      </c>
      <c r="G8651" s="72" t="s">
        <v>14</v>
      </c>
      <c r="H8651" s="72" t="s">
        <v>15</v>
      </c>
      <c r="I8651" s="72" t="s">
        <v>16</v>
      </c>
      <c r="J8651" s="72" t="s">
        <v>18</v>
      </c>
      <c r="K8651" s="72"/>
      <c r="L8651" s="72"/>
      <c r="M8651" s="72"/>
    </row>
    <row r="8652" spans="2:13" x14ac:dyDescent="0.25">
      <c r="B8652" s="72" t="s">
        <v>143</v>
      </c>
      <c r="C8652" s="72" t="s">
        <v>144</v>
      </c>
      <c r="D8652" s="72" t="s">
        <v>12</v>
      </c>
      <c r="E8652" s="72" t="s">
        <v>219</v>
      </c>
      <c r="F8652" s="73">
        <v>3826</v>
      </c>
      <c r="G8652" s="72" t="s">
        <v>14</v>
      </c>
      <c r="H8652" s="72" t="s">
        <v>15</v>
      </c>
      <c r="I8652" s="72" t="s">
        <v>16</v>
      </c>
      <c r="J8652" s="72" t="s">
        <v>18</v>
      </c>
      <c r="K8652" s="72" t="s">
        <v>33</v>
      </c>
      <c r="L8652" s="72" t="s">
        <v>613</v>
      </c>
      <c r="M8652" s="72"/>
    </row>
    <row r="8653" spans="2:13" x14ac:dyDescent="0.25">
      <c r="B8653" s="72" t="s">
        <v>143</v>
      </c>
      <c r="C8653" s="72" t="s">
        <v>144</v>
      </c>
      <c r="D8653" s="72" t="s">
        <v>12</v>
      </c>
      <c r="E8653" s="72" t="s">
        <v>199</v>
      </c>
      <c r="F8653" s="73">
        <v>88361</v>
      </c>
      <c r="G8653" s="72" t="s">
        <v>14</v>
      </c>
      <c r="H8653" s="72" t="s">
        <v>155</v>
      </c>
      <c r="I8653" s="72" t="s">
        <v>16</v>
      </c>
      <c r="J8653" s="72" t="s">
        <v>18</v>
      </c>
      <c r="K8653" s="72" t="s">
        <v>147</v>
      </c>
      <c r="L8653" s="72" t="s">
        <v>587</v>
      </c>
      <c r="M8653" s="72"/>
    </row>
    <row r="8654" spans="2:13" x14ac:dyDescent="0.25">
      <c r="B8654" s="72" t="s">
        <v>143</v>
      </c>
      <c r="C8654" s="72" t="s">
        <v>144</v>
      </c>
      <c r="D8654" s="72" t="s">
        <v>12</v>
      </c>
      <c r="E8654" s="72" t="s">
        <v>282</v>
      </c>
      <c r="F8654" s="73">
        <v>-400</v>
      </c>
      <c r="G8654" s="72" t="s">
        <v>14</v>
      </c>
      <c r="H8654" s="72" t="s">
        <v>155</v>
      </c>
      <c r="I8654" s="72" t="s">
        <v>16</v>
      </c>
      <c r="J8654" s="72" t="s">
        <v>18</v>
      </c>
      <c r="K8654" s="72" t="s">
        <v>33</v>
      </c>
      <c r="L8654" s="72" t="s">
        <v>218</v>
      </c>
      <c r="M8654" s="72"/>
    </row>
    <row r="8655" spans="2:13" x14ac:dyDescent="0.25">
      <c r="B8655" s="72" t="s">
        <v>143</v>
      </c>
      <c r="C8655" s="72" t="s">
        <v>144</v>
      </c>
      <c r="D8655" s="72" t="s">
        <v>12</v>
      </c>
      <c r="E8655" s="72" t="s">
        <v>164</v>
      </c>
      <c r="F8655" s="73">
        <v>-13428</v>
      </c>
      <c r="G8655" s="72" t="s">
        <v>14</v>
      </c>
      <c r="H8655" s="72" t="s">
        <v>15</v>
      </c>
      <c r="I8655" s="72" t="s">
        <v>16</v>
      </c>
      <c r="J8655" s="72" t="s">
        <v>18</v>
      </c>
      <c r="K8655" s="72" t="s">
        <v>214</v>
      </c>
      <c r="L8655" s="72" t="s">
        <v>699</v>
      </c>
      <c r="M8655" s="72"/>
    </row>
    <row r="8656" spans="2:13" x14ac:dyDescent="0.25">
      <c r="B8656" s="72" t="s">
        <v>143</v>
      </c>
      <c r="C8656" s="72" t="s">
        <v>144</v>
      </c>
      <c r="D8656" s="72" t="s">
        <v>12</v>
      </c>
      <c r="E8656" s="72" t="s">
        <v>157</v>
      </c>
      <c r="F8656" s="73">
        <v>222058</v>
      </c>
      <c r="G8656" s="72" t="s">
        <v>14</v>
      </c>
      <c r="H8656" s="72" t="s">
        <v>155</v>
      </c>
      <c r="I8656" s="72" t="s">
        <v>16</v>
      </c>
      <c r="J8656" s="72" t="s">
        <v>18</v>
      </c>
      <c r="K8656" s="72" t="s">
        <v>33</v>
      </c>
      <c r="L8656" s="72" t="s">
        <v>538</v>
      </c>
      <c r="M8656" s="72" t="s">
        <v>203</v>
      </c>
    </row>
    <row r="8657" spans="2:13" x14ac:dyDescent="0.25">
      <c r="B8657" s="72" t="s">
        <v>143</v>
      </c>
      <c r="C8657" s="72" t="s">
        <v>144</v>
      </c>
      <c r="D8657" s="72" t="s">
        <v>12</v>
      </c>
      <c r="E8657" s="72" t="s">
        <v>227</v>
      </c>
      <c r="F8657" s="73">
        <v>3144</v>
      </c>
      <c r="G8657" s="72" t="s">
        <v>14</v>
      </c>
      <c r="H8657" s="72" t="s">
        <v>15</v>
      </c>
      <c r="I8657" s="72" t="s">
        <v>16</v>
      </c>
      <c r="J8657" s="72" t="s">
        <v>18</v>
      </c>
      <c r="K8657" s="72" t="s">
        <v>33</v>
      </c>
      <c r="L8657" s="72" t="s">
        <v>361</v>
      </c>
      <c r="M8657" s="72" t="s">
        <v>172</v>
      </c>
    </row>
    <row r="8658" spans="2:13" x14ac:dyDescent="0.25">
      <c r="B8658" s="72" t="s">
        <v>143</v>
      </c>
      <c r="C8658" s="72" t="s">
        <v>144</v>
      </c>
      <c r="D8658" s="72" t="s">
        <v>12</v>
      </c>
      <c r="E8658" s="72" t="s">
        <v>149</v>
      </c>
      <c r="F8658" s="73">
        <v>100018</v>
      </c>
      <c r="G8658" s="72" t="s">
        <v>14</v>
      </c>
      <c r="H8658" s="72" t="s">
        <v>15</v>
      </c>
      <c r="I8658" s="72" t="s">
        <v>16</v>
      </c>
      <c r="J8658" s="72" t="s">
        <v>18</v>
      </c>
      <c r="K8658" s="72" t="s">
        <v>33</v>
      </c>
      <c r="L8658" s="72" t="s">
        <v>649</v>
      </c>
      <c r="M8658" s="72" t="s">
        <v>151</v>
      </c>
    </row>
    <row r="8659" spans="2:13" x14ac:dyDescent="0.25">
      <c r="B8659" s="72" t="s">
        <v>143</v>
      </c>
      <c r="C8659" s="72" t="s">
        <v>144</v>
      </c>
      <c r="D8659" s="72" t="s">
        <v>12</v>
      </c>
      <c r="E8659" s="72" t="s">
        <v>177</v>
      </c>
      <c r="F8659" s="73">
        <v>19913</v>
      </c>
      <c r="G8659" s="72" t="s">
        <v>14</v>
      </c>
      <c r="H8659" s="72" t="s">
        <v>15</v>
      </c>
      <c r="I8659" s="72" t="s">
        <v>16</v>
      </c>
      <c r="J8659" s="72" t="s">
        <v>18</v>
      </c>
      <c r="K8659" s="72" t="s">
        <v>184</v>
      </c>
      <c r="L8659" s="72" t="s">
        <v>698</v>
      </c>
      <c r="M8659" s="72"/>
    </row>
    <row r="8660" spans="2:13" x14ac:dyDescent="0.25">
      <c r="B8660" s="72" t="s">
        <v>143</v>
      </c>
      <c r="C8660" s="72" t="s">
        <v>144</v>
      </c>
      <c r="D8660" s="72" t="s">
        <v>12</v>
      </c>
      <c r="E8660" s="72" t="s">
        <v>227</v>
      </c>
      <c r="F8660" s="73">
        <v>5295</v>
      </c>
      <c r="G8660" s="72" t="s">
        <v>14</v>
      </c>
      <c r="H8660" s="72" t="s">
        <v>155</v>
      </c>
      <c r="I8660" s="72" t="s">
        <v>16</v>
      </c>
      <c r="J8660" s="72" t="s">
        <v>18</v>
      </c>
      <c r="K8660" s="72" t="s">
        <v>33</v>
      </c>
      <c r="L8660" s="72" t="s">
        <v>266</v>
      </c>
      <c r="M8660" s="72" t="s">
        <v>172</v>
      </c>
    </row>
    <row r="8661" spans="2:13" x14ac:dyDescent="0.25">
      <c r="B8661" s="72" t="s">
        <v>143</v>
      </c>
      <c r="C8661" s="72" t="s">
        <v>144</v>
      </c>
      <c r="D8661" s="72" t="s">
        <v>12</v>
      </c>
      <c r="E8661" s="72" t="s">
        <v>145</v>
      </c>
      <c r="F8661" s="73">
        <v>-80529</v>
      </c>
      <c r="G8661" s="72" t="s">
        <v>14</v>
      </c>
      <c r="H8661" s="72" t="s">
        <v>15</v>
      </c>
      <c r="I8661" s="72" t="s">
        <v>16</v>
      </c>
      <c r="J8661" s="72" t="s">
        <v>18</v>
      </c>
      <c r="K8661" s="72" t="s">
        <v>147</v>
      </c>
      <c r="L8661" s="72" t="s">
        <v>477</v>
      </c>
      <c r="M8661" s="72"/>
    </row>
    <row r="8662" spans="2:13" x14ac:dyDescent="0.25">
      <c r="B8662" s="72" t="s">
        <v>143</v>
      </c>
      <c r="C8662" s="72" t="s">
        <v>144</v>
      </c>
      <c r="D8662" s="72" t="s">
        <v>12</v>
      </c>
      <c r="E8662" s="72" t="s">
        <v>201</v>
      </c>
      <c r="F8662" s="73">
        <v>38572</v>
      </c>
      <c r="G8662" s="72" t="s">
        <v>14</v>
      </c>
      <c r="H8662" s="72" t="s">
        <v>15</v>
      </c>
      <c r="I8662" s="72" t="s">
        <v>16</v>
      </c>
      <c r="J8662" s="72" t="s">
        <v>18</v>
      </c>
      <c r="K8662" s="72" t="s">
        <v>21</v>
      </c>
      <c r="L8662" s="72" t="s">
        <v>178</v>
      </c>
      <c r="M8662" s="72" t="s">
        <v>203</v>
      </c>
    </row>
    <row r="8663" spans="2:13" x14ac:dyDescent="0.25">
      <c r="B8663" s="72" t="s">
        <v>143</v>
      </c>
      <c r="C8663" s="72" t="s">
        <v>144</v>
      </c>
      <c r="D8663" s="72" t="s">
        <v>12</v>
      </c>
      <c r="E8663" s="72" t="s">
        <v>383</v>
      </c>
      <c r="F8663" s="73">
        <v>267116</v>
      </c>
      <c r="G8663" s="72" t="s">
        <v>14</v>
      </c>
      <c r="H8663" s="72" t="s">
        <v>15</v>
      </c>
      <c r="I8663" s="72" t="s">
        <v>16</v>
      </c>
      <c r="J8663" s="72" t="s">
        <v>18</v>
      </c>
      <c r="K8663" s="72" t="s">
        <v>21</v>
      </c>
      <c r="L8663" s="72" t="s">
        <v>352</v>
      </c>
      <c r="M8663" s="72" t="s">
        <v>601</v>
      </c>
    </row>
    <row r="8664" spans="2:13" x14ac:dyDescent="0.25">
      <c r="B8664" s="72" t="s">
        <v>143</v>
      </c>
      <c r="C8664" s="72" t="s">
        <v>144</v>
      </c>
      <c r="D8664" s="72" t="s">
        <v>12</v>
      </c>
      <c r="E8664" s="72" t="s">
        <v>188</v>
      </c>
      <c r="F8664" s="73">
        <v>942289</v>
      </c>
      <c r="G8664" s="72" t="s">
        <v>14</v>
      </c>
      <c r="H8664" s="72" t="s">
        <v>15</v>
      </c>
      <c r="I8664" s="72" t="s">
        <v>16</v>
      </c>
      <c r="J8664" s="72" t="s">
        <v>18</v>
      </c>
      <c r="K8664" s="72" t="s">
        <v>257</v>
      </c>
      <c r="L8664" s="72" t="s">
        <v>554</v>
      </c>
      <c r="M8664" s="72" t="s">
        <v>191</v>
      </c>
    </row>
    <row r="8665" spans="2:13" x14ac:dyDescent="0.25">
      <c r="B8665" s="72" t="s">
        <v>143</v>
      </c>
      <c r="C8665" s="72" t="s">
        <v>144</v>
      </c>
      <c r="D8665" s="72" t="s">
        <v>12</v>
      </c>
      <c r="E8665" s="72" t="s">
        <v>183</v>
      </c>
      <c r="F8665" s="73">
        <v>35078</v>
      </c>
      <c r="G8665" s="72" t="s">
        <v>14</v>
      </c>
      <c r="H8665" s="72" t="s">
        <v>15</v>
      </c>
      <c r="I8665" s="72" t="s">
        <v>16</v>
      </c>
      <c r="J8665" s="72" t="s">
        <v>18</v>
      </c>
      <c r="K8665" s="72" t="s">
        <v>147</v>
      </c>
      <c r="L8665" s="72" t="s">
        <v>747</v>
      </c>
      <c r="M8665" s="72" t="s">
        <v>163</v>
      </c>
    </row>
    <row r="8666" spans="2:13" x14ac:dyDescent="0.25">
      <c r="B8666" s="72" t="s">
        <v>143</v>
      </c>
      <c r="C8666" s="72" t="s">
        <v>144</v>
      </c>
      <c r="D8666" s="72" t="s">
        <v>12</v>
      </c>
      <c r="E8666" s="72" t="s">
        <v>237</v>
      </c>
      <c r="F8666" s="73">
        <v>451516</v>
      </c>
      <c r="G8666" s="72" t="s">
        <v>14</v>
      </c>
      <c r="H8666" s="72" t="s">
        <v>15</v>
      </c>
      <c r="I8666" s="72" t="s">
        <v>16</v>
      </c>
      <c r="J8666" s="72" t="s">
        <v>18</v>
      </c>
      <c r="K8666" s="72" t="s">
        <v>21</v>
      </c>
      <c r="L8666" s="72" t="s">
        <v>645</v>
      </c>
      <c r="M8666" s="72" t="s">
        <v>248</v>
      </c>
    </row>
    <row r="8667" spans="2:13" x14ac:dyDescent="0.25">
      <c r="B8667" s="72" t="s">
        <v>143</v>
      </c>
      <c r="C8667" s="72" t="s">
        <v>144</v>
      </c>
      <c r="D8667" s="72" t="s">
        <v>12</v>
      </c>
      <c r="E8667" s="72" t="s">
        <v>157</v>
      </c>
      <c r="F8667" s="73">
        <v>731115</v>
      </c>
      <c r="G8667" s="72" t="s">
        <v>14</v>
      </c>
      <c r="H8667" s="72" t="s">
        <v>15</v>
      </c>
      <c r="I8667" s="72" t="s">
        <v>16</v>
      </c>
      <c r="J8667" s="72" t="s">
        <v>18</v>
      </c>
      <c r="K8667" s="72" t="s">
        <v>165</v>
      </c>
      <c r="L8667" s="72" t="s">
        <v>252</v>
      </c>
      <c r="M8667" s="72" t="s">
        <v>334</v>
      </c>
    </row>
    <row r="8668" spans="2:13" x14ac:dyDescent="0.25">
      <c r="B8668" s="72" t="s">
        <v>143</v>
      </c>
      <c r="C8668" s="72" t="s">
        <v>144</v>
      </c>
      <c r="D8668" s="72" t="s">
        <v>12</v>
      </c>
      <c r="E8668" s="72" t="s">
        <v>219</v>
      </c>
      <c r="F8668" s="73">
        <v>1906502</v>
      </c>
      <c r="G8668" s="72" t="s">
        <v>14</v>
      </c>
      <c r="H8668" s="72" t="s">
        <v>15</v>
      </c>
      <c r="I8668" s="72" t="s">
        <v>16</v>
      </c>
      <c r="J8668" s="72" t="s">
        <v>18</v>
      </c>
      <c r="K8668" s="72" t="s">
        <v>189</v>
      </c>
      <c r="L8668" s="72" t="s">
        <v>421</v>
      </c>
      <c r="M8668" s="72"/>
    </row>
    <row r="8669" spans="2:13" x14ac:dyDescent="0.25">
      <c r="B8669" s="72" t="s">
        <v>143</v>
      </c>
      <c r="C8669" s="72" t="s">
        <v>144</v>
      </c>
      <c r="D8669" s="72" t="s">
        <v>12</v>
      </c>
      <c r="E8669" s="72" t="s">
        <v>188</v>
      </c>
      <c r="F8669" s="73">
        <v>329352</v>
      </c>
      <c r="G8669" s="72" t="s">
        <v>14</v>
      </c>
      <c r="H8669" s="72" t="s">
        <v>155</v>
      </c>
      <c r="I8669" s="72" t="s">
        <v>16</v>
      </c>
      <c r="J8669" s="72" t="s">
        <v>18</v>
      </c>
      <c r="K8669" s="72" t="s">
        <v>33</v>
      </c>
      <c r="L8669" s="72" t="s">
        <v>536</v>
      </c>
      <c r="M8669" s="72" t="s">
        <v>163</v>
      </c>
    </row>
    <row r="8670" spans="2:13" x14ac:dyDescent="0.25">
      <c r="B8670" s="72" t="s">
        <v>143</v>
      </c>
      <c r="C8670" s="72" t="s">
        <v>144</v>
      </c>
      <c r="D8670" s="72" t="s">
        <v>12</v>
      </c>
      <c r="E8670" s="72" t="s">
        <v>237</v>
      </c>
      <c r="F8670" s="73">
        <v>293028</v>
      </c>
      <c r="G8670" s="72" t="s">
        <v>14</v>
      </c>
      <c r="H8670" s="72" t="s">
        <v>155</v>
      </c>
      <c r="I8670" s="72" t="s">
        <v>16</v>
      </c>
      <c r="J8670" s="72" t="s">
        <v>18</v>
      </c>
      <c r="K8670" s="72" t="s">
        <v>147</v>
      </c>
      <c r="L8670" s="72" t="s">
        <v>587</v>
      </c>
      <c r="M8670" s="72" t="s">
        <v>191</v>
      </c>
    </row>
    <row r="8671" spans="2:13" x14ac:dyDescent="0.25">
      <c r="B8671" s="72" t="s">
        <v>143</v>
      </c>
      <c r="C8671" s="72" t="s">
        <v>144</v>
      </c>
      <c r="D8671" s="72" t="s">
        <v>12</v>
      </c>
      <c r="E8671" s="72" t="s">
        <v>181</v>
      </c>
      <c r="F8671" s="73">
        <v>-576</v>
      </c>
      <c r="G8671" s="72" t="s">
        <v>14</v>
      </c>
      <c r="H8671" s="72" t="s">
        <v>15</v>
      </c>
      <c r="I8671" s="72" t="s">
        <v>16</v>
      </c>
      <c r="J8671" s="72" t="s">
        <v>18</v>
      </c>
      <c r="K8671" s="72" t="s">
        <v>33</v>
      </c>
      <c r="L8671" s="72" t="s">
        <v>354</v>
      </c>
      <c r="M8671" s="72"/>
    </row>
    <row r="8672" spans="2:13" x14ac:dyDescent="0.25">
      <c r="B8672" s="72" t="s">
        <v>143</v>
      </c>
      <c r="C8672" s="72" t="s">
        <v>144</v>
      </c>
      <c r="D8672" s="72" t="s">
        <v>12</v>
      </c>
      <c r="E8672" s="72" t="s">
        <v>213</v>
      </c>
      <c r="F8672" s="73">
        <v>404705</v>
      </c>
      <c r="G8672" s="72" t="s">
        <v>14</v>
      </c>
      <c r="H8672" s="72" t="s">
        <v>155</v>
      </c>
      <c r="I8672" s="72" t="s">
        <v>16</v>
      </c>
      <c r="J8672" s="72" t="s">
        <v>18</v>
      </c>
      <c r="K8672" s="72" t="s">
        <v>269</v>
      </c>
      <c r="L8672" s="72" t="s">
        <v>270</v>
      </c>
      <c r="M8672" s="72" t="s">
        <v>191</v>
      </c>
    </row>
    <row r="8673" spans="2:13" x14ac:dyDescent="0.25">
      <c r="B8673" s="72" t="s">
        <v>143</v>
      </c>
      <c r="C8673" s="72" t="s">
        <v>144</v>
      </c>
      <c r="D8673" s="72" t="s">
        <v>12</v>
      </c>
      <c r="E8673" s="72" t="s">
        <v>280</v>
      </c>
      <c r="F8673" s="73">
        <v>82731</v>
      </c>
      <c r="G8673" s="72" t="s">
        <v>14</v>
      </c>
      <c r="H8673" s="72" t="s">
        <v>155</v>
      </c>
      <c r="I8673" s="72" t="s">
        <v>16</v>
      </c>
      <c r="J8673" s="72" t="s">
        <v>18</v>
      </c>
      <c r="K8673" s="72" t="s">
        <v>147</v>
      </c>
      <c r="L8673" s="72" t="s">
        <v>404</v>
      </c>
      <c r="M8673" s="72" t="s">
        <v>203</v>
      </c>
    </row>
    <row r="8674" spans="2:13" x14ac:dyDescent="0.25">
      <c r="B8674" s="72" t="s">
        <v>143</v>
      </c>
      <c r="C8674" s="72" t="s">
        <v>144</v>
      </c>
      <c r="D8674" s="72" t="s">
        <v>12</v>
      </c>
      <c r="E8674" s="72" t="s">
        <v>237</v>
      </c>
      <c r="F8674" s="73">
        <v>106114</v>
      </c>
      <c r="G8674" s="72" t="s">
        <v>14</v>
      </c>
      <c r="H8674" s="72" t="s">
        <v>155</v>
      </c>
      <c r="I8674" s="72" t="s">
        <v>16</v>
      </c>
      <c r="J8674" s="72" t="s">
        <v>18</v>
      </c>
      <c r="K8674" s="72" t="s">
        <v>33</v>
      </c>
      <c r="L8674" s="72" t="s">
        <v>361</v>
      </c>
      <c r="M8674" s="72" t="s">
        <v>186</v>
      </c>
    </row>
    <row r="8675" spans="2:13" x14ac:dyDescent="0.25">
      <c r="B8675" s="72" t="s">
        <v>143</v>
      </c>
      <c r="C8675" s="72" t="s">
        <v>144</v>
      </c>
      <c r="D8675" s="72" t="s">
        <v>12</v>
      </c>
      <c r="E8675" s="72" t="s">
        <v>170</v>
      </c>
      <c r="F8675" s="73">
        <v>416</v>
      </c>
      <c r="G8675" s="72" t="s">
        <v>14</v>
      </c>
      <c r="H8675" s="72" t="s">
        <v>15</v>
      </c>
      <c r="I8675" s="72" t="s">
        <v>16</v>
      </c>
      <c r="J8675" s="72" t="s">
        <v>18</v>
      </c>
      <c r="K8675" s="72" t="s">
        <v>161</v>
      </c>
      <c r="L8675" s="72" t="s">
        <v>507</v>
      </c>
      <c r="M8675" s="72" t="s">
        <v>172</v>
      </c>
    </row>
    <row r="8676" spans="2:13" x14ac:dyDescent="0.25">
      <c r="B8676" s="72" t="s">
        <v>143</v>
      </c>
      <c r="C8676" s="72" t="s">
        <v>144</v>
      </c>
      <c r="D8676" s="72" t="s">
        <v>12</v>
      </c>
      <c r="E8676" s="72" t="s">
        <v>181</v>
      </c>
      <c r="F8676" s="73">
        <v>-1113</v>
      </c>
      <c r="G8676" s="72" t="s">
        <v>14</v>
      </c>
      <c r="H8676" s="72" t="s">
        <v>155</v>
      </c>
      <c r="I8676" s="72" t="s">
        <v>16</v>
      </c>
      <c r="J8676" s="72" t="s">
        <v>18</v>
      </c>
      <c r="K8676" s="72" t="s">
        <v>33</v>
      </c>
      <c r="L8676" s="72" t="s">
        <v>228</v>
      </c>
      <c r="M8676" s="72"/>
    </row>
    <row r="8677" spans="2:13" x14ac:dyDescent="0.25">
      <c r="B8677" s="72" t="s">
        <v>143</v>
      </c>
      <c r="C8677" s="72" t="s">
        <v>144</v>
      </c>
      <c r="D8677" s="72" t="s">
        <v>12</v>
      </c>
      <c r="E8677" s="72" t="s">
        <v>188</v>
      </c>
      <c r="F8677" s="73">
        <v>366528</v>
      </c>
      <c r="G8677" s="72" t="s">
        <v>14</v>
      </c>
      <c r="H8677" s="72" t="s">
        <v>155</v>
      </c>
      <c r="I8677" s="72" t="s">
        <v>16</v>
      </c>
      <c r="J8677" s="72" t="s">
        <v>371</v>
      </c>
      <c r="K8677" s="72" t="s">
        <v>33</v>
      </c>
      <c r="L8677" s="72" t="s">
        <v>490</v>
      </c>
      <c r="M8677" s="72" t="s">
        <v>151</v>
      </c>
    </row>
    <row r="8678" spans="2:13" x14ac:dyDescent="0.25">
      <c r="B8678" s="72" t="s">
        <v>143</v>
      </c>
      <c r="C8678" s="72" t="s">
        <v>144</v>
      </c>
      <c r="D8678" s="72" t="s">
        <v>12</v>
      </c>
      <c r="E8678" s="72" t="s">
        <v>188</v>
      </c>
      <c r="F8678" s="73">
        <v>10306</v>
      </c>
      <c r="G8678" s="72" t="s">
        <v>14</v>
      </c>
      <c r="H8678" s="72" t="s">
        <v>15</v>
      </c>
      <c r="I8678" s="72" t="s">
        <v>16</v>
      </c>
      <c r="J8678" s="72" t="s">
        <v>371</v>
      </c>
      <c r="K8678" s="72" t="s">
        <v>245</v>
      </c>
      <c r="L8678" s="72" t="s">
        <v>471</v>
      </c>
      <c r="M8678" s="72" t="s">
        <v>151</v>
      </c>
    </row>
    <row r="8679" spans="2:13" x14ac:dyDescent="0.25">
      <c r="B8679" s="72" t="s">
        <v>143</v>
      </c>
      <c r="C8679" s="72" t="s">
        <v>144</v>
      </c>
      <c r="D8679" s="72" t="s">
        <v>12</v>
      </c>
      <c r="E8679" s="72" t="s">
        <v>183</v>
      </c>
      <c r="F8679" s="73">
        <v>2168</v>
      </c>
      <c r="G8679" s="72" t="s">
        <v>14</v>
      </c>
      <c r="H8679" s="72" t="s">
        <v>15</v>
      </c>
      <c r="I8679" s="72" t="s">
        <v>16</v>
      </c>
      <c r="J8679" s="72" t="s">
        <v>18</v>
      </c>
      <c r="K8679" s="72" t="s">
        <v>33</v>
      </c>
      <c r="L8679" s="72" t="s">
        <v>630</v>
      </c>
      <c r="M8679" s="72" t="s">
        <v>151</v>
      </c>
    </row>
    <row r="8680" spans="2:13" x14ac:dyDescent="0.25">
      <c r="B8680" s="72" t="s">
        <v>143</v>
      </c>
      <c r="C8680" s="72" t="s">
        <v>144</v>
      </c>
      <c r="D8680" s="72" t="s">
        <v>12</v>
      </c>
      <c r="E8680" s="72" t="s">
        <v>219</v>
      </c>
      <c r="F8680" s="73">
        <v>2160015</v>
      </c>
      <c r="G8680" s="72" t="s">
        <v>14</v>
      </c>
      <c r="H8680" s="72" t="s">
        <v>15</v>
      </c>
      <c r="I8680" s="72" t="s">
        <v>16</v>
      </c>
      <c r="J8680" s="72" t="s">
        <v>18</v>
      </c>
      <c r="K8680" s="72" t="s">
        <v>147</v>
      </c>
      <c r="L8680" s="72" t="s">
        <v>527</v>
      </c>
      <c r="M8680" s="72"/>
    </row>
    <row r="8681" spans="2:13" x14ac:dyDescent="0.25">
      <c r="B8681" s="72" t="s">
        <v>143</v>
      </c>
      <c r="C8681" s="72" t="s">
        <v>144</v>
      </c>
      <c r="D8681" s="72" t="s">
        <v>12</v>
      </c>
      <c r="E8681" s="72" t="s">
        <v>209</v>
      </c>
      <c r="F8681" s="73">
        <v>496685</v>
      </c>
      <c r="G8681" s="72" t="s">
        <v>14</v>
      </c>
      <c r="H8681" s="72" t="s">
        <v>155</v>
      </c>
      <c r="I8681" s="72" t="s">
        <v>16</v>
      </c>
      <c r="J8681" s="72" t="s">
        <v>18</v>
      </c>
      <c r="K8681" s="72" t="s">
        <v>33</v>
      </c>
      <c r="L8681" s="72" t="s">
        <v>510</v>
      </c>
      <c r="M8681" s="72" t="s">
        <v>159</v>
      </c>
    </row>
    <row r="8682" spans="2:13" x14ac:dyDescent="0.25">
      <c r="B8682" s="72" t="s">
        <v>143</v>
      </c>
      <c r="C8682" s="72" t="s">
        <v>144</v>
      </c>
      <c r="D8682" s="72" t="s">
        <v>12</v>
      </c>
      <c r="E8682" s="72" t="s">
        <v>219</v>
      </c>
      <c r="F8682" s="73">
        <v>3442</v>
      </c>
      <c r="G8682" s="72" t="s">
        <v>14</v>
      </c>
      <c r="H8682" s="72" t="s">
        <v>15</v>
      </c>
      <c r="I8682" s="72" t="s">
        <v>16</v>
      </c>
      <c r="J8682" s="72" t="s">
        <v>18</v>
      </c>
      <c r="K8682" s="72" t="s">
        <v>33</v>
      </c>
      <c r="L8682" s="72" t="s">
        <v>617</v>
      </c>
      <c r="M8682" s="72"/>
    </row>
    <row r="8683" spans="2:13" x14ac:dyDescent="0.25">
      <c r="B8683" s="72" t="s">
        <v>143</v>
      </c>
      <c r="C8683" s="72" t="s">
        <v>144</v>
      </c>
      <c r="D8683" s="72" t="s">
        <v>12</v>
      </c>
      <c r="E8683" s="72" t="s">
        <v>328</v>
      </c>
      <c r="F8683" s="73">
        <v>8603775</v>
      </c>
      <c r="G8683" s="72" t="s">
        <v>14</v>
      </c>
      <c r="H8683" s="72" t="s">
        <v>15</v>
      </c>
      <c r="I8683" s="72" t="s">
        <v>16</v>
      </c>
      <c r="J8683" s="72" t="s">
        <v>18</v>
      </c>
      <c r="K8683" s="72" t="s">
        <v>214</v>
      </c>
      <c r="L8683" s="72" t="s">
        <v>373</v>
      </c>
      <c r="M8683" s="72" t="s">
        <v>322</v>
      </c>
    </row>
    <row r="8684" spans="2:13" x14ac:dyDescent="0.25">
      <c r="B8684" s="72" t="s">
        <v>143</v>
      </c>
      <c r="C8684" s="72" t="s">
        <v>144</v>
      </c>
      <c r="D8684" s="72" t="s">
        <v>12</v>
      </c>
      <c r="E8684" s="72" t="s">
        <v>175</v>
      </c>
      <c r="F8684" s="73">
        <v>-135643</v>
      </c>
      <c r="G8684" s="72" t="s">
        <v>14</v>
      </c>
      <c r="H8684" s="72" t="s">
        <v>155</v>
      </c>
      <c r="I8684" s="72" t="s">
        <v>16</v>
      </c>
      <c r="J8684" s="72" t="s">
        <v>18</v>
      </c>
      <c r="K8684" s="72" t="s">
        <v>33</v>
      </c>
      <c r="L8684" s="72" t="s">
        <v>429</v>
      </c>
      <c r="M8684" s="72"/>
    </row>
    <row r="8685" spans="2:13" x14ac:dyDescent="0.25">
      <c r="B8685" s="72" t="s">
        <v>143</v>
      </c>
      <c r="C8685" s="72" t="s">
        <v>144</v>
      </c>
      <c r="D8685" s="72" t="s">
        <v>12</v>
      </c>
      <c r="E8685" s="72" t="s">
        <v>328</v>
      </c>
      <c r="F8685" s="73">
        <v>50262</v>
      </c>
      <c r="G8685" s="72" t="s">
        <v>14</v>
      </c>
      <c r="H8685" s="72" t="s">
        <v>15</v>
      </c>
      <c r="I8685" s="72" t="s">
        <v>16</v>
      </c>
      <c r="J8685" s="72" t="s">
        <v>18</v>
      </c>
      <c r="K8685" s="72" t="s">
        <v>147</v>
      </c>
      <c r="L8685" s="72" t="s">
        <v>395</v>
      </c>
      <c r="M8685" s="72" t="s">
        <v>203</v>
      </c>
    </row>
    <row r="8686" spans="2:13" x14ac:dyDescent="0.25">
      <c r="B8686" s="72" t="s">
        <v>143</v>
      </c>
      <c r="C8686" s="72" t="s">
        <v>144</v>
      </c>
      <c r="D8686" s="72" t="s">
        <v>12</v>
      </c>
      <c r="E8686" s="72" t="s">
        <v>229</v>
      </c>
      <c r="F8686" s="73">
        <v>-2838</v>
      </c>
      <c r="G8686" s="72" t="s">
        <v>14</v>
      </c>
      <c r="H8686" s="72" t="s">
        <v>155</v>
      </c>
      <c r="I8686" s="72" t="s">
        <v>16</v>
      </c>
      <c r="J8686" s="72" t="s">
        <v>18</v>
      </c>
      <c r="K8686" s="72" t="s">
        <v>267</v>
      </c>
      <c r="L8686" s="72" t="s">
        <v>561</v>
      </c>
      <c r="M8686" s="72"/>
    </row>
    <row r="8687" spans="2:13" x14ac:dyDescent="0.25">
      <c r="B8687" s="72" t="s">
        <v>143</v>
      </c>
      <c r="C8687" s="72" t="s">
        <v>144</v>
      </c>
      <c r="D8687" s="72" t="s">
        <v>12</v>
      </c>
      <c r="E8687" s="72" t="s">
        <v>282</v>
      </c>
      <c r="F8687" s="73">
        <v>-2393</v>
      </c>
      <c r="G8687" s="72" t="s">
        <v>14</v>
      </c>
      <c r="H8687" s="72" t="s">
        <v>15</v>
      </c>
      <c r="I8687" s="72" t="s">
        <v>16</v>
      </c>
      <c r="J8687" s="72" t="s">
        <v>18</v>
      </c>
      <c r="K8687" s="72" t="s">
        <v>257</v>
      </c>
      <c r="L8687" s="72" t="s">
        <v>581</v>
      </c>
      <c r="M8687" s="72"/>
    </row>
    <row r="8688" spans="2:13" x14ac:dyDescent="0.25">
      <c r="B8688" s="72" t="s">
        <v>143</v>
      </c>
      <c r="C8688" s="72" t="s">
        <v>144</v>
      </c>
      <c r="D8688" s="72" t="s">
        <v>12</v>
      </c>
      <c r="E8688" s="72" t="s">
        <v>282</v>
      </c>
      <c r="F8688" s="73">
        <v>-581</v>
      </c>
      <c r="G8688" s="72" t="s">
        <v>14</v>
      </c>
      <c r="H8688" s="72" t="s">
        <v>15</v>
      </c>
      <c r="I8688" s="72" t="s">
        <v>16</v>
      </c>
      <c r="J8688" s="72" t="s">
        <v>18</v>
      </c>
      <c r="K8688" s="72" t="s">
        <v>147</v>
      </c>
      <c r="L8688" s="72" t="s">
        <v>276</v>
      </c>
      <c r="M8688" s="72"/>
    </row>
    <row r="8689" spans="2:13" x14ac:dyDescent="0.25">
      <c r="B8689" s="72" t="s">
        <v>143</v>
      </c>
      <c r="C8689" s="72" t="s">
        <v>144</v>
      </c>
      <c r="D8689" s="72" t="s">
        <v>12</v>
      </c>
      <c r="E8689" s="72" t="s">
        <v>181</v>
      </c>
      <c r="F8689" s="73">
        <v>-13706</v>
      </c>
      <c r="G8689" s="72" t="s">
        <v>14</v>
      </c>
      <c r="H8689" s="72" t="s">
        <v>15</v>
      </c>
      <c r="I8689" s="72" t="s">
        <v>16</v>
      </c>
      <c r="J8689" s="72" t="s">
        <v>18</v>
      </c>
      <c r="K8689" s="72" t="s">
        <v>165</v>
      </c>
      <c r="L8689" s="72" t="s">
        <v>243</v>
      </c>
      <c r="M8689" s="72"/>
    </row>
    <row r="8690" spans="2:13" x14ac:dyDescent="0.25">
      <c r="B8690" s="72" t="s">
        <v>143</v>
      </c>
      <c r="C8690" s="72" t="s">
        <v>144</v>
      </c>
      <c r="D8690" s="72" t="s">
        <v>12</v>
      </c>
      <c r="E8690" s="72" t="s">
        <v>219</v>
      </c>
      <c r="F8690" s="73">
        <v>37500</v>
      </c>
      <c r="G8690" s="72" t="s">
        <v>14</v>
      </c>
      <c r="H8690" s="72" t="s">
        <v>155</v>
      </c>
      <c r="I8690" s="72" t="s">
        <v>136</v>
      </c>
      <c r="J8690" s="72" t="s">
        <v>18</v>
      </c>
      <c r="K8690" s="72" t="s">
        <v>21</v>
      </c>
      <c r="L8690" s="72" t="s">
        <v>274</v>
      </c>
      <c r="M8690" s="72"/>
    </row>
    <row r="8691" spans="2:13" x14ac:dyDescent="0.25">
      <c r="B8691" s="72" t="s">
        <v>143</v>
      </c>
      <c r="C8691" s="72" t="s">
        <v>144</v>
      </c>
      <c r="D8691" s="72" t="s">
        <v>12</v>
      </c>
      <c r="E8691" s="72" t="s">
        <v>562</v>
      </c>
      <c r="F8691" s="73">
        <v>57889</v>
      </c>
      <c r="G8691" s="72" t="s">
        <v>14</v>
      </c>
      <c r="H8691" s="72" t="s">
        <v>15</v>
      </c>
      <c r="I8691" s="72" t="s">
        <v>16</v>
      </c>
      <c r="J8691" s="72" t="s">
        <v>18</v>
      </c>
      <c r="K8691" s="72" t="s">
        <v>267</v>
      </c>
      <c r="L8691" s="72" t="s">
        <v>579</v>
      </c>
      <c r="M8691" s="72" t="s">
        <v>203</v>
      </c>
    </row>
    <row r="8692" spans="2:13" x14ac:dyDescent="0.25">
      <c r="B8692" s="72" t="s">
        <v>143</v>
      </c>
      <c r="C8692" s="72" t="s">
        <v>144</v>
      </c>
      <c r="D8692" s="72" t="s">
        <v>12</v>
      </c>
      <c r="E8692" s="72" t="s">
        <v>160</v>
      </c>
      <c r="F8692" s="73">
        <v>102732</v>
      </c>
      <c r="G8692" s="72" t="s">
        <v>14</v>
      </c>
      <c r="H8692" s="72" t="s">
        <v>155</v>
      </c>
      <c r="I8692" s="72" t="s">
        <v>16</v>
      </c>
      <c r="J8692" s="72" t="s">
        <v>18</v>
      </c>
      <c r="K8692" s="72" t="s">
        <v>33</v>
      </c>
      <c r="L8692" s="72" t="s">
        <v>286</v>
      </c>
      <c r="M8692" s="72" t="s">
        <v>248</v>
      </c>
    </row>
    <row r="8693" spans="2:13" x14ac:dyDescent="0.25">
      <c r="B8693" s="72" t="s">
        <v>143</v>
      </c>
      <c r="C8693" s="72" t="s">
        <v>144</v>
      </c>
      <c r="D8693" s="72" t="s">
        <v>12</v>
      </c>
      <c r="E8693" s="72" t="s">
        <v>240</v>
      </c>
      <c r="F8693" s="73">
        <v>-10766</v>
      </c>
      <c r="G8693" s="72" t="s">
        <v>14</v>
      </c>
      <c r="H8693" s="72" t="s">
        <v>15</v>
      </c>
      <c r="I8693" s="72" t="s">
        <v>16</v>
      </c>
      <c r="J8693" s="72" t="s">
        <v>18</v>
      </c>
      <c r="K8693" s="72" t="s">
        <v>33</v>
      </c>
      <c r="L8693" s="72" t="s">
        <v>420</v>
      </c>
      <c r="M8693" s="72"/>
    </row>
    <row r="8694" spans="2:13" x14ac:dyDescent="0.25">
      <c r="B8694" s="72" t="s">
        <v>143</v>
      </c>
      <c r="C8694" s="72" t="s">
        <v>144</v>
      </c>
      <c r="D8694" s="72" t="s">
        <v>12</v>
      </c>
      <c r="E8694" s="72" t="s">
        <v>199</v>
      </c>
      <c r="F8694" s="73">
        <v>231</v>
      </c>
      <c r="G8694" s="72" t="s">
        <v>14</v>
      </c>
      <c r="H8694" s="72" t="s">
        <v>15</v>
      </c>
      <c r="I8694" s="72" t="s">
        <v>136</v>
      </c>
      <c r="J8694" s="72" t="s">
        <v>18</v>
      </c>
      <c r="K8694" s="72" t="s">
        <v>21</v>
      </c>
      <c r="L8694" s="72" t="s">
        <v>352</v>
      </c>
      <c r="M8694" s="72"/>
    </row>
    <row r="8695" spans="2:13" x14ac:dyDescent="0.25">
      <c r="B8695" s="72" t="s">
        <v>143</v>
      </c>
      <c r="C8695" s="72" t="s">
        <v>144</v>
      </c>
      <c r="D8695" s="72" t="s">
        <v>12</v>
      </c>
      <c r="E8695" s="72" t="s">
        <v>282</v>
      </c>
      <c r="F8695" s="73">
        <v>-1224</v>
      </c>
      <c r="G8695" s="72" t="s">
        <v>14</v>
      </c>
      <c r="H8695" s="72" t="s">
        <v>15</v>
      </c>
      <c r="I8695" s="72" t="s">
        <v>16</v>
      </c>
      <c r="J8695" s="72" t="s">
        <v>18</v>
      </c>
      <c r="K8695" s="72" t="s">
        <v>147</v>
      </c>
      <c r="L8695" s="72" t="s">
        <v>475</v>
      </c>
      <c r="M8695" s="72"/>
    </row>
    <row r="8696" spans="2:13" x14ac:dyDescent="0.25">
      <c r="B8696" s="72" t="s">
        <v>143</v>
      </c>
      <c r="C8696" s="72" t="s">
        <v>144</v>
      </c>
      <c r="D8696" s="72" t="s">
        <v>12</v>
      </c>
      <c r="E8696" s="72" t="s">
        <v>227</v>
      </c>
      <c r="F8696" s="73">
        <v>72495</v>
      </c>
      <c r="G8696" s="72" t="s">
        <v>14</v>
      </c>
      <c r="H8696" s="72" t="s">
        <v>15</v>
      </c>
      <c r="I8696" s="72" t="s">
        <v>16</v>
      </c>
      <c r="J8696" s="72" t="s">
        <v>18</v>
      </c>
      <c r="K8696" s="72" t="s">
        <v>147</v>
      </c>
      <c r="L8696" s="72" t="s">
        <v>388</v>
      </c>
      <c r="M8696" s="72" t="s">
        <v>191</v>
      </c>
    </row>
    <row r="8697" spans="2:13" x14ac:dyDescent="0.25">
      <c r="B8697" s="72" t="s">
        <v>143</v>
      </c>
      <c r="C8697" s="72" t="s">
        <v>144</v>
      </c>
      <c r="D8697" s="72" t="s">
        <v>12</v>
      </c>
      <c r="E8697" s="72" t="s">
        <v>157</v>
      </c>
      <c r="F8697" s="73">
        <v>61088</v>
      </c>
      <c r="G8697" s="72" t="s">
        <v>14</v>
      </c>
      <c r="H8697" s="72" t="s">
        <v>155</v>
      </c>
      <c r="I8697" s="72" t="s">
        <v>16</v>
      </c>
      <c r="J8697" s="72" t="s">
        <v>18</v>
      </c>
      <c r="K8697" s="72" t="s">
        <v>33</v>
      </c>
      <c r="L8697" s="72" t="s">
        <v>453</v>
      </c>
      <c r="M8697" s="72" t="s">
        <v>334</v>
      </c>
    </row>
    <row r="8698" spans="2:13" x14ac:dyDescent="0.25">
      <c r="B8698" s="72" t="s">
        <v>143</v>
      </c>
      <c r="C8698" s="72" t="s">
        <v>144</v>
      </c>
      <c r="D8698" s="72" t="s">
        <v>12</v>
      </c>
      <c r="E8698" s="72" t="s">
        <v>199</v>
      </c>
      <c r="F8698" s="73">
        <v>411</v>
      </c>
      <c r="G8698" s="72" t="s">
        <v>14</v>
      </c>
      <c r="H8698" s="72" t="s">
        <v>155</v>
      </c>
      <c r="I8698" s="72" t="s">
        <v>16</v>
      </c>
      <c r="J8698" s="72" t="s">
        <v>18</v>
      </c>
      <c r="K8698" s="72" t="s">
        <v>33</v>
      </c>
      <c r="L8698" s="72" t="s">
        <v>333</v>
      </c>
      <c r="M8698" s="72"/>
    </row>
    <row r="8699" spans="2:13" x14ac:dyDescent="0.25">
      <c r="B8699" s="72" t="s">
        <v>143</v>
      </c>
      <c r="C8699" s="72" t="s">
        <v>144</v>
      </c>
      <c r="D8699" s="72" t="s">
        <v>12</v>
      </c>
      <c r="E8699" s="72" t="s">
        <v>188</v>
      </c>
      <c r="F8699" s="73">
        <v>4398241</v>
      </c>
      <c r="G8699" s="72" t="s">
        <v>14</v>
      </c>
      <c r="H8699" s="72" t="s">
        <v>15</v>
      </c>
      <c r="I8699" s="72" t="s">
        <v>16</v>
      </c>
      <c r="J8699" s="72" t="s">
        <v>18</v>
      </c>
      <c r="K8699" s="72" t="s">
        <v>147</v>
      </c>
      <c r="L8699" s="72" t="s">
        <v>365</v>
      </c>
      <c r="M8699" s="72" t="s">
        <v>191</v>
      </c>
    </row>
    <row r="8700" spans="2:13" x14ac:dyDescent="0.25">
      <c r="B8700" s="72" t="s">
        <v>143</v>
      </c>
      <c r="C8700" s="72" t="s">
        <v>144</v>
      </c>
      <c r="D8700" s="72" t="s">
        <v>12</v>
      </c>
      <c r="E8700" s="72" t="s">
        <v>219</v>
      </c>
      <c r="F8700" s="73">
        <v>5041</v>
      </c>
      <c r="G8700" s="72" t="s">
        <v>14</v>
      </c>
      <c r="H8700" s="72" t="s">
        <v>15</v>
      </c>
      <c r="I8700" s="72" t="s">
        <v>136</v>
      </c>
      <c r="J8700" s="72" t="s">
        <v>18</v>
      </c>
      <c r="K8700" s="72" t="s">
        <v>147</v>
      </c>
      <c r="L8700" s="72" t="s">
        <v>295</v>
      </c>
      <c r="M8700" s="72"/>
    </row>
    <row r="8701" spans="2:13" x14ac:dyDescent="0.25">
      <c r="B8701" s="72" t="s">
        <v>143</v>
      </c>
      <c r="C8701" s="72" t="s">
        <v>144</v>
      </c>
      <c r="D8701" s="72" t="s">
        <v>12</v>
      </c>
      <c r="E8701" s="72" t="s">
        <v>177</v>
      </c>
      <c r="F8701" s="73">
        <v>150143</v>
      </c>
      <c r="G8701" s="72" t="s">
        <v>14</v>
      </c>
      <c r="H8701" s="72" t="s">
        <v>155</v>
      </c>
      <c r="I8701" s="72" t="s">
        <v>16</v>
      </c>
      <c r="J8701" s="72" t="s">
        <v>18</v>
      </c>
      <c r="K8701" s="72" t="s">
        <v>303</v>
      </c>
      <c r="L8701" s="72" t="s">
        <v>716</v>
      </c>
      <c r="M8701" s="72"/>
    </row>
    <row r="8702" spans="2:13" x14ac:dyDescent="0.25">
      <c r="B8702" s="72" t="s">
        <v>143</v>
      </c>
      <c r="C8702" s="72" t="s">
        <v>144</v>
      </c>
      <c r="D8702" s="72" t="s">
        <v>12</v>
      </c>
      <c r="E8702" s="72" t="s">
        <v>188</v>
      </c>
      <c r="F8702" s="73">
        <v>767231</v>
      </c>
      <c r="G8702" s="72" t="s">
        <v>14</v>
      </c>
      <c r="H8702" s="72" t="s">
        <v>15</v>
      </c>
      <c r="I8702" s="72" t="s">
        <v>136</v>
      </c>
      <c r="J8702" s="72" t="s">
        <v>18</v>
      </c>
      <c r="K8702" s="72" t="s">
        <v>33</v>
      </c>
      <c r="L8702" s="72" t="s">
        <v>568</v>
      </c>
      <c r="M8702" s="72" t="s">
        <v>248</v>
      </c>
    </row>
    <row r="8703" spans="2:13" x14ac:dyDescent="0.25">
      <c r="B8703" s="72" t="s">
        <v>143</v>
      </c>
      <c r="C8703" s="72" t="s">
        <v>144</v>
      </c>
      <c r="D8703" s="72" t="s">
        <v>12</v>
      </c>
      <c r="E8703" s="72" t="s">
        <v>209</v>
      </c>
      <c r="F8703" s="73">
        <v>125983</v>
      </c>
      <c r="G8703" s="72" t="s">
        <v>14</v>
      </c>
      <c r="H8703" s="72" t="s">
        <v>155</v>
      </c>
      <c r="I8703" s="72" t="s">
        <v>16</v>
      </c>
      <c r="J8703" s="72" t="s">
        <v>18</v>
      </c>
      <c r="K8703" s="72" t="s">
        <v>33</v>
      </c>
      <c r="L8703" s="72" t="s">
        <v>420</v>
      </c>
      <c r="M8703" s="72" t="s">
        <v>159</v>
      </c>
    </row>
    <row r="8704" spans="2:13" x14ac:dyDescent="0.25">
      <c r="B8704" s="72" t="s">
        <v>143</v>
      </c>
      <c r="C8704" s="72" t="s">
        <v>144</v>
      </c>
      <c r="D8704" s="72" t="s">
        <v>12</v>
      </c>
      <c r="E8704" s="72" t="s">
        <v>152</v>
      </c>
      <c r="F8704" s="73">
        <v>-4087</v>
      </c>
      <c r="G8704" s="72" t="s">
        <v>14</v>
      </c>
      <c r="H8704" s="72" t="s">
        <v>15</v>
      </c>
      <c r="I8704" s="72" t="s">
        <v>16</v>
      </c>
      <c r="J8704" s="72" t="s">
        <v>18</v>
      </c>
      <c r="K8704" s="72" t="s">
        <v>205</v>
      </c>
      <c r="L8704" s="72" t="s">
        <v>662</v>
      </c>
      <c r="M8704" s="72"/>
    </row>
    <row r="8705" spans="2:13" x14ac:dyDescent="0.25">
      <c r="B8705" s="72" t="s">
        <v>143</v>
      </c>
      <c r="C8705" s="72" t="s">
        <v>144</v>
      </c>
      <c r="D8705" s="72" t="s">
        <v>12</v>
      </c>
      <c r="E8705" s="72" t="s">
        <v>349</v>
      </c>
      <c r="F8705" s="73">
        <v>4009</v>
      </c>
      <c r="G8705" s="72" t="s">
        <v>14</v>
      </c>
      <c r="H8705" s="72" t="s">
        <v>155</v>
      </c>
      <c r="I8705" s="72" t="s">
        <v>16</v>
      </c>
      <c r="J8705" s="72" t="s">
        <v>18</v>
      </c>
      <c r="K8705" s="72" t="s">
        <v>147</v>
      </c>
      <c r="L8705" s="72" t="s">
        <v>498</v>
      </c>
      <c r="M8705" s="72" t="s">
        <v>322</v>
      </c>
    </row>
    <row r="8706" spans="2:13" x14ac:dyDescent="0.25">
      <c r="B8706" s="72" t="s">
        <v>143</v>
      </c>
      <c r="C8706" s="72" t="s">
        <v>144</v>
      </c>
      <c r="D8706" s="72" t="s">
        <v>12</v>
      </c>
      <c r="E8706" s="72" t="s">
        <v>152</v>
      </c>
      <c r="F8706" s="73">
        <v>-798</v>
      </c>
      <c r="G8706" s="72" t="s">
        <v>14</v>
      </c>
      <c r="H8706" s="72" t="s">
        <v>15</v>
      </c>
      <c r="I8706" s="72" t="s">
        <v>16</v>
      </c>
      <c r="J8706" s="72" t="s">
        <v>18</v>
      </c>
      <c r="K8706" s="72" t="s">
        <v>33</v>
      </c>
      <c r="L8706" s="72" t="s">
        <v>537</v>
      </c>
      <c r="M8706" s="72"/>
    </row>
    <row r="8707" spans="2:13" x14ac:dyDescent="0.25">
      <c r="B8707" s="72" t="s">
        <v>143</v>
      </c>
      <c r="C8707" s="72" t="s">
        <v>144</v>
      </c>
      <c r="D8707" s="72" t="s">
        <v>12</v>
      </c>
      <c r="E8707" s="72" t="s">
        <v>219</v>
      </c>
      <c r="F8707" s="73">
        <v>5406</v>
      </c>
      <c r="G8707" s="72" t="s">
        <v>14</v>
      </c>
      <c r="H8707" s="72" t="s">
        <v>15</v>
      </c>
      <c r="I8707" s="72" t="s">
        <v>16</v>
      </c>
      <c r="J8707" s="72" t="s">
        <v>18</v>
      </c>
      <c r="K8707" s="72" t="s">
        <v>189</v>
      </c>
      <c r="L8707" s="72" t="s">
        <v>670</v>
      </c>
      <c r="M8707" s="72"/>
    </row>
    <row r="8708" spans="2:13" x14ac:dyDescent="0.25">
      <c r="B8708" s="72" t="s">
        <v>143</v>
      </c>
      <c r="C8708" s="72" t="s">
        <v>144</v>
      </c>
      <c r="D8708" s="72" t="s">
        <v>12</v>
      </c>
      <c r="E8708" s="72" t="s">
        <v>199</v>
      </c>
      <c r="F8708" s="73">
        <v>2882</v>
      </c>
      <c r="G8708" s="72" t="s">
        <v>14</v>
      </c>
      <c r="H8708" s="72" t="s">
        <v>15</v>
      </c>
      <c r="I8708" s="72" t="s">
        <v>16</v>
      </c>
      <c r="J8708" s="72" t="s">
        <v>18</v>
      </c>
      <c r="K8708" s="72" t="s">
        <v>33</v>
      </c>
      <c r="L8708" s="72" t="s">
        <v>326</v>
      </c>
      <c r="M8708" s="72"/>
    </row>
    <row r="8709" spans="2:13" x14ac:dyDescent="0.25">
      <c r="B8709" s="72" t="s">
        <v>143</v>
      </c>
      <c r="C8709" s="72" t="s">
        <v>144</v>
      </c>
      <c r="D8709" s="72" t="s">
        <v>12</v>
      </c>
      <c r="E8709" s="72" t="s">
        <v>181</v>
      </c>
      <c r="F8709" s="73">
        <v>-613</v>
      </c>
      <c r="G8709" s="72" t="s">
        <v>14</v>
      </c>
      <c r="H8709" s="72" t="s">
        <v>15</v>
      </c>
      <c r="I8709" s="72" t="s">
        <v>16</v>
      </c>
      <c r="J8709" s="72" t="s">
        <v>18</v>
      </c>
      <c r="K8709" s="72" t="s">
        <v>27</v>
      </c>
      <c r="L8709" s="72" t="s">
        <v>469</v>
      </c>
      <c r="M8709" s="72"/>
    </row>
    <row r="8710" spans="2:13" x14ac:dyDescent="0.25">
      <c r="B8710" s="72" t="s">
        <v>143</v>
      </c>
      <c r="C8710" s="72" t="s">
        <v>144</v>
      </c>
      <c r="D8710" s="72" t="s">
        <v>12</v>
      </c>
      <c r="E8710" s="72" t="s">
        <v>229</v>
      </c>
      <c r="F8710" s="73">
        <v>-41597</v>
      </c>
      <c r="G8710" s="72" t="s">
        <v>14</v>
      </c>
      <c r="H8710" s="72" t="s">
        <v>155</v>
      </c>
      <c r="I8710" s="72" t="s">
        <v>16</v>
      </c>
      <c r="J8710" s="72" t="s">
        <v>18</v>
      </c>
      <c r="K8710" s="72" t="s">
        <v>33</v>
      </c>
      <c r="L8710" s="72" t="s">
        <v>596</v>
      </c>
      <c r="M8710" s="72"/>
    </row>
    <row r="8711" spans="2:13" x14ac:dyDescent="0.25">
      <c r="B8711" s="72" t="s">
        <v>143</v>
      </c>
      <c r="C8711" s="72" t="s">
        <v>144</v>
      </c>
      <c r="D8711" s="72" t="s">
        <v>12</v>
      </c>
      <c r="E8711" s="72" t="s">
        <v>160</v>
      </c>
      <c r="F8711" s="73">
        <v>7425703</v>
      </c>
      <c r="G8711" s="72" t="s">
        <v>14</v>
      </c>
      <c r="H8711" s="72" t="s">
        <v>15</v>
      </c>
      <c r="I8711" s="72" t="s">
        <v>16</v>
      </c>
      <c r="J8711" s="72" t="s">
        <v>18</v>
      </c>
      <c r="K8711" s="72" t="s">
        <v>184</v>
      </c>
      <c r="L8711" s="72" t="s">
        <v>635</v>
      </c>
      <c r="M8711" s="72" t="s">
        <v>248</v>
      </c>
    </row>
    <row r="8712" spans="2:13" x14ac:dyDescent="0.25">
      <c r="B8712" s="72" t="s">
        <v>143</v>
      </c>
      <c r="C8712" s="72" t="s">
        <v>144</v>
      </c>
      <c r="D8712" s="72" t="s">
        <v>12</v>
      </c>
      <c r="E8712" s="72" t="s">
        <v>177</v>
      </c>
      <c r="F8712" s="73">
        <v>690762</v>
      </c>
      <c r="G8712" s="72" t="s">
        <v>14</v>
      </c>
      <c r="H8712" s="72" t="s">
        <v>155</v>
      </c>
      <c r="I8712" s="72" t="s">
        <v>16</v>
      </c>
      <c r="J8712" s="72" t="s">
        <v>18</v>
      </c>
      <c r="K8712" s="72" t="s">
        <v>147</v>
      </c>
      <c r="L8712" s="72" t="s">
        <v>158</v>
      </c>
      <c r="M8712" s="72"/>
    </row>
    <row r="8713" spans="2:13" x14ac:dyDescent="0.25">
      <c r="B8713" s="72" t="s">
        <v>143</v>
      </c>
      <c r="C8713" s="72" t="s">
        <v>144</v>
      </c>
      <c r="D8713" s="72" t="s">
        <v>12</v>
      </c>
      <c r="E8713" s="72" t="s">
        <v>170</v>
      </c>
      <c r="F8713" s="73">
        <v>36602</v>
      </c>
      <c r="G8713" s="72" t="s">
        <v>14</v>
      </c>
      <c r="H8713" s="72" t="s">
        <v>15</v>
      </c>
      <c r="I8713" s="72" t="s">
        <v>16</v>
      </c>
      <c r="J8713" s="72" t="s">
        <v>18</v>
      </c>
      <c r="K8713" s="72" t="s">
        <v>147</v>
      </c>
      <c r="L8713" s="72" t="s">
        <v>378</v>
      </c>
      <c r="M8713" s="72" t="s">
        <v>172</v>
      </c>
    </row>
    <row r="8714" spans="2:13" x14ac:dyDescent="0.25">
      <c r="B8714" s="72" t="s">
        <v>143</v>
      </c>
      <c r="C8714" s="72" t="s">
        <v>144</v>
      </c>
      <c r="D8714" s="72" t="s">
        <v>12</v>
      </c>
      <c r="E8714" s="72" t="s">
        <v>227</v>
      </c>
      <c r="F8714" s="73">
        <v>30875</v>
      </c>
      <c r="G8714" s="72" t="s">
        <v>14</v>
      </c>
      <c r="H8714" s="72" t="s">
        <v>15</v>
      </c>
      <c r="I8714" s="72" t="s">
        <v>16</v>
      </c>
      <c r="J8714" s="72" t="s">
        <v>18</v>
      </c>
      <c r="K8714" s="72" t="s">
        <v>21</v>
      </c>
      <c r="L8714" s="72" t="s">
        <v>547</v>
      </c>
      <c r="M8714" s="72" t="s">
        <v>191</v>
      </c>
    </row>
    <row r="8715" spans="2:13" x14ac:dyDescent="0.25">
      <c r="B8715" s="72" t="s">
        <v>143</v>
      </c>
      <c r="C8715" s="72" t="s">
        <v>144</v>
      </c>
      <c r="D8715" s="72" t="s">
        <v>12</v>
      </c>
      <c r="E8715" s="72" t="s">
        <v>183</v>
      </c>
      <c r="F8715" s="73">
        <v>157765</v>
      </c>
      <c r="G8715" s="72" t="s">
        <v>14</v>
      </c>
      <c r="H8715" s="72" t="s">
        <v>155</v>
      </c>
      <c r="I8715" s="72" t="s">
        <v>16</v>
      </c>
      <c r="J8715" s="72" t="s">
        <v>18</v>
      </c>
      <c r="K8715" s="72" t="s">
        <v>147</v>
      </c>
      <c r="L8715" s="72" t="s">
        <v>454</v>
      </c>
      <c r="M8715" s="72" t="s">
        <v>248</v>
      </c>
    </row>
    <row r="8716" spans="2:13" x14ac:dyDescent="0.25">
      <c r="B8716" s="72" t="s">
        <v>143</v>
      </c>
      <c r="C8716" s="72" t="s">
        <v>144</v>
      </c>
      <c r="D8716" s="72" t="s">
        <v>12</v>
      </c>
      <c r="E8716" s="72" t="s">
        <v>145</v>
      </c>
      <c r="F8716" s="73">
        <v>-188140</v>
      </c>
      <c r="G8716" s="72" t="s">
        <v>14</v>
      </c>
      <c r="H8716" s="72" t="s">
        <v>155</v>
      </c>
      <c r="I8716" s="72" t="s">
        <v>16</v>
      </c>
      <c r="J8716" s="72" t="s">
        <v>18</v>
      </c>
      <c r="K8716" s="72" t="s">
        <v>267</v>
      </c>
      <c r="L8716" s="72" t="s">
        <v>321</v>
      </c>
      <c r="M8716" s="72"/>
    </row>
    <row r="8717" spans="2:13" x14ac:dyDescent="0.25">
      <c r="B8717" s="72" t="s">
        <v>143</v>
      </c>
      <c r="C8717" s="72" t="s">
        <v>144</v>
      </c>
      <c r="D8717" s="72" t="s">
        <v>12</v>
      </c>
      <c r="E8717" s="72" t="s">
        <v>181</v>
      </c>
      <c r="F8717" s="73">
        <v>-3592</v>
      </c>
      <c r="G8717" s="72" t="s">
        <v>14</v>
      </c>
      <c r="H8717" s="72" t="s">
        <v>15</v>
      </c>
      <c r="I8717" s="72" t="s">
        <v>16</v>
      </c>
      <c r="J8717" s="72" t="s">
        <v>18</v>
      </c>
      <c r="K8717" s="72" t="s">
        <v>147</v>
      </c>
      <c r="L8717" s="72" t="s">
        <v>475</v>
      </c>
      <c r="M8717" s="72"/>
    </row>
    <row r="8718" spans="2:13" x14ac:dyDescent="0.25">
      <c r="B8718" s="72" t="s">
        <v>143</v>
      </c>
      <c r="C8718" s="72" t="s">
        <v>144</v>
      </c>
      <c r="D8718" s="72" t="s">
        <v>12</v>
      </c>
      <c r="E8718" s="72" t="s">
        <v>164</v>
      </c>
      <c r="F8718" s="73">
        <v>-9588</v>
      </c>
      <c r="G8718" s="72" t="s">
        <v>14</v>
      </c>
      <c r="H8718" s="72" t="s">
        <v>15</v>
      </c>
      <c r="I8718" s="72" t="s">
        <v>16</v>
      </c>
      <c r="J8718" s="72" t="s">
        <v>18</v>
      </c>
      <c r="K8718" s="72" t="s">
        <v>147</v>
      </c>
      <c r="L8718" s="72" t="s">
        <v>530</v>
      </c>
      <c r="M8718" s="72"/>
    </row>
    <row r="8719" spans="2:13" x14ac:dyDescent="0.25">
      <c r="B8719" s="72" t="s">
        <v>143</v>
      </c>
      <c r="C8719" s="72" t="s">
        <v>144</v>
      </c>
      <c r="D8719" s="72" t="s">
        <v>12</v>
      </c>
      <c r="E8719" s="72" t="s">
        <v>229</v>
      </c>
      <c r="F8719" s="73">
        <v>-99</v>
      </c>
      <c r="G8719" s="72" t="s">
        <v>14</v>
      </c>
      <c r="H8719" s="72" t="s">
        <v>15</v>
      </c>
      <c r="I8719" s="72" t="s">
        <v>16</v>
      </c>
      <c r="J8719" s="72" t="s">
        <v>18</v>
      </c>
      <c r="K8719" s="72" t="s">
        <v>33</v>
      </c>
      <c r="L8719" s="72" t="s">
        <v>627</v>
      </c>
      <c r="M8719" s="72"/>
    </row>
    <row r="8720" spans="2:13" x14ac:dyDescent="0.25">
      <c r="B8720" s="72" t="s">
        <v>143</v>
      </c>
      <c r="C8720" s="72" t="s">
        <v>144</v>
      </c>
      <c r="D8720" s="72" t="s">
        <v>12</v>
      </c>
      <c r="E8720" s="72" t="s">
        <v>188</v>
      </c>
      <c r="F8720" s="73">
        <v>83729</v>
      </c>
      <c r="G8720" s="72" t="s">
        <v>14</v>
      </c>
      <c r="H8720" s="72" t="s">
        <v>15</v>
      </c>
      <c r="I8720" s="72" t="s">
        <v>16</v>
      </c>
      <c r="J8720" s="72" t="s">
        <v>18</v>
      </c>
      <c r="K8720" s="72" t="s">
        <v>147</v>
      </c>
      <c r="L8720" s="72" t="s">
        <v>580</v>
      </c>
      <c r="M8720" s="72" t="s">
        <v>191</v>
      </c>
    </row>
    <row r="8721" spans="2:13" x14ac:dyDescent="0.25">
      <c r="B8721" s="72" t="s">
        <v>143</v>
      </c>
      <c r="C8721" s="72" t="s">
        <v>144</v>
      </c>
      <c r="D8721" s="72" t="s">
        <v>12</v>
      </c>
      <c r="E8721" s="72" t="s">
        <v>145</v>
      </c>
      <c r="F8721" s="73">
        <v>-129</v>
      </c>
      <c r="G8721" s="72" t="s">
        <v>14</v>
      </c>
      <c r="H8721" s="72" t="s">
        <v>15</v>
      </c>
      <c r="I8721" s="72" t="s">
        <v>16</v>
      </c>
      <c r="J8721" s="72" t="s">
        <v>18</v>
      </c>
      <c r="K8721" s="72" t="s">
        <v>24</v>
      </c>
      <c r="L8721" s="72" t="s">
        <v>264</v>
      </c>
      <c r="M8721" s="72"/>
    </row>
    <row r="8722" spans="2:13" x14ac:dyDescent="0.25">
      <c r="B8722" s="72" t="s">
        <v>143</v>
      </c>
      <c r="C8722" s="72" t="s">
        <v>144</v>
      </c>
      <c r="D8722" s="72" t="s">
        <v>12</v>
      </c>
      <c r="E8722" s="72" t="s">
        <v>188</v>
      </c>
      <c r="F8722" s="73">
        <v>1374749</v>
      </c>
      <c r="G8722" s="72" t="s">
        <v>14</v>
      </c>
      <c r="H8722" s="72" t="s">
        <v>15</v>
      </c>
      <c r="I8722" s="72" t="s">
        <v>16</v>
      </c>
      <c r="J8722" s="72" t="s">
        <v>18</v>
      </c>
      <c r="K8722" s="72" t="s">
        <v>33</v>
      </c>
      <c r="L8722" s="72" t="s">
        <v>650</v>
      </c>
      <c r="M8722" s="72" t="s">
        <v>191</v>
      </c>
    </row>
    <row r="8723" spans="2:13" x14ac:dyDescent="0.25">
      <c r="B8723" s="72" t="s">
        <v>143</v>
      </c>
      <c r="C8723" s="72" t="s">
        <v>144</v>
      </c>
      <c r="D8723" s="72" t="s">
        <v>12</v>
      </c>
      <c r="E8723" s="72" t="s">
        <v>229</v>
      </c>
      <c r="F8723" s="73">
        <v>-938574</v>
      </c>
      <c r="G8723" s="72" t="s">
        <v>14</v>
      </c>
      <c r="H8723" s="72" t="s">
        <v>155</v>
      </c>
      <c r="I8723" s="72" t="s">
        <v>16</v>
      </c>
      <c r="J8723" s="72" t="s">
        <v>18</v>
      </c>
      <c r="K8723" s="72" t="s">
        <v>33</v>
      </c>
      <c r="L8723" s="72" t="s">
        <v>228</v>
      </c>
      <c r="M8723" s="72"/>
    </row>
    <row r="8724" spans="2:13" x14ac:dyDescent="0.25">
      <c r="B8724" s="72" t="s">
        <v>143</v>
      </c>
      <c r="C8724" s="72" t="s">
        <v>144</v>
      </c>
      <c r="D8724" s="72" t="s">
        <v>12</v>
      </c>
      <c r="E8724" s="72" t="s">
        <v>160</v>
      </c>
      <c r="F8724" s="73">
        <v>46111</v>
      </c>
      <c r="G8724" s="72" t="s">
        <v>14</v>
      </c>
      <c r="H8724" s="72" t="s">
        <v>15</v>
      </c>
      <c r="I8724" s="72" t="s">
        <v>16</v>
      </c>
      <c r="J8724" s="72" t="s">
        <v>18</v>
      </c>
      <c r="K8724" s="72" t="s">
        <v>33</v>
      </c>
      <c r="L8724" s="72" t="s">
        <v>262</v>
      </c>
      <c r="M8724" s="72" t="s">
        <v>248</v>
      </c>
    </row>
    <row r="8725" spans="2:13" x14ac:dyDescent="0.25">
      <c r="B8725" s="72" t="s">
        <v>143</v>
      </c>
      <c r="C8725" s="72" t="s">
        <v>144</v>
      </c>
      <c r="D8725" s="72" t="s">
        <v>12</v>
      </c>
      <c r="E8725" s="72" t="s">
        <v>181</v>
      </c>
      <c r="F8725" s="73">
        <v>-1849</v>
      </c>
      <c r="G8725" s="72" t="s">
        <v>14</v>
      </c>
      <c r="H8725" s="72" t="s">
        <v>155</v>
      </c>
      <c r="I8725" s="72" t="s">
        <v>16</v>
      </c>
      <c r="J8725" s="72" t="s">
        <v>18</v>
      </c>
      <c r="K8725" s="72" t="s">
        <v>147</v>
      </c>
      <c r="L8725" s="72" t="s">
        <v>295</v>
      </c>
      <c r="M8725" s="72"/>
    </row>
    <row r="8726" spans="2:13" x14ac:dyDescent="0.25">
      <c r="B8726" s="72" t="s">
        <v>143</v>
      </c>
      <c r="C8726" s="72" t="s">
        <v>144</v>
      </c>
      <c r="D8726" s="72" t="s">
        <v>12</v>
      </c>
      <c r="E8726" s="72" t="s">
        <v>160</v>
      </c>
      <c r="F8726" s="73">
        <v>2291</v>
      </c>
      <c r="G8726" s="72" t="s">
        <v>14</v>
      </c>
      <c r="H8726" s="72" t="s">
        <v>15</v>
      </c>
      <c r="I8726" s="72" t="s">
        <v>16</v>
      </c>
      <c r="J8726" s="72" t="s">
        <v>18</v>
      </c>
      <c r="K8726" s="72" t="s">
        <v>147</v>
      </c>
      <c r="L8726" s="72" t="s">
        <v>241</v>
      </c>
      <c r="M8726" s="72" t="s">
        <v>151</v>
      </c>
    </row>
    <row r="8727" spans="2:13" x14ac:dyDescent="0.25">
      <c r="B8727" s="72" t="s">
        <v>143</v>
      </c>
      <c r="C8727" s="72" t="s">
        <v>144</v>
      </c>
      <c r="D8727" s="72" t="s">
        <v>12</v>
      </c>
      <c r="E8727" s="72" t="s">
        <v>145</v>
      </c>
      <c r="F8727" s="73">
        <v>-1289</v>
      </c>
      <c r="G8727" s="72" t="s">
        <v>14</v>
      </c>
      <c r="H8727" s="72" t="s">
        <v>15</v>
      </c>
      <c r="I8727" s="72" t="s">
        <v>16</v>
      </c>
      <c r="J8727" s="72" t="s">
        <v>18</v>
      </c>
      <c r="K8727" s="72" t="s">
        <v>33</v>
      </c>
      <c r="L8727" s="72" t="s">
        <v>552</v>
      </c>
      <c r="M8727" s="72"/>
    </row>
    <row r="8728" spans="2:13" x14ac:dyDescent="0.25">
      <c r="B8728" s="72" t="s">
        <v>143</v>
      </c>
      <c r="C8728" s="72" t="s">
        <v>144</v>
      </c>
      <c r="D8728" s="72" t="s">
        <v>12</v>
      </c>
      <c r="E8728" s="72" t="s">
        <v>145</v>
      </c>
      <c r="F8728" s="73">
        <v>-16</v>
      </c>
      <c r="G8728" s="72" t="s">
        <v>14</v>
      </c>
      <c r="H8728" s="72" t="s">
        <v>155</v>
      </c>
      <c r="I8728" s="72" t="s">
        <v>16</v>
      </c>
      <c r="J8728" s="72" t="s">
        <v>18</v>
      </c>
      <c r="K8728" s="72" t="s">
        <v>33</v>
      </c>
      <c r="L8728" s="72" t="s">
        <v>294</v>
      </c>
      <c r="M8728" s="72"/>
    </row>
    <row r="8729" spans="2:13" x14ac:dyDescent="0.25">
      <c r="B8729" s="72" t="s">
        <v>143</v>
      </c>
      <c r="C8729" s="72" t="s">
        <v>144</v>
      </c>
      <c r="D8729" s="72" t="s">
        <v>12</v>
      </c>
      <c r="E8729" s="72" t="s">
        <v>183</v>
      </c>
      <c r="F8729" s="73">
        <v>207070</v>
      </c>
      <c r="G8729" s="72" t="s">
        <v>14</v>
      </c>
      <c r="H8729" s="72" t="s">
        <v>15</v>
      </c>
      <c r="I8729" s="72" t="s">
        <v>16</v>
      </c>
      <c r="J8729" s="72" t="s">
        <v>18</v>
      </c>
      <c r="K8729" s="72" t="s">
        <v>189</v>
      </c>
      <c r="L8729" s="72" t="s">
        <v>324</v>
      </c>
      <c r="M8729" s="72" t="s">
        <v>248</v>
      </c>
    </row>
    <row r="8730" spans="2:13" x14ac:dyDescent="0.25">
      <c r="B8730" s="72" t="s">
        <v>143</v>
      </c>
      <c r="C8730" s="72" t="s">
        <v>144</v>
      </c>
      <c r="D8730" s="72" t="s">
        <v>12</v>
      </c>
      <c r="E8730" s="72" t="s">
        <v>145</v>
      </c>
      <c r="F8730" s="73">
        <v>-4427</v>
      </c>
      <c r="G8730" s="72" t="s">
        <v>14</v>
      </c>
      <c r="H8730" s="72" t="s">
        <v>155</v>
      </c>
      <c r="I8730" s="72" t="s">
        <v>16</v>
      </c>
      <c r="J8730" s="72" t="s">
        <v>18</v>
      </c>
      <c r="K8730" s="72" t="s">
        <v>33</v>
      </c>
      <c r="L8730" s="72" t="s">
        <v>807</v>
      </c>
      <c r="M8730" s="72"/>
    </row>
    <row r="8731" spans="2:13" x14ac:dyDescent="0.25">
      <c r="B8731" s="72" t="s">
        <v>143</v>
      </c>
      <c r="C8731" s="72" t="s">
        <v>144</v>
      </c>
      <c r="D8731" s="72" t="s">
        <v>12</v>
      </c>
      <c r="E8731" s="72" t="s">
        <v>183</v>
      </c>
      <c r="F8731" s="73">
        <v>10694</v>
      </c>
      <c r="G8731" s="72" t="s">
        <v>14</v>
      </c>
      <c r="H8731" s="72" t="s">
        <v>155</v>
      </c>
      <c r="I8731" s="72" t="s">
        <v>16</v>
      </c>
      <c r="J8731" s="72" t="s">
        <v>18</v>
      </c>
      <c r="K8731" s="72" t="s">
        <v>33</v>
      </c>
      <c r="L8731" s="72" t="s">
        <v>353</v>
      </c>
      <c r="M8731" s="72" t="s">
        <v>191</v>
      </c>
    </row>
    <row r="8732" spans="2:13" x14ac:dyDescent="0.25">
      <c r="B8732" s="72" t="s">
        <v>143</v>
      </c>
      <c r="C8732" s="72" t="s">
        <v>144</v>
      </c>
      <c r="D8732" s="72" t="s">
        <v>12</v>
      </c>
      <c r="E8732" s="72" t="s">
        <v>197</v>
      </c>
      <c r="F8732" s="73">
        <v>346459</v>
      </c>
      <c r="G8732" s="72" t="s">
        <v>14</v>
      </c>
      <c r="H8732" s="72" t="s">
        <v>155</v>
      </c>
      <c r="I8732" s="72" t="s">
        <v>16</v>
      </c>
      <c r="J8732" s="72" t="s">
        <v>18</v>
      </c>
      <c r="K8732" s="72" t="s">
        <v>147</v>
      </c>
      <c r="L8732" s="72" t="s">
        <v>365</v>
      </c>
      <c r="M8732" s="72" t="s">
        <v>163</v>
      </c>
    </row>
    <row r="8733" spans="2:13" x14ac:dyDescent="0.25">
      <c r="B8733" s="72" t="s">
        <v>143</v>
      </c>
      <c r="C8733" s="72" t="s">
        <v>144</v>
      </c>
      <c r="D8733" s="72" t="s">
        <v>12</v>
      </c>
      <c r="E8733" s="72" t="s">
        <v>160</v>
      </c>
      <c r="F8733" s="73">
        <v>130683</v>
      </c>
      <c r="G8733" s="72" t="s">
        <v>14</v>
      </c>
      <c r="H8733" s="72" t="s">
        <v>155</v>
      </c>
      <c r="I8733" s="72" t="s">
        <v>16</v>
      </c>
      <c r="J8733" s="72" t="s">
        <v>18</v>
      </c>
      <c r="K8733" s="72" t="s">
        <v>33</v>
      </c>
      <c r="L8733" s="72" t="s">
        <v>344</v>
      </c>
      <c r="M8733" s="72" t="s">
        <v>248</v>
      </c>
    </row>
    <row r="8734" spans="2:13" x14ac:dyDescent="0.25">
      <c r="B8734" s="72" t="s">
        <v>143</v>
      </c>
      <c r="C8734" s="72" t="s">
        <v>144</v>
      </c>
      <c r="D8734" s="72" t="s">
        <v>12</v>
      </c>
      <c r="E8734" s="72" t="s">
        <v>183</v>
      </c>
      <c r="F8734" s="73">
        <v>104611</v>
      </c>
      <c r="G8734" s="72" t="s">
        <v>14</v>
      </c>
      <c r="H8734" s="72" t="s">
        <v>15</v>
      </c>
      <c r="I8734" s="72" t="s">
        <v>16</v>
      </c>
      <c r="J8734" s="72" t="s">
        <v>18</v>
      </c>
      <c r="K8734" s="72" t="s">
        <v>184</v>
      </c>
      <c r="L8734" s="72" t="s">
        <v>539</v>
      </c>
      <c r="M8734" s="72" t="s">
        <v>248</v>
      </c>
    </row>
    <row r="8735" spans="2:13" x14ac:dyDescent="0.25">
      <c r="B8735" s="72" t="s">
        <v>143</v>
      </c>
      <c r="C8735" s="72" t="s">
        <v>144</v>
      </c>
      <c r="D8735" s="72" t="s">
        <v>12</v>
      </c>
      <c r="E8735" s="72" t="s">
        <v>154</v>
      </c>
      <c r="F8735" s="73">
        <v>-130</v>
      </c>
      <c r="G8735" s="72" t="s">
        <v>14</v>
      </c>
      <c r="H8735" s="72" t="s">
        <v>155</v>
      </c>
      <c r="I8735" s="72" t="s">
        <v>16</v>
      </c>
      <c r="J8735" s="72" t="s">
        <v>18</v>
      </c>
      <c r="K8735" s="72" t="s">
        <v>267</v>
      </c>
      <c r="L8735" s="72" t="s">
        <v>308</v>
      </c>
      <c r="M8735" s="72"/>
    </row>
    <row r="8736" spans="2:13" x14ac:dyDescent="0.25">
      <c r="B8736" s="72" t="s">
        <v>143</v>
      </c>
      <c r="C8736" s="72" t="s">
        <v>144</v>
      </c>
      <c r="D8736" s="72" t="s">
        <v>12</v>
      </c>
      <c r="E8736" s="72" t="s">
        <v>152</v>
      </c>
      <c r="F8736" s="73">
        <v>-74214</v>
      </c>
      <c r="G8736" s="72" t="s">
        <v>14</v>
      </c>
      <c r="H8736" s="72" t="s">
        <v>15</v>
      </c>
      <c r="I8736" s="72" t="s">
        <v>16</v>
      </c>
      <c r="J8736" s="72" t="s">
        <v>18</v>
      </c>
      <c r="K8736" s="72" t="s">
        <v>214</v>
      </c>
      <c r="L8736" s="72" t="s">
        <v>479</v>
      </c>
      <c r="M8736" s="72"/>
    </row>
    <row r="8737" spans="2:13" x14ac:dyDescent="0.25">
      <c r="B8737" s="72" t="s">
        <v>143</v>
      </c>
      <c r="C8737" s="72" t="s">
        <v>144</v>
      </c>
      <c r="D8737" s="72" t="s">
        <v>12</v>
      </c>
      <c r="E8737" s="72" t="s">
        <v>197</v>
      </c>
      <c r="F8737" s="73">
        <v>126334</v>
      </c>
      <c r="G8737" s="72" t="s">
        <v>14</v>
      </c>
      <c r="H8737" s="72" t="s">
        <v>15</v>
      </c>
      <c r="I8737" s="72" t="s">
        <v>16</v>
      </c>
      <c r="J8737" s="72" t="s">
        <v>18</v>
      </c>
      <c r="K8737" s="72" t="s">
        <v>245</v>
      </c>
      <c r="L8737" s="72" t="s">
        <v>769</v>
      </c>
      <c r="M8737" s="72" t="s">
        <v>163</v>
      </c>
    </row>
    <row r="8738" spans="2:13" x14ac:dyDescent="0.25">
      <c r="B8738" s="72" t="s">
        <v>143</v>
      </c>
      <c r="C8738" s="72" t="s">
        <v>144</v>
      </c>
      <c r="D8738" s="72" t="s">
        <v>12</v>
      </c>
      <c r="E8738" s="72" t="s">
        <v>175</v>
      </c>
      <c r="F8738" s="73">
        <v>-1999</v>
      </c>
      <c r="G8738" s="72" t="s">
        <v>14</v>
      </c>
      <c r="H8738" s="72" t="s">
        <v>15</v>
      </c>
      <c r="I8738" s="72" t="s">
        <v>16</v>
      </c>
      <c r="J8738" s="72" t="s">
        <v>18</v>
      </c>
      <c r="K8738" s="72" t="s">
        <v>147</v>
      </c>
      <c r="L8738" s="72" t="s">
        <v>625</v>
      </c>
      <c r="M8738" s="72"/>
    </row>
    <row r="8739" spans="2:13" x14ac:dyDescent="0.25">
      <c r="B8739" s="72" t="s">
        <v>143</v>
      </c>
      <c r="C8739" s="72" t="s">
        <v>144</v>
      </c>
      <c r="D8739" s="72" t="s">
        <v>12</v>
      </c>
      <c r="E8739" s="72" t="s">
        <v>175</v>
      </c>
      <c r="F8739" s="73">
        <v>-35188</v>
      </c>
      <c r="G8739" s="72" t="s">
        <v>14</v>
      </c>
      <c r="H8739" s="72" t="s">
        <v>15</v>
      </c>
      <c r="I8739" s="72" t="s">
        <v>16</v>
      </c>
      <c r="J8739" s="72" t="s">
        <v>18</v>
      </c>
      <c r="K8739" s="72" t="s">
        <v>147</v>
      </c>
      <c r="L8739" s="72" t="s">
        <v>378</v>
      </c>
      <c r="M8739" s="72"/>
    </row>
    <row r="8740" spans="2:13" x14ac:dyDescent="0.25">
      <c r="B8740" s="72" t="s">
        <v>143</v>
      </c>
      <c r="C8740" s="72" t="s">
        <v>144</v>
      </c>
      <c r="D8740" s="72" t="s">
        <v>12</v>
      </c>
      <c r="E8740" s="72" t="s">
        <v>229</v>
      </c>
      <c r="F8740" s="73">
        <v>-11672</v>
      </c>
      <c r="G8740" s="72" t="s">
        <v>14</v>
      </c>
      <c r="H8740" s="72" t="s">
        <v>15</v>
      </c>
      <c r="I8740" s="72" t="s">
        <v>16</v>
      </c>
      <c r="J8740" s="72" t="s">
        <v>18</v>
      </c>
      <c r="K8740" s="72" t="s">
        <v>214</v>
      </c>
      <c r="L8740" s="72" t="s">
        <v>605</v>
      </c>
      <c r="M8740" s="72"/>
    </row>
    <row r="8741" spans="2:13" x14ac:dyDescent="0.25">
      <c r="B8741" s="72" t="s">
        <v>143</v>
      </c>
      <c r="C8741" s="72" t="s">
        <v>144</v>
      </c>
      <c r="D8741" s="72" t="s">
        <v>12</v>
      </c>
      <c r="E8741" s="72" t="s">
        <v>154</v>
      </c>
      <c r="F8741" s="73">
        <v>-29179</v>
      </c>
      <c r="G8741" s="72" t="s">
        <v>14</v>
      </c>
      <c r="H8741" s="72" t="s">
        <v>15</v>
      </c>
      <c r="I8741" s="72" t="s">
        <v>16</v>
      </c>
      <c r="J8741" s="72" t="s">
        <v>18</v>
      </c>
      <c r="K8741" s="72" t="s">
        <v>21</v>
      </c>
      <c r="L8741" s="72" t="s">
        <v>711</v>
      </c>
      <c r="M8741" s="72"/>
    </row>
    <row r="8742" spans="2:13" x14ac:dyDescent="0.25">
      <c r="B8742" s="72" t="s">
        <v>143</v>
      </c>
      <c r="C8742" s="72" t="s">
        <v>144</v>
      </c>
      <c r="D8742" s="72" t="s">
        <v>12</v>
      </c>
      <c r="E8742" s="72" t="s">
        <v>282</v>
      </c>
      <c r="F8742" s="73">
        <v>-45</v>
      </c>
      <c r="G8742" s="72" t="s">
        <v>14</v>
      </c>
      <c r="H8742" s="72" t="s">
        <v>155</v>
      </c>
      <c r="I8742" s="72" t="s">
        <v>16</v>
      </c>
      <c r="J8742" s="72" t="s">
        <v>18</v>
      </c>
      <c r="K8742" s="72" t="s">
        <v>33</v>
      </c>
      <c r="L8742" s="72" t="s">
        <v>314</v>
      </c>
      <c r="M8742" s="72"/>
    </row>
    <row r="8743" spans="2:13" x14ac:dyDescent="0.25">
      <c r="B8743" s="72" t="s">
        <v>143</v>
      </c>
      <c r="C8743" s="72" t="s">
        <v>144</v>
      </c>
      <c r="D8743" s="72" t="s">
        <v>12</v>
      </c>
      <c r="E8743" s="72" t="s">
        <v>219</v>
      </c>
      <c r="F8743" s="73">
        <v>359082</v>
      </c>
      <c r="G8743" s="72" t="s">
        <v>14</v>
      </c>
      <c r="H8743" s="72" t="s">
        <v>15</v>
      </c>
      <c r="I8743" s="72" t="s">
        <v>16</v>
      </c>
      <c r="J8743" s="72" t="s">
        <v>18</v>
      </c>
      <c r="K8743" s="72" t="s">
        <v>21</v>
      </c>
      <c r="L8743" s="72" t="s">
        <v>291</v>
      </c>
      <c r="M8743" s="72"/>
    </row>
    <row r="8744" spans="2:13" x14ac:dyDescent="0.25">
      <c r="B8744" s="72" t="s">
        <v>143</v>
      </c>
      <c r="C8744" s="72" t="s">
        <v>144</v>
      </c>
      <c r="D8744" s="72" t="s">
        <v>12</v>
      </c>
      <c r="E8744" s="72" t="s">
        <v>518</v>
      </c>
      <c r="F8744" s="73">
        <v>158359</v>
      </c>
      <c r="G8744" s="72" t="s">
        <v>14</v>
      </c>
      <c r="H8744" s="72" t="s">
        <v>15</v>
      </c>
      <c r="I8744" s="72" t="s">
        <v>16</v>
      </c>
      <c r="J8744" s="72" t="s">
        <v>18</v>
      </c>
      <c r="K8744" s="72" t="s">
        <v>27</v>
      </c>
      <c r="L8744" s="72" t="s">
        <v>28</v>
      </c>
      <c r="M8744" s="72" t="s">
        <v>601</v>
      </c>
    </row>
    <row r="8745" spans="2:13" x14ac:dyDescent="0.25">
      <c r="B8745" s="72" t="s">
        <v>143</v>
      </c>
      <c r="C8745" s="72" t="s">
        <v>144</v>
      </c>
      <c r="D8745" s="72" t="s">
        <v>12</v>
      </c>
      <c r="E8745" s="72" t="s">
        <v>219</v>
      </c>
      <c r="F8745" s="73">
        <v>83364</v>
      </c>
      <c r="G8745" s="72" t="s">
        <v>14</v>
      </c>
      <c r="H8745" s="72" t="s">
        <v>15</v>
      </c>
      <c r="I8745" s="72" t="s">
        <v>16</v>
      </c>
      <c r="J8745" s="72" t="s">
        <v>18</v>
      </c>
      <c r="K8745" s="72" t="s">
        <v>24</v>
      </c>
      <c r="L8745" s="72" t="s">
        <v>513</v>
      </c>
      <c r="M8745" s="72"/>
    </row>
    <row r="8746" spans="2:13" x14ac:dyDescent="0.25">
      <c r="B8746" s="72" t="s">
        <v>143</v>
      </c>
      <c r="C8746" s="72" t="s">
        <v>144</v>
      </c>
      <c r="D8746" s="72" t="s">
        <v>12</v>
      </c>
      <c r="E8746" s="72" t="s">
        <v>188</v>
      </c>
      <c r="F8746" s="73">
        <v>20939</v>
      </c>
      <c r="G8746" s="72" t="s">
        <v>14</v>
      </c>
      <c r="H8746" s="72" t="s">
        <v>15</v>
      </c>
      <c r="I8746" s="72" t="s">
        <v>16</v>
      </c>
      <c r="J8746" s="72" t="s">
        <v>18</v>
      </c>
      <c r="K8746" s="72" t="s">
        <v>24</v>
      </c>
      <c r="L8746" s="72" t="s">
        <v>715</v>
      </c>
      <c r="M8746" s="72" t="s">
        <v>151</v>
      </c>
    </row>
    <row r="8747" spans="2:13" x14ac:dyDescent="0.25">
      <c r="B8747" s="72" t="s">
        <v>143</v>
      </c>
      <c r="C8747" s="72" t="s">
        <v>144</v>
      </c>
      <c r="D8747" s="72" t="s">
        <v>12</v>
      </c>
      <c r="E8747" s="72" t="s">
        <v>188</v>
      </c>
      <c r="F8747" s="73">
        <v>35962956</v>
      </c>
      <c r="G8747" s="72" t="s">
        <v>14</v>
      </c>
      <c r="H8747" s="72" t="s">
        <v>15</v>
      </c>
      <c r="I8747" s="72" t="s">
        <v>16</v>
      </c>
      <c r="J8747" s="72" t="s">
        <v>18</v>
      </c>
      <c r="K8747" s="72" t="s">
        <v>21</v>
      </c>
      <c r="L8747" s="72" t="s">
        <v>515</v>
      </c>
      <c r="M8747" s="72" t="s">
        <v>151</v>
      </c>
    </row>
    <row r="8748" spans="2:13" x14ac:dyDescent="0.25">
      <c r="B8748" s="72" t="s">
        <v>143</v>
      </c>
      <c r="C8748" s="72" t="s">
        <v>144</v>
      </c>
      <c r="D8748" s="72" t="s">
        <v>12</v>
      </c>
      <c r="E8748" s="72" t="s">
        <v>149</v>
      </c>
      <c r="F8748" s="73">
        <v>953155</v>
      </c>
      <c r="G8748" s="72" t="s">
        <v>14</v>
      </c>
      <c r="H8748" s="72" t="s">
        <v>15</v>
      </c>
      <c r="I8748" s="72" t="s">
        <v>16</v>
      </c>
      <c r="J8748" s="72" t="s">
        <v>18</v>
      </c>
      <c r="K8748" s="72" t="s">
        <v>33</v>
      </c>
      <c r="L8748" s="72" t="s">
        <v>326</v>
      </c>
      <c r="M8748" s="72" t="s">
        <v>151</v>
      </c>
    </row>
    <row r="8749" spans="2:13" x14ac:dyDescent="0.25">
      <c r="B8749" s="72" t="s">
        <v>143</v>
      </c>
      <c r="C8749" s="72" t="s">
        <v>144</v>
      </c>
      <c r="D8749" s="72" t="s">
        <v>12</v>
      </c>
      <c r="E8749" s="72" t="s">
        <v>425</v>
      </c>
      <c r="F8749" s="73">
        <v>34413</v>
      </c>
      <c r="G8749" s="72" t="s">
        <v>14</v>
      </c>
      <c r="H8749" s="72" t="s">
        <v>15</v>
      </c>
      <c r="I8749" s="72" t="s">
        <v>16</v>
      </c>
      <c r="J8749" s="72" t="s">
        <v>18</v>
      </c>
      <c r="K8749" s="72" t="s">
        <v>33</v>
      </c>
      <c r="L8749" s="72" t="s">
        <v>420</v>
      </c>
      <c r="M8749" s="72"/>
    </row>
    <row r="8750" spans="2:13" x14ac:dyDescent="0.25">
      <c r="B8750" s="72" t="s">
        <v>143</v>
      </c>
      <c r="C8750" s="72" t="s">
        <v>144</v>
      </c>
      <c r="D8750" s="72" t="s">
        <v>12</v>
      </c>
      <c r="E8750" s="72" t="s">
        <v>175</v>
      </c>
      <c r="F8750" s="73">
        <v>-281913</v>
      </c>
      <c r="G8750" s="72" t="s">
        <v>14</v>
      </c>
      <c r="H8750" s="72" t="s">
        <v>155</v>
      </c>
      <c r="I8750" s="72" t="s">
        <v>16</v>
      </c>
      <c r="J8750" s="72" t="s">
        <v>18</v>
      </c>
      <c r="K8750" s="72" t="s">
        <v>33</v>
      </c>
      <c r="L8750" s="72" t="s">
        <v>316</v>
      </c>
      <c r="M8750" s="72"/>
    </row>
    <row r="8751" spans="2:13" x14ac:dyDescent="0.25">
      <c r="B8751" s="72" t="s">
        <v>143</v>
      </c>
      <c r="C8751" s="72" t="s">
        <v>144</v>
      </c>
      <c r="D8751" s="72" t="s">
        <v>12</v>
      </c>
      <c r="E8751" s="72" t="s">
        <v>145</v>
      </c>
      <c r="F8751" s="73">
        <v>-67010</v>
      </c>
      <c r="G8751" s="72" t="s">
        <v>14</v>
      </c>
      <c r="H8751" s="72" t="s">
        <v>15</v>
      </c>
      <c r="I8751" s="72" t="s">
        <v>16</v>
      </c>
      <c r="J8751" s="72" t="s">
        <v>18</v>
      </c>
      <c r="K8751" s="72" t="s">
        <v>147</v>
      </c>
      <c r="L8751" s="72" t="s">
        <v>553</v>
      </c>
      <c r="M8751" s="72"/>
    </row>
    <row r="8752" spans="2:13" x14ac:dyDescent="0.25">
      <c r="B8752" s="72" t="s">
        <v>143</v>
      </c>
      <c r="C8752" s="72" t="s">
        <v>144</v>
      </c>
      <c r="D8752" s="72" t="s">
        <v>12</v>
      </c>
      <c r="E8752" s="72" t="s">
        <v>175</v>
      </c>
      <c r="F8752" s="73">
        <v>-10877</v>
      </c>
      <c r="G8752" s="72" t="s">
        <v>14</v>
      </c>
      <c r="H8752" s="72" t="s">
        <v>15</v>
      </c>
      <c r="I8752" s="72" t="s">
        <v>16</v>
      </c>
      <c r="J8752" s="72" t="s">
        <v>18</v>
      </c>
      <c r="K8752" s="72" t="s">
        <v>21</v>
      </c>
      <c r="L8752" s="72" t="s">
        <v>352</v>
      </c>
      <c r="M8752" s="72"/>
    </row>
    <row r="8753" spans="2:13" x14ac:dyDescent="0.25">
      <c r="B8753" s="72" t="s">
        <v>143</v>
      </c>
      <c r="C8753" s="72" t="s">
        <v>144</v>
      </c>
      <c r="D8753" s="72" t="s">
        <v>12</v>
      </c>
      <c r="E8753" s="72" t="s">
        <v>188</v>
      </c>
      <c r="F8753" s="73">
        <v>54342</v>
      </c>
      <c r="G8753" s="72" t="s">
        <v>14</v>
      </c>
      <c r="H8753" s="72" t="s">
        <v>15</v>
      </c>
      <c r="I8753" s="72" t="s">
        <v>136</v>
      </c>
      <c r="J8753" s="72" t="s">
        <v>18</v>
      </c>
      <c r="K8753" s="72" t="s">
        <v>147</v>
      </c>
      <c r="L8753" s="72" t="s">
        <v>158</v>
      </c>
      <c r="M8753" s="72" t="s">
        <v>191</v>
      </c>
    </row>
    <row r="8754" spans="2:13" x14ac:dyDescent="0.25">
      <c r="B8754" s="72" t="s">
        <v>143</v>
      </c>
      <c r="C8754" s="72" t="s">
        <v>144</v>
      </c>
      <c r="D8754" s="72" t="s">
        <v>12</v>
      </c>
      <c r="E8754" s="72" t="s">
        <v>149</v>
      </c>
      <c r="F8754" s="73">
        <v>50001</v>
      </c>
      <c r="G8754" s="72" t="s">
        <v>14</v>
      </c>
      <c r="H8754" s="72" t="s">
        <v>15</v>
      </c>
      <c r="I8754" s="72" t="s">
        <v>16</v>
      </c>
      <c r="J8754" s="72" t="s">
        <v>18</v>
      </c>
      <c r="K8754" s="72" t="s">
        <v>33</v>
      </c>
      <c r="L8754" s="72" t="s">
        <v>551</v>
      </c>
      <c r="M8754" s="72" t="s">
        <v>151</v>
      </c>
    </row>
    <row r="8755" spans="2:13" x14ac:dyDescent="0.25">
      <c r="B8755" s="72" t="s">
        <v>143</v>
      </c>
      <c r="C8755" s="72" t="s">
        <v>144</v>
      </c>
      <c r="D8755" s="72" t="s">
        <v>12</v>
      </c>
      <c r="E8755" s="72" t="s">
        <v>160</v>
      </c>
      <c r="F8755" s="73">
        <v>1453755</v>
      </c>
      <c r="G8755" s="72" t="s">
        <v>14</v>
      </c>
      <c r="H8755" s="72" t="s">
        <v>15</v>
      </c>
      <c r="I8755" s="72" t="s">
        <v>16</v>
      </c>
      <c r="J8755" s="72" t="s">
        <v>18</v>
      </c>
      <c r="K8755" s="72" t="s">
        <v>147</v>
      </c>
      <c r="L8755" s="72" t="s">
        <v>182</v>
      </c>
      <c r="M8755" s="72" t="s">
        <v>248</v>
      </c>
    </row>
    <row r="8756" spans="2:13" x14ac:dyDescent="0.25">
      <c r="B8756" s="72" t="s">
        <v>143</v>
      </c>
      <c r="C8756" s="72" t="s">
        <v>144</v>
      </c>
      <c r="D8756" s="72" t="s">
        <v>12</v>
      </c>
      <c r="E8756" s="72" t="s">
        <v>183</v>
      </c>
      <c r="F8756" s="73">
        <v>53388</v>
      </c>
      <c r="G8756" s="72" t="s">
        <v>14</v>
      </c>
      <c r="H8756" s="72" t="s">
        <v>15</v>
      </c>
      <c r="I8756" s="72" t="s">
        <v>16</v>
      </c>
      <c r="J8756" s="72" t="s">
        <v>18</v>
      </c>
      <c r="K8756" s="72" t="s">
        <v>161</v>
      </c>
      <c r="L8756" s="72" t="s">
        <v>180</v>
      </c>
      <c r="M8756" s="72" t="s">
        <v>191</v>
      </c>
    </row>
    <row r="8757" spans="2:13" x14ac:dyDescent="0.25">
      <c r="B8757" s="72" t="s">
        <v>143</v>
      </c>
      <c r="C8757" s="72" t="s">
        <v>144</v>
      </c>
      <c r="D8757" s="72" t="s">
        <v>12</v>
      </c>
      <c r="E8757" s="72" t="s">
        <v>199</v>
      </c>
      <c r="F8757" s="73">
        <v>2173</v>
      </c>
      <c r="G8757" s="72" t="s">
        <v>14</v>
      </c>
      <c r="H8757" s="72" t="s">
        <v>15</v>
      </c>
      <c r="I8757" s="72" t="s">
        <v>16</v>
      </c>
      <c r="J8757" s="72" t="s">
        <v>18</v>
      </c>
      <c r="K8757" s="72" t="s">
        <v>147</v>
      </c>
      <c r="L8757" s="72" t="s">
        <v>663</v>
      </c>
      <c r="M8757" s="72"/>
    </row>
    <row r="8758" spans="2:13" x14ac:dyDescent="0.25">
      <c r="B8758" s="72" t="s">
        <v>143</v>
      </c>
      <c r="C8758" s="72" t="s">
        <v>144</v>
      </c>
      <c r="D8758" s="72" t="s">
        <v>12</v>
      </c>
      <c r="E8758" s="72" t="s">
        <v>219</v>
      </c>
      <c r="F8758" s="73">
        <v>4054723</v>
      </c>
      <c r="G8758" s="72" t="s">
        <v>14</v>
      </c>
      <c r="H8758" s="72" t="s">
        <v>15</v>
      </c>
      <c r="I8758" s="72" t="s">
        <v>16</v>
      </c>
      <c r="J8758" s="72" t="s">
        <v>18</v>
      </c>
      <c r="K8758" s="72" t="s">
        <v>147</v>
      </c>
      <c r="L8758" s="72" t="s">
        <v>370</v>
      </c>
      <c r="M8758" s="72"/>
    </row>
    <row r="8759" spans="2:13" x14ac:dyDescent="0.25">
      <c r="B8759" s="72" t="s">
        <v>143</v>
      </c>
      <c r="C8759" s="72" t="s">
        <v>144</v>
      </c>
      <c r="D8759" s="72" t="s">
        <v>12</v>
      </c>
      <c r="E8759" s="72" t="s">
        <v>383</v>
      </c>
      <c r="F8759" s="73">
        <v>544242</v>
      </c>
      <c r="G8759" s="72" t="s">
        <v>14</v>
      </c>
      <c r="H8759" s="72" t="s">
        <v>15</v>
      </c>
      <c r="I8759" s="72" t="s">
        <v>16</v>
      </c>
      <c r="J8759" s="72" t="s">
        <v>18</v>
      </c>
      <c r="K8759" s="72" t="s">
        <v>24</v>
      </c>
      <c r="L8759" s="72" t="s">
        <v>281</v>
      </c>
      <c r="M8759" s="72" t="s">
        <v>293</v>
      </c>
    </row>
    <row r="8760" spans="2:13" x14ac:dyDescent="0.25">
      <c r="B8760" s="72" t="s">
        <v>143</v>
      </c>
      <c r="C8760" s="72" t="s">
        <v>144</v>
      </c>
      <c r="D8760" s="72" t="s">
        <v>12</v>
      </c>
      <c r="E8760" s="72" t="s">
        <v>152</v>
      </c>
      <c r="F8760" s="73">
        <v>-4238</v>
      </c>
      <c r="G8760" s="72" t="s">
        <v>14</v>
      </c>
      <c r="H8760" s="72" t="s">
        <v>15</v>
      </c>
      <c r="I8760" s="72" t="s">
        <v>16</v>
      </c>
      <c r="J8760" s="72" t="s">
        <v>18</v>
      </c>
      <c r="K8760" s="72" t="s">
        <v>168</v>
      </c>
      <c r="L8760" s="72" t="s">
        <v>680</v>
      </c>
      <c r="M8760" s="72"/>
    </row>
    <row r="8761" spans="2:13" x14ac:dyDescent="0.25">
      <c r="B8761" s="72" t="s">
        <v>143</v>
      </c>
      <c r="C8761" s="72" t="s">
        <v>144</v>
      </c>
      <c r="D8761" s="72" t="s">
        <v>12</v>
      </c>
      <c r="E8761" s="72" t="s">
        <v>237</v>
      </c>
      <c r="F8761" s="73">
        <v>927978</v>
      </c>
      <c r="G8761" s="72" t="s">
        <v>14</v>
      </c>
      <c r="H8761" s="72" t="s">
        <v>15</v>
      </c>
      <c r="I8761" s="72" t="s">
        <v>16</v>
      </c>
      <c r="J8761" s="72" t="s">
        <v>18</v>
      </c>
      <c r="K8761" s="72" t="s">
        <v>33</v>
      </c>
      <c r="L8761" s="72" t="s">
        <v>435</v>
      </c>
      <c r="M8761" s="72" t="s">
        <v>163</v>
      </c>
    </row>
    <row r="8762" spans="2:13" x14ac:dyDescent="0.25">
      <c r="B8762" s="72" t="s">
        <v>143</v>
      </c>
      <c r="C8762" s="72" t="s">
        <v>144</v>
      </c>
      <c r="D8762" s="72" t="s">
        <v>12</v>
      </c>
      <c r="E8762" s="72" t="s">
        <v>164</v>
      </c>
      <c r="F8762" s="73">
        <v>-1879</v>
      </c>
      <c r="G8762" s="72" t="s">
        <v>14</v>
      </c>
      <c r="H8762" s="72" t="s">
        <v>15</v>
      </c>
      <c r="I8762" s="72" t="s">
        <v>16</v>
      </c>
      <c r="J8762" s="72" t="s">
        <v>18</v>
      </c>
      <c r="K8762" s="72" t="s">
        <v>184</v>
      </c>
      <c r="L8762" s="72" t="s">
        <v>504</v>
      </c>
      <c r="M8762" s="72"/>
    </row>
    <row r="8763" spans="2:13" x14ac:dyDescent="0.25">
      <c r="B8763" s="72" t="s">
        <v>143</v>
      </c>
      <c r="C8763" s="72" t="s">
        <v>144</v>
      </c>
      <c r="D8763" s="72" t="s">
        <v>12</v>
      </c>
      <c r="E8763" s="72" t="s">
        <v>145</v>
      </c>
      <c r="F8763" s="73">
        <v>-18708</v>
      </c>
      <c r="G8763" s="72" t="s">
        <v>14</v>
      </c>
      <c r="H8763" s="72" t="s">
        <v>15</v>
      </c>
      <c r="I8763" s="72" t="s">
        <v>16</v>
      </c>
      <c r="J8763" s="72" t="s">
        <v>18</v>
      </c>
      <c r="K8763" s="72" t="s">
        <v>147</v>
      </c>
      <c r="L8763" s="72" t="s">
        <v>332</v>
      </c>
      <c r="M8763" s="72"/>
    </row>
    <row r="8764" spans="2:13" x14ac:dyDescent="0.25">
      <c r="B8764" s="72" t="s">
        <v>143</v>
      </c>
      <c r="C8764" s="72" t="s">
        <v>144</v>
      </c>
      <c r="D8764" s="72" t="s">
        <v>12</v>
      </c>
      <c r="E8764" s="72" t="s">
        <v>237</v>
      </c>
      <c r="F8764" s="73">
        <v>108578</v>
      </c>
      <c r="G8764" s="72" t="s">
        <v>14</v>
      </c>
      <c r="H8764" s="72" t="s">
        <v>15</v>
      </c>
      <c r="I8764" s="72" t="s">
        <v>16</v>
      </c>
      <c r="J8764" s="72" t="s">
        <v>18</v>
      </c>
      <c r="K8764" s="72" t="s">
        <v>33</v>
      </c>
      <c r="L8764" s="72" t="s">
        <v>297</v>
      </c>
      <c r="M8764" s="72" t="s">
        <v>191</v>
      </c>
    </row>
    <row r="8765" spans="2:13" x14ac:dyDescent="0.25">
      <c r="B8765" s="72" t="s">
        <v>143</v>
      </c>
      <c r="C8765" s="72" t="s">
        <v>144</v>
      </c>
      <c r="D8765" s="72" t="s">
        <v>12</v>
      </c>
      <c r="E8765" s="72" t="s">
        <v>177</v>
      </c>
      <c r="F8765" s="73">
        <v>117977</v>
      </c>
      <c r="G8765" s="72" t="s">
        <v>14</v>
      </c>
      <c r="H8765" s="72" t="s">
        <v>155</v>
      </c>
      <c r="I8765" s="72" t="s">
        <v>16</v>
      </c>
      <c r="J8765" s="72" t="s">
        <v>18</v>
      </c>
      <c r="K8765" s="72" t="s">
        <v>267</v>
      </c>
      <c r="L8765" s="72" t="s">
        <v>484</v>
      </c>
      <c r="M8765" s="72"/>
    </row>
    <row r="8766" spans="2:13" x14ac:dyDescent="0.25">
      <c r="B8766" s="72" t="s">
        <v>143</v>
      </c>
      <c r="C8766" s="72" t="s">
        <v>144</v>
      </c>
      <c r="D8766" s="72" t="s">
        <v>12</v>
      </c>
      <c r="E8766" s="72" t="s">
        <v>335</v>
      </c>
      <c r="F8766" s="73">
        <v>39533</v>
      </c>
      <c r="G8766" s="72" t="s">
        <v>14</v>
      </c>
      <c r="H8766" s="72" t="s">
        <v>15</v>
      </c>
      <c r="I8766" s="72" t="s">
        <v>16</v>
      </c>
      <c r="J8766" s="72" t="s">
        <v>18</v>
      </c>
      <c r="K8766" s="72" t="s">
        <v>189</v>
      </c>
      <c r="L8766" s="72" t="s">
        <v>324</v>
      </c>
      <c r="M8766" s="72" t="s">
        <v>337</v>
      </c>
    </row>
    <row r="8767" spans="2:13" x14ac:dyDescent="0.25">
      <c r="B8767" s="72" t="s">
        <v>143</v>
      </c>
      <c r="C8767" s="72" t="s">
        <v>144</v>
      </c>
      <c r="D8767" s="72" t="s">
        <v>12</v>
      </c>
      <c r="E8767" s="72" t="s">
        <v>175</v>
      </c>
      <c r="F8767" s="73">
        <v>-142713</v>
      </c>
      <c r="G8767" s="72" t="s">
        <v>14</v>
      </c>
      <c r="H8767" s="72" t="s">
        <v>155</v>
      </c>
      <c r="I8767" s="72" t="s">
        <v>16</v>
      </c>
      <c r="J8767" s="72" t="s">
        <v>18</v>
      </c>
      <c r="K8767" s="72" t="s">
        <v>267</v>
      </c>
      <c r="L8767" s="72" t="s">
        <v>648</v>
      </c>
      <c r="M8767" s="72"/>
    </row>
    <row r="8768" spans="2:13" x14ac:dyDescent="0.25">
      <c r="B8768" s="72" t="s">
        <v>143</v>
      </c>
      <c r="C8768" s="72" t="s">
        <v>144</v>
      </c>
      <c r="D8768" s="72" t="s">
        <v>12</v>
      </c>
      <c r="E8768" s="72" t="s">
        <v>213</v>
      </c>
      <c r="F8768" s="73">
        <v>44119</v>
      </c>
      <c r="G8768" s="72" t="s">
        <v>14</v>
      </c>
      <c r="H8768" s="72" t="s">
        <v>15</v>
      </c>
      <c r="I8768" s="72" t="s">
        <v>16</v>
      </c>
      <c r="J8768" s="72" t="s">
        <v>18</v>
      </c>
      <c r="K8768" s="72" t="s">
        <v>161</v>
      </c>
      <c r="L8768" s="72" t="s">
        <v>793</v>
      </c>
      <c r="M8768" s="72" t="s">
        <v>151</v>
      </c>
    </row>
    <row r="8769" spans="2:13" x14ac:dyDescent="0.25">
      <c r="B8769" s="72" t="s">
        <v>143</v>
      </c>
      <c r="C8769" s="72" t="s">
        <v>144</v>
      </c>
      <c r="D8769" s="72" t="s">
        <v>12</v>
      </c>
      <c r="E8769" s="72" t="s">
        <v>197</v>
      </c>
      <c r="F8769" s="73">
        <v>571706</v>
      </c>
      <c r="G8769" s="72" t="s">
        <v>14</v>
      </c>
      <c r="H8769" s="72" t="s">
        <v>15</v>
      </c>
      <c r="I8769" s="72" t="s">
        <v>16</v>
      </c>
      <c r="J8769" s="72" t="s">
        <v>18</v>
      </c>
      <c r="K8769" s="72" t="s">
        <v>147</v>
      </c>
      <c r="L8769" s="72" t="s">
        <v>625</v>
      </c>
      <c r="M8769" s="72" t="s">
        <v>163</v>
      </c>
    </row>
    <row r="8770" spans="2:13" x14ac:dyDescent="0.25">
      <c r="B8770" s="72" t="s">
        <v>143</v>
      </c>
      <c r="C8770" s="72" t="s">
        <v>144</v>
      </c>
      <c r="D8770" s="72" t="s">
        <v>12</v>
      </c>
      <c r="E8770" s="72" t="s">
        <v>145</v>
      </c>
      <c r="F8770" s="73">
        <v>-20085</v>
      </c>
      <c r="G8770" s="72" t="s">
        <v>14</v>
      </c>
      <c r="H8770" s="72" t="s">
        <v>15</v>
      </c>
      <c r="I8770" s="72" t="s">
        <v>16</v>
      </c>
      <c r="J8770" s="72" t="s">
        <v>18</v>
      </c>
      <c r="K8770" s="72" t="s">
        <v>147</v>
      </c>
      <c r="L8770" s="72" t="s">
        <v>489</v>
      </c>
      <c r="M8770" s="72"/>
    </row>
    <row r="8771" spans="2:13" x14ac:dyDescent="0.25">
      <c r="B8771" s="72" t="s">
        <v>143</v>
      </c>
      <c r="C8771" s="72" t="s">
        <v>144</v>
      </c>
      <c r="D8771" s="72" t="s">
        <v>12</v>
      </c>
      <c r="E8771" s="72" t="s">
        <v>152</v>
      </c>
      <c r="F8771" s="73">
        <v>-65914</v>
      </c>
      <c r="G8771" s="72" t="s">
        <v>14</v>
      </c>
      <c r="H8771" s="72" t="s">
        <v>155</v>
      </c>
      <c r="I8771" s="72" t="s">
        <v>16</v>
      </c>
      <c r="J8771" s="72" t="s">
        <v>18</v>
      </c>
      <c r="K8771" s="72" t="s">
        <v>33</v>
      </c>
      <c r="L8771" s="72" t="s">
        <v>316</v>
      </c>
      <c r="M8771" s="72"/>
    </row>
    <row r="8772" spans="2:13" x14ac:dyDescent="0.25">
      <c r="B8772" s="72" t="s">
        <v>143</v>
      </c>
      <c r="C8772" s="72" t="s">
        <v>144</v>
      </c>
      <c r="D8772" s="72" t="s">
        <v>12</v>
      </c>
      <c r="E8772" s="72" t="s">
        <v>335</v>
      </c>
      <c r="F8772" s="73">
        <v>1522065</v>
      </c>
      <c r="G8772" s="72" t="s">
        <v>14</v>
      </c>
      <c r="H8772" s="72" t="s">
        <v>15</v>
      </c>
      <c r="I8772" s="72" t="s">
        <v>16</v>
      </c>
      <c r="J8772" s="72" t="s">
        <v>18</v>
      </c>
      <c r="K8772" s="72" t="s">
        <v>33</v>
      </c>
      <c r="L8772" s="72" t="s">
        <v>338</v>
      </c>
      <c r="M8772" s="72" t="s">
        <v>159</v>
      </c>
    </row>
    <row r="8773" spans="2:13" x14ac:dyDescent="0.25">
      <c r="B8773" s="72" t="s">
        <v>143</v>
      </c>
      <c r="C8773" s="72" t="s">
        <v>144</v>
      </c>
      <c r="D8773" s="72" t="s">
        <v>12</v>
      </c>
      <c r="E8773" s="72" t="s">
        <v>227</v>
      </c>
      <c r="F8773" s="73">
        <v>20169</v>
      </c>
      <c r="G8773" s="72" t="s">
        <v>14</v>
      </c>
      <c r="H8773" s="72" t="s">
        <v>15</v>
      </c>
      <c r="I8773" s="72" t="s">
        <v>16</v>
      </c>
      <c r="J8773" s="72" t="s">
        <v>18</v>
      </c>
      <c r="K8773" s="72" t="s">
        <v>214</v>
      </c>
      <c r="L8773" s="72" t="s">
        <v>560</v>
      </c>
      <c r="M8773" s="72" t="s">
        <v>191</v>
      </c>
    </row>
    <row r="8774" spans="2:13" x14ac:dyDescent="0.25">
      <c r="B8774" s="72" t="s">
        <v>143</v>
      </c>
      <c r="C8774" s="72" t="s">
        <v>144</v>
      </c>
      <c r="D8774" s="72" t="s">
        <v>12</v>
      </c>
      <c r="E8774" s="72" t="s">
        <v>328</v>
      </c>
      <c r="F8774" s="73">
        <v>17885</v>
      </c>
      <c r="G8774" s="72" t="s">
        <v>14</v>
      </c>
      <c r="H8774" s="72" t="s">
        <v>155</v>
      </c>
      <c r="I8774" s="72" t="s">
        <v>16</v>
      </c>
      <c r="J8774" s="72" t="s">
        <v>18</v>
      </c>
      <c r="K8774" s="72" t="s">
        <v>33</v>
      </c>
      <c r="L8774" s="72" t="s">
        <v>233</v>
      </c>
      <c r="M8774" s="72" t="s">
        <v>159</v>
      </c>
    </row>
    <row r="8775" spans="2:13" x14ac:dyDescent="0.25">
      <c r="B8775" s="72" t="s">
        <v>143</v>
      </c>
      <c r="C8775" s="72" t="s">
        <v>144</v>
      </c>
      <c r="D8775" s="72" t="s">
        <v>12</v>
      </c>
      <c r="E8775" s="72" t="s">
        <v>188</v>
      </c>
      <c r="F8775" s="73">
        <v>222066145</v>
      </c>
      <c r="G8775" s="72" t="s">
        <v>14</v>
      </c>
      <c r="H8775" s="72" t="s">
        <v>155</v>
      </c>
      <c r="I8775" s="72" t="s">
        <v>16</v>
      </c>
      <c r="J8775" s="72" t="s">
        <v>18</v>
      </c>
      <c r="K8775" s="72" t="s">
        <v>303</v>
      </c>
      <c r="L8775" s="72" t="s">
        <v>712</v>
      </c>
      <c r="M8775" s="72" t="s">
        <v>191</v>
      </c>
    </row>
    <row r="8776" spans="2:13" x14ac:dyDescent="0.25">
      <c r="B8776" s="72" t="s">
        <v>143</v>
      </c>
      <c r="C8776" s="72" t="s">
        <v>144</v>
      </c>
      <c r="D8776" s="72" t="s">
        <v>12</v>
      </c>
      <c r="E8776" s="72" t="s">
        <v>229</v>
      </c>
      <c r="F8776" s="73">
        <v>-854</v>
      </c>
      <c r="G8776" s="72" t="s">
        <v>14</v>
      </c>
      <c r="H8776" s="72" t="s">
        <v>155</v>
      </c>
      <c r="I8776" s="72" t="s">
        <v>16</v>
      </c>
      <c r="J8776" s="72" t="s">
        <v>18</v>
      </c>
      <c r="K8776" s="72" t="s">
        <v>303</v>
      </c>
      <c r="L8776" s="72" t="s">
        <v>357</v>
      </c>
      <c r="M8776" s="72"/>
    </row>
    <row r="8777" spans="2:13" x14ac:dyDescent="0.25">
      <c r="B8777" s="72" t="s">
        <v>143</v>
      </c>
      <c r="C8777" s="72" t="s">
        <v>144</v>
      </c>
      <c r="D8777" s="72" t="s">
        <v>12</v>
      </c>
      <c r="E8777" s="72" t="s">
        <v>244</v>
      </c>
      <c r="F8777" s="73">
        <v>11766</v>
      </c>
      <c r="G8777" s="72" t="s">
        <v>14</v>
      </c>
      <c r="H8777" s="72" t="s">
        <v>15</v>
      </c>
      <c r="I8777" s="72" t="s">
        <v>16</v>
      </c>
      <c r="J8777" s="72" t="s">
        <v>18</v>
      </c>
      <c r="K8777" s="72" t="s">
        <v>161</v>
      </c>
      <c r="L8777" s="72" t="s">
        <v>341</v>
      </c>
      <c r="M8777" s="72" t="s">
        <v>163</v>
      </c>
    </row>
    <row r="8778" spans="2:13" x14ac:dyDescent="0.25">
      <c r="B8778" s="72" t="s">
        <v>143</v>
      </c>
      <c r="C8778" s="72" t="s">
        <v>144</v>
      </c>
      <c r="D8778" s="72" t="s">
        <v>12</v>
      </c>
      <c r="E8778" s="72" t="s">
        <v>240</v>
      </c>
      <c r="F8778" s="73">
        <v>-5214</v>
      </c>
      <c r="G8778" s="72" t="s">
        <v>14</v>
      </c>
      <c r="H8778" s="72" t="s">
        <v>15</v>
      </c>
      <c r="I8778" s="72" t="s">
        <v>16</v>
      </c>
      <c r="J8778" s="72" t="s">
        <v>18</v>
      </c>
      <c r="K8778" s="72" t="s">
        <v>21</v>
      </c>
      <c r="L8778" s="72" t="s">
        <v>602</v>
      </c>
      <c r="M8778" s="72"/>
    </row>
    <row r="8779" spans="2:13" x14ac:dyDescent="0.25">
      <c r="B8779" s="72" t="s">
        <v>143</v>
      </c>
      <c r="C8779" s="72" t="s">
        <v>144</v>
      </c>
      <c r="D8779" s="72" t="s">
        <v>12</v>
      </c>
      <c r="E8779" s="72" t="s">
        <v>562</v>
      </c>
      <c r="F8779" s="73">
        <v>709000</v>
      </c>
      <c r="G8779" s="72" t="s">
        <v>14</v>
      </c>
      <c r="H8779" s="72" t="s">
        <v>15</v>
      </c>
      <c r="I8779" s="72" t="s">
        <v>16</v>
      </c>
      <c r="J8779" s="72" t="s">
        <v>18</v>
      </c>
      <c r="K8779" s="72" t="s">
        <v>147</v>
      </c>
      <c r="L8779" s="72" t="s">
        <v>433</v>
      </c>
      <c r="M8779" s="72" t="s">
        <v>203</v>
      </c>
    </row>
    <row r="8780" spans="2:13" x14ac:dyDescent="0.25">
      <c r="B8780" s="72" t="s">
        <v>143</v>
      </c>
      <c r="C8780" s="72" t="s">
        <v>144</v>
      </c>
      <c r="D8780" s="72" t="s">
        <v>12</v>
      </c>
      <c r="E8780" s="72" t="s">
        <v>183</v>
      </c>
      <c r="F8780" s="73">
        <v>12962</v>
      </c>
      <c r="G8780" s="72" t="s">
        <v>14</v>
      </c>
      <c r="H8780" s="72" t="s">
        <v>15</v>
      </c>
      <c r="I8780" s="72" t="s">
        <v>16</v>
      </c>
      <c r="J8780" s="72" t="s">
        <v>18</v>
      </c>
      <c r="K8780" s="72" t="s">
        <v>33</v>
      </c>
      <c r="L8780" s="72" t="s">
        <v>294</v>
      </c>
      <c r="M8780" s="72" t="s">
        <v>163</v>
      </c>
    </row>
    <row r="8781" spans="2:13" x14ac:dyDescent="0.25">
      <c r="B8781" s="72" t="s">
        <v>143</v>
      </c>
      <c r="C8781" s="72" t="s">
        <v>144</v>
      </c>
      <c r="D8781" s="72" t="s">
        <v>12</v>
      </c>
      <c r="E8781" s="72" t="s">
        <v>152</v>
      </c>
      <c r="F8781" s="73">
        <v>-3671</v>
      </c>
      <c r="G8781" s="72" t="s">
        <v>14</v>
      </c>
      <c r="H8781" s="72" t="s">
        <v>155</v>
      </c>
      <c r="I8781" s="72" t="s">
        <v>16</v>
      </c>
      <c r="J8781" s="72" t="s">
        <v>18</v>
      </c>
      <c r="K8781" s="72" t="s">
        <v>33</v>
      </c>
      <c r="L8781" s="72" t="s">
        <v>330</v>
      </c>
      <c r="M8781" s="72"/>
    </row>
    <row r="8782" spans="2:13" x14ac:dyDescent="0.25">
      <c r="B8782" s="72" t="s">
        <v>143</v>
      </c>
      <c r="C8782" s="72" t="s">
        <v>144</v>
      </c>
      <c r="D8782" s="72" t="s">
        <v>12</v>
      </c>
      <c r="E8782" s="72" t="s">
        <v>177</v>
      </c>
      <c r="F8782" s="73">
        <v>108</v>
      </c>
      <c r="G8782" s="72" t="s">
        <v>31</v>
      </c>
      <c r="H8782" s="72" t="s">
        <v>15</v>
      </c>
      <c r="I8782" s="72" t="s">
        <v>16</v>
      </c>
      <c r="J8782" s="72" t="s">
        <v>140</v>
      </c>
      <c r="K8782" s="72" t="s">
        <v>24</v>
      </c>
      <c r="L8782" s="72" t="s">
        <v>40</v>
      </c>
      <c r="M8782" s="72"/>
    </row>
    <row r="8783" spans="2:13" x14ac:dyDescent="0.25">
      <c r="B8783" s="72" t="s">
        <v>143</v>
      </c>
      <c r="C8783" s="72" t="s">
        <v>144</v>
      </c>
      <c r="D8783" s="72" t="s">
        <v>12</v>
      </c>
      <c r="E8783" s="72" t="s">
        <v>227</v>
      </c>
      <c r="F8783" s="73">
        <v>15045</v>
      </c>
      <c r="G8783" s="72" t="s">
        <v>14</v>
      </c>
      <c r="H8783" s="72" t="s">
        <v>15</v>
      </c>
      <c r="I8783" s="72" t="s">
        <v>16</v>
      </c>
      <c r="J8783" s="72" t="s">
        <v>18</v>
      </c>
      <c r="K8783" s="72" t="s">
        <v>33</v>
      </c>
      <c r="L8783" s="72" t="s">
        <v>474</v>
      </c>
      <c r="M8783" s="72" t="s">
        <v>151</v>
      </c>
    </row>
    <row r="8784" spans="2:13" x14ac:dyDescent="0.25">
      <c r="B8784" s="72" t="s">
        <v>143</v>
      </c>
      <c r="C8784" s="72" t="s">
        <v>144</v>
      </c>
      <c r="D8784" s="72" t="s">
        <v>12</v>
      </c>
      <c r="E8784" s="72" t="s">
        <v>229</v>
      </c>
      <c r="F8784" s="73">
        <v>-1002</v>
      </c>
      <c r="G8784" s="72" t="s">
        <v>14</v>
      </c>
      <c r="H8784" s="72" t="s">
        <v>15</v>
      </c>
      <c r="I8784" s="72" t="s">
        <v>16</v>
      </c>
      <c r="J8784" s="72" t="s">
        <v>18</v>
      </c>
      <c r="K8784" s="72" t="s">
        <v>147</v>
      </c>
      <c r="L8784" s="72" t="s">
        <v>247</v>
      </c>
      <c r="M8784" s="72"/>
    </row>
    <row r="8785" spans="2:13" x14ac:dyDescent="0.25">
      <c r="B8785" s="72" t="s">
        <v>143</v>
      </c>
      <c r="C8785" s="72" t="s">
        <v>144</v>
      </c>
      <c r="D8785" s="72" t="s">
        <v>12</v>
      </c>
      <c r="E8785" s="72" t="s">
        <v>199</v>
      </c>
      <c r="F8785" s="73">
        <v>50480</v>
      </c>
      <c r="G8785" s="72" t="s">
        <v>31</v>
      </c>
      <c r="H8785" s="72" t="s">
        <v>15</v>
      </c>
      <c r="I8785" s="72" t="s">
        <v>16</v>
      </c>
      <c r="J8785" s="72" t="s">
        <v>32</v>
      </c>
      <c r="K8785" s="72" t="s">
        <v>161</v>
      </c>
      <c r="L8785" s="72" t="s">
        <v>375</v>
      </c>
      <c r="M8785" s="72"/>
    </row>
    <row r="8786" spans="2:13" x14ac:dyDescent="0.25">
      <c r="B8786" s="72" t="s">
        <v>143</v>
      </c>
      <c r="C8786" s="72" t="s">
        <v>144</v>
      </c>
      <c r="D8786" s="72" t="s">
        <v>12</v>
      </c>
      <c r="E8786" s="72" t="s">
        <v>328</v>
      </c>
      <c r="F8786" s="73">
        <v>16029</v>
      </c>
      <c r="G8786" s="72" t="s">
        <v>14</v>
      </c>
      <c r="H8786" s="72" t="s">
        <v>15</v>
      </c>
      <c r="I8786" s="72" t="s">
        <v>16</v>
      </c>
      <c r="J8786" s="72" t="s">
        <v>18</v>
      </c>
      <c r="K8786" s="72" t="s">
        <v>168</v>
      </c>
      <c r="L8786" s="72" t="s">
        <v>169</v>
      </c>
      <c r="M8786" s="72" t="s">
        <v>203</v>
      </c>
    </row>
    <row r="8787" spans="2:13" x14ac:dyDescent="0.25">
      <c r="B8787" s="72" t="s">
        <v>143</v>
      </c>
      <c r="C8787" s="72" t="s">
        <v>144</v>
      </c>
      <c r="D8787" s="72" t="s">
        <v>12</v>
      </c>
      <c r="E8787" s="72" t="s">
        <v>242</v>
      </c>
      <c r="F8787" s="73">
        <v>-4451</v>
      </c>
      <c r="G8787" s="72" t="s">
        <v>14</v>
      </c>
      <c r="H8787" s="72" t="s">
        <v>15</v>
      </c>
      <c r="I8787" s="72" t="s">
        <v>16</v>
      </c>
      <c r="J8787" s="72" t="s">
        <v>18</v>
      </c>
      <c r="K8787" s="72" t="s">
        <v>214</v>
      </c>
      <c r="L8787" s="72" t="s">
        <v>450</v>
      </c>
      <c r="M8787" s="72"/>
    </row>
    <row r="8788" spans="2:13" x14ac:dyDescent="0.25">
      <c r="B8788" s="72" t="s">
        <v>143</v>
      </c>
      <c r="C8788" s="72" t="s">
        <v>144</v>
      </c>
      <c r="D8788" s="72" t="s">
        <v>12</v>
      </c>
      <c r="E8788" s="72" t="s">
        <v>219</v>
      </c>
      <c r="F8788" s="73">
        <v>13646</v>
      </c>
      <c r="G8788" s="72" t="s">
        <v>14</v>
      </c>
      <c r="H8788" s="72" t="s">
        <v>15</v>
      </c>
      <c r="I8788" s="72" t="s">
        <v>16</v>
      </c>
      <c r="J8788" s="72" t="s">
        <v>18</v>
      </c>
      <c r="K8788" s="72" t="s">
        <v>189</v>
      </c>
      <c r="L8788" s="72" t="s">
        <v>150</v>
      </c>
      <c r="M8788" s="72"/>
    </row>
    <row r="8789" spans="2:13" x14ac:dyDescent="0.25">
      <c r="B8789" s="72" t="s">
        <v>143</v>
      </c>
      <c r="C8789" s="72" t="s">
        <v>144</v>
      </c>
      <c r="D8789" s="72" t="s">
        <v>12</v>
      </c>
      <c r="E8789" s="72" t="s">
        <v>237</v>
      </c>
      <c r="F8789" s="73">
        <v>31860</v>
      </c>
      <c r="G8789" s="72" t="s">
        <v>14</v>
      </c>
      <c r="H8789" s="72" t="s">
        <v>155</v>
      </c>
      <c r="I8789" s="72" t="s">
        <v>136</v>
      </c>
      <c r="J8789" s="72" t="s">
        <v>18</v>
      </c>
      <c r="K8789" s="72" t="s">
        <v>21</v>
      </c>
      <c r="L8789" s="72" t="s">
        <v>352</v>
      </c>
      <c r="M8789" s="72" t="s">
        <v>163</v>
      </c>
    </row>
    <row r="8790" spans="2:13" x14ac:dyDescent="0.25">
      <c r="B8790" s="72" t="s">
        <v>143</v>
      </c>
      <c r="C8790" s="72" t="s">
        <v>144</v>
      </c>
      <c r="D8790" s="72" t="s">
        <v>12</v>
      </c>
      <c r="E8790" s="72" t="s">
        <v>145</v>
      </c>
      <c r="F8790" s="73">
        <v>-30767</v>
      </c>
      <c r="G8790" s="72" t="s">
        <v>14</v>
      </c>
      <c r="H8790" s="72" t="s">
        <v>155</v>
      </c>
      <c r="I8790" s="72" t="s">
        <v>16</v>
      </c>
      <c r="J8790" s="72" t="s">
        <v>18</v>
      </c>
      <c r="K8790" s="72" t="s">
        <v>33</v>
      </c>
      <c r="L8790" s="72" t="s">
        <v>462</v>
      </c>
      <c r="M8790" s="72"/>
    </row>
    <row r="8791" spans="2:13" x14ac:dyDescent="0.25">
      <c r="B8791" s="72" t="s">
        <v>143</v>
      </c>
      <c r="C8791" s="72" t="s">
        <v>144</v>
      </c>
      <c r="D8791" s="72" t="s">
        <v>12</v>
      </c>
      <c r="E8791" s="72" t="s">
        <v>183</v>
      </c>
      <c r="F8791" s="73">
        <v>51199</v>
      </c>
      <c r="G8791" s="72" t="s">
        <v>14</v>
      </c>
      <c r="H8791" s="72" t="s">
        <v>155</v>
      </c>
      <c r="I8791" s="72" t="s">
        <v>16</v>
      </c>
      <c r="J8791" s="72" t="s">
        <v>18</v>
      </c>
      <c r="K8791" s="72" t="s">
        <v>33</v>
      </c>
      <c r="L8791" s="72" t="s">
        <v>221</v>
      </c>
      <c r="M8791" s="72" t="s">
        <v>248</v>
      </c>
    </row>
    <row r="8792" spans="2:13" x14ac:dyDescent="0.25">
      <c r="B8792" s="72" t="s">
        <v>143</v>
      </c>
      <c r="C8792" s="72" t="s">
        <v>144</v>
      </c>
      <c r="D8792" s="72" t="s">
        <v>12</v>
      </c>
      <c r="E8792" s="72" t="s">
        <v>197</v>
      </c>
      <c r="F8792" s="73">
        <v>46439</v>
      </c>
      <c r="G8792" s="72" t="s">
        <v>14</v>
      </c>
      <c r="H8792" s="72" t="s">
        <v>15</v>
      </c>
      <c r="I8792" s="72" t="s">
        <v>136</v>
      </c>
      <c r="J8792" s="72" t="s">
        <v>18</v>
      </c>
      <c r="K8792" s="72" t="s">
        <v>21</v>
      </c>
      <c r="L8792" s="72" t="s">
        <v>274</v>
      </c>
      <c r="M8792" s="72" t="s">
        <v>163</v>
      </c>
    </row>
    <row r="8793" spans="2:13" x14ac:dyDescent="0.25">
      <c r="B8793" s="72" t="s">
        <v>143</v>
      </c>
      <c r="C8793" s="72" t="s">
        <v>144</v>
      </c>
      <c r="D8793" s="72" t="s">
        <v>12</v>
      </c>
      <c r="E8793" s="72" t="s">
        <v>197</v>
      </c>
      <c r="F8793" s="73">
        <v>103404</v>
      </c>
      <c r="G8793" s="72" t="s">
        <v>14</v>
      </c>
      <c r="H8793" s="72" t="s">
        <v>155</v>
      </c>
      <c r="I8793" s="72" t="s">
        <v>16</v>
      </c>
      <c r="J8793" s="72" t="s">
        <v>18</v>
      </c>
      <c r="K8793" s="72" t="s">
        <v>21</v>
      </c>
      <c r="L8793" s="72" t="s">
        <v>609</v>
      </c>
      <c r="M8793" s="72" t="s">
        <v>163</v>
      </c>
    </row>
    <row r="8794" spans="2:13" x14ac:dyDescent="0.25">
      <c r="B8794" s="72" t="s">
        <v>143</v>
      </c>
      <c r="C8794" s="72" t="s">
        <v>144</v>
      </c>
      <c r="D8794" s="72" t="s">
        <v>12</v>
      </c>
      <c r="E8794" s="72" t="s">
        <v>197</v>
      </c>
      <c r="F8794" s="73">
        <v>795841</v>
      </c>
      <c r="G8794" s="72" t="s">
        <v>14</v>
      </c>
      <c r="H8794" s="72" t="s">
        <v>15</v>
      </c>
      <c r="I8794" s="72" t="s">
        <v>16</v>
      </c>
      <c r="J8794" s="72" t="s">
        <v>18</v>
      </c>
      <c r="K8794" s="72" t="s">
        <v>214</v>
      </c>
      <c r="L8794" s="72" t="s">
        <v>629</v>
      </c>
      <c r="M8794" s="72" t="s">
        <v>163</v>
      </c>
    </row>
    <row r="8795" spans="2:13" x14ac:dyDescent="0.25">
      <c r="B8795" s="72" t="s">
        <v>143</v>
      </c>
      <c r="C8795" s="72" t="s">
        <v>144</v>
      </c>
      <c r="D8795" s="72" t="s">
        <v>12</v>
      </c>
      <c r="E8795" s="72" t="s">
        <v>188</v>
      </c>
      <c r="F8795" s="73">
        <v>169276</v>
      </c>
      <c r="G8795" s="72" t="s">
        <v>14</v>
      </c>
      <c r="H8795" s="72" t="s">
        <v>15</v>
      </c>
      <c r="I8795" s="72" t="s">
        <v>16</v>
      </c>
      <c r="J8795" s="72" t="s">
        <v>18</v>
      </c>
      <c r="K8795" s="72" t="s">
        <v>189</v>
      </c>
      <c r="L8795" s="72" t="s">
        <v>202</v>
      </c>
      <c r="M8795" s="72" t="s">
        <v>191</v>
      </c>
    </row>
    <row r="8796" spans="2:13" x14ac:dyDescent="0.25">
      <c r="B8796" s="72" t="s">
        <v>143</v>
      </c>
      <c r="C8796" s="72" t="s">
        <v>144</v>
      </c>
      <c r="D8796" s="72" t="s">
        <v>12</v>
      </c>
      <c r="E8796" s="72" t="s">
        <v>152</v>
      </c>
      <c r="F8796" s="73">
        <v>-13</v>
      </c>
      <c r="G8796" s="72" t="s">
        <v>14</v>
      </c>
      <c r="H8796" s="72" t="s">
        <v>15</v>
      </c>
      <c r="I8796" s="72" t="s">
        <v>136</v>
      </c>
      <c r="J8796" s="72" t="s">
        <v>18</v>
      </c>
      <c r="K8796" s="72" t="s">
        <v>184</v>
      </c>
      <c r="L8796" s="72" t="s">
        <v>312</v>
      </c>
      <c r="M8796" s="72"/>
    </row>
    <row r="8797" spans="2:13" x14ac:dyDescent="0.25">
      <c r="B8797" s="72" t="s">
        <v>143</v>
      </c>
      <c r="C8797" s="72" t="s">
        <v>144</v>
      </c>
      <c r="D8797" s="72" t="s">
        <v>12</v>
      </c>
      <c r="E8797" s="72" t="s">
        <v>145</v>
      </c>
      <c r="F8797" s="73">
        <v>-37</v>
      </c>
      <c r="G8797" s="72" t="s">
        <v>14</v>
      </c>
      <c r="H8797" s="72" t="s">
        <v>15</v>
      </c>
      <c r="I8797" s="72" t="s">
        <v>16</v>
      </c>
      <c r="J8797" s="72" t="s">
        <v>18</v>
      </c>
      <c r="K8797" s="72" t="s">
        <v>267</v>
      </c>
      <c r="L8797" s="72" t="s">
        <v>702</v>
      </c>
      <c r="M8797" s="72"/>
    </row>
    <row r="8798" spans="2:13" x14ac:dyDescent="0.25">
      <c r="B8798" s="72" t="s">
        <v>143</v>
      </c>
      <c r="C8798" s="72" t="s">
        <v>144</v>
      </c>
      <c r="D8798" s="72" t="s">
        <v>12</v>
      </c>
      <c r="E8798" s="72" t="s">
        <v>183</v>
      </c>
      <c r="F8798" s="73">
        <v>110175</v>
      </c>
      <c r="G8798" s="72" t="s">
        <v>14</v>
      </c>
      <c r="H8798" s="72" t="s">
        <v>15</v>
      </c>
      <c r="I8798" s="72" t="s">
        <v>16</v>
      </c>
      <c r="J8798" s="72" t="s">
        <v>18</v>
      </c>
      <c r="K8798" s="72" t="s">
        <v>214</v>
      </c>
      <c r="L8798" s="72" t="s">
        <v>699</v>
      </c>
      <c r="M8798" s="72" t="s">
        <v>248</v>
      </c>
    </row>
    <row r="8799" spans="2:13" x14ac:dyDescent="0.25">
      <c r="B8799" s="72" t="s">
        <v>143</v>
      </c>
      <c r="C8799" s="72" t="s">
        <v>144</v>
      </c>
      <c r="D8799" s="72" t="s">
        <v>12</v>
      </c>
      <c r="E8799" s="72" t="s">
        <v>282</v>
      </c>
      <c r="F8799" s="73">
        <v>-959</v>
      </c>
      <c r="G8799" s="72" t="s">
        <v>14</v>
      </c>
      <c r="H8799" s="72" t="s">
        <v>155</v>
      </c>
      <c r="I8799" s="72" t="s">
        <v>16</v>
      </c>
      <c r="J8799" s="72" t="s">
        <v>18</v>
      </c>
      <c r="K8799" s="72" t="s">
        <v>33</v>
      </c>
      <c r="L8799" s="72" t="s">
        <v>261</v>
      </c>
      <c r="M8799" s="72"/>
    </row>
    <row r="8800" spans="2:13" x14ac:dyDescent="0.25">
      <c r="B8800" s="72" t="s">
        <v>143</v>
      </c>
      <c r="C8800" s="72" t="s">
        <v>144</v>
      </c>
      <c r="D8800" s="72" t="s">
        <v>12</v>
      </c>
      <c r="E8800" s="72" t="s">
        <v>188</v>
      </c>
      <c r="F8800" s="73">
        <v>2190971</v>
      </c>
      <c r="G8800" s="72" t="s">
        <v>31</v>
      </c>
      <c r="H8800" s="72" t="s">
        <v>15</v>
      </c>
      <c r="I8800" s="72" t="s">
        <v>16</v>
      </c>
      <c r="J8800" s="72" t="s">
        <v>393</v>
      </c>
      <c r="K8800" s="72" t="s">
        <v>24</v>
      </c>
      <c r="L8800" s="72" t="s">
        <v>264</v>
      </c>
      <c r="M8800" s="72" t="s">
        <v>151</v>
      </c>
    </row>
    <row r="8801" spans="2:13" x14ac:dyDescent="0.25">
      <c r="B8801" s="72" t="s">
        <v>143</v>
      </c>
      <c r="C8801" s="72" t="s">
        <v>144</v>
      </c>
      <c r="D8801" s="72" t="s">
        <v>12</v>
      </c>
      <c r="E8801" s="72" t="s">
        <v>197</v>
      </c>
      <c r="F8801" s="73">
        <v>104367</v>
      </c>
      <c r="G8801" s="72" t="s">
        <v>14</v>
      </c>
      <c r="H8801" s="72" t="s">
        <v>155</v>
      </c>
      <c r="I8801" s="72" t="s">
        <v>16</v>
      </c>
      <c r="J8801" s="72" t="s">
        <v>18</v>
      </c>
      <c r="K8801" s="72" t="s">
        <v>33</v>
      </c>
      <c r="L8801" s="72" t="s">
        <v>429</v>
      </c>
      <c r="M8801" s="72" t="s">
        <v>163</v>
      </c>
    </row>
    <row r="8802" spans="2:13" x14ac:dyDescent="0.25">
      <c r="B8802" s="72" t="s">
        <v>143</v>
      </c>
      <c r="C8802" s="72" t="s">
        <v>144</v>
      </c>
      <c r="D8802" s="72" t="s">
        <v>12</v>
      </c>
      <c r="E8802" s="72" t="s">
        <v>227</v>
      </c>
      <c r="F8802" s="73">
        <v>1184982</v>
      </c>
      <c r="G8802" s="72" t="s">
        <v>14</v>
      </c>
      <c r="H8802" s="72" t="s">
        <v>15</v>
      </c>
      <c r="I8802" s="72" t="s">
        <v>16</v>
      </c>
      <c r="J8802" s="72" t="s">
        <v>18</v>
      </c>
      <c r="K8802" s="72" t="s">
        <v>147</v>
      </c>
      <c r="L8802" s="72" t="s">
        <v>489</v>
      </c>
      <c r="M8802" s="72" t="s">
        <v>191</v>
      </c>
    </row>
    <row r="8803" spans="2:13" x14ac:dyDescent="0.25">
      <c r="B8803" s="72" t="s">
        <v>143</v>
      </c>
      <c r="C8803" s="72" t="s">
        <v>144</v>
      </c>
      <c r="D8803" s="72" t="s">
        <v>12</v>
      </c>
      <c r="E8803" s="72" t="s">
        <v>154</v>
      </c>
      <c r="F8803" s="73">
        <v>-15799</v>
      </c>
      <c r="G8803" s="72" t="s">
        <v>14</v>
      </c>
      <c r="H8803" s="72" t="s">
        <v>15</v>
      </c>
      <c r="I8803" s="72" t="s">
        <v>16</v>
      </c>
      <c r="J8803" s="72" t="s">
        <v>18</v>
      </c>
      <c r="K8803" s="72" t="s">
        <v>147</v>
      </c>
      <c r="L8803" s="72" t="s">
        <v>557</v>
      </c>
      <c r="M8803" s="72"/>
    </row>
    <row r="8804" spans="2:13" x14ac:dyDescent="0.25">
      <c r="B8804" s="72" t="s">
        <v>143</v>
      </c>
      <c r="C8804" s="72" t="s">
        <v>144</v>
      </c>
      <c r="D8804" s="72" t="s">
        <v>12</v>
      </c>
      <c r="E8804" s="72" t="s">
        <v>600</v>
      </c>
      <c r="F8804" s="73">
        <v>17370927</v>
      </c>
      <c r="G8804" s="72" t="s">
        <v>14</v>
      </c>
      <c r="H8804" s="72" t="s">
        <v>15</v>
      </c>
      <c r="I8804" s="72" t="s">
        <v>16</v>
      </c>
      <c r="J8804" s="72" t="s">
        <v>18</v>
      </c>
      <c r="K8804" s="72" t="s">
        <v>161</v>
      </c>
      <c r="L8804" s="72" t="s">
        <v>375</v>
      </c>
      <c r="M8804" s="72" t="s">
        <v>253</v>
      </c>
    </row>
    <row r="8805" spans="2:13" x14ac:dyDescent="0.25">
      <c r="B8805" s="72" t="s">
        <v>143</v>
      </c>
      <c r="C8805" s="72" t="s">
        <v>144</v>
      </c>
      <c r="D8805" s="72" t="s">
        <v>12</v>
      </c>
      <c r="E8805" s="72" t="s">
        <v>188</v>
      </c>
      <c r="F8805" s="73">
        <v>107980</v>
      </c>
      <c r="G8805" s="72" t="s">
        <v>14</v>
      </c>
      <c r="H8805" s="72" t="s">
        <v>155</v>
      </c>
      <c r="I8805" s="72" t="s">
        <v>16</v>
      </c>
      <c r="J8805" s="72" t="s">
        <v>18</v>
      </c>
      <c r="K8805" s="72" t="s">
        <v>267</v>
      </c>
      <c r="L8805" s="72" t="s">
        <v>702</v>
      </c>
      <c r="M8805" s="72" t="s">
        <v>151</v>
      </c>
    </row>
    <row r="8806" spans="2:13" x14ac:dyDescent="0.25">
      <c r="B8806" s="72" t="s">
        <v>143</v>
      </c>
      <c r="C8806" s="72" t="s">
        <v>144</v>
      </c>
      <c r="D8806" s="72" t="s">
        <v>12</v>
      </c>
      <c r="E8806" s="72" t="s">
        <v>154</v>
      </c>
      <c r="F8806" s="73">
        <v>-4359</v>
      </c>
      <c r="G8806" s="72" t="s">
        <v>14</v>
      </c>
      <c r="H8806" s="72" t="s">
        <v>155</v>
      </c>
      <c r="I8806" s="72" t="s">
        <v>16</v>
      </c>
      <c r="J8806" s="72" t="s">
        <v>18</v>
      </c>
      <c r="K8806" s="72" t="s">
        <v>33</v>
      </c>
      <c r="L8806" s="72" t="s">
        <v>364</v>
      </c>
      <c r="M8806" s="72"/>
    </row>
    <row r="8807" spans="2:13" x14ac:dyDescent="0.25">
      <c r="B8807" s="72" t="s">
        <v>143</v>
      </c>
      <c r="C8807" s="72" t="s">
        <v>144</v>
      </c>
      <c r="D8807" s="72" t="s">
        <v>12</v>
      </c>
      <c r="E8807" s="72" t="s">
        <v>152</v>
      </c>
      <c r="F8807" s="73">
        <v>-4028</v>
      </c>
      <c r="G8807" s="72" t="s">
        <v>14</v>
      </c>
      <c r="H8807" s="72" t="s">
        <v>155</v>
      </c>
      <c r="I8807" s="72" t="s">
        <v>16</v>
      </c>
      <c r="J8807" s="72" t="s">
        <v>18</v>
      </c>
      <c r="K8807" s="72" t="s">
        <v>33</v>
      </c>
      <c r="L8807" s="72" t="s">
        <v>193</v>
      </c>
      <c r="M8807" s="72"/>
    </row>
    <row r="8808" spans="2:13" x14ac:dyDescent="0.25">
      <c r="B8808" s="72" t="s">
        <v>143</v>
      </c>
      <c r="C8808" s="72" t="s">
        <v>144</v>
      </c>
      <c r="D8808" s="72" t="s">
        <v>12</v>
      </c>
      <c r="E8808" s="72" t="s">
        <v>199</v>
      </c>
      <c r="F8808" s="73">
        <v>3918</v>
      </c>
      <c r="G8808" s="72" t="s">
        <v>14</v>
      </c>
      <c r="H8808" s="72" t="s">
        <v>15</v>
      </c>
      <c r="I8808" s="72" t="s">
        <v>16</v>
      </c>
      <c r="J8808" s="72" t="s">
        <v>18</v>
      </c>
      <c r="K8808" s="72" t="s">
        <v>147</v>
      </c>
      <c r="L8808" s="72" t="s">
        <v>388</v>
      </c>
      <c r="M8808" s="72"/>
    </row>
    <row r="8809" spans="2:13" x14ac:dyDescent="0.25">
      <c r="B8809" s="72" t="s">
        <v>143</v>
      </c>
      <c r="C8809" s="72" t="s">
        <v>144</v>
      </c>
      <c r="D8809" s="72" t="s">
        <v>12</v>
      </c>
      <c r="E8809" s="72" t="s">
        <v>152</v>
      </c>
      <c r="F8809" s="73">
        <v>-16</v>
      </c>
      <c r="G8809" s="72" t="s">
        <v>14</v>
      </c>
      <c r="H8809" s="72" t="s">
        <v>15</v>
      </c>
      <c r="I8809" s="72" t="s">
        <v>16</v>
      </c>
      <c r="J8809" s="72" t="s">
        <v>18</v>
      </c>
      <c r="K8809" s="72" t="s">
        <v>189</v>
      </c>
      <c r="L8809" s="72" t="s">
        <v>524</v>
      </c>
      <c r="M8809" s="72"/>
    </row>
    <row r="8810" spans="2:13" x14ac:dyDescent="0.25">
      <c r="B8810" s="72" t="s">
        <v>143</v>
      </c>
      <c r="C8810" s="72" t="s">
        <v>144</v>
      </c>
      <c r="D8810" s="72" t="s">
        <v>12</v>
      </c>
      <c r="E8810" s="72" t="s">
        <v>188</v>
      </c>
      <c r="F8810" s="73">
        <v>16609062</v>
      </c>
      <c r="G8810" s="72" t="s">
        <v>14</v>
      </c>
      <c r="H8810" s="72" t="s">
        <v>15</v>
      </c>
      <c r="I8810" s="72" t="s">
        <v>16</v>
      </c>
      <c r="J8810" s="72" t="s">
        <v>18</v>
      </c>
      <c r="K8810" s="72" t="s">
        <v>161</v>
      </c>
      <c r="L8810" s="72" t="s">
        <v>434</v>
      </c>
      <c r="M8810" s="72" t="s">
        <v>248</v>
      </c>
    </row>
    <row r="8811" spans="2:13" x14ac:dyDescent="0.25">
      <c r="B8811" s="72" t="s">
        <v>143</v>
      </c>
      <c r="C8811" s="72" t="s">
        <v>144</v>
      </c>
      <c r="D8811" s="72" t="s">
        <v>12</v>
      </c>
      <c r="E8811" s="72" t="s">
        <v>728</v>
      </c>
      <c r="F8811" s="73">
        <v>185882</v>
      </c>
      <c r="G8811" s="72" t="s">
        <v>14</v>
      </c>
      <c r="H8811" s="72" t="s">
        <v>155</v>
      </c>
      <c r="I8811" s="72" t="s">
        <v>16</v>
      </c>
      <c r="J8811" s="72" t="s">
        <v>18</v>
      </c>
      <c r="K8811" s="72"/>
      <c r="L8811" s="72"/>
      <c r="M8811" s="72" t="s">
        <v>186</v>
      </c>
    </row>
    <row r="8812" spans="2:13" x14ac:dyDescent="0.25">
      <c r="B8812" s="72" t="s">
        <v>143</v>
      </c>
      <c r="C8812" s="72" t="s">
        <v>144</v>
      </c>
      <c r="D8812" s="72" t="s">
        <v>12</v>
      </c>
      <c r="E8812" s="72" t="s">
        <v>349</v>
      </c>
      <c r="F8812" s="73">
        <v>350444</v>
      </c>
      <c r="G8812" s="72" t="s">
        <v>14</v>
      </c>
      <c r="H8812" s="72" t="s">
        <v>15</v>
      </c>
      <c r="I8812" s="72" t="s">
        <v>16</v>
      </c>
      <c r="J8812" s="72" t="s">
        <v>18</v>
      </c>
      <c r="K8812" s="72" t="s">
        <v>205</v>
      </c>
      <c r="L8812" s="72" t="s">
        <v>401</v>
      </c>
      <c r="M8812" s="72" t="s">
        <v>203</v>
      </c>
    </row>
    <row r="8813" spans="2:13" x14ac:dyDescent="0.25">
      <c r="B8813" s="72" t="s">
        <v>143</v>
      </c>
      <c r="C8813" s="72" t="s">
        <v>144</v>
      </c>
      <c r="D8813" s="72" t="s">
        <v>12</v>
      </c>
      <c r="E8813" s="72" t="s">
        <v>328</v>
      </c>
      <c r="F8813" s="73">
        <v>83249</v>
      </c>
      <c r="G8813" s="72" t="s">
        <v>14</v>
      </c>
      <c r="H8813" s="72" t="s">
        <v>155</v>
      </c>
      <c r="I8813" s="72" t="s">
        <v>16</v>
      </c>
      <c r="J8813" s="72" t="s">
        <v>18</v>
      </c>
      <c r="K8813" s="72" t="s">
        <v>33</v>
      </c>
      <c r="L8813" s="72" t="s">
        <v>542</v>
      </c>
      <c r="M8813" s="72" t="s">
        <v>203</v>
      </c>
    </row>
    <row r="8814" spans="2:13" x14ac:dyDescent="0.25">
      <c r="B8814" s="72" t="s">
        <v>143</v>
      </c>
      <c r="C8814" s="72" t="s">
        <v>144</v>
      </c>
      <c r="D8814" s="72" t="s">
        <v>12</v>
      </c>
      <c r="E8814" s="72" t="s">
        <v>145</v>
      </c>
      <c r="F8814" s="73">
        <v>-64965</v>
      </c>
      <c r="G8814" s="72" t="s">
        <v>14</v>
      </c>
      <c r="H8814" s="72" t="s">
        <v>15</v>
      </c>
      <c r="I8814" s="72" t="s">
        <v>136</v>
      </c>
      <c r="J8814" s="72" t="s">
        <v>18</v>
      </c>
      <c r="K8814" s="72" t="s">
        <v>21</v>
      </c>
      <c r="L8814" s="72" t="s">
        <v>457</v>
      </c>
      <c r="M8814" s="72"/>
    </row>
    <row r="8815" spans="2:13" x14ac:dyDescent="0.25">
      <c r="B8815" s="72" t="s">
        <v>143</v>
      </c>
      <c r="C8815" s="72" t="s">
        <v>144</v>
      </c>
      <c r="D8815" s="72" t="s">
        <v>12</v>
      </c>
      <c r="E8815" s="72" t="s">
        <v>383</v>
      </c>
      <c r="F8815" s="73">
        <v>430255</v>
      </c>
      <c r="G8815" s="72" t="s">
        <v>14</v>
      </c>
      <c r="H8815" s="72" t="s">
        <v>15</v>
      </c>
      <c r="I8815" s="72" t="s">
        <v>16</v>
      </c>
      <c r="J8815" s="72" t="s">
        <v>18</v>
      </c>
      <c r="K8815" s="72" t="s">
        <v>205</v>
      </c>
      <c r="L8815" s="72" t="s">
        <v>662</v>
      </c>
      <c r="M8815" s="72" t="s">
        <v>870</v>
      </c>
    </row>
    <row r="8816" spans="2:13" x14ac:dyDescent="0.25">
      <c r="B8816" s="72" t="s">
        <v>143</v>
      </c>
      <c r="C8816" s="72" t="s">
        <v>144</v>
      </c>
      <c r="D8816" s="72" t="s">
        <v>12</v>
      </c>
      <c r="E8816" s="72" t="s">
        <v>197</v>
      </c>
      <c r="F8816" s="73">
        <v>445284</v>
      </c>
      <c r="G8816" s="72" t="s">
        <v>14</v>
      </c>
      <c r="H8816" s="72" t="s">
        <v>15</v>
      </c>
      <c r="I8816" s="72" t="s">
        <v>16</v>
      </c>
      <c r="J8816" s="72" t="s">
        <v>18</v>
      </c>
      <c r="K8816" s="72" t="s">
        <v>257</v>
      </c>
      <c r="L8816" s="72" t="s">
        <v>581</v>
      </c>
      <c r="M8816" s="72" t="s">
        <v>163</v>
      </c>
    </row>
    <row r="8817" spans="2:13" x14ac:dyDescent="0.25">
      <c r="B8817" s="72" t="s">
        <v>143</v>
      </c>
      <c r="C8817" s="72" t="s">
        <v>144</v>
      </c>
      <c r="D8817" s="72" t="s">
        <v>12</v>
      </c>
      <c r="E8817" s="72" t="s">
        <v>240</v>
      </c>
      <c r="F8817" s="73">
        <v>-9034</v>
      </c>
      <c r="G8817" s="72" t="s">
        <v>14</v>
      </c>
      <c r="H8817" s="72" t="s">
        <v>15</v>
      </c>
      <c r="I8817" s="72" t="s">
        <v>16</v>
      </c>
      <c r="J8817" s="72" t="s">
        <v>18</v>
      </c>
      <c r="K8817" s="72" t="s">
        <v>267</v>
      </c>
      <c r="L8817" s="72" t="s">
        <v>478</v>
      </c>
      <c r="M8817" s="72"/>
    </row>
    <row r="8818" spans="2:13" x14ac:dyDescent="0.25">
      <c r="B8818" s="72" t="s">
        <v>143</v>
      </c>
      <c r="C8818" s="72" t="s">
        <v>144</v>
      </c>
      <c r="D8818" s="72" t="s">
        <v>12</v>
      </c>
      <c r="E8818" s="72" t="s">
        <v>213</v>
      </c>
      <c r="F8818" s="73">
        <v>7513</v>
      </c>
      <c r="G8818" s="72" t="s">
        <v>14</v>
      </c>
      <c r="H8818" s="72" t="s">
        <v>15</v>
      </c>
      <c r="I8818" s="72" t="s">
        <v>16</v>
      </c>
      <c r="J8818" s="72" t="s">
        <v>18</v>
      </c>
      <c r="K8818" s="72" t="s">
        <v>168</v>
      </c>
      <c r="L8818" s="72" t="s">
        <v>755</v>
      </c>
      <c r="M8818" s="72" t="s">
        <v>172</v>
      </c>
    </row>
    <row r="8819" spans="2:13" x14ac:dyDescent="0.25">
      <c r="B8819" s="72" t="s">
        <v>143</v>
      </c>
      <c r="C8819" s="72" t="s">
        <v>144</v>
      </c>
      <c r="D8819" s="72" t="s">
        <v>12</v>
      </c>
      <c r="E8819" s="72" t="s">
        <v>157</v>
      </c>
      <c r="F8819" s="73">
        <v>38997</v>
      </c>
      <c r="G8819" s="72" t="s">
        <v>14</v>
      </c>
      <c r="H8819" s="72" t="s">
        <v>15</v>
      </c>
      <c r="I8819" s="72" t="s">
        <v>16</v>
      </c>
      <c r="J8819" s="72" t="s">
        <v>18</v>
      </c>
      <c r="K8819" s="72" t="s">
        <v>161</v>
      </c>
      <c r="L8819" s="72" t="s">
        <v>180</v>
      </c>
      <c r="M8819" s="72" t="s">
        <v>337</v>
      </c>
    </row>
    <row r="8820" spans="2:13" x14ac:dyDescent="0.25">
      <c r="B8820" s="72" t="s">
        <v>143</v>
      </c>
      <c r="C8820" s="72" t="s">
        <v>144</v>
      </c>
      <c r="D8820" s="72" t="s">
        <v>12</v>
      </c>
      <c r="E8820" s="72" t="s">
        <v>201</v>
      </c>
      <c r="F8820" s="73">
        <v>48909</v>
      </c>
      <c r="G8820" s="72" t="s">
        <v>14</v>
      </c>
      <c r="H8820" s="72" t="s">
        <v>155</v>
      </c>
      <c r="I8820" s="72" t="s">
        <v>16</v>
      </c>
      <c r="J8820" s="72" t="s">
        <v>18</v>
      </c>
      <c r="K8820" s="72" t="s">
        <v>33</v>
      </c>
      <c r="L8820" s="72" t="s">
        <v>482</v>
      </c>
      <c r="M8820" s="72" t="s">
        <v>203</v>
      </c>
    </row>
    <row r="8821" spans="2:13" x14ac:dyDescent="0.25">
      <c r="B8821" s="72" t="s">
        <v>143</v>
      </c>
      <c r="C8821" s="72" t="s">
        <v>144</v>
      </c>
      <c r="D8821" s="72" t="s">
        <v>12</v>
      </c>
      <c r="E8821" s="72" t="s">
        <v>170</v>
      </c>
      <c r="F8821" s="73">
        <v>1671</v>
      </c>
      <c r="G8821" s="72" t="s">
        <v>14</v>
      </c>
      <c r="H8821" s="72" t="s">
        <v>15</v>
      </c>
      <c r="I8821" s="72" t="s">
        <v>16</v>
      </c>
      <c r="J8821" s="72" t="s">
        <v>18</v>
      </c>
      <c r="K8821" s="72" t="s">
        <v>214</v>
      </c>
      <c r="L8821" s="72" t="s">
        <v>493</v>
      </c>
      <c r="M8821" s="72" t="s">
        <v>172</v>
      </c>
    </row>
    <row r="8822" spans="2:13" x14ac:dyDescent="0.25">
      <c r="B8822" s="72" t="s">
        <v>143</v>
      </c>
      <c r="C8822" s="72" t="s">
        <v>144</v>
      </c>
      <c r="D8822" s="72" t="s">
        <v>12</v>
      </c>
      <c r="E8822" s="72" t="s">
        <v>219</v>
      </c>
      <c r="F8822" s="73">
        <v>333</v>
      </c>
      <c r="G8822" s="72" t="s">
        <v>14</v>
      </c>
      <c r="H8822" s="72" t="s">
        <v>15</v>
      </c>
      <c r="I8822" s="72" t="s">
        <v>136</v>
      </c>
      <c r="J8822" s="72" t="s">
        <v>18</v>
      </c>
      <c r="K8822" s="72" t="s">
        <v>267</v>
      </c>
      <c r="L8822" s="72" t="s">
        <v>452</v>
      </c>
      <c r="M8822" s="72"/>
    </row>
    <row r="8823" spans="2:13" x14ac:dyDescent="0.25">
      <c r="B8823" s="72" t="s">
        <v>143</v>
      </c>
      <c r="C8823" s="72" t="s">
        <v>144</v>
      </c>
      <c r="D8823" s="72" t="s">
        <v>12</v>
      </c>
      <c r="E8823" s="72" t="s">
        <v>152</v>
      </c>
      <c r="F8823" s="73">
        <v>-11477</v>
      </c>
      <c r="G8823" s="72" t="s">
        <v>14</v>
      </c>
      <c r="H8823" s="72" t="s">
        <v>155</v>
      </c>
      <c r="I8823" s="72" t="s">
        <v>16</v>
      </c>
      <c r="J8823" s="72" t="s">
        <v>18</v>
      </c>
      <c r="K8823" s="72" t="s">
        <v>267</v>
      </c>
      <c r="L8823" s="72" t="s">
        <v>628</v>
      </c>
      <c r="M8823" s="72"/>
    </row>
    <row r="8824" spans="2:13" x14ac:dyDescent="0.25">
      <c r="B8824" s="72" t="s">
        <v>143</v>
      </c>
      <c r="C8824" s="72" t="s">
        <v>144</v>
      </c>
      <c r="D8824" s="72" t="s">
        <v>12</v>
      </c>
      <c r="E8824" s="72" t="s">
        <v>199</v>
      </c>
      <c r="F8824" s="73">
        <v>301727</v>
      </c>
      <c r="G8824" s="72" t="s">
        <v>14</v>
      </c>
      <c r="H8824" s="72" t="s">
        <v>15</v>
      </c>
      <c r="I8824" s="72" t="s">
        <v>16</v>
      </c>
      <c r="J8824" s="72" t="s">
        <v>18</v>
      </c>
      <c r="K8824" s="72" t="s">
        <v>147</v>
      </c>
      <c r="L8824" s="72" t="s">
        <v>216</v>
      </c>
      <c r="M8824" s="72"/>
    </row>
    <row r="8825" spans="2:13" x14ac:dyDescent="0.25">
      <c r="B8825" s="72" t="s">
        <v>143</v>
      </c>
      <c r="C8825" s="72" t="s">
        <v>144</v>
      </c>
      <c r="D8825" s="72" t="s">
        <v>12</v>
      </c>
      <c r="E8825" s="72" t="s">
        <v>177</v>
      </c>
      <c r="F8825" s="73">
        <v>89285</v>
      </c>
      <c r="G8825" s="72" t="s">
        <v>14</v>
      </c>
      <c r="H8825" s="72" t="s">
        <v>15</v>
      </c>
      <c r="I8825" s="72" t="s">
        <v>16</v>
      </c>
      <c r="J8825" s="72" t="s">
        <v>18</v>
      </c>
      <c r="K8825" s="72" t="s">
        <v>147</v>
      </c>
      <c r="L8825" s="72" t="s">
        <v>626</v>
      </c>
      <c r="M8825" s="72"/>
    </row>
    <row r="8826" spans="2:13" x14ac:dyDescent="0.25">
      <c r="B8826" s="72" t="s">
        <v>143</v>
      </c>
      <c r="C8826" s="72" t="s">
        <v>144</v>
      </c>
      <c r="D8826" s="72" t="s">
        <v>12</v>
      </c>
      <c r="E8826" s="72" t="s">
        <v>871</v>
      </c>
      <c r="F8826" s="73">
        <v>100038</v>
      </c>
      <c r="G8826" s="72" t="s">
        <v>14</v>
      </c>
      <c r="H8826" s="72" t="s">
        <v>155</v>
      </c>
      <c r="I8826" s="72" t="s">
        <v>16</v>
      </c>
      <c r="J8826" s="72" t="s">
        <v>18</v>
      </c>
      <c r="K8826" s="72" t="s">
        <v>33</v>
      </c>
      <c r="L8826" s="72" t="s">
        <v>176</v>
      </c>
      <c r="M8826" s="72" t="s">
        <v>151</v>
      </c>
    </row>
    <row r="8827" spans="2:13" x14ac:dyDescent="0.25">
      <c r="B8827" s="72" t="s">
        <v>143</v>
      </c>
      <c r="C8827" s="72" t="s">
        <v>144</v>
      </c>
      <c r="D8827" s="72" t="s">
        <v>12</v>
      </c>
      <c r="E8827" s="72" t="s">
        <v>237</v>
      </c>
      <c r="F8827" s="73">
        <v>868473</v>
      </c>
      <c r="G8827" s="72" t="s">
        <v>14</v>
      </c>
      <c r="H8827" s="72" t="s">
        <v>155</v>
      </c>
      <c r="I8827" s="72" t="s">
        <v>16</v>
      </c>
      <c r="J8827" s="72" t="s">
        <v>18</v>
      </c>
      <c r="K8827" s="72" t="s">
        <v>33</v>
      </c>
      <c r="L8827" s="72" t="s">
        <v>316</v>
      </c>
      <c r="M8827" s="72" t="s">
        <v>248</v>
      </c>
    </row>
    <row r="8828" spans="2:13" x14ac:dyDescent="0.25">
      <c r="B8828" s="72" t="s">
        <v>143</v>
      </c>
      <c r="C8828" s="72" t="s">
        <v>144</v>
      </c>
      <c r="D8828" s="72" t="s">
        <v>12</v>
      </c>
      <c r="E8828" s="72" t="s">
        <v>145</v>
      </c>
      <c r="F8828" s="73">
        <v>-53164</v>
      </c>
      <c r="G8828" s="72" t="s">
        <v>14</v>
      </c>
      <c r="H8828" s="72" t="s">
        <v>15</v>
      </c>
      <c r="I8828" s="72" t="s">
        <v>16</v>
      </c>
      <c r="J8828" s="72" t="s">
        <v>18</v>
      </c>
      <c r="K8828" s="72" t="s">
        <v>147</v>
      </c>
      <c r="L8828" s="72" t="s">
        <v>517</v>
      </c>
      <c r="M8828" s="72"/>
    </row>
    <row r="8829" spans="2:13" x14ac:dyDescent="0.25">
      <c r="B8829" s="72" t="s">
        <v>143</v>
      </c>
      <c r="C8829" s="72" t="s">
        <v>144</v>
      </c>
      <c r="D8829" s="72" t="s">
        <v>12</v>
      </c>
      <c r="E8829" s="72" t="s">
        <v>229</v>
      </c>
      <c r="F8829" s="73">
        <v>-117862</v>
      </c>
      <c r="G8829" s="72" t="s">
        <v>14</v>
      </c>
      <c r="H8829" s="72" t="s">
        <v>15</v>
      </c>
      <c r="I8829" s="72" t="s">
        <v>16</v>
      </c>
      <c r="J8829" s="72" t="s">
        <v>18</v>
      </c>
      <c r="K8829" s="72" t="s">
        <v>147</v>
      </c>
      <c r="L8829" s="72" t="s">
        <v>365</v>
      </c>
      <c r="M8829" s="72"/>
    </row>
    <row r="8830" spans="2:13" x14ac:dyDescent="0.25">
      <c r="B8830" s="72" t="s">
        <v>143</v>
      </c>
      <c r="C8830" s="72" t="s">
        <v>144</v>
      </c>
      <c r="D8830" s="72" t="s">
        <v>12</v>
      </c>
      <c r="E8830" s="72" t="s">
        <v>197</v>
      </c>
      <c r="F8830" s="73">
        <v>1218032</v>
      </c>
      <c r="G8830" s="72" t="s">
        <v>14</v>
      </c>
      <c r="H8830" s="72" t="s">
        <v>15</v>
      </c>
      <c r="I8830" s="72" t="s">
        <v>16</v>
      </c>
      <c r="J8830" s="72" t="s">
        <v>18</v>
      </c>
      <c r="K8830" s="72" t="s">
        <v>165</v>
      </c>
      <c r="L8830" s="72" t="s">
        <v>610</v>
      </c>
      <c r="M8830" s="72" t="s">
        <v>163</v>
      </c>
    </row>
    <row r="8831" spans="2:13" x14ac:dyDescent="0.25">
      <c r="B8831" s="72" t="s">
        <v>143</v>
      </c>
      <c r="C8831" s="72" t="s">
        <v>144</v>
      </c>
      <c r="D8831" s="72" t="s">
        <v>12</v>
      </c>
      <c r="E8831" s="72" t="s">
        <v>237</v>
      </c>
      <c r="F8831" s="73">
        <v>89565</v>
      </c>
      <c r="G8831" s="72" t="s">
        <v>14</v>
      </c>
      <c r="H8831" s="72" t="s">
        <v>15</v>
      </c>
      <c r="I8831" s="72" t="s">
        <v>16</v>
      </c>
      <c r="J8831" s="72" t="s">
        <v>18</v>
      </c>
      <c r="K8831" s="72" t="s">
        <v>147</v>
      </c>
      <c r="L8831" s="72" t="s">
        <v>358</v>
      </c>
      <c r="M8831" s="72" t="s">
        <v>186</v>
      </c>
    </row>
    <row r="8832" spans="2:13" x14ac:dyDescent="0.25">
      <c r="B8832" s="72" t="s">
        <v>143</v>
      </c>
      <c r="C8832" s="72" t="s">
        <v>144</v>
      </c>
      <c r="D8832" s="72" t="s">
        <v>12</v>
      </c>
      <c r="E8832" s="72" t="s">
        <v>145</v>
      </c>
      <c r="F8832" s="73">
        <v>-195017</v>
      </c>
      <c r="G8832" s="72" t="s">
        <v>14</v>
      </c>
      <c r="H8832" s="72" t="s">
        <v>15</v>
      </c>
      <c r="I8832" s="72" t="s">
        <v>16</v>
      </c>
      <c r="J8832" s="72" t="s">
        <v>18</v>
      </c>
      <c r="K8832" s="72" t="s">
        <v>161</v>
      </c>
      <c r="L8832" s="72" t="s">
        <v>534</v>
      </c>
      <c r="M8832" s="72"/>
    </row>
    <row r="8833" spans="2:13" x14ac:dyDescent="0.25">
      <c r="B8833" s="72" t="s">
        <v>143</v>
      </c>
      <c r="C8833" s="72" t="s">
        <v>144</v>
      </c>
      <c r="D8833" s="72" t="s">
        <v>12</v>
      </c>
      <c r="E8833" s="72" t="s">
        <v>160</v>
      </c>
      <c r="F8833" s="73">
        <v>160244</v>
      </c>
      <c r="G8833" s="72" t="s">
        <v>14</v>
      </c>
      <c r="H8833" s="72" t="s">
        <v>155</v>
      </c>
      <c r="I8833" s="72" t="s">
        <v>16</v>
      </c>
      <c r="J8833" s="72" t="s">
        <v>18</v>
      </c>
      <c r="K8833" s="72" t="s">
        <v>33</v>
      </c>
      <c r="L8833" s="72" t="s">
        <v>542</v>
      </c>
      <c r="M8833" s="72" t="s">
        <v>248</v>
      </c>
    </row>
    <row r="8834" spans="2:13" x14ac:dyDescent="0.25">
      <c r="B8834" s="72" t="s">
        <v>143</v>
      </c>
      <c r="C8834" s="72" t="s">
        <v>144</v>
      </c>
      <c r="D8834" s="72" t="s">
        <v>12</v>
      </c>
      <c r="E8834" s="72" t="s">
        <v>280</v>
      </c>
      <c r="F8834" s="73">
        <v>31792</v>
      </c>
      <c r="G8834" s="72" t="s">
        <v>14</v>
      </c>
      <c r="H8834" s="72" t="s">
        <v>15</v>
      </c>
      <c r="I8834" s="72" t="s">
        <v>16</v>
      </c>
      <c r="J8834" s="72" t="s">
        <v>18</v>
      </c>
      <c r="K8834" s="72" t="s">
        <v>161</v>
      </c>
      <c r="L8834" s="72" t="s">
        <v>162</v>
      </c>
      <c r="M8834" s="72" t="s">
        <v>159</v>
      </c>
    </row>
    <row r="8835" spans="2:13" x14ac:dyDescent="0.25">
      <c r="B8835" s="72" t="s">
        <v>143</v>
      </c>
      <c r="C8835" s="72" t="s">
        <v>144</v>
      </c>
      <c r="D8835" s="72" t="s">
        <v>12</v>
      </c>
      <c r="E8835" s="72" t="s">
        <v>160</v>
      </c>
      <c r="F8835" s="73">
        <v>338638</v>
      </c>
      <c r="G8835" s="72" t="s">
        <v>14</v>
      </c>
      <c r="H8835" s="72" t="s">
        <v>15</v>
      </c>
      <c r="I8835" s="72" t="s">
        <v>16</v>
      </c>
      <c r="J8835" s="72" t="s">
        <v>18</v>
      </c>
      <c r="K8835" s="72" t="s">
        <v>214</v>
      </c>
      <c r="L8835" s="72" t="s">
        <v>629</v>
      </c>
      <c r="M8835" s="72" t="s">
        <v>248</v>
      </c>
    </row>
    <row r="8836" spans="2:13" x14ac:dyDescent="0.25">
      <c r="B8836" s="72" t="s">
        <v>143</v>
      </c>
      <c r="C8836" s="72" t="s">
        <v>144</v>
      </c>
      <c r="D8836" s="72" t="s">
        <v>12</v>
      </c>
      <c r="E8836" s="72" t="s">
        <v>219</v>
      </c>
      <c r="F8836" s="73">
        <v>35</v>
      </c>
      <c r="G8836" s="72" t="s">
        <v>14</v>
      </c>
      <c r="H8836" s="72" t="s">
        <v>155</v>
      </c>
      <c r="I8836" s="72" t="s">
        <v>136</v>
      </c>
      <c r="J8836" s="72" t="s">
        <v>18</v>
      </c>
      <c r="K8836" s="72" t="s">
        <v>33</v>
      </c>
      <c r="L8836" s="72" t="s">
        <v>348</v>
      </c>
      <c r="M8836" s="72"/>
    </row>
    <row r="8837" spans="2:13" x14ac:dyDescent="0.25">
      <c r="B8837" s="72" t="s">
        <v>143</v>
      </c>
      <c r="C8837" s="72" t="s">
        <v>144</v>
      </c>
      <c r="D8837" s="72" t="s">
        <v>12</v>
      </c>
      <c r="E8837" s="72" t="s">
        <v>219</v>
      </c>
      <c r="F8837" s="73">
        <v>3915</v>
      </c>
      <c r="G8837" s="72" t="s">
        <v>14</v>
      </c>
      <c r="H8837" s="72" t="s">
        <v>155</v>
      </c>
      <c r="I8837" s="72" t="s">
        <v>16</v>
      </c>
      <c r="J8837" s="72" t="s">
        <v>18</v>
      </c>
      <c r="K8837" s="72" t="s">
        <v>33</v>
      </c>
      <c r="L8837" s="72" t="s">
        <v>345</v>
      </c>
      <c r="M8837" s="72"/>
    </row>
    <row r="8838" spans="2:13" x14ac:dyDescent="0.25">
      <c r="B8838" s="72" t="s">
        <v>143</v>
      </c>
      <c r="C8838" s="72" t="s">
        <v>144</v>
      </c>
      <c r="D8838" s="72" t="s">
        <v>12</v>
      </c>
      <c r="E8838" s="72" t="s">
        <v>439</v>
      </c>
      <c r="F8838" s="73">
        <v>200626</v>
      </c>
      <c r="G8838" s="72" t="s">
        <v>14</v>
      </c>
      <c r="H8838" s="72" t="s">
        <v>15</v>
      </c>
      <c r="I8838" s="72" t="s">
        <v>16</v>
      </c>
      <c r="J8838" s="72" t="s">
        <v>18</v>
      </c>
      <c r="K8838" s="72" t="s">
        <v>147</v>
      </c>
      <c r="L8838" s="72" t="s">
        <v>622</v>
      </c>
      <c r="M8838" s="72"/>
    </row>
    <row r="8839" spans="2:13" x14ac:dyDescent="0.25">
      <c r="B8839" s="72" t="s">
        <v>143</v>
      </c>
      <c r="C8839" s="72" t="s">
        <v>144</v>
      </c>
      <c r="D8839" s="72" t="s">
        <v>12</v>
      </c>
      <c r="E8839" s="72" t="s">
        <v>152</v>
      </c>
      <c r="F8839" s="73">
        <v>-400</v>
      </c>
      <c r="G8839" s="72" t="s">
        <v>14</v>
      </c>
      <c r="H8839" s="72" t="s">
        <v>155</v>
      </c>
      <c r="I8839" s="72" t="s">
        <v>16</v>
      </c>
      <c r="J8839" s="72" t="s">
        <v>18</v>
      </c>
      <c r="K8839" s="72" t="s">
        <v>33</v>
      </c>
      <c r="L8839" s="72" t="s">
        <v>343</v>
      </c>
      <c r="M8839" s="72"/>
    </row>
    <row r="8840" spans="2:13" x14ac:dyDescent="0.25">
      <c r="B8840" s="72" t="s">
        <v>143</v>
      </c>
      <c r="C8840" s="72" t="s">
        <v>144</v>
      </c>
      <c r="D8840" s="72" t="s">
        <v>12</v>
      </c>
      <c r="E8840" s="72" t="s">
        <v>175</v>
      </c>
      <c r="F8840" s="73">
        <v>-59</v>
      </c>
      <c r="G8840" s="72" t="s">
        <v>14</v>
      </c>
      <c r="H8840" s="72" t="s">
        <v>155</v>
      </c>
      <c r="I8840" s="72" t="s">
        <v>16</v>
      </c>
      <c r="J8840" s="72" t="s">
        <v>18</v>
      </c>
      <c r="K8840" s="72" t="s">
        <v>147</v>
      </c>
      <c r="L8840" s="72" t="s">
        <v>182</v>
      </c>
      <c r="M8840" s="72"/>
    </row>
    <row r="8841" spans="2:13" x14ac:dyDescent="0.25">
      <c r="B8841" s="72" t="s">
        <v>143</v>
      </c>
      <c r="C8841" s="72" t="s">
        <v>144</v>
      </c>
      <c r="D8841" s="72" t="s">
        <v>12</v>
      </c>
      <c r="E8841" s="72" t="s">
        <v>181</v>
      </c>
      <c r="F8841" s="73">
        <v>-126</v>
      </c>
      <c r="G8841" s="72" t="s">
        <v>14</v>
      </c>
      <c r="H8841" s="72" t="s">
        <v>155</v>
      </c>
      <c r="I8841" s="72" t="s">
        <v>16</v>
      </c>
      <c r="J8841" s="72" t="s">
        <v>18</v>
      </c>
      <c r="K8841" s="72" t="s">
        <v>33</v>
      </c>
      <c r="L8841" s="72" t="s">
        <v>776</v>
      </c>
      <c r="M8841" s="72"/>
    </row>
    <row r="8842" spans="2:13" x14ac:dyDescent="0.25">
      <c r="B8842" s="72" t="s">
        <v>143</v>
      </c>
      <c r="C8842" s="72" t="s">
        <v>144</v>
      </c>
      <c r="D8842" s="72" t="s">
        <v>12</v>
      </c>
      <c r="E8842" s="72" t="s">
        <v>164</v>
      </c>
      <c r="F8842" s="73">
        <v>-179</v>
      </c>
      <c r="G8842" s="72" t="s">
        <v>14</v>
      </c>
      <c r="H8842" s="72" t="s">
        <v>155</v>
      </c>
      <c r="I8842" s="72" t="s">
        <v>16</v>
      </c>
      <c r="J8842" s="72" t="s">
        <v>18</v>
      </c>
      <c r="K8842" s="72" t="s">
        <v>147</v>
      </c>
      <c r="L8842" s="72" t="s">
        <v>606</v>
      </c>
      <c r="M8842" s="72"/>
    </row>
    <row r="8843" spans="2:13" x14ac:dyDescent="0.25">
      <c r="B8843" s="72" t="s">
        <v>143</v>
      </c>
      <c r="C8843" s="72" t="s">
        <v>144</v>
      </c>
      <c r="D8843" s="72" t="s">
        <v>12</v>
      </c>
      <c r="E8843" s="72" t="s">
        <v>152</v>
      </c>
      <c r="F8843" s="73">
        <v>-172</v>
      </c>
      <c r="G8843" s="72" t="s">
        <v>14</v>
      </c>
      <c r="H8843" s="72" t="s">
        <v>155</v>
      </c>
      <c r="I8843" s="72" t="s">
        <v>16</v>
      </c>
      <c r="J8843" s="72" t="s">
        <v>18</v>
      </c>
      <c r="K8843" s="72" t="s">
        <v>33</v>
      </c>
      <c r="L8843" s="72" t="s">
        <v>800</v>
      </c>
      <c r="M8843" s="72"/>
    </row>
    <row r="8844" spans="2:13" x14ac:dyDescent="0.25">
      <c r="B8844" s="72" t="s">
        <v>143</v>
      </c>
      <c r="C8844" s="72" t="s">
        <v>144</v>
      </c>
      <c r="D8844" s="72" t="s">
        <v>12</v>
      </c>
      <c r="E8844" s="72" t="s">
        <v>213</v>
      </c>
      <c r="F8844" s="73">
        <v>796</v>
      </c>
      <c r="G8844" s="72" t="s">
        <v>14</v>
      </c>
      <c r="H8844" s="72" t="s">
        <v>15</v>
      </c>
      <c r="I8844" s="72" t="s">
        <v>16</v>
      </c>
      <c r="J8844" s="72" t="s">
        <v>18</v>
      </c>
      <c r="K8844" s="72" t="s">
        <v>147</v>
      </c>
      <c r="L8844" s="72" t="s">
        <v>606</v>
      </c>
      <c r="M8844" s="72" t="s">
        <v>172</v>
      </c>
    </row>
    <row r="8845" spans="2:13" x14ac:dyDescent="0.25">
      <c r="B8845" s="72" t="s">
        <v>143</v>
      </c>
      <c r="C8845" s="72" t="s">
        <v>144</v>
      </c>
      <c r="D8845" s="72" t="s">
        <v>12</v>
      </c>
      <c r="E8845" s="72" t="s">
        <v>197</v>
      </c>
      <c r="F8845" s="73">
        <v>352128</v>
      </c>
      <c r="G8845" s="72" t="s">
        <v>14</v>
      </c>
      <c r="H8845" s="72" t="s">
        <v>155</v>
      </c>
      <c r="I8845" s="72" t="s">
        <v>136</v>
      </c>
      <c r="J8845" s="72" t="s">
        <v>18</v>
      </c>
      <c r="K8845" s="72" t="s">
        <v>21</v>
      </c>
      <c r="L8845" s="72" t="s">
        <v>198</v>
      </c>
      <c r="M8845" s="72" t="s">
        <v>163</v>
      </c>
    </row>
    <row r="8846" spans="2:13" x14ac:dyDescent="0.25">
      <c r="B8846" s="72" t="s">
        <v>143</v>
      </c>
      <c r="C8846" s="72" t="s">
        <v>144</v>
      </c>
      <c r="D8846" s="72" t="s">
        <v>12</v>
      </c>
      <c r="E8846" s="72" t="s">
        <v>244</v>
      </c>
      <c r="F8846" s="73">
        <v>216497</v>
      </c>
      <c r="G8846" s="72" t="s">
        <v>14</v>
      </c>
      <c r="H8846" s="72" t="s">
        <v>15</v>
      </c>
      <c r="I8846" s="72" t="s">
        <v>16</v>
      </c>
      <c r="J8846" s="72" t="s">
        <v>18</v>
      </c>
      <c r="K8846" s="72" t="s">
        <v>147</v>
      </c>
      <c r="L8846" s="72" t="s">
        <v>182</v>
      </c>
      <c r="M8846" s="72" t="s">
        <v>248</v>
      </c>
    </row>
    <row r="8847" spans="2:13" x14ac:dyDescent="0.25">
      <c r="B8847" s="72" t="s">
        <v>143</v>
      </c>
      <c r="C8847" s="72" t="s">
        <v>144</v>
      </c>
      <c r="D8847" s="72" t="s">
        <v>12</v>
      </c>
      <c r="E8847" s="72" t="s">
        <v>177</v>
      </c>
      <c r="F8847" s="73">
        <v>60499</v>
      </c>
      <c r="G8847" s="72" t="s">
        <v>14</v>
      </c>
      <c r="H8847" s="72" t="s">
        <v>15</v>
      </c>
      <c r="I8847" s="72" t="s">
        <v>16</v>
      </c>
      <c r="J8847" s="72" t="s">
        <v>18</v>
      </c>
      <c r="K8847" s="72" t="s">
        <v>189</v>
      </c>
      <c r="L8847" s="72" t="s">
        <v>202</v>
      </c>
      <c r="M8847" s="72"/>
    </row>
    <row r="8848" spans="2:13" x14ac:dyDescent="0.25">
      <c r="B8848" s="72" t="s">
        <v>143</v>
      </c>
      <c r="C8848" s="72" t="s">
        <v>144</v>
      </c>
      <c r="D8848" s="72" t="s">
        <v>12</v>
      </c>
      <c r="E8848" s="72" t="s">
        <v>181</v>
      </c>
      <c r="F8848" s="73">
        <v>-261</v>
      </c>
      <c r="G8848" s="72" t="s">
        <v>14</v>
      </c>
      <c r="H8848" s="72" t="s">
        <v>15</v>
      </c>
      <c r="I8848" s="72" t="s">
        <v>16</v>
      </c>
      <c r="J8848" s="72" t="s">
        <v>18</v>
      </c>
      <c r="K8848" s="72" t="s">
        <v>33</v>
      </c>
      <c r="L8848" s="72" t="s">
        <v>410</v>
      </c>
      <c r="M8848" s="72"/>
    </row>
    <row r="8849" spans="2:13" x14ac:dyDescent="0.25">
      <c r="B8849" s="72" t="s">
        <v>143</v>
      </c>
      <c r="C8849" s="72" t="s">
        <v>144</v>
      </c>
      <c r="D8849" s="72" t="s">
        <v>12</v>
      </c>
      <c r="E8849" s="72" t="s">
        <v>188</v>
      </c>
      <c r="F8849" s="73">
        <v>35630</v>
      </c>
      <c r="G8849" s="72" t="s">
        <v>14</v>
      </c>
      <c r="H8849" s="72" t="s">
        <v>15</v>
      </c>
      <c r="I8849" s="72" t="s">
        <v>136</v>
      </c>
      <c r="J8849" s="72" t="s">
        <v>18</v>
      </c>
      <c r="K8849" s="72" t="s">
        <v>21</v>
      </c>
      <c r="L8849" s="72" t="s">
        <v>711</v>
      </c>
      <c r="M8849" s="72" t="s">
        <v>191</v>
      </c>
    </row>
    <row r="8850" spans="2:13" x14ac:dyDescent="0.25">
      <c r="B8850" s="72" t="s">
        <v>143</v>
      </c>
      <c r="C8850" s="72" t="s">
        <v>144</v>
      </c>
      <c r="D8850" s="72" t="s">
        <v>12</v>
      </c>
      <c r="E8850" s="72" t="s">
        <v>199</v>
      </c>
      <c r="F8850" s="73">
        <v>512</v>
      </c>
      <c r="G8850" s="72" t="s">
        <v>14</v>
      </c>
      <c r="H8850" s="72" t="s">
        <v>155</v>
      </c>
      <c r="I8850" s="72" t="s">
        <v>16</v>
      </c>
      <c r="J8850" s="72" t="s">
        <v>18</v>
      </c>
      <c r="K8850" s="72" t="s">
        <v>33</v>
      </c>
      <c r="L8850" s="72" t="s">
        <v>800</v>
      </c>
      <c r="M8850" s="72"/>
    </row>
    <row r="8851" spans="2:13" x14ac:dyDescent="0.25">
      <c r="B8851" s="72" t="s">
        <v>143</v>
      </c>
      <c r="C8851" s="72" t="s">
        <v>144</v>
      </c>
      <c r="D8851" s="72" t="s">
        <v>12</v>
      </c>
      <c r="E8851" s="72" t="s">
        <v>177</v>
      </c>
      <c r="F8851" s="73">
        <v>27941</v>
      </c>
      <c r="G8851" s="72" t="s">
        <v>14</v>
      </c>
      <c r="H8851" s="72" t="s">
        <v>15</v>
      </c>
      <c r="I8851" s="72" t="s">
        <v>16</v>
      </c>
      <c r="J8851" s="72" t="s">
        <v>18</v>
      </c>
      <c r="K8851" s="72" t="s">
        <v>184</v>
      </c>
      <c r="L8851" s="72" t="s">
        <v>185</v>
      </c>
      <c r="M8851" s="72"/>
    </row>
    <row r="8852" spans="2:13" x14ac:dyDescent="0.25">
      <c r="B8852" s="72" t="s">
        <v>143</v>
      </c>
      <c r="C8852" s="72" t="s">
        <v>144</v>
      </c>
      <c r="D8852" s="72" t="s">
        <v>12</v>
      </c>
      <c r="E8852" s="72" t="s">
        <v>328</v>
      </c>
      <c r="F8852" s="73">
        <v>14420</v>
      </c>
      <c r="G8852" s="72" t="s">
        <v>14</v>
      </c>
      <c r="H8852" s="72" t="s">
        <v>15</v>
      </c>
      <c r="I8852" s="72" t="s">
        <v>16</v>
      </c>
      <c r="J8852" s="72" t="s">
        <v>18</v>
      </c>
      <c r="K8852" s="72" t="s">
        <v>189</v>
      </c>
      <c r="L8852" s="72" t="s">
        <v>500</v>
      </c>
      <c r="M8852" s="72" t="s">
        <v>159</v>
      </c>
    </row>
    <row r="8853" spans="2:13" x14ac:dyDescent="0.25">
      <c r="B8853" s="72" t="s">
        <v>143</v>
      </c>
      <c r="C8853" s="72" t="s">
        <v>144</v>
      </c>
      <c r="D8853" s="72" t="s">
        <v>12</v>
      </c>
      <c r="E8853" s="72" t="s">
        <v>349</v>
      </c>
      <c r="F8853" s="73">
        <v>94751</v>
      </c>
      <c r="G8853" s="72" t="s">
        <v>14</v>
      </c>
      <c r="H8853" s="72" t="s">
        <v>155</v>
      </c>
      <c r="I8853" s="72" t="s">
        <v>16</v>
      </c>
      <c r="J8853" s="72" t="s">
        <v>18</v>
      </c>
      <c r="K8853" s="72" t="s">
        <v>33</v>
      </c>
      <c r="L8853" s="72" t="s">
        <v>331</v>
      </c>
      <c r="M8853" s="72" t="s">
        <v>159</v>
      </c>
    </row>
    <row r="8854" spans="2:13" x14ac:dyDescent="0.25">
      <c r="B8854" s="72" t="s">
        <v>143</v>
      </c>
      <c r="C8854" s="72" t="s">
        <v>144</v>
      </c>
      <c r="D8854" s="72" t="s">
        <v>12</v>
      </c>
      <c r="E8854" s="72" t="s">
        <v>282</v>
      </c>
      <c r="F8854" s="73">
        <v>-77</v>
      </c>
      <c r="G8854" s="72" t="s">
        <v>14</v>
      </c>
      <c r="H8854" s="72" t="s">
        <v>15</v>
      </c>
      <c r="I8854" s="72" t="s">
        <v>136</v>
      </c>
      <c r="J8854" s="72" t="s">
        <v>18</v>
      </c>
      <c r="K8854" s="72" t="s">
        <v>205</v>
      </c>
      <c r="L8854" s="72" t="s">
        <v>210</v>
      </c>
      <c r="M8854" s="72"/>
    </row>
    <row r="8855" spans="2:13" x14ac:dyDescent="0.25">
      <c r="B8855" s="72" t="s">
        <v>143</v>
      </c>
      <c r="C8855" s="72" t="s">
        <v>144</v>
      </c>
      <c r="D8855" s="72" t="s">
        <v>12</v>
      </c>
      <c r="E8855" s="72" t="s">
        <v>209</v>
      </c>
      <c r="F8855" s="73">
        <v>14579013</v>
      </c>
      <c r="G8855" s="72" t="s">
        <v>14</v>
      </c>
      <c r="H8855" s="72" t="s">
        <v>15</v>
      </c>
      <c r="I8855" s="72" t="s">
        <v>16</v>
      </c>
      <c r="J8855" s="72" t="s">
        <v>18</v>
      </c>
      <c r="K8855" s="72" t="s">
        <v>161</v>
      </c>
      <c r="L8855" s="72" t="s">
        <v>434</v>
      </c>
      <c r="M8855" s="72" t="s">
        <v>203</v>
      </c>
    </row>
    <row r="8856" spans="2:13" x14ac:dyDescent="0.25">
      <c r="B8856" s="72" t="s">
        <v>143</v>
      </c>
      <c r="C8856" s="72" t="s">
        <v>144</v>
      </c>
      <c r="D8856" s="72" t="s">
        <v>12</v>
      </c>
      <c r="E8856" s="72" t="s">
        <v>145</v>
      </c>
      <c r="F8856" s="73">
        <v>-16</v>
      </c>
      <c r="G8856" s="72" t="s">
        <v>14</v>
      </c>
      <c r="H8856" s="72" t="s">
        <v>155</v>
      </c>
      <c r="I8856" s="72" t="s">
        <v>16</v>
      </c>
      <c r="J8856" s="72" t="s">
        <v>18</v>
      </c>
      <c r="K8856" s="72" t="s">
        <v>33</v>
      </c>
      <c r="L8856" s="72" t="s">
        <v>412</v>
      </c>
      <c r="M8856" s="72"/>
    </row>
    <row r="8857" spans="2:13" x14ac:dyDescent="0.25">
      <c r="B8857" s="72" t="s">
        <v>143</v>
      </c>
      <c r="C8857" s="72" t="s">
        <v>144</v>
      </c>
      <c r="D8857" s="72" t="s">
        <v>12</v>
      </c>
      <c r="E8857" s="72" t="s">
        <v>188</v>
      </c>
      <c r="F8857" s="73">
        <v>3785993</v>
      </c>
      <c r="G8857" s="72" t="s">
        <v>14</v>
      </c>
      <c r="H8857" s="72" t="s">
        <v>15</v>
      </c>
      <c r="I8857" s="72" t="s">
        <v>16</v>
      </c>
      <c r="J8857" s="72" t="s">
        <v>18</v>
      </c>
      <c r="K8857" s="72" t="s">
        <v>33</v>
      </c>
      <c r="L8857" s="72" t="s">
        <v>207</v>
      </c>
      <c r="M8857" s="72" t="s">
        <v>151</v>
      </c>
    </row>
    <row r="8858" spans="2:13" x14ac:dyDescent="0.25">
      <c r="B8858" s="72" t="s">
        <v>143</v>
      </c>
      <c r="C8858" s="72" t="s">
        <v>144</v>
      </c>
      <c r="D8858" s="72" t="s">
        <v>12</v>
      </c>
      <c r="E8858" s="72" t="s">
        <v>229</v>
      </c>
      <c r="F8858" s="73">
        <v>-23953</v>
      </c>
      <c r="G8858" s="72" t="s">
        <v>14</v>
      </c>
      <c r="H8858" s="72" t="s">
        <v>15</v>
      </c>
      <c r="I8858" s="72" t="s">
        <v>16</v>
      </c>
      <c r="J8858" s="72" t="s">
        <v>18</v>
      </c>
      <c r="K8858" s="72" t="s">
        <v>33</v>
      </c>
      <c r="L8858" s="72" t="s">
        <v>667</v>
      </c>
      <c r="M8858" s="72"/>
    </row>
    <row r="8859" spans="2:13" x14ac:dyDescent="0.25">
      <c r="B8859" s="72" t="s">
        <v>143</v>
      </c>
      <c r="C8859" s="72" t="s">
        <v>144</v>
      </c>
      <c r="D8859" s="72" t="s">
        <v>12</v>
      </c>
      <c r="E8859" s="72" t="s">
        <v>229</v>
      </c>
      <c r="F8859" s="73">
        <v>-45081</v>
      </c>
      <c r="G8859" s="72" t="s">
        <v>14</v>
      </c>
      <c r="H8859" s="72" t="s">
        <v>15</v>
      </c>
      <c r="I8859" s="72" t="s">
        <v>16</v>
      </c>
      <c r="J8859" s="72" t="s">
        <v>18</v>
      </c>
      <c r="K8859" s="72" t="s">
        <v>33</v>
      </c>
      <c r="L8859" s="72" t="s">
        <v>339</v>
      </c>
      <c r="M8859" s="72"/>
    </row>
    <row r="8860" spans="2:13" x14ac:dyDescent="0.25">
      <c r="B8860" s="72" t="s">
        <v>143</v>
      </c>
      <c r="C8860" s="72" t="s">
        <v>144</v>
      </c>
      <c r="D8860" s="72" t="s">
        <v>12</v>
      </c>
      <c r="E8860" s="72" t="s">
        <v>328</v>
      </c>
      <c r="F8860" s="73">
        <v>59906</v>
      </c>
      <c r="G8860" s="72" t="s">
        <v>14</v>
      </c>
      <c r="H8860" s="72" t="s">
        <v>15</v>
      </c>
      <c r="I8860" s="72" t="s">
        <v>16</v>
      </c>
      <c r="J8860" s="72" t="s">
        <v>18</v>
      </c>
      <c r="K8860" s="72" t="s">
        <v>21</v>
      </c>
      <c r="L8860" s="72" t="s">
        <v>22</v>
      </c>
      <c r="M8860" s="72" t="s">
        <v>159</v>
      </c>
    </row>
    <row r="8861" spans="2:13" x14ac:dyDescent="0.25">
      <c r="B8861" s="72" t="s">
        <v>143</v>
      </c>
      <c r="C8861" s="72" t="s">
        <v>144</v>
      </c>
      <c r="D8861" s="72" t="s">
        <v>12</v>
      </c>
      <c r="E8861" s="72" t="s">
        <v>145</v>
      </c>
      <c r="F8861" s="73">
        <v>-1029021</v>
      </c>
      <c r="G8861" s="72" t="s">
        <v>14</v>
      </c>
      <c r="H8861" s="72" t="s">
        <v>15</v>
      </c>
      <c r="I8861" s="72" t="s">
        <v>16</v>
      </c>
      <c r="J8861" s="72" t="s">
        <v>593</v>
      </c>
      <c r="K8861" s="72" t="s">
        <v>33</v>
      </c>
      <c r="L8861" s="72" t="s">
        <v>485</v>
      </c>
      <c r="M8861" s="72"/>
    </row>
    <row r="8862" spans="2:13" x14ac:dyDescent="0.25">
      <c r="B8862" s="72" t="s">
        <v>143</v>
      </c>
      <c r="C8862" s="72" t="s">
        <v>144</v>
      </c>
      <c r="D8862" s="72" t="s">
        <v>12</v>
      </c>
      <c r="E8862" s="72" t="s">
        <v>282</v>
      </c>
      <c r="F8862" s="73">
        <v>-1824</v>
      </c>
      <c r="G8862" s="72" t="s">
        <v>14</v>
      </c>
      <c r="H8862" s="72" t="s">
        <v>15</v>
      </c>
      <c r="I8862" s="72" t="s">
        <v>16</v>
      </c>
      <c r="J8862" s="72" t="s">
        <v>18</v>
      </c>
      <c r="K8862" s="72" t="s">
        <v>33</v>
      </c>
      <c r="L8862" s="72" t="s">
        <v>314</v>
      </c>
      <c r="M8862" s="72"/>
    </row>
    <row r="8863" spans="2:13" x14ac:dyDescent="0.25">
      <c r="B8863" s="72" t="s">
        <v>143</v>
      </c>
      <c r="C8863" s="72" t="s">
        <v>144</v>
      </c>
      <c r="D8863" s="72" t="s">
        <v>12</v>
      </c>
      <c r="E8863" s="72" t="s">
        <v>177</v>
      </c>
      <c r="F8863" s="73">
        <v>173560</v>
      </c>
      <c r="G8863" s="72" t="s">
        <v>14</v>
      </c>
      <c r="H8863" s="72" t="s">
        <v>155</v>
      </c>
      <c r="I8863" s="72" t="s">
        <v>16</v>
      </c>
      <c r="J8863" s="72" t="s">
        <v>18</v>
      </c>
      <c r="K8863" s="72" t="s">
        <v>147</v>
      </c>
      <c r="L8863" s="72" t="s">
        <v>369</v>
      </c>
      <c r="M8863" s="72"/>
    </row>
    <row r="8864" spans="2:13" x14ac:dyDescent="0.25">
      <c r="B8864" s="72" t="s">
        <v>143</v>
      </c>
      <c r="C8864" s="72" t="s">
        <v>144</v>
      </c>
      <c r="D8864" s="72" t="s">
        <v>12</v>
      </c>
      <c r="E8864" s="72" t="s">
        <v>177</v>
      </c>
      <c r="F8864" s="73">
        <v>4</v>
      </c>
      <c r="G8864" s="72" t="s">
        <v>14</v>
      </c>
      <c r="H8864" s="72" t="s">
        <v>155</v>
      </c>
      <c r="I8864" s="72" t="s">
        <v>16</v>
      </c>
      <c r="J8864" s="72" t="s">
        <v>18</v>
      </c>
      <c r="K8864" s="72" t="s">
        <v>269</v>
      </c>
      <c r="L8864" s="72" t="s">
        <v>786</v>
      </c>
      <c r="M8864" s="72"/>
    </row>
    <row r="8865" spans="2:13" x14ac:dyDescent="0.25">
      <c r="B8865" s="72" t="s">
        <v>143</v>
      </c>
      <c r="C8865" s="72" t="s">
        <v>144</v>
      </c>
      <c r="D8865" s="72" t="s">
        <v>12</v>
      </c>
      <c r="E8865" s="72" t="s">
        <v>328</v>
      </c>
      <c r="F8865" s="73">
        <v>177694</v>
      </c>
      <c r="G8865" s="72" t="s">
        <v>14</v>
      </c>
      <c r="H8865" s="72" t="s">
        <v>15</v>
      </c>
      <c r="I8865" s="72" t="s">
        <v>16</v>
      </c>
      <c r="J8865" s="72" t="s">
        <v>18</v>
      </c>
      <c r="K8865" s="72" t="s">
        <v>147</v>
      </c>
      <c r="L8865" s="72" t="s">
        <v>148</v>
      </c>
      <c r="M8865" s="72" t="s">
        <v>203</v>
      </c>
    </row>
    <row r="8866" spans="2:13" x14ac:dyDescent="0.25">
      <c r="B8866" s="72" t="s">
        <v>143</v>
      </c>
      <c r="C8866" s="72" t="s">
        <v>144</v>
      </c>
      <c r="D8866" s="72" t="s">
        <v>12</v>
      </c>
      <c r="E8866" s="72" t="s">
        <v>197</v>
      </c>
      <c r="F8866" s="73">
        <v>240282</v>
      </c>
      <c r="G8866" s="72" t="s">
        <v>14</v>
      </c>
      <c r="H8866" s="72" t="s">
        <v>155</v>
      </c>
      <c r="I8866" s="72" t="s">
        <v>16</v>
      </c>
      <c r="J8866" s="72" t="s">
        <v>18</v>
      </c>
      <c r="K8866" s="72" t="s">
        <v>33</v>
      </c>
      <c r="L8866" s="72" t="s">
        <v>552</v>
      </c>
      <c r="M8866" s="72" t="s">
        <v>248</v>
      </c>
    </row>
    <row r="8867" spans="2:13" x14ac:dyDescent="0.25">
      <c r="B8867" s="72" t="s">
        <v>143</v>
      </c>
      <c r="C8867" s="72" t="s">
        <v>144</v>
      </c>
      <c r="D8867" s="72" t="s">
        <v>12</v>
      </c>
      <c r="E8867" s="72" t="s">
        <v>188</v>
      </c>
      <c r="F8867" s="73">
        <v>614183</v>
      </c>
      <c r="G8867" s="72" t="s">
        <v>14</v>
      </c>
      <c r="H8867" s="72" t="s">
        <v>15</v>
      </c>
      <c r="I8867" s="72" t="s">
        <v>16</v>
      </c>
      <c r="J8867" s="72" t="s">
        <v>18</v>
      </c>
      <c r="K8867" s="72" t="s">
        <v>33</v>
      </c>
      <c r="L8867" s="72" t="s">
        <v>286</v>
      </c>
      <c r="M8867" s="72" t="s">
        <v>151</v>
      </c>
    </row>
    <row r="8868" spans="2:13" x14ac:dyDescent="0.25">
      <c r="B8868" s="72" t="s">
        <v>143</v>
      </c>
      <c r="C8868" s="72" t="s">
        <v>144</v>
      </c>
      <c r="D8868" s="72" t="s">
        <v>12</v>
      </c>
      <c r="E8868" s="72" t="s">
        <v>199</v>
      </c>
      <c r="F8868" s="73">
        <v>67634</v>
      </c>
      <c r="G8868" s="72" t="s">
        <v>14</v>
      </c>
      <c r="H8868" s="72" t="s">
        <v>155</v>
      </c>
      <c r="I8868" s="72" t="s">
        <v>16</v>
      </c>
      <c r="J8868" s="72" t="s">
        <v>18</v>
      </c>
      <c r="K8868" s="72" t="s">
        <v>147</v>
      </c>
      <c r="L8868" s="72" t="s">
        <v>182</v>
      </c>
      <c r="M8868" s="72"/>
    </row>
    <row r="8869" spans="2:13" x14ac:dyDescent="0.25">
      <c r="B8869" s="72" t="s">
        <v>143</v>
      </c>
      <c r="C8869" s="72" t="s">
        <v>144</v>
      </c>
      <c r="D8869" s="72" t="s">
        <v>12</v>
      </c>
      <c r="E8869" s="72" t="s">
        <v>197</v>
      </c>
      <c r="F8869" s="73">
        <v>235262</v>
      </c>
      <c r="G8869" s="72" t="s">
        <v>14</v>
      </c>
      <c r="H8869" s="72" t="s">
        <v>155</v>
      </c>
      <c r="I8869" s="72" t="s">
        <v>16</v>
      </c>
      <c r="J8869" s="72" t="s">
        <v>18</v>
      </c>
      <c r="K8869" s="72" t="s">
        <v>267</v>
      </c>
      <c r="L8869" s="72" t="s">
        <v>302</v>
      </c>
      <c r="M8869" s="72" t="s">
        <v>163</v>
      </c>
    </row>
    <row r="8870" spans="2:13" x14ac:dyDescent="0.25">
      <c r="B8870" s="72" t="s">
        <v>143</v>
      </c>
      <c r="C8870" s="72" t="s">
        <v>144</v>
      </c>
      <c r="D8870" s="72" t="s">
        <v>12</v>
      </c>
      <c r="E8870" s="72" t="s">
        <v>177</v>
      </c>
      <c r="F8870" s="73">
        <v>72975</v>
      </c>
      <c r="G8870" s="72" t="s">
        <v>14</v>
      </c>
      <c r="H8870" s="72" t="s">
        <v>15</v>
      </c>
      <c r="I8870" s="72" t="s">
        <v>16</v>
      </c>
      <c r="J8870" s="72" t="s">
        <v>18</v>
      </c>
      <c r="K8870" s="72" t="s">
        <v>147</v>
      </c>
      <c r="L8870" s="72" t="s">
        <v>657</v>
      </c>
      <c r="M8870" s="72"/>
    </row>
    <row r="8871" spans="2:13" x14ac:dyDescent="0.25">
      <c r="B8871" s="72" t="s">
        <v>143</v>
      </c>
      <c r="C8871" s="72" t="s">
        <v>144</v>
      </c>
      <c r="D8871" s="72" t="s">
        <v>12</v>
      </c>
      <c r="E8871" s="72" t="s">
        <v>164</v>
      </c>
      <c r="F8871" s="73">
        <v>-59</v>
      </c>
      <c r="G8871" s="72" t="s">
        <v>14</v>
      </c>
      <c r="H8871" s="72" t="s">
        <v>15</v>
      </c>
      <c r="I8871" s="72" t="s">
        <v>16</v>
      </c>
      <c r="J8871" s="72" t="s">
        <v>18</v>
      </c>
      <c r="K8871" s="72" t="s">
        <v>21</v>
      </c>
      <c r="L8871" s="72" t="s">
        <v>249</v>
      </c>
      <c r="M8871" s="72"/>
    </row>
    <row r="8872" spans="2:13" x14ac:dyDescent="0.25">
      <c r="B8872" s="72" t="s">
        <v>143</v>
      </c>
      <c r="C8872" s="72" t="s">
        <v>144</v>
      </c>
      <c r="D8872" s="72" t="s">
        <v>12</v>
      </c>
      <c r="E8872" s="72" t="s">
        <v>160</v>
      </c>
      <c r="F8872" s="73">
        <v>334765</v>
      </c>
      <c r="G8872" s="72" t="s">
        <v>14</v>
      </c>
      <c r="H8872" s="72" t="s">
        <v>15</v>
      </c>
      <c r="I8872" s="72" t="s">
        <v>16</v>
      </c>
      <c r="J8872" s="72" t="s">
        <v>18</v>
      </c>
      <c r="K8872" s="72" t="s">
        <v>147</v>
      </c>
      <c r="L8872" s="72" t="s">
        <v>530</v>
      </c>
      <c r="M8872" s="72" t="s">
        <v>248</v>
      </c>
    </row>
    <row r="8873" spans="2:13" x14ac:dyDescent="0.25">
      <c r="B8873" s="72" t="s">
        <v>143</v>
      </c>
      <c r="C8873" s="72" t="s">
        <v>144</v>
      </c>
      <c r="D8873" s="72" t="s">
        <v>12</v>
      </c>
      <c r="E8873" s="72" t="s">
        <v>197</v>
      </c>
      <c r="F8873" s="73">
        <v>382326</v>
      </c>
      <c r="G8873" s="72" t="s">
        <v>14</v>
      </c>
      <c r="H8873" s="72" t="s">
        <v>155</v>
      </c>
      <c r="I8873" s="72" t="s">
        <v>136</v>
      </c>
      <c r="J8873" s="72" t="s">
        <v>18</v>
      </c>
      <c r="K8873" s="72" t="s">
        <v>267</v>
      </c>
      <c r="L8873" s="72" t="s">
        <v>576</v>
      </c>
      <c r="M8873" s="72" t="s">
        <v>163</v>
      </c>
    </row>
    <row r="8874" spans="2:13" x14ac:dyDescent="0.25">
      <c r="B8874" s="72" t="s">
        <v>143</v>
      </c>
      <c r="C8874" s="72" t="s">
        <v>144</v>
      </c>
      <c r="D8874" s="72" t="s">
        <v>12</v>
      </c>
      <c r="E8874" s="72" t="s">
        <v>183</v>
      </c>
      <c r="F8874" s="73">
        <v>90674</v>
      </c>
      <c r="G8874" s="72" t="s">
        <v>14</v>
      </c>
      <c r="H8874" s="72" t="s">
        <v>155</v>
      </c>
      <c r="I8874" s="72" t="s">
        <v>136</v>
      </c>
      <c r="J8874" s="72" t="s">
        <v>18</v>
      </c>
      <c r="K8874" s="72" t="s">
        <v>267</v>
      </c>
      <c r="L8874" s="72" t="s">
        <v>452</v>
      </c>
      <c r="M8874" s="72" t="s">
        <v>163</v>
      </c>
    </row>
    <row r="8875" spans="2:13" x14ac:dyDescent="0.25">
      <c r="B8875" s="72" t="s">
        <v>143</v>
      </c>
      <c r="C8875" s="72" t="s">
        <v>144</v>
      </c>
      <c r="D8875" s="72" t="s">
        <v>12</v>
      </c>
      <c r="E8875" s="72" t="s">
        <v>199</v>
      </c>
      <c r="F8875" s="73">
        <v>60072</v>
      </c>
      <c r="G8875" s="72" t="s">
        <v>14</v>
      </c>
      <c r="H8875" s="72" t="s">
        <v>15</v>
      </c>
      <c r="I8875" s="72" t="s">
        <v>16</v>
      </c>
      <c r="J8875" s="72" t="s">
        <v>18</v>
      </c>
      <c r="K8875" s="72" t="s">
        <v>21</v>
      </c>
      <c r="L8875" s="72" t="s">
        <v>325</v>
      </c>
      <c r="M8875" s="72"/>
    </row>
    <row r="8876" spans="2:13" x14ac:dyDescent="0.25">
      <c r="B8876" s="72" t="s">
        <v>143</v>
      </c>
      <c r="C8876" s="72" t="s">
        <v>144</v>
      </c>
      <c r="D8876" s="72" t="s">
        <v>12</v>
      </c>
      <c r="E8876" s="72" t="s">
        <v>157</v>
      </c>
      <c r="F8876" s="73">
        <v>23392</v>
      </c>
      <c r="G8876" s="72" t="s">
        <v>14</v>
      </c>
      <c r="H8876" s="72" t="s">
        <v>15</v>
      </c>
      <c r="I8876" s="72" t="s">
        <v>16</v>
      </c>
      <c r="J8876" s="72" t="s">
        <v>18</v>
      </c>
      <c r="K8876" s="72" t="s">
        <v>214</v>
      </c>
      <c r="L8876" s="72" t="s">
        <v>215</v>
      </c>
      <c r="M8876" s="72" t="s">
        <v>159</v>
      </c>
    </row>
    <row r="8877" spans="2:13" x14ac:dyDescent="0.25">
      <c r="B8877" s="72" t="s">
        <v>143</v>
      </c>
      <c r="C8877" s="72" t="s">
        <v>144</v>
      </c>
      <c r="D8877" s="72" t="s">
        <v>12</v>
      </c>
      <c r="E8877" s="72" t="s">
        <v>282</v>
      </c>
      <c r="F8877" s="73">
        <v>-83</v>
      </c>
      <c r="G8877" s="72" t="s">
        <v>14</v>
      </c>
      <c r="H8877" s="72" t="s">
        <v>155</v>
      </c>
      <c r="I8877" s="72" t="s">
        <v>16</v>
      </c>
      <c r="J8877" s="72" t="s">
        <v>18</v>
      </c>
      <c r="K8877" s="72" t="s">
        <v>33</v>
      </c>
      <c r="L8877" s="72" t="s">
        <v>354</v>
      </c>
      <c r="M8877" s="72"/>
    </row>
    <row r="8878" spans="2:13" x14ac:dyDescent="0.25">
      <c r="B8878" s="72" t="s">
        <v>143</v>
      </c>
      <c r="C8878" s="72" t="s">
        <v>144</v>
      </c>
      <c r="D8878" s="72" t="s">
        <v>12</v>
      </c>
      <c r="E8878" s="72" t="s">
        <v>852</v>
      </c>
      <c r="F8878" s="73">
        <v>-1</v>
      </c>
      <c r="G8878" s="72" t="s">
        <v>14</v>
      </c>
      <c r="H8878" s="72" t="s">
        <v>15</v>
      </c>
      <c r="I8878" s="72" t="s">
        <v>16</v>
      </c>
      <c r="J8878" s="72" t="s">
        <v>18</v>
      </c>
      <c r="K8878" s="72" t="s">
        <v>147</v>
      </c>
      <c r="L8878" s="72" t="s">
        <v>171</v>
      </c>
      <c r="M8878" s="72"/>
    </row>
    <row r="8879" spans="2:13" x14ac:dyDescent="0.25">
      <c r="B8879" s="72" t="s">
        <v>143</v>
      </c>
      <c r="C8879" s="72" t="s">
        <v>144</v>
      </c>
      <c r="D8879" s="72" t="s">
        <v>12</v>
      </c>
      <c r="E8879" s="72" t="s">
        <v>188</v>
      </c>
      <c r="F8879" s="73">
        <v>35256</v>
      </c>
      <c r="G8879" s="72" t="s">
        <v>14</v>
      </c>
      <c r="H8879" s="72" t="s">
        <v>15</v>
      </c>
      <c r="I8879" s="72" t="s">
        <v>16</v>
      </c>
      <c r="J8879" s="72" t="s">
        <v>18</v>
      </c>
      <c r="K8879" s="72" t="s">
        <v>33</v>
      </c>
      <c r="L8879" s="72" t="s">
        <v>686</v>
      </c>
      <c r="M8879" s="72" t="s">
        <v>191</v>
      </c>
    </row>
    <row r="8880" spans="2:13" x14ac:dyDescent="0.25">
      <c r="B8880" s="72" t="s">
        <v>143</v>
      </c>
      <c r="C8880" s="72" t="s">
        <v>144</v>
      </c>
      <c r="D8880" s="72" t="s">
        <v>12</v>
      </c>
      <c r="E8880" s="72" t="s">
        <v>175</v>
      </c>
      <c r="F8880" s="73">
        <v>-19769</v>
      </c>
      <c r="G8880" s="72" t="s">
        <v>14</v>
      </c>
      <c r="H8880" s="72" t="s">
        <v>15</v>
      </c>
      <c r="I8880" s="72" t="s">
        <v>16</v>
      </c>
      <c r="J8880" s="72" t="s">
        <v>18</v>
      </c>
      <c r="K8880" s="72" t="s">
        <v>147</v>
      </c>
      <c r="L8880" s="72" t="s">
        <v>550</v>
      </c>
      <c r="M8880" s="72"/>
    </row>
    <row r="8881" spans="2:13" x14ac:dyDescent="0.25">
      <c r="B8881" s="72" t="s">
        <v>143</v>
      </c>
      <c r="C8881" s="72" t="s">
        <v>144</v>
      </c>
      <c r="D8881" s="72" t="s">
        <v>12</v>
      </c>
      <c r="E8881" s="72" t="s">
        <v>183</v>
      </c>
      <c r="F8881" s="73">
        <v>53683</v>
      </c>
      <c r="G8881" s="72" t="s">
        <v>14</v>
      </c>
      <c r="H8881" s="72" t="s">
        <v>15</v>
      </c>
      <c r="I8881" s="72" t="s">
        <v>16</v>
      </c>
      <c r="J8881" s="72" t="s">
        <v>18</v>
      </c>
      <c r="K8881" s="72" t="s">
        <v>24</v>
      </c>
      <c r="L8881" s="72" t="s">
        <v>676</v>
      </c>
      <c r="M8881" s="72" t="s">
        <v>248</v>
      </c>
    </row>
    <row r="8882" spans="2:13" x14ac:dyDescent="0.25">
      <c r="B8882" s="72" t="s">
        <v>143</v>
      </c>
      <c r="C8882" s="72" t="s">
        <v>144</v>
      </c>
      <c r="D8882" s="72" t="s">
        <v>12</v>
      </c>
      <c r="E8882" s="72" t="s">
        <v>349</v>
      </c>
      <c r="F8882" s="73">
        <v>20113</v>
      </c>
      <c r="G8882" s="72" t="s">
        <v>14</v>
      </c>
      <c r="H8882" s="72" t="s">
        <v>155</v>
      </c>
      <c r="I8882" s="72" t="s">
        <v>16</v>
      </c>
      <c r="J8882" s="72" t="s">
        <v>18</v>
      </c>
      <c r="K8882" s="72" t="s">
        <v>267</v>
      </c>
      <c r="L8882" s="72" t="s">
        <v>372</v>
      </c>
      <c r="M8882" s="72" t="s">
        <v>203</v>
      </c>
    </row>
    <row r="8883" spans="2:13" x14ac:dyDescent="0.25">
      <c r="B8883" s="72" t="s">
        <v>143</v>
      </c>
      <c r="C8883" s="72" t="s">
        <v>144</v>
      </c>
      <c r="D8883" s="72" t="s">
        <v>12</v>
      </c>
      <c r="E8883" s="72" t="s">
        <v>199</v>
      </c>
      <c r="F8883" s="73">
        <v>1637</v>
      </c>
      <c r="G8883" s="72" t="s">
        <v>14</v>
      </c>
      <c r="H8883" s="72" t="s">
        <v>155</v>
      </c>
      <c r="I8883" s="72" t="s">
        <v>16</v>
      </c>
      <c r="J8883" s="72" t="s">
        <v>18</v>
      </c>
      <c r="K8883" s="72" t="s">
        <v>33</v>
      </c>
      <c r="L8883" s="72" t="s">
        <v>632</v>
      </c>
      <c r="M8883" s="72"/>
    </row>
    <row r="8884" spans="2:13" x14ac:dyDescent="0.25">
      <c r="B8884" s="72" t="s">
        <v>143</v>
      </c>
      <c r="C8884" s="72" t="s">
        <v>144</v>
      </c>
      <c r="D8884" s="72" t="s">
        <v>12</v>
      </c>
      <c r="E8884" s="72" t="s">
        <v>181</v>
      </c>
      <c r="F8884" s="73">
        <v>-1</v>
      </c>
      <c r="G8884" s="72" t="s">
        <v>14</v>
      </c>
      <c r="H8884" s="72" t="s">
        <v>155</v>
      </c>
      <c r="I8884" s="72" t="s">
        <v>16</v>
      </c>
      <c r="J8884" s="72" t="s">
        <v>18</v>
      </c>
      <c r="K8884" s="72" t="s">
        <v>33</v>
      </c>
      <c r="L8884" s="72" t="s">
        <v>745</v>
      </c>
      <c r="M8884" s="72"/>
    </row>
    <row r="8885" spans="2:13" x14ac:dyDescent="0.25">
      <c r="B8885" s="72" t="s">
        <v>143</v>
      </c>
      <c r="C8885" s="72" t="s">
        <v>144</v>
      </c>
      <c r="D8885" s="72" t="s">
        <v>12</v>
      </c>
      <c r="E8885" s="72" t="s">
        <v>160</v>
      </c>
      <c r="F8885" s="73">
        <v>46087</v>
      </c>
      <c r="G8885" s="72" t="s">
        <v>14</v>
      </c>
      <c r="H8885" s="72" t="s">
        <v>15</v>
      </c>
      <c r="I8885" s="72" t="s">
        <v>16</v>
      </c>
      <c r="J8885" s="72" t="s">
        <v>18</v>
      </c>
      <c r="K8885" s="72" t="s">
        <v>214</v>
      </c>
      <c r="L8885" s="72" t="s">
        <v>722</v>
      </c>
      <c r="M8885" s="72" t="s">
        <v>186</v>
      </c>
    </row>
    <row r="8886" spans="2:13" x14ac:dyDescent="0.25">
      <c r="B8886" s="72" t="s">
        <v>143</v>
      </c>
      <c r="C8886" s="72" t="s">
        <v>144</v>
      </c>
      <c r="D8886" s="72" t="s">
        <v>12</v>
      </c>
      <c r="E8886" s="72" t="s">
        <v>149</v>
      </c>
      <c r="F8886" s="73">
        <v>2078761</v>
      </c>
      <c r="G8886" s="72" t="s">
        <v>14</v>
      </c>
      <c r="H8886" s="72" t="s">
        <v>15</v>
      </c>
      <c r="I8886" s="72" t="s">
        <v>16</v>
      </c>
      <c r="J8886" s="72" t="s">
        <v>18</v>
      </c>
      <c r="K8886" s="72" t="s">
        <v>21</v>
      </c>
      <c r="L8886" s="72" t="s">
        <v>711</v>
      </c>
      <c r="M8886" s="72" t="s">
        <v>151</v>
      </c>
    </row>
    <row r="8887" spans="2:13" x14ac:dyDescent="0.25">
      <c r="B8887" s="72" t="s">
        <v>143</v>
      </c>
      <c r="C8887" s="72" t="s">
        <v>144</v>
      </c>
      <c r="D8887" s="72" t="s">
        <v>12</v>
      </c>
      <c r="E8887" s="72" t="s">
        <v>177</v>
      </c>
      <c r="F8887" s="73">
        <v>195657</v>
      </c>
      <c r="G8887" s="72" t="s">
        <v>14</v>
      </c>
      <c r="H8887" s="72" t="s">
        <v>15</v>
      </c>
      <c r="I8887" s="72" t="s">
        <v>16</v>
      </c>
      <c r="J8887" s="72" t="s">
        <v>18</v>
      </c>
      <c r="K8887" s="72" t="s">
        <v>214</v>
      </c>
      <c r="L8887" s="72" t="s">
        <v>373</v>
      </c>
      <c r="M8887" s="72"/>
    </row>
    <row r="8888" spans="2:13" x14ac:dyDescent="0.25">
      <c r="B8888" s="72" t="s">
        <v>143</v>
      </c>
      <c r="C8888" s="72" t="s">
        <v>144</v>
      </c>
      <c r="D8888" s="72" t="s">
        <v>12</v>
      </c>
      <c r="E8888" s="72" t="s">
        <v>219</v>
      </c>
      <c r="F8888" s="73">
        <v>14485</v>
      </c>
      <c r="G8888" s="72" t="s">
        <v>14</v>
      </c>
      <c r="H8888" s="72" t="s">
        <v>155</v>
      </c>
      <c r="I8888" s="72" t="s">
        <v>16</v>
      </c>
      <c r="J8888" s="72" t="s">
        <v>18</v>
      </c>
      <c r="K8888" s="72" t="s">
        <v>33</v>
      </c>
      <c r="L8888" s="72" t="s">
        <v>314</v>
      </c>
      <c r="M8888" s="72"/>
    </row>
    <row r="8889" spans="2:13" x14ac:dyDescent="0.25">
      <c r="B8889" s="72" t="s">
        <v>143</v>
      </c>
      <c r="C8889" s="72" t="s">
        <v>144</v>
      </c>
      <c r="D8889" s="72" t="s">
        <v>12</v>
      </c>
      <c r="E8889" s="72" t="s">
        <v>181</v>
      </c>
      <c r="F8889" s="73">
        <v>-94</v>
      </c>
      <c r="G8889" s="72" t="s">
        <v>14</v>
      </c>
      <c r="H8889" s="72" t="s">
        <v>15</v>
      </c>
      <c r="I8889" s="72" t="s">
        <v>16</v>
      </c>
      <c r="J8889" s="72" t="s">
        <v>18</v>
      </c>
      <c r="K8889" s="72" t="s">
        <v>33</v>
      </c>
      <c r="L8889" s="72" t="s">
        <v>710</v>
      </c>
      <c r="M8889" s="72"/>
    </row>
    <row r="8890" spans="2:13" x14ac:dyDescent="0.25">
      <c r="B8890" s="72" t="s">
        <v>143</v>
      </c>
      <c r="C8890" s="72" t="s">
        <v>144</v>
      </c>
      <c r="D8890" s="72" t="s">
        <v>12</v>
      </c>
      <c r="E8890" s="72" t="s">
        <v>181</v>
      </c>
      <c r="F8890" s="73">
        <v>-1604</v>
      </c>
      <c r="G8890" s="72" t="s">
        <v>14</v>
      </c>
      <c r="H8890" s="72" t="s">
        <v>155</v>
      </c>
      <c r="I8890" s="72" t="s">
        <v>16</v>
      </c>
      <c r="J8890" s="72" t="s">
        <v>18</v>
      </c>
      <c r="K8890" s="72" t="s">
        <v>33</v>
      </c>
      <c r="L8890" s="72" t="s">
        <v>402</v>
      </c>
      <c r="M8890" s="72"/>
    </row>
    <row r="8891" spans="2:13" x14ac:dyDescent="0.25">
      <c r="B8891" s="72" t="s">
        <v>143</v>
      </c>
      <c r="C8891" s="72" t="s">
        <v>144</v>
      </c>
      <c r="D8891" s="72" t="s">
        <v>12</v>
      </c>
      <c r="E8891" s="72" t="s">
        <v>244</v>
      </c>
      <c r="F8891" s="73">
        <v>38242</v>
      </c>
      <c r="G8891" s="72" t="s">
        <v>14</v>
      </c>
      <c r="H8891" s="72" t="s">
        <v>15</v>
      </c>
      <c r="I8891" s="72" t="s">
        <v>16</v>
      </c>
      <c r="J8891" s="72" t="s">
        <v>18</v>
      </c>
      <c r="K8891" s="72" t="s">
        <v>214</v>
      </c>
      <c r="L8891" s="72" t="s">
        <v>722</v>
      </c>
      <c r="M8891" s="72" t="s">
        <v>191</v>
      </c>
    </row>
    <row r="8892" spans="2:13" x14ac:dyDescent="0.25">
      <c r="B8892" s="72" t="s">
        <v>143</v>
      </c>
      <c r="C8892" s="72" t="s">
        <v>144</v>
      </c>
      <c r="D8892" s="72" t="s">
        <v>12</v>
      </c>
      <c r="E8892" s="72" t="s">
        <v>562</v>
      </c>
      <c r="F8892" s="73">
        <v>48144</v>
      </c>
      <c r="G8892" s="72" t="s">
        <v>14</v>
      </c>
      <c r="H8892" s="72" t="s">
        <v>15</v>
      </c>
      <c r="I8892" s="72" t="s">
        <v>16</v>
      </c>
      <c r="J8892" s="72" t="s">
        <v>18</v>
      </c>
      <c r="K8892" s="72" t="s">
        <v>24</v>
      </c>
      <c r="L8892" s="72" t="s">
        <v>586</v>
      </c>
      <c r="M8892" s="72" t="s">
        <v>159</v>
      </c>
    </row>
    <row r="8893" spans="2:13" x14ac:dyDescent="0.25">
      <c r="B8893" s="72" t="s">
        <v>143</v>
      </c>
      <c r="C8893" s="72" t="s">
        <v>144</v>
      </c>
      <c r="D8893" s="72" t="s">
        <v>12</v>
      </c>
      <c r="E8893" s="72" t="s">
        <v>219</v>
      </c>
      <c r="F8893" s="73">
        <v>8</v>
      </c>
      <c r="G8893" s="72" t="s">
        <v>14</v>
      </c>
      <c r="H8893" s="72" t="s">
        <v>155</v>
      </c>
      <c r="I8893" s="72" t="s">
        <v>16</v>
      </c>
      <c r="J8893" s="72" t="s">
        <v>18</v>
      </c>
      <c r="K8893" s="72" t="s">
        <v>33</v>
      </c>
      <c r="L8893" s="72" t="s">
        <v>200</v>
      </c>
      <c r="M8893" s="72"/>
    </row>
    <row r="8894" spans="2:13" x14ac:dyDescent="0.25">
      <c r="B8894" s="72" t="s">
        <v>143</v>
      </c>
      <c r="C8894" s="72" t="s">
        <v>144</v>
      </c>
      <c r="D8894" s="72" t="s">
        <v>12</v>
      </c>
      <c r="E8894" s="72" t="s">
        <v>152</v>
      </c>
      <c r="F8894" s="73">
        <v>-80059</v>
      </c>
      <c r="G8894" s="72" t="s">
        <v>14</v>
      </c>
      <c r="H8894" s="72" t="s">
        <v>15</v>
      </c>
      <c r="I8894" s="72" t="s">
        <v>16</v>
      </c>
      <c r="J8894" s="72" t="s">
        <v>18</v>
      </c>
      <c r="K8894" s="72" t="s">
        <v>214</v>
      </c>
      <c r="L8894" s="72" t="s">
        <v>230</v>
      </c>
      <c r="M8894" s="72"/>
    </row>
    <row r="8895" spans="2:13" x14ac:dyDescent="0.25">
      <c r="B8895" s="72" t="s">
        <v>143</v>
      </c>
      <c r="C8895" s="72" t="s">
        <v>144</v>
      </c>
      <c r="D8895" s="72" t="s">
        <v>12</v>
      </c>
      <c r="E8895" s="72" t="s">
        <v>282</v>
      </c>
      <c r="F8895" s="73">
        <v>-903</v>
      </c>
      <c r="G8895" s="72" t="s">
        <v>14</v>
      </c>
      <c r="H8895" s="72" t="s">
        <v>15</v>
      </c>
      <c r="I8895" s="72" t="s">
        <v>16</v>
      </c>
      <c r="J8895" s="72" t="s">
        <v>18</v>
      </c>
      <c r="K8895" s="72" t="s">
        <v>147</v>
      </c>
      <c r="L8895" s="72" t="s">
        <v>433</v>
      </c>
      <c r="M8895" s="72"/>
    </row>
    <row r="8896" spans="2:13" x14ac:dyDescent="0.25">
      <c r="B8896" s="72" t="s">
        <v>143</v>
      </c>
      <c r="C8896" s="72" t="s">
        <v>144</v>
      </c>
      <c r="D8896" s="72" t="s">
        <v>12</v>
      </c>
      <c r="E8896" s="72" t="s">
        <v>282</v>
      </c>
      <c r="F8896" s="73">
        <v>-33</v>
      </c>
      <c r="G8896" s="72" t="s">
        <v>14</v>
      </c>
      <c r="H8896" s="72" t="s">
        <v>155</v>
      </c>
      <c r="I8896" s="72" t="s">
        <v>136</v>
      </c>
      <c r="J8896" s="72" t="s">
        <v>18</v>
      </c>
      <c r="K8896" s="72" t="s">
        <v>21</v>
      </c>
      <c r="L8896" s="72" t="s">
        <v>386</v>
      </c>
      <c r="M8896" s="72"/>
    </row>
    <row r="8897" spans="2:13" x14ac:dyDescent="0.25">
      <c r="B8897" s="72" t="s">
        <v>143</v>
      </c>
      <c r="C8897" s="72" t="s">
        <v>144</v>
      </c>
      <c r="D8897" s="72" t="s">
        <v>12</v>
      </c>
      <c r="E8897" s="72" t="s">
        <v>160</v>
      </c>
      <c r="F8897" s="73">
        <v>101350</v>
      </c>
      <c r="G8897" s="72" t="s">
        <v>14</v>
      </c>
      <c r="H8897" s="72" t="s">
        <v>15</v>
      </c>
      <c r="I8897" s="72" t="s">
        <v>16</v>
      </c>
      <c r="J8897" s="72" t="s">
        <v>18</v>
      </c>
      <c r="K8897" s="72" t="s">
        <v>33</v>
      </c>
      <c r="L8897" s="72" t="s">
        <v>232</v>
      </c>
      <c r="M8897" s="72" t="s">
        <v>248</v>
      </c>
    </row>
    <row r="8898" spans="2:13" x14ac:dyDescent="0.25">
      <c r="B8898" s="72" t="s">
        <v>143</v>
      </c>
      <c r="C8898" s="72" t="s">
        <v>144</v>
      </c>
      <c r="D8898" s="72" t="s">
        <v>12</v>
      </c>
      <c r="E8898" s="72" t="s">
        <v>383</v>
      </c>
      <c r="F8898" s="73">
        <v>26974</v>
      </c>
      <c r="G8898" s="72" t="s">
        <v>14</v>
      </c>
      <c r="H8898" s="72" t="s">
        <v>15</v>
      </c>
      <c r="I8898" s="72" t="s">
        <v>16</v>
      </c>
      <c r="J8898" s="72" t="s">
        <v>18</v>
      </c>
      <c r="K8898" s="72" t="s">
        <v>147</v>
      </c>
      <c r="L8898" s="72" t="s">
        <v>273</v>
      </c>
      <c r="M8898" s="72" t="s">
        <v>384</v>
      </c>
    </row>
    <row r="8899" spans="2:13" x14ac:dyDescent="0.25">
      <c r="B8899" s="72" t="s">
        <v>143</v>
      </c>
      <c r="C8899" s="72" t="s">
        <v>144</v>
      </c>
      <c r="D8899" s="72" t="s">
        <v>12</v>
      </c>
      <c r="E8899" s="72" t="s">
        <v>229</v>
      </c>
      <c r="F8899" s="73">
        <v>-120852</v>
      </c>
      <c r="G8899" s="72" t="s">
        <v>14</v>
      </c>
      <c r="H8899" s="72" t="s">
        <v>15</v>
      </c>
      <c r="I8899" s="72" t="s">
        <v>16</v>
      </c>
      <c r="J8899" s="72" t="s">
        <v>18</v>
      </c>
      <c r="K8899" s="72" t="s">
        <v>161</v>
      </c>
      <c r="L8899" s="72" t="s">
        <v>379</v>
      </c>
      <c r="M8899" s="72"/>
    </row>
    <row r="8900" spans="2:13" x14ac:dyDescent="0.25">
      <c r="B8900" s="72" t="s">
        <v>143</v>
      </c>
      <c r="C8900" s="72" t="s">
        <v>144</v>
      </c>
      <c r="D8900" s="72" t="s">
        <v>12</v>
      </c>
      <c r="E8900" s="72" t="s">
        <v>177</v>
      </c>
      <c r="F8900" s="73">
        <v>238172</v>
      </c>
      <c r="G8900" s="72" t="s">
        <v>14</v>
      </c>
      <c r="H8900" s="72" t="s">
        <v>155</v>
      </c>
      <c r="I8900" s="72" t="s">
        <v>16</v>
      </c>
      <c r="J8900" s="72" t="s">
        <v>18</v>
      </c>
      <c r="K8900" s="72" t="s">
        <v>21</v>
      </c>
      <c r="L8900" s="72" t="s">
        <v>711</v>
      </c>
      <c r="M8900" s="72"/>
    </row>
    <row r="8901" spans="2:13" x14ac:dyDescent="0.25">
      <c r="B8901" s="72" t="s">
        <v>143</v>
      </c>
      <c r="C8901" s="72" t="s">
        <v>144</v>
      </c>
      <c r="D8901" s="72" t="s">
        <v>12</v>
      </c>
      <c r="E8901" s="72" t="s">
        <v>175</v>
      </c>
      <c r="F8901" s="73">
        <v>-325</v>
      </c>
      <c r="G8901" s="72" t="s">
        <v>14</v>
      </c>
      <c r="H8901" s="72" t="s">
        <v>15</v>
      </c>
      <c r="I8901" s="72" t="s">
        <v>16</v>
      </c>
      <c r="J8901" s="72" t="s">
        <v>18</v>
      </c>
      <c r="K8901" s="72" t="s">
        <v>33</v>
      </c>
      <c r="L8901" s="72" t="s">
        <v>34</v>
      </c>
      <c r="M8901" s="72"/>
    </row>
    <row r="8902" spans="2:13" x14ac:dyDescent="0.25">
      <c r="B8902" s="72" t="s">
        <v>143</v>
      </c>
      <c r="C8902" s="72" t="s">
        <v>144</v>
      </c>
      <c r="D8902" s="72" t="s">
        <v>12</v>
      </c>
      <c r="E8902" s="72" t="s">
        <v>160</v>
      </c>
      <c r="F8902" s="73">
        <v>3164750</v>
      </c>
      <c r="G8902" s="72" t="s">
        <v>14</v>
      </c>
      <c r="H8902" s="72" t="s">
        <v>15</v>
      </c>
      <c r="I8902" s="72" t="s">
        <v>16</v>
      </c>
      <c r="J8902" s="72" t="s">
        <v>18</v>
      </c>
      <c r="K8902" s="72" t="s">
        <v>184</v>
      </c>
      <c r="L8902" s="72" t="s">
        <v>317</v>
      </c>
      <c r="M8902" s="72" t="s">
        <v>248</v>
      </c>
    </row>
    <row r="8903" spans="2:13" x14ac:dyDescent="0.25">
      <c r="B8903" s="72" t="s">
        <v>143</v>
      </c>
      <c r="C8903" s="72" t="s">
        <v>144</v>
      </c>
      <c r="D8903" s="72" t="s">
        <v>12</v>
      </c>
      <c r="E8903" s="72" t="s">
        <v>229</v>
      </c>
      <c r="F8903" s="73">
        <v>-1563029</v>
      </c>
      <c r="G8903" s="72" t="s">
        <v>14</v>
      </c>
      <c r="H8903" s="72" t="s">
        <v>15</v>
      </c>
      <c r="I8903" s="72" t="s">
        <v>16</v>
      </c>
      <c r="J8903" s="72" t="s">
        <v>18</v>
      </c>
      <c r="K8903" s="72" t="s">
        <v>147</v>
      </c>
      <c r="L8903" s="72" t="s">
        <v>295</v>
      </c>
      <c r="M8903" s="72"/>
    </row>
    <row r="8904" spans="2:13" x14ac:dyDescent="0.25">
      <c r="B8904" s="72" t="s">
        <v>143</v>
      </c>
      <c r="C8904" s="72" t="s">
        <v>144</v>
      </c>
      <c r="D8904" s="72" t="s">
        <v>12</v>
      </c>
      <c r="E8904" s="72" t="s">
        <v>183</v>
      </c>
      <c r="F8904" s="73">
        <v>12510</v>
      </c>
      <c r="G8904" s="72" t="s">
        <v>14</v>
      </c>
      <c r="H8904" s="72" t="s">
        <v>15</v>
      </c>
      <c r="I8904" s="72" t="s">
        <v>16</v>
      </c>
      <c r="J8904" s="72" t="s">
        <v>18</v>
      </c>
      <c r="K8904" s="72" t="s">
        <v>214</v>
      </c>
      <c r="L8904" s="72" t="s">
        <v>319</v>
      </c>
      <c r="M8904" s="72" t="s">
        <v>191</v>
      </c>
    </row>
    <row r="8905" spans="2:13" x14ac:dyDescent="0.25">
      <c r="B8905" s="72" t="s">
        <v>143</v>
      </c>
      <c r="C8905" s="72" t="s">
        <v>144</v>
      </c>
      <c r="D8905" s="72" t="s">
        <v>12</v>
      </c>
      <c r="E8905" s="72" t="s">
        <v>145</v>
      </c>
      <c r="F8905" s="73">
        <v>-54821</v>
      </c>
      <c r="G8905" s="72" t="s">
        <v>14</v>
      </c>
      <c r="H8905" s="72" t="s">
        <v>15</v>
      </c>
      <c r="I8905" s="72" t="s">
        <v>16</v>
      </c>
      <c r="J8905" s="72" t="s">
        <v>18</v>
      </c>
      <c r="K8905" s="72" t="s">
        <v>214</v>
      </c>
      <c r="L8905" s="72" t="s">
        <v>422</v>
      </c>
      <c r="M8905" s="72"/>
    </row>
    <row r="8906" spans="2:13" x14ac:dyDescent="0.25">
      <c r="B8906" s="72" t="s">
        <v>143</v>
      </c>
      <c r="C8906" s="72" t="s">
        <v>144</v>
      </c>
      <c r="D8906" s="72" t="s">
        <v>12</v>
      </c>
      <c r="E8906" s="72" t="s">
        <v>177</v>
      </c>
      <c r="F8906" s="73">
        <v>32676</v>
      </c>
      <c r="G8906" s="72" t="s">
        <v>14</v>
      </c>
      <c r="H8906" s="72" t="s">
        <v>15</v>
      </c>
      <c r="I8906" s="72" t="s">
        <v>16</v>
      </c>
      <c r="J8906" s="72" t="s">
        <v>18</v>
      </c>
      <c r="K8906" s="72" t="s">
        <v>189</v>
      </c>
      <c r="L8906" s="72" t="s">
        <v>426</v>
      </c>
      <c r="M8906" s="72"/>
    </row>
    <row r="8907" spans="2:13" x14ac:dyDescent="0.25">
      <c r="B8907" s="72" t="s">
        <v>143</v>
      </c>
      <c r="C8907" s="72" t="s">
        <v>144</v>
      </c>
      <c r="D8907" s="72" t="s">
        <v>12</v>
      </c>
      <c r="E8907" s="72" t="s">
        <v>183</v>
      </c>
      <c r="F8907" s="73">
        <v>44269</v>
      </c>
      <c r="G8907" s="72" t="s">
        <v>14</v>
      </c>
      <c r="H8907" s="72" t="s">
        <v>155</v>
      </c>
      <c r="I8907" s="72" t="s">
        <v>16</v>
      </c>
      <c r="J8907" s="72" t="s">
        <v>18</v>
      </c>
      <c r="K8907" s="72" t="s">
        <v>267</v>
      </c>
      <c r="L8907" s="72" t="s">
        <v>648</v>
      </c>
      <c r="M8907" s="72" t="s">
        <v>186</v>
      </c>
    </row>
    <row r="8908" spans="2:13" x14ac:dyDescent="0.25">
      <c r="B8908" s="72" t="s">
        <v>143</v>
      </c>
      <c r="C8908" s="72" t="s">
        <v>144</v>
      </c>
      <c r="D8908" s="72" t="s">
        <v>12</v>
      </c>
      <c r="E8908" s="72" t="s">
        <v>349</v>
      </c>
      <c r="F8908" s="73">
        <v>857115</v>
      </c>
      <c r="G8908" s="72" t="s">
        <v>14</v>
      </c>
      <c r="H8908" s="72" t="s">
        <v>15</v>
      </c>
      <c r="I8908" s="72" t="s">
        <v>16</v>
      </c>
      <c r="J8908" s="72" t="s">
        <v>18</v>
      </c>
      <c r="K8908" s="72" t="s">
        <v>245</v>
      </c>
      <c r="L8908" s="72" t="s">
        <v>246</v>
      </c>
      <c r="M8908" s="72" t="s">
        <v>334</v>
      </c>
    </row>
    <row r="8909" spans="2:13" x14ac:dyDescent="0.25">
      <c r="B8909" s="72" t="s">
        <v>143</v>
      </c>
      <c r="C8909" s="72" t="s">
        <v>144</v>
      </c>
      <c r="D8909" s="72" t="s">
        <v>12</v>
      </c>
      <c r="E8909" s="72" t="s">
        <v>188</v>
      </c>
      <c r="F8909" s="73">
        <v>946750</v>
      </c>
      <c r="G8909" s="72" t="s">
        <v>14</v>
      </c>
      <c r="H8909" s="72" t="s">
        <v>155</v>
      </c>
      <c r="I8909" s="72" t="s">
        <v>136</v>
      </c>
      <c r="J8909" s="72" t="s">
        <v>18</v>
      </c>
      <c r="K8909" s="72" t="s">
        <v>21</v>
      </c>
      <c r="L8909" s="72" t="s">
        <v>272</v>
      </c>
      <c r="M8909" s="72" t="s">
        <v>191</v>
      </c>
    </row>
    <row r="8910" spans="2:13" x14ac:dyDescent="0.25">
      <c r="B8910" s="72" t="s">
        <v>143</v>
      </c>
      <c r="C8910" s="72" t="s">
        <v>144</v>
      </c>
      <c r="D8910" s="72" t="s">
        <v>12</v>
      </c>
      <c r="E8910" s="72" t="s">
        <v>145</v>
      </c>
      <c r="F8910" s="73">
        <v>-24385</v>
      </c>
      <c r="G8910" s="72" t="s">
        <v>14</v>
      </c>
      <c r="H8910" s="72" t="s">
        <v>155</v>
      </c>
      <c r="I8910" s="72" t="s">
        <v>16</v>
      </c>
      <c r="J8910" s="72" t="s">
        <v>18</v>
      </c>
      <c r="K8910" s="72" t="s">
        <v>33</v>
      </c>
      <c r="L8910" s="72" t="s">
        <v>598</v>
      </c>
      <c r="M8910" s="72"/>
    </row>
    <row r="8911" spans="2:13" x14ac:dyDescent="0.25">
      <c r="B8911" s="72" t="s">
        <v>143</v>
      </c>
      <c r="C8911" s="72" t="s">
        <v>144</v>
      </c>
      <c r="D8911" s="72" t="s">
        <v>12</v>
      </c>
      <c r="E8911" s="72" t="s">
        <v>152</v>
      </c>
      <c r="F8911" s="73">
        <v>-10047</v>
      </c>
      <c r="G8911" s="72" t="s">
        <v>14</v>
      </c>
      <c r="H8911" s="72" t="s">
        <v>155</v>
      </c>
      <c r="I8911" s="72" t="s">
        <v>16</v>
      </c>
      <c r="J8911" s="72" t="s">
        <v>18</v>
      </c>
      <c r="K8911" s="72" t="s">
        <v>33</v>
      </c>
      <c r="L8911" s="72" t="s">
        <v>233</v>
      </c>
      <c r="M8911" s="72"/>
    </row>
    <row r="8912" spans="2:13" x14ac:dyDescent="0.25">
      <c r="B8912" s="72" t="s">
        <v>143</v>
      </c>
      <c r="C8912" s="72" t="s">
        <v>144</v>
      </c>
      <c r="D8912" s="72" t="s">
        <v>12</v>
      </c>
      <c r="E8912" s="72" t="s">
        <v>145</v>
      </c>
      <c r="F8912" s="73">
        <v>-27649</v>
      </c>
      <c r="G8912" s="72" t="s">
        <v>14</v>
      </c>
      <c r="H8912" s="72" t="s">
        <v>15</v>
      </c>
      <c r="I8912" s="72" t="s">
        <v>16</v>
      </c>
      <c r="J8912" s="72" t="s">
        <v>18</v>
      </c>
      <c r="K8912" s="72" t="s">
        <v>147</v>
      </c>
      <c r="L8912" s="72" t="s">
        <v>437</v>
      </c>
      <c r="M8912" s="72"/>
    </row>
    <row r="8913" spans="2:13" x14ac:dyDescent="0.25">
      <c r="B8913" s="72" t="s">
        <v>143</v>
      </c>
      <c r="C8913" s="72" t="s">
        <v>144</v>
      </c>
      <c r="D8913" s="72" t="s">
        <v>12</v>
      </c>
      <c r="E8913" s="72" t="s">
        <v>227</v>
      </c>
      <c r="F8913" s="73">
        <v>107528</v>
      </c>
      <c r="G8913" s="72" t="s">
        <v>14</v>
      </c>
      <c r="H8913" s="72" t="s">
        <v>15</v>
      </c>
      <c r="I8913" s="72" t="s">
        <v>16</v>
      </c>
      <c r="J8913" s="72" t="s">
        <v>18</v>
      </c>
      <c r="K8913" s="72" t="s">
        <v>24</v>
      </c>
      <c r="L8913" s="72" t="s">
        <v>799</v>
      </c>
      <c r="M8913" s="72" t="s">
        <v>151</v>
      </c>
    </row>
    <row r="8914" spans="2:13" x14ac:dyDescent="0.25">
      <c r="B8914" s="72" t="s">
        <v>143</v>
      </c>
      <c r="C8914" s="72" t="s">
        <v>144</v>
      </c>
      <c r="D8914" s="72" t="s">
        <v>12</v>
      </c>
      <c r="E8914" s="72" t="s">
        <v>199</v>
      </c>
      <c r="F8914" s="73">
        <v>9573</v>
      </c>
      <c r="G8914" s="72" t="s">
        <v>14</v>
      </c>
      <c r="H8914" s="72" t="s">
        <v>15</v>
      </c>
      <c r="I8914" s="72" t="s">
        <v>16</v>
      </c>
      <c r="J8914" s="72" t="s">
        <v>18</v>
      </c>
      <c r="K8914" s="72" t="s">
        <v>184</v>
      </c>
      <c r="L8914" s="72" t="s">
        <v>312</v>
      </c>
      <c r="M8914" s="72"/>
    </row>
    <row r="8915" spans="2:13" x14ac:dyDescent="0.25">
      <c r="B8915" s="72" t="s">
        <v>143</v>
      </c>
      <c r="C8915" s="72" t="s">
        <v>144</v>
      </c>
      <c r="D8915" s="72" t="s">
        <v>12</v>
      </c>
      <c r="E8915" s="72" t="s">
        <v>213</v>
      </c>
      <c r="F8915" s="73">
        <v>19704</v>
      </c>
      <c r="G8915" s="72" t="s">
        <v>14</v>
      </c>
      <c r="H8915" s="72" t="s">
        <v>15</v>
      </c>
      <c r="I8915" s="72" t="s">
        <v>16</v>
      </c>
      <c r="J8915" s="72" t="s">
        <v>18</v>
      </c>
      <c r="K8915" s="72" t="s">
        <v>21</v>
      </c>
      <c r="L8915" s="72" t="s">
        <v>238</v>
      </c>
      <c r="M8915" s="72" t="s">
        <v>151</v>
      </c>
    </row>
    <row r="8916" spans="2:13" x14ac:dyDescent="0.25">
      <c r="B8916" s="72" t="s">
        <v>143</v>
      </c>
      <c r="C8916" s="72" t="s">
        <v>144</v>
      </c>
      <c r="D8916" s="72" t="s">
        <v>12</v>
      </c>
      <c r="E8916" s="72" t="s">
        <v>164</v>
      </c>
      <c r="F8916" s="73">
        <v>-4615</v>
      </c>
      <c r="G8916" s="72" t="s">
        <v>14</v>
      </c>
      <c r="H8916" s="72" t="s">
        <v>15</v>
      </c>
      <c r="I8916" s="72" t="s">
        <v>16</v>
      </c>
      <c r="J8916" s="72" t="s">
        <v>18</v>
      </c>
      <c r="K8916" s="72" t="s">
        <v>147</v>
      </c>
      <c r="L8916" s="72" t="s">
        <v>216</v>
      </c>
      <c r="M8916" s="72"/>
    </row>
    <row r="8917" spans="2:13" x14ac:dyDescent="0.25">
      <c r="B8917" s="72" t="s">
        <v>143</v>
      </c>
      <c r="C8917" s="72" t="s">
        <v>144</v>
      </c>
      <c r="D8917" s="72" t="s">
        <v>12</v>
      </c>
      <c r="E8917" s="72" t="s">
        <v>237</v>
      </c>
      <c r="F8917" s="73">
        <v>1408638</v>
      </c>
      <c r="G8917" s="72" t="s">
        <v>14</v>
      </c>
      <c r="H8917" s="72" t="s">
        <v>15</v>
      </c>
      <c r="I8917" s="72" t="s">
        <v>16</v>
      </c>
      <c r="J8917" s="72" t="s">
        <v>18</v>
      </c>
      <c r="K8917" s="72" t="s">
        <v>161</v>
      </c>
      <c r="L8917" s="72" t="s">
        <v>162</v>
      </c>
      <c r="M8917" s="72" t="s">
        <v>191</v>
      </c>
    </row>
    <row r="8918" spans="2:13" x14ac:dyDescent="0.25">
      <c r="B8918" s="72" t="s">
        <v>143</v>
      </c>
      <c r="C8918" s="72" t="s">
        <v>144</v>
      </c>
      <c r="D8918" s="72" t="s">
        <v>12</v>
      </c>
      <c r="E8918" s="72" t="s">
        <v>170</v>
      </c>
      <c r="F8918" s="73">
        <v>460104</v>
      </c>
      <c r="G8918" s="72" t="s">
        <v>14</v>
      </c>
      <c r="H8918" s="72" t="s">
        <v>15</v>
      </c>
      <c r="I8918" s="72" t="s">
        <v>136</v>
      </c>
      <c r="J8918" s="72" t="s">
        <v>18</v>
      </c>
      <c r="K8918" s="72" t="s">
        <v>27</v>
      </c>
      <c r="L8918" s="72" t="s">
        <v>28</v>
      </c>
      <c r="M8918" s="72" t="s">
        <v>172</v>
      </c>
    </row>
    <row r="8919" spans="2:13" x14ac:dyDescent="0.25">
      <c r="B8919" s="72" t="s">
        <v>143</v>
      </c>
      <c r="C8919" s="72" t="s">
        <v>144</v>
      </c>
      <c r="D8919" s="72" t="s">
        <v>12</v>
      </c>
      <c r="E8919" s="72" t="s">
        <v>383</v>
      </c>
      <c r="F8919" s="73">
        <v>143211</v>
      </c>
      <c r="G8919" s="72" t="s">
        <v>14</v>
      </c>
      <c r="H8919" s="72" t="s">
        <v>155</v>
      </c>
      <c r="I8919" s="72" t="s">
        <v>16</v>
      </c>
      <c r="J8919" s="72" t="s">
        <v>18</v>
      </c>
      <c r="K8919" s="72" t="s">
        <v>33</v>
      </c>
      <c r="L8919" s="72" t="s">
        <v>551</v>
      </c>
      <c r="M8919" s="72" t="s">
        <v>522</v>
      </c>
    </row>
    <row r="8920" spans="2:13" x14ac:dyDescent="0.25">
      <c r="B8920" s="72" t="s">
        <v>143</v>
      </c>
      <c r="C8920" s="72" t="s">
        <v>144</v>
      </c>
      <c r="D8920" s="72" t="s">
        <v>12</v>
      </c>
      <c r="E8920" s="72" t="s">
        <v>282</v>
      </c>
      <c r="F8920" s="73">
        <v>-11441</v>
      </c>
      <c r="G8920" s="72" t="s">
        <v>14</v>
      </c>
      <c r="H8920" s="72" t="s">
        <v>15</v>
      </c>
      <c r="I8920" s="72" t="s">
        <v>16</v>
      </c>
      <c r="J8920" s="72" t="s">
        <v>18</v>
      </c>
      <c r="K8920" s="72" t="s">
        <v>205</v>
      </c>
      <c r="L8920" s="72" t="s">
        <v>210</v>
      </c>
      <c r="M8920" s="72"/>
    </row>
    <row r="8921" spans="2:13" x14ac:dyDescent="0.25">
      <c r="B8921" s="72" t="s">
        <v>143</v>
      </c>
      <c r="C8921" s="72" t="s">
        <v>144</v>
      </c>
      <c r="D8921" s="72" t="s">
        <v>12</v>
      </c>
      <c r="E8921" s="72" t="s">
        <v>197</v>
      </c>
      <c r="F8921" s="73">
        <v>8585313</v>
      </c>
      <c r="G8921" s="72" t="s">
        <v>14</v>
      </c>
      <c r="H8921" s="72" t="s">
        <v>15</v>
      </c>
      <c r="I8921" s="72" t="s">
        <v>16</v>
      </c>
      <c r="J8921" s="72" t="s">
        <v>593</v>
      </c>
      <c r="K8921" s="72" t="s">
        <v>33</v>
      </c>
      <c r="L8921" s="72" t="s">
        <v>485</v>
      </c>
      <c r="M8921" s="72" t="s">
        <v>151</v>
      </c>
    </row>
    <row r="8922" spans="2:13" x14ac:dyDescent="0.25">
      <c r="B8922" s="72" t="s">
        <v>143</v>
      </c>
      <c r="C8922" s="72" t="s">
        <v>144</v>
      </c>
      <c r="D8922" s="72" t="s">
        <v>12</v>
      </c>
      <c r="E8922" s="72" t="s">
        <v>229</v>
      </c>
      <c r="F8922" s="73">
        <v>-771</v>
      </c>
      <c r="G8922" s="72" t="s">
        <v>14</v>
      </c>
      <c r="H8922" s="72" t="s">
        <v>15</v>
      </c>
      <c r="I8922" s="72" t="s">
        <v>136</v>
      </c>
      <c r="J8922" s="72" t="s">
        <v>18</v>
      </c>
      <c r="K8922" s="72" t="s">
        <v>27</v>
      </c>
      <c r="L8922" s="72" t="s">
        <v>28</v>
      </c>
      <c r="M8922" s="72"/>
    </row>
    <row r="8923" spans="2:13" x14ac:dyDescent="0.25">
      <c r="B8923" s="72" t="s">
        <v>143</v>
      </c>
      <c r="C8923" s="72" t="s">
        <v>144</v>
      </c>
      <c r="D8923" s="72" t="s">
        <v>12</v>
      </c>
      <c r="E8923" s="72" t="s">
        <v>152</v>
      </c>
      <c r="F8923" s="73">
        <v>-16270</v>
      </c>
      <c r="G8923" s="72" t="s">
        <v>14</v>
      </c>
      <c r="H8923" s="72" t="s">
        <v>15</v>
      </c>
      <c r="I8923" s="72" t="s">
        <v>16</v>
      </c>
      <c r="J8923" s="72" t="s">
        <v>18</v>
      </c>
      <c r="K8923" s="72" t="s">
        <v>33</v>
      </c>
      <c r="L8923" s="72" t="s">
        <v>34</v>
      </c>
      <c r="M8923" s="72"/>
    </row>
    <row r="8924" spans="2:13" x14ac:dyDescent="0.25">
      <c r="B8924" s="72" t="s">
        <v>143</v>
      </c>
      <c r="C8924" s="72" t="s">
        <v>144</v>
      </c>
      <c r="D8924" s="72" t="s">
        <v>12</v>
      </c>
      <c r="E8924" s="72" t="s">
        <v>213</v>
      </c>
      <c r="F8924" s="73">
        <v>64681</v>
      </c>
      <c r="G8924" s="72" t="s">
        <v>14</v>
      </c>
      <c r="H8924" s="72" t="s">
        <v>15</v>
      </c>
      <c r="I8924" s="72" t="s">
        <v>16</v>
      </c>
      <c r="J8924" s="72" t="s">
        <v>18</v>
      </c>
      <c r="K8924" s="72" t="s">
        <v>33</v>
      </c>
      <c r="L8924" s="72" t="s">
        <v>316</v>
      </c>
      <c r="M8924" s="72" t="s">
        <v>191</v>
      </c>
    </row>
    <row r="8925" spans="2:13" x14ac:dyDescent="0.25">
      <c r="B8925" s="72" t="s">
        <v>143</v>
      </c>
      <c r="C8925" s="72" t="s">
        <v>144</v>
      </c>
      <c r="D8925" s="72" t="s">
        <v>12</v>
      </c>
      <c r="E8925" s="72" t="s">
        <v>152</v>
      </c>
      <c r="F8925" s="73">
        <v>-125054</v>
      </c>
      <c r="G8925" s="72" t="s">
        <v>14</v>
      </c>
      <c r="H8925" s="72" t="s">
        <v>15</v>
      </c>
      <c r="I8925" s="72" t="s">
        <v>16</v>
      </c>
      <c r="J8925" s="72" t="s">
        <v>18</v>
      </c>
      <c r="K8925" s="72" t="s">
        <v>33</v>
      </c>
      <c r="L8925" s="72" t="s">
        <v>543</v>
      </c>
      <c r="M8925" s="72"/>
    </row>
    <row r="8926" spans="2:13" x14ac:dyDescent="0.25">
      <c r="B8926" s="72" t="s">
        <v>143</v>
      </c>
      <c r="C8926" s="72" t="s">
        <v>144</v>
      </c>
      <c r="D8926" s="72" t="s">
        <v>12</v>
      </c>
      <c r="E8926" s="72" t="s">
        <v>237</v>
      </c>
      <c r="F8926" s="73">
        <v>50190</v>
      </c>
      <c r="G8926" s="72" t="s">
        <v>14</v>
      </c>
      <c r="H8926" s="72" t="s">
        <v>15</v>
      </c>
      <c r="I8926" s="72" t="s">
        <v>16</v>
      </c>
      <c r="J8926" s="72" t="s">
        <v>18</v>
      </c>
      <c r="K8926" s="72" t="s">
        <v>267</v>
      </c>
      <c r="L8926" s="72" t="s">
        <v>372</v>
      </c>
      <c r="M8926" s="72" t="s">
        <v>248</v>
      </c>
    </row>
    <row r="8927" spans="2:13" x14ac:dyDescent="0.25">
      <c r="B8927" s="72" t="s">
        <v>143</v>
      </c>
      <c r="C8927" s="72" t="s">
        <v>144</v>
      </c>
      <c r="D8927" s="72" t="s">
        <v>12</v>
      </c>
      <c r="E8927" s="72" t="s">
        <v>282</v>
      </c>
      <c r="F8927" s="73">
        <v>-927</v>
      </c>
      <c r="G8927" s="72" t="s">
        <v>14</v>
      </c>
      <c r="H8927" s="72" t="s">
        <v>155</v>
      </c>
      <c r="I8927" s="72" t="s">
        <v>16</v>
      </c>
      <c r="J8927" s="72" t="s">
        <v>18</v>
      </c>
      <c r="K8927" s="72" t="s">
        <v>147</v>
      </c>
      <c r="L8927" s="72" t="s">
        <v>278</v>
      </c>
      <c r="M8927" s="72"/>
    </row>
    <row r="8928" spans="2:13" x14ac:dyDescent="0.25">
      <c r="B8928" s="72" t="s">
        <v>143</v>
      </c>
      <c r="C8928" s="72" t="s">
        <v>144</v>
      </c>
      <c r="D8928" s="72" t="s">
        <v>12</v>
      </c>
      <c r="E8928" s="72" t="s">
        <v>181</v>
      </c>
      <c r="F8928" s="73">
        <v>-74</v>
      </c>
      <c r="G8928" s="72" t="s">
        <v>14</v>
      </c>
      <c r="H8928" s="72" t="s">
        <v>15</v>
      </c>
      <c r="I8928" s="72" t="s">
        <v>16</v>
      </c>
      <c r="J8928" s="72" t="s">
        <v>18</v>
      </c>
      <c r="K8928" s="72" t="s">
        <v>24</v>
      </c>
      <c r="L8928" s="72" t="s">
        <v>799</v>
      </c>
      <c r="M8928" s="72"/>
    </row>
    <row r="8929" spans="2:13" x14ac:dyDescent="0.25">
      <c r="B8929" s="72" t="s">
        <v>143</v>
      </c>
      <c r="C8929" s="72" t="s">
        <v>144</v>
      </c>
      <c r="D8929" s="72" t="s">
        <v>12</v>
      </c>
      <c r="E8929" s="72" t="s">
        <v>201</v>
      </c>
      <c r="F8929" s="73">
        <v>12340</v>
      </c>
      <c r="G8929" s="72" t="s">
        <v>14</v>
      </c>
      <c r="H8929" s="72" t="s">
        <v>15</v>
      </c>
      <c r="I8929" s="72" t="s">
        <v>16</v>
      </c>
      <c r="J8929" s="72" t="s">
        <v>18</v>
      </c>
      <c r="K8929" s="72" t="s">
        <v>214</v>
      </c>
      <c r="L8929" s="72" t="s">
        <v>599</v>
      </c>
      <c r="M8929" s="72" t="s">
        <v>159</v>
      </c>
    </row>
    <row r="8930" spans="2:13" x14ac:dyDescent="0.25">
      <c r="B8930" s="72" t="s">
        <v>143</v>
      </c>
      <c r="C8930" s="72" t="s">
        <v>144</v>
      </c>
      <c r="D8930" s="72" t="s">
        <v>12</v>
      </c>
      <c r="E8930" s="72" t="s">
        <v>328</v>
      </c>
      <c r="F8930" s="73">
        <v>1378942</v>
      </c>
      <c r="G8930" s="72" t="s">
        <v>14</v>
      </c>
      <c r="H8930" s="72" t="s">
        <v>15</v>
      </c>
      <c r="I8930" s="72" t="s">
        <v>16</v>
      </c>
      <c r="J8930" s="72" t="s">
        <v>18</v>
      </c>
      <c r="K8930" s="72" t="s">
        <v>184</v>
      </c>
      <c r="L8930" s="72" t="s">
        <v>317</v>
      </c>
      <c r="M8930" s="72" t="s">
        <v>203</v>
      </c>
    </row>
    <row r="8931" spans="2:13" x14ac:dyDescent="0.25">
      <c r="B8931" s="72" t="s">
        <v>143</v>
      </c>
      <c r="C8931" s="72" t="s">
        <v>144</v>
      </c>
      <c r="D8931" s="72" t="s">
        <v>12</v>
      </c>
      <c r="E8931" s="72" t="s">
        <v>725</v>
      </c>
      <c r="F8931" s="73">
        <v>-9712278</v>
      </c>
      <c r="G8931" s="72" t="s">
        <v>14</v>
      </c>
      <c r="H8931" s="72" t="s">
        <v>15</v>
      </c>
      <c r="I8931" s="72" t="s">
        <v>16</v>
      </c>
      <c r="J8931" s="72" t="s">
        <v>18</v>
      </c>
      <c r="K8931" s="72"/>
      <c r="L8931" s="72"/>
      <c r="M8931" s="72"/>
    </row>
    <row r="8932" spans="2:13" x14ac:dyDescent="0.25">
      <c r="B8932" s="72" t="s">
        <v>143</v>
      </c>
      <c r="C8932" s="72" t="s">
        <v>144</v>
      </c>
      <c r="D8932" s="72" t="s">
        <v>12</v>
      </c>
      <c r="E8932" s="72" t="s">
        <v>152</v>
      </c>
      <c r="F8932" s="73">
        <v>-589</v>
      </c>
      <c r="G8932" s="72" t="s">
        <v>14</v>
      </c>
      <c r="H8932" s="72" t="s">
        <v>155</v>
      </c>
      <c r="I8932" s="72" t="s">
        <v>16</v>
      </c>
      <c r="J8932" s="72" t="s">
        <v>18</v>
      </c>
      <c r="K8932" s="72" t="s">
        <v>33</v>
      </c>
      <c r="L8932" s="72" t="s">
        <v>672</v>
      </c>
      <c r="M8932" s="72"/>
    </row>
    <row r="8933" spans="2:13" x14ac:dyDescent="0.25">
      <c r="B8933" s="72" t="s">
        <v>143</v>
      </c>
      <c r="C8933" s="72" t="s">
        <v>144</v>
      </c>
      <c r="D8933" s="72" t="s">
        <v>12</v>
      </c>
      <c r="E8933" s="72" t="s">
        <v>152</v>
      </c>
      <c r="F8933" s="73">
        <v>-93373</v>
      </c>
      <c r="G8933" s="72" t="s">
        <v>14</v>
      </c>
      <c r="H8933" s="72" t="s">
        <v>15</v>
      </c>
      <c r="I8933" s="72" t="s">
        <v>16</v>
      </c>
      <c r="J8933" s="72" t="s">
        <v>18</v>
      </c>
      <c r="K8933" s="72" t="s">
        <v>147</v>
      </c>
      <c r="L8933" s="72" t="s">
        <v>217</v>
      </c>
      <c r="M8933" s="72"/>
    </row>
    <row r="8934" spans="2:13" x14ac:dyDescent="0.25">
      <c r="B8934" s="72" t="s">
        <v>143</v>
      </c>
      <c r="C8934" s="72" t="s">
        <v>144</v>
      </c>
      <c r="D8934" s="72" t="s">
        <v>12</v>
      </c>
      <c r="E8934" s="72" t="s">
        <v>177</v>
      </c>
      <c r="F8934" s="73">
        <v>401926</v>
      </c>
      <c r="G8934" s="72" t="s">
        <v>14</v>
      </c>
      <c r="H8934" s="72" t="s">
        <v>15</v>
      </c>
      <c r="I8934" s="72" t="s">
        <v>16</v>
      </c>
      <c r="J8934" s="72" t="s">
        <v>18</v>
      </c>
      <c r="K8934" s="72" t="s">
        <v>165</v>
      </c>
      <c r="L8934" s="72" t="s">
        <v>535</v>
      </c>
      <c r="M8934" s="72"/>
    </row>
    <row r="8935" spans="2:13" x14ac:dyDescent="0.25">
      <c r="B8935" s="72" t="s">
        <v>143</v>
      </c>
      <c r="C8935" s="72" t="s">
        <v>144</v>
      </c>
      <c r="D8935" s="72" t="s">
        <v>12</v>
      </c>
      <c r="E8935" s="72" t="s">
        <v>197</v>
      </c>
      <c r="F8935" s="73">
        <v>133853</v>
      </c>
      <c r="G8935" s="72" t="s">
        <v>14</v>
      </c>
      <c r="H8935" s="72" t="s">
        <v>15</v>
      </c>
      <c r="I8935" s="72" t="s">
        <v>16</v>
      </c>
      <c r="J8935" s="72" t="s">
        <v>18</v>
      </c>
      <c r="K8935" s="72" t="s">
        <v>267</v>
      </c>
      <c r="L8935" s="72" t="s">
        <v>268</v>
      </c>
      <c r="M8935" s="72" t="s">
        <v>163</v>
      </c>
    </row>
    <row r="8936" spans="2:13" x14ac:dyDescent="0.25">
      <c r="B8936" s="72" t="s">
        <v>143</v>
      </c>
      <c r="C8936" s="72" t="s">
        <v>144</v>
      </c>
      <c r="D8936" s="72" t="s">
        <v>12</v>
      </c>
      <c r="E8936" s="72" t="s">
        <v>282</v>
      </c>
      <c r="F8936" s="73">
        <v>-3089</v>
      </c>
      <c r="G8936" s="72" t="s">
        <v>14</v>
      </c>
      <c r="H8936" s="72" t="s">
        <v>15</v>
      </c>
      <c r="I8936" s="72" t="s">
        <v>16</v>
      </c>
      <c r="J8936" s="72" t="s">
        <v>18</v>
      </c>
      <c r="K8936" s="72" t="s">
        <v>147</v>
      </c>
      <c r="L8936" s="72" t="s">
        <v>527</v>
      </c>
      <c r="M8936" s="72"/>
    </row>
    <row r="8937" spans="2:13" x14ac:dyDescent="0.25">
      <c r="B8937" s="72" t="s">
        <v>143</v>
      </c>
      <c r="C8937" s="72" t="s">
        <v>144</v>
      </c>
      <c r="D8937" s="72" t="s">
        <v>12</v>
      </c>
      <c r="E8937" s="72" t="s">
        <v>145</v>
      </c>
      <c r="F8937" s="73">
        <v>-2111</v>
      </c>
      <c r="G8937" s="72" t="s">
        <v>14</v>
      </c>
      <c r="H8937" s="72" t="s">
        <v>15</v>
      </c>
      <c r="I8937" s="72" t="s">
        <v>16</v>
      </c>
      <c r="J8937" s="72" t="s">
        <v>18</v>
      </c>
      <c r="K8937" s="72" t="s">
        <v>24</v>
      </c>
      <c r="L8937" s="72" t="s">
        <v>799</v>
      </c>
      <c r="M8937" s="72"/>
    </row>
    <row r="8938" spans="2:13" x14ac:dyDescent="0.25">
      <c r="B8938" s="72" t="s">
        <v>143</v>
      </c>
      <c r="C8938" s="72" t="s">
        <v>144</v>
      </c>
      <c r="D8938" s="72" t="s">
        <v>12</v>
      </c>
      <c r="E8938" s="72" t="s">
        <v>201</v>
      </c>
      <c r="F8938" s="73">
        <v>367659</v>
      </c>
      <c r="G8938" s="72" t="s">
        <v>14</v>
      </c>
      <c r="H8938" s="72" t="s">
        <v>15</v>
      </c>
      <c r="I8938" s="72" t="s">
        <v>16</v>
      </c>
      <c r="J8938" s="72" t="s">
        <v>18</v>
      </c>
      <c r="K8938" s="72" t="s">
        <v>147</v>
      </c>
      <c r="L8938" s="72" t="s">
        <v>529</v>
      </c>
      <c r="M8938" s="72" t="s">
        <v>159</v>
      </c>
    </row>
    <row r="8939" spans="2:13" x14ac:dyDescent="0.25">
      <c r="B8939" s="72" t="s">
        <v>143</v>
      </c>
      <c r="C8939" s="72" t="s">
        <v>144</v>
      </c>
      <c r="D8939" s="72" t="s">
        <v>12</v>
      </c>
      <c r="E8939" s="72" t="s">
        <v>188</v>
      </c>
      <c r="F8939" s="73">
        <v>135884</v>
      </c>
      <c r="G8939" s="72" t="s">
        <v>14</v>
      </c>
      <c r="H8939" s="72" t="s">
        <v>15</v>
      </c>
      <c r="I8939" s="72" t="s">
        <v>16</v>
      </c>
      <c r="J8939" s="72" t="s">
        <v>18</v>
      </c>
      <c r="K8939" s="72" t="s">
        <v>24</v>
      </c>
      <c r="L8939" s="72" t="s">
        <v>483</v>
      </c>
      <c r="M8939" s="72" t="s">
        <v>163</v>
      </c>
    </row>
    <row r="8940" spans="2:13" x14ac:dyDescent="0.25">
      <c r="B8940" s="72" t="s">
        <v>143</v>
      </c>
      <c r="C8940" s="72" t="s">
        <v>144</v>
      </c>
      <c r="D8940" s="72" t="s">
        <v>12</v>
      </c>
      <c r="E8940" s="72" t="s">
        <v>170</v>
      </c>
      <c r="F8940" s="73">
        <v>64364</v>
      </c>
      <c r="G8940" s="72" t="s">
        <v>14</v>
      </c>
      <c r="H8940" s="72" t="s">
        <v>15</v>
      </c>
      <c r="I8940" s="72" t="s">
        <v>16</v>
      </c>
      <c r="J8940" s="72" t="s">
        <v>18</v>
      </c>
      <c r="K8940" s="72" t="s">
        <v>33</v>
      </c>
      <c r="L8940" s="72" t="s">
        <v>316</v>
      </c>
      <c r="M8940" s="72" t="s">
        <v>186</v>
      </c>
    </row>
    <row r="8941" spans="2:13" x14ac:dyDescent="0.25">
      <c r="B8941" s="72" t="s">
        <v>143</v>
      </c>
      <c r="C8941" s="72" t="s">
        <v>144</v>
      </c>
      <c r="D8941" s="72" t="s">
        <v>12</v>
      </c>
      <c r="E8941" s="72" t="s">
        <v>219</v>
      </c>
      <c r="F8941" s="73">
        <v>831449</v>
      </c>
      <c r="G8941" s="72" t="s">
        <v>14</v>
      </c>
      <c r="H8941" s="72" t="s">
        <v>15</v>
      </c>
      <c r="I8941" s="72" t="s">
        <v>16</v>
      </c>
      <c r="J8941" s="72" t="s">
        <v>18</v>
      </c>
      <c r="K8941" s="72" t="s">
        <v>147</v>
      </c>
      <c r="L8941" s="72" t="s">
        <v>475</v>
      </c>
      <c r="M8941" s="72"/>
    </row>
    <row r="8942" spans="2:13" x14ac:dyDescent="0.25">
      <c r="B8942" s="72" t="s">
        <v>143</v>
      </c>
      <c r="C8942" s="72" t="s">
        <v>144</v>
      </c>
      <c r="D8942" s="72" t="s">
        <v>12</v>
      </c>
      <c r="E8942" s="72" t="s">
        <v>227</v>
      </c>
      <c r="F8942" s="73">
        <v>40790</v>
      </c>
      <c r="G8942" s="72" t="s">
        <v>14</v>
      </c>
      <c r="H8942" s="72" t="s">
        <v>155</v>
      </c>
      <c r="I8942" s="72" t="s">
        <v>136</v>
      </c>
      <c r="J8942" s="72" t="s">
        <v>18</v>
      </c>
      <c r="K8942" s="72" t="s">
        <v>267</v>
      </c>
      <c r="L8942" s="72" t="s">
        <v>452</v>
      </c>
      <c r="M8942" s="72" t="s">
        <v>186</v>
      </c>
    </row>
    <row r="8943" spans="2:13" x14ac:dyDescent="0.25">
      <c r="B8943" s="72" t="s">
        <v>143</v>
      </c>
      <c r="C8943" s="72" t="s">
        <v>144</v>
      </c>
      <c r="D8943" s="72" t="s">
        <v>12</v>
      </c>
      <c r="E8943" s="72" t="s">
        <v>282</v>
      </c>
      <c r="F8943" s="73">
        <v>-9575</v>
      </c>
      <c r="G8943" s="72" t="s">
        <v>14</v>
      </c>
      <c r="H8943" s="72" t="s">
        <v>15</v>
      </c>
      <c r="I8943" s="72" t="s">
        <v>16</v>
      </c>
      <c r="J8943" s="72" t="s">
        <v>18</v>
      </c>
      <c r="K8943" s="72" t="s">
        <v>147</v>
      </c>
      <c r="L8943" s="72" t="s">
        <v>148</v>
      </c>
      <c r="M8943" s="72"/>
    </row>
    <row r="8944" spans="2:13" x14ac:dyDescent="0.25">
      <c r="B8944" s="72" t="s">
        <v>143</v>
      </c>
      <c r="C8944" s="72" t="s">
        <v>144</v>
      </c>
      <c r="D8944" s="72" t="s">
        <v>12</v>
      </c>
      <c r="E8944" s="72" t="s">
        <v>237</v>
      </c>
      <c r="F8944" s="73">
        <v>17702</v>
      </c>
      <c r="G8944" s="72" t="s">
        <v>14</v>
      </c>
      <c r="H8944" s="72" t="s">
        <v>15</v>
      </c>
      <c r="I8944" s="72" t="s">
        <v>16</v>
      </c>
      <c r="J8944" s="72" t="s">
        <v>18</v>
      </c>
      <c r="K8944" s="72" t="s">
        <v>147</v>
      </c>
      <c r="L8944" s="72" t="s">
        <v>416</v>
      </c>
      <c r="M8944" s="72" t="s">
        <v>191</v>
      </c>
    </row>
    <row r="8945" spans="2:13" x14ac:dyDescent="0.25">
      <c r="B8945" s="72" t="s">
        <v>143</v>
      </c>
      <c r="C8945" s="72" t="s">
        <v>144</v>
      </c>
      <c r="D8945" s="72" t="s">
        <v>12</v>
      </c>
      <c r="E8945" s="72" t="s">
        <v>188</v>
      </c>
      <c r="F8945" s="73">
        <v>1685132</v>
      </c>
      <c r="G8945" s="72" t="s">
        <v>14</v>
      </c>
      <c r="H8945" s="72" t="s">
        <v>15</v>
      </c>
      <c r="I8945" s="72" t="s">
        <v>136</v>
      </c>
      <c r="J8945" s="72" t="s">
        <v>18</v>
      </c>
      <c r="K8945" s="72" t="s">
        <v>184</v>
      </c>
      <c r="L8945" s="72" t="s">
        <v>230</v>
      </c>
      <c r="M8945" s="72" t="s">
        <v>151</v>
      </c>
    </row>
    <row r="8946" spans="2:13" x14ac:dyDescent="0.25">
      <c r="B8946" s="72" t="s">
        <v>143</v>
      </c>
      <c r="C8946" s="72" t="s">
        <v>144</v>
      </c>
      <c r="D8946" s="72" t="s">
        <v>12</v>
      </c>
      <c r="E8946" s="72" t="s">
        <v>152</v>
      </c>
      <c r="F8946" s="73">
        <v>-146</v>
      </c>
      <c r="G8946" s="72" t="s">
        <v>14</v>
      </c>
      <c r="H8946" s="72" t="s">
        <v>15</v>
      </c>
      <c r="I8946" s="72" t="s">
        <v>16</v>
      </c>
      <c r="J8946" s="72" t="s">
        <v>18</v>
      </c>
      <c r="K8946" s="72" t="s">
        <v>245</v>
      </c>
      <c r="L8946" s="72" t="s">
        <v>769</v>
      </c>
      <c r="M8946" s="72"/>
    </row>
    <row r="8947" spans="2:13" x14ac:dyDescent="0.25">
      <c r="B8947" s="72" t="s">
        <v>143</v>
      </c>
      <c r="C8947" s="72" t="s">
        <v>144</v>
      </c>
      <c r="D8947" s="72" t="s">
        <v>12</v>
      </c>
      <c r="E8947" s="72" t="s">
        <v>199</v>
      </c>
      <c r="F8947" s="73">
        <v>464</v>
      </c>
      <c r="G8947" s="72" t="s">
        <v>14</v>
      </c>
      <c r="H8947" s="72" t="s">
        <v>155</v>
      </c>
      <c r="I8947" s="72" t="s">
        <v>16</v>
      </c>
      <c r="J8947" s="72" t="s">
        <v>18</v>
      </c>
      <c r="K8947" s="72" t="s">
        <v>267</v>
      </c>
      <c r="L8947" s="72" t="s">
        <v>268</v>
      </c>
      <c r="M8947" s="72"/>
    </row>
    <row r="8948" spans="2:13" x14ac:dyDescent="0.25">
      <c r="B8948" s="72" t="s">
        <v>143</v>
      </c>
      <c r="C8948" s="72" t="s">
        <v>144</v>
      </c>
      <c r="D8948" s="72" t="s">
        <v>12</v>
      </c>
      <c r="E8948" s="72" t="s">
        <v>152</v>
      </c>
      <c r="F8948" s="73">
        <v>-7268</v>
      </c>
      <c r="G8948" s="72" t="s">
        <v>14</v>
      </c>
      <c r="H8948" s="72" t="s">
        <v>15</v>
      </c>
      <c r="I8948" s="72" t="s">
        <v>16</v>
      </c>
      <c r="J8948" s="72" t="s">
        <v>18</v>
      </c>
      <c r="K8948" s="72" t="s">
        <v>24</v>
      </c>
      <c r="L8948" s="72" t="s">
        <v>470</v>
      </c>
      <c r="M8948" s="72"/>
    </row>
    <row r="8949" spans="2:13" x14ac:dyDescent="0.25">
      <c r="B8949" s="72" t="s">
        <v>143</v>
      </c>
      <c r="C8949" s="72" t="s">
        <v>144</v>
      </c>
      <c r="D8949" s="72" t="s">
        <v>12</v>
      </c>
      <c r="E8949" s="72" t="s">
        <v>145</v>
      </c>
      <c r="F8949" s="73">
        <v>-2961</v>
      </c>
      <c r="G8949" s="72" t="s">
        <v>14</v>
      </c>
      <c r="H8949" s="72" t="s">
        <v>155</v>
      </c>
      <c r="I8949" s="72" t="s">
        <v>16</v>
      </c>
      <c r="J8949" s="72" t="s">
        <v>18</v>
      </c>
      <c r="K8949" s="72" t="s">
        <v>33</v>
      </c>
      <c r="L8949" s="72" t="s">
        <v>752</v>
      </c>
      <c r="M8949" s="72"/>
    </row>
    <row r="8950" spans="2:13" x14ac:dyDescent="0.25">
      <c r="B8950" s="72" t="s">
        <v>143</v>
      </c>
      <c r="C8950" s="72" t="s">
        <v>144</v>
      </c>
      <c r="D8950" s="72" t="s">
        <v>12</v>
      </c>
      <c r="E8950" s="72" t="s">
        <v>177</v>
      </c>
      <c r="F8950" s="73">
        <v>211162</v>
      </c>
      <c r="G8950" s="72" t="s">
        <v>14</v>
      </c>
      <c r="H8950" s="72" t="s">
        <v>15</v>
      </c>
      <c r="I8950" s="72" t="s">
        <v>16</v>
      </c>
      <c r="J8950" s="72" t="s">
        <v>18</v>
      </c>
      <c r="K8950" s="72" t="s">
        <v>147</v>
      </c>
      <c r="L8950" s="72" t="s">
        <v>520</v>
      </c>
      <c r="M8950" s="72"/>
    </row>
    <row r="8951" spans="2:13" x14ac:dyDescent="0.25">
      <c r="B8951" s="72" t="s">
        <v>143</v>
      </c>
      <c r="C8951" s="72" t="s">
        <v>144</v>
      </c>
      <c r="D8951" s="72" t="s">
        <v>12</v>
      </c>
      <c r="E8951" s="72" t="s">
        <v>188</v>
      </c>
      <c r="F8951" s="73">
        <v>2124225</v>
      </c>
      <c r="G8951" s="72" t="s">
        <v>14</v>
      </c>
      <c r="H8951" s="72" t="s">
        <v>15</v>
      </c>
      <c r="I8951" s="72" t="s">
        <v>16</v>
      </c>
      <c r="J8951" s="72" t="s">
        <v>18</v>
      </c>
      <c r="K8951" s="72" t="s">
        <v>147</v>
      </c>
      <c r="L8951" s="72" t="s">
        <v>310</v>
      </c>
      <c r="M8951" s="72" t="s">
        <v>191</v>
      </c>
    </row>
    <row r="8952" spans="2:13" x14ac:dyDescent="0.25">
      <c r="B8952" s="72" t="s">
        <v>143</v>
      </c>
      <c r="C8952" s="72" t="s">
        <v>144</v>
      </c>
      <c r="D8952" s="72" t="s">
        <v>12</v>
      </c>
      <c r="E8952" s="72" t="s">
        <v>183</v>
      </c>
      <c r="F8952" s="73">
        <v>102174</v>
      </c>
      <c r="G8952" s="72" t="s">
        <v>14</v>
      </c>
      <c r="H8952" s="72" t="s">
        <v>15</v>
      </c>
      <c r="I8952" s="72" t="s">
        <v>16</v>
      </c>
      <c r="J8952" s="72" t="s">
        <v>18</v>
      </c>
      <c r="K8952" s="72" t="s">
        <v>33</v>
      </c>
      <c r="L8952" s="72" t="s">
        <v>187</v>
      </c>
      <c r="M8952" s="72" t="s">
        <v>186</v>
      </c>
    </row>
    <row r="8953" spans="2:13" x14ac:dyDescent="0.25">
      <c r="B8953" s="72" t="s">
        <v>143</v>
      </c>
      <c r="C8953" s="72" t="s">
        <v>144</v>
      </c>
      <c r="D8953" s="72" t="s">
        <v>12</v>
      </c>
      <c r="E8953" s="72" t="s">
        <v>328</v>
      </c>
      <c r="F8953" s="73">
        <v>176482</v>
      </c>
      <c r="G8953" s="72" t="s">
        <v>14</v>
      </c>
      <c r="H8953" s="72" t="s">
        <v>15</v>
      </c>
      <c r="I8953" s="72" t="s">
        <v>16</v>
      </c>
      <c r="J8953" s="72" t="s">
        <v>18</v>
      </c>
      <c r="K8953" s="72" t="s">
        <v>214</v>
      </c>
      <c r="L8953" s="72" t="s">
        <v>479</v>
      </c>
      <c r="M8953" s="72" t="s">
        <v>203</v>
      </c>
    </row>
    <row r="8954" spans="2:13" x14ac:dyDescent="0.25">
      <c r="B8954" s="72" t="s">
        <v>143</v>
      </c>
      <c r="C8954" s="72" t="s">
        <v>144</v>
      </c>
      <c r="D8954" s="72" t="s">
        <v>12</v>
      </c>
      <c r="E8954" s="72" t="s">
        <v>177</v>
      </c>
      <c r="F8954" s="73">
        <v>422023</v>
      </c>
      <c r="G8954" s="72" t="s">
        <v>14</v>
      </c>
      <c r="H8954" s="72" t="s">
        <v>155</v>
      </c>
      <c r="I8954" s="72" t="s">
        <v>16</v>
      </c>
      <c r="J8954" s="72" t="s">
        <v>18</v>
      </c>
      <c r="K8954" s="72" t="s">
        <v>33</v>
      </c>
      <c r="L8954" s="72" t="s">
        <v>364</v>
      </c>
      <c r="M8954" s="72"/>
    </row>
    <row r="8955" spans="2:13" x14ac:dyDescent="0.25">
      <c r="B8955" s="72" t="s">
        <v>143</v>
      </c>
      <c r="C8955" s="72" t="s">
        <v>144</v>
      </c>
      <c r="D8955" s="72" t="s">
        <v>12</v>
      </c>
      <c r="E8955" s="72" t="s">
        <v>145</v>
      </c>
      <c r="F8955" s="73">
        <v>-9874</v>
      </c>
      <c r="G8955" s="72" t="s">
        <v>14</v>
      </c>
      <c r="H8955" s="72" t="s">
        <v>15</v>
      </c>
      <c r="I8955" s="72" t="s">
        <v>16</v>
      </c>
      <c r="J8955" s="72" t="s">
        <v>18</v>
      </c>
      <c r="K8955" s="72" t="s">
        <v>33</v>
      </c>
      <c r="L8955" s="72" t="s">
        <v>496</v>
      </c>
      <c r="M8955" s="72"/>
    </row>
    <row r="8956" spans="2:13" x14ac:dyDescent="0.25">
      <c r="B8956" s="72" t="s">
        <v>143</v>
      </c>
      <c r="C8956" s="72" t="s">
        <v>144</v>
      </c>
      <c r="D8956" s="72" t="s">
        <v>12</v>
      </c>
      <c r="E8956" s="72" t="s">
        <v>335</v>
      </c>
      <c r="F8956" s="73">
        <v>245965</v>
      </c>
      <c r="G8956" s="72" t="s">
        <v>14</v>
      </c>
      <c r="H8956" s="72" t="s">
        <v>15</v>
      </c>
      <c r="I8956" s="72" t="s">
        <v>16</v>
      </c>
      <c r="J8956" s="72" t="s">
        <v>18</v>
      </c>
      <c r="K8956" s="72" t="s">
        <v>33</v>
      </c>
      <c r="L8956" s="72" t="s">
        <v>456</v>
      </c>
      <c r="M8956" s="72" t="s">
        <v>159</v>
      </c>
    </row>
    <row r="8957" spans="2:13" x14ac:dyDescent="0.25">
      <c r="B8957" s="72" t="s">
        <v>143</v>
      </c>
      <c r="C8957" s="72" t="s">
        <v>144</v>
      </c>
      <c r="D8957" s="72" t="s">
        <v>12</v>
      </c>
      <c r="E8957" s="72" t="s">
        <v>154</v>
      </c>
      <c r="F8957" s="73">
        <v>-185</v>
      </c>
      <c r="G8957" s="72" t="s">
        <v>14</v>
      </c>
      <c r="H8957" s="72" t="s">
        <v>155</v>
      </c>
      <c r="I8957" s="72" t="s">
        <v>16</v>
      </c>
      <c r="J8957" s="72" t="s">
        <v>18</v>
      </c>
      <c r="K8957" s="72" t="s">
        <v>267</v>
      </c>
      <c r="L8957" s="72" t="s">
        <v>372</v>
      </c>
      <c r="M8957" s="72"/>
    </row>
    <row r="8958" spans="2:13" x14ac:dyDescent="0.25">
      <c r="B8958" s="72" t="s">
        <v>143</v>
      </c>
      <c r="C8958" s="72" t="s">
        <v>144</v>
      </c>
      <c r="D8958" s="72" t="s">
        <v>12</v>
      </c>
      <c r="E8958" s="72" t="s">
        <v>188</v>
      </c>
      <c r="F8958" s="73">
        <v>273482</v>
      </c>
      <c r="G8958" s="72" t="s">
        <v>14</v>
      </c>
      <c r="H8958" s="72" t="s">
        <v>155</v>
      </c>
      <c r="I8958" s="72" t="s">
        <v>16</v>
      </c>
      <c r="J8958" s="72" t="s">
        <v>18</v>
      </c>
      <c r="K8958" s="72" t="s">
        <v>33</v>
      </c>
      <c r="L8958" s="72" t="s">
        <v>300</v>
      </c>
      <c r="M8958" s="72" t="s">
        <v>191</v>
      </c>
    </row>
    <row r="8959" spans="2:13" x14ac:dyDescent="0.25">
      <c r="B8959" s="72" t="s">
        <v>143</v>
      </c>
      <c r="C8959" s="72" t="s">
        <v>144</v>
      </c>
      <c r="D8959" s="72" t="s">
        <v>12</v>
      </c>
      <c r="E8959" s="72" t="s">
        <v>183</v>
      </c>
      <c r="F8959" s="73">
        <v>102874</v>
      </c>
      <c r="G8959" s="72" t="s">
        <v>14</v>
      </c>
      <c r="H8959" s="72" t="s">
        <v>155</v>
      </c>
      <c r="I8959" s="72" t="s">
        <v>16</v>
      </c>
      <c r="J8959" s="72" t="s">
        <v>18</v>
      </c>
      <c r="K8959" s="72" t="s">
        <v>33</v>
      </c>
      <c r="L8959" s="72" t="s">
        <v>326</v>
      </c>
      <c r="M8959" s="72" t="s">
        <v>248</v>
      </c>
    </row>
    <row r="8960" spans="2:13" x14ac:dyDescent="0.25">
      <c r="B8960" s="72" t="s">
        <v>143</v>
      </c>
      <c r="C8960" s="72" t="s">
        <v>144</v>
      </c>
      <c r="D8960" s="72" t="s">
        <v>12</v>
      </c>
      <c r="E8960" s="72" t="s">
        <v>383</v>
      </c>
      <c r="F8960" s="73">
        <v>230728</v>
      </c>
      <c r="G8960" s="72" t="s">
        <v>14</v>
      </c>
      <c r="H8960" s="72" t="s">
        <v>155</v>
      </c>
      <c r="I8960" s="72" t="s">
        <v>16</v>
      </c>
      <c r="J8960" s="72" t="s">
        <v>18</v>
      </c>
      <c r="K8960" s="72" t="s">
        <v>33</v>
      </c>
      <c r="L8960" s="72" t="s">
        <v>316</v>
      </c>
      <c r="M8960" s="72" t="s">
        <v>522</v>
      </c>
    </row>
    <row r="8961" spans="2:13" x14ac:dyDescent="0.25">
      <c r="B8961" s="72" t="s">
        <v>143</v>
      </c>
      <c r="C8961" s="72" t="s">
        <v>144</v>
      </c>
      <c r="D8961" s="72" t="s">
        <v>12</v>
      </c>
      <c r="E8961" s="72" t="s">
        <v>199</v>
      </c>
      <c r="F8961" s="73">
        <v>2419</v>
      </c>
      <c r="G8961" s="72" t="s">
        <v>14</v>
      </c>
      <c r="H8961" s="72" t="s">
        <v>155</v>
      </c>
      <c r="I8961" s="72" t="s">
        <v>16</v>
      </c>
      <c r="J8961" s="72" t="s">
        <v>18</v>
      </c>
      <c r="K8961" s="72" t="s">
        <v>21</v>
      </c>
      <c r="L8961" s="72" t="s">
        <v>272</v>
      </c>
      <c r="M8961" s="72"/>
    </row>
    <row r="8962" spans="2:13" x14ac:dyDescent="0.25">
      <c r="B8962" s="72" t="s">
        <v>143</v>
      </c>
      <c r="C8962" s="72" t="s">
        <v>144</v>
      </c>
      <c r="D8962" s="72" t="s">
        <v>12</v>
      </c>
      <c r="E8962" s="72" t="s">
        <v>227</v>
      </c>
      <c r="F8962" s="73">
        <v>1954</v>
      </c>
      <c r="G8962" s="72" t="s">
        <v>14</v>
      </c>
      <c r="H8962" s="72" t="s">
        <v>155</v>
      </c>
      <c r="I8962" s="72" t="s">
        <v>16</v>
      </c>
      <c r="J8962" s="72" t="s">
        <v>18</v>
      </c>
      <c r="K8962" s="72" t="s">
        <v>21</v>
      </c>
      <c r="L8962" s="72" t="s">
        <v>274</v>
      </c>
      <c r="M8962" s="72" t="s">
        <v>151</v>
      </c>
    </row>
    <row r="8963" spans="2:13" x14ac:dyDescent="0.25">
      <c r="B8963" s="72" t="s">
        <v>143</v>
      </c>
      <c r="C8963" s="72" t="s">
        <v>144</v>
      </c>
      <c r="D8963" s="72" t="s">
        <v>12</v>
      </c>
      <c r="E8963" s="72" t="s">
        <v>229</v>
      </c>
      <c r="F8963" s="73">
        <v>-111</v>
      </c>
      <c r="G8963" s="72" t="s">
        <v>14</v>
      </c>
      <c r="H8963" s="72" t="s">
        <v>155</v>
      </c>
      <c r="I8963" s="72" t="s">
        <v>16</v>
      </c>
      <c r="J8963" s="72" t="s">
        <v>18</v>
      </c>
      <c r="K8963" s="72" t="s">
        <v>33</v>
      </c>
      <c r="L8963" s="72" t="s">
        <v>668</v>
      </c>
      <c r="M8963" s="72"/>
    </row>
    <row r="8964" spans="2:13" x14ac:dyDescent="0.25">
      <c r="B8964" s="72" t="s">
        <v>143</v>
      </c>
      <c r="C8964" s="72" t="s">
        <v>144</v>
      </c>
      <c r="D8964" s="72" t="s">
        <v>12</v>
      </c>
      <c r="E8964" s="72" t="s">
        <v>197</v>
      </c>
      <c r="F8964" s="73">
        <v>111204</v>
      </c>
      <c r="G8964" s="72" t="s">
        <v>14</v>
      </c>
      <c r="H8964" s="72" t="s">
        <v>15</v>
      </c>
      <c r="I8964" s="72" t="s">
        <v>16</v>
      </c>
      <c r="J8964" s="72" t="s">
        <v>18</v>
      </c>
      <c r="K8964" s="72" t="s">
        <v>189</v>
      </c>
      <c r="L8964" s="72" t="s">
        <v>709</v>
      </c>
      <c r="M8964" s="72" t="s">
        <v>191</v>
      </c>
    </row>
    <row r="8965" spans="2:13" x14ac:dyDescent="0.25">
      <c r="B8965" s="72" t="s">
        <v>143</v>
      </c>
      <c r="C8965" s="72" t="s">
        <v>144</v>
      </c>
      <c r="D8965" s="72" t="s">
        <v>12</v>
      </c>
      <c r="E8965" s="72" t="s">
        <v>164</v>
      </c>
      <c r="F8965" s="73">
        <v>-9125</v>
      </c>
      <c r="G8965" s="72" t="s">
        <v>14</v>
      </c>
      <c r="H8965" s="72" t="s">
        <v>155</v>
      </c>
      <c r="I8965" s="72" t="s">
        <v>16</v>
      </c>
      <c r="J8965" s="72" t="s">
        <v>18</v>
      </c>
      <c r="K8965" s="72" t="s">
        <v>147</v>
      </c>
      <c r="L8965" s="72" t="s">
        <v>182</v>
      </c>
      <c r="M8965" s="72"/>
    </row>
    <row r="8966" spans="2:13" x14ac:dyDescent="0.25">
      <c r="B8966" s="72" t="s">
        <v>143</v>
      </c>
      <c r="C8966" s="72" t="s">
        <v>144</v>
      </c>
      <c r="D8966" s="72" t="s">
        <v>12</v>
      </c>
      <c r="E8966" s="72" t="s">
        <v>177</v>
      </c>
      <c r="F8966" s="73">
        <v>5</v>
      </c>
      <c r="G8966" s="72" t="s">
        <v>14</v>
      </c>
      <c r="H8966" s="72" t="s">
        <v>15</v>
      </c>
      <c r="I8966" s="72" t="s">
        <v>136</v>
      </c>
      <c r="J8966" s="72" t="s">
        <v>18</v>
      </c>
      <c r="K8966" s="72" t="s">
        <v>21</v>
      </c>
      <c r="L8966" s="72" t="s">
        <v>547</v>
      </c>
      <c r="M8966" s="72"/>
    </row>
    <row r="8967" spans="2:13" x14ac:dyDescent="0.25">
      <c r="B8967" s="72" t="s">
        <v>143</v>
      </c>
      <c r="C8967" s="72" t="s">
        <v>144</v>
      </c>
      <c r="D8967" s="72" t="s">
        <v>12</v>
      </c>
      <c r="E8967" s="72" t="s">
        <v>219</v>
      </c>
      <c r="F8967" s="73">
        <v>50070</v>
      </c>
      <c r="G8967" s="72" t="s">
        <v>14</v>
      </c>
      <c r="H8967" s="72" t="s">
        <v>155</v>
      </c>
      <c r="I8967" s="72" t="s">
        <v>16</v>
      </c>
      <c r="J8967" s="72" t="s">
        <v>18</v>
      </c>
      <c r="K8967" s="72" t="s">
        <v>33</v>
      </c>
      <c r="L8967" s="72" t="s">
        <v>621</v>
      </c>
      <c r="M8967" s="72"/>
    </row>
    <row r="8968" spans="2:13" x14ac:dyDescent="0.25">
      <c r="B8968" s="72" t="s">
        <v>143</v>
      </c>
      <c r="C8968" s="72" t="s">
        <v>144</v>
      </c>
      <c r="D8968" s="72" t="s">
        <v>12</v>
      </c>
      <c r="E8968" s="72" t="s">
        <v>237</v>
      </c>
      <c r="F8968" s="73">
        <v>220660</v>
      </c>
      <c r="G8968" s="72" t="s">
        <v>14</v>
      </c>
      <c r="H8968" s="72" t="s">
        <v>155</v>
      </c>
      <c r="I8968" s="72" t="s">
        <v>16</v>
      </c>
      <c r="J8968" s="72" t="s">
        <v>18</v>
      </c>
      <c r="K8968" s="72" t="s">
        <v>33</v>
      </c>
      <c r="L8968" s="72" t="s">
        <v>218</v>
      </c>
      <c r="M8968" s="72" t="s">
        <v>248</v>
      </c>
    </row>
    <row r="8969" spans="2:13" x14ac:dyDescent="0.25">
      <c r="B8969" s="72" t="s">
        <v>143</v>
      </c>
      <c r="C8969" s="72" t="s">
        <v>144</v>
      </c>
      <c r="D8969" s="72" t="s">
        <v>12</v>
      </c>
      <c r="E8969" s="72" t="s">
        <v>199</v>
      </c>
      <c r="F8969" s="73">
        <v>1267</v>
      </c>
      <c r="G8969" s="72" t="s">
        <v>14</v>
      </c>
      <c r="H8969" s="72" t="s">
        <v>15</v>
      </c>
      <c r="I8969" s="72" t="s">
        <v>16</v>
      </c>
      <c r="J8969" s="72" t="s">
        <v>18</v>
      </c>
      <c r="K8969" s="72" t="s">
        <v>21</v>
      </c>
      <c r="L8969" s="72" t="s">
        <v>260</v>
      </c>
      <c r="M8969" s="72"/>
    </row>
    <row r="8970" spans="2:13" x14ac:dyDescent="0.25">
      <c r="B8970" s="72" t="s">
        <v>143</v>
      </c>
      <c r="C8970" s="72" t="s">
        <v>144</v>
      </c>
      <c r="D8970" s="72" t="s">
        <v>12</v>
      </c>
      <c r="E8970" s="72" t="s">
        <v>229</v>
      </c>
      <c r="F8970" s="73">
        <v>-175</v>
      </c>
      <c r="G8970" s="72" t="s">
        <v>14</v>
      </c>
      <c r="H8970" s="72" t="s">
        <v>15</v>
      </c>
      <c r="I8970" s="72" t="s">
        <v>16</v>
      </c>
      <c r="J8970" s="72" t="s">
        <v>18</v>
      </c>
      <c r="K8970" s="72" t="s">
        <v>245</v>
      </c>
      <c r="L8970" s="72" t="s">
        <v>287</v>
      </c>
      <c r="M8970" s="72"/>
    </row>
    <row r="8971" spans="2:13" x14ac:dyDescent="0.25">
      <c r="B8971" s="72" t="s">
        <v>143</v>
      </c>
      <c r="C8971" s="72" t="s">
        <v>144</v>
      </c>
      <c r="D8971" s="72" t="s">
        <v>12</v>
      </c>
      <c r="E8971" s="72" t="s">
        <v>154</v>
      </c>
      <c r="F8971" s="73">
        <v>-755</v>
      </c>
      <c r="G8971" s="72" t="s">
        <v>14</v>
      </c>
      <c r="H8971" s="72" t="s">
        <v>15</v>
      </c>
      <c r="I8971" s="72" t="s">
        <v>16</v>
      </c>
      <c r="J8971" s="72" t="s">
        <v>18</v>
      </c>
      <c r="K8971" s="72" t="s">
        <v>24</v>
      </c>
      <c r="L8971" s="72" t="s">
        <v>470</v>
      </c>
      <c r="M8971" s="72"/>
    </row>
    <row r="8972" spans="2:13" x14ac:dyDescent="0.25">
      <c r="B8972" s="72" t="s">
        <v>143</v>
      </c>
      <c r="C8972" s="72" t="s">
        <v>144</v>
      </c>
      <c r="D8972" s="72" t="s">
        <v>12</v>
      </c>
      <c r="E8972" s="72" t="s">
        <v>282</v>
      </c>
      <c r="F8972" s="73">
        <v>-132</v>
      </c>
      <c r="G8972" s="72" t="s">
        <v>14</v>
      </c>
      <c r="H8972" s="72" t="s">
        <v>15</v>
      </c>
      <c r="I8972" s="72" t="s">
        <v>136</v>
      </c>
      <c r="J8972" s="72" t="s">
        <v>18</v>
      </c>
      <c r="K8972" s="72" t="s">
        <v>147</v>
      </c>
      <c r="L8972" s="72" t="s">
        <v>370</v>
      </c>
      <c r="M8972" s="72"/>
    </row>
    <row r="8973" spans="2:13" x14ac:dyDescent="0.25">
      <c r="B8973" s="72" t="s">
        <v>143</v>
      </c>
      <c r="C8973" s="72" t="s">
        <v>144</v>
      </c>
      <c r="D8973" s="72" t="s">
        <v>12</v>
      </c>
      <c r="E8973" s="72" t="s">
        <v>170</v>
      </c>
      <c r="F8973" s="73">
        <v>15</v>
      </c>
      <c r="G8973" s="72" t="s">
        <v>14</v>
      </c>
      <c r="H8973" s="72" t="s">
        <v>15</v>
      </c>
      <c r="I8973" s="72" t="s">
        <v>16</v>
      </c>
      <c r="J8973" s="72" t="s">
        <v>18</v>
      </c>
      <c r="K8973" s="72" t="s">
        <v>147</v>
      </c>
      <c r="L8973" s="72" t="s">
        <v>217</v>
      </c>
      <c r="M8973" s="72" t="s">
        <v>172</v>
      </c>
    </row>
    <row r="8974" spans="2:13" x14ac:dyDescent="0.25">
      <c r="B8974" s="72" t="s">
        <v>143</v>
      </c>
      <c r="C8974" s="72" t="s">
        <v>144</v>
      </c>
      <c r="D8974" s="72" t="s">
        <v>12</v>
      </c>
      <c r="E8974" s="72" t="s">
        <v>199</v>
      </c>
      <c r="F8974" s="73">
        <v>144</v>
      </c>
      <c r="G8974" s="72" t="s">
        <v>14</v>
      </c>
      <c r="H8974" s="72" t="s">
        <v>15</v>
      </c>
      <c r="I8974" s="72" t="s">
        <v>16</v>
      </c>
      <c r="J8974" s="72" t="s">
        <v>18</v>
      </c>
      <c r="K8974" s="72" t="s">
        <v>24</v>
      </c>
      <c r="L8974" s="72" t="s">
        <v>738</v>
      </c>
      <c r="M8974" s="72"/>
    </row>
    <row r="8975" spans="2:13" x14ac:dyDescent="0.25">
      <c r="B8975" s="72" t="s">
        <v>143</v>
      </c>
      <c r="C8975" s="72" t="s">
        <v>144</v>
      </c>
      <c r="D8975" s="72" t="s">
        <v>12</v>
      </c>
      <c r="E8975" s="72" t="s">
        <v>183</v>
      </c>
      <c r="F8975" s="73">
        <v>2203</v>
      </c>
      <c r="G8975" s="72" t="s">
        <v>14</v>
      </c>
      <c r="H8975" s="72" t="s">
        <v>155</v>
      </c>
      <c r="I8975" s="72" t="s">
        <v>16</v>
      </c>
      <c r="J8975" s="72" t="s">
        <v>18</v>
      </c>
      <c r="K8975" s="72" t="s">
        <v>21</v>
      </c>
      <c r="L8975" s="72" t="s">
        <v>249</v>
      </c>
      <c r="M8975" s="72" t="s">
        <v>151</v>
      </c>
    </row>
    <row r="8976" spans="2:13" x14ac:dyDescent="0.25">
      <c r="B8976" s="72" t="s">
        <v>143</v>
      </c>
      <c r="C8976" s="72" t="s">
        <v>144</v>
      </c>
      <c r="D8976" s="72" t="s">
        <v>12</v>
      </c>
      <c r="E8976" s="72" t="s">
        <v>160</v>
      </c>
      <c r="F8976" s="73">
        <v>945081</v>
      </c>
      <c r="G8976" s="72" t="s">
        <v>14</v>
      </c>
      <c r="H8976" s="72" t="s">
        <v>15</v>
      </c>
      <c r="I8976" s="72" t="s">
        <v>16</v>
      </c>
      <c r="J8976" s="72" t="s">
        <v>18</v>
      </c>
      <c r="K8976" s="72" t="s">
        <v>189</v>
      </c>
      <c r="L8976" s="72" t="s">
        <v>324</v>
      </c>
      <c r="M8976" s="72" t="s">
        <v>163</v>
      </c>
    </row>
    <row r="8977" spans="2:13" x14ac:dyDescent="0.25">
      <c r="B8977" s="72" t="s">
        <v>143</v>
      </c>
      <c r="C8977" s="72" t="s">
        <v>144</v>
      </c>
      <c r="D8977" s="72" t="s">
        <v>12</v>
      </c>
      <c r="E8977" s="72" t="s">
        <v>199</v>
      </c>
      <c r="F8977" s="73">
        <v>298380</v>
      </c>
      <c r="G8977" s="72" t="s">
        <v>14</v>
      </c>
      <c r="H8977" s="72" t="s">
        <v>15</v>
      </c>
      <c r="I8977" s="72" t="s">
        <v>16</v>
      </c>
      <c r="J8977" s="72" t="s">
        <v>18</v>
      </c>
      <c r="K8977" s="72" t="s">
        <v>214</v>
      </c>
      <c r="L8977" s="72" t="s">
        <v>479</v>
      </c>
      <c r="M8977" s="72"/>
    </row>
    <row r="8978" spans="2:13" x14ac:dyDescent="0.25">
      <c r="B8978" s="72" t="s">
        <v>143</v>
      </c>
      <c r="C8978" s="72" t="s">
        <v>144</v>
      </c>
      <c r="D8978" s="72" t="s">
        <v>12</v>
      </c>
      <c r="E8978" s="72" t="s">
        <v>181</v>
      </c>
      <c r="F8978" s="73">
        <v>-566</v>
      </c>
      <c r="G8978" s="72" t="s">
        <v>14</v>
      </c>
      <c r="H8978" s="72" t="s">
        <v>15</v>
      </c>
      <c r="I8978" s="72" t="s">
        <v>16</v>
      </c>
      <c r="J8978" s="72" t="s">
        <v>18</v>
      </c>
      <c r="K8978" s="72" t="s">
        <v>214</v>
      </c>
      <c r="L8978" s="72" t="s">
        <v>493</v>
      </c>
      <c r="M8978" s="72"/>
    </row>
    <row r="8979" spans="2:13" x14ac:dyDescent="0.25">
      <c r="B8979" s="72" t="s">
        <v>143</v>
      </c>
      <c r="C8979" s="72" t="s">
        <v>144</v>
      </c>
      <c r="D8979" s="72" t="s">
        <v>12</v>
      </c>
      <c r="E8979" s="72" t="s">
        <v>282</v>
      </c>
      <c r="F8979" s="73">
        <v>-264</v>
      </c>
      <c r="G8979" s="72" t="s">
        <v>14</v>
      </c>
      <c r="H8979" s="72" t="s">
        <v>155</v>
      </c>
      <c r="I8979" s="72" t="s">
        <v>16</v>
      </c>
      <c r="J8979" s="72" t="s">
        <v>18</v>
      </c>
      <c r="K8979" s="72" t="s">
        <v>33</v>
      </c>
      <c r="L8979" s="72" t="s">
        <v>266</v>
      </c>
      <c r="M8979" s="72"/>
    </row>
    <row r="8980" spans="2:13" x14ac:dyDescent="0.25">
      <c r="B8980" s="72" t="s">
        <v>143</v>
      </c>
      <c r="C8980" s="72" t="s">
        <v>144</v>
      </c>
      <c r="D8980" s="72" t="s">
        <v>12</v>
      </c>
      <c r="E8980" s="72" t="s">
        <v>152</v>
      </c>
      <c r="F8980" s="73">
        <v>-86</v>
      </c>
      <c r="G8980" s="72" t="s">
        <v>14</v>
      </c>
      <c r="H8980" s="72" t="s">
        <v>155</v>
      </c>
      <c r="I8980" s="72" t="s">
        <v>136</v>
      </c>
      <c r="J8980" s="72" t="s">
        <v>18</v>
      </c>
      <c r="K8980" s="72" t="s">
        <v>267</v>
      </c>
      <c r="L8980" s="72" t="s">
        <v>313</v>
      </c>
      <c r="M8980" s="72"/>
    </row>
    <row r="8981" spans="2:13" x14ac:dyDescent="0.25">
      <c r="B8981" s="72" t="s">
        <v>143</v>
      </c>
      <c r="C8981" s="72" t="s">
        <v>144</v>
      </c>
      <c r="D8981" s="72" t="s">
        <v>12</v>
      </c>
      <c r="E8981" s="72" t="s">
        <v>227</v>
      </c>
      <c r="F8981" s="73">
        <v>147567</v>
      </c>
      <c r="G8981" s="72" t="s">
        <v>14</v>
      </c>
      <c r="H8981" s="72" t="s">
        <v>15</v>
      </c>
      <c r="I8981" s="72" t="s">
        <v>16</v>
      </c>
      <c r="J8981" s="72" t="s">
        <v>18</v>
      </c>
      <c r="K8981" s="72" t="s">
        <v>205</v>
      </c>
      <c r="L8981" s="72" t="s">
        <v>401</v>
      </c>
      <c r="M8981" s="72" t="s">
        <v>151</v>
      </c>
    </row>
    <row r="8982" spans="2:13" x14ac:dyDescent="0.25">
      <c r="B8982" s="72" t="s">
        <v>143</v>
      </c>
      <c r="C8982" s="72" t="s">
        <v>144</v>
      </c>
      <c r="D8982" s="72" t="s">
        <v>12</v>
      </c>
      <c r="E8982" s="72" t="s">
        <v>229</v>
      </c>
      <c r="F8982" s="73">
        <v>-497521</v>
      </c>
      <c r="G8982" s="72" t="s">
        <v>14</v>
      </c>
      <c r="H8982" s="72" t="s">
        <v>15</v>
      </c>
      <c r="I8982" s="72" t="s">
        <v>16</v>
      </c>
      <c r="J8982" s="72" t="s">
        <v>18</v>
      </c>
      <c r="K8982" s="72" t="s">
        <v>21</v>
      </c>
      <c r="L8982" s="72" t="s">
        <v>198</v>
      </c>
      <c r="M8982" s="72"/>
    </row>
    <row r="8983" spans="2:13" x14ac:dyDescent="0.25">
      <c r="B8983" s="72" t="s">
        <v>143</v>
      </c>
      <c r="C8983" s="72" t="s">
        <v>144</v>
      </c>
      <c r="D8983" s="72" t="s">
        <v>12</v>
      </c>
      <c r="E8983" s="72" t="s">
        <v>237</v>
      </c>
      <c r="F8983" s="73">
        <v>43129</v>
      </c>
      <c r="G8983" s="72" t="s">
        <v>14</v>
      </c>
      <c r="H8983" s="72" t="s">
        <v>15</v>
      </c>
      <c r="I8983" s="72" t="s">
        <v>16</v>
      </c>
      <c r="J8983" s="72" t="s">
        <v>18</v>
      </c>
      <c r="K8983" s="72" t="s">
        <v>147</v>
      </c>
      <c r="L8983" s="72" t="s">
        <v>433</v>
      </c>
      <c r="M8983" s="72" t="s">
        <v>163</v>
      </c>
    </row>
    <row r="8984" spans="2:13" x14ac:dyDescent="0.25">
      <c r="B8984" s="72" t="s">
        <v>143</v>
      </c>
      <c r="C8984" s="72" t="s">
        <v>144</v>
      </c>
      <c r="D8984" s="72" t="s">
        <v>12</v>
      </c>
      <c r="E8984" s="72" t="s">
        <v>292</v>
      </c>
      <c r="F8984" s="73">
        <v>2128238</v>
      </c>
      <c r="G8984" s="72" t="s">
        <v>14</v>
      </c>
      <c r="H8984" s="72" t="s">
        <v>155</v>
      </c>
      <c r="I8984" s="72" t="s">
        <v>16</v>
      </c>
      <c r="J8984" s="72" t="s">
        <v>18</v>
      </c>
      <c r="K8984" s="72" t="s">
        <v>267</v>
      </c>
      <c r="L8984" s="72" t="s">
        <v>372</v>
      </c>
      <c r="M8984" s="72" t="s">
        <v>522</v>
      </c>
    </row>
    <row r="8985" spans="2:13" x14ac:dyDescent="0.25">
      <c r="B8985" s="72" t="s">
        <v>143</v>
      </c>
      <c r="C8985" s="72" t="s">
        <v>144</v>
      </c>
      <c r="D8985" s="72" t="s">
        <v>12</v>
      </c>
      <c r="E8985" s="72" t="s">
        <v>157</v>
      </c>
      <c r="F8985" s="73">
        <v>70410</v>
      </c>
      <c r="G8985" s="72" t="s">
        <v>14</v>
      </c>
      <c r="H8985" s="72" t="s">
        <v>155</v>
      </c>
      <c r="I8985" s="72" t="s">
        <v>16</v>
      </c>
      <c r="J8985" s="72" t="s">
        <v>18</v>
      </c>
      <c r="K8985" s="72" t="s">
        <v>147</v>
      </c>
      <c r="L8985" s="72" t="s">
        <v>404</v>
      </c>
      <c r="M8985" s="72" t="s">
        <v>203</v>
      </c>
    </row>
    <row r="8986" spans="2:13" x14ac:dyDescent="0.25">
      <c r="B8986" s="72" t="s">
        <v>143</v>
      </c>
      <c r="C8986" s="72" t="s">
        <v>144</v>
      </c>
      <c r="D8986" s="72" t="s">
        <v>12</v>
      </c>
      <c r="E8986" s="72" t="s">
        <v>152</v>
      </c>
      <c r="F8986" s="73">
        <v>-1176</v>
      </c>
      <c r="G8986" s="72" t="s">
        <v>14</v>
      </c>
      <c r="H8986" s="72" t="s">
        <v>15</v>
      </c>
      <c r="I8986" s="72" t="s">
        <v>16</v>
      </c>
      <c r="J8986" s="72" t="s">
        <v>18</v>
      </c>
      <c r="K8986" s="72" t="s">
        <v>147</v>
      </c>
      <c r="L8986" s="72" t="s">
        <v>694</v>
      </c>
      <c r="M8986" s="72"/>
    </row>
    <row r="8987" spans="2:13" x14ac:dyDescent="0.25">
      <c r="B8987" s="72" t="s">
        <v>143</v>
      </c>
      <c r="C8987" s="72" t="s">
        <v>144</v>
      </c>
      <c r="D8987" s="72" t="s">
        <v>12</v>
      </c>
      <c r="E8987" s="72" t="s">
        <v>199</v>
      </c>
      <c r="F8987" s="73">
        <v>3747</v>
      </c>
      <c r="G8987" s="72" t="s">
        <v>14</v>
      </c>
      <c r="H8987" s="72" t="s">
        <v>155</v>
      </c>
      <c r="I8987" s="72" t="s">
        <v>16</v>
      </c>
      <c r="J8987" s="72" t="s">
        <v>18</v>
      </c>
      <c r="K8987" s="72" t="s">
        <v>33</v>
      </c>
      <c r="L8987" s="72" t="s">
        <v>805</v>
      </c>
      <c r="M8987" s="72"/>
    </row>
    <row r="8988" spans="2:13" x14ac:dyDescent="0.25">
      <c r="B8988" s="72" t="s">
        <v>143</v>
      </c>
      <c r="C8988" s="72" t="s">
        <v>144</v>
      </c>
      <c r="D8988" s="72" t="s">
        <v>12</v>
      </c>
      <c r="E8988" s="72" t="s">
        <v>145</v>
      </c>
      <c r="F8988" s="73">
        <v>-5192</v>
      </c>
      <c r="G8988" s="72" t="s">
        <v>14</v>
      </c>
      <c r="H8988" s="72" t="s">
        <v>15</v>
      </c>
      <c r="I8988" s="72" t="s">
        <v>16</v>
      </c>
      <c r="J8988" s="72" t="s">
        <v>18</v>
      </c>
      <c r="K8988" s="72" t="s">
        <v>33</v>
      </c>
      <c r="L8988" s="72" t="s">
        <v>742</v>
      </c>
      <c r="M8988" s="72"/>
    </row>
    <row r="8989" spans="2:13" x14ac:dyDescent="0.25">
      <c r="B8989" s="72" t="s">
        <v>143</v>
      </c>
      <c r="C8989" s="72" t="s">
        <v>144</v>
      </c>
      <c r="D8989" s="72" t="s">
        <v>12</v>
      </c>
      <c r="E8989" s="72" t="s">
        <v>145</v>
      </c>
      <c r="F8989" s="73">
        <v>-28673</v>
      </c>
      <c r="G8989" s="72" t="s">
        <v>14</v>
      </c>
      <c r="H8989" s="72" t="s">
        <v>155</v>
      </c>
      <c r="I8989" s="72" t="s">
        <v>16</v>
      </c>
      <c r="J8989" s="72" t="s">
        <v>18</v>
      </c>
      <c r="K8989" s="72" t="s">
        <v>33</v>
      </c>
      <c r="L8989" s="72" t="s">
        <v>360</v>
      </c>
      <c r="M8989" s="72"/>
    </row>
    <row r="8990" spans="2:13" x14ac:dyDescent="0.25">
      <c r="B8990" s="72" t="s">
        <v>143</v>
      </c>
      <c r="C8990" s="72" t="s">
        <v>144</v>
      </c>
      <c r="D8990" s="72" t="s">
        <v>12</v>
      </c>
      <c r="E8990" s="72" t="s">
        <v>197</v>
      </c>
      <c r="F8990" s="73">
        <v>132483</v>
      </c>
      <c r="G8990" s="72" t="s">
        <v>14</v>
      </c>
      <c r="H8990" s="72" t="s">
        <v>15</v>
      </c>
      <c r="I8990" s="72" t="s">
        <v>16</v>
      </c>
      <c r="J8990" s="72" t="s">
        <v>18</v>
      </c>
      <c r="K8990" s="72" t="s">
        <v>33</v>
      </c>
      <c r="L8990" s="72" t="s">
        <v>651</v>
      </c>
      <c r="M8990" s="72" t="s">
        <v>186</v>
      </c>
    </row>
    <row r="8991" spans="2:13" x14ac:dyDescent="0.25">
      <c r="B8991" s="72" t="s">
        <v>143</v>
      </c>
      <c r="C8991" s="72" t="s">
        <v>144</v>
      </c>
      <c r="D8991" s="72" t="s">
        <v>12</v>
      </c>
      <c r="E8991" s="72" t="s">
        <v>197</v>
      </c>
      <c r="F8991" s="73">
        <v>746118</v>
      </c>
      <c r="G8991" s="72" t="s">
        <v>14</v>
      </c>
      <c r="H8991" s="72" t="s">
        <v>15</v>
      </c>
      <c r="I8991" s="72" t="s">
        <v>16</v>
      </c>
      <c r="J8991" s="72" t="s">
        <v>18</v>
      </c>
      <c r="K8991" s="72" t="s">
        <v>21</v>
      </c>
      <c r="L8991" s="72" t="s">
        <v>515</v>
      </c>
      <c r="M8991" s="72" t="s">
        <v>163</v>
      </c>
    </row>
    <row r="8992" spans="2:13" x14ac:dyDescent="0.25">
      <c r="B8992" s="72" t="s">
        <v>143</v>
      </c>
      <c r="C8992" s="72" t="s">
        <v>144</v>
      </c>
      <c r="D8992" s="72" t="s">
        <v>12</v>
      </c>
      <c r="E8992" s="72" t="s">
        <v>177</v>
      </c>
      <c r="F8992" s="73">
        <v>193189</v>
      </c>
      <c r="G8992" s="72" t="s">
        <v>14</v>
      </c>
      <c r="H8992" s="72" t="s">
        <v>15</v>
      </c>
      <c r="I8992" s="72" t="s">
        <v>16</v>
      </c>
      <c r="J8992" s="72" t="s">
        <v>18</v>
      </c>
      <c r="K8992" s="72" t="s">
        <v>27</v>
      </c>
      <c r="L8992" s="72" t="s">
        <v>469</v>
      </c>
      <c r="M8992" s="72"/>
    </row>
    <row r="8993" spans="2:13" x14ac:dyDescent="0.25">
      <c r="B8993" s="72" t="s">
        <v>143</v>
      </c>
      <c r="C8993" s="72" t="s">
        <v>144</v>
      </c>
      <c r="D8993" s="72" t="s">
        <v>12</v>
      </c>
      <c r="E8993" s="72" t="s">
        <v>209</v>
      </c>
      <c r="F8993" s="73">
        <v>814756</v>
      </c>
      <c r="G8993" s="72" t="s">
        <v>14</v>
      </c>
      <c r="H8993" s="72" t="s">
        <v>15</v>
      </c>
      <c r="I8993" s="72" t="s">
        <v>16</v>
      </c>
      <c r="J8993" s="72" t="s">
        <v>18</v>
      </c>
      <c r="K8993" s="72" t="s">
        <v>214</v>
      </c>
      <c r="L8993" s="72" t="s">
        <v>629</v>
      </c>
      <c r="M8993" s="72" t="s">
        <v>322</v>
      </c>
    </row>
    <row r="8994" spans="2:13" x14ac:dyDescent="0.25">
      <c r="B8994" s="72" t="s">
        <v>143</v>
      </c>
      <c r="C8994" s="72" t="s">
        <v>144</v>
      </c>
      <c r="D8994" s="72" t="s">
        <v>12</v>
      </c>
      <c r="E8994" s="72" t="s">
        <v>383</v>
      </c>
      <c r="F8994" s="73">
        <v>1732520</v>
      </c>
      <c r="G8994" s="72" t="s">
        <v>14</v>
      </c>
      <c r="H8994" s="72" t="s">
        <v>15</v>
      </c>
      <c r="I8994" s="72" t="s">
        <v>16</v>
      </c>
      <c r="J8994" s="72" t="s">
        <v>18</v>
      </c>
      <c r="K8994" s="72" t="s">
        <v>147</v>
      </c>
      <c r="L8994" s="72" t="s">
        <v>365</v>
      </c>
      <c r="M8994" s="72" t="s">
        <v>293</v>
      </c>
    </row>
    <row r="8995" spans="2:13" x14ac:dyDescent="0.25">
      <c r="B8995" s="72" t="s">
        <v>143</v>
      </c>
      <c r="C8995" s="72" t="s">
        <v>144</v>
      </c>
      <c r="D8995" s="72" t="s">
        <v>12</v>
      </c>
      <c r="E8995" s="72" t="s">
        <v>154</v>
      </c>
      <c r="F8995" s="73">
        <v>-14870</v>
      </c>
      <c r="G8995" s="72" t="s">
        <v>14</v>
      </c>
      <c r="H8995" s="72" t="s">
        <v>155</v>
      </c>
      <c r="I8995" s="72" t="s">
        <v>16</v>
      </c>
      <c r="J8995" s="72" t="s">
        <v>18</v>
      </c>
      <c r="K8995" s="72" t="s">
        <v>33</v>
      </c>
      <c r="L8995" s="72" t="s">
        <v>490</v>
      </c>
      <c r="M8995" s="72"/>
    </row>
    <row r="8996" spans="2:13" x14ac:dyDescent="0.25">
      <c r="B8996" s="72" t="s">
        <v>143</v>
      </c>
      <c r="C8996" s="72" t="s">
        <v>144</v>
      </c>
      <c r="D8996" s="72" t="s">
        <v>12</v>
      </c>
      <c r="E8996" s="72" t="s">
        <v>242</v>
      </c>
      <c r="F8996" s="73">
        <v>-5665</v>
      </c>
      <c r="G8996" s="72" t="s">
        <v>14</v>
      </c>
      <c r="H8996" s="72" t="s">
        <v>15</v>
      </c>
      <c r="I8996" s="72" t="s">
        <v>16</v>
      </c>
      <c r="J8996" s="72" t="s">
        <v>18</v>
      </c>
      <c r="K8996" s="72" t="s">
        <v>147</v>
      </c>
      <c r="L8996" s="72" t="s">
        <v>182</v>
      </c>
      <c r="M8996" s="72"/>
    </row>
    <row r="8997" spans="2:13" x14ac:dyDescent="0.25">
      <c r="B8997" s="72" t="s">
        <v>143</v>
      </c>
      <c r="C8997" s="72" t="s">
        <v>144</v>
      </c>
      <c r="D8997" s="72" t="s">
        <v>12</v>
      </c>
      <c r="E8997" s="72" t="s">
        <v>145</v>
      </c>
      <c r="F8997" s="73">
        <v>-165</v>
      </c>
      <c r="G8997" s="72" t="s">
        <v>14</v>
      </c>
      <c r="H8997" s="72" t="s">
        <v>15</v>
      </c>
      <c r="I8997" s="72" t="s">
        <v>16</v>
      </c>
      <c r="J8997" s="72" t="s">
        <v>18</v>
      </c>
      <c r="K8997" s="72" t="s">
        <v>168</v>
      </c>
      <c r="L8997" s="72" t="s">
        <v>546</v>
      </c>
      <c r="M8997" s="72"/>
    </row>
    <row r="8998" spans="2:13" x14ac:dyDescent="0.25">
      <c r="B8998" s="72" t="s">
        <v>143</v>
      </c>
      <c r="C8998" s="72" t="s">
        <v>144</v>
      </c>
      <c r="D8998" s="72" t="s">
        <v>12</v>
      </c>
      <c r="E8998" s="72" t="s">
        <v>177</v>
      </c>
      <c r="F8998" s="73">
        <v>164284</v>
      </c>
      <c r="G8998" s="72" t="s">
        <v>14</v>
      </c>
      <c r="H8998" s="72" t="s">
        <v>155</v>
      </c>
      <c r="I8998" s="72" t="s">
        <v>16</v>
      </c>
      <c r="J8998" s="72" t="s">
        <v>18</v>
      </c>
      <c r="K8998" s="72" t="s">
        <v>33</v>
      </c>
      <c r="L8998" s="72" t="s">
        <v>301</v>
      </c>
      <c r="M8998" s="72"/>
    </row>
    <row r="8999" spans="2:13" x14ac:dyDescent="0.25">
      <c r="B8999" s="72" t="s">
        <v>143</v>
      </c>
      <c r="C8999" s="72" t="s">
        <v>144</v>
      </c>
      <c r="D8999" s="72" t="s">
        <v>12</v>
      </c>
      <c r="E8999" s="72" t="s">
        <v>157</v>
      </c>
      <c r="F8999" s="73">
        <v>40640</v>
      </c>
      <c r="G8999" s="72" t="s">
        <v>14</v>
      </c>
      <c r="H8999" s="72" t="s">
        <v>15</v>
      </c>
      <c r="I8999" s="72" t="s">
        <v>16</v>
      </c>
      <c r="J8999" s="72" t="s">
        <v>18</v>
      </c>
      <c r="K8999" s="72" t="s">
        <v>189</v>
      </c>
      <c r="L8999" s="72" t="s">
        <v>688</v>
      </c>
      <c r="M8999" s="72" t="s">
        <v>159</v>
      </c>
    </row>
    <row r="9000" spans="2:13" x14ac:dyDescent="0.25">
      <c r="B9000" s="72" t="s">
        <v>143</v>
      </c>
      <c r="C9000" s="72" t="s">
        <v>144</v>
      </c>
      <c r="D9000" s="72" t="s">
        <v>12</v>
      </c>
      <c r="E9000" s="72" t="s">
        <v>219</v>
      </c>
      <c r="F9000" s="73">
        <v>858</v>
      </c>
      <c r="G9000" s="72" t="s">
        <v>14</v>
      </c>
      <c r="H9000" s="72" t="s">
        <v>155</v>
      </c>
      <c r="I9000" s="72" t="s">
        <v>16</v>
      </c>
      <c r="J9000" s="72" t="s">
        <v>371</v>
      </c>
      <c r="K9000" s="72" t="s">
        <v>33</v>
      </c>
      <c r="L9000" s="72" t="s">
        <v>510</v>
      </c>
      <c r="M9000" s="72"/>
    </row>
    <row r="9001" spans="2:13" x14ac:dyDescent="0.25">
      <c r="B9001" s="72" t="s">
        <v>143</v>
      </c>
      <c r="C9001" s="72" t="s">
        <v>144</v>
      </c>
      <c r="D9001" s="72" t="s">
        <v>12</v>
      </c>
      <c r="E9001" s="72" t="s">
        <v>145</v>
      </c>
      <c r="F9001" s="73">
        <v>-833</v>
      </c>
      <c r="G9001" s="72" t="s">
        <v>14</v>
      </c>
      <c r="H9001" s="72" t="s">
        <v>155</v>
      </c>
      <c r="I9001" s="72" t="s">
        <v>16</v>
      </c>
      <c r="J9001" s="72" t="s">
        <v>18</v>
      </c>
      <c r="K9001" s="72" t="s">
        <v>33</v>
      </c>
      <c r="L9001" s="72" t="s">
        <v>559</v>
      </c>
      <c r="M9001" s="72"/>
    </row>
    <row r="9002" spans="2:13" x14ac:dyDescent="0.25">
      <c r="B9002" s="72" t="s">
        <v>143</v>
      </c>
      <c r="C9002" s="72" t="s">
        <v>144</v>
      </c>
      <c r="D9002" s="72" t="s">
        <v>12</v>
      </c>
      <c r="E9002" s="72" t="s">
        <v>201</v>
      </c>
      <c r="F9002" s="73">
        <v>124029</v>
      </c>
      <c r="G9002" s="72" t="s">
        <v>14</v>
      </c>
      <c r="H9002" s="72" t="s">
        <v>15</v>
      </c>
      <c r="I9002" s="72" t="s">
        <v>16</v>
      </c>
      <c r="J9002" s="72" t="s">
        <v>18</v>
      </c>
      <c r="K9002" s="72" t="s">
        <v>33</v>
      </c>
      <c r="L9002" s="72" t="s">
        <v>212</v>
      </c>
      <c r="M9002" s="72" t="s">
        <v>159</v>
      </c>
    </row>
    <row r="9003" spans="2:13" x14ac:dyDescent="0.25">
      <c r="B9003" s="72" t="s">
        <v>143</v>
      </c>
      <c r="C9003" s="72" t="s">
        <v>144</v>
      </c>
      <c r="D9003" s="72" t="s">
        <v>12</v>
      </c>
      <c r="E9003" s="72" t="s">
        <v>240</v>
      </c>
      <c r="F9003" s="73">
        <v>-134</v>
      </c>
      <c r="G9003" s="72" t="s">
        <v>14</v>
      </c>
      <c r="H9003" s="72" t="s">
        <v>15</v>
      </c>
      <c r="I9003" s="72" t="s">
        <v>16</v>
      </c>
      <c r="J9003" s="72" t="s">
        <v>18</v>
      </c>
      <c r="K9003" s="72" t="s">
        <v>33</v>
      </c>
      <c r="L9003" s="72" t="s">
        <v>290</v>
      </c>
      <c r="M9003" s="72"/>
    </row>
    <row r="9004" spans="2:13" x14ac:dyDescent="0.25">
      <c r="B9004" s="72" t="s">
        <v>143</v>
      </c>
      <c r="C9004" s="72" t="s">
        <v>144</v>
      </c>
      <c r="D9004" s="72" t="s">
        <v>12</v>
      </c>
      <c r="E9004" s="72" t="s">
        <v>237</v>
      </c>
      <c r="F9004" s="73">
        <v>1227700</v>
      </c>
      <c r="G9004" s="72" t="s">
        <v>14</v>
      </c>
      <c r="H9004" s="72" t="s">
        <v>15</v>
      </c>
      <c r="I9004" s="72" t="s">
        <v>16</v>
      </c>
      <c r="J9004" s="72" t="s">
        <v>18</v>
      </c>
      <c r="K9004" s="72" t="s">
        <v>189</v>
      </c>
      <c r="L9004" s="72" t="s">
        <v>421</v>
      </c>
      <c r="M9004" s="72" t="s">
        <v>248</v>
      </c>
    </row>
    <row r="9005" spans="2:13" x14ac:dyDescent="0.25">
      <c r="B9005" s="72" t="s">
        <v>143</v>
      </c>
      <c r="C9005" s="72" t="s">
        <v>144</v>
      </c>
      <c r="D9005" s="72" t="s">
        <v>12</v>
      </c>
      <c r="E9005" s="72" t="s">
        <v>328</v>
      </c>
      <c r="F9005" s="73">
        <v>52559</v>
      </c>
      <c r="G9005" s="72" t="s">
        <v>14</v>
      </c>
      <c r="H9005" s="72" t="s">
        <v>155</v>
      </c>
      <c r="I9005" s="72" t="s">
        <v>16</v>
      </c>
      <c r="J9005" s="72" t="s">
        <v>18</v>
      </c>
      <c r="K9005" s="72" t="s">
        <v>147</v>
      </c>
      <c r="L9005" s="72" t="s">
        <v>182</v>
      </c>
      <c r="M9005" s="72" t="s">
        <v>159</v>
      </c>
    </row>
    <row r="9006" spans="2:13" x14ac:dyDescent="0.25">
      <c r="B9006" s="72" t="s">
        <v>143</v>
      </c>
      <c r="C9006" s="72" t="s">
        <v>144</v>
      </c>
      <c r="D9006" s="72" t="s">
        <v>12</v>
      </c>
      <c r="E9006" s="72" t="s">
        <v>237</v>
      </c>
      <c r="F9006" s="73">
        <v>94507</v>
      </c>
      <c r="G9006" s="72" t="s">
        <v>14</v>
      </c>
      <c r="H9006" s="72" t="s">
        <v>15</v>
      </c>
      <c r="I9006" s="72" t="s">
        <v>16</v>
      </c>
      <c r="J9006" s="72" t="s">
        <v>18</v>
      </c>
      <c r="K9006" s="72" t="s">
        <v>161</v>
      </c>
      <c r="L9006" s="72" t="s">
        <v>793</v>
      </c>
      <c r="M9006" s="72" t="s">
        <v>186</v>
      </c>
    </row>
    <row r="9007" spans="2:13" x14ac:dyDescent="0.25">
      <c r="B9007" s="72" t="s">
        <v>143</v>
      </c>
      <c r="C9007" s="72" t="s">
        <v>144</v>
      </c>
      <c r="D9007" s="72" t="s">
        <v>12</v>
      </c>
      <c r="E9007" s="72" t="s">
        <v>188</v>
      </c>
      <c r="F9007" s="73">
        <v>12515504</v>
      </c>
      <c r="G9007" s="72" t="s">
        <v>14</v>
      </c>
      <c r="H9007" s="72" t="s">
        <v>155</v>
      </c>
      <c r="I9007" s="72" t="s">
        <v>16</v>
      </c>
      <c r="J9007" s="72" t="s">
        <v>18</v>
      </c>
      <c r="K9007" s="72" t="s">
        <v>33</v>
      </c>
      <c r="L9007" s="72" t="s">
        <v>316</v>
      </c>
      <c r="M9007" s="72" t="s">
        <v>191</v>
      </c>
    </row>
    <row r="9008" spans="2:13" x14ac:dyDescent="0.25">
      <c r="B9008" s="72" t="s">
        <v>143</v>
      </c>
      <c r="C9008" s="72" t="s">
        <v>144</v>
      </c>
      <c r="D9008" s="72" t="s">
        <v>12</v>
      </c>
      <c r="E9008" s="72" t="s">
        <v>188</v>
      </c>
      <c r="F9008" s="73">
        <v>3348100</v>
      </c>
      <c r="G9008" s="72" t="s">
        <v>31</v>
      </c>
      <c r="H9008" s="72" t="s">
        <v>15</v>
      </c>
      <c r="I9008" s="72" t="s">
        <v>16</v>
      </c>
      <c r="J9008" s="72" t="s">
        <v>872</v>
      </c>
      <c r="K9008" s="72" t="s">
        <v>24</v>
      </c>
      <c r="L9008" s="72" t="s">
        <v>264</v>
      </c>
      <c r="M9008" s="72" t="s">
        <v>151</v>
      </c>
    </row>
    <row r="9009" spans="2:13" x14ac:dyDescent="0.25">
      <c r="B9009" s="72" t="s">
        <v>143</v>
      </c>
      <c r="C9009" s="72" t="s">
        <v>144</v>
      </c>
      <c r="D9009" s="72" t="s">
        <v>12</v>
      </c>
      <c r="E9009" s="72" t="s">
        <v>229</v>
      </c>
      <c r="F9009" s="73">
        <v>-90136</v>
      </c>
      <c r="G9009" s="72" t="s">
        <v>14</v>
      </c>
      <c r="H9009" s="72" t="s">
        <v>15</v>
      </c>
      <c r="I9009" s="72" t="s">
        <v>16</v>
      </c>
      <c r="J9009" s="72" t="s">
        <v>18</v>
      </c>
      <c r="K9009" s="72" t="s">
        <v>165</v>
      </c>
      <c r="L9009" s="72" t="s">
        <v>549</v>
      </c>
      <c r="M9009" s="72"/>
    </row>
    <row r="9010" spans="2:13" x14ac:dyDescent="0.25">
      <c r="B9010" s="72" t="s">
        <v>143</v>
      </c>
      <c r="C9010" s="72" t="s">
        <v>144</v>
      </c>
      <c r="D9010" s="72" t="s">
        <v>12</v>
      </c>
      <c r="E9010" s="72" t="s">
        <v>229</v>
      </c>
      <c r="F9010" s="73">
        <v>-147689</v>
      </c>
      <c r="G9010" s="72" t="s">
        <v>14</v>
      </c>
      <c r="H9010" s="72" t="s">
        <v>15</v>
      </c>
      <c r="I9010" s="72" t="s">
        <v>16</v>
      </c>
      <c r="J9010" s="72" t="s">
        <v>18</v>
      </c>
      <c r="K9010" s="72" t="s">
        <v>33</v>
      </c>
      <c r="L9010" s="72" t="s">
        <v>262</v>
      </c>
      <c r="M9010" s="72"/>
    </row>
    <row r="9011" spans="2:13" x14ac:dyDescent="0.25">
      <c r="B9011" s="72" t="s">
        <v>143</v>
      </c>
      <c r="C9011" s="72" t="s">
        <v>144</v>
      </c>
      <c r="D9011" s="72" t="s">
        <v>12</v>
      </c>
      <c r="E9011" s="72" t="s">
        <v>199</v>
      </c>
      <c r="F9011" s="73">
        <v>105454</v>
      </c>
      <c r="G9011" s="72" t="s">
        <v>14</v>
      </c>
      <c r="H9011" s="72" t="s">
        <v>15</v>
      </c>
      <c r="I9011" s="72" t="s">
        <v>16</v>
      </c>
      <c r="J9011" s="72" t="s">
        <v>18</v>
      </c>
      <c r="K9011" s="72" t="s">
        <v>33</v>
      </c>
      <c r="L9011" s="72" t="s">
        <v>752</v>
      </c>
      <c r="M9011" s="72"/>
    </row>
    <row r="9012" spans="2:13" x14ac:dyDescent="0.25">
      <c r="B9012" s="72" t="s">
        <v>143</v>
      </c>
      <c r="C9012" s="72" t="s">
        <v>144</v>
      </c>
      <c r="D9012" s="72" t="s">
        <v>12</v>
      </c>
      <c r="E9012" s="72" t="s">
        <v>292</v>
      </c>
      <c r="F9012" s="73">
        <v>265334</v>
      </c>
      <c r="G9012" s="72" t="s">
        <v>14</v>
      </c>
      <c r="H9012" s="72" t="s">
        <v>15</v>
      </c>
      <c r="I9012" s="72" t="s">
        <v>16</v>
      </c>
      <c r="J9012" s="72" t="s">
        <v>18</v>
      </c>
      <c r="K9012" s="72" t="s">
        <v>257</v>
      </c>
      <c r="L9012" s="72" t="s">
        <v>634</v>
      </c>
      <c r="M9012" s="72" t="s">
        <v>424</v>
      </c>
    </row>
    <row r="9013" spans="2:13" x14ac:dyDescent="0.25">
      <c r="B9013" s="72" t="s">
        <v>143</v>
      </c>
      <c r="C9013" s="72" t="s">
        <v>144</v>
      </c>
      <c r="D9013" s="72" t="s">
        <v>12</v>
      </c>
      <c r="E9013" s="72" t="s">
        <v>164</v>
      </c>
      <c r="F9013" s="73">
        <v>-784</v>
      </c>
      <c r="G9013" s="72" t="s">
        <v>14</v>
      </c>
      <c r="H9013" s="72" t="s">
        <v>155</v>
      </c>
      <c r="I9013" s="72" t="s">
        <v>16</v>
      </c>
      <c r="J9013" s="72" t="s">
        <v>18</v>
      </c>
      <c r="K9013" s="72" t="s">
        <v>267</v>
      </c>
      <c r="L9013" s="72" t="s">
        <v>321</v>
      </c>
      <c r="M9013" s="72"/>
    </row>
    <row r="9014" spans="2:13" x14ac:dyDescent="0.25">
      <c r="B9014" s="72" t="s">
        <v>143</v>
      </c>
      <c r="C9014" s="72" t="s">
        <v>144</v>
      </c>
      <c r="D9014" s="72" t="s">
        <v>12</v>
      </c>
      <c r="E9014" s="72" t="s">
        <v>188</v>
      </c>
      <c r="F9014" s="73">
        <v>15766</v>
      </c>
      <c r="G9014" s="72" t="s">
        <v>14</v>
      </c>
      <c r="H9014" s="72" t="s">
        <v>15</v>
      </c>
      <c r="I9014" s="72" t="s">
        <v>16</v>
      </c>
      <c r="J9014" s="72" t="s">
        <v>18</v>
      </c>
      <c r="K9014" s="72" t="s">
        <v>33</v>
      </c>
      <c r="L9014" s="72" t="s">
        <v>408</v>
      </c>
      <c r="M9014" s="72" t="s">
        <v>191</v>
      </c>
    </row>
    <row r="9015" spans="2:13" x14ac:dyDescent="0.25">
      <c r="B9015" s="72" t="s">
        <v>143</v>
      </c>
      <c r="C9015" s="72" t="s">
        <v>144</v>
      </c>
      <c r="D9015" s="72" t="s">
        <v>12</v>
      </c>
      <c r="E9015" s="72" t="s">
        <v>227</v>
      </c>
      <c r="F9015" s="73">
        <v>3146</v>
      </c>
      <c r="G9015" s="72" t="s">
        <v>14</v>
      </c>
      <c r="H9015" s="72" t="s">
        <v>155</v>
      </c>
      <c r="I9015" s="72" t="s">
        <v>16</v>
      </c>
      <c r="J9015" s="72" t="s">
        <v>18</v>
      </c>
      <c r="K9015" s="72" t="s">
        <v>267</v>
      </c>
      <c r="L9015" s="72" t="s">
        <v>589</v>
      </c>
      <c r="M9015" s="72" t="s">
        <v>172</v>
      </c>
    </row>
    <row r="9016" spans="2:13" x14ac:dyDescent="0.25">
      <c r="B9016" s="72" t="s">
        <v>143</v>
      </c>
      <c r="C9016" s="72" t="s">
        <v>144</v>
      </c>
      <c r="D9016" s="72" t="s">
        <v>12</v>
      </c>
      <c r="E9016" s="72" t="s">
        <v>199</v>
      </c>
      <c r="F9016" s="73">
        <v>12</v>
      </c>
      <c r="G9016" s="72" t="s">
        <v>14</v>
      </c>
      <c r="H9016" s="72" t="s">
        <v>15</v>
      </c>
      <c r="I9016" s="72" t="s">
        <v>16</v>
      </c>
      <c r="J9016" s="72" t="s">
        <v>18</v>
      </c>
      <c r="K9016" s="72" t="s">
        <v>33</v>
      </c>
      <c r="L9016" s="72" t="s">
        <v>653</v>
      </c>
      <c r="M9016" s="72"/>
    </row>
    <row r="9017" spans="2:13" x14ac:dyDescent="0.25">
      <c r="B9017" s="72" t="s">
        <v>143</v>
      </c>
      <c r="C9017" s="72" t="s">
        <v>144</v>
      </c>
      <c r="D9017" s="72" t="s">
        <v>12</v>
      </c>
      <c r="E9017" s="72" t="s">
        <v>152</v>
      </c>
      <c r="F9017" s="73">
        <v>-687</v>
      </c>
      <c r="G9017" s="72" t="s">
        <v>14</v>
      </c>
      <c r="H9017" s="72" t="s">
        <v>15</v>
      </c>
      <c r="I9017" s="72" t="s">
        <v>16</v>
      </c>
      <c r="J9017" s="72" t="s">
        <v>18</v>
      </c>
      <c r="K9017" s="72" t="s">
        <v>165</v>
      </c>
      <c r="L9017" s="72" t="s">
        <v>252</v>
      </c>
      <c r="M9017" s="72"/>
    </row>
    <row r="9018" spans="2:13" x14ac:dyDescent="0.25">
      <c r="B9018" s="72" t="s">
        <v>143</v>
      </c>
      <c r="C9018" s="72" t="s">
        <v>144</v>
      </c>
      <c r="D9018" s="72" t="s">
        <v>12</v>
      </c>
      <c r="E9018" s="72" t="s">
        <v>697</v>
      </c>
      <c r="F9018" s="73">
        <v>136811</v>
      </c>
      <c r="G9018" s="72" t="s">
        <v>14</v>
      </c>
      <c r="H9018" s="72" t="s">
        <v>15</v>
      </c>
      <c r="I9018" s="72" t="s">
        <v>16</v>
      </c>
      <c r="J9018" s="72" t="s">
        <v>18</v>
      </c>
      <c r="K9018" s="72" t="s">
        <v>147</v>
      </c>
      <c r="L9018" s="72" t="s">
        <v>437</v>
      </c>
      <c r="M9018" s="72"/>
    </row>
    <row r="9019" spans="2:13" x14ac:dyDescent="0.25">
      <c r="B9019" s="72" t="s">
        <v>143</v>
      </c>
      <c r="C9019" s="72" t="s">
        <v>144</v>
      </c>
      <c r="D9019" s="72" t="s">
        <v>12</v>
      </c>
      <c r="E9019" s="72" t="s">
        <v>282</v>
      </c>
      <c r="F9019" s="73">
        <v>-2110</v>
      </c>
      <c r="G9019" s="72" t="s">
        <v>14</v>
      </c>
      <c r="H9019" s="72" t="s">
        <v>155</v>
      </c>
      <c r="I9019" s="72" t="s">
        <v>16</v>
      </c>
      <c r="J9019" s="72" t="s">
        <v>18</v>
      </c>
      <c r="K9019" s="72" t="s">
        <v>33</v>
      </c>
      <c r="L9019" s="72" t="s">
        <v>482</v>
      </c>
      <c r="M9019" s="72"/>
    </row>
    <row r="9020" spans="2:13" x14ac:dyDescent="0.25">
      <c r="B9020" s="72" t="s">
        <v>143</v>
      </c>
      <c r="C9020" s="72" t="s">
        <v>144</v>
      </c>
      <c r="D9020" s="72" t="s">
        <v>12</v>
      </c>
      <c r="E9020" s="72" t="s">
        <v>209</v>
      </c>
      <c r="F9020" s="73">
        <v>304004</v>
      </c>
      <c r="G9020" s="72" t="s">
        <v>14</v>
      </c>
      <c r="H9020" s="72" t="s">
        <v>15</v>
      </c>
      <c r="I9020" s="72" t="s">
        <v>16</v>
      </c>
      <c r="J9020" s="72" t="s">
        <v>18</v>
      </c>
      <c r="K9020" s="72" t="s">
        <v>189</v>
      </c>
      <c r="L9020" s="72" t="s">
        <v>202</v>
      </c>
      <c r="M9020" s="72" t="s">
        <v>159</v>
      </c>
    </row>
    <row r="9021" spans="2:13" x14ac:dyDescent="0.25">
      <c r="B9021" s="72" t="s">
        <v>143</v>
      </c>
      <c r="C9021" s="72" t="s">
        <v>144</v>
      </c>
      <c r="D9021" s="72" t="s">
        <v>12</v>
      </c>
      <c r="E9021" s="72" t="s">
        <v>282</v>
      </c>
      <c r="F9021" s="73">
        <v>-2364</v>
      </c>
      <c r="G9021" s="72" t="s">
        <v>14</v>
      </c>
      <c r="H9021" s="72" t="s">
        <v>15</v>
      </c>
      <c r="I9021" s="72" t="s">
        <v>16</v>
      </c>
      <c r="J9021" s="72" t="s">
        <v>18</v>
      </c>
      <c r="K9021" s="72" t="s">
        <v>24</v>
      </c>
      <c r="L9021" s="72" t="s">
        <v>281</v>
      </c>
      <c r="M9021" s="72"/>
    </row>
    <row r="9022" spans="2:13" x14ac:dyDescent="0.25">
      <c r="B9022" s="72" t="s">
        <v>143</v>
      </c>
      <c r="C9022" s="72" t="s">
        <v>144</v>
      </c>
      <c r="D9022" s="72" t="s">
        <v>12</v>
      </c>
      <c r="E9022" s="72" t="s">
        <v>145</v>
      </c>
      <c r="F9022" s="73">
        <v>-26290</v>
      </c>
      <c r="G9022" s="72" t="s">
        <v>14</v>
      </c>
      <c r="H9022" s="72" t="s">
        <v>155</v>
      </c>
      <c r="I9022" s="72" t="s">
        <v>16</v>
      </c>
      <c r="J9022" s="72" t="s">
        <v>18</v>
      </c>
      <c r="K9022" s="72" t="s">
        <v>33</v>
      </c>
      <c r="L9022" s="72" t="s">
        <v>34</v>
      </c>
      <c r="M9022" s="72"/>
    </row>
    <row r="9023" spans="2:13" x14ac:dyDescent="0.25">
      <c r="B9023" s="72" t="s">
        <v>143</v>
      </c>
      <c r="C9023" s="72" t="s">
        <v>144</v>
      </c>
      <c r="D9023" s="72" t="s">
        <v>12</v>
      </c>
      <c r="E9023" s="72" t="s">
        <v>227</v>
      </c>
      <c r="F9023" s="73">
        <v>39868</v>
      </c>
      <c r="G9023" s="72" t="s">
        <v>14</v>
      </c>
      <c r="H9023" s="72" t="s">
        <v>15</v>
      </c>
      <c r="I9023" s="72" t="s">
        <v>16</v>
      </c>
      <c r="J9023" s="72" t="s">
        <v>18</v>
      </c>
      <c r="K9023" s="72" t="s">
        <v>189</v>
      </c>
      <c r="L9023" s="72" t="s">
        <v>283</v>
      </c>
      <c r="M9023" s="72" t="s">
        <v>172</v>
      </c>
    </row>
    <row r="9024" spans="2:13" x14ac:dyDescent="0.25">
      <c r="B9024" s="72" t="s">
        <v>143</v>
      </c>
      <c r="C9024" s="72" t="s">
        <v>144</v>
      </c>
      <c r="D9024" s="72" t="s">
        <v>12</v>
      </c>
      <c r="E9024" s="72" t="s">
        <v>145</v>
      </c>
      <c r="F9024" s="73">
        <v>-3416</v>
      </c>
      <c r="G9024" s="72" t="s">
        <v>14</v>
      </c>
      <c r="H9024" s="72" t="s">
        <v>15</v>
      </c>
      <c r="I9024" s="72" t="s">
        <v>16</v>
      </c>
      <c r="J9024" s="72" t="s">
        <v>18</v>
      </c>
      <c r="K9024" s="72" t="s">
        <v>24</v>
      </c>
      <c r="L9024" s="72" t="s">
        <v>513</v>
      </c>
      <c r="M9024" s="72"/>
    </row>
    <row r="9025" spans="2:13" x14ac:dyDescent="0.25">
      <c r="B9025" s="72" t="s">
        <v>143</v>
      </c>
      <c r="C9025" s="72" t="s">
        <v>144</v>
      </c>
      <c r="D9025" s="72" t="s">
        <v>12</v>
      </c>
      <c r="E9025" s="72" t="s">
        <v>282</v>
      </c>
      <c r="F9025" s="73">
        <v>-357</v>
      </c>
      <c r="G9025" s="72" t="s">
        <v>14</v>
      </c>
      <c r="H9025" s="72" t="s">
        <v>15</v>
      </c>
      <c r="I9025" s="72" t="s">
        <v>16</v>
      </c>
      <c r="J9025" s="72" t="s">
        <v>18</v>
      </c>
      <c r="K9025" s="72" t="s">
        <v>33</v>
      </c>
      <c r="L9025" s="72" t="s">
        <v>307</v>
      </c>
      <c r="M9025" s="72"/>
    </row>
    <row r="9026" spans="2:13" x14ac:dyDescent="0.25">
      <c r="B9026" s="72" t="s">
        <v>143</v>
      </c>
      <c r="C9026" s="72" t="s">
        <v>144</v>
      </c>
      <c r="D9026" s="72" t="s">
        <v>12</v>
      </c>
      <c r="E9026" s="72" t="s">
        <v>157</v>
      </c>
      <c r="F9026" s="73">
        <v>1705423</v>
      </c>
      <c r="G9026" s="72" t="s">
        <v>14</v>
      </c>
      <c r="H9026" s="72" t="s">
        <v>15</v>
      </c>
      <c r="I9026" s="72" t="s">
        <v>16</v>
      </c>
      <c r="J9026" s="72" t="s">
        <v>18</v>
      </c>
      <c r="K9026" s="72" t="s">
        <v>33</v>
      </c>
      <c r="L9026" s="72" t="s">
        <v>316</v>
      </c>
      <c r="M9026" s="72" t="s">
        <v>334</v>
      </c>
    </row>
    <row r="9027" spans="2:13" x14ac:dyDescent="0.25">
      <c r="B9027" s="72" t="s">
        <v>143</v>
      </c>
      <c r="C9027" s="72" t="s">
        <v>144</v>
      </c>
      <c r="D9027" s="72" t="s">
        <v>12</v>
      </c>
      <c r="E9027" s="72" t="s">
        <v>229</v>
      </c>
      <c r="F9027" s="73">
        <v>-1</v>
      </c>
      <c r="G9027" s="72" t="s">
        <v>14</v>
      </c>
      <c r="H9027" s="72" t="s">
        <v>155</v>
      </c>
      <c r="I9027" s="72" t="s">
        <v>16</v>
      </c>
      <c r="J9027" s="72" t="s">
        <v>18</v>
      </c>
      <c r="K9027" s="72" t="s">
        <v>21</v>
      </c>
      <c r="L9027" s="72" t="s">
        <v>609</v>
      </c>
      <c r="M9027" s="72"/>
    </row>
    <row r="9028" spans="2:13" x14ac:dyDescent="0.25">
      <c r="B9028" s="72" t="s">
        <v>143</v>
      </c>
      <c r="C9028" s="72" t="s">
        <v>144</v>
      </c>
      <c r="D9028" s="72" t="s">
        <v>12</v>
      </c>
      <c r="E9028" s="72" t="s">
        <v>227</v>
      </c>
      <c r="F9028" s="73">
        <v>2</v>
      </c>
      <c r="G9028" s="72" t="s">
        <v>14</v>
      </c>
      <c r="H9028" s="72" t="s">
        <v>15</v>
      </c>
      <c r="I9028" s="72" t="s">
        <v>16</v>
      </c>
      <c r="J9028" s="72" t="s">
        <v>140</v>
      </c>
      <c r="K9028" s="72" t="s">
        <v>24</v>
      </c>
      <c r="L9028" s="72" t="s">
        <v>25</v>
      </c>
      <c r="M9028" s="72" t="s">
        <v>172</v>
      </c>
    </row>
    <row r="9029" spans="2:13" x14ac:dyDescent="0.25">
      <c r="B9029" s="72" t="s">
        <v>143</v>
      </c>
      <c r="C9029" s="72" t="s">
        <v>144</v>
      </c>
      <c r="D9029" s="72" t="s">
        <v>12</v>
      </c>
      <c r="E9029" s="72" t="s">
        <v>219</v>
      </c>
      <c r="F9029" s="73">
        <v>99</v>
      </c>
      <c r="G9029" s="72" t="s">
        <v>14</v>
      </c>
      <c r="H9029" s="72" t="s">
        <v>15</v>
      </c>
      <c r="I9029" s="72" t="s">
        <v>16</v>
      </c>
      <c r="J9029" s="72" t="s">
        <v>18</v>
      </c>
      <c r="K9029" s="72" t="s">
        <v>33</v>
      </c>
      <c r="L9029" s="72" t="s">
        <v>784</v>
      </c>
      <c r="M9029" s="72"/>
    </row>
    <row r="9030" spans="2:13" x14ac:dyDescent="0.25">
      <c r="B9030" s="72" t="s">
        <v>143</v>
      </c>
      <c r="C9030" s="72" t="s">
        <v>144</v>
      </c>
      <c r="D9030" s="72" t="s">
        <v>12</v>
      </c>
      <c r="E9030" s="72" t="s">
        <v>177</v>
      </c>
      <c r="F9030" s="73">
        <v>60740</v>
      </c>
      <c r="G9030" s="72" t="s">
        <v>14</v>
      </c>
      <c r="H9030" s="72" t="s">
        <v>15</v>
      </c>
      <c r="I9030" s="72" t="s">
        <v>16</v>
      </c>
      <c r="J9030" s="72" t="s">
        <v>18</v>
      </c>
      <c r="K9030" s="72" t="s">
        <v>33</v>
      </c>
      <c r="L9030" s="72" t="s">
        <v>691</v>
      </c>
      <c r="M9030" s="72"/>
    </row>
    <row r="9031" spans="2:13" x14ac:dyDescent="0.25">
      <c r="B9031" s="72" t="s">
        <v>143</v>
      </c>
      <c r="C9031" s="72" t="s">
        <v>144</v>
      </c>
      <c r="D9031" s="72" t="s">
        <v>12</v>
      </c>
      <c r="E9031" s="72" t="s">
        <v>240</v>
      </c>
      <c r="F9031" s="73">
        <v>-7087</v>
      </c>
      <c r="G9031" s="72" t="s">
        <v>14</v>
      </c>
      <c r="H9031" s="72" t="s">
        <v>15</v>
      </c>
      <c r="I9031" s="72" t="s">
        <v>16</v>
      </c>
      <c r="J9031" s="72" t="s">
        <v>18</v>
      </c>
      <c r="K9031" s="72" t="s">
        <v>147</v>
      </c>
      <c r="L9031" s="72" t="s">
        <v>276</v>
      </c>
      <c r="M9031" s="72"/>
    </row>
    <row r="9032" spans="2:13" x14ac:dyDescent="0.25">
      <c r="B9032" s="72" t="s">
        <v>143</v>
      </c>
      <c r="C9032" s="72" t="s">
        <v>144</v>
      </c>
      <c r="D9032" s="72" t="s">
        <v>12</v>
      </c>
      <c r="E9032" s="72" t="s">
        <v>227</v>
      </c>
      <c r="F9032" s="73">
        <v>7398</v>
      </c>
      <c r="G9032" s="72" t="s">
        <v>14</v>
      </c>
      <c r="H9032" s="72" t="s">
        <v>15</v>
      </c>
      <c r="I9032" s="72" t="s">
        <v>16</v>
      </c>
      <c r="J9032" s="72" t="s">
        <v>18</v>
      </c>
      <c r="K9032" s="72" t="s">
        <v>147</v>
      </c>
      <c r="L9032" s="72" t="s">
        <v>255</v>
      </c>
      <c r="M9032" s="72" t="s">
        <v>163</v>
      </c>
    </row>
    <row r="9033" spans="2:13" x14ac:dyDescent="0.25">
      <c r="B9033" s="72" t="s">
        <v>143</v>
      </c>
      <c r="C9033" s="72" t="s">
        <v>144</v>
      </c>
      <c r="D9033" s="72" t="s">
        <v>12</v>
      </c>
      <c r="E9033" s="72" t="s">
        <v>219</v>
      </c>
      <c r="F9033" s="73">
        <v>168134</v>
      </c>
      <c r="G9033" s="72" t="s">
        <v>14</v>
      </c>
      <c r="H9033" s="72" t="s">
        <v>155</v>
      </c>
      <c r="I9033" s="72" t="s">
        <v>16</v>
      </c>
      <c r="J9033" s="72" t="s">
        <v>18</v>
      </c>
      <c r="K9033" s="72" t="s">
        <v>21</v>
      </c>
      <c r="L9033" s="72" t="s">
        <v>711</v>
      </c>
      <c r="M9033" s="72"/>
    </row>
    <row r="9034" spans="2:13" x14ac:dyDescent="0.25">
      <c r="B9034" s="72" t="s">
        <v>143</v>
      </c>
      <c r="C9034" s="72" t="s">
        <v>144</v>
      </c>
      <c r="D9034" s="72" t="s">
        <v>12</v>
      </c>
      <c r="E9034" s="72" t="s">
        <v>242</v>
      </c>
      <c r="F9034" s="73">
        <v>-4227</v>
      </c>
      <c r="G9034" s="72" t="s">
        <v>14</v>
      </c>
      <c r="H9034" s="72" t="s">
        <v>155</v>
      </c>
      <c r="I9034" s="72" t="s">
        <v>16</v>
      </c>
      <c r="J9034" s="72" t="s">
        <v>18</v>
      </c>
      <c r="K9034" s="72" t="s">
        <v>33</v>
      </c>
      <c r="L9034" s="72" t="s">
        <v>277</v>
      </c>
      <c r="M9034" s="72"/>
    </row>
    <row r="9035" spans="2:13" x14ac:dyDescent="0.25">
      <c r="B9035" s="72" t="s">
        <v>143</v>
      </c>
      <c r="C9035" s="72" t="s">
        <v>144</v>
      </c>
      <c r="D9035" s="72" t="s">
        <v>12</v>
      </c>
      <c r="E9035" s="72" t="s">
        <v>183</v>
      </c>
      <c r="F9035" s="73">
        <v>59664</v>
      </c>
      <c r="G9035" s="72" t="s">
        <v>14</v>
      </c>
      <c r="H9035" s="72" t="s">
        <v>155</v>
      </c>
      <c r="I9035" s="72" t="s">
        <v>16</v>
      </c>
      <c r="J9035" s="72" t="s">
        <v>18</v>
      </c>
      <c r="K9035" s="72" t="s">
        <v>33</v>
      </c>
      <c r="L9035" s="72" t="s">
        <v>429</v>
      </c>
      <c r="M9035" s="72" t="s">
        <v>191</v>
      </c>
    </row>
    <row r="9036" spans="2:13" x14ac:dyDescent="0.25">
      <c r="B9036" s="72" t="s">
        <v>143</v>
      </c>
      <c r="C9036" s="72" t="s">
        <v>144</v>
      </c>
      <c r="D9036" s="72" t="s">
        <v>12</v>
      </c>
      <c r="E9036" s="72" t="s">
        <v>229</v>
      </c>
      <c r="F9036" s="73">
        <v>-34508</v>
      </c>
      <c r="G9036" s="72" t="s">
        <v>14</v>
      </c>
      <c r="H9036" s="72" t="s">
        <v>15</v>
      </c>
      <c r="I9036" s="72" t="s">
        <v>16</v>
      </c>
      <c r="J9036" s="72" t="s">
        <v>18</v>
      </c>
      <c r="K9036" s="72" t="s">
        <v>257</v>
      </c>
      <c r="L9036" s="72" t="s">
        <v>258</v>
      </c>
      <c r="M9036" s="72"/>
    </row>
    <row r="9037" spans="2:13" x14ac:dyDescent="0.25">
      <c r="B9037" s="72" t="s">
        <v>143</v>
      </c>
      <c r="C9037" s="72" t="s">
        <v>144</v>
      </c>
      <c r="D9037" s="72" t="s">
        <v>12</v>
      </c>
      <c r="E9037" s="72" t="s">
        <v>177</v>
      </c>
      <c r="F9037" s="73">
        <v>482618</v>
      </c>
      <c r="G9037" s="72" t="s">
        <v>14</v>
      </c>
      <c r="H9037" s="72" t="s">
        <v>15</v>
      </c>
      <c r="I9037" s="72" t="s">
        <v>16</v>
      </c>
      <c r="J9037" s="72" t="s">
        <v>18</v>
      </c>
      <c r="K9037" s="72" t="s">
        <v>147</v>
      </c>
      <c r="L9037" s="72" t="s">
        <v>278</v>
      </c>
      <c r="M9037" s="72"/>
    </row>
    <row r="9038" spans="2:13" x14ac:dyDescent="0.25">
      <c r="B9038" s="72" t="s">
        <v>143</v>
      </c>
      <c r="C9038" s="72" t="s">
        <v>144</v>
      </c>
      <c r="D9038" s="72" t="s">
        <v>12</v>
      </c>
      <c r="E9038" s="72" t="s">
        <v>145</v>
      </c>
      <c r="F9038" s="73">
        <v>-708</v>
      </c>
      <c r="G9038" s="72" t="s">
        <v>14</v>
      </c>
      <c r="H9038" s="72" t="s">
        <v>15</v>
      </c>
      <c r="I9038" s="72" t="s">
        <v>16</v>
      </c>
      <c r="J9038" s="72" t="s">
        <v>220</v>
      </c>
      <c r="K9038" s="72" t="s">
        <v>24</v>
      </c>
      <c r="L9038" s="72" t="s">
        <v>264</v>
      </c>
      <c r="M9038" s="72"/>
    </row>
    <row r="9039" spans="2:13" x14ac:dyDescent="0.25">
      <c r="B9039" s="72" t="s">
        <v>143</v>
      </c>
      <c r="C9039" s="72" t="s">
        <v>144</v>
      </c>
      <c r="D9039" s="72" t="s">
        <v>12</v>
      </c>
      <c r="E9039" s="72" t="s">
        <v>181</v>
      </c>
      <c r="F9039" s="73">
        <v>-409</v>
      </c>
      <c r="G9039" s="72" t="s">
        <v>14</v>
      </c>
      <c r="H9039" s="72" t="s">
        <v>15</v>
      </c>
      <c r="I9039" s="72" t="s">
        <v>16</v>
      </c>
      <c r="J9039" s="72" t="s">
        <v>18</v>
      </c>
      <c r="K9039" s="72" t="s">
        <v>303</v>
      </c>
      <c r="L9039" s="72" t="s">
        <v>712</v>
      </c>
      <c r="M9039" s="72"/>
    </row>
    <row r="9040" spans="2:13" x14ac:dyDescent="0.25">
      <c r="B9040" s="72" t="s">
        <v>143</v>
      </c>
      <c r="C9040" s="72" t="s">
        <v>144</v>
      </c>
      <c r="D9040" s="72" t="s">
        <v>12</v>
      </c>
      <c r="E9040" s="72" t="s">
        <v>219</v>
      </c>
      <c r="F9040" s="73">
        <v>1000</v>
      </c>
      <c r="G9040" s="72" t="s">
        <v>14</v>
      </c>
      <c r="H9040" s="72" t="s">
        <v>155</v>
      </c>
      <c r="I9040" s="72" t="s">
        <v>16</v>
      </c>
      <c r="J9040" s="72" t="s">
        <v>18</v>
      </c>
      <c r="K9040" s="72" t="s">
        <v>33</v>
      </c>
      <c r="L9040" s="72" t="s">
        <v>239</v>
      </c>
      <c r="M9040" s="72"/>
    </row>
    <row r="9041" spans="2:13" x14ac:dyDescent="0.25">
      <c r="B9041" s="72" t="s">
        <v>143</v>
      </c>
      <c r="C9041" s="72" t="s">
        <v>144</v>
      </c>
      <c r="D9041" s="72" t="s">
        <v>12</v>
      </c>
      <c r="E9041" s="72" t="s">
        <v>177</v>
      </c>
      <c r="F9041" s="73">
        <v>95024</v>
      </c>
      <c r="G9041" s="72" t="s">
        <v>14</v>
      </c>
      <c r="H9041" s="72" t="s">
        <v>155</v>
      </c>
      <c r="I9041" s="72" t="s">
        <v>16</v>
      </c>
      <c r="J9041" s="72" t="s">
        <v>18</v>
      </c>
      <c r="K9041" s="72" t="s">
        <v>33</v>
      </c>
      <c r="L9041" s="72" t="s">
        <v>218</v>
      </c>
      <c r="M9041" s="72"/>
    </row>
    <row r="9042" spans="2:13" x14ac:dyDescent="0.25">
      <c r="B9042" s="72" t="s">
        <v>143</v>
      </c>
      <c r="C9042" s="72" t="s">
        <v>144</v>
      </c>
      <c r="D9042" s="72" t="s">
        <v>12</v>
      </c>
      <c r="E9042" s="72" t="s">
        <v>335</v>
      </c>
      <c r="F9042" s="73">
        <v>1242063</v>
      </c>
      <c r="G9042" s="72" t="s">
        <v>14</v>
      </c>
      <c r="H9042" s="72" t="s">
        <v>155</v>
      </c>
      <c r="I9042" s="72" t="s">
        <v>16</v>
      </c>
      <c r="J9042" s="72" t="s">
        <v>18</v>
      </c>
      <c r="K9042" s="72" t="s">
        <v>33</v>
      </c>
      <c r="L9042" s="72" t="s">
        <v>316</v>
      </c>
      <c r="M9042" s="72" t="s">
        <v>322</v>
      </c>
    </row>
    <row r="9043" spans="2:13" x14ac:dyDescent="0.25">
      <c r="B9043" s="72" t="s">
        <v>143</v>
      </c>
      <c r="C9043" s="72" t="s">
        <v>144</v>
      </c>
      <c r="D9043" s="72" t="s">
        <v>12</v>
      </c>
      <c r="E9043" s="72" t="s">
        <v>164</v>
      </c>
      <c r="F9043" s="73">
        <v>-57248</v>
      </c>
      <c r="G9043" s="72" t="s">
        <v>14</v>
      </c>
      <c r="H9043" s="72" t="s">
        <v>155</v>
      </c>
      <c r="I9043" s="72" t="s">
        <v>16</v>
      </c>
      <c r="J9043" s="72" t="s">
        <v>18</v>
      </c>
      <c r="K9043" s="72" t="s">
        <v>33</v>
      </c>
      <c r="L9043" s="72" t="s">
        <v>392</v>
      </c>
      <c r="M9043" s="72"/>
    </row>
    <row r="9044" spans="2:13" x14ac:dyDescent="0.25">
      <c r="B9044" s="72" t="s">
        <v>143</v>
      </c>
      <c r="C9044" s="72" t="s">
        <v>144</v>
      </c>
      <c r="D9044" s="72" t="s">
        <v>12</v>
      </c>
      <c r="E9044" s="72" t="s">
        <v>229</v>
      </c>
      <c r="F9044" s="73">
        <v>-140295</v>
      </c>
      <c r="G9044" s="72" t="s">
        <v>14</v>
      </c>
      <c r="H9044" s="72" t="s">
        <v>15</v>
      </c>
      <c r="I9044" s="72" t="s">
        <v>16</v>
      </c>
      <c r="J9044" s="72" t="s">
        <v>18</v>
      </c>
      <c r="K9044" s="72" t="s">
        <v>24</v>
      </c>
      <c r="L9044" s="72" t="s">
        <v>508</v>
      </c>
      <c r="M9044" s="72"/>
    </row>
    <row r="9045" spans="2:13" x14ac:dyDescent="0.25">
      <c r="B9045" s="72" t="s">
        <v>143</v>
      </c>
      <c r="C9045" s="72" t="s">
        <v>144</v>
      </c>
      <c r="D9045" s="72" t="s">
        <v>12</v>
      </c>
      <c r="E9045" s="72" t="s">
        <v>183</v>
      </c>
      <c r="F9045" s="73">
        <v>967746</v>
      </c>
      <c r="G9045" s="72" t="s">
        <v>14</v>
      </c>
      <c r="H9045" s="72" t="s">
        <v>155</v>
      </c>
      <c r="I9045" s="72" t="s">
        <v>16</v>
      </c>
      <c r="J9045" s="72" t="s">
        <v>18</v>
      </c>
      <c r="K9045" s="72" t="s">
        <v>33</v>
      </c>
      <c r="L9045" s="72" t="s">
        <v>482</v>
      </c>
      <c r="M9045" s="72" t="s">
        <v>186</v>
      </c>
    </row>
    <row r="9046" spans="2:13" x14ac:dyDescent="0.25">
      <c r="B9046" s="72" t="s">
        <v>143</v>
      </c>
      <c r="C9046" s="72" t="s">
        <v>144</v>
      </c>
      <c r="D9046" s="72" t="s">
        <v>12</v>
      </c>
      <c r="E9046" s="72" t="s">
        <v>197</v>
      </c>
      <c r="F9046" s="73">
        <v>383456</v>
      </c>
      <c r="G9046" s="72" t="s">
        <v>14</v>
      </c>
      <c r="H9046" s="72" t="s">
        <v>15</v>
      </c>
      <c r="I9046" s="72" t="s">
        <v>16</v>
      </c>
      <c r="J9046" s="72" t="s">
        <v>18</v>
      </c>
      <c r="K9046" s="72" t="s">
        <v>147</v>
      </c>
      <c r="L9046" s="72" t="s">
        <v>278</v>
      </c>
      <c r="M9046" s="72" t="s">
        <v>163</v>
      </c>
    </row>
    <row r="9047" spans="2:13" x14ac:dyDescent="0.25">
      <c r="B9047" s="72" t="s">
        <v>143</v>
      </c>
      <c r="C9047" s="72" t="s">
        <v>144</v>
      </c>
      <c r="D9047" s="72" t="s">
        <v>12</v>
      </c>
      <c r="E9047" s="72" t="s">
        <v>199</v>
      </c>
      <c r="F9047" s="73">
        <v>36260</v>
      </c>
      <c r="G9047" s="72" t="s">
        <v>14</v>
      </c>
      <c r="H9047" s="72" t="s">
        <v>15</v>
      </c>
      <c r="I9047" s="72" t="s">
        <v>16</v>
      </c>
      <c r="J9047" s="72" t="s">
        <v>18</v>
      </c>
      <c r="K9047" s="72" t="s">
        <v>257</v>
      </c>
      <c r="L9047" s="72" t="s">
        <v>299</v>
      </c>
      <c r="M9047" s="72"/>
    </row>
    <row r="9048" spans="2:13" x14ac:dyDescent="0.25">
      <c r="B9048" s="72" t="s">
        <v>143</v>
      </c>
      <c r="C9048" s="72" t="s">
        <v>144</v>
      </c>
      <c r="D9048" s="72" t="s">
        <v>12</v>
      </c>
      <c r="E9048" s="72" t="s">
        <v>188</v>
      </c>
      <c r="F9048" s="73">
        <v>7239109</v>
      </c>
      <c r="G9048" s="72" t="s">
        <v>14</v>
      </c>
      <c r="H9048" s="72" t="s">
        <v>15</v>
      </c>
      <c r="I9048" s="72" t="s">
        <v>16</v>
      </c>
      <c r="J9048" s="72" t="s">
        <v>18</v>
      </c>
      <c r="K9048" s="72" t="s">
        <v>33</v>
      </c>
      <c r="L9048" s="72" t="s">
        <v>34</v>
      </c>
      <c r="M9048" s="72" t="s">
        <v>191</v>
      </c>
    </row>
    <row r="9049" spans="2:13" x14ac:dyDescent="0.25">
      <c r="B9049" s="72" t="s">
        <v>143</v>
      </c>
      <c r="C9049" s="72" t="s">
        <v>144</v>
      </c>
      <c r="D9049" s="72" t="s">
        <v>12</v>
      </c>
      <c r="E9049" s="72" t="s">
        <v>160</v>
      </c>
      <c r="F9049" s="73">
        <v>152970</v>
      </c>
      <c r="G9049" s="72" t="s">
        <v>14</v>
      </c>
      <c r="H9049" s="72" t="s">
        <v>155</v>
      </c>
      <c r="I9049" s="72" t="s">
        <v>16</v>
      </c>
      <c r="J9049" s="72" t="s">
        <v>18</v>
      </c>
      <c r="K9049" s="72" t="s">
        <v>147</v>
      </c>
      <c r="L9049" s="72" t="s">
        <v>390</v>
      </c>
      <c r="M9049" s="72" t="s">
        <v>191</v>
      </c>
    </row>
    <row r="9050" spans="2:13" x14ac:dyDescent="0.25">
      <c r="B9050" s="72" t="s">
        <v>143</v>
      </c>
      <c r="C9050" s="72" t="s">
        <v>144</v>
      </c>
      <c r="D9050" s="72" t="s">
        <v>12</v>
      </c>
      <c r="E9050" s="72" t="s">
        <v>170</v>
      </c>
      <c r="F9050" s="73">
        <v>968</v>
      </c>
      <c r="G9050" s="72" t="s">
        <v>14</v>
      </c>
      <c r="H9050" s="72" t="s">
        <v>15</v>
      </c>
      <c r="I9050" s="72" t="s">
        <v>16</v>
      </c>
      <c r="J9050" s="72" t="s">
        <v>18</v>
      </c>
      <c r="K9050" s="72" t="s">
        <v>33</v>
      </c>
      <c r="L9050" s="72" t="s">
        <v>279</v>
      </c>
      <c r="M9050" s="72" t="s">
        <v>172</v>
      </c>
    </row>
    <row r="9051" spans="2:13" x14ac:dyDescent="0.25">
      <c r="B9051" s="72" t="s">
        <v>143</v>
      </c>
      <c r="C9051" s="72" t="s">
        <v>144</v>
      </c>
      <c r="D9051" s="72" t="s">
        <v>12</v>
      </c>
      <c r="E9051" s="72" t="s">
        <v>209</v>
      </c>
      <c r="F9051" s="73">
        <v>50065</v>
      </c>
      <c r="G9051" s="72" t="s">
        <v>14</v>
      </c>
      <c r="H9051" s="72" t="s">
        <v>155</v>
      </c>
      <c r="I9051" s="72" t="s">
        <v>16</v>
      </c>
      <c r="J9051" s="72" t="s">
        <v>18</v>
      </c>
      <c r="K9051" s="72" t="s">
        <v>33</v>
      </c>
      <c r="L9051" s="72" t="s">
        <v>279</v>
      </c>
      <c r="M9051" s="72" t="s">
        <v>159</v>
      </c>
    </row>
    <row r="9052" spans="2:13" x14ac:dyDescent="0.25">
      <c r="B9052" s="72" t="s">
        <v>143</v>
      </c>
      <c r="C9052" s="72" t="s">
        <v>144</v>
      </c>
      <c r="D9052" s="72" t="s">
        <v>12</v>
      </c>
      <c r="E9052" s="72" t="s">
        <v>219</v>
      </c>
      <c r="F9052" s="73">
        <v>515508</v>
      </c>
      <c r="G9052" s="72" t="s">
        <v>14</v>
      </c>
      <c r="H9052" s="72" t="s">
        <v>15</v>
      </c>
      <c r="I9052" s="72" t="s">
        <v>16</v>
      </c>
      <c r="J9052" s="72" t="s">
        <v>18</v>
      </c>
      <c r="K9052" s="72" t="s">
        <v>27</v>
      </c>
      <c r="L9052" s="72" t="s">
        <v>469</v>
      </c>
      <c r="M9052" s="72"/>
    </row>
    <row r="9053" spans="2:13" x14ac:dyDescent="0.25">
      <c r="B9053" s="72" t="s">
        <v>143</v>
      </c>
      <c r="C9053" s="72" t="s">
        <v>144</v>
      </c>
      <c r="D9053" s="72" t="s">
        <v>12</v>
      </c>
      <c r="E9053" s="72" t="s">
        <v>213</v>
      </c>
      <c r="F9053" s="73">
        <v>61178</v>
      </c>
      <c r="G9053" s="72" t="s">
        <v>14</v>
      </c>
      <c r="H9053" s="72" t="s">
        <v>15</v>
      </c>
      <c r="I9053" s="72" t="s">
        <v>16</v>
      </c>
      <c r="J9053" s="72" t="s">
        <v>18</v>
      </c>
      <c r="K9053" s="72" t="s">
        <v>24</v>
      </c>
      <c r="L9053" s="72" t="s">
        <v>281</v>
      </c>
      <c r="M9053" s="72" t="s">
        <v>191</v>
      </c>
    </row>
    <row r="9054" spans="2:13" x14ac:dyDescent="0.25">
      <c r="B9054" s="72" t="s">
        <v>143</v>
      </c>
      <c r="C9054" s="72" t="s">
        <v>144</v>
      </c>
      <c r="D9054" s="72" t="s">
        <v>12</v>
      </c>
      <c r="E9054" s="72" t="s">
        <v>181</v>
      </c>
      <c r="F9054" s="73">
        <v>-104</v>
      </c>
      <c r="G9054" s="72" t="s">
        <v>14</v>
      </c>
      <c r="H9054" s="72" t="s">
        <v>15</v>
      </c>
      <c r="I9054" s="72" t="s">
        <v>16</v>
      </c>
      <c r="J9054" s="72" t="s">
        <v>18</v>
      </c>
      <c r="K9054" s="72" t="s">
        <v>147</v>
      </c>
      <c r="L9054" s="72" t="s">
        <v>369</v>
      </c>
      <c r="M9054" s="72"/>
    </row>
    <row r="9055" spans="2:13" x14ac:dyDescent="0.25">
      <c r="B9055" s="72" t="s">
        <v>143</v>
      </c>
      <c r="C9055" s="72" t="s">
        <v>144</v>
      </c>
      <c r="D9055" s="72" t="s">
        <v>12</v>
      </c>
      <c r="E9055" s="72" t="s">
        <v>188</v>
      </c>
      <c r="F9055" s="73">
        <v>9241</v>
      </c>
      <c r="G9055" s="72" t="s">
        <v>14</v>
      </c>
      <c r="H9055" s="72" t="s">
        <v>15</v>
      </c>
      <c r="I9055" s="72" t="s">
        <v>136</v>
      </c>
      <c r="J9055" s="72" t="s">
        <v>18</v>
      </c>
      <c r="K9055" s="72" t="s">
        <v>147</v>
      </c>
      <c r="L9055" s="72" t="s">
        <v>369</v>
      </c>
      <c r="M9055" s="72" t="s">
        <v>151</v>
      </c>
    </row>
    <row r="9056" spans="2:13" x14ac:dyDescent="0.25">
      <c r="B9056" s="72" t="s">
        <v>143</v>
      </c>
      <c r="C9056" s="72" t="s">
        <v>144</v>
      </c>
      <c r="D9056" s="72" t="s">
        <v>12</v>
      </c>
      <c r="E9056" s="72" t="s">
        <v>188</v>
      </c>
      <c r="F9056" s="73">
        <v>3881013</v>
      </c>
      <c r="G9056" s="72" t="s">
        <v>14</v>
      </c>
      <c r="H9056" s="72" t="s">
        <v>15</v>
      </c>
      <c r="I9056" s="72" t="s">
        <v>16</v>
      </c>
      <c r="J9056" s="72" t="s">
        <v>18</v>
      </c>
      <c r="K9056" s="72" t="s">
        <v>33</v>
      </c>
      <c r="L9056" s="72" t="s">
        <v>458</v>
      </c>
      <c r="M9056" s="72" t="s">
        <v>151</v>
      </c>
    </row>
    <row r="9057" spans="2:13" x14ac:dyDescent="0.25">
      <c r="B9057" s="72" t="s">
        <v>143</v>
      </c>
      <c r="C9057" s="72" t="s">
        <v>144</v>
      </c>
      <c r="D9057" s="72" t="s">
        <v>12</v>
      </c>
      <c r="E9057" s="72" t="s">
        <v>181</v>
      </c>
      <c r="F9057" s="73">
        <v>-4</v>
      </c>
      <c r="G9057" s="72" t="s">
        <v>14</v>
      </c>
      <c r="H9057" s="72" t="s">
        <v>15</v>
      </c>
      <c r="I9057" s="72" t="s">
        <v>16</v>
      </c>
      <c r="J9057" s="72" t="s">
        <v>18</v>
      </c>
      <c r="K9057" s="72" t="s">
        <v>189</v>
      </c>
      <c r="L9057" s="72" t="s">
        <v>623</v>
      </c>
      <c r="M9057" s="72"/>
    </row>
    <row r="9058" spans="2:13" x14ac:dyDescent="0.25">
      <c r="B9058" s="72" t="s">
        <v>143</v>
      </c>
      <c r="C9058" s="72" t="s">
        <v>144</v>
      </c>
      <c r="D9058" s="72" t="s">
        <v>12</v>
      </c>
      <c r="E9058" s="72" t="s">
        <v>188</v>
      </c>
      <c r="F9058" s="73">
        <v>606622</v>
      </c>
      <c r="G9058" s="72" t="s">
        <v>14</v>
      </c>
      <c r="H9058" s="72" t="s">
        <v>155</v>
      </c>
      <c r="I9058" s="72" t="s">
        <v>16</v>
      </c>
      <c r="J9058" s="72" t="s">
        <v>18</v>
      </c>
      <c r="K9058" s="72" t="s">
        <v>33</v>
      </c>
      <c r="L9058" s="72" t="s">
        <v>596</v>
      </c>
      <c r="M9058" s="72" t="s">
        <v>151</v>
      </c>
    </row>
    <row r="9059" spans="2:13" x14ac:dyDescent="0.25">
      <c r="B9059" s="72" t="s">
        <v>143</v>
      </c>
      <c r="C9059" s="72" t="s">
        <v>144</v>
      </c>
      <c r="D9059" s="72" t="s">
        <v>12</v>
      </c>
      <c r="E9059" s="72" t="s">
        <v>177</v>
      </c>
      <c r="F9059" s="73">
        <v>503</v>
      </c>
      <c r="G9059" s="72" t="s">
        <v>14</v>
      </c>
      <c r="H9059" s="72" t="s">
        <v>15</v>
      </c>
      <c r="I9059" s="72" t="s">
        <v>136</v>
      </c>
      <c r="J9059" s="72" t="s">
        <v>18</v>
      </c>
      <c r="K9059" s="72" t="s">
        <v>21</v>
      </c>
      <c r="L9059" s="72" t="s">
        <v>274</v>
      </c>
      <c r="M9059" s="72"/>
    </row>
    <row r="9060" spans="2:13" x14ac:dyDescent="0.25">
      <c r="B9060" s="72" t="s">
        <v>143</v>
      </c>
      <c r="C9060" s="72" t="s">
        <v>144</v>
      </c>
      <c r="D9060" s="72" t="s">
        <v>12</v>
      </c>
      <c r="E9060" s="72" t="s">
        <v>219</v>
      </c>
      <c r="F9060" s="73">
        <v>970398</v>
      </c>
      <c r="G9060" s="72" t="s">
        <v>14</v>
      </c>
      <c r="H9060" s="72" t="s">
        <v>155</v>
      </c>
      <c r="I9060" s="72" t="s">
        <v>16</v>
      </c>
      <c r="J9060" s="72" t="s">
        <v>18</v>
      </c>
      <c r="K9060" s="72" t="s">
        <v>33</v>
      </c>
      <c r="L9060" s="72" t="s">
        <v>307</v>
      </c>
      <c r="M9060" s="72"/>
    </row>
    <row r="9061" spans="2:13" x14ac:dyDescent="0.25">
      <c r="B9061" s="72" t="s">
        <v>143</v>
      </c>
      <c r="C9061" s="72" t="s">
        <v>144</v>
      </c>
      <c r="D9061" s="72" t="s">
        <v>12</v>
      </c>
      <c r="E9061" s="72" t="s">
        <v>724</v>
      </c>
      <c r="F9061" s="73">
        <v>18923</v>
      </c>
      <c r="G9061" s="72" t="s">
        <v>14</v>
      </c>
      <c r="H9061" s="72" t="s">
        <v>155</v>
      </c>
      <c r="I9061" s="72" t="s">
        <v>136</v>
      </c>
      <c r="J9061" s="72" t="s">
        <v>18</v>
      </c>
      <c r="K9061" s="72"/>
      <c r="L9061" s="72"/>
      <c r="M9061" s="72" t="s">
        <v>384</v>
      </c>
    </row>
    <row r="9062" spans="2:13" x14ac:dyDescent="0.25">
      <c r="B9062" s="72" t="s">
        <v>143</v>
      </c>
      <c r="C9062" s="72" t="s">
        <v>144</v>
      </c>
      <c r="D9062" s="72" t="s">
        <v>12</v>
      </c>
      <c r="E9062" s="72" t="s">
        <v>280</v>
      </c>
      <c r="F9062" s="73">
        <v>105819</v>
      </c>
      <c r="G9062" s="72" t="s">
        <v>14</v>
      </c>
      <c r="H9062" s="72" t="s">
        <v>15</v>
      </c>
      <c r="I9062" s="72" t="s">
        <v>16</v>
      </c>
      <c r="J9062" s="72" t="s">
        <v>18</v>
      </c>
      <c r="K9062" s="72" t="s">
        <v>33</v>
      </c>
      <c r="L9062" s="72" t="s">
        <v>490</v>
      </c>
      <c r="M9062" s="72" t="s">
        <v>159</v>
      </c>
    </row>
    <row r="9063" spans="2:13" x14ac:dyDescent="0.25">
      <c r="B9063" s="72" t="s">
        <v>143</v>
      </c>
      <c r="C9063" s="72" t="s">
        <v>144</v>
      </c>
      <c r="D9063" s="72" t="s">
        <v>12</v>
      </c>
      <c r="E9063" s="72" t="s">
        <v>199</v>
      </c>
      <c r="F9063" s="73">
        <v>1988</v>
      </c>
      <c r="G9063" s="72" t="s">
        <v>14</v>
      </c>
      <c r="H9063" s="72" t="s">
        <v>15</v>
      </c>
      <c r="I9063" s="72" t="s">
        <v>16</v>
      </c>
      <c r="J9063" s="72" t="s">
        <v>18</v>
      </c>
      <c r="K9063" s="72" t="s">
        <v>214</v>
      </c>
      <c r="L9063" s="72" t="s">
        <v>678</v>
      </c>
      <c r="M9063" s="72"/>
    </row>
    <row r="9064" spans="2:13" x14ac:dyDescent="0.25">
      <c r="B9064" s="72" t="s">
        <v>143</v>
      </c>
      <c r="C9064" s="72" t="s">
        <v>144</v>
      </c>
      <c r="D9064" s="72" t="s">
        <v>12</v>
      </c>
      <c r="E9064" s="72" t="s">
        <v>229</v>
      </c>
      <c r="F9064" s="73">
        <v>-12179</v>
      </c>
      <c r="G9064" s="72" t="s">
        <v>14</v>
      </c>
      <c r="H9064" s="72" t="s">
        <v>15</v>
      </c>
      <c r="I9064" s="72" t="s">
        <v>16</v>
      </c>
      <c r="J9064" s="72" t="s">
        <v>18</v>
      </c>
      <c r="K9064" s="72" t="s">
        <v>147</v>
      </c>
      <c r="L9064" s="72" t="s">
        <v>417</v>
      </c>
      <c r="M9064" s="72"/>
    </row>
    <row r="9065" spans="2:13" x14ac:dyDescent="0.25">
      <c r="B9065" s="72" t="s">
        <v>143</v>
      </c>
      <c r="C9065" s="72" t="s">
        <v>144</v>
      </c>
      <c r="D9065" s="72" t="s">
        <v>12</v>
      </c>
      <c r="E9065" s="72" t="s">
        <v>328</v>
      </c>
      <c r="F9065" s="73">
        <v>47301</v>
      </c>
      <c r="G9065" s="72" t="s">
        <v>14</v>
      </c>
      <c r="H9065" s="72" t="s">
        <v>15</v>
      </c>
      <c r="I9065" s="72" t="s">
        <v>16</v>
      </c>
      <c r="J9065" s="72" t="s">
        <v>18</v>
      </c>
      <c r="K9065" s="72" t="s">
        <v>267</v>
      </c>
      <c r="L9065" s="72" t="s">
        <v>342</v>
      </c>
      <c r="M9065" s="72" t="s">
        <v>159</v>
      </c>
    </row>
    <row r="9066" spans="2:13" x14ac:dyDescent="0.25">
      <c r="B9066" s="72" t="s">
        <v>143</v>
      </c>
      <c r="C9066" s="72" t="s">
        <v>144</v>
      </c>
      <c r="D9066" s="72" t="s">
        <v>12</v>
      </c>
      <c r="E9066" s="72" t="s">
        <v>240</v>
      </c>
      <c r="F9066" s="73">
        <v>-8707</v>
      </c>
      <c r="G9066" s="72" t="s">
        <v>14</v>
      </c>
      <c r="H9066" s="72" t="s">
        <v>155</v>
      </c>
      <c r="I9066" s="72" t="s">
        <v>16</v>
      </c>
      <c r="J9066" s="72" t="s">
        <v>18</v>
      </c>
      <c r="K9066" s="72" t="s">
        <v>33</v>
      </c>
      <c r="L9066" s="72" t="s">
        <v>348</v>
      </c>
      <c r="M9066" s="72"/>
    </row>
    <row r="9067" spans="2:13" x14ac:dyDescent="0.25">
      <c r="B9067" s="72" t="s">
        <v>143</v>
      </c>
      <c r="C9067" s="72" t="s">
        <v>144</v>
      </c>
      <c r="D9067" s="72" t="s">
        <v>12</v>
      </c>
      <c r="E9067" s="72" t="s">
        <v>188</v>
      </c>
      <c r="F9067" s="73">
        <v>490243</v>
      </c>
      <c r="G9067" s="72" t="s">
        <v>14</v>
      </c>
      <c r="H9067" s="72" t="s">
        <v>15</v>
      </c>
      <c r="I9067" s="72" t="s">
        <v>16</v>
      </c>
      <c r="J9067" s="72" t="s">
        <v>18</v>
      </c>
      <c r="K9067" s="72" t="s">
        <v>267</v>
      </c>
      <c r="L9067" s="72" t="s">
        <v>321</v>
      </c>
      <c r="M9067" s="72" t="s">
        <v>163</v>
      </c>
    </row>
    <row r="9068" spans="2:13" x14ac:dyDescent="0.25">
      <c r="B9068" s="72" t="s">
        <v>143</v>
      </c>
      <c r="C9068" s="72" t="s">
        <v>144</v>
      </c>
      <c r="D9068" s="72" t="s">
        <v>12</v>
      </c>
      <c r="E9068" s="72" t="s">
        <v>160</v>
      </c>
      <c r="F9068" s="73">
        <v>149914</v>
      </c>
      <c r="G9068" s="72" t="s">
        <v>14</v>
      </c>
      <c r="H9068" s="72" t="s">
        <v>15</v>
      </c>
      <c r="I9068" s="72" t="s">
        <v>16</v>
      </c>
      <c r="J9068" s="72" t="s">
        <v>18</v>
      </c>
      <c r="K9068" s="72" t="s">
        <v>257</v>
      </c>
      <c r="L9068" s="72" t="s">
        <v>258</v>
      </c>
      <c r="M9068" s="72" t="s">
        <v>248</v>
      </c>
    </row>
    <row r="9069" spans="2:13" x14ac:dyDescent="0.25">
      <c r="B9069" s="72" t="s">
        <v>143</v>
      </c>
      <c r="C9069" s="72" t="s">
        <v>144</v>
      </c>
      <c r="D9069" s="72" t="s">
        <v>12</v>
      </c>
      <c r="E9069" s="72" t="s">
        <v>229</v>
      </c>
      <c r="F9069" s="73">
        <v>-20578</v>
      </c>
      <c r="G9069" s="72" t="s">
        <v>14</v>
      </c>
      <c r="H9069" s="72" t="s">
        <v>15</v>
      </c>
      <c r="I9069" s="72" t="s">
        <v>16</v>
      </c>
      <c r="J9069" s="72" t="s">
        <v>18</v>
      </c>
      <c r="K9069" s="72" t="s">
        <v>168</v>
      </c>
      <c r="L9069" s="72" t="s">
        <v>288</v>
      </c>
      <c r="M9069" s="72"/>
    </row>
    <row r="9070" spans="2:13" x14ac:dyDescent="0.25">
      <c r="B9070" s="72" t="s">
        <v>143</v>
      </c>
      <c r="C9070" s="72" t="s">
        <v>144</v>
      </c>
      <c r="D9070" s="72" t="s">
        <v>12</v>
      </c>
      <c r="E9070" s="72" t="s">
        <v>219</v>
      </c>
      <c r="F9070" s="73">
        <v>2389172</v>
      </c>
      <c r="G9070" s="72" t="s">
        <v>14</v>
      </c>
      <c r="H9070" s="72" t="s">
        <v>15</v>
      </c>
      <c r="I9070" s="72" t="s">
        <v>16</v>
      </c>
      <c r="J9070" s="72" t="s">
        <v>18</v>
      </c>
      <c r="K9070" s="72" t="s">
        <v>33</v>
      </c>
      <c r="L9070" s="72" t="s">
        <v>435</v>
      </c>
      <c r="M9070" s="72"/>
    </row>
    <row r="9071" spans="2:13" x14ac:dyDescent="0.25">
      <c r="B9071" s="72" t="s">
        <v>143</v>
      </c>
      <c r="C9071" s="72" t="s">
        <v>144</v>
      </c>
      <c r="D9071" s="72" t="s">
        <v>12</v>
      </c>
      <c r="E9071" s="72" t="s">
        <v>154</v>
      </c>
      <c r="F9071" s="73">
        <v>-39539</v>
      </c>
      <c r="G9071" s="72" t="s">
        <v>14</v>
      </c>
      <c r="H9071" s="72" t="s">
        <v>15</v>
      </c>
      <c r="I9071" s="72" t="s">
        <v>16</v>
      </c>
      <c r="J9071" s="72" t="s">
        <v>18</v>
      </c>
      <c r="K9071" s="72" t="s">
        <v>257</v>
      </c>
      <c r="L9071" s="72" t="s">
        <v>634</v>
      </c>
      <c r="M9071" s="72"/>
    </row>
    <row r="9072" spans="2:13" x14ac:dyDescent="0.25">
      <c r="B9072" s="72" t="s">
        <v>143</v>
      </c>
      <c r="C9072" s="72" t="s">
        <v>144</v>
      </c>
      <c r="D9072" s="72" t="s">
        <v>12</v>
      </c>
      <c r="E9072" s="72" t="s">
        <v>145</v>
      </c>
      <c r="F9072" s="73">
        <v>-38</v>
      </c>
      <c r="G9072" s="72" t="s">
        <v>14</v>
      </c>
      <c r="H9072" s="72" t="s">
        <v>155</v>
      </c>
      <c r="I9072" s="72" t="s">
        <v>136</v>
      </c>
      <c r="J9072" s="72" t="s">
        <v>18</v>
      </c>
      <c r="K9072" s="72" t="s">
        <v>21</v>
      </c>
      <c r="L9072" s="72" t="s">
        <v>325</v>
      </c>
      <c r="M9072" s="72"/>
    </row>
    <row r="9073" spans="2:13" x14ac:dyDescent="0.25">
      <c r="B9073" s="72" t="s">
        <v>143</v>
      </c>
      <c r="C9073" s="72" t="s">
        <v>144</v>
      </c>
      <c r="D9073" s="72" t="s">
        <v>12</v>
      </c>
      <c r="E9073" s="72" t="s">
        <v>201</v>
      </c>
      <c r="F9073" s="73">
        <v>32278</v>
      </c>
      <c r="G9073" s="72" t="s">
        <v>14</v>
      </c>
      <c r="H9073" s="72" t="s">
        <v>155</v>
      </c>
      <c r="I9073" s="72" t="s">
        <v>16</v>
      </c>
      <c r="J9073" s="72" t="s">
        <v>18</v>
      </c>
      <c r="K9073" s="72" t="s">
        <v>147</v>
      </c>
      <c r="L9073" s="72" t="s">
        <v>223</v>
      </c>
      <c r="M9073" s="72" t="s">
        <v>159</v>
      </c>
    </row>
    <row r="9074" spans="2:13" x14ac:dyDescent="0.25">
      <c r="B9074" s="72" t="s">
        <v>143</v>
      </c>
      <c r="C9074" s="72" t="s">
        <v>144</v>
      </c>
      <c r="D9074" s="72" t="s">
        <v>12</v>
      </c>
      <c r="E9074" s="72" t="s">
        <v>175</v>
      </c>
      <c r="F9074" s="73">
        <v>-2469477</v>
      </c>
      <c r="G9074" s="72" t="s">
        <v>14</v>
      </c>
      <c r="H9074" s="72" t="s">
        <v>15</v>
      </c>
      <c r="I9074" s="72" t="s">
        <v>16</v>
      </c>
      <c r="J9074" s="72" t="s">
        <v>18</v>
      </c>
      <c r="K9074" s="72" t="s">
        <v>33</v>
      </c>
      <c r="L9074" s="72" t="s">
        <v>653</v>
      </c>
      <c r="M9074" s="72"/>
    </row>
    <row r="9075" spans="2:13" x14ac:dyDescent="0.25">
      <c r="B9075" s="72" t="s">
        <v>143</v>
      </c>
      <c r="C9075" s="72" t="s">
        <v>144</v>
      </c>
      <c r="D9075" s="72" t="s">
        <v>12</v>
      </c>
      <c r="E9075" s="72" t="s">
        <v>197</v>
      </c>
      <c r="F9075" s="73">
        <v>314953</v>
      </c>
      <c r="G9075" s="72" t="s">
        <v>14</v>
      </c>
      <c r="H9075" s="72" t="s">
        <v>155</v>
      </c>
      <c r="I9075" s="72" t="s">
        <v>16</v>
      </c>
      <c r="J9075" s="72" t="s">
        <v>18</v>
      </c>
      <c r="K9075" s="72" t="s">
        <v>33</v>
      </c>
      <c r="L9075" s="72" t="s">
        <v>598</v>
      </c>
      <c r="M9075" s="72" t="s">
        <v>191</v>
      </c>
    </row>
    <row r="9076" spans="2:13" x14ac:dyDescent="0.25">
      <c r="B9076" s="72" t="s">
        <v>143</v>
      </c>
      <c r="C9076" s="72" t="s">
        <v>144</v>
      </c>
      <c r="D9076" s="72" t="s">
        <v>12</v>
      </c>
      <c r="E9076" s="72" t="s">
        <v>199</v>
      </c>
      <c r="F9076" s="73">
        <v>532</v>
      </c>
      <c r="G9076" s="72" t="s">
        <v>14</v>
      </c>
      <c r="H9076" s="72" t="s">
        <v>15</v>
      </c>
      <c r="I9076" s="72" t="s">
        <v>16</v>
      </c>
      <c r="J9076" s="72" t="s">
        <v>18</v>
      </c>
      <c r="K9076" s="72" t="s">
        <v>33</v>
      </c>
      <c r="L9076" s="72" t="s">
        <v>598</v>
      </c>
      <c r="M9076" s="72"/>
    </row>
    <row r="9077" spans="2:13" x14ac:dyDescent="0.25">
      <c r="B9077" s="72" t="s">
        <v>143</v>
      </c>
      <c r="C9077" s="72" t="s">
        <v>144</v>
      </c>
      <c r="D9077" s="72" t="s">
        <v>12</v>
      </c>
      <c r="E9077" s="72" t="s">
        <v>244</v>
      </c>
      <c r="F9077" s="73">
        <v>32524</v>
      </c>
      <c r="G9077" s="72" t="s">
        <v>14</v>
      </c>
      <c r="H9077" s="72" t="s">
        <v>155</v>
      </c>
      <c r="I9077" s="72" t="s">
        <v>16</v>
      </c>
      <c r="J9077" s="72" t="s">
        <v>18</v>
      </c>
      <c r="K9077" s="72" t="s">
        <v>33</v>
      </c>
      <c r="L9077" s="72" t="s">
        <v>552</v>
      </c>
      <c r="M9077" s="72" t="s">
        <v>191</v>
      </c>
    </row>
    <row r="9078" spans="2:13" x14ac:dyDescent="0.25">
      <c r="B9078" s="72" t="s">
        <v>143</v>
      </c>
      <c r="C9078" s="72" t="s">
        <v>144</v>
      </c>
      <c r="D9078" s="72" t="s">
        <v>12</v>
      </c>
      <c r="E9078" s="72" t="s">
        <v>282</v>
      </c>
      <c r="F9078" s="73">
        <v>-320</v>
      </c>
      <c r="G9078" s="72" t="s">
        <v>14</v>
      </c>
      <c r="H9078" s="72" t="s">
        <v>15</v>
      </c>
      <c r="I9078" s="72" t="s">
        <v>16</v>
      </c>
      <c r="J9078" s="72" t="s">
        <v>18</v>
      </c>
      <c r="K9078" s="72" t="s">
        <v>147</v>
      </c>
      <c r="L9078" s="72" t="s">
        <v>309</v>
      </c>
      <c r="M9078" s="72"/>
    </row>
    <row r="9079" spans="2:13" x14ac:dyDescent="0.25">
      <c r="B9079" s="72" t="s">
        <v>143</v>
      </c>
      <c r="C9079" s="72" t="s">
        <v>144</v>
      </c>
      <c r="D9079" s="72" t="s">
        <v>12</v>
      </c>
      <c r="E9079" s="72" t="s">
        <v>229</v>
      </c>
      <c r="F9079" s="73">
        <v>-591</v>
      </c>
      <c r="G9079" s="72" t="s">
        <v>31</v>
      </c>
      <c r="H9079" s="72" t="s">
        <v>15</v>
      </c>
      <c r="I9079" s="72" t="s">
        <v>16</v>
      </c>
      <c r="J9079" s="72" t="s">
        <v>32</v>
      </c>
      <c r="K9079" s="72" t="s">
        <v>214</v>
      </c>
      <c r="L9079" s="72" t="s">
        <v>560</v>
      </c>
      <c r="M9079" s="72"/>
    </row>
    <row r="9080" spans="2:13" x14ac:dyDescent="0.25">
      <c r="B9080" s="72" t="s">
        <v>143</v>
      </c>
      <c r="C9080" s="72" t="s">
        <v>144</v>
      </c>
      <c r="D9080" s="72" t="s">
        <v>12</v>
      </c>
      <c r="E9080" s="72" t="s">
        <v>335</v>
      </c>
      <c r="F9080" s="73">
        <v>1366262</v>
      </c>
      <c r="G9080" s="72" t="s">
        <v>14</v>
      </c>
      <c r="H9080" s="72" t="s">
        <v>15</v>
      </c>
      <c r="I9080" s="72" t="s">
        <v>16</v>
      </c>
      <c r="J9080" s="72" t="s">
        <v>18</v>
      </c>
      <c r="K9080" s="72" t="s">
        <v>267</v>
      </c>
      <c r="L9080" s="72" t="s">
        <v>340</v>
      </c>
      <c r="M9080" s="72" t="s">
        <v>334</v>
      </c>
    </row>
    <row r="9081" spans="2:13" x14ac:dyDescent="0.25">
      <c r="B9081" s="72" t="s">
        <v>143</v>
      </c>
      <c r="C9081" s="72" t="s">
        <v>144</v>
      </c>
      <c r="D9081" s="72" t="s">
        <v>12</v>
      </c>
      <c r="E9081" s="72" t="s">
        <v>160</v>
      </c>
      <c r="F9081" s="73">
        <v>306639</v>
      </c>
      <c r="G9081" s="72" t="s">
        <v>14</v>
      </c>
      <c r="H9081" s="72" t="s">
        <v>15</v>
      </c>
      <c r="I9081" s="72" t="s">
        <v>16</v>
      </c>
      <c r="J9081" s="72" t="s">
        <v>18</v>
      </c>
      <c r="K9081" s="72" t="s">
        <v>245</v>
      </c>
      <c r="L9081" s="72" t="s">
        <v>246</v>
      </c>
      <c r="M9081" s="72" t="s">
        <v>163</v>
      </c>
    </row>
    <row r="9082" spans="2:13" x14ac:dyDescent="0.25">
      <c r="B9082" s="72" t="s">
        <v>143</v>
      </c>
      <c r="C9082" s="72" t="s">
        <v>144</v>
      </c>
      <c r="D9082" s="72" t="s">
        <v>12</v>
      </c>
      <c r="E9082" s="72" t="s">
        <v>177</v>
      </c>
      <c r="F9082" s="73">
        <v>24326</v>
      </c>
      <c r="G9082" s="72" t="s">
        <v>14</v>
      </c>
      <c r="H9082" s="72" t="s">
        <v>15</v>
      </c>
      <c r="I9082" s="72" t="s">
        <v>16</v>
      </c>
      <c r="J9082" s="72" t="s">
        <v>18</v>
      </c>
      <c r="K9082" s="72" t="s">
        <v>33</v>
      </c>
      <c r="L9082" s="72" t="s">
        <v>320</v>
      </c>
      <c r="M9082" s="72"/>
    </row>
    <row r="9083" spans="2:13" x14ac:dyDescent="0.25">
      <c r="B9083" s="72" t="s">
        <v>143</v>
      </c>
      <c r="C9083" s="72" t="s">
        <v>144</v>
      </c>
      <c r="D9083" s="72" t="s">
        <v>12</v>
      </c>
      <c r="E9083" s="72" t="s">
        <v>646</v>
      </c>
      <c r="F9083" s="73">
        <v>1</v>
      </c>
      <c r="G9083" s="72" t="s">
        <v>14</v>
      </c>
      <c r="H9083" s="72" t="s">
        <v>15</v>
      </c>
      <c r="I9083" s="72" t="s">
        <v>16</v>
      </c>
      <c r="J9083" s="72" t="s">
        <v>18</v>
      </c>
      <c r="K9083" s="72" t="s">
        <v>214</v>
      </c>
      <c r="L9083" s="72" t="s">
        <v>450</v>
      </c>
      <c r="M9083" s="72"/>
    </row>
    <row r="9084" spans="2:13" x14ac:dyDescent="0.25">
      <c r="B9084" s="72" t="s">
        <v>143</v>
      </c>
      <c r="C9084" s="72" t="s">
        <v>144</v>
      </c>
      <c r="D9084" s="72" t="s">
        <v>12</v>
      </c>
      <c r="E9084" s="72" t="s">
        <v>219</v>
      </c>
      <c r="F9084" s="73">
        <v>315928</v>
      </c>
      <c r="G9084" s="72" t="s">
        <v>14</v>
      </c>
      <c r="H9084" s="72" t="s">
        <v>15</v>
      </c>
      <c r="I9084" s="72" t="s">
        <v>16</v>
      </c>
      <c r="J9084" s="72" t="s">
        <v>18</v>
      </c>
      <c r="K9084" s="72" t="s">
        <v>24</v>
      </c>
      <c r="L9084" s="72" t="s">
        <v>676</v>
      </c>
      <c r="M9084" s="72"/>
    </row>
    <row r="9085" spans="2:13" x14ac:dyDescent="0.25">
      <c r="B9085" s="72" t="s">
        <v>143</v>
      </c>
      <c r="C9085" s="72" t="s">
        <v>144</v>
      </c>
      <c r="D9085" s="72" t="s">
        <v>12</v>
      </c>
      <c r="E9085" s="72" t="s">
        <v>199</v>
      </c>
      <c r="F9085" s="73">
        <v>66</v>
      </c>
      <c r="G9085" s="72" t="s">
        <v>14</v>
      </c>
      <c r="H9085" s="72" t="s">
        <v>15</v>
      </c>
      <c r="I9085" s="72" t="s">
        <v>136</v>
      </c>
      <c r="J9085" s="72" t="s">
        <v>18</v>
      </c>
      <c r="K9085" s="72" t="s">
        <v>33</v>
      </c>
      <c r="L9085" s="72" t="s">
        <v>686</v>
      </c>
      <c r="M9085" s="72"/>
    </row>
    <row r="9086" spans="2:13" x14ac:dyDescent="0.25">
      <c r="B9086" s="72" t="s">
        <v>143</v>
      </c>
      <c r="C9086" s="72" t="s">
        <v>144</v>
      </c>
      <c r="D9086" s="72" t="s">
        <v>12</v>
      </c>
      <c r="E9086" s="72" t="s">
        <v>873</v>
      </c>
      <c r="F9086" s="73">
        <v>300012</v>
      </c>
      <c r="G9086" s="72" t="s">
        <v>14</v>
      </c>
      <c r="H9086" s="72" t="s">
        <v>15</v>
      </c>
      <c r="I9086" s="72" t="s">
        <v>16</v>
      </c>
      <c r="J9086" s="72" t="s">
        <v>18</v>
      </c>
      <c r="K9086" s="72"/>
      <c r="L9086" s="72"/>
      <c r="M9086" s="72"/>
    </row>
    <row r="9087" spans="2:13" x14ac:dyDescent="0.25">
      <c r="B9087" s="72" t="s">
        <v>143</v>
      </c>
      <c r="C9087" s="72" t="s">
        <v>144</v>
      </c>
      <c r="D9087" s="72" t="s">
        <v>12</v>
      </c>
      <c r="E9087" s="72" t="s">
        <v>874</v>
      </c>
      <c r="F9087" s="73">
        <v>1531021</v>
      </c>
      <c r="G9087" s="72" t="s">
        <v>14</v>
      </c>
      <c r="H9087" s="72" t="s">
        <v>155</v>
      </c>
      <c r="I9087" s="72" t="s">
        <v>16</v>
      </c>
      <c r="J9087" s="72" t="s">
        <v>18</v>
      </c>
      <c r="K9087" s="72"/>
      <c r="L9087" s="72"/>
      <c r="M9087" s="72" t="s">
        <v>151</v>
      </c>
    </row>
    <row r="9088" spans="2:13" x14ac:dyDescent="0.25">
      <c r="B9088" s="72" t="s">
        <v>143</v>
      </c>
      <c r="C9088" s="72" t="s">
        <v>144</v>
      </c>
      <c r="D9088" s="72" t="s">
        <v>12</v>
      </c>
      <c r="E9088" s="72" t="s">
        <v>188</v>
      </c>
      <c r="F9088" s="73">
        <v>201810</v>
      </c>
      <c r="G9088" s="72" t="s">
        <v>31</v>
      </c>
      <c r="H9088" s="72" t="s">
        <v>15</v>
      </c>
      <c r="I9088" s="72" t="s">
        <v>16</v>
      </c>
      <c r="J9088" s="72" t="s">
        <v>821</v>
      </c>
      <c r="K9088" s="72" t="s">
        <v>24</v>
      </c>
      <c r="L9088" s="72" t="s">
        <v>264</v>
      </c>
      <c r="M9088" s="72" t="s">
        <v>151</v>
      </c>
    </row>
    <row r="9089" spans="2:13" x14ac:dyDescent="0.25">
      <c r="B9089" s="72" t="s">
        <v>143</v>
      </c>
      <c r="C9089" s="72" t="s">
        <v>144</v>
      </c>
      <c r="D9089" s="72" t="s">
        <v>12</v>
      </c>
      <c r="E9089" s="72" t="s">
        <v>145</v>
      </c>
      <c r="F9089" s="73">
        <v>-51693</v>
      </c>
      <c r="G9089" s="72" t="s">
        <v>14</v>
      </c>
      <c r="H9089" s="72" t="s">
        <v>15</v>
      </c>
      <c r="I9089" s="72" t="s">
        <v>16</v>
      </c>
      <c r="J9089" s="72" t="s">
        <v>18</v>
      </c>
      <c r="K9089" s="72" t="s">
        <v>205</v>
      </c>
      <c r="L9089" s="72" t="s">
        <v>658</v>
      </c>
      <c r="M9089" s="72"/>
    </row>
    <row r="9090" spans="2:13" x14ac:dyDescent="0.25">
      <c r="B9090" s="72" t="s">
        <v>143</v>
      </c>
      <c r="C9090" s="72" t="s">
        <v>144</v>
      </c>
      <c r="D9090" s="72" t="s">
        <v>12</v>
      </c>
      <c r="E9090" s="72" t="s">
        <v>177</v>
      </c>
      <c r="F9090" s="73">
        <v>127</v>
      </c>
      <c r="G9090" s="72" t="s">
        <v>14</v>
      </c>
      <c r="H9090" s="72" t="s">
        <v>155</v>
      </c>
      <c r="I9090" s="72" t="s">
        <v>16</v>
      </c>
      <c r="J9090" s="72" t="s">
        <v>18</v>
      </c>
      <c r="K9090" s="72" t="s">
        <v>267</v>
      </c>
      <c r="L9090" s="72" t="s">
        <v>836</v>
      </c>
      <c r="M9090" s="72"/>
    </row>
    <row r="9091" spans="2:13" x14ac:dyDescent="0.25">
      <c r="B9091" s="72" t="s">
        <v>143</v>
      </c>
      <c r="C9091" s="72" t="s">
        <v>144</v>
      </c>
      <c r="D9091" s="72" t="s">
        <v>12</v>
      </c>
      <c r="E9091" s="72" t="s">
        <v>219</v>
      </c>
      <c r="F9091" s="73">
        <v>156893</v>
      </c>
      <c r="G9091" s="72" t="s">
        <v>14</v>
      </c>
      <c r="H9091" s="72" t="s">
        <v>15</v>
      </c>
      <c r="I9091" s="72" t="s">
        <v>16</v>
      </c>
      <c r="J9091" s="72" t="s">
        <v>18</v>
      </c>
      <c r="K9091" s="72" t="s">
        <v>205</v>
      </c>
      <c r="L9091" s="72" t="s">
        <v>460</v>
      </c>
      <c r="M9091" s="72"/>
    </row>
    <row r="9092" spans="2:13" x14ac:dyDescent="0.25">
      <c r="B9092" s="72" t="s">
        <v>143</v>
      </c>
      <c r="C9092" s="72" t="s">
        <v>144</v>
      </c>
      <c r="D9092" s="72" t="s">
        <v>12</v>
      </c>
      <c r="E9092" s="72" t="s">
        <v>145</v>
      </c>
      <c r="F9092" s="73">
        <v>-488</v>
      </c>
      <c r="G9092" s="72" t="s">
        <v>14</v>
      </c>
      <c r="H9092" s="72" t="s">
        <v>15</v>
      </c>
      <c r="I9092" s="72" t="s">
        <v>16</v>
      </c>
      <c r="J9092" s="72" t="s">
        <v>18</v>
      </c>
      <c r="K9092" s="72" t="s">
        <v>33</v>
      </c>
      <c r="L9092" s="72" t="s">
        <v>397</v>
      </c>
      <c r="M9092" s="72"/>
    </row>
    <row r="9093" spans="2:13" x14ac:dyDescent="0.25">
      <c r="B9093" s="72" t="s">
        <v>143</v>
      </c>
      <c r="C9093" s="72" t="s">
        <v>144</v>
      </c>
      <c r="D9093" s="72" t="s">
        <v>12</v>
      </c>
      <c r="E9093" s="72" t="s">
        <v>152</v>
      </c>
      <c r="F9093" s="73">
        <v>-77247</v>
      </c>
      <c r="G9093" s="72" t="s">
        <v>14</v>
      </c>
      <c r="H9093" s="72" t="s">
        <v>155</v>
      </c>
      <c r="I9093" s="72" t="s">
        <v>16</v>
      </c>
      <c r="J9093" s="72" t="s">
        <v>371</v>
      </c>
      <c r="K9093" s="72" t="s">
        <v>33</v>
      </c>
      <c r="L9093" s="72" t="s">
        <v>497</v>
      </c>
      <c r="M9093" s="72"/>
    </row>
    <row r="9094" spans="2:13" x14ac:dyDescent="0.25">
      <c r="B9094" s="72" t="s">
        <v>143</v>
      </c>
      <c r="C9094" s="72" t="s">
        <v>144</v>
      </c>
      <c r="D9094" s="72" t="s">
        <v>12</v>
      </c>
      <c r="E9094" s="72" t="s">
        <v>170</v>
      </c>
      <c r="F9094" s="73">
        <v>30584</v>
      </c>
      <c r="G9094" s="72" t="s">
        <v>14</v>
      </c>
      <c r="H9094" s="72" t="s">
        <v>15</v>
      </c>
      <c r="I9094" s="72" t="s">
        <v>136</v>
      </c>
      <c r="J9094" s="72" t="s">
        <v>18</v>
      </c>
      <c r="K9094" s="72" t="s">
        <v>205</v>
      </c>
      <c r="L9094" s="72" t="s">
        <v>540</v>
      </c>
      <c r="M9094" s="72" t="s">
        <v>248</v>
      </c>
    </row>
    <row r="9095" spans="2:13" x14ac:dyDescent="0.25">
      <c r="B9095" s="72" t="s">
        <v>143</v>
      </c>
      <c r="C9095" s="72" t="s">
        <v>144</v>
      </c>
      <c r="D9095" s="72" t="s">
        <v>12</v>
      </c>
      <c r="E9095" s="72" t="s">
        <v>160</v>
      </c>
      <c r="F9095" s="73">
        <v>286566</v>
      </c>
      <c r="G9095" s="72" t="s">
        <v>14</v>
      </c>
      <c r="H9095" s="72" t="s">
        <v>15</v>
      </c>
      <c r="I9095" s="72" t="s">
        <v>16</v>
      </c>
      <c r="J9095" s="72" t="s">
        <v>18</v>
      </c>
      <c r="K9095" s="72" t="s">
        <v>205</v>
      </c>
      <c r="L9095" s="72" t="s">
        <v>460</v>
      </c>
      <c r="M9095" s="72" t="s">
        <v>163</v>
      </c>
    </row>
    <row r="9096" spans="2:13" x14ac:dyDescent="0.25">
      <c r="B9096" s="72" t="s">
        <v>143</v>
      </c>
      <c r="C9096" s="72" t="s">
        <v>144</v>
      </c>
      <c r="D9096" s="72" t="s">
        <v>12</v>
      </c>
      <c r="E9096" s="72" t="s">
        <v>188</v>
      </c>
      <c r="F9096" s="73">
        <v>299926</v>
      </c>
      <c r="G9096" s="72" t="s">
        <v>14</v>
      </c>
      <c r="H9096" s="72" t="s">
        <v>155</v>
      </c>
      <c r="I9096" s="72" t="s">
        <v>16</v>
      </c>
      <c r="J9096" s="72" t="s">
        <v>18</v>
      </c>
      <c r="K9096" s="72" t="s">
        <v>33</v>
      </c>
      <c r="L9096" s="72" t="s">
        <v>822</v>
      </c>
      <c r="M9096" s="72" t="s">
        <v>151</v>
      </c>
    </row>
    <row r="9097" spans="2:13" x14ac:dyDescent="0.25">
      <c r="B9097" s="72" t="s">
        <v>143</v>
      </c>
      <c r="C9097" s="72" t="s">
        <v>144</v>
      </c>
      <c r="D9097" s="72" t="s">
        <v>12</v>
      </c>
      <c r="E9097" s="72" t="s">
        <v>219</v>
      </c>
      <c r="F9097" s="73">
        <v>9</v>
      </c>
      <c r="G9097" s="72" t="s">
        <v>14</v>
      </c>
      <c r="H9097" s="72" t="s">
        <v>155</v>
      </c>
      <c r="I9097" s="72" t="s">
        <v>16</v>
      </c>
      <c r="J9097" s="72" t="s">
        <v>371</v>
      </c>
      <c r="K9097" s="72" t="s">
        <v>33</v>
      </c>
      <c r="L9097" s="72" t="s">
        <v>364</v>
      </c>
      <c r="M9097" s="72"/>
    </row>
    <row r="9098" spans="2:13" x14ac:dyDescent="0.25">
      <c r="B9098" s="72" t="s">
        <v>143</v>
      </c>
      <c r="C9098" s="72" t="s">
        <v>144</v>
      </c>
      <c r="D9098" s="72" t="s">
        <v>12</v>
      </c>
      <c r="E9098" s="72" t="s">
        <v>199</v>
      </c>
      <c r="F9098" s="73">
        <v>92099</v>
      </c>
      <c r="G9098" s="72" t="s">
        <v>14</v>
      </c>
      <c r="H9098" s="72" t="s">
        <v>15</v>
      </c>
      <c r="I9098" s="72" t="s">
        <v>16</v>
      </c>
      <c r="J9098" s="72" t="s">
        <v>18</v>
      </c>
      <c r="K9098" s="72" t="s">
        <v>214</v>
      </c>
      <c r="L9098" s="72" t="s">
        <v>450</v>
      </c>
      <c r="M9098" s="72"/>
    </row>
    <row r="9099" spans="2:13" x14ac:dyDescent="0.25">
      <c r="B9099" s="72" t="s">
        <v>143</v>
      </c>
      <c r="C9099" s="72" t="s">
        <v>144</v>
      </c>
      <c r="D9099" s="72" t="s">
        <v>12</v>
      </c>
      <c r="E9099" s="72" t="s">
        <v>181</v>
      </c>
      <c r="F9099" s="73">
        <v>-324</v>
      </c>
      <c r="G9099" s="72" t="s">
        <v>14</v>
      </c>
      <c r="H9099" s="72" t="s">
        <v>155</v>
      </c>
      <c r="I9099" s="72" t="s">
        <v>16</v>
      </c>
      <c r="J9099" s="72" t="s">
        <v>18</v>
      </c>
      <c r="K9099" s="72" t="s">
        <v>33</v>
      </c>
      <c r="L9099" s="72" t="s">
        <v>318</v>
      </c>
      <c r="M9099" s="72"/>
    </row>
    <row r="9100" spans="2:13" x14ac:dyDescent="0.25">
      <c r="B9100" s="72" t="s">
        <v>143</v>
      </c>
      <c r="C9100" s="72" t="s">
        <v>144</v>
      </c>
      <c r="D9100" s="72" t="s">
        <v>12</v>
      </c>
      <c r="E9100" s="72" t="s">
        <v>349</v>
      </c>
      <c r="F9100" s="73">
        <v>45824</v>
      </c>
      <c r="G9100" s="72" t="s">
        <v>14</v>
      </c>
      <c r="H9100" s="72" t="s">
        <v>15</v>
      </c>
      <c r="I9100" s="72" t="s">
        <v>16</v>
      </c>
      <c r="J9100" s="72" t="s">
        <v>18</v>
      </c>
      <c r="K9100" s="72" t="s">
        <v>205</v>
      </c>
      <c r="L9100" s="72" t="s">
        <v>210</v>
      </c>
      <c r="M9100" s="72" t="s">
        <v>159</v>
      </c>
    </row>
    <row r="9101" spans="2:13" x14ac:dyDescent="0.25">
      <c r="B9101" s="72" t="s">
        <v>143</v>
      </c>
      <c r="C9101" s="72" t="s">
        <v>144</v>
      </c>
      <c r="D9101" s="72" t="s">
        <v>12</v>
      </c>
      <c r="E9101" s="72" t="s">
        <v>152</v>
      </c>
      <c r="F9101" s="73">
        <v>-392</v>
      </c>
      <c r="G9101" s="72" t="s">
        <v>14</v>
      </c>
      <c r="H9101" s="72" t="s">
        <v>155</v>
      </c>
      <c r="I9101" s="72" t="s">
        <v>16</v>
      </c>
      <c r="J9101" s="72" t="s">
        <v>18</v>
      </c>
      <c r="K9101" s="72" t="s">
        <v>33</v>
      </c>
      <c r="L9101" s="72" t="s">
        <v>583</v>
      </c>
      <c r="M9101" s="72"/>
    </row>
    <row r="9102" spans="2:13" x14ac:dyDescent="0.25">
      <c r="B9102" s="72" t="s">
        <v>143</v>
      </c>
      <c r="C9102" s="72" t="s">
        <v>144</v>
      </c>
      <c r="D9102" s="72" t="s">
        <v>12</v>
      </c>
      <c r="E9102" s="72" t="s">
        <v>227</v>
      </c>
      <c r="F9102" s="73">
        <v>47</v>
      </c>
      <c r="G9102" s="72" t="s">
        <v>14</v>
      </c>
      <c r="H9102" s="72" t="s">
        <v>155</v>
      </c>
      <c r="I9102" s="72" t="s">
        <v>16</v>
      </c>
      <c r="J9102" s="72" t="s">
        <v>18</v>
      </c>
      <c r="K9102" s="72" t="s">
        <v>21</v>
      </c>
      <c r="L9102" s="72" t="s">
        <v>249</v>
      </c>
      <c r="M9102" s="72" t="s">
        <v>172</v>
      </c>
    </row>
    <row r="9103" spans="2:13" x14ac:dyDescent="0.25">
      <c r="B9103" s="72" t="s">
        <v>143</v>
      </c>
      <c r="C9103" s="72" t="s">
        <v>144</v>
      </c>
      <c r="D9103" s="72" t="s">
        <v>12</v>
      </c>
      <c r="E9103" s="72" t="s">
        <v>335</v>
      </c>
      <c r="F9103" s="73">
        <v>204837</v>
      </c>
      <c r="G9103" s="72" t="s">
        <v>14</v>
      </c>
      <c r="H9103" s="72" t="s">
        <v>15</v>
      </c>
      <c r="I9103" s="72" t="s">
        <v>16</v>
      </c>
      <c r="J9103" s="72" t="s">
        <v>18</v>
      </c>
      <c r="K9103" s="72" t="s">
        <v>33</v>
      </c>
      <c r="L9103" s="72" t="s">
        <v>353</v>
      </c>
      <c r="M9103" s="72" t="s">
        <v>203</v>
      </c>
    </row>
    <row r="9104" spans="2:13" x14ac:dyDescent="0.25">
      <c r="B9104" s="72" t="s">
        <v>143</v>
      </c>
      <c r="C9104" s="72" t="s">
        <v>144</v>
      </c>
      <c r="D9104" s="72" t="s">
        <v>12</v>
      </c>
      <c r="E9104" s="72" t="s">
        <v>152</v>
      </c>
      <c r="F9104" s="73">
        <v>-35374</v>
      </c>
      <c r="G9104" s="72" t="s">
        <v>14</v>
      </c>
      <c r="H9104" s="72" t="s">
        <v>15</v>
      </c>
      <c r="I9104" s="72" t="s">
        <v>16</v>
      </c>
      <c r="J9104" s="72" t="s">
        <v>593</v>
      </c>
      <c r="K9104" s="72" t="s">
        <v>33</v>
      </c>
      <c r="L9104" s="72" t="s">
        <v>538</v>
      </c>
      <c r="M9104" s="72"/>
    </row>
    <row r="9105" spans="2:13" x14ac:dyDescent="0.25">
      <c r="B9105" s="72" t="s">
        <v>143</v>
      </c>
      <c r="C9105" s="72" t="s">
        <v>144</v>
      </c>
      <c r="D9105" s="72" t="s">
        <v>12</v>
      </c>
      <c r="E9105" s="72" t="s">
        <v>183</v>
      </c>
      <c r="F9105" s="73">
        <v>86785</v>
      </c>
      <c r="G9105" s="72" t="s">
        <v>14</v>
      </c>
      <c r="H9105" s="72" t="s">
        <v>155</v>
      </c>
      <c r="I9105" s="72" t="s">
        <v>16</v>
      </c>
      <c r="J9105" s="72" t="s">
        <v>18</v>
      </c>
      <c r="K9105" s="72" t="s">
        <v>33</v>
      </c>
      <c r="L9105" s="72" t="s">
        <v>34</v>
      </c>
      <c r="M9105" s="72" t="s">
        <v>186</v>
      </c>
    </row>
    <row r="9106" spans="2:13" x14ac:dyDescent="0.25">
      <c r="B9106" s="72" t="s">
        <v>143</v>
      </c>
      <c r="C9106" s="72" t="s">
        <v>144</v>
      </c>
      <c r="D9106" s="72" t="s">
        <v>12</v>
      </c>
      <c r="E9106" s="72" t="s">
        <v>177</v>
      </c>
      <c r="F9106" s="73">
        <v>134328</v>
      </c>
      <c r="G9106" s="72" t="s">
        <v>14</v>
      </c>
      <c r="H9106" s="72" t="s">
        <v>15</v>
      </c>
      <c r="I9106" s="72" t="s">
        <v>16</v>
      </c>
      <c r="J9106" s="72" t="s">
        <v>18</v>
      </c>
      <c r="K9106" s="72" t="s">
        <v>257</v>
      </c>
      <c r="L9106" s="72" t="s">
        <v>718</v>
      </c>
      <c r="M9106" s="72"/>
    </row>
    <row r="9107" spans="2:13" x14ac:dyDescent="0.25">
      <c r="B9107" s="72" t="s">
        <v>143</v>
      </c>
      <c r="C9107" s="72" t="s">
        <v>144</v>
      </c>
      <c r="D9107" s="72" t="s">
        <v>12</v>
      </c>
      <c r="E9107" s="72" t="s">
        <v>219</v>
      </c>
      <c r="F9107" s="73">
        <v>7911</v>
      </c>
      <c r="G9107" s="72" t="s">
        <v>14</v>
      </c>
      <c r="H9107" s="72" t="s">
        <v>15</v>
      </c>
      <c r="I9107" s="72" t="s">
        <v>16</v>
      </c>
      <c r="J9107" s="72" t="s">
        <v>18</v>
      </c>
      <c r="K9107" s="72" t="s">
        <v>189</v>
      </c>
      <c r="L9107" s="72" t="s">
        <v>202</v>
      </c>
      <c r="M9107" s="72"/>
    </row>
    <row r="9108" spans="2:13" x14ac:dyDescent="0.25">
      <c r="B9108" s="72" t="s">
        <v>143</v>
      </c>
      <c r="C9108" s="72" t="s">
        <v>144</v>
      </c>
      <c r="D9108" s="72" t="s">
        <v>12</v>
      </c>
      <c r="E9108" s="72" t="s">
        <v>199</v>
      </c>
      <c r="F9108" s="73">
        <v>156</v>
      </c>
      <c r="G9108" s="72" t="s">
        <v>14</v>
      </c>
      <c r="H9108" s="72" t="s">
        <v>155</v>
      </c>
      <c r="I9108" s="72" t="s">
        <v>16</v>
      </c>
      <c r="J9108" s="72" t="s">
        <v>18</v>
      </c>
      <c r="K9108" s="72" t="s">
        <v>33</v>
      </c>
      <c r="L9108" s="72" t="s">
        <v>526</v>
      </c>
      <c r="M9108" s="72"/>
    </row>
    <row r="9109" spans="2:13" x14ac:dyDescent="0.25">
      <c r="B9109" s="72" t="s">
        <v>143</v>
      </c>
      <c r="C9109" s="72" t="s">
        <v>144</v>
      </c>
      <c r="D9109" s="72" t="s">
        <v>12</v>
      </c>
      <c r="E9109" s="72" t="s">
        <v>244</v>
      </c>
      <c r="F9109" s="73">
        <v>112121</v>
      </c>
      <c r="G9109" s="72" t="s">
        <v>14</v>
      </c>
      <c r="H9109" s="72" t="s">
        <v>155</v>
      </c>
      <c r="I9109" s="72" t="s">
        <v>16</v>
      </c>
      <c r="J9109" s="72" t="s">
        <v>18</v>
      </c>
      <c r="K9109" s="72" t="s">
        <v>33</v>
      </c>
      <c r="L9109" s="72" t="s">
        <v>521</v>
      </c>
      <c r="M9109" s="72" t="s">
        <v>191</v>
      </c>
    </row>
    <row r="9110" spans="2:13" x14ac:dyDescent="0.25">
      <c r="B9110" s="72" t="s">
        <v>143</v>
      </c>
      <c r="C9110" s="72" t="s">
        <v>144</v>
      </c>
      <c r="D9110" s="72" t="s">
        <v>12</v>
      </c>
      <c r="E9110" s="72" t="s">
        <v>242</v>
      </c>
      <c r="F9110" s="73">
        <v>-54460</v>
      </c>
      <c r="G9110" s="72" t="s">
        <v>14</v>
      </c>
      <c r="H9110" s="72" t="s">
        <v>15</v>
      </c>
      <c r="I9110" s="72" t="s">
        <v>16</v>
      </c>
      <c r="J9110" s="72" t="s">
        <v>18</v>
      </c>
      <c r="K9110" s="72" t="s">
        <v>161</v>
      </c>
      <c r="L9110" s="72" t="s">
        <v>174</v>
      </c>
      <c r="M9110" s="72"/>
    </row>
    <row r="9111" spans="2:13" x14ac:dyDescent="0.25">
      <c r="B9111" s="72" t="s">
        <v>143</v>
      </c>
      <c r="C9111" s="72" t="s">
        <v>144</v>
      </c>
      <c r="D9111" s="72" t="s">
        <v>12</v>
      </c>
      <c r="E9111" s="72" t="s">
        <v>219</v>
      </c>
      <c r="F9111" s="73">
        <v>4</v>
      </c>
      <c r="G9111" s="72" t="s">
        <v>14</v>
      </c>
      <c r="H9111" s="72" t="s">
        <v>155</v>
      </c>
      <c r="I9111" s="72" t="s">
        <v>16</v>
      </c>
      <c r="J9111" s="72" t="s">
        <v>18</v>
      </c>
      <c r="K9111" s="72" t="s">
        <v>21</v>
      </c>
      <c r="L9111" s="72" t="s">
        <v>515</v>
      </c>
      <c r="M9111" s="72"/>
    </row>
    <row r="9112" spans="2:13" x14ac:dyDescent="0.25">
      <c r="B9112" s="72" t="s">
        <v>143</v>
      </c>
      <c r="C9112" s="72" t="s">
        <v>144</v>
      </c>
      <c r="D9112" s="72" t="s">
        <v>12</v>
      </c>
      <c r="E9112" s="72" t="s">
        <v>219</v>
      </c>
      <c r="F9112" s="73">
        <v>2960923</v>
      </c>
      <c r="G9112" s="72" t="s">
        <v>14</v>
      </c>
      <c r="H9112" s="72" t="s">
        <v>15</v>
      </c>
      <c r="I9112" s="72" t="s">
        <v>16</v>
      </c>
      <c r="J9112" s="72" t="s">
        <v>18</v>
      </c>
      <c r="K9112" s="72" t="s">
        <v>27</v>
      </c>
      <c r="L9112" s="72" t="s">
        <v>405</v>
      </c>
      <c r="M9112" s="72"/>
    </row>
    <row r="9113" spans="2:13" x14ac:dyDescent="0.25">
      <c r="B9113" s="72" t="s">
        <v>143</v>
      </c>
      <c r="C9113" s="72" t="s">
        <v>144</v>
      </c>
      <c r="D9113" s="72" t="s">
        <v>12</v>
      </c>
      <c r="E9113" s="72" t="s">
        <v>154</v>
      </c>
      <c r="F9113" s="73">
        <v>-4813</v>
      </c>
      <c r="G9113" s="72" t="s">
        <v>14</v>
      </c>
      <c r="H9113" s="72" t="s">
        <v>15</v>
      </c>
      <c r="I9113" s="72" t="s">
        <v>16</v>
      </c>
      <c r="J9113" s="72" t="s">
        <v>18</v>
      </c>
      <c r="K9113" s="72" t="s">
        <v>33</v>
      </c>
      <c r="L9113" s="72" t="s">
        <v>430</v>
      </c>
      <c r="M9113" s="72"/>
    </row>
    <row r="9114" spans="2:13" x14ac:dyDescent="0.25">
      <c r="B9114" s="72" t="s">
        <v>143</v>
      </c>
      <c r="C9114" s="72" t="s">
        <v>144</v>
      </c>
      <c r="D9114" s="72" t="s">
        <v>12</v>
      </c>
      <c r="E9114" s="72" t="s">
        <v>201</v>
      </c>
      <c r="F9114" s="73">
        <v>322047</v>
      </c>
      <c r="G9114" s="72" t="s">
        <v>14</v>
      </c>
      <c r="H9114" s="72" t="s">
        <v>155</v>
      </c>
      <c r="I9114" s="72" t="s">
        <v>16</v>
      </c>
      <c r="J9114" s="72" t="s">
        <v>18</v>
      </c>
      <c r="K9114" s="72" t="s">
        <v>147</v>
      </c>
      <c r="L9114" s="72" t="s">
        <v>158</v>
      </c>
      <c r="M9114" s="72" t="s">
        <v>159</v>
      </c>
    </row>
    <row r="9115" spans="2:13" x14ac:dyDescent="0.25">
      <c r="B9115" s="72" t="s">
        <v>143</v>
      </c>
      <c r="C9115" s="72" t="s">
        <v>144</v>
      </c>
      <c r="D9115" s="72" t="s">
        <v>12</v>
      </c>
      <c r="E9115" s="72" t="s">
        <v>328</v>
      </c>
      <c r="F9115" s="73">
        <v>34881</v>
      </c>
      <c r="G9115" s="72" t="s">
        <v>14</v>
      </c>
      <c r="H9115" s="72" t="s">
        <v>155</v>
      </c>
      <c r="I9115" s="72" t="s">
        <v>16</v>
      </c>
      <c r="J9115" s="72" t="s">
        <v>18</v>
      </c>
      <c r="K9115" s="72" t="s">
        <v>33</v>
      </c>
      <c r="L9115" s="72" t="s">
        <v>284</v>
      </c>
      <c r="M9115" s="72" t="s">
        <v>159</v>
      </c>
    </row>
    <row r="9116" spans="2:13" x14ac:dyDescent="0.25">
      <c r="B9116" s="72" t="s">
        <v>143</v>
      </c>
      <c r="C9116" s="72" t="s">
        <v>144</v>
      </c>
      <c r="D9116" s="72" t="s">
        <v>12</v>
      </c>
      <c r="E9116" s="72" t="s">
        <v>237</v>
      </c>
      <c r="F9116" s="73">
        <v>1628514</v>
      </c>
      <c r="G9116" s="72" t="s">
        <v>14</v>
      </c>
      <c r="H9116" s="72" t="s">
        <v>15</v>
      </c>
      <c r="I9116" s="72" t="s">
        <v>16</v>
      </c>
      <c r="J9116" s="72" t="s">
        <v>18</v>
      </c>
      <c r="K9116" s="72" t="s">
        <v>147</v>
      </c>
      <c r="L9116" s="72" t="s">
        <v>587</v>
      </c>
      <c r="M9116" s="72" t="s">
        <v>163</v>
      </c>
    </row>
    <row r="9117" spans="2:13" x14ac:dyDescent="0.25">
      <c r="B9117" s="72" t="s">
        <v>143</v>
      </c>
      <c r="C9117" s="72" t="s">
        <v>144</v>
      </c>
      <c r="D9117" s="72" t="s">
        <v>12</v>
      </c>
      <c r="E9117" s="72" t="s">
        <v>229</v>
      </c>
      <c r="F9117" s="73">
        <v>-15113</v>
      </c>
      <c r="G9117" s="72" t="s">
        <v>14</v>
      </c>
      <c r="H9117" s="72" t="s">
        <v>155</v>
      </c>
      <c r="I9117" s="72" t="s">
        <v>16</v>
      </c>
      <c r="J9117" s="72" t="s">
        <v>18</v>
      </c>
      <c r="K9117" s="72" t="s">
        <v>267</v>
      </c>
      <c r="L9117" s="72" t="s">
        <v>484</v>
      </c>
      <c r="M9117" s="72"/>
    </row>
    <row r="9118" spans="2:13" x14ac:dyDescent="0.25">
      <c r="B9118" s="72" t="s">
        <v>143</v>
      </c>
      <c r="C9118" s="72" t="s">
        <v>144</v>
      </c>
      <c r="D9118" s="72" t="s">
        <v>12</v>
      </c>
      <c r="E9118" s="72" t="s">
        <v>199</v>
      </c>
      <c r="F9118" s="73">
        <v>16510</v>
      </c>
      <c r="G9118" s="72" t="s">
        <v>14</v>
      </c>
      <c r="H9118" s="72" t="s">
        <v>15</v>
      </c>
      <c r="I9118" s="72" t="s">
        <v>16</v>
      </c>
      <c r="J9118" s="72" t="s">
        <v>18</v>
      </c>
      <c r="K9118" s="72" t="s">
        <v>257</v>
      </c>
      <c r="L9118" s="72" t="s">
        <v>258</v>
      </c>
      <c r="M9118" s="72"/>
    </row>
    <row r="9119" spans="2:13" x14ac:dyDescent="0.25">
      <c r="B9119" s="72" t="s">
        <v>143</v>
      </c>
      <c r="C9119" s="72" t="s">
        <v>144</v>
      </c>
      <c r="D9119" s="72" t="s">
        <v>12</v>
      </c>
      <c r="E9119" s="72" t="s">
        <v>383</v>
      </c>
      <c r="F9119" s="73">
        <v>178307</v>
      </c>
      <c r="G9119" s="72" t="s">
        <v>14</v>
      </c>
      <c r="H9119" s="72" t="s">
        <v>15</v>
      </c>
      <c r="I9119" s="72" t="s">
        <v>16</v>
      </c>
      <c r="J9119" s="72" t="s">
        <v>18</v>
      </c>
      <c r="K9119" s="72" t="s">
        <v>33</v>
      </c>
      <c r="L9119" s="72" t="s">
        <v>256</v>
      </c>
      <c r="M9119" s="72" t="s">
        <v>601</v>
      </c>
    </row>
    <row r="9120" spans="2:13" x14ac:dyDescent="0.25">
      <c r="B9120" s="72" t="s">
        <v>143</v>
      </c>
      <c r="C9120" s="72" t="s">
        <v>144</v>
      </c>
      <c r="D9120" s="72" t="s">
        <v>12</v>
      </c>
      <c r="E9120" s="72" t="s">
        <v>219</v>
      </c>
      <c r="F9120" s="73">
        <v>167664</v>
      </c>
      <c r="G9120" s="72" t="s">
        <v>14</v>
      </c>
      <c r="H9120" s="72" t="s">
        <v>155</v>
      </c>
      <c r="I9120" s="72" t="s">
        <v>16</v>
      </c>
      <c r="J9120" s="72" t="s">
        <v>18</v>
      </c>
      <c r="K9120" s="72" t="s">
        <v>267</v>
      </c>
      <c r="L9120" s="72" t="s">
        <v>659</v>
      </c>
      <c r="M9120" s="72"/>
    </row>
    <row r="9121" spans="2:13" x14ac:dyDescent="0.25">
      <c r="B9121" s="72" t="s">
        <v>143</v>
      </c>
      <c r="C9121" s="72" t="s">
        <v>144</v>
      </c>
      <c r="D9121" s="72" t="s">
        <v>12</v>
      </c>
      <c r="E9121" s="72" t="s">
        <v>160</v>
      </c>
      <c r="F9121" s="73">
        <v>280581</v>
      </c>
      <c r="G9121" s="72" t="s">
        <v>14</v>
      </c>
      <c r="H9121" s="72" t="s">
        <v>15</v>
      </c>
      <c r="I9121" s="72" t="s">
        <v>16</v>
      </c>
      <c r="J9121" s="72" t="s">
        <v>18</v>
      </c>
      <c r="K9121" s="72" t="s">
        <v>147</v>
      </c>
      <c r="L9121" s="72" t="s">
        <v>553</v>
      </c>
      <c r="M9121" s="72" t="s">
        <v>163</v>
      </c>
    </row>
    <row r="9122" spans="2:13" x14ac:dyDescent="0.25">
      <c r="B9122" s="72" t="s">
        <v>143</v>
      </c>
      <c r="C9122" s="72" t="s">
        <v>144</v>
      </c>
      <c r="D9122" s="72" t="s">
        <v>12</v>
      </c>
      <c r="E9122" s="72" t="s">
        <v>199</v>
      </c>
      <c r="F9122" s="73">
        <v>42111</v>
      </c>
      <c r="G9122" s="72" t="s">
        <v>14</v>
      </c>
      <c r="H9122" s="72" t="s">
        <v>15</v>
      </c>
      <c r="I9122" s="72" t="s">
        <v>16</v>
      </c>
      <c r="J9122" s="72" t="s">
        <v>18</v>
      </c>
      <c r="K9122" s="72" t="s">
        <v>267</v>
      </c>
      <c r="L9122" s="72" t="s">
        <v>576</v>
      </c>
      <c r="M9122" s="72"/>
    </row>
    <row r="9123" spans="2:13" x14ac:dyDescent="0.25">
      <c r="B9123" s="72" t="s">
        <v>143</v>
      </c>
      <c r="C9123" s="72" t="s">
        <v>144</v>
      </c>
      <c r="D9123" s="72" t="s">
        <v>12</v>
      </c>
      <c r="E9123" s="72" t="s">
        <v>199</v>
      </c>
      <c r="F9123" s="73">
        <v>579</v>
      </c>
      <c r="G9123" s="72" t="s">
        <v>14</v>
      </c>
      <c r="H9123" s="72" t="s">
        <v>15</v>
      </c>
      <c r="I9123" s="72" t="s">
        <v>16</v>
      </c>
      <c r="J9123" s="72" t="s">
        <v>18</v>
      </c>
      <c r="K9123" s="72" t="s">
        <v>33</v>
      </c>
      <c r="L9123" s="72" t="s">
        <v>545</v>
      </c>
      <c r="M9123" s="72"/>
    </row>
    <row r="9124" spans="2:13" x14ac:dyDescent="0.25">
      <c r="B9124" s="72" t="s">
        <v>143</v>
      </c>
      <c r="C9124" s="72" t="s">
        <v>144</v>
      </c>
      <c r="D9124" s="72" t="s">
        <v>12</v>
      </c>
      <c r="E9124" s="72" t="s">
        <v>282</v>
      </c>
      <c r="F9124" s="73">
        <v>-3313</v>
      </c>
      <c r="G9124" s="72" t="s">
        <v>14</v>
      </c>
      <c r="H9124" s="72" t="s">
        <v>15</v>
      </c>
      <c r="I9124" s="72" t="s">
        <v>16</v>
      </c>
      <c r="J9124" s="72" t="s">
        <v>18</v>
      </c>
      <c r="K9124" s="72" t="s">
        <v>161</v>
      </c>
      <c r="L9124" s="72" t="s">
        <v>434</v>
      </c>
      <c r="M9124" s="72"/>
    </row>
    <row r="9125" spans="2:13" x14ac:dyDescent="0.25">
      <c r="B9125" s="72" t="s">
        <v>143</v>
      </c>
      <c r="C9125" s="72" t="s">
        <v>144</v>
      </c>
      <c r="D9125" s="72" t="s">
        <v>12</v>
      </c>
      <c r="E9125" s="72" t="s">
        <v>199</v>
      </c>
      <c r="F9125" s="73">
        <v>45417</v>
      </c>
      <c r="G9125" s="72" t="s">
        <v>14</v>
      </c>
      <c r="H9125" s="72" t="s">
        <v>15</v>
      </c>
      <c r="I9125" s="72" t="s">
        <v>16</v>
      </c>
      <c r="J9125" s="72" t="s">
        <v>18</v>
      </c>
      <c r="K9125" s="72" t="s">
        <v>24</v>
      </c>
      <c r="L9125" s="72" t="s">
        <v>508</v>
      </c>
      <c r="M9125" s="72"/>
    </row>
    <row r="9126" spans="2:13" x14ac:dyDescent="0.25">
      <c r="B9126" s="72" t="s">
        <v>143</v>
      </c>
      <c r="C9126" s="72" t="s">
        <v>144</v>
      </c>
      <c r="D9126" s="72" t="s">
        <v>12</v>
      </c>
      <c r="E9126" s="72" t="s">
        <v>188</v>
      </c>
      <c r="F9126" s="73">
        <v>4801973</v>
      </c>
      <c r="G9126" s="72" t="s">
        <v>14</v>
      </c>
      <c r="H9126" s="72" t="s">
        <v>15</v>
      </c>
      <c r="I9126" s="72" t="s">
        <v>16</v>
      </c>
      <c r="J9126" s="72" t="s">
        <v>18</v>
      </c>
      <c r="K9126" s="72" t="s">
        <v>33</v>
      </c>
      <c r="L9126" s="72" t="s">
        <v>256</v>
      </c>
      <c r="M9126" s="72" t="s">
        <v>191</v>
      </c>
    </row>
    <row r="9127" spans="2:13" x14ac:dyDescent="0.25">
      <c r="B9127" s="72" t="s">
        <v>143</v>
      </c>
      <c r="C9127" s="72" t="s">
        <v>144</v>
      </c>
      <c r="D9127" s="72" t="s">
        <v>12</v>
      </c>
      <c r="E9127" s="72" t="s">
        <v>183</v>
      </c>
      <c r="F9127" s="73">
        <v>57208</v>
      </c>
      <c r="G9127" s="72" t="s">
        <v>14</v>
      </c>
      <c r="H9127" s="72" t="s">
        <v>15</v>
      </c>
      <c r="I9127" s="72" t="s">
        <v>16</v>
      </c>
      <c r="J9127" s="72" t="s">
        <v>18</v>
      </c>
      <c r="K9127" s="72" t="s">
        <v>33</v>
      </c>
      <c r="L9127" s="72" t="s">
        <v>284</v>
      </c>
      <c r="M9127" s="72" t="s">
        <v>248</v>
      </c>
    </row>
    <row r="9128" spans="2:13" x14ac:dyDescent="0.25">
      <c r="B9128" s="72" t="s">
        <v>143</v>
      </c>
      <c r="C9128" s="72" t="s">
        <v>144</v>
      </c>
      <c r="D9128" s="72" t="s">
        <v>12</v>
      </c>
      <c r="E9128" s="72" t="s">
        <v>145</v>
      </c>
      <c r="F9128" s="73">
        <v>-677</v>
      </c>
      <c r="G9128" s="72" t="s">
        <v>14</v>
      </c>
      <c r="H9128" s="72" t="s">
        <v>15</v>
      </c>
      <c r="I9128" s="72" t="s">
        <v>16</v>
      </c>
      <c r="J9128" s="72" t="s">
        <v>18</v>
      </c>
      <c r="K9128" s="72" t="s">
        <v>257</v>
      </c>
      <c r="L9128" s="72" t="s">
        <v>674</v>
      </c>
      <c r="M9128" s="72"/>
    </row>
    <row r="9129" spans="2:13" x14ac:dyDescent="0.25">
      <c r="B9129" s="72" t="s">
        <v>143</v>
      </c>
      <c r="C9129" s="72" t="s">
        <v>144</v>
      </c>
      <c r="D9129" s="72" t="s">
        <v>12</v>
      </c>
      <c r="E9129" s="72" t="s">
        <v>188</v>
      </c>
      <c r="F9129" s="73">
        <v>35809075</v>
      </c>
      <c r="G9129" s="72" t="s">
        <v>14</v>
      </c>
      <c r="H9129" s="72" t="s">
        <v>15</v>
      </c>
      <c r="I9129" s="72" t="s">
        <v>16</v>
      </c>
      <c r="J9129" s="72" t="s">
        <v>18</v>
      </c>
      <c r="K9129" s="72" t="s">
        <v>27</v>
      </c>
      <c r="L9129" s="72" t="s">
        <v>28</v>
      </c>
      <c r="M9129" s="72" t="s">
        <v>191</v>
      </c>
    </row>
    <row r="9130" spans="2:13" x14ac:dyDescent="0.25">
      <c r="B9130" s="72" t="s">
        <v>143</v>
      </c>
      <c r="C9130" s="72" t="s">
        <v>144</v>
      </c>
      <c r="D9130" s="72" t="s">
        <v>12</v>
      </c>
      <c r="E9130" s="72" t="s">
        <v>152</v>
      </c>
      <c r="F9130" s="73">
        <v>-35545</v>
      </c>
      <c r="G9130" s="72" t="s">
        <v>14</v>
      </c>
      <c r="H9130" s="72" t="s">
        <v>15</v>
      </c>
      <c r="I9130" s="72" t="s">
        <v>16</v>
      </c>
      <c r="J9130" s="72" t="s">
        <v>18</v>
      </c>
      <c r="K9130" s="72" t="s">
        <v>147</v>
      </c>
      <c r="L9130" s="72" t="s">
        <v>196</v>
      </c>
      <c r="M9130" s="72"/>
    </row>
    <row r="9131" spans="2:13" x14ac:dyDescent="0.25">
      <c r="B9131" s="72" t="s">
        <v>143</v>
      </c>
      <c r="C9131" s="72" t="s">
        <v>144</v>
      </c>
      <c r="D9131" s="72" t="s">
        <v>12</v>
      </c>
      <c r="E9131" s="72" t="s">
        <v>292</v>
      </c>
      <c r="F9131" s="73">
        <v>14214827</v>
      </c>
      <c r="G9131" s="72" t="s">
        <v>14</v>
      </c>
      <c r="H9131" s="72" t="s">
        <v>15</v>
      </c>
      <c r="I9131" s="72" t="s">
        <v>16</v>
      </c>
      <c r="J9131" s="72" t="s">
        <v>18</v>
      </c>
      <c r="K9131" s="72" t="s">
        <v>165</v>
      </c>
      <c r="L9131" s="72" t="s">
        <v>535</v>
      </c>
      <c r="M9131" s="72" t="s">
        <v>384</v>
      </c>
    </row>
    <row r="9132" spans="2:13" x14ac:dyDescent="0.25">
      <c r="B9132" s="72" t="s">
        <v>143</v>
      </c>
      <c r="C9132" s="72" t="s">
        <v>144</v>
      </c>
      <c r="D9132" s="72" t="s">
        <v>12</v>
      </c>
      <c r="E9132" s="72" t="s">
        <v>229</v>
      </c>
      <c r="F9132" s="73">
        <v>-749</v>
      </c>
      <c r="G9132" s="72" t="s">
        <v>14</v>
      </c>
      <c r="H9132" s="72" t="s">
        <v>15</v>
      </c>
      <c r="I9132" s="72" t="s">
        <v>16</v>
      </c>
      <c r="J9132" s="72" t="s">
        <v>18</v>
      </c>
      <c r="K9132" s="72" t="s">
        <v>21</v>
      </c>
      <c r="L9132" s="72" t="s">
        <v>602</v>
      </c>
      <c r="M9132" s="72"/>
    </row>
    <row r="9133" spans="2:13" x14ac:dyDescent="0.25">
      <c r="B9133" s="72" t="s">
        <v>143</v>
      </c>
      <c r="C9133" s="72" t="s">
        <v>144</v>
      </c>
      <c r="D9133" s="72" t="s">
        <v>12</v>
      </c>
      <c r="E9133" s="72" t="s">
        <v>229</v>
      </c>
      <c r="F9133" s="73">
        <v>-284</v>
      </c>
      <c r="G9133" s="72" t="s">
        <v>14</v>
      </c>
      <c r="H9133" s="72" t="s">
        <v>155</v>
      </c>
      <c r="I9133" s="72" t="s">
        <v>16</v>
      </c>
      <c r="J9133" s="72" t="s">
        <v>18</v>
      </c>
      <c r="K9133" s="72" t="s">
        <v>21</v>
      </c>
      <c r="L9133" s="72" t="s">
        <v>494</v>
      </c>
      <c r="M9133" s="72"/>
    </row>
    <row r="9134" spans="2:13" x14ac:dyDescent="0.25">
      <c r="B9134" s="72" t="s">
        <v>143</v>
      </c>
      <c r="C9134" s="72" t="s">
        <v>144</v>
      </c>
      <c r="D9134" s="72" t="s">
        <v>12</v>
      </c>
      <c r="E9134" s="72" t="s">
        <v>183</v>
      </c>
      <c r="F9134" s="73">
        <v>102665</v>
      </c>
      <c r="G9134" s="72" t="s">
        <v>14</v>
      </c>
      <c r="H9134" s="72" t="s">
        <v>15</v>
      </c>
      <c r="I9134" s="72" t="s">
        <v>16</v>
      </c>
      <c r="J9134" s="72" t="s">
        <v>18</v>
      </c>
      <c r="K9134" s="72" t="s">
        <v>21</v>
      </c>
      <c r="L9134" s="72" t="s">
        <v>645</v>
      </c>
      <c r="M9134" s="72" t="s">
        <v>163</v>
      </c>
    </row>
    <row r="9135" spans="2:13" x14ac:dyDescent="0.25">
      <c r="B9135" s="72" t="s">
        <v>143</v>
      </c>
      <c r="C9135" s="72" t="s">
        <v>144</v>
      </c>
      <c r="D9135" s="72" t="s">
        <v>12</v>
      </c>
      <c r="E9135" s="72" t="s">
        <v>149</v>
      </c>
      <c r="F9135" s="73">
        <v>1000518</v>
      </c>
      <c r="G9135" s="72" t="s">
        <v>14</v>
      </c>
      <c r="H9135" s="72" t="s">
        <v>155</v>
      </c>
      <c r="I9135" s="72" t="s">
        <v>16</v>
      </c>
      <c r="J9135" s="72" t="s">
        <v>18</v>
      </c>
      <c r="K9135" s="72" t="s">
        <v>267</v>
      </c>
      <c r="L9135" s="72" t="s">
        <v>302</v>
      </c>
      <c r="M9135" s="72" t="s">
        <v>151</v>
      </c>
    </row>
    <row r="9136" spans="2:13" x14ac:dyDescent="0.25">
      <c r="B9136" s="72" t="s">
        <v>143</v>
      </c>
      <c r="C9136" s="72" t="s">
        <v>144</v>
      </c>
      <c r="D9136" s="72" t="s">
        <v>12</v>
      </c>
      <c r="E9136" s="72" t="s">
        <v>188</v>
      </c>
      <c r="F9136" s="73">
        <v>3568194</v>
      </c>
      <c r="G9136" s="72" t="s">
        <v>14</v>
      </c>
      <c r="H9136" s="72" t="s">
        <v>155</v>
      </c>
      <c r="I9136" s="72" t="s">
        <v>16</v>
      </c>
      <c r="J9136" s="72" t="s">
        <v>18</v>
      </c>
      <c r="K9136" s="72" t="s">
        <v>267</v>
      </c>
      <c r="L9136" s="72" t="s">
        <v>641</v>
      </c>
      <c r="M9136" s="72" t="s">
        <v>163</v>
      </c>
    </row>
    <row r="9137" spans="2:13" x14ac:dyDescent="0.25">
      <c r="B9137" s="72" t="s">
        <v>143</v>
      </c>
      <c r="C9137" s="72" t="s">
        <v>144</v>
      </c>
      <c r="D9137" s="72" t="s">
        <v>12</v>
      </c>
      <c r="E9137" s="72" t="s">
        <v>152</v>
      </c>
      <c r="F9137" s="73">
        <v>-21736</v>
      </c>
      <c r="G9137" s="72" t="s">
        <v>14</v>
      </c>
      <c r="H9137" s="72" t="s">
        <v>15</v>
      </c>
      <c r="I9137" s="72" t="s">
        <v>16</v>
      </c>
      <c r="J9137" s="72" t="s">
        <v>18</v>
      </c>
      <c r="K9137" s="72" t="s">
        <v>33</v>
      </c>
      <c r="L9137" s="72" t="s">
        <v>279</v>
      </c>
      <c r="M9137" s="72"/>
    </row>
    <row r="9138" spans="2:13" x14ac:dyDescent="0.25">
      <c r="B9138" s="72" t="s">
        <v>143</v>
      </c>
      <c r="C9138" s="72" t="s">
        <v>144</v>
      </c>
      <c r="D9138" s="72" t="s">
        <v>12</v>
      </c>
      <c r="E9138" s="72" t="s">
        <v>242</v>
      </c>
      <c r="F9138" s="73">
        <v>-799</v>
      </c>
      <c r="G9138" s="72" t="s">
        <v>14</v>
      </c>
      <c r="H9138" s="72" t="s">
        <v>15</v>
      </c>
      <c r="I9138" s="72" t="s">
        <v>16</v>
      </c>
      <c r="J9138" s="72" t="s">
        <v>18</v>
      </c>
      <c r="K9138" s="72" t="s">
        <v>21</v>
      </c>
      <c r="L9138" s="72" t="s">
        <v>457</v>
      </c>
      <c r="M9138" s="72"/>
    </row>
    <row r="9139" spans="2:13" x14ac:dyDescent="0.25">
      <c r="B9139" s="72" t="s">
        <v>143</v>
      </c>
      <c r="C9139" s="72" t="s">
        <v>144</v>
      </c>
      <c r="D9139" s="72" t="s">
        <v>12</v>
      </c>
      <c r="E9139" s="72" t="s">
        <v>183</v>
      </c>
      <c r="F9139" s="73">
        <v>59366</v>
      </c>
      <c r="G9139" s="72" t="s">
        <v>14</v>
      </c>
      <c r="H9139" s="72" t="s">
        <v>15</v>
      </c>
      <c r="I9139" s="72" t="s">
        <v>16</v>
      </c>
      <c r="J9139" s="72" t="s">
        <v>18</v>
      </c>
      <c r="K9139" s="72" t="s">
        <v>147</v>
      </c>
      <c r="L9139" s="72" t="s">
        <v>241</v>
      </c>
      <c r="M9139" s="72" t="s">
        <v>248</v>
      </c>
    </row>
    <row r="9140" spans="2:13" x14ac:dyDescent="0.25">
      <c r="B9140" s="72" t="s">
        <v>143</v>
      </c>
      <c r="C9140" s="72" t="s">
        <v>144</v>
      </c>
      <c r="D9140" s="72" t="s">
        <v>12</v>
      </c>
      <c r="E9140" s="72" t="s">
        <v>213</v>
      </c>
      <c r="F9140" s="73">
        <v>93023</v>
      </c>
      <c r="G9140" s="72" t="s">
        <v>14</v>
      </c>
      <c r="H9140" s="72" t="s">
        <v>155</v>
      </c>
      <c r="I9140" s="72" t="s">
        <v>16</v>
      </c>
      <c r="J9140" s="72" t="s">
        <v>18</v>
      </c>
      <c r="K9140" s="72" t="s">
        <v>33</v>
      </c>
      <c r="L9140" s="72" t="s">
        <v>420</v>
      </c>
      <c r="M9140" s="72" t="s">
        <v>163</v>
      </c>
    </row>
    <row r="9141" spans="2:13" x14ac:dyDescent="0.25">
      <c r="B9141" s="72" t="s">
        <v>143</v>
      </c>
      <c r="C9141" s="72" t="s">
        <v>144</v>
      </c>
      <c r="D9141" s="72" t="s">
        <v>12</v>
      </c>
      <c r="E9141" s="72" t="s">
        <v>439</v>
      </c>
      <c r="F9141" s="73">
        <v>138160</v>
      </c>
      <c r="G9141" s="72" t="s">
        <v>14</v>
      </c>
      <c r="H9141" s="72" t="s">
        <v>15</v>
      </c>
      <c r="I9141" s="72" t="s">
        <v>16</v>
      </c>
      <c r="J9141" s="72" t="s">
        <v>18</v>
      </c>
      <c r="K9141" s="72" t="s">
        <v>21</v>
      </c>
      <c r="L9141" s="72" t="s">
        <v>609</v>
      </c>
      <c r="M9141" s="72"/>
    </row>
    <row r="9142" spans="2:13" x14ac:dyDescent="0.25">
      <c r="B9142" s="72" t="s">
        <v>143</v>
      </c>
      <c r="C9142" s="72" t="s">
        <v>144</v>
      </c>
      <c r="D9142" s="72" t="s">
        <v>12</v>
      </c>
      <c r="E9142" s="72" t="s">
        <v>760</v>
      </c>
      <c r="F9142" s="73">
        <v>-1111645</v>
      </c>
      <c r="G9142" s="72" t="s">
        <v>14</v>
      </c>
      <c r="H9142" s="72" t="s">
        <v>15</v>
      </c>
      <c r="I9142" s="72" t="s">
        <v>16</v>
      </c>
      <c r="J9142" s="72" t="s">
        <v>18</v>
      </c>
      <c r="K9142" s="72"/>
      <c r="L9142" s="72"/>
      <c r="M9142" s="72"/>
    </row>
    <row r="9143" spans="2:13" x14ac:dyDescent="0.25">
      <c r="B9143" s="72" t="s">
        <v>143</v>
      </c>
      <c r="C9143" s="72" t="s">
        <v>144</v>
      </c>
      <c r="D9143" s="72" t="s">
        <v>12</v>
      </c>
      <c r="E9143" s="72" t="s">
        <v>152</v>
      </c>
      <c r="F9143" s="73">
        <v>-7492</v>
      </c>
      <c r="G9143" s="72" t="s">
        <v>14</v>
      </c>
      <c r="H9143" s="72" t="s">
        <v>15</v>
      </c>
      <c r="I9143" s="72" t="s">
        <v>16</v>
      </c>
      <c r="J9143" s="72" t="s">
        <v>18</v>
      </c>
      <c r="K9143" s="72" t="s">
        <v>147</v>
      </c>
      <c r="L9143" s="72" t="s">
        <v>571</v>
      </c>
      <c r="M9143" s="72"/>
    </row>
    <row r="9144" spans="2:13" x14ac:dyDescent="0.25">
      <c r="B9144" s="72" t="s">
        <v>143</v>
      </c>
      <c r="C9144" s="72" t="s">
        <v>144</v>
      </c>
      <c r="D9144" s="72" t="s">
        <v>12</v>
      </c>
      <c r="E9144" s="72" t="s">
        <v>240</v>
      </c>
      <c r="F9144" s="73">
        <v>-8515</v>
      </c>
      <c r="G9144" s="72" t="s">
        <v>14</v>
      </c>
      <c r="H9144" s="72" t="s">
        <v>155</v>
      </c>
      <c r="I9144" s="72" t="s">
        <v>16</v>
      </c>
      <c r="J9144" s="72" t="s">
        <v>18</v>
      </c>
      <c r="K9144" s="72" t="s">
        <v>147</v>
      </c>
      <c r="L9144" s="72" t="s">
        <v>365</v>
      </c>
      <c r="M9144" s="72"/>
    </row>
    <row r="9145" spans="2:13" x14ac:dyDescent="0.25">
      <c r="B9145" s="72" t="s">
        <v>143</v>
      </c>
      <c r="C9145" s="72" t="s">
        <v>144</v>
      </c>
      <c r="D9145" s="72" t="s">
        <v>12</v>
      </c>
      <c r="E9145" s="72" t="s">
        <v>237</v>
      </c>
      <c r="F9145" s="73">
        <v>180566</v>
      </c>
      <c r="G9145" s="72" t="s">
        <v>14</v>
      </c>
      <c r="H9145" s="72" t="s">
        <v>15</v>
      </c>
      <c r="I9145" s="72" t="s">
        <v>16</v>
      </c>
      <c r="J9145" s="72" t="s">
        <v>18</v>
      </c>
      <c r="K9145" s="72" t="s">
        <v>33</v>
      </c>
      <c r="L9145" s="72" t="s">
        <v>207</v>
      </c>
      <c r="M9145" s="72" t="s">
        <v>191</v>
      </c>
    </row>
    <row r="9146" spans="2:13" x14ac:dyDescent="0.25">
      <c r="B9146" s="72" t="s">
        <v>143</v>
      </c>
      <c r="C9146" s="72" t="s">
        <v>144</v>
      </c>
      <c r="D9146" s="72" t="s">
        <v>12</v>
      </c>
      <c r="E9146" s="72" t="s">
        <v>157</v>
      </c>
      <c r="F9146" s="73">
        <v>1260762</v>
      </c>
      <c r="G9146" s="72" t="s">
        <v>14</v>
      </c>
      <c r="H9146" s="72" t="s">
        <v>15</v>
      </c>
      <c r="I9146" s="72" t="s">
        <v>16</v>
      </c>
      <c r="J9146" s="72" t="s">
        <v>18</v>
      </c>
      <c r="K9146" s="72" t="s">
        <v>189</v>
      </c>
      <c r="L9146" s="72" t="s">
        <v>324</v>
      </c>
      <c r="M9146" s="72" t="s">
        <v>322</v>
      </c>
    </row>
    <row r="9147" spans="2:13" x14ac:dyDescent="0.25">
      <c r="B9147" s="72" t="s">
        <v>143</v>
      </c>
      <c r="C9147" s="72" t="s">
        <v>144</v>
      </c>
      <c r="D9147" s="72" t="s">
        <v>12</v>
      </c>
      <c r="E9147" s="72" t="s">
        <v>282</v>
      </c>
      <c r="F9147" s="73">
        <v>-467</v>
      </c>
      <c r="G9147" s="72" t="s">
        <v>14</v>
      </c>
      <c r="H9147" s="72" t="s">
        <v>15</v>
      </c>
      <c r="I9147" s="72" t="s">
        <v>16</v>
      </c>
      <c r="J9147" s="72" t="s">
        <v>18</v>
      </c>
      <c r="K9147" s="72" t="s">
        <v>24</v>
      </c>
      <c r="L9147" s="72" t="s">
        <v>586</v>
      </c>
      <c r="M9147" s="72"/>
    </row>
    <row r="9148" spans="2:13" x14ac:dyDescent="0.25">
      <c r="B9148" s="72" t="s">
        <v>143</v>
      </c>
      <c r="C9148" s="72" t="s">
        <v>144</v>
      </c>
      <c r="D9148" s="72" t="s">
        <v>12</v>
      </c>
      <c r="E9148" s="72" t="s">
        <v>383</v>
      </c>
      <c r="F9148" s="73">
        <v>141139</v>
      </c>
      <c r="G9148" s="72" t="s">
        <v>14</v>
      </c>
      <c r="H9148" s="72" t="s">
        <v>15</v>
      </c>
      <c r="I9148" s="72" t="s">
        <v>16</v>
      </c>
      <c r="J9148" s="72" t="s">
        <v>18</v>
      </c>
      <c r="K9148" s="72" t="s">
        <v>147</v>
      </c>
      <c r="L9148" s="72" t="s">
        <v>511</v>
      </c>
      <c r="M9148" s="72" t="s">
        <v>424</v>
      </c>
    </row>
    <row r="9149" spans="2:13" x14ac:dyDescent="0.25">
      <c r="B9149" s="72" t="s">
        <v>143</v>
      </c>
      <c r="C9149" s="72" t="s">
        <v>144</v>
      </c>
      <c r="D9149" s="72" t="s">
        <v>12</v>
      </c>
      <c r="E9149" s="72" t="s">
        <v>164</v>
      </c>
      <c r="F9149" s="73">
        <v>-5602</v>
      </c>
      <c r="G9149" s="72" t="s">
        <v>14</v>
      </c>
      <c r="H9149" s="72" t="s">
        <v>15</v>
      </c>
      <c r="I9149" s="72" t="s">
        <v>16</v>
      </c>
      <c r="J9149" s="72" t="s">
        <v>18</v>
      </c>
      <c r="K9149" s="72" t="s">
        <v>161</v>
      </c>
      <c r="L9149" s="72" t="s">
        <v>582</v>
      </c>
      <c r="M9149" s="72"/>
    </row>
    <row r="9150" spans="2:13" x14ac:dyDescent="0.25">
      <c r="B9150" s="72" t="s">
        <v>143</v>
      </c>
      <c r="C9150" s="72" t="s">
        <v>144</v>
      </c>
      <c r="D9150" s="72" t="s">
        <v>12</v>
      </c>
      <c r="E9150" s="72" t="s">
        <v>145</v>
      </c>
      <c r="F9150" s="73">
        <v>-29781</v>
      </c>
      <c r="G9150" s="72" t="s">
        <v>14</v>
      </c>
      <c r="H9150" s="72" t="s">
        <v>15</v>
      </c>
      <c r="I9150" s="72" t="s">
        <v>16</v>
      </c>
      <c r="J9150" s="72" t="s">
        <v>18</v>
      </c>
      <c r="K9150" s="72" t="s">
        <v>24</v>
      </c>
      <c r="L9150" s="72" t="s">
        <v>585</v>
      </c>
      <c r="M9150" s="72"/>
    </row>
    <row r="9151" spans="2:13" x14ac:dyDescent="0.25">
      <c r="B9151" s="72" t="s">
        <v>143</v>
      </c>
      <c r="C9151" s="72" t="s">
        <v>144</v>
      </c>
      <c r="D9151" s="72" t="s">
        <v>12</v>
      </c>
      <c r="E9151" s="72" t="s">
        <v>197</v>
      </c>
      <c r="F9151" s="73">
        <v>663437</v>
      </c>
      <c r="G9151" s="72" t="s">
        <v>14</v>
      </c>
      <c r="H9151" s="72" t="s">
        <v>155</v>
      </c>
      <c r="I9151" s="72" t="s">
        <v>16</v>
      </c>
      <c r="J9151" s="72" t="s">
        <v>18</v>
      </c>
      <c r="K9151" s="72" t="s">
        <v>33</v>
      </c>
      <c r="L9151" s="72" t="s">
        <v>256</v>
      </c>
      <c r="M9151" s="72" t="s">
        <v>163</v>
      </c>
    </row>
    <row r="9152" spans="2:13" x14ac:dyDescent="0.25">
      <c r="B9152" s="72" t="s">
        <v>143</v>
      </c>
      <c r="C9152" s="72" t="s">
        <v>144</v>
      </c>
      <c r="D9152" s="72" t="s">
        <v>12</v>
      </c>
      <c r="E9152" s="72" t="s">
        <v>183</v>
      </c>
      <c r="F9152" s="73">
        <v>11328</v>
      </c>
      <c r="G9152" s="72" t="s">
        <v>14</v>
      </c>
      <c r="H9152" s="72" t="s">
        <v>15</v>
      </c>
      <c r="I9152" s="72" t="s">
        <v>16</v>
      </c>
      <c r="J9152" s="72" t="s">
        <v>18</v>
      </c>
      <c r="K9152" s="72" t="s">
        <v>33</v>
      </c>
      <c r="L9152" s="72" t="s">
        <v>339</v>
      </c>
      <c r="M9152" s="72" t="s">
        <v>163</v>
      </c>
    </row>
    <row r="9153" spans="2:13" x14ac:dyDescent="0.25">
      <c r="B9153" s="72" t="s">
        <v>143</v>
      </c>
      <c r="C9153" s="72" t="s">
        <v>144</v>
      </c>
      <c r="D9153" s="72" t="s">
        <v>12</v>
      </c>
      <c r="E9153" s="72" t="s">
        <v>244</v>
      </c>
      <c r="F9153" s="73">
        <v>151837</v>
      </c>
      <c r="G9153" s="72" t="s">
        <v>14</v>
      </c>
      <c r="H9153" s="72" t="s">
        <v>15</v>
      </c>
      <c r="I9153" s="72" t="s">
        <v>16</v>
      </c>
      <c r="J9153" s="72" t="s">
        <v>18</v>
      </c>
      <c r="K9153" s="72" t="s">
        <v>33</v>
      </c>
      <c r="L9153" s="72" t="s">
        <v>179</v>
      </c>
      <c r="M9153" s="72" t="s">
        <v>163</v>
      </c>
    </row>
    <row r="9154" spans="2:13" x14ac:dyDescent="0.25">
      <c r="B9154" s="72" t="s">
        <v>143</v>
      </c>
      <c r="C9154" s="72" t="s">
        <v>144</v>
      </c>
      <c r="D9154" s="72" t="s">
        <v>12</v>
      </c>
      <c r="E9154" s="72" t="s">
        <v>328</v>
      </c>
      <c r="F9154" s="73">
        <v>83839</v>
      </c>
      <c r="G9154" s="72" t="s">
        <v>14</v>
      </c>
      <c r="H9154" s="72" t="s">
        <v>15</v>
      </c>
      <c r="I9154" s="72" t="s">
        <v>16</v>
      </c>
      <c r="J9154" s="72" t="s">
        <v>18</v>
      </c>
      <c r="K9154" s="72" t="s">
        <v>147</v>
      </c>
      <c r="L9154" s="72" t="s">
        <v>216</v>
      </c>
      <c r="M9154" s="72" t="s">
        <v>159</v>
      </c>
    </row>
    <row r="9155" spans="2:13" x14ac:dyDescent="0.25">
      <c r="B9155" s="72" t="s">
        <v>143</v>
      </c>
      <c r="C9155" s="72" t="s">
        <v>144</v>
      </c>
      <c r="D9155" s="72" t="s">
        <v>12</v>
      </c>
      <c r="E9155" s="72" t="s">
        <v>227</v>
      </c>
      <c r="F9155" s="73">
        <v>388432</v>
      </c>
      <c r="G9155" s="72" t="s">
        <v>14</v>
      </c>
      <c r="H9155" s="72" t="s">
        <v>15</v>
      </c>
      <c r="I9155" s="72" t="s">
        <v>16</v>
      </c>
      <c r="J9155" s="72" t="s">
        <v>18</v>
      </c>
      <c r="K9155" s="72" t="s">
        <v>147</v>
      </c>
      <c r="L9155" s="72" t="s">
        <v>454</v>
      </c>
      <c r="M9155" s="72" t="s">
        <v>163</v>
      </c>
    </row>
    <row r="9156" spans="2:13" x14ac:dyDescent="0.25">
      <c r="B9156" s="72" t="s">
        <v>143</v>
      </c>
      <c r="C9156" s="72" t="s">
        <v>144</v>
      </c>
      <c r="D9156" s="72" t="s">
        <v>12</v>
      </c>
      <c r="E9156" s="72" t="s">
        <v>383</v>
      </c>
      <c r="F9156" s="73">
        <v>401257</v>
      </c>
      <c r="G9156" s="72" t="s">
        <v>14</v>
      </c>
      <c r="H9156" s="72" t="s">
        <v>15</v>
      </c>
      <c r="I9156" s="72" t="s">
        <v>16</v>
      </c>
      <c r="J9156" s="72" t="s">
        <v>18</v>
      </c>
      <c r="K9156" s="72" t="s">
        <v>214</v>
      </c>
      <c r="L9156" s="72" t="s">
        <v>234</v>
      </c>
      <c r="M9156" s="72" t="s">
        <v>522</v>
      </c>
    </row>
    <row r="9157" spans="2:13" x14ac:dyDescent="0.25">
      <c r="B9157" s="72" t="s">
        <v>143</v>
      </c>
      <c r="C9157" s="72" t="s">
        <v>144</v>
      </c>
      <c r="D9157" s="72" t="s">
        <v>12</v>
      </c>
      <c r="E9157" s="72" t="s">
        <v>219</v>
      </c>
      <c r="F9157" s="73">
        <v>226071</v>
      </c>
      <c r="G9157" s="72" t="s">
        <v>14</v>
      </c>
      <c r="H9157" s="72" t="s">
        <v>15</v>
      </c>
      <c r="I9157" s="72" t="s">
        <v>16</v>
      </c>
      <c r="J9157" s="72" t="s">
        <v>18</v>
      </c>
      <c r="K9157" s="72" t="s">
        <v>267</v>
      </c>
      <c r="L9157" s="72" t="s">
        <v>478</v>
      </c>
      <c r="M9157" s="72"/>
    </row>
    <row r="9158" spans="2:13" x14ac:dyDescent="0.25">
      <c r="B9158" s="72" t="s">
        <v>143</v>
      </c>
      <c r="C9158" s="72" t="s">
        <v>144</v>
      </c>
      <c r="D9158" s="72" t="s">
        <v>12</v>
      </c>
      <c r="E9158" s="72" t="s">
        <v>292</v>
      </c>
      <c r="F9158" s="73">
        <v>331109</v>
      </c>
      <c r="G9158" s="72" t="s">
        <v>14</v>
      </c>
      <c r="H9158" s="72" t="s">
        <v>15</v>
      </c>
      <c r="I9158" s="72" t="s">
        <v>16</v>
      </c>
      <c r="J9158" s="72" t="s">
        <v>18</v>
      </c>
      <c r="K9158" s="72" t="s">
        <v>147</v>
      </c>
      <c r="L9158" s="72" t="s">
        <v>622</v>
      </c>
      <c r="M9158" s="72" t="s">
        <v>424</v>
      </c>
    </row>
    <row r="9159" spans="2:13" x14ac:dyDescent="0.25">
      <c r="B9159" s="72" t="s">
        <v>143</v>
      </c>
      <c r="C9159" s="72" t="s">
        <v>144</v>
      </c>
      <c r="D9159" s="72" t="s">
        <v>12</v>
      </c>
      <c r="E9159" s="72" t="s">
        <v>145</v>
      </c>
      <c r="F9159" s="73">
        <v>-158633</v>
      </c>
      <c r="G9159" s="72" t="s">
        <v>14</v>
      </c>
      <c r="H9159" s="72" t="s">
        <v>155</v>
      </c>
      <c r="I9159" s="72" t="s">
        <v>16</v>
      </c>
      <c r="J9159" s="72" t="s">
        <v>18</v>
      </c>
      <c r="K9159" s="72" t="s">
        <v>33</v>
      </c>
      <c r="L9159" s="72" t="s">
        <v>316</v>
      </c>
      <c r="M9159" s="72"/>
    </row>
    <row r="9160" spans="2:13" x14ac:dyDescent="0.25">
      <c r="B9160" s="72" t="s">
        <v>143</v>
      </c>
      <c r="C9160" s="72" t="s">
        <v>144</v>
      </c>
      <c r="D9160" s="72" t="s">
        <v>12</v>
      </c>
      <c r="E9160" s="72" t="s">
        <v>788</v>
      </c>
      <c r="F9160" s="73">
        <v>-1486</v>
      </c>
      <c r="G9160" s="72" t="s">
        <v>14</v>
      </c>
      <c r="H9160" s="72" t="s">
        <v>15</v>
      </c>
      <c r="I9160" s="72" t="s">
        <v>136</v>
      </c>
      <c r="J9160" s="72" t="s">
        <v>18</v>
      </c>
      <c r="K9160" s="72"/>
      <c r="L9160" s="72"/>
      <c r="M9160" s="72"/>
    </row>
    <row r="9161" spans="2:13" x14ac:dyDescent="0.25">
      <c r="B9161" s="72" t="s">
        <v>143</v>
      </c>
      <c r="C9161" s="72" t="s">
        <v>144</v>
      </c>
      <c r="D9161" s="72" t="s">
        <v>12</v>
      </c>
      <c r="E9161" s="72" t="s">
        <v>160</v>
      </c>
      <c r="F9161" s="73">
        <v>24841</v>
      </c>
      <c r="G9161" s="72" t="s">
        <v>14</v>
      </c>
      <c r="H9161" s="72" t="s">
        <v>15</v>
      </c>
      <c r="I9161" s="72" t="s">
        <v>16</v>
      </c>
      <c r="J9161" s="72" t="s">
        <v>18</v>
      </c>
      <c r="K9161" s="72" t="s">
        <v>33</v>
      </c>
      <c r="L9161" s="72" t="s">
        <v>153</v>
      </c>
      <c r="M9161" s="72" t="s">
        <v>191</v>
      </c>
    </row>
    <row r="9162" spans="2:13" x14ac:dyDescent="0.25">
      <c r="B9162" s="72" t="s">
        <v>143</v>
      </c>
      <c r="C9162" s="72" t="s">
        <v>144</v>
      </c>
      <c r="D9162" s="72" t="s">
        <v>12</v>
      </c>
      <c r="E9162" s="72" t="s">
        <v>154</v>
      </c>
      <c r="F9162" s="73">
        <v>-4128</v>
      </c>
      <c r="G9162" s="72" t="s">
        <v>14</v>
      </c>
      <c r="H9162" s="72" t="s">
        <v>15</v>
      </c>
      <c r="I9162" s="72" t="s">
        <v>16</v>
      </c>
      <c r="J9162" s="72" t="s">
        <v>18</v>
      </c>
      <c r="K9162" s="72" t="s">
        <v>267</v>
      </c>
      <c r="L9162" s="72" t="s">
        <v>452</v>
      </c>
      <c r="M9162" s="72"/>
    </row>
    <row r="9163" spans="2:13" x14ac:dyDescent="0.25">
      <c r="B9163" s="72" t="s">
        <v>143</v>
      </c>
      <c r="C9163" s="72" t="s">
        <v>144</v>
      </c>
      <c r="D9163" s="72" t="s">
        <v>12</v>
      </c>
      <c r="E9163" s="72" t="s">
        <v>197</v>
      </c>
      <c r="F9163" s="73">
        <v>76071</v>
      </c>
      <c r="G9163" s="72" t="s">
        <v>14</v>
      </c>
      <c r="H9163" s="72" t="s">
        <v>155</v>
      </c>
      <c r="I9163" s="72" t="s">
        <v>16</v>
      </c>
      <c r="J9163" s="72" t="s">
        <v>18</v>
      </c>
      <c r="K9163" s="72" t="s">
        <v>269</v>
      </c>
      <c r="L9163" s="72" t="s">
        <v>786</v>
      </c>
      <c r="M9163" s="72" t="s">
        <v>191</v>
      </c>
    </row>
    <row r="9164" spans="2:13" x14ac:dyDescent="0.25">
      <c r="B9164" s="72" t="s">
        <v>143</v>
      </c>
      <c r="C9164" s="72" t="s">
        <v>144</v>
      </c>
      <c r="D9164" s="72" t="s">
        <v>12</v>
      </c>
      <c r="E9164" s="72" t="s">
        <v>188</v>
      </c>
      <c r="F9164" s="73">
        <v>173263</v>
      </c>
      <c r="G9164" s="72" t="s">
        <v>14</v>
      </c>
      <c r="H9164" s="72" t="s">
        <v>15</v>
      </c>
      <c r="I9164" s="72" t="s">
        <v>16</v>
      </c>
      <c r="J9164" s="72" t="s">
        <v>18</v>
      </c>
      <c r="K9164" s="72" t="s">
        <v>33</v>
      </c>
      <c r="L9164" s="72" t="s">
        <v>338</v>
      </c>
      <c r="M9164" s="72" t="s">
        <v>151</v>
      </c>
    </row>
    <row r="9165" spans="2:13" x14ac:dyDescent="0.25">
      <c r="B9165" s="72" t="s">
        <v>143</v>
      </c>
      <c r="C9165" s="72" t="s">
        <v>144</v>
      </c>
      <c r="D9165" s="72" t="s">
        <v>12</v>
      </c>
      <c r="E9165" s="72" t="s">
        <v>160</v>
      </c>
      <c r="F9165" s="73">
        <v>106353</v>
      </c>
      <c r="G9165" s="72" t="s">
        <v>14</v>
      </c>
      <c r="H9165" s="72" t="s">
        <v>15</v>
      </c>
      <c r="I9165" s="72" t="s">
        <v>16</v>
      </c>
      <c r="J9165" s="72" t="s">
        <v>18</v>
      </c>
      <c r="K9165" s="72" t="s">
        <v>33</v>
      </c>
      <c r="L9165" s="72" t="s">
        <v>568</v>
      </c>
      <c r="M9165" s="72" t="s">
        <v>248</v>
      </c>
    </row>
    <row r="9166" spans="2:13" x14ac:dyDescent="0.25">
      <c r="B9166" s="72" t="s">
        <v>143</v>
      </c>
      <c r="C9166" s="72" t="s">
        <v>144</v>
      </c>
      <c r="D9166" s="72" t="s">
        <v>12</v>
      </c>
      <c r="E9166" s="72" t="s">
        <v>646</v>
      </c>
      <c r="F9166" s="73">
        <v>25014</v>
      </c>
      <c r="G9166" s="72" t="s">
        <v>14</v>
      </c>
      <c r="H9166" s="72" t="s">
        <v>15</v>
      </c>
      <c r="I9166" s="72" t="s">
        <v>16</v>
      </c>
      <c r="J9166" s="72" t="s">
        <v>18</v>
      </c>
      <c r="K9166" s="72" t="s">
        <v>33</v>
      </c>
      <c r="L9166" s="72" t="s">
        <v>338</v>
      </c>
      <c r="M9166" s="72"/>
    </row>
    <row r="9167" spans="2:13" x14ac:dyDescent="0.25">
      <c r="B9167" s="72" t="s">
        <v>143</v>
      </c>
      <c r="C9167" s="72" t="s">
        <v>144</v>
      </c>
      <c r="D9167" s="72" t="s">
        <v>12</v>
      </c>
      <c r="E9167" s="72" t="s">
        <v>188</v>
      </c>
      <c r="F9167" s="73">
        <v>1247777</v>
      </c>
      <c r="G9167" s="72" t="s">
        <v>14</v>
      </c>
      <c r="H9167" s="72" t="s">
        <v>15</v>
      </c>
      <c r="I9167" s="72" t="s">
        <v>16</v>
      </c>
      <c r="J9167" s="72" t="s">
        <v>18</v>
      </c>
      <c r="K9167" s="72" t="s">
        <v>214</v>
      </c>
      <c r="L9167" s="72" t="s">
        <v>215</v>
      </c>
      <c r="M9167" s="72" t="s">
        <v>191</v>
      </c>
    </row>
    <row r="9168" spans="2:13" x14ac:dyDescent="0.25">
      <c r="B9168" s="72" t="s">
        <v>143</v>
      </c>
      <c r="C9168" s="72" t="s">
        <v>144</v>
      </c>
      <c r="D9168" s="72" t="s">
        <v>12</v>
      </c>
      <c r="E9168" s="72" t="s">
        <v>219</v>
      </c>
      <c r="F9168" s="73">
        <v>623827</v>
      </c>
      <c r="G9168" s="72" t="s">
        <v>14</v>
      </c>
      <c r="H9168" s="72" t="s">
        <v>15</v>
      </c>
      <c r="I9168" s="72" t="s">
        <v>16</v>
      </c>
      <c r="J9168" s="72" t="s">
        <v>18</v>
      </c>
      <c r="K9168" s="72" t="s">
        <v>168</v>
      </c>
      <c r="L9168" s="72" t="s">
        <v>298</v>
      </c>
      <c r="M9168" s="72"/>
    </row>
    <row r="9169" spans="2:13" x14ac:dyDescent="0.25">
      <c r="B9169" s="72" t="s">
        <v>143</v>
      </c>
      <c r="C9169" s="72" t="s">
        <v>144</v>
      </c>
      <c r="D9169" s="72" t="s">
        <v>12</v>
      </c>
      <c r="E9169" s="72" t="s">
        <v>145</v>
      </c>
      <c r="F9169" s="73">
        <v>-2</v>
      </c>
      <c r="G9169" s="72" t="s">
        <v>14</v>
      </c>
      <c r="H9169" s="72" t="s">
        <v>15</v>
      </c>
      <c r="I9169" s="72" t="s">
        <v>16</v>
      </c>
      <c r="J9169" s="72" t="s">
        <v>18</v>
      </c>
      <c r="K9169" s="72" t="s">
        <v>33</v>
      </c>
      <c r="L9169" s="72" t="s">
        <v>741</v>
      </c>
      <c r="M9169" s="72"/>
    </row>
    <row r="9170" spans="2:13" x14ac:dyDescent="0.25">
      <c r="B9170" s="72" t="s">
        <v>143</v>
      </c>
      <c r="C9170" s="72" t="s">
        <v>144</v>
      </c>
      <c r="D9170" s="72" t="s">
        <v>12</v>
      </c>
      <c r="E9170" s="72" t="s">
        <v>199</v>
      </c>
      <c r="F9170" s="73">
        <v>15732</v>
      </c>
      <c r="G9170" s="72" t="s">
        <v>14</v>
      </c>
      <c r="H9170" s="72" t="s">
        <v>15</v>
      </c>
      <c r="I9170" s="72" t="s">
        <v>16</v>
      </c>
      <c r="J9170" s="72" t="s">
        <v>18</v>
      </c>
      <c r="K9170" s="72" t="s">
        <v>33</v>
      </c>
      <c r="L9170" s="72" t="s">
        <v>277</v>
      </c>
      <c r="M9170" s="72"/>
    </row>
    <row r="9171" spans="2:13" x14ac:dyDescent="0.25">
      <c r="B9171" s="72" t="s">
        <v>143</v>
      </c>
      <c r="C9171" s="72" t="s">
        <v>144</v>
      </c>
      <c r="D9171" s="72" t="s">
        <v>12</v>
      </c>
      <c r="E9171" s="72" t="s">
        <v>197</v>
      </c>
      <c r="F9171" s="73">
        <v>1072102</v>
      </c>
      <c r="G9171" s="72" t="s">
        <v>14</v>
      </c>
      <c r="H9171" s="72" t="s">
        <v>155</v>
      </c>
      <c r="I9171" s="72" t="s">
        <v>16</v>
      </c>
      <c r="J9171" s="72" t="s">
        <v>18</v>
      </c>
      <c r="K9171" s="72" t="s">
        <v>147</v>
      </c>
      <c r="L9171" s="72" t="s">
        <v>587</v>
      </c>
      <c r="M9171" s="72" t="s">
        <v>163</v>
      </c>
    </row>
    <row r="9172" spans="2:13" x14ac:dyDescent="0.25">
      <c r="B9172" s="72" t="s">
        <v>143</v>
      </c>
      <c r="C9172" s="72" t="s">
        <v>144</v>
      </c>
      <c r="D9172" s="72" t="s">
        <v>12</v>
      </c>
      <c r="E9172" s="72" t="s">
        <v>154</v>
      </c>
      <c r="F9172" s="73">
        <v>-2123</v>
      </c>
      <c r="G9172" s="72" t="s">
        <v>14</v>
      </c>
      <c r="H9172" s="72" t="s">
        <v>15</v>
      </c>
      <c r="I9172" s="72" t="s">
        <v>16</v>
      </c>
      <c r="J9172" s="72" t="s">
        <v>18</v>
      </c>
      <c r="K9172" s="72" t="s">
        <v>147</v>
      </c>
      <c r="L9172" s="72" t="s">
        <v>475</v>
      </c>
      <c r="M9172" s="72"/>
    </row>
    <row r="9173" spans="2:13" x14ac:dyDescent="0.25">
      <c r="B9173" s="72" t="s">
        <v>143</v>
      </c>
      <c r="C9173" s="72" t="s">
        <v>144</v>
      </c>
      <c r="D9173" s="72" t="s">
        <v>12</v>
      </c>
      <c r="E9173" s="72" t="s">
        <v>229</v>
      </c>
      <c r="F9173" s="73">
        <v>-211230</v>
      </c>
      <c r="G9173" s="72" t="s">
        <v>14</v>
      </c>
      <c r="H9173" s="72" t="s">
        <v>15</v>
      </c>
      <c r="I9173" s="72" t="s">
        <v>16</v>
      </c>
      <c r="J9173" s="72" t="s">
        <v>18</v>
      </c>
      <c r="K9173" s="72" t="s">
        <v>147</v>
      </c>
      <c r="L9173" s="72" t="s">
        <v>509</v>
      </c>
      <c r="M9173" s="72"/>
    </row>
    <row r="9174" spans="2:13" x14ac:dyDescent="0.25">
      <c r="B9174" s="72" t="s">
        <v>143</v>
      </c>
      <c r="C9174" s="72" t="s">
        <v>144</v>
      </c>
      <c r="D9174" s="72" t="s">
        <v>12</v>
      </c>
      <c r="E9174" s="72" t="s">
        <v>152</v>
      </c>
      <c r="F9174" s="73">
        <v>-34717</v>
      </c>
      <c r="G9174" s="72" t="s">
        <v>14</v>
      </c>
      <c r="H9174" s="72" t="s">
        <v>15</v>
      </c>
      <c r="I9174" s="72" t="s">
        <v>16</v>
      </c>
      <c r="J9174" s="72" t="s">
        <v>18</v>
      </c>
      <c r="K9174" s="72" t="s">
        <v>27</v>
      </c>
      <c r="L9174" s="72" t="s">
        <v>572</v>
      </c>
      <c r="M9174" s="72"/>
    </row>
    <row r="9175" spans="2:13" x14ac:dyDescent="0.25">
      <c r="B9175" s="72" t="s">
        <v>143</v>
      </c>
      <c r="C9175" s="72" t="s">
        <v>144</v>
      </c>
      <c r="D9175" s="72" t="s">
        <v>12</v>
      </c>
      <c r="E9175" s="72" t="s">
        <v>160</v>
      </c>
      <c r="F9175" s="73">
        <v>1210455</v>
      </c>
      <c r="G9175" s="72" t="s">
        <v>14</v>
      </c>
      <c r="H9175" s="72" t="s">
        <v>155</v>
      </c>
      <c r="I9175" s="72" t="s">
        <v>16</v>
      </c>
      <c r="J9175" s="72" t="s">
        <v>18</v>
      </c>
      <c r="K9175" s="72" t="s">
        <v>267</v>
      </c>
      <c r="L9175" s="72" t="s">
        <v>641</v>
      </c>
      <c r="M9175" s="72" t="s">
        <v>186</v>
      </c>
    </row>
    <row r="9176" spans="2:13" x14ac:dyDescent="0.25">
      <c r="B9176" s="72" t="s">
        <v>143</v>
      </c>
      <c r="C9176" s="72" t="s">
        <v>144</v>
      </c>
      <c r="D9176" s="72" t="s">
        <v>12</v>
      </c>
      <c r="E9176" s="72" t="s">
        <v>197</v>
      </c>
      <c r="F9176" s="73">
        <v>828588</v>
      </c>
      <c r="G9176" s="72" t="s">
        <v>14</v>
      </c>
      <c r="H9176" s="72" t="s">
        <v>15</v>
      </c>
      <c r="I9176" s="72" t="s">
        <v>16</v>
      </c>
      <c r="J9176" s="72" t="s">
        <v>18</v>
      </c>
      <c r="K9176" s="72" t="s">
        <v>24</v>
      </c>
      <c r="L9176" s="72" t="s">
        <v>281</v>
      </c>
      <c r="M9176" s="72" t="s">
        <v>163</v>
      </c>
    </row>
    <row r="9177" spans="2:13" x14ac:dyDescent="0.25">
      <c r="B9177" s="72" t="s">
        <v>143</v>
      </c>
      <c r="C9177" s="72" t="s">
        <v>144</v>
      </c>
      <c r="D9177" s="72" t="s">
        <v>12</v>
      </c>
      <c r="E9177" s="72" t="s">
        <v>154</v>
      </c>
      <c r="F9177" s="73">
        <v>-8341</v>
      </c>
      <c r="G9177" s="72" t="s">
        <v>14</v>
      </c>
      <c r="H9177" s="72" t="s">
        <v>15</v>
      </c>
      <c r="I9177" s="72" t="s">
        <v>16</v>
      </c>
      <c r="J9177" s="72" t="s">
        <v>18</v>
      </c>
      <c r="K9177" s="72" t="s">
        <v>168</v>
      </c>
      <c r="L9177" s="72" t="s">
        <v>413</v>
      </c>
      <c r="M9177" s="72"/>
    </row>
    <row r="9178" spans="2:13" x14ac:dyDescent="0.25">
      <c r="B9178" s="72" t="s">
        <v>143</v>
      </c>
      <c r="C9178" s="72" t="s">
        <v>144</v>
      </c>
      <c r="D9178" s="72" t="s">
        <v>12</v>
      </c>
      <c r="E9178" s="72" t="s">
        <v>209</v>
      </c>
      <c r="F9178" s="73">
        <v>600623</v>
      </c>
      <c r="G9178" s="72" t="s">
        <v>14</v>
      </c>
      <c r="H9178" s="72" t="s">
        <v>15</v>
      </c>
      <c r="I9178" s="72" t="s">
        <v>16</v>
      </c>
      <c r="J9178" s="72" t="s">
        <v>18</v>
      </c>
      <c r="K9178" s="72" t="s">
        <v>24</v>
      </c>
      <c r="L9178" s="72" t="s">
        <v>586</v>
      </c>
      <c r="M9178" s="72" t="s">
        <v>203</v>
      </c>
    </row>
    <row r="9179" spans="2:13" x14ac:dyDescent="0.25">
      <c r="B9179" s="72" t="s">
        <v>143</v>
      </c>
      <c r="C9179" s="72" t="s">
        <v>144</v>
      </c>
      <c r="D9179" s="72" t="s">
        <v>12</v>
      </c>
      <c r="E9179" s="72" t="s">
        <v>199</v>
      </c>
      <c r="F9179" s="73">
        <v>5036</v>
      </c>
      <c r="G9179" s="72" t="s">
        <v>14</v>
      </c>
      <c r="H9179" s="72" t="s">
        <v>15</v>
      </c>
      <c r="I9179" s="72" t="s">
        <v>16</v>
      </c>
      <c r="J9179" s="72" t="s">
        <v>18</v>
      </c>
      <c r="K9179" s="72" t="s">
        <v>161</v>
      </c>
      <c r="L9179" s="72" t="s">
        <v>695</v>
      </c>
      <c r="M9179" s="72"/>
    </row>
    <row r="9180" spans="2:13" x14ac:dyDescent="0.25">
      <c r="B9180" s="72" t="s">
        <v>143</v>
      </c>
      <c r="C9180" s="72" t="s">
        <v>144</v>
      </c>
      <c r="D9180" s="72" t="s">
        <v>12</v>
      </c>
      <c r="E9180" s="72" t="s">
        <v>177</v>
      </c>
      <c r="F9180" s="73">
        <v>10070</v>
      </c>
      <c r="G9180" s="72" t="s">
        <v>14</v>
      </c>
      <c r="H9180" s="72" t="s">
        <v>15</v>
      </c>
      <c r="I9180" s="72" t="s">
        <v>136</v>
      </c>
      <c r="J9180" s="72" t="s">
        <v>18</v>
      </c>
      <c r="K9180" s="72" t="s">
        <v>147</v>
      </c>
      <c r="L9180" s="72" t="s">
        <v>278</v>
      </c>
      <c r="M9180" s="72"/>
    </row>
    <row r="9181" spans="2:13" x14ac:dyDescent="0.25">
      <c r="B9181" s="72" t="s">
        <v>143</v>
      </c>
      <c r="C9181" s="72" t="s">
        <v>144</v>
      </c>
      <c r="D9181" s="72" t="s">
        <v>12</v>
      </c>
      <c r="E9181" s="72" t="s">
        <v>188</v>
      </c>
      <c r="F9181" s="73">
        <v>41889</v>
      </c>
      <c r="G9181" s="72" t="s">
        <v>14</v>
      </c>
      <c r="H9181" s="72" t="s">
        <v>15</v>
      </c>
      <c r="I9181" s="72" t="s">
        <v>16</v>
      </c>
      <c r="J9181" s="72" t="s">
        <v>18</v>
      </c>
      <c r="K9181" s="72" t="s">
        <v>189</v>
      </c>
      <c r="L9181" s="72" t="s">
        <v>488</v>
      </c>
      <c r="M9181" s="72" t="s">
        <v>163</v>
      </c>
    </row>
    <row r="9182" spans="2:13" x14ac:dyDescent="0.25">
      <c r="B9182" s="72" t="s">
        <v>143</v>
      </c>
      <c r="C9182" s="72" t="s">
        <v>144</v>
      </c>
      <c r="D9182" s="72" t="s">
        <v>12</v>
      </c>
      <c r="E9182" s="72" t="s">
        <v>219</v>
      </c>
      <c r="F9182" s="73">
        <v>98595</v>
      </c>
      <c r="G9182" s="72" t="s">
        <v>14</v>
      </c>
      <c r="H9182" s="72" t="s">
        <v>155</v>
      </c>
      <c r="I9182" s="72" t="s">
        <v>136</v>
      </c>
      <c r="J9182" s="72" t="s">
        <v>18</v>
      </c>
      <c r="K9182" s="72" t="s">
        <v>21</v>
      </c>
      <c r="L9182" s="72" t="s">
        <v>711</v>
      </c>
      <c r="M9182" s="72"/>
    </row>
    <row r="9183" spans="2:13" x14ac:dyDescent="0.25">
      <c r="B9183" s="72" t="s">
        <v>143</v>
      </c>
      <c r="C9183" s="72" t="s">
        <v>144</v>
      </c>
      <c r="D9183" s="72" t="s">
        <v>12</v>
      </c>
      <c r="E9183" s="72" t="s">
        <v>197</v>
      </c>
      <c r="F9183" s="73">
        <v>123654</v>
      </c>
      <c r="G9183" s="72" t="s">
        <v>14</v>
      </c>
      <c r="H9183" s="72" t="s">
        <v>15</v>
      </c>
      <c r="I9183" s="72" t="s">
        <v>16</v>
      </c>
      <c r="J9183" s="72" t="s">
        <v>18</v>
      </c>
      <c r="K9183" s="72" t="s">
        <v>147</v>
      </c>
      <c r="L9183" s="72" t="s">
        <v>404</v>
      </c>
      <c r="M9183" s="72" t="s">
        <v>163</v>
      </c>
    </row>
    <row r="9184" spans="2:13" x14ac:dyDescent="0.25">
      <c r="B9184" s="72" t="s">
        <v>143</v>
      </c>
      <c r="C9184" s="72" t="s">
        <v>144</v>
      </c>
      <c r="D9184" s="72" t="s">
        <v>12</v>
      </c>
      <c r="E9184" s="72" t="s">
        <v>199</v>
      </c>
      <c r="F9184" s="73">
        <v>2119</v>
      </c>
      <c r="G9184" s="72" t="s">
        <v>14</v>
      </c>
      <c r="H9184" s="72" t="s">
        <v>15</v>
      </c>
      <c r="I9184" s="72" t="s">
        <v>16</v>
      </c>
      <c r="J9184" s="72" t="s">
        <v>18</v>
      </c>
      <c r="K9184" s="72" t="s">
        <v>214</v>
      </c>
      <c r="L9184" s="72" t="s">
        <v>234</v>
      </c>
      <c r="M9184" s="72"/>
    </row>
    <row r="9185" spans="2:13" x14ac:dyDescent="0.25">
      <c r="B9185" s="72" t="s">
        <v>143</v>
      </c>
      <c r="C9185" s="72" t="s">
        <v>144</v>
      </c>
      <c r="D9185" s="72" t="s">
        <v>12</v>
      </c>
      <c r="E9185" s="72" t="s">
        <v>282</v>
      </c>
      <c r="F9185" s="73">
        <v>-990</v>
      </c>
      <c r="G9185" s="72" t="s">
        <v>14</v>
      </c>
      <c r="H9185" s="72" t="s">
        <v>15</v>
      </c>
      <c r="I9185" s="72" t="s">
        <v>16</v>
      </c>
      <c r="J9185" s="72" t="s">
        <v>18</v>
      </c>
      <c r="K9185" s="72" t="s">
        <v>147</v>
      </c>
      <c r="L9185" s="72" t="s">
        <v>369</v>
      </c>
      <c r="M9185" s="72"/>
    </row>
    <row r="9186" spans="2:13" x14ac:dyDescent="0.25">
      <c r="B9186" s="72" t="s">
        <v>143</v>
      </c>
      <c r="C9186" s="72" t="s">
        <v>144</v>
      </c>
      <c r="D9186" s="72" t="s">
        <v>12</v>
      </c>
      <c r="E9186" s="72" t="s">
        <v>164</v>
      </c>
      <c r="F9186" s="73">
        <v>-22253</v>
      </c>
      <c r="G9186" s="72" t="s">
        <v>14</v>
      </c>
      <c r="H9186" s="72" t="s">
        <v>15</v>
      </c>
      <c r="I9186" s="72" t="s">
        <v>16</v>
      </c>
      <c r="J9186" s="72" t="s">
        <v>18</v>
      </c>
      <c r="K9186" s="72" t="s">
        <v>147</v>
      </c>
      <c r="L9186" s="72" t="s">
        <v>275</v>
      </c>
      <c r="M9186" s="72"/>
    </row>
    <row r="9187" spans="2:13" x14ac:dyDescent="0.25">
      <c r="B9187" s="72" t="s">
        <v>143</v>
      </c>
      <c r="C9187" s="72" t="s">
        <v>144</v>
      </c>
      <c r="D9187" s="72" t="s">
        <v>12</v>
      </c>
      <c r="E9187" s="72" t="s">
        <v>875</v>
      </c>
      <c r="F9187" s="73">
        <v>34489109</v>
      </c>
      <c r="G9187" s="72" t="s">
        <v>14</v>
      </c>
      <c r="H9187" s="72" t="s">
        <v>155</v>
      </c>
      <c r="I9187" s="72" t="s">
        <v>16</v>
      </c>
      <c r="J9187" s="72" t="s">
        <v>18</v>
      </c>
      <c r="K9187" s="72" t="s">
        <v>303</v>
      </c>
      <c r="L9187" s="72" t="s">
        <v>712</v>
      </c>
      <c r="M9187" s="72" t="s">
        <v>522</v>
      </c>
    </row>
    <row r="9188" spans="2:13" x14ac:dyDescent="0.25">
      <c r="B9188" s="72" t="s">
        <v>143</v>
      </c>
      <c r="C9188" s="72" t="s">
        <v>144</v>
      </c>
      <c r="D9188" s="72" t="s">
        <v>12</v>
      </c>
      <c r="E9188" s="72" t="s">
        <v>237</v>
      </c>
      <c r="F9188" s="73">
        <v>17347</v>
      </c>
      <c r="G9188" s="72" t="s">
        <v>14</v>
      </c>
      <c r="H9188" s="72" t="s">
        <v>15</v>
      </c>
      <c r="I9188" s="72" t="s">
        <v>16</v>
      </c>
      <c r="J9188" s="72" t="s">
        <v>18</v>
      </c>
      <c r="K9188" s="72" t="s">
        <v>33</v>
      </c>
      <c r="L9188" s="72" t="s">
        <v>331</v>
      </c>
      <c r="M9188" s="72" t="s">
        <v>191</v>
      </c>
    </row>
    <row r="9189" spans="2:13" x14ac:dyDescent="0.25">
      <c r="B9189" s="72" t="s">
        <v>143</v>
      </c>
      <c r="C9189" s="72" t="s">
        <v>144</v>
      </c>
      <c r="D9189" s="72" t="s">
        <v>12</v>
      </c>
      <c r="E9189" s="72" t="s">
        <v>152</v>
      </c>
      <c r="F9189" s="73">
        <v>-38190</v>
      </c>
      <c r="G9189" s="72" t="s">
        <v>14</v>
      </c>
      <c r="H9189" s="72" t="s">
        <v>15</v>
      </c>
      <c r="I9189" s="72" t="s">
        <v>16</v>
      </c>
      <c r="J9189" s="72" t="s">
        <v>18</v>
      </c>
      <c r="K9189" s="72" t="s">
        <v>168</v>
      </c>
      <c r="L9189" s="72" t="s">
        <v>413</v>
      </c>
      <c r="M9189" s="72"/>
    </row>
    <row r="9190" spans="2:13" x14ac:dyDescent="0.25">
      <c r="B9190" s="72" t="s">
        <v>143</v>
      </c>
      <c r="C9190" s="72" t="s">
        <v>144</v>
      </c>
      <c r="D9190" s="72" t="s">
        <v>12</v>
      </c>
      <c r="E9190" s="72" t="s">
        <v>183</v>
      </c>
      <c r="F9190" s="73">
        <v>1847908</v>
      </c>
      <c r="G9190" s="72" t="s">
        <v>14</v>
      </c>
      <c r="H9190" s="72" t="s">
        <v>15</v>
      </c>
      <c r="I9190" s="72" t="s">
        <v>16</v>
      </c>
      <c r="J9190" s="72" t="s">
        <v>18</v>
      </c>
      <c r="K9190" s="72" t="s">
        <v>184</v>
      </c>
      <c r="L9190" s="72" t="s">
        <v>351</v>
      </c>
      <c r="M9190" s="72" t="s">
        <v>248</v>
      </c>
    </row>
    <row r="9191" spans="2:13" x14ac:dyDescent="0.25">
      <c r="B9191" s="72" t="s">
        <v>143</v>
      </c>
      <c r="C9191" s="72" t="s">
        <v>144</v>
      </c>
      <c r="D9191" s="72" t="s">
        <v>12</v>
      </c>
      <c r="E9191" s="72" t="s">
        <v>240</v>
      </c>
      <c r="F9191" s="73">
        <v>-151</v>
      </c>
      <c r="G9191" s="72" t="s">
        <v>14</v>
      </c>
      <c r="H9191" s="72" t="s">
        <v>15</v>
      </c>
      <c r="I9191" s="72" t="s">
        <v>16</v>
      </c>
      <c r="J9191" s="72" t="s">
        <v>18</v>
      </c>
      <c r="K9191" s="72" t="s">
        <v>189</v>
      </c>
      <c r="L9191" s="72" t="s">
        <v>618</v>
      </c>
      <c r="M9191" s="72"/>
    </row>
    <row r="9192" spans="2:13" x14ac:dyDescent="0.25">
      <c r="B9192" s="72" t="s">
        <v>143</v>
      </c>
      <c r="C9192" s="72" t="s">
        <v>144</v>
      </c>
      <c r="D9192" s="72" t="s">
        <v>12</v>
      </c>
      <c r="E9192" s="72" t="s">
        <v>152</v>
      </c>
      <c r="F9192" s="73">
        <v>-1952</v>
      </c>
      <c r="G9192" s="72" t="s">
        <v>14</v>
      </c>
      <c r="H9192" s="72" t="s">
        <v>155</v>
      </c>
      <c r="I9192" s="72" t="s">
        <v>16</v>
      </c>
      <c r="J9192" s="72" t="s">
        <v>18</v>
      </c>
      <c r="K9192" s="72" t="s">
        <v>33</v>
      </c>
      <c r="L9192" s="72" t="s">
        <v>754</v>
      </c>
      <c r="M9192" s="72"/>
    </row>
    <row r="9193" spans="2:13" x14ac:dyDescent="0.25">
      <c r="B9193" s="72" t="s">
        <v>143</v>
      </c>
      <c r="C9193" s="72" t="s">
        <v>144</v>
      </c>
      <c r="D9193" s="72" t="s">
        <v>12</v>
      </c>
      <c r="E9193" s="72" t="s">
        <v>188</v>
      </c>
      <c r="F9193" s="73">
        <v>555662</v>
      </c>
      <c r="G9193" s="72" t="s">
        <v>14</v>
      </c>
      <c r="H9193" s="72" t="s">
        <v>155</v>
      </c>
      <c r="I9193" s="72" t="s">
        <v>16</v>
      </c>
      <c r="J9193" s="72" t="s">
        <v>18</v>
      </c>
      <c r="K9193" s="72" t="s">
        <v>267</v>
      </c>
      <c r="L9193" s="72" t="s">
        <v>308</v>
      </c>
      <c r="M9193" s="72" t="s">
        <v>191</v>
      </c>
    </row>
    <row r="9194" spans="2:13" x14ac:dyDescent="0.25">
      <c r="B9194" s="72" t="s">
        <v>143</v>
      </c>
      <c r="C9194" s="72" t="s">
        <v>144</v>
      </c>
      <c r="D9194" s="72" t="s">
        <v>12</v>
      </c>
      <c r="E9194" s="72" t="s">
        <v>154</v>
      </c>
      <c r="F9194" s="73">
        <v>-816</v>
      </c>
      <c r="G9194" s="72" t="s">
        <v>14</v>
      </c>
      <c r="H9194" s="72" t="s">
        <v>155</v>
      </c>
      <c r="I9194" s="72" t="s">
        <v>16</v>
      </c>
      <c r="J9194" s="72" t="s">
        <v>18</v>
      </c>
      <c r="K9194" s="72" t="s">
        <v>147</v>
      </c>
      <c r="L9194" s="72" t="s">
        <v>433</v>
      </c>
      <c r="M9194" s="72"/>
    </row>
    <row r="9195" spans="2:13" x14ac:dyDescent="0.25">
      <c r="B9195" s="72" t="s">
        <v>143</v>
      </c>
      <c r="C9195" s="72" t="s">
        <v>144</v>
      </c>
      <c r="D9195" s="72" t="s">
        <v>12</v>
      </c>
      <c r="E9195" s="72" t="s">
        <v>328</v>
      </c>
      <c r="F9195" s="73">
        <v>25220</v>
      </c>
      <c r="G9195" s="72" t="s">
        <v>14</v>
      </c>
      <c r="H9195" s="72" t="s">
        <v>15</v>
      </c>
      <c r="I9195" s="72" t="s">
        <v>16</v>
      </c>
      <c r="J9195" s="72" t="s">
        <v>18</v>
      </c>
      <c r="K9195" s="72" t="s">
        <v>161</v>
      </c>
      <c r="L9195" s="72" t="s">
        <v>507</v>
      </c>
      <c r="M9195" s="72" t="s">
        <v>203</v>
      </c>
    </row>
    <row r="9196" spans="2:13" x14ac:dyDescent="0.25">
      <c r="B9196" s="72" t="s">
        <v>143</v>
      </c>
      <c r="C9196" s="72" t="s">
        <v>144</v>
      </c>
      <c r="D9196" s="72" t="s">
        <v>12</v>
      </c>
      <c r="E9196" s="72" t="s">
        <v>197</v>
      </c>
      <c r="F9196" s="73">
        <v>157525</v>
      </c>
      <c r="G9196" s="72" t="s">
        <v>14</v>
      </c>
      <c r="H9196" s="72" t="s">
        <v>15</v>
      </c>
      <c r="I9196" s="72" t="s">
        <v>16</v>
      </c>
      <c r="J9196" s="72" t="s">
        <v>18</v>
      </c>
      <c r="K9196" s="72" t="s">
        <v>267</v>
      </c>
      <c r="L9196" s="72" t="s">
        <v>603</v>
      </c>
      <c r="M9196" s="72" t="s">
        <v>163</v>
      </c>
    </row>
    <row r="9197" spans="2:13" x14ac:dyDescent="0.25">
      <c r="B9197" s="72" t="s">
        <v>143</v>
      </c>
      <c r="C9197" s="72" t="s">
        <v>144</v>
      </c>
      <c r="D9197" s="72" t="s">
        <v>12</v>
      </c>
      <c r="E9197" s="72" t="s">
        <v>229</v>
      </c>
      <c r="F9197" s="73">
        <v>-180194</v>
      </c>
      <c r="G9197" s="72" t="s">
        <v>14</v>
      </c>
      <c r="H9197" s="72" t="s">
        <v>15</v>
      </c>
      <c r="I9197" s="72" t="s">
        <v>16</v>
      </c>
      <c r="J9197" s="72" t="s">
        <v>18</v>
      </c>
      <c r="K9197" s="72" t="s">
        <v>33</v>
      </c>
      <c r="L9197" s="72" t="s">
        <v>353</v>
      </c>
      <c r="M9197" s="72"/>
    </row>
    <row r="9198" spans="2:13" x14ac:dyDescent="0.25">
      <c r="B9198" s="72" t="s">
        <v>143</v>
      </c>
      <c r="C9198" s="72" t="s">
        <v>144</v>
      </c>
      <c r="D9198" s="72" t="s">
        <v>12</v>
      </c>
      <c r="E9198" s="72" t="s">
        <v>152</v>
      </c>
      <c r="F9198" s="73">
        <v>-2627</v>
      </c>
      <c r="G9198" s="72" t="s">
        <v>14</v>
      </c>
      <c r="H9198" s="72" t="s">
        <v>155</v>
      </c>
      <c r="I9198" s="72" t="s">
        <v>16</v>
      </c>
      <c r="J9198" s="72" t="s">
        <v>18</v>
      </c>
      <c r="K9198" s="72" t="s">
        <v>21</v>
      </c>
      <c r="L9198" s="72" t="s">
        <v>238</v>
      </c>
      <c r="M9198" s="72"/>
    </row>
    <row r="9199" spans="2:13" x14ac:dyDescent="0.25">
      <c r="B9199" s="72" t="s">
        <v>143</v>
      </c>
      <c r="C9199" s="72" t="s">
        <v>144</v>
      </c>
      <c r="D9199" s="72" t="s">
        <v>12</v>
      </c>
      <c r="E9199" s="72" t="s">
        <v>160</v>
      </c>
      <c r="F9199" s="73">
        <v>665538</v>
      </c>
      <c r="G9199" s="72" t="s">
        <v>14</v>
      </c>
      <c r="H9199" s="72" t="s">
        <v>155</v>
      </c>
      <c r="I9199" s="72" t="s">
        <v>16</v>
      </c>
      <c r="J9199" s="72" t="s">
        <v>18</v>
      </c>
      <c r="K9199" s="72" t="s">
        <v>33</v>
      </c>
      <c r="L9199" s="72" t="s">
        <v>436</v>
      </c>
      <c r="M9199" s="72" t="s">
        <v>163</v>
      </c>
    </row>
    <row r="9200" spans="2:13" x14ac:dyDescent="0.25">
      <c r="B9200" s="72" t="s">
        <v>143</v>
      </c>
      <c r="C9200" s="72" t="s">
        <v>144</v>
      </c>
      <c r="D9200" s="72" t="s">
        <v>12</v>
      </c>
      <c r="E9200" s="72" t="s">
        <v>282</v>
      </c>
      <c r="F9200" s="73">
        <v>-1365</v>
      </c>
      <c r="G9200" s="72" t="s">
        <v>14</v>
      </c>
      <c r="H9200" s="72" t="s">
        <v>15</v>
      </c>
      <c r="I9200" s="72" t="s">
        <v>16</v>
      </c>
      <c r="J9200" s="72" t="s">
        <v>18</v>
      </c>
      <c r="K9200" s="72" t="s">
        <v>147</v>
      </c>
      <c r="L9200" s="72" t="s">
        <v>509</v>
      </c>
      <c r="M9200" s="72"/>
    </row>
    <row r="9201" spans="2:13" x14ac:dyDescent="0.25">
      <c r="B9201" s="72" t="s">
        <v>143</v>
      </c>
      <c r="C9201" s="72" t="s">
        <v>144</v>
      </c>
      <c r="D9201" s="72" t="s">
        <v>12</v>
      </c>
      <c r="E9201" s="72" t="s">
        <v>349</v>
      </c>
      <c r="F9201" s="73">
        <v>832235</v>
      </c>
      <c r="G9201" s="72" t="s">
        <v>14</v>
      </c>
      <c r="H9201" s="72" t="s">
        <v>155</v>
      </c>
      <c r="I9201" s="72" t="s">
        <v>16</v>
      </c>
      <c r="J9201" s="72" t="s">
        <v>18</v>
      </c>
      <c r="K9201" s="72" t="s">
        <v>33</v>
      </c>
      <c r="L9201" s="72" t="s">
        <v>316</v>
      </c>
      <c r="M9201" s="72" t="s">
        <v>334</v>
      </c>
    </row>
    <row r="9202" spans="2:13" x14ac:dyDescent="0.25">
      <c r="B9202" s="72" t="s">
        <v>143</v>
      </c>
      <c r="C9202" s="72" t="s">
        <v>144</v>
      </c>
      <c r="D9202" s="72" t="s">
        <v>12</v>
      </c>
      <c r="E9202" s="72" t="s">
        <v>237</v>
      </c>
      <c r="F9202" s="73">
        <v>81421</v>
      </c>
      <c r="G9202" s="72" t="s">
        <v>14</v>
      </c>
      <c r="H9202" s="72" t="s">
        <v>15</v>
      </c>
      <c r="I9202" s="72" t="s">
        <v>136</v>
      </c>
      <c r="J9202" s="72" t="s">
        <v>18</v>
      </c>
      <c r="K9202" s="72" t="s">
        <v>165</v>
      </c>
      <c r="L9202" s="72" t="s">
        <v>254</v>
      </c>
      <c r="M9202" s="72" t="s">
        <v>248</v>
      </c>
    </row>
    <row r="9203" spans="2:13" x14ac:dyDescent="0.25">
      <c r="B9203" s="72" t="s">
        <v>143</v>
      </c>
      <c r="C9203" s="72" t="s">
        <v>144</v>
      </c>
      <c r="D9203" s="72" t="s">
        <v>12</v>
      </c>
      <c r="E9203" s="72" t="s">
        <v>335</v>
      </c>
      <c r="F9203" s="73">
        <v>480165</v>
      </c>
      <c r="G9203" s="72" t="s">
        <v>14</v>
      </c>
      <c r="H9203" s="72" t="s">
        <v>15</v>
      </c>
      <c r="I9203" s="72" t="s">
        <v>16</v>
      </c>
      <c r="J9203" s="72" t="s">
        <v>18</v>
      </c>
      <c r="K9203" s="72" t="s">
        <v>161</v>
      </c>
      <c r="L9203" s="72" t="s">
        <v>643</v>
      </c>
      <c r="M9203" s="72" t="s">
        <v>322</v>
      </c>
    </row>
    <row r="9204" spans="2:13" x14ac:dyDescent="0.25">
      <c r="B9204" s="72" t="s">
        <v>143</v>
      </c>
      <c r="C9204" s="72" t="s">
        <v>144</v>
      </c>
      <c r="D9204" s="72" t="s">
        <v>12</v>
      </c>
      <c r="E9204" s="72" t="s">
        <v>282</v>
      </c>
      <c r="F9204" s="73">
        <v>-4815</v>
      </c>
      <c r="G9204" s="72" t="s">
        <v>14</v>
      </c>
      <c r="H9204" s="72" t="s">
        <v>15</v>
      </c>
      <c r="I9204" s="72" t="s">
        <v>16</v>
      </c>
      <c r="J9204" s="72" t="s">
        <v>18</v>
      </c>
      <c r="K9204" s="72" t="s">
        <v>147</v>
      </c>
      <c r="L9204" s="72" t="s">
        <v>529</v>
      </c>
      <c r="M9204" s="72"/>
    </row>
    <row r="9205" spans="2:13" x14ac:dyDescent="0.25">
      <c r="B9205" s="72" t="s">
        <v>143</v>
      </c>
      <c r="C9205" s="72" t="s">
        <v>144</v>
      </c>
      <c r="D9205" s="72" t="s">
        <v>12</v>
      </c>
      <c r="E9205" s="72" t="s">
        <v>197</v>
      </c>
      <c r="F9205" s="73">
        <v>237013</v>
      </c>
      <c r="G9205" s="72" t="s">
        <v>14</v>
      </c>
      <c r="H9205" s="72" t="s">
        <v>15</v>
      </c>
      <c r="I9205" s="72" t="s">
        <v>16</v>
      </c>
      <c r="J9205" s="72" t="s">
        <v>18</v>
      </c>
      <c r="K9205" s="72" t="s">
        <v>33</v>
      </c>
      <c r="L9205" s="72" t="s">
        <v>768</v>
      </c>
      <c r="M9205" s="72" t="s">
        <v>248</v>
      </c>
    </row>
    <row r="9206" spans="2:13" x14ac:dyDescent="0.25">
      <c r="B9206" s="72" t="s">
        <v>143</v>
      </c>
      <c r="C9206" s="72" t="s">
        <v>144</v>
      </c>
      <c r="D9206" s="72" t="s">
        <v>12</v>
      </c>
      <c r="E9206" s="72" t="s">
        <v>439</v>
      </c>
      <c r="F9206" s="73">
        <v>2</v>
      </c>
      <c r="G9206" s="72" t="s">
        <v>14</v>
      </c>
      <c r="H9206" s="72" t="s">
        <v>15</v>
      </c>
      <c r="I9206" s="72" t="s">
        <v>16</v>
      </c>
      <c r="J9206" s="72" t="s">
        <v>18</v>
      </c>
      <c r="K9206" s="72" t="s">
        <v>147</v>
      </c>
      <c r="L9206" s="72" t="s">
        <v>520</v>
      </c>
      <c r="M9206" s="72"/>
    </row>
    <row r="9207" spans="2:13" x14ac:dyDescent="0.25">
      <c r="B9207" s="72" t="s">
        <v>143</v>
      </c>
      <c r="C9207" s="72" t="s">
        <v>144</v>
      </c>
      <c r="D9207" s="72" t="s">
        <v>12</v>
      </c>
      <c r="E9207" s="72" t="s">
        <v>160</v>
      </c>
      <c r="F9207" s="73">
        <v>1007551</v>
      </c>
      <c r="G9207" s="72" t="s">
        <v>14</v>
      </c>
      <c r="H9207" s="72" t="s">
        <v>15</v>
      </c>
      <c r="I9207" s="72" t="s">
        <v>16</v>
      </c>
      <c r="J9207" s="72" t="s">
        <v>18</v>
      </c>
      <c r="K9207" s="72" t="s">
        <v>257</v>
      </c>
      <c r="L9207" s="72" t="s">
        <v>634</v>
      </c>
      <c r="M9207" s="72" t="s">
        <v>248</v>
      </c>
    </row>
    <row r="9208" spans="2:13" x14ac:dyDescent="0.25">
      <c r="B9208" s="72" t="s">
        <v>143</v>
      </c>
      <c r="C9208" s="72" t="s">
        <v>144</v>
      </c>
      <c r="D9208" s="72" t="s">
        <v>12</v>
      </c>
      <c r="E9208" s="72" t="s">
        <v>183</v>
      </c>
      <c r="F9208" s="73">
        <v>28</v>
      </c>
      <c r="G9208" s="72" t="s">
        <v>14</v>
      </c>
      <c r="H9208" s="72" t="s">
        <v>155</v>
      </c>
      <c r="I9208" s="72" t="s">
        <v>16</v>
      </c>
      <c r="J9208" s="72" t="s">
        <v>18</v>
      </c>
      <c r="K9208" s="72" t="s">
        <v>33</v>
      </c>
      <c r="L9208" s="72" t="s">
        <v>167</v>
      </c>
      <c r="M9208" s="72" t="s">
        <v>172</v>
      </c>
    </row>
    <row r="9209" spans="2:13" x14ac:dyDescent="0.25">
      <c r="B9209" s="72" t="s">
        <v>143</v>
      </c>
      <c r="C9209" s="72" t="s">
        <v>144</v>
      </c>
      <c r="D9209" s="72" t="s">
        <v>12</v>
      </c>
      <c r="E9209" s="72" t="s">
        <v>876</v>
      </c>
      <c r="F9209" s="73">
        <v>-19302</v>
      </c>
      <c r="G9209" s="72" t="s">
        <v>14</v>
      </c>
      <c r="H9209" s="72" t="s">
        <v>15</v>
      </c>
      <c r="I9209" s="72" t="s">
        <v>16</v>
      </c>
      <c r="J9209" s="72" t="s">
        <v>18</v>
      </c>
      <c r="K9209" s="72" t="s">
        <v>21</v>
      </c>
      <c r="L9209" s="72" t="s">
        <v>260</v>
      </c>
      <c r="M9209" s="72"/>
    </row>
    <row r="9210" spans="2:13" x14ac:dyDescent="0.25">
      <c r="B9210" s="72" t="s">
        <v>143</v>
      </c>
      <c r="C9210" s="72" t="s">
        <v>144</v>
      </c>
      <c r="D9210" s="72" t="s">
        <v>12</v>
      </c>
      <c r="E9210" s="72" t="s">
        <v>154</v>
      </c>
      <c r="F9210" s="73">
        <v>-5163</v>
      </c>
      <c r="G9210" s="72" t="s">
        <v>14</v>
      </c>
      <c r="H9210" s="72" t="s">
        <v>155</v>
      </c>
      <c r="I9210" s="72" t="s">
        <v>16</v>
      </c>
      <c r="J9210" s="72" t="s">
        <v>18</v>
      </c>
      <c r="K9210" s="72" t="s">
        <v>147</v>
      </c>
      <c r="L9210" s="72" t="s">
        <v>295</v>
      </c>
      <c r="M9210" s="72"/>
    </row>
    <row r="9211" spans="2:13" x14ac:dyDescent="0.25">
      <c r="B9211" s="72" t="s">
        <v>143</v>
      </c>
      <c r="C9211" s="72" t="s">
        <v>144</v>
      </c>
      <c r="D9211" s="72" t="s">
        <v>12</v>
      </c>
      <c r="E9211" s="72" t="s">
        <v>251</v>
      </c>
      <c r="F9211" s="73">
        <v>2752582</v>
      </c>
      <c r="G9211" s="72" t="s">
        <v>14</v>
      </c>
      <c r="H9211" s="72" t="s">
        <v>155</v>
      </c>
      <c r="I9211" s="72" t="s">
        <v>16</v>
      </c>
      <c r="J9211" s="72" t="s">
        <v>18</v>
      </c>
      <c r="K9211" s="72" t="s">
        <v>267</v>
      </c>
      <c r="L9211" s="72" t="s">
        <v>321</v>
      </c>
      <c r="M9211" s="72" t="s">
        <v>384</v>
      </c>
    </row>
    <row r="9212" spans="2:13" x14ac:dyDescent="0.25">
      <c r="B9212" s="72" t="s">
        <v>143</v>
      </c>
      <c r="C9212" s="72" t="s">
        <v>144</v>
      </c>
      <c r="D9212" s="72" t="s">
        <v>12</v>
      </c>
      <c r="E9212" s="72" t="s">
        <v>152</v>
      </c>
      <c r="F9212" s="73">
        <v>-6041</v>
      </c>
      <c r="G9212" s="72" t="s">
        <v>14</v>
      </c>
      <c r="H9212" s="72" t="s">
        <v>15</v>
      </c>
      <c r="I9212" s="72" t="s">
        <v>16</v>
      </c>
      <c r="J9212" s="72" t="s">
        <v>18</v>
      </c>
      <c r="K9212" s="72" t="s">
        <v>33</v>
      </c>
      <c r="L9212" s="72" t="s">
        <v>650</v>
      </c>
      <c r="M9212" s="72"/>
    </row>
    <row r="9213" spans="2:13" x14ac:dyDescent="0.25">
      <c r="B9213" s="72" t="s">
        <v>143</v>
      </c>
      <c r="C9213" s="72" t="s">
        <v>144</v>
      </c>
      <c r="D9213" s="72" t="s">
        <v>12</v>
      </c>
      <c r="E9213" s="72" t="s">
        <v>145</v>
      </c>
      <c r="F9213" s="73">
        <v>-9066</v>
      </c>
      <c r="G9213" s="72" t="s">
        <v>14</v>
      </c>
      <c r="H9213" s="72" t="s">
        <v>15</v>
      </c>
      <c r="I9213" s="72" t="s">
        <v>16</v>
      </c>
      <c r="J9213" s="72" t="s">
        <v>18</v>
      </c>
      <c r="K9213" s="72" t="s">
        <v>147</v>
      </c>
      <c r="L9213" s="72" t="s">
        <v>432</v>
      </c>
      <c r="M9213" s="72"/>
    </row>
    <row r="9214" spans="2:13" x14ac:dyDescent="0.25">
      <c r="B9214" s="72" t="s">
        <v>143</v>
      </c>
      <c r="C9214" s="72" t="s">
        <v>144</v>
      </c>
      <c r="D9214" s="72" t="s">
        <v>12</v>
      </c>
      <c r="E9214" s="72" t="s">
        <v>199</v>
      </c>
      <c r="F9214" s="73">
        <v>47398</v>
      </c>
      <c r="G9214" s="72" t="s">
        <v>14</v>
      </c>
      <c r="H9214" s="72" t="s">
        <v>15</v>
      </c>
      <c r="I9214" s="72" t="s">
        <v>16</v>
      </c>
      <c r="J9214" s="72" t="s">
        <v>18</v>
      </c>
      <c r="K9214" s="72" t="s">
        <v>147</v>
      </c>
      <c r="L9214" s="72" t="s">
        <v>332</v>
      </c>
      <c r="M9214" s="72"/>
    </row>
    <row r="9215" spans="2:13" x14ac:dyDescent="0.25">
      <c r="B9215" s="72" t="s">
        <v>143</v>
      </c>
      <c r="C9215" s="72" t="s">
        <v>144</v>
      </c>
      <c r="D9215" s="72" t="s">
        <v>12</v>
      </c>
      <c r="E9215" s="72" t="s">
        <v>282</v>
      </c>
      <c r="F9215" s="73">
        <v>-18136</v>
      </c>
      <c r="G9215" s="72" t="s">
        <v>14</v>
      </c>
      <c r="H9215" s="72" t="s">
        <v>15</v>
      </c>
      <c r="I9215" s="72" t="s">
        <v>16</v>
      </c>
      <c r="J9215" s="72" t="s">
        <v>18</v>
      </c>
      <c r="K9215" s="72" t="s">
        <v>33</v>
      </c>
      <c r="L9215" s="72" t="s">
        <v>353</v>
      </c>
      <c r="M9215" s="72"/>
    </row>
    <row r="9216" spans="2:13" x14ac:dyDescent="0.25">
      <c r="B9216" s="72" t="s">
        <v>143</v>
      </c>
      <c r="C9216" s="72" t="s">
        <v>144</v>
      </c>
      <c r="D9216" s="72" t="s">
        <v>12</v>
      </c>
      <c r="E9216" s="72" t="s">
        <v>188</v>
      </c>
      <c r="F9216" s="73">
        <v>2754365</v>
      </c>
      <c r="G9216" s="72" t="s">
        <v>14</v>
      </c>
      <c r="H9216" s="72" t="s">
        <v>15</v>
      </c>
      <c r="I9216" s="72" t="s">
        <v>16</v>
      </c>
      <c r="J9216" s="72" t="s">
        <v>18</v>
      </c>
      <c r="K9216" s="72" t="s">
        <v>21</v>
      </c>
      <c r="L9216" s="72" t="s">
        <v>547</v>
      </c>
      <c r="M9216" s="72" t="s">
        <v>191</v>
      </c>
    </row>
    <row r="9217" spans="2:13" x14ac:dyDescent="0.25">
      <c r="B9217" s="72" t="s">
        <v>143</v>
      </c>
      <c r="C9217" s="72" t="s">
        <v>144</v>
      </c>
      <c r="D9217" s="72" t="s">
        <v>12</v>
      </c>
      <c r="E9217" s="72" t="s">
        <v>188</v>
      </c>
      <c r="F9217" s="73">
        <v>2376548</v>
      </c>
      <c r="G9217" s="72" t="s">
        <v>14</v>
      </c>
      <c r="H9217" s="72" t="s">
        <v>155</v>
      </c>
      <c r="I9217" s="72" t="s">
        <v>16</v>
      </c>
      <c r="J9217" s="72" t="s">
        <v>18</v>
      </c>
      <c r="K9217" s="72" t="s">
        <v>33</v>
      </c>
      <c r="L9217" s="72" t="s">
        <v>359</v>
      </c>
      <c r="M9217" s="72" t="s">
        <v>248</v>
      </c>
    </row>
    <row r="9218" spans="2:13" x14ac:dyDescent="0.25">
      <c r="B9218" s="72" t="s">
        <v>143</v>
      </c>
      <c r="C9218" s="72" t="s">
        <v>144</v>
      </c>
      <c r="D9218" s="72" t="s">
        <v>12</v>
      </c>
      <c r="E9218" s="72" t="s">
        <v>152</v>
      </c>
      <c r="F9218" s="73">
        <v>-3529</v>
      </c>
      <c r="G9218" s="72" t="s">
        <v>14</v>
      </c>
      <c r="H9218" s="72" t="s">
        <v>155</v>
      </c>
      <c r="I9218" s="72" t="s">
        <v>16</v>
      </c>
      <c r="J9218" s="72" t="s">
        <v>18</v>
      </c>
      <c r="K9218" s="72" t="s">
        <v>33</v>
      </c>
      <c r="L9218" s="72" t="s">
        <v>294</v>
      </c>
      <c r="M9218" s="72"/>
    </row>
    <row r="9219" spans="2:13" x14ac:dyDescent="0.25">
      <c r="B9219" s="72" t="s">
        <v>143</v>
      </c>
      <c r="C9219" s="72" t="s">
        <v>144</v>
      </c>
      <c r="D9219" s="72" t="s">
        <v>12</v>
      </c>
      <c r="E9219" s="72" t="s">
        <v>199</v>
      </c>
      <c r="F9219" s="73">
        <v>5385</v>
      </c>
      <c r="G9219" s="72" t="s">
        <v>14</v>
      </c>
      <c r="H9219" s="72" t="s">
        <v>15</v>
      </c>
      <c r="I9219" s="72" t="s">
        <v>16</v>
      </c>
      <c r="J9219" s="72" t="s">
        <v>18</v>
      </c>
      <c r="K9219" s="72" t="s">
        <v>168</v>
      </c>
      <c r="L9219" s="72" t="s">
        <v>288</v>
      </c>
      <c r="M9219" s="72"/>
    </row>
    <row r="9220" spans="2:13" x14ac:dyDescent="0.25">
      <c r="B9220" s="72" t="s">
        <v>143</v>
      </c>
      <c r="C9220" s="72" t="s">
        <v>144</v>
      </c>
      <c r="D9220" s="72" t="s">
        <v>12</v>
      </c>
      <c r="E9220" s="72" t="s">
        <v>152</v>
      </c>
      <c r="F9220" s="73">
        <v>-10051</v>
      </c>
      <c r="G9220" s="72" t="s">
        <v>14</v>
      </c>
      <c r="H9220" s="72" t="s">
        <v>15</v>
      </c>
      <c r="I9220" s="72" t="s">
        <v>16</v>
      </c>
      <c r="J9220" s="72" t="s">
        <v>18</v>
      </c>
      <c r="K9220" s="72" t="s">
        <v>33</v>
      </c>
      <c r="L9220" s="72" t="s">
        <v>392</v>
      </c>
      <c r="M9220" s="72"/>
    </row>
    <row r="9221" spans="2:13" x14ac:dyDescent="0.25">
      <c r="B9221" s="72" t="s">
        <v>143</v>
      </c>
      <c r="C9221" s="72" t="s">
        <v>144</v>
      </c>
      <c r="D9221" s="72" t="s">
        <v>12</v>
      </c>
      <c r="E9221" s="72" t="s">
        <v>177</v>
      </c>
      <c r="F9221" s="73">
        <v>469589</v>
      </c>
      <c r="G9221" s="72" t="s">
        <v>14</v>
      </c>
      <c r="H9221" s="72" t="s">
        <v>155</v>
      </c>
      <c r="I9221" s="72" t="s">
        <v>16</v>
      </c>
      <c r="J9221" s="72" t="s">
        <v>18</v>
      </c>
      <c r="K9221" s="72" t="s">
        <v>33</v>
      </c>
      <c r="L9221" s="72" t="s">
        <v>402</v>
      </c>
      <c r="M9221" s="72"/>
    </row>
    <row r="9222" spans="2:13" x14ac:dyDescent="0.25">
      <c r="B9222" s="72" t="s">
        <v>143</v>
      </c>
      <c r="C9222" s="72" t="s">
        <v>144</v>
      </c>
      <c r="D9222" s="72" t="s">
        <v>12</v>
      </c>
      <c r="E9222" s="72" t="s">
        <v>188</v>
      </c>
      <c r="F9222" s="73">
        <v>449293</v>
      </c>
      <c r="G9222" s="72" t="s">
        <v>14</v>
      </c>
      <c r="H9222" s="72" t="s">
        <v>155</v>
      </c>
      <c r="I9222" s="72" t="s">
        <v>16</v>
      </c>
      <c r="J9222" s="72" t="s">
        <v>18</v>
      </c>
      <c r="K9222" s="72" t="s">
        <v>147</v>
      </c>
      <c r="L9222" s="72" t="s">
        <v>476</v>
      </c>
      <c r="M9222" s="72" t="s">
        <v>191</v>
      </c>
    </row>
    <row r="9223" spans="2:13" x14ac:dyDescent="0.25">
      <c r="B9223" s="72" t="s">
        <v>143</v>
      </c>
      <c r="C9223" s="72" t="s">
        <v>144</v>
      </c>
      <c r="D9223" s="72" t="s">
        <v>12</v>
      </c>
      <c r="E9223" s="72" t="s">
        <v>209</v>
      </c>
      <c r="F9223" s="73">
        <v>607691</v>
      </c>
      <c r="G9223" s="72" t="s">
        <v>14</v>
      </c>
      <c r="H9223" s="72" t="s">
        <v>155</v>
      </c>
      <c r="I9223" s="72" t="s">
        <v>16</v>
      </c>
      <c r="J9223" s="72" t="s">
        <v>18</v>
      </c>
      <c r="K9223" s="72" t="s">
        <v>267</v>
      </c>
      <c r="L9223" s="72" t="s">
        <v>648</v>
      </c>
      <c r="M9223" s="72" t="s">
        <v>337</v>
      </c>
    </row>
    <row r="9224" spans="2:13" x14ac:dyDescent="0.25">
      <c r="B9224" s="72" t="s">
        <v>143</v>
      </c>
      <c r="C9224" s="72" t="s">
        <v>144</v>
      </c>
      <c r="D9224" s="72" t="s">
        <v>12</v>
      </c>
      <c r="E9224" s="72" t="s">
        <v>227</v>
      </c>
      <c r="F9224" s="73">
        <v>97645</v>
      </c>
      <c r="G9224" s="72" t="s">
        <v>14</v>
      </c>
      <c r="H9224" s="72" t="s">
        <v>15</v>
      </c>
      <c r="I9224" s="72" t="s">
        <v>16</v>
      </c>
      <c r="J9224" s="72" t="s">
        <v>18</v>
      </c>
      <c r="K9224" s="72" t="s">
        <v>33</v>
      </c>
      <c r="L9224" s="72" t="s">
        <v>649</v>
      </c>
      <c r="M9224" s="72" t="s">
        <v>163</v>
      </c>
    </row>
    <row r="9225" spans="2:13" x14ac:dyDescent="0.25">
      <c r="B9225" s="72" t="s">
        <v>143</v>
      </c>
      <c r="C9225" s="72" t="s">
        <v>144</v>
      </c>
      <c r="D9225" s="72" t="s">
        <v>12</v>
      </c>
      <c r="E9225" s="72" t="s">
        <v>209</v>
      </c>
      <c r="F9225" s="73">
        <v>379308</v>
      </c>
      <c r="G9225" s="72" t="s">
        <v>14</v>
      </c>
      <c r="H9225" s="72" t="s">
        <v>155</v>
      </c>
      <c r="I9225" s="72" t="s">
        <v>16</v>
      </c>
      <c r="J9225" s="72" t="s">
        <v>18</v>
      </c>
      <c r="K9225" s="72" t="s">
        <v>33</v>
      </c>
      <c r="L9225" s="72" t="s">
        <v>402</v>
      </c>
      <c r="M9225" s="72" t="s">
        <v>159</v>
      </c>
    </row>
    <row r="9226" spans="2:13" x14ac:dyDescent="0.25">
      <c r="B9226" s="72" t="s">
        <v>143</v>
      </c>
      <c r="C9226" s="72" t="s">
        <v>144</v>
      </c>
      <c r="D9226" s="72" t="s">
        <v>12</v>
      </c>
      <c r="E9226" s="72" t="s">
        <v>282</v>
      </c>
      <c r="F9226" s="73">
        <v>-316</v>
      </c>
      <c r="G9226" s="72" t="s">
        <v>14</v>
      </c>
      <c r="H9226" s="72" t="s">
        <v>15</v>
      </c>
      <c r="I9226" s="72" t="s">
        <v>16</v>
      </c>
      <c r="J9226" s="72" t="s">
        <v>18</v>
      </c>
      <c r="K9226" s="72" t="s">
        <v>24</v>
      </c>
      <c r="L9226" s="72" t="s">
        <v>401</v>
      </c>
      <c r="M9226" s="72"/>
    </row>
    <row r="9227" spans="2:13" x14ac:dyDescent="0.25">
      <c r="B9227" s="72" t="s">
        <v>143</v>
      </c>
      <c r="C9227" s="72" t="s">
        <v>144</v>
      </c>
      <c r="D9227" s="72" t="s">
        <v>12</v>
      </c>
      <c r="E9227" s="72" t="s">
        <v>219</v>
      </c>
      <c r="F9227" s="73">
        <v>426182</v>
      </c>
      <c r="G9227" s="72" t="s">
        <v>14</v>
      </c>
      <c r="H9227" s="72" t="s">
        <v>15</v>
      </c>
      <c r="I9227" s="72" t="s">
        <v>16</v>
      </c>
      <c r="J9227" s="72" t="s">
        <v>18</v>
      </c>
      <c r="K9227" s="72" t="s">
        <v>147</v>
      </c>
      <c r="L9227" s="72" t="s">
        <v>369</v>
      </c>
      <c r="M9227" s="72"/>
    </row>
    <row r="9228" spans="2:13" x14ac:dyDescent="0.25">
      <c r="B9228" s="72" t="s">
        <v>143</v>
      </c>
      <c r="C9228" s="72" t="s">
        <v>144</v>
      </c>
      <c r="D9228" s="72" t="s">
        <v>12</v>
      </c>
      <c r="E9228" s="72" t="s">
        <v>219</v>
      </c>
      <c r="F9228" s="73">
        <v>135475</v>
      </c>
      <c r="G9228" s="72" t="s">
        <v>14</v>
      </c>
      <c r="H9228" s="72" t="s">
        <v>155</v>
      </c>
      <c r="I9228" s="72" t="s">
        <v>16</v>
      </c>
      <c r="J9228" s="72" t="s">
        <v>18</v>
      </c>
      <c r="K9228" s="72" t="s">
        <v>33</v>
      </c>
      <c r="L9228" s="72" t="s">
        <v>289</v>
      </c>
      <c r="M9228" s="72"/>
    </row>
    <row r="9229" spans="2:13" x14ac:dyDescent="0.25">
      <c r="B9229" s="72" t="s">
        <v>143</v>
      </c>
      <c r="C9229" s="72" t="s">
        <v>144</v>
      </c>
      <c r="D9229" s="72" t="s">
        <v>12</v>
      </c>
      <c r="E9229" s="72" t="s">
        <v>197</v>
      </c>
      <c r="F9229" s="73">
        <v>709213</v>
      </c>
      <c r="G9229" s="72" t="s">
        <v>14</v>
      </c>
      <c r="H9229" s="72" t="s">
        <v>15</v>
      </c>
      <c r="I9229" s="72" t="s">
        <v>16</v>
      </c>
      <c r="J9229" s="72" t="s">
        <v>18</v>
      </c>
      <c r="K9229" s="72" t="s">
        <v>33</v>
      </c>
      <c r="L9229" s="72" t="s">
        <v>307</v>
      </c>
      <c r="M9229" s="72" t="s">
        <v>163</v>
      </c>
    </row>
    <row r="9230" spans="2:13" x14ac:dyDescent="0.25">
      <c r="B9230" s="72" t="s">
        <v>143</v>
      </c>
      <c r="C9230" s="72" t="s">
        <v>144</v>
      </c>
      <c r="D9230" s="72" t="s">
        <v>12</v>
      </c>
      <c r="E9230" s="72" t="s">
        <v>181</v>
      </c>
      <c r="F9230" s="73">
        <v>-1225</v>
      </c>
      <c r="G9230" s="72" t="s">
        <v>14</v>
      </c>
      <c r="H9230" s="72" t="s">
        <v>15</v>
      </c>
      <c r="I9230" s="72" t="s">
        <v>16</v>
      </c>
      <c r="J9230" s="72" t="s">
        <v>18</v>
      </c>
      <c r="K9230" s="72" t="s">
        <v>33</v>
      </c>
      <c r="L9230" s="72" t="s">
        <v>482</v>
      </c>
      <c r="M9230" s="72"/>
    </row>
    <row r="9231" spans="2:13" x14ac:dyDescent="0.25">
      <c r="B9231" s="72" t="s">
        <v>143</v>
      </c>
      <c r="C9231" s="72" t="s">
        <v>144</v>
      </c>
      <c r="D9231" s="72" t="s">
        <v>12</v>
      </c>
      <c r="E9231" s="72" t="s">
        <v>237</v>
      </c>
      <c r="F9231" s="73">
        <v>74662</v>
      </c>
      <c r="G9231" s="72" t="s">
        <v>14</v>
      </c>
      <c r="H9231" s="72" t="s">
        <v>15</v>
      </c>
      <c r="I9231" s="72" t="s">
        <v>16</v>
      </c>
      <c r="J9231" s="72" t="s">
        <v>18</v>
      </c>
      <c r="K9231" s="72" t="s">
        <v>189</v>
      </c>
      <c r="L9231" s="72" t="s">
        <v>324</v>
      </c>
      <c r="M9231" s="72" t="s">
        <v>248</v>
      </c>
    </row>
    <row r="9232" spans="2:13" x14ac:dyDescent="0.25">
      <c r="B9232" s="72" t="s">
        <v>143</v>
      </c>
      <c r="C9232" s="72" t="s">
        <v>144</v>
      </c>
      <c r="D9232" s="72" t="s">
        <v>12</v>
      </c>
      <c r="E9232" s="72" t="s">
        <v>152</v>
      </c>
      <c r="F9232" s="73">
        <v>-2345</v>
      </c>
      <c r="G9232" s="72" t="s">
        <v>14</v>
      </c>
      <c r="H9232" s="72" t="s">
        <v>155</v>
      </c>
      <c r="I9232" s="72" t="s">
        <v>16</v>
      </c>
      <c r="J9232" s="72" t="s">
        <v>18</v>
      </c>
      <c r="K9232" s="72" t="s">
        <v>33</v>
      </c>
      <c r="L9232" s="72" t="s">
        <v>412</v>
      </c>
      <c r="M9232" s="72"/>
    </row>
    <row r="9233" spans="2:13" x14ac:dyDescent="0.25">
      <c r="B9233" s="72" t="s">
        <v>143</v>
      </c>
      <c r="C9233" s="72" t="s">
        <v>144</v>
      </c>
      <c r="D9233" s="72" t="s">
        <v>12</v>
      </c>
      <c r="E9233" s="72" t="s">
        <v>292</v>
      </c>
      <c r="F9233" s="73">
        <v>53294</v>
      </c>
      <c r="G9233" s="72" t="s">
        <v>14</v>
      </c>
      <c r="H9233" s="72" t="s">
        <v>15</v>
      </c>
      <c r="I9233" s="72" t="s">
        <v>16</v>
      </c>
      <c r="J9233" s="72" t="s">
        <v>18</v>
      </c>
      <c r="K9233" s="72" t="s">
        <v>147</v>
      </c>
      <c r="L9233" s="72" t="s">
        <v>433</v>
      </c>
      <c r="M9233" s="72" t="s">
        <v>424</v>
      </c>
    </row>
    <row r="9234" spans="2:13" x14ac:dyDescent="0.25">
      <c r="B9234" s="72" t="s">
        <v>143</v>
      </c>
      <c r="C9234" s="72" t="s">
        <v>144</v>
      </c>
      <c r="D9234" s="72" t="s">
        <v>12</v>
      </c>
      <c r="E9234" s="72" t="s">
        <v>876</v>
      </c>
      <c r="F9234" s="73">
        <v>-5303</v>
      </c>
      <c r="G9234" s="72" t="s">
        <v>14</v>
      </c>
      <c r="H9234" s="72" t="s">
        <v>155</v>
      </c>
      <c r="I9234" s="72" t="s">
        <v>16</v>
      </c>
      <c r="J9234" s="72" t="s">
        <v>18</v>
      </c>
      <c r="K9234" s="72" t="s">
        <v>33</v>
      </c>
      <c r="L9234" s="72" t="s">
        <v>34</v>
      </c>
      <c r="M9234" s="72"/>
    </row>
    <row r="9235" spans="2:13" x14ac:dyDescent="0.25">
      <c r="B9235" s="72" t="s">
        <v>143</v>
      </c>
      <c r="C9235" s="72" t="s">
        <v>144</v>
      </c>
      <c r="D9235" s="72" t="s">
        <v>12</v>
      </c>
      <c r="E9235" s="72" t="s">
        <v>197</v>
      </c>
      <c r="F9235" s="73">
        <v>137013</v>
      </c>
      <c r="G9235" s="72" t="s">
        <v>14</v>
      </c>
      <c r="H9235" s="72" t="s">
        <v>15</v>
      </c>
      <c r="I9235" s="72" t="s">
        <v>16</v>
      </c>
      <c r="J9235" s="72" t="s">
        <v>18</v>
      </c>
      <c r="K9235" s="72" t="s">
        <v>147</v>
      </c>
      <c r="L9235" s="72" t="s">
        <v>416</v>
      </c>
      <c r="M9235" s="72" t="s">
        <v>163</v>
      </c>
    </row>
    <row r="9236" spans="2:13" x14ac:dyDescent="0.25">
      <c r="B9236" s="72" t="s">
        <v>143</v>
      </c>
      <c r="C9236" s="72" t="s">
        <v>144</v>
      </c>
      <c r="D9236" s="72" t="s">
        <v>12</v>
      </c>
      <c r="E9236" s="72" t="s">
        <v>152</v>
      </c>
      <c r="F9236" s="73">
        <v>-24744</v>
      </c>
      <c r="G9236" s="72" t="s">
        <v>14</v>
      </c>
      <c r="H9236" s="72" t="s">
        <v>155</v>
      </c>
      <c r="I9236" s="72" t="s">
        <v>16</v>
      </c>
      <c r="J9236" s="72" t="s">
        <v>18</v>
      </c>
      <c r="K9236" s="72" t="s">
        <v>33</v>
      </c>
      <c r="L9236" s="72" t="s">
        <v>277</v>
      </c>
      <c r="M9236" s="72"/>
    </row>
    <row r="9237" spans="2:13" x14ac:dyDescent="0.25">
      <c r="B9237" s="72" t="s">
        <v>143</v>
      </c>
      <c r="C9237" s="72" t="s">
        <v>144</v>
      </c>
      <c r="D9237" s="72" t="s">
        <v>12</v>
      </c>
      <c r="E9237" s="72" t="s">
        <v>145</v>
      </c>
      <c r="F9237" s="73">
        <v>-18109</v>
      </c>
      <c r="G9237" s="72" t="s">
        <v>14</v>
      </c>
      <c r="H9237" s="72" t="s">
        <v>15</v>
      </c>
      <c r="I9237" s="72" t="s">
        <v>16</v>
      </c>
      <c r="J9237" s="72" t="s">
        <v>18</v>
      </c>
      <c r="K9237" s="72" t="s">
        <v>165</v>
      </c>
      <c r="L9237" s="72" t="s">
        <v>563</v>
      </c>
      <c r="M9237" s="72"/>
    </row>
    <row r="9238" spans="2:13" x14ac:dyDescent="0.25">
      <c r="B9238" s="72" t="s">
        <v>143</v>
      </c>
      <c r="C9238" s="72" t="s">
        <v>144</v>
      </c>
      <c r="D9238" s="72" t="s">
        <v>12</v>
      </c>
      <c r="E9238" s="72" t="s">
        <v>149</v>
      </c>
      <c r="F9238" s="73">
        <v>1002317</v>
      </c>
      <c r="G9238" s="72" t="s">
        <v>14</v>
      </c>
      <c r="H9238" s="72" t="s">
        <v>15</v>
      </c>
      <c r="I9238" s="72" t="s">
        <v>16</v>
      </c>
      <c r="J9238" s="72" t="s">
        <v>18</v>
      </c>
      <c r="K9238" s="72" t="s">
        <v>147</v>
      </c>
      <c r="L9238" s="72" t="s">
        <v>358</v>
      </c>
      <c r="M9238" s="72" t="s">
        <v>151</v>
      </c>
    </row>
    <row r="9239" spans="2:13" x14ac:dyDescent="0.25">
      <c r="B9239" s="72" t="s">
        <v>143</v>
      </c>
      <c r="C9239" s="72" t="s">
        <v>144</v>
      </c>
      <c r="D9239" s="72" t="s">
        <v>12</v>
      </c>
      <c r="E9239" s="72" t="s">
        <v>349</v>
      </c>
      <c r="F9239" s="73">
        <v>299488</v>
      </c>
      <c r="G9239" s="72" t="s">
        <v>14</v>
      </c>
      <c r="H9239" s="72" t="s">
        <v>15</v>
      </c>
      <c r="I9239" s="72" t="s">
        <v>16</v>
      </c>
      <c r="J9239" s="72" t="s">
        <v>18</v>
      </c>
      <c r="K9239" s="72" t="s">
        <v>147</v>
      </c>
      <c r="L9239" s="72" t="s">
        <v>376</v>
      </c>
      <c r="M9239" s="72" t="s">
        <v>334</v>
      </c>
    </row>
    <row r="9240" spans="2:13" x14ac:dyDescent="0.25">
      <c r="B9240" s="72" t="s">
        <v>143</v>
      </c>
      <c r="C9240" s="72" t="s">
        <v>144</v>
      </c>
      <c r="D9240" s="72" t="s">
        <v>12</v>
      </c>
      <c r="E9240" s="72" t="s">
        <v>188</v>
      </c>
      <c r="F9240" s="73">
        <v>855343</v>
      </c>
      <c r="G9240" s="72" t="s">
        <v>14</v>
      </c>
      <c r="H9240" s="72" t="s">
        <v>15</v>
      </c>
      <c r="I9240" s="72" t="s">
        <v>16</v>
      </c>
      <c r="J9240" s="72" t="s">
        <v>18</v>
      </c>
      <c r="K9240" s="72" t="s">
        <v>33</v>
      </c>
      <c r="L9240" s="72" t="s">
        <v>436</v>
      </c>
      <c r="M9240" s="72" t="s">
        <v>163</v>
      </c>
    </row>
    <row r="9241" spans="2:13" x14ac:dyDescent="0.25">
      <c r="B9241" s="72" t="s">
        <v>143</v>
      </c>
      <c r="C9241" s="72" t="s">
        <v>144</v>
      </c>
      <c r="D9241" s="72" t="s">
        <v>12</v>
      </c>
      <c r="E9241" s="72" t="s">
        <v>145</v>
      </c>
      <c r="F9241" s="73">
        <v>-20051</v>
      </c>
      <c r="G9241" s="72" t="s">
        <v>14</v>
      </c>
      <c r="H9241" s="72" t="s">
        <v>155</v>
      </c>
      <c r="I9241" s="72" t="s">
        <v>16</v>
      </c>
      <c r="J9241" s="72" t="s">
        <v>18</v>
      </c>
      <c r="K9241" s="72" t="s">
        <v>269</v>
      </c>
      <c r="L9241" s="72" t="s">
        <v>717</v>
      </c>
      <c r="M9241" s="72"/>
    </row>
    <row r="9242" spans="2:13" x14ac:dyDescent="0.25">
      <c r="B9242" s="72" t="s">
        <v>143</v>
      </c>
      <c r="C9242" s="72" t="s">
        <v>144</v>
      </c>
      <c r="D9242" s="72" t="s">
        <v>12</v>
      </c>
      <c r="E9242" s="72" t="s">
        <v>160</v>
      </c>
      <c r="F9242" s="73">
        <v>14495</v>
      </c>
      <c r="G9242" s="72" t="s">
        <v>14</v>
      </c>
      <c r="H9242" s="72" t="s">
        <v>155</v>
      </c>
      <c r="I9242" s="72" t="s">
        <v>16</v>
      </c>
      <c r="J9242" s="72" t="s">
        <v>18</v>
      </c>
      <c r="K9242" s="72" t="s">
        <v>33</v>
      </c>
      <c r="L9242" s="72" t="s">
        <v>193</v>
      </c>
      <c r="M9242" s="72" t="s">
        <v>191</v>
      </c>
    </row>
    <row r="9243" spans="2:13" x14ac:dyDescent="0.25">
      <c r="B9243" s="72" t="s">
        <v>143</v>
      </c>
      <c r="C9243" s="72" t="s">
        <v>144</v>
      </c>
      <c r="D9243" s="72" t="s">
        <v>12</v>
      </c>
      <c r="E9243" s="72" t="s">
        <v>145</v>
      </c>
      <c r="F9243" s="73">
        <v>-544</v>
      </c>
      <c r="G9243" s="72" t="s">
        <v>31</v>
      </c>
      <c r="H9243" s="72" t="s">
        <v>15</v>
      </c>
      <c r="I9243" s="72" t="s">
        <v>16</v>
      </c>
      <c r="J9243" s="72" t="s">
        <v>821</v>
      </c>
      <c r="K9243" s="72" t="s">
        <v>24</v>
      </c>
      <c r="L9243" s="72" t="s">
        <v>264</v>
      </c>
      <c r="M9243" s="72"/>
    </row>
    <row r="9244" spans="2:13" x14ac:dyDescent="0.25">
      <c r="B9244" s="72" t="s">
        <v>143</v>
      </c>
      <c r="C9244" s="72" t="s">
        <v>144</v>
      </c>
      <c r="D9244" s="72" t="s">
        <v>12</v>
      </c>
      <c r="E9244" s="72" t="s">
        <v>219</v>
      </c>
      <c r="F9244" s="73">
        <v>6311337</v>
      </c>
      <c r="G9244" s="72" t="s">
        <v>14</v>
      </c>
      <c r="H9244" s="72" t="s">
        <v>15</v>
      </c>
      <c r="I9244" s="72" t="s">
        <v>16</v>
      </c>
      <c r="J9244" s="72" t="s">
        <v>18</v>
      </c>
      <c r="K9244" s="72" t="s">
        <v>147</v>
      </c>
      <c r="L9244" s="72" t="s">
        <v>529</v>
      </c>
      <c r="M9244" s="72"/>
    </row>
    <row r="9245" spans="2:13" x14ac:dyDescent="0.25">
      <c r="B9245" s="72" t="s">
        <v>143</v>
      </c>
      <c r="C9245" s="72" t="s">
        <v>144</v>
      </c>
      <c r="D9245" s="72" t="s">
        <v>12</v>
      </c>
      <c r="E9245" s="72" t="s">
        <v>199</v>
      </c>
      <c r="F9245" s="73">
        <v>543</v>
      </c>
      <c r="G9245" s="72" t="s">
        <v>14</v>
      </c>
      <c r="H9245" s="72" t="s">
        <v>15</v>
      </c>
      <c r="I9245" s="72" t="s">
        <v>16</v>
      </c>
      <c r="J9245" s="72" t="s">
        <v>18</v>
      </c>
      <c r="K9245" s="72" t="s">
        <v>24</v>
      </c>
      <c r="L9245" s="72" t="s">
        <v>122</v>
      </c>
      <c r="M9245" s="72"/>
    </row>
    <row r="9246" spans="2:13" x14ac:dyDescent="0.25">
      <c r="B9246" s="72" t="s">
        <v>143</v>
      </c>
      <c r="C9246" s="72" t="s">
        <v>144</v>
      </c>
      <c r="D9246" s="72" t="s">
        <v>12</v>
      </c>
      <c r="E9246" s="72" t="s">
        <v>197</v>
      </c>
      <c r="F9246" s="73">
        <v>134064</v>
      </c>
      <c r="G9246" s="72" t="s">
        <v>14</v>
      </c>
      <c r="H9246" s="72" t="s">
        <v>15</v>
      </c>
      <c r="I9246" s="72" t="s">
        <v>16</v>
      </c>
      <c r="J9246" s="72" t="s">
        <v>18</v>
      </c>
      <c r="K9246" s="72" t="s">
        <v>147</v>
      </c>
      <c r="L9246" s="72" t="s">
        <v>476</v>
      </c>
      <c r="M9246" s="72" t="s">
        <v>163</v>
      </c>
    </row>
    <row r="9247" spans="2:13" x14ac:dyDescent="0.25">
      <c r="B9247" s="72" t="s">
        <v>143</v>
      </c>
      <c r="C9247" s="72" t="s">
        <v>144</v>
      </c>
      <c r="D9247" s="72" t="s">
        <v>12</v>
      </c>
      <c r="E9247" s="72" t="s">
        <v>152</v>
      </c>
      <c r="F9247" s="73">
        <v>-1100</v>
      </c>
      <c r="G9247" s="72" t="s">
        <v>14</v>
      </c>
      <c r="H9247" s="72" t="s">
        <v>15</v>
      </c>
      <c r="I9247" s="72" t="s">
        <v>16</v>
      </c>
      <c r="J9247" s="72" t="s">
        <v>18</v>
      </c>
      <c r="K9247" s="72" t="s">
        <v>214</v>
      </c>
      <c r="L9247" s="72" t="s">
        <v>740</v>
      </c>
      <c r="M9247" s="72"/>
    </row>
    <row r="9248" spans="2:13" x14ac:dyDescent="0.25">
      <c r="B9248" s="72" t="s">
        <v>143</v>
      </c>
      <c r="C9248" s="72" t="s">
        <v>144</v>
      </c>
      <c r="D9248" s="72" t="s">
        <v>12</v>
      </c>
      <c r="E9248" s="72" t="s">
        <v>759</v>
      </c>
      <c r="F9248" s="73">
        <v>81377</v>
      </c>
      <c r="G9248" s="72" t="s">
        <v>14</v>
      </c>
      <c r="H9248" s="72" t="s">
        <v>15</v>
      </c>
      <c r="I9248" s="72" t="s">
        <v>16</v>
      </c>
      <c r="J9248" s="72" t="s">
        <v>18</v>
      </c>
      <c r="K9248" s="72" t="s">
        <v>184</v>
      </c>
      <c r="L9248" s="72" t="s">
        <v>639</v>
      </c>
      <c r="M9248" s="72"/>
    </row>
    <row r="9249" spans="2:13" x14ac:dyDescent="0.25">
      <c r="B9249" s="72" t="s">
        <v>143</v>
      </c>
      <c r="C9249" s="72" t="s">
        <v>144</v>
      </c>
      <c r="D9249" s="72" t="s">
        <v>12</v>
      </c>
      <c r="E9249" s="72" t="s">
        <v>282</v>
      </c>
      <c r="F9249" s="73">
        <v>-1342</v>
      </c>
      <c r="G9249" s="72" t="s">
        <v>14</v>
      </c>
      <c r="H9249" s="72" t="s">
        <v>15</v>
      </c>
      <c r="I9249" s="72" t="s">
        <v>16</v>
      </c>
      <c r="J9249" s="72" t="s">
        <v>18</v>
      </c>
      <c r="K9249" s="72" t="s">
        <v>33</v>
      </c>
      <c r="L9249" s="72" t="s">
        <v>289</v>
      </c>
      <c r="M9249" s="72"/>
    </row>
    <row r="9250" spans="2:13" x14ac:dyDescent="0.25">
      <c r="B9250" s="72" t="s">
        <v>143</v>
      </c>
      <c r="C9250" s="72" t="s">
        <v>144</v>
      </c>
      <c r="D9250" s="72" t="s">
        <v>12</v>
      </c>
      <c r="E9250" s="72" t="s">
        <v>197</v>
      </c>
      <c r="F9250" s="73">
        <v>817856</v>
      </c>
      <c r="G9250" s="72" t="s">
        <v>14</v>
      </c>
      <c r="H9250" s="72" t="s">
        <v>15</v>
      </c>
      <c r="I9250" s="72" t="s">
        <v>16</v>
      </c>
      <c r="J9250" s="72" t="s">
        <v>18</v>
      </c>
      <c r="K9250" s="72" t="s">
        <v>214</v>
      </c>
      <c r="L9250" s="72" t="s">
        <v>699</v>
      </c>
      <c r="M9250" s="72" t="s">
        <v>163</v>
      </c>
    </row>
    <row r="9251" spans="2:13" x14ac:dyDescent="0.25">
      <c r="B9251" s="72" t="s">
        <v>143</v>
      </c>
      <c r="C9251" s="72" t="s">
        <v>144</v>
      </c>
      <c r="D9251" s="72" t="s">
        <v>12</v>
      </c>
      <c r="E9251" s="72" t="s">
        <v>237</v>
      </c>
      <c r="F9251" s="73">
        <v>340388</v>
      </c>
      <c r="G9251" s="72" t="s">
        <v>14</v>
      </c>
      <c r="H9251" s="72" t="s">
        <v>15</v>
      </c>
      <c r="I9251" s="72" t="s">
        <v>16</v>
      </c>
      <c r="J9251" s="72" t="s">
        <v>18</v>
      </c>
      <c r="K9251" s="72" t="s">
        <v>161</v>
      </c>
      <c r="L9251" s="72" t="s">
        <v>507</v>
      </c>
      <c r="M9251" s="72" t="s">
        <v>248</v>
      </c>
    </row>
    <row r="9252" spans="2:13" x14ac:dyDescent="0.25">
      <c r="B9252" s="72" t="s">
        <v>143</v>
      </c>
      <c r="C9252" s="72" t="s">
        <v>144</v>
      </c>
      <c r="D9252" s="72" t="s">
        <v>12</v>
      </c>
      <c r="E9252" s="72" t="s">
        <v>188</v>
      </c>
      <c r="F9252" s="73">
        <v>166967</v>
      </c>
      <c r="G9252" s="72" t="s">
        <v>14</v>
      </c>
      <c r="H9252" s="72" t="s">
        <v>15</v>
      </c>
      <c r="I9252" s="72" t="s">
        <v>16</v>
      </c>
      <c r="J9252" s="72" t="s">
        <v>18</v>
      </c>
      <c r="K9252" s="72" t="s">
        <v>33</v>
      </c>
      <c r="L9252" s="72" t="s">
        <v>789</v>
      </c>
      <c r="M9252" s="72" t="s">
        <v>191</v>
      </c>
    </row>
    <row r="9253" spans="2:13" x14ac:dyDescent="0.25">
      <c r="B9253" s="72" t="s">
        <v>143</v>
      </c>
      <c r="C9253" s="72" t="s">
        <v>144</v>
      </c>
      <c r="D9253" s="72" t="s">
        <v>12</v>
      </c>
      <c r="E9253" s="72" t="s">
        <v>152</v>
      </c>
      <c r="F9253" s="73">
        <v>-4828</v>
      </c>
      <c r="G9253" s="72" t="s">
        <v>14</v>
      </c>
      <c r="H9253" s="72" t="s">
        <v>15</v>
      </c>
      <c r="I9253" s="72" t="s">
        <v>16</v>
      </c>
      <c r="J9253" s="72" t="s">
        <v>18</v>
      </c>
      <c r="K9253" s="72" t="s">
        <v>33</v>
      </c>
      <c r="L9253" s="72" t="s">
        <v>541</v>
      </c>
      <c r="M9253" s="72"/>
    </row>
    <row r="9254" spans="2:13" x14ac:dyDescent="0.25">
      <c r="B9254" s="72" t="s">
        <v>143</v>
      </c>
      <c r="C9254" s="72" t="s">
        <v>144</v>
      </c>
      <c r="D9254" s="72" t="s">
        <v>12</v>
      </c>
      <c r="E9254" s="72" t="s">
        <v>219</v>
      </c>
      <c r="F9254" s="73">
        <v>2742382</v>
      </c>
      <c r="G9254" s="72" t="s">
        <v>14</v>
      </c>
      <c r="H9254" s="72" t="s">
        <v>15</v>
      </c>
      <c r="I9254" s="72" t="s">
        <v>16</v>
      </c>
      <c r="J9254" s="72" t="s">
        <v>18</v>
      </c>
      <c r="K9254" s="72" t="s">
        <v>214</v>
      </c>
      <c r="L9254" s="72" t="s">
        <v>422</v>
      </c>
      <c r="M9254" s="72"/>
    </row>
    <row r="9255" spans="2:13" x14ac:dyDescent="0.25">
      <c r="B9255" s="72" t="s">
        <v>143</v>
      </c>
      <c r="C9255" s="72" t="s">
        <v>144</v>
      </c>
      <c r="D9255" s="72" t="s">
        <v>12</v>
      </c>
      <c r="E9255" s="72" t="s">
        <v>152</v>
      </c>
      <c r="F9255" s="73">
        <v>-39285</v>
      </c>
      <c r="G9255" s="72" t="s">
        <v>14</v>
      </c>
      <c r="H9255" s="72" t="s">
        <v>15</v>
      </c>
      <c r="I9255" s="72" t="s">
        <v>16</v>
      </c>
      <c r="J9255" s="72" t="s">
        <v>18</v>
      </c>
      <c r="K9255" s="72" t="s">
        <v>214</v>
      </c>
      <c r="L9255" s="72" t="s">
        <v>450</v>
      </c>
      <c r="M9255" s="72"/>
    </row>
    <row r="9256" spans="2:13" x14ac:dyDescent="0.25">
      <c r="B9256" s="72" t="s">
        <v>143</v>
      </c>
      <c r="C9256" s="72" t="s">
        <v>144</v>
      </c>
      <c r="D9256" s="72" t="s">
        <v>12</v>
      </c>
      <c r="E9256" s="72" t="s">
        <v>335</v>
      </c>
      <c r="F9256" s="73">
        <v>126084</v>
      </c>
      <c r="G9256" s="72" t="s">
        <v>14</v>
      </c>
      <c r="H9256" s="72" t="s">
        <v>15</v>
      </c>
      <c r="I9256" s="72" t="s">
        <v>16</v>
      </c>
      <c r="J9256" s="72" t="s">
        <v>18</v>
      </c>
      <c r="K9256" s="72" t="s">
        <v>33</v>
      </c>
      <c r="L9256" s="72" t="s">
        <v>624</v>
      </c>
      <c r="M9256" s="72" t="s">
        <v>334</v>
      </c>
    </row>
    <row r="9257" spans="2:13" x14ac:dyDescent="0.25">
      <c r="B9257" s="72" t="s">
        <v>143</v>
      </c>
      <c r="C9257" s="72" t="s">
        <v>144</v>
      </c>
      <c r="D9257" s="72" t="s">
        <v>12</v>
      </c>
      <c r="E9257" s="72" t="s">
        <v>160</v>
      </c>
      <c r="F9257" s="73">
        <v>3001003</v>
      </c>
      <c r="G9257" s="72" t="s">
        <v>14</v>
      </c>
      <c r="H9257" s="72" t="s">
        <v>15</v>
      </c>
      <c r="I9257" s="72" t="s">
        <v>16</v>
      </c>
      <c r="J9257" s="72" t="s">
        <v>18</v>
      </c>
      <c r="K9257" s="72" t="s">
        <v>165</v>
      </c>
      <c r="L9257" s="72" t="s">
        <v>166</v>
      </c>
      <c r="M9257" s="72" t="s">
        <v>248</v>
      </c>
    </row>
    <row r="9258" spans="2:13" x14ac:dyDescent="0.25">
      <c r="B9258" s="72" t="s">
        <v>143</v>
      </c>
      <c r="C9258" s="72" t="s">
        <v>144</v>
      </c>
      <c r="D9258" s="72" t="s">
        <v>12</v>
      </c>
      <c r="E9258" s="72" t="s">
        <v>177</v>
      </c>
      <c r="F9258" s="73">
        <v>56387</v>
      </c>
      <c r="G9258" s="72" t="s">
        <v>14</v>
      </c>
      <c r="H9258" s="72" t="s">
        <v>15</v>
      </c>
      <c r="I9258" s="72" t="s">
        <v>16</v>
      </c>
      <c r="J9258" s="72" t="s">
        <v>18</v>
      </c>
      <c r="K9258" s="72" t="s">
        <v>189</v>
      </c>
      <c r="L9258" s="72" t="s">
        <v>150</v>
      </c>
      <c r="M9258" s="72"/>
    </row>
    <row r="9259" spans="2:13" x14ac:dyDescent="0.25">
      <c r="B9259" s="72" t="s">
        <v>143</v>
      </c>
      <c r="C9259" s="72" t="s">
        <v>144</v>
      </c>
      <c r="D9259" s="72" t="s">
        <v>12</v>
      </c>
      <c r="E9259" s="72" t="s">
        <v>229</v>
      </c>
      <c r="F9259" s="73">
        <v>-1033</v>
      </c>
      <c r="G9259" s="72" t="s">
        <v>14</v>
      </c>
      <c r="H9259" s="72" t="s">
        <v>15</v>
      </c>
      <c r="I9259" s="72" t="s">
        <v>16</v>
      </c>
      <c r="J9259" s="72" t="s">
        <v>18</v>
      </c>
      <c r="K9259" s="72" t="s">
        <v>214</v>
      </c>
      <c r="L9259" s="72" t="s">
        <v>679</v>
      </c>
      <c r="M9259" s="72"/>
    </row>
    <row r="9260" spans="2:13" x14ac:dyDescent="0.25">
      <c r="B9260" s="72" t="s">
        <v>143</v>
      </c>
      <c r="C9260" s="72" t="s">
        <v>144</v>
      </c>
      <c r="D9260" s="72" t="s">
        <v>12</v>
      </c>
      <c r="E9260" s="72" t="s">
        <v>160</v>
      </c>
      <c r="F9260" s="73">
        <v>28036</v>
      </c>
      <c r="G9260" s="72" t="s">
        <v>14</v>
      </c>
      <c r="H9260" s="72" t="s">
        <v>15</v>
      </c>
      <c r="I9260" s="72" t="s">
        <v>136</v>
      </c>
      <c r="J9260" s="72" t="s">
        <v>18</v>
      </c>
      <c r="K9260" s="72" t="s">
        <v>27</v>
      </c>
      <c r="L9260" s="72" t="s">
        <v>28</v>
      </c>
      <c r="M9260" s="72" t="s">
        <v>248</v>
      </c>
    </row>
    <row r="9261" spans="2:13" x14ac:dyDescent="0.25">
      <c r="B9261" s="72" t="s">
        <v>143</v>
      </c>
      <c r="C9261" s="72" t="s">
        <v>144</v>
      </c>
      <c r="D9261" s="72" t="s">
        <v>12</v>
      </c>
      <c r="E9261" s="72" t="s">
        <v>177</v>
      </c>
      <c r="F9261" s="73">
        <v>115</v>
      </c>
      <c r="G9261" s="72" t="s">
        <v>14</v>
      </c>
      <c r="H9261" s="72" t="s">
        <v>15</v>
      </c>
      <c r="I9261" s="72" t="s">
        <v>16</v>
      </c>
      <c r="J9261" s="72" t="s">
        <v>18</v>
      </c>
      <c r="K9261" s="72" t="s">
        <v>189</v>
      </c>
      <c r="L9261" s="72" t="s">
        <v>623</v>
      </c>
      <c r="M9261" s="72"/>
    </row>
    <row r="9262" spans="2:13" x14ac:dyDescent="0.25">
      <c r="B9262" s="72" t="s">
        <v>143</v>
      </c>
      <c r="C9262" s="72" t="s">
        <v>144</v>
      </c>
      <c r="D9262" s="72" t="s">
        <v>12</v>
      </c>
      <c r="E9262" s="72" t="s">
        <v>145</v>
      </c>
      <c r="F9262" s="73">
        <v>-6061</v>
      </c>
      <c r="G9262" s="72" t="s">
        <v>14</v>
      </c>
      <c r="H9262" s="72" t="s">
        <v>155</v>
      </c>
      <c r="I9262" s="72" t="s">
        <v>16</v>
      </c>
      <c r="J9262" s="72" t="s">
        <v>18</v>
      </c>
      <c r="K9262" s="72" t="s">
        <v>33</v>
      </c>
      <c r="L9262" s="72" t="s">
        <v>193</v>
      </c>
      <c r="M9262" s="72"/>
    </row>
    <row r="9263" spans="2:13" x14ac:dyDescent="0.25">
      <c r="B9263" s="72" t="s">
        <v>143</v>
      </c>
      <c r="C9263" s="72" t="s">
        <v>144</v>
      </c>
      <c r="D9263" s="72" t="s">
        <v>12</v>
      </c>
      <c r="E9263" s="72" t="s">
        <v>152</v>
      </c>
      <c r="F9263" s="73">
        <v>-121784</v>
      </c>
      <c r="G9263" s="72" t="s">
        <v>14</v>
      </c>
      <c r="H9263" s="72" t="s">
        <v>15</v>
      </c>
      <c r="I9263" s="72" t="s">
        <v>16</v>
      </c>
      <c r="J9263" s="72" t="s">
        <v>18</v>
      </c>
      <c r="K9263" s="72" t="s">
        <v>33</v>
      </c>
      <c r="L9263" s="72" t="s">
        <v>568</v>
      </c>
      <c r="M9263" s="72"/>
    </row>
    <row r="9264" spans="2:13" x14ac:dyDescent="0.25">
      <c r="B9264" s="72" t="s">
        <v>143</v>
      </c>
      <c r="C9264" s="72" t="s">
        <v>144</v>
      </c>
      <c r="D9264" s="72" t="s">
        <v>12</v>
      </c>
      <c r="E9264" s="72" t="s">
        <v>181</v>
      </c>
      <c r="F9264" s="73">
        <v>-1558</v>
      </c>
      <c r="G9264" s="72" t="s">
        <v>14</v>
      </c>
      <c r="H9264" s="72" t="s">
        <v>155</v>
      </c>
      <c r="I9264" s="72" t="s">
        <v>16</v>
      </c>
      <c r="J9264" s="72" t="s">
        <v>18</v>
      </c>
      <c r="K9264" s="72" t="s">
        <v>33</v>
      </c>
      <c r="L9264" s="72" t="s">
        <v>364</v>
      </c>
      <c r="M9264" s="72"/>
    </row>
    <row r="9265" spans="2:13" x14ac:dyDescent="0.25">
      <c r="B9265" s="72" t="s">
        <v>143</v>
      </c>
      <c r="C9265" s="72" t="s">
        <v>144</v>
      </c>
      <c r="D9265" s="72" t="s">
        <v>12</v>
      </c>
      <c r="E9265" s="72" t="s">
        <v>160</v>
      </c>
      <c r="F9265" s="73">
        <v>1143575</v>
      </c>
      <c r="G9265" s="72" t="s">
        <v>14</v>
      </c>
      <c r="H9265" s="72" t="s">
        <v>155</v>
      </c>
      <c r="I9265" s="72" t="s">
        <v>16</v>
      </c>
      <c r="J9265" s="72" t="s">
        <v>18</v>
      </c>
      <c r="K9265" s="72" t="s">
        <v>33</v>
      </c>
      <c r="L9265" s="72" t="s">
        <v>307</v>
      </c>
      <c r="M9265" s="72" t="s">
        <v>248</v>
      </c>
    </row>
    <row r="9266" spans="2:13" x14ac:dyDescent="0.25">
      <c r="B9266" s="72" t="s">
        <v>143</v>
      </c>
      <c r="C9266" s="72" t="s">
        <v>144</v>
      </c>
      <c r="D9266" s="72" t="s">
        <v>12</v>
      </c>
      <c r="E9266" s="72" t="s">
        <v>157</v>
      </c>
      <c r="F9266" s="73">
        <v>2250998</v>
      </c>
      <c r="G9266" s="72" t="s">
        <v>14</v>
      </c>
      <c r="H9266" s="72" t="s">
        <v>15</v>
      </c>
      <c r="I9266" s="72" t="s">
        <v>136</v>
      </c>
      <c r="J9266" s="72" t="s">
        <v>18</v>
      </c>
      <c r="K9266" s="72" t="s">
        <v>27</v>
      </c>
      <c r="L9266" s="72" t="s">
        <v>28</v>
      </c>
      <c r="M9266" s="72" t="s">
        <v>322</v>
      </c>
    </row>
    <row r="9267" spans="2:13" x14ac:dyDescent="0.25">
      <c r="B9267" s="72" t="s">
        <v>143</v>
      </c>
      <c r="C9267" s="72" t="s">
        <v>144</v>
      </c>
      <c r="D9267" s="72" t="s">
        <v>12</v>
      </c>
      <c r="E9267" s="72" t="s">
        <v>237</v>
      </c>
      <c r="F9267" s="73">
        <v>434902</v>
      </c>
      <c r="G9267" s="72" t="s">
        <v>14</v>
      </c>
      <c r="H9267" s="72" t="s">
        <v>15</v>
      </c>
      <c r="I9267" s="72" t="s">
        <v>16</v>
      </c>
      <c r="J9267" s="72" t="s">
        <v>18</v>
      </c>
      <c r="K9267" s="72" t="s">
        <v>33</v>
      </c>
      <c r="L9267" s="72" t="s">
        <v>289</v>
      </c>
      <c r="M9267" s="72" t="s">
        <v>186</v>
      </c>
    </row>
    <row r="9268" spans="2:13" x14ac:dyDescent="0.25">
      <c r="B9268" s="72" t="s">
        <v>143</v>
      </c>
      <c r="C9268" s="72" t="s">
        <v>144</v>
      </c>
      <c r="D9268" s="72" t="s">
        <v>12</v>
      </c>
      <c r="E9268" s="72" t="s">
        <v>152</v>
      </c>
      <c r="F9268" s="73">
        <v>-4371</v>
      </c>
      <c r="G9268" s="72" t="s">
        <v>14</v>
      </c>
      <c r="H9268" s="72" t="s">
        <v>15</v>
      </c>
      <c r="I9268" s="72" t="s">
        <v>136</v>
      </c>
      <c r="J9268" s="72" t="s">
        <v>18</v>
      </c>
      <c r="K9268" s="72" t="s">
        <v>21</v>
      </c>
      <c r="L9268" s="72" t="s">
        <v>457</v>
      </c>
      <c r="M9268" s="72"/>
    </row>
    <row r="9269" spans="2:13" x14ac:dyDescent="0.25">
      <c r="B9269" s="72" t="s">
        <v>143</v>
      </c>
      <c r="C9269" s="72" t="s">
        <v>144</v>
      </c>
      <c r="D9269" s="72" t="s">
        <v>12</v>
      </c>
      <c r="E9269" s="72" t="s">
        <v>164</v>
      </c>
      <c r="F9269" s="73">
        <v>-15</v>
      </c>
      <c r="G9269" s="72" t="s">
        <v>14</v>
      </c>
      <c r="H9269" s="72" t="s">
        <v>15</v>
      </c>
      <c r="I9269" s="72" t="s">
        <v>16</v>
      </c>
      <c r="J9269" s="72" t="s">
        <v>18</v>
      </c>
      <c r="K9269" s="72" t="s">
        <v>24</v>
      </c>
      <c r="L9269" s="72" t="s">
        <v>585</v>
      </c>
      <c r="M9269" s="72"/>
    </row>
    <row r="9270" spans="2:13" x14ac:dyDescent="0.25">
      <c r="B9270" s="72" t="s">
        <v>143</v>
      </c>
      <c r="C9270" s="72" t="s">
        <v>144</v>
      </c>
      <c r="D9270" s="72" t="s">
        <v>12</v>
      </c>
      <c r="E9270" s="72" t="s">
        <v>188</v>
      </c>
      <c r="F9270" s="73">
        <v>246630</v>
      </c>
      <c r="G9270" s="72" t="s">
        <v>14</v>
      </c>
      <c r="H9270" s="72" t="s">
        <v>155</v>
      </c>
      <c r="I9270" s="72" t="s">
        <v>16</v>
      </c>
      <c r="J9270" s="72" t="s">
        <v>18</v>
      </c>
      <c r="K9270" s="72" t="s">
        <v>33</v>
      </c>
      <c r="L9270" s="72" t="s">
        <v>224</v>
      </c>
      <c r="M9270" s="72" t="s">
        <v>191</v>
      </c>
    </row>
    <row r="9271" spans="2:13" x14ac:dyDescent="0.25">
      <c r="B9271" s="72" t="s">
        <v>143</v>
      </c>
      <c r="C9271" s="72" t="s">
        <v>144</v>
      </c>
      <c r="D9271" s="72" t="s">
        <v>12</v>
      </c>
      <c r="E9271" s="72" t="s">
        <v>219</v>
      </c>
      <c r="F9271" s="73">
        <v>115077</v>
      </c>
      <c r="G9271" s="72" t="s">
        <v>14</v>
      </c>
      <c r="H9271" s="72" t="s">
        <v>15</v>
      </c>
      <c r="I9271" s="72" t="s">
        <v>16</v>
      </c>
      <c r="J9271" s="72" t="s">
        <v>18</v>
      </c>
      <c r="K9271" s="72" t="s">
        <v>267</v>
      </c>
      <c r="L9271" s="72" t="s">
        <v>372</v>
      </c>
      <c r="M9271" s="72"/>
    </row>
    <row r="9272" spans="2:13" x14ac:dyDescent="0.25">
      <c r="B9272" s="72" t="s">
        <v>143</v>
      </c>
      <c r="C9272" s="72" t="s">
        <v>144</v>
      </c>
      <c r="D9272" s="72" t="s">
        <v>12</v>
      </c>
      <c r="E9272" s="72" t="s">
        <v>181</v>
      </c>
      <c r="F9272" s="73">
        <v>-32</v>
      </c>
      <c r="G9272" s="72" t="s">
        <v>14</v>
      </c>
      <c r="H9272" s="72" t="s">
        <v>15</v>
      </c>
      <c r="I9272" s="72" t="s">
        <v>136</v>
      </c>
      <c r="J9272" s="72" t="s">
        <v>18</v>
      </c>
      <c r="K9272" s="72" t="s">
        <v>21</v>
      </c>
      <c r="L9272" s="72" t="s">
        <v>547</v>
      </c>
      <c r="M9272" s="72"/>
    </row>
    <row r="9273" spans="2:13" x14ac:dyDescent="0.25">
      <c r="B9273" s="72" t="s">
        <v>143</v>
      </c>
      <c r="C9273" s="72" t="s">
        <v>144</v>
      </c>
      <c r="D9273" s="72" t="s">
        <v>12</v>
      </c>
      <c r="E9273" s="72" t="s">
        <v>145</v>
      </c>
      <c r="F9273" s="73">
        <v>-13671</v>
      </c>
      <c r="G9273" s="72" t="s">
        <v>14</v>
      </c>
      <c r="H9273" s="72" t="s">
        <v>15</v>
      </c>
      <c r="I9273" s="72" t="s">
        <v>16</v>
      </c>
      <c r="J9273" s="72" t="s">
        <v>18</v>
      </c>
      <c r="K9273" s="72" t="s">
        <v>161</v>
      </c>
      <c r="L9273" s="72" t="s">
        <v>582</v>
      </c>
      <c r="M9273" s="72"/>
    </row>
    <row r="9274" spans="2:13" x14ac:dyDescent="0.25">
      <c r="B9274" s="72" t="s">
        <v>143</v>
      </c>
      <c r="C9274" s="72" t="s">
        <v>144</v>
      </c>
      <c r="D9274" s="72" t="s">
        <v>12</v>
      </c>
      <c r="E9274" s="72" t="s">
        <v>280</v>
      </c>
      <c r="F9274" s="73">
        <v>23261</v>
      </c>
      <c r="G9274" s="72" t="s">
        <v>14</v>
      </c>
      <c r="H9274" s="72" t="s">
        <v>15</v>
      </c>
      <c r="I9274" s="72" t="s">
        <v>16</v>
      </c>
      <c r="J9274" s="72" t="s">
        <v>18</v>
      </c>
      <c r="K9274" s="72" t="s">
        <v>214</v>
      </c>
      <c r="L9274" s="72" t="s">
        <v>590</v>
      </c>
      <c r="M9274" s="72" t="s">
        <v>159</v>
      </c>
    </row>
    <row r="9275" spans="2:13" x14ac:dyDescent="0.25">
      <c r="B9275" s="72" t="s">
        <v>143</v>
      </c>
      <c r="C9275" s="72" t="s">
        <v>144</v>
      </c>
      <c r="D9275" s="72" t="s">
        <v>12</v>
      </c>
      <c r="E9275" s="72" t="s">
        <v>197</v>
      </c>
      <c r="F9275" s="73">
        <v>28388</v>
      </c>
      <c r="G9275" s="72" t="s">
        <v>14</v>
      </c>
      <c r="H9275" s="72" t="s">
        <v>155</v>
      </c>
      <c r="I9275" s="72" t="s">
        <v>16</v>
      </c>
      <c r="J9275" s="72" t="s">
        <v>18</v>
      </c>
      <c r="K9275" s="72" t="s">
        <v>21</v>
      </c>
      <c r="L9275" s="72" t="s">
        <v>645</v>
      </c>
      <c r="M9275" s="72" t="s">
        <v>163</v>
      </c>
    </row>
    <row r="9276" spans="2:13" x14ac:dyDescent="0.25">
      <c r="B9276" s="72" t="s">
        <v>143</v>
      </c>
      <c r="C9276" s="72" t="s">
        <v>144</v>
      </c>
      <c r="D9276" s="72" t="s">
        <v>12</v>
      </c>
      <c r="E9276" s="72" t="s">
        <v>188</v>
      </c>
      <c r="F9276" s="73">
        <v>50244</v>
      </c>
      <c r="G9276" s="72" t="s">
        <v>14</v>
      </c>
      <c r="H9276" s="72" t="s">
        <v>15</v>
      </c>
      <c r="I9276" s="72" t="s">
        <v>16</v>
      </c>
      <c r="J9276" s="72" t="s">
        <v>18</v>
      </c>
      <c r="K9276" s="72" t="s">
        <v>257</v>
      </c>
      <c r="L9276" s="72" t="s">
        <v>795</v>
      </c>
      <c r="M9276" s="72" t="s">
        <v>163</v>
      </c>
    </row>
    <row r="9277" spans="2:13" x14ac:dyDescent="0.25">
      <c r="B9277" s="72" t="s">
        <v>143</v>
      </c>
      <c r="C9277" s="72" t="s">
        <v>144</v>
      </c>
      <c r="D9277" s="72" t="s">
        <v>12</v>
      </c>
      <c r="E9277" s="72" t="s">
        <v>237</v>
      </c>
      <c r="F9277" s="73">
        <v>218721</v>
      </c>
      <c r="G9277" s="72" t="s">
        <v>14</v>
      </c>
      <c r="H9277" s="72" t="s">
        <v>15</v>
      </c>
      <c r="I9277" s="72" t="s">
        <v>16</v>
      </c>
      <c r="J9277" s="72" t="s">
        <v>18</v>
      </c>
      <c r="K9277" s="72" t="s">
        <v>245</v>
      </c>
      <c r="L9277" s="72" t="s">
        <v>567</v>
      </c>
      <c r="M9277" s="72" t="s">
        <v>248</v>
      </c>
    </row>
    <row r="9278" spans="2:13" x14ac:dyDescent="0.25">
      <c r="B9278" s="72" t="s">
        <v>143</v>
      </c>
      <c r="C9278" s="72" t="s">
        <v>144</v>
      </c>
      <c r="D9278" s="72" t="s">
        <v>12</v>
      </c>
      <c r="E9278" s="72" t="s">
        <v>219</v>
      </c>
      <c r="F9278" s="73">
        <v>3801952</v>
      </c>
      <c r="G9278" s="72" t="s">
        <v>14</v>
      </c>
      <c r="H9278" s="72" t="s">
        <v>15</v>
      </c>
      <c r="I9278" s="72" t="s">
        <v>16</v>
      </c>
      <c r="J9278" s="72" t="s">
        <v>18</v>
      </c>
      <c r="K9278" s="72" t="s">
        <v>214</v>
      </c>
      <c r="L9278" s="72" t="s">
        <v>493</v>
      </c>
      <c r="M9278" s="72"/>
    </row>
    <row r="9279" spans="2:13" x14ac:dyDescent="0.25">
      <c r="B9279" s="72" t="s">
        <v>143</v>
      </c>
      <c r="C9279" s="72" t="s">
        <v>144</v>
      </c>
      <c r="D9279" s="72" t="s">
        <v>12</v>
      </c>
      <c r="E9279" s="72" t="s">
        <v>197</v>
      </c>
      <c r="F9279" s="73">
        <v>47189</v>
      </c>
      <c r="G9279" s="72" t="s">
        <v>14</v>
      </c>
      <c r="H9279" s="72" t="s">
        <v>15</v>
      </c>
      <c r="I9279" s="72" t="s">
        <v>16</v>
      </c>
      <c r="J9279" s="72" t="s">
        <v>18</v>
      </c>
      <c r="K9279" s="72" t="s">
        <v>33</v>
      </c>
      <c r="L9279" s="72" t="s">
        <v>583</v>
      </c>
      <c r="M9279" s="72" t="s">
        <v>248</v>
      </c>
    </row>
    <row r="9280" spans="2:13" x14ac:dyDescent="0.25">
      <c r="B9280" s="72" t="s">
        <v>143</v>
      </c>
      <c r="C9280" s="72" t="s">
        <v>144</v>
      </c>
      <c r="D9280" s="72" t="s">
        <v>12</v>
      </c>
      <c r="E9280" s="72" t="s">
        <v>152</v>
      </c>
      <c r="F9280" s="73">
        <v>-98944</v>
      </c>
      <c r="G9280" s="72" t="s">
        <v>14</v>
      </c>
      <c r="H9280" s="72" t="s">
        <v>15</v>
      </c>
      <c r="I9280" s="72" t="s">
        <v>16</v>
      </c>
      <c r="J9280" s="72" t="s">
        <v>18</v>
      </c>
      <c r="K9280" s="72" t="s">
        <v>147</v>
      </c>
      <c r="L9280" s="72" t="s">
        <v>389</v>
      </c>
      <c r="M9280" s="72"/>
    </row>
    <row r="9281" spans="2:13" x14ac:dyDescent="0.25">
      <c r="B9281" s="72" t="s">
        <v>143</v>
      </c>
      <c r="C9281" s="72" t="s">
        <v>144</v>
      </c>
      <c r="D9281" s="72" t="s">
        <v>12</v>
      </c>
      <c r="E9281" s="72" t="s">
        <v>145</v>
      </c>
      <c r="F9281" s="73">
        <v>-20544</v>
      </c>
      <c r="G9281" s="72" t="s">
        <v>14</v>
      </c>
      <c r="H9281" s="72" t="s">
        <v>155</v>
      </c>
      <c r="I9281" s="72" t="s">
        <v>16</v>
      </c>
      <c r="J9281" s="72" t="s">
        <v>18</v>
      </c>
      <c r="K9281" s="72" t="s">
        <v>21</v>
      </c>
      <c r="L9281" s="72" t="s">
        <v>352</v>
      </c>
      <c r="M9281" s="72"/>
    </row>
    <row r="9282" spans="2:13" x14ac:dyDescent="0.25">
      <c r="B9282" s="72" t="s">
        <v>143</v>
      </c>
      <c r="C9282" s="72" t="s">
        <v>144</v>
      </c>
      <c r="D9282" s="72" t="s">
        <v>12</v>
      </c>
      <c r="E9282" s="72" t="s">
        <v>201</v>
      </c>
      <c r="F9282" s="73">
        <v>141100</v>
      </c>
      <c r="G9282" s="72" t="s">
        <v>14</v>
      </c>
      <c r="H9282" s="72" t="s">
        <v>15</v>
      </c>
      <c r="I9282" s="72" t="s">
        <v>16</v>
      </c>
      <c r="J9282" s="72" t="s">
        <v>18</v>
      </c>
      <c r="K9282" s="72" t="s">
        <v>147</v>
      </c>
      <c r="L9282" s="72" t="s">
        <v>370</v>
      </c>
      <c r="M9282" s="72" t="s">
        <v>159</v>
      </c>
    </row>
    <row r="9283" spans="2:13" x14ac:dyDescent="0.25">
      <c r="B9283" s="72" t="s">
        <v>143</v>
      </c>
      <c r="C9283" s="72" t="s">
        <v>144</v>
      </c>
      <c r="D9283" s="72" t="s">
        <v>12</v>
      </c>
      <c r="E9283" s="72" t="s">
        <v>175</v>
      </c>
      <c r="F9283" s="73">
        <v>-10374</v>
      </c>
      <c r="G9283" s="72" t="s">
        <v>14</v>
      </c>
      <c r="H9283" s="72" t="s">
        <v>155</v>
      </c>
      <c r="I9283" s="72" t="s">
        <v>16</v>
      </c>
      <c r="J9283" s="72" t="s">
        <v>18</v>
      </c>
      <c r="K9283" s="72" t="s">
        <v>33</v>
      </c>
      <c r="L9283" s="72" t="s">
        <v>279</v>
      </c>
      <c r="M9283" s="72"/>
    </row>
    <row r="9284" spans="2:13" x14ac:dyDescent="0.25">
      <c r="B9284" s="72" t="s">
        <v>143</v>
      </c>
      <c r="C9284" s="72" t="s">
        <v>144</v>
      </c>
      <c r="D9284" s="72" t="s">
        <v>12</v>
      </c>
      <c r="E9284" s="72" t="s">
        <v>501</v>
      </c>
      <c r="F9284" s="73">
        <v>86</v>
      </c>
      <c r="G9284" s="72" t="s">
        <v>14</v>
      </c>
      <c r="H9284" s="72" t="s">
        <v>15</v>
      </c>
      <c r="I9284" s="72" t="s">
        <v>16</v>
      </c>
      <c r="J9284" s="72" t="s">
        <v>18</v>
      </c>
      <c r="K9284" s="72" t="s">
        <v>21</v>
      </c>
      <c r="L9284" s="72" t="s">
        <v>22</v>
      </c>
      <c r="M9284" s="72"/>
    </row>
    <row r="9285" spans="2:13" x14ac:dyDescent="0.25">
      <c r="B9285" s="72" t="s">
        <v>143</v>
      </c>
      <c r="C9285" s="72" t="s">
        <v>144</v>
      </c>
      <c r="D9285" s="72" t="s">
        <v>12</v>
      </c>
      <c r="E9285" s="72" t="s">
        <v>188</v>
      </c>
      <c r="F9285" s="73">
        <v>1167378</v>
      </c>
      <c r="G9285" s="72" t="s">
        <v>14</v>
      </c>
      <c r="H9285" s="72" t="s">
        <v>15</v>
      </c>
      <c r="I9285" s="72" t="s">
        <v>16</v>
      </c>
      <c r="J9285" s="72" t="s">
        <v>18</v>
      </c>
      <c r="K9285" s="72" t="s">
        <v>33</v>
      </c>
      <c r="L9285" s="72" t="s">
        <v>832</v>
      </c>
      <c r="M9285" s="72" t="s">
        <v>248</v>
      </c>
    </row>
    <row r="9286" spans="2:13" x14ac:dyDescent="0.25">
      <c r="B9286" s="72" t="s">
        <v>143</v>
      </c>
      <c r="C9286" s="72" t="s">
        <v>144</v>
      </c>
      <c r="D9286" s="72" t="s">
        <v>12</v>
      </c>
      <c r="E9286" s="72" t="s">
        <v>181</v>
      </c>
      <c r="F9286" s="73">
        <v>-976</v>
      </c>
      <c r="G9286" s="72" t="s">
        <v>14</v>
      </c>
      <c r="H9286" s="72" t="s">
        <v>15</v>
      </c>
      <c r="I9286" s="72" t="s">
        <v>16</v>
      </c>
      <c r="J9286" s="72" t="s">
        <v>18</v>
      </c>
      <c r="K9286" s="72" t="s">
        <v>147</v>
      </c>
      <c r="L9286" s="72" t="s">
        <v>454</v>
      </c>
      <c r="M9286" s="72"/>
    </row>
    <row r="9287" spans="2:13" x14ac:dyDescent="0.25">
      <c r="B9287" s="72" t="s">
        <v>143</v>
      </c>
      <c r="C9287" s="72" t="s">
        <v>144</v>
      </c>
      <c r="D9287" s="72" t="s">
        <v>12</v>
      </c>
      <c r="E9287" s="72" t="s">
        <v>229</v>
      </c>
      <c r="F9287" s="73">
        <v>-224</v>
      </c>
      <c r="G9287" s="72" t="s">
        <v>14</v>
      </c>
      <c r="H9287" s="72" t="s">
        <v>15</v>
      </c>
      <c r="I9287" s="72" t="s">
        <v>16</v>
      </c>
      <c r="J9287" s="72" t="s">
        <v>18</v>
      </c>
      <c r="K9287" s="72" t="s">
        <v>189</v>
      </c>
      <c r="L9287" s="72" t="s">
        <v>190</v>
      </c>
      <c r="M9287" s="72"/>
    </row>
    <row r="9288" spans="2:13" x14ac:dyDescent="0.25">
      <c r="B9288" s="72" t="s">
        <v>143</v>
      </c>
      <c r="C9288" s="72" t="s">
        <v>144</v>
      </c>
      <c r="D9288" s="72" t="s">
        <v>12</v>
      </c>
      <c r="E9288" s="72" t="s">
        <v>145</v>
      </c>
      <c r="F9288" s="73">
        <v>-45747</v>
      </c>
      <c r="G9288" s="72" t="s">
        <v>14</v>
      </c>
      <c r="H9288" s="72" t="s">
        <v>155</v>
      </c>
      <c r="I9288" s="72" t="s">
        <v>16</v>
      </c>
      <c r="J9288" s="72" t="s">
        <v>18</v>
      </c>
      <c r="K9288" s="72" t="s">
        <v>33</v>
      </c>
      <c r="L9288" s="72" t="s">
        <v>256</v>
      </c>
      <c r="M9288" s="72"/>
    </row>
    <row r="9289" spans="2:13" x14ac:dyDescent="0.25">
      <c r="B9289" s="72" t="s">
        <v>143</v>
      </c>
      <c r="C9289" s="72" t="s">
        <v>144</v>
      </c>
      <c r="D9289" s="72" t="s">
        <v>12</v>
      </c>
      <c r="E9289" s="72" t="s">
        <v>160</v>
      </c>
      <c r="F9289" s="73">
        <v>75576</v>
      </c>
      <c r="G9289" s="72" t="s">
        <v>14</v>
      </c>
      <c r="H9289" s="72" t="s">
        <v>155</v>
      </c>
      <c r="I9289" s="72" t="s">
        <v>16</v>
      </c>
      <c r="J9289" s="72" t="s">
        <v>18</v>
      </c>
      <c r="K9289" s="72" t="s">
        <v>147</v>
      </c>
      <c r="L9289" s="72" t="s">
        <v>247</v>
      </c>
      <c r="M9289" s="72" t="s">
        <v>248</v>
      </c>
    </row>
    <row r="9290" spans="2:13" x14ac:dyDescent="0.25">
      <c r="B9290" s="72" t="s">
        <v>143</v>
      </c>
      <c r="C9290" s="72" t="s">
        <v>144</v>
      </c>
      <c r="D9290" s="72" t="s">
        <v>12</v>
      </c>
      <c r="E9290" s="72" t="s">
        <v>439</v>
      </c>
      <c r="F9290" s="73">
        <v>275094</v>
      </c>
      <c r="G9290" s="72" t="s">
        <v>14</v>
      </c>
      <c r="H9290" s="72" t="s">
        <v>15</v>
      </c>
      <c r="I9290" s="72" t="s">
        <v>16</v>
      </c>
      <c r="J9290" s="72" t="s">
        <v>18</v>
      </c>
      <c r="K9290" s="72" t="s">
        <v>161</v>
      </c>
      <c r="L9290" s="72" t="s">
        <v>423</v>
      </c>
      <c r="M9290" s="72"/>
    </row>
    <row r="9291" spans="2:13" x14ac:dyDescent="0.25">
      <c r="B9291" s="72" t="s">
        <v>143</v>
      </c>
      <c r="C9291" s="72" t="s">
        <v>144</v>
      </c>
      <c r="D9291" s="72" t="s">
        <v>12</v>
      </c>
      <c r="E9291" s="72" t="s">
        <v>181</v>
      </c>
      <c r="F9291" s="73">
        <v>-17581</v>
      </c>
      <c r="G9291" s="72" t="s">
        <v>14</v>
      </c>
      <c r="H9291" s="72" t="s">
        <v>15</v>
      </c>
      <c r="I9291" s="72" t="s">
        <v>16</v>
      </c>
      <c r="J9291" s="72" t="s">
        <v>18</v>
      </c>
      <c r="K9291" s="72" t="s">
        <v>205</v>
      </c>
      <c r="L9291" s="72" t="s">
        <v>540</v>
      </c>
      <c r="M9291" s="72"/>
    </row>
    <row r="9292" spans="2:13" x14ac:dyDescent="0.25">
      <c r="B9292" s="72" t="s">
        <v>143</v>
      </c>
      <c r="C9292" s="72" t="s">
        <v>144</v>
      </c>
      <c r="D9292" s="72" t="s">
        <v>12</v>
      </c>
      <c r="E9292" s="72" t="s">
        <v>240</v>
      </c>
      <c r="F9292" s="73">
        <v>-1649</v>
      </c>
      <c r="G9292" s="72" t="s">
        <v>14</v>
      </c>
      <c r="H9292" s="72" t="s">
        <v>15</v>
      </c>
      <c r="I9292" s="72" t="s">
        <v>16</v>
      </c>
      <c r="J9292" s="72" t="s">
        <v>18</v>
      </c>
      <c r="K9292" s="72" t="s">
        <v>214</v>
      </c>
      <c r="L9292" s="72" t="s">
        <v>493</v>
      </c>
      <c r="M9292" s="72"/>
    </row>
    <row r="9293" spans="2:13" x14ac:dyDescent="0.25">
      <c r="B9293" s="72" t="s">
        <v>143</v>
      </c>
      <c r="C9293" s="72" t="s">
        <v>144</v>
      </c>
      <c r="D9293" s="72" t="s">
        <v>12</v>
      </c>
      <c r="E9293" s="72" t="s">
        <v>188</v>
      </c>
      <c r="F9293" s="73">
        <v>10131385</v>
      </c>
      <c r="G9293" s="72" t="s">
        <v>14</v>
      </c>
      <c r="H9293" s="72" t="s">
        <v>15</v>
      </c>
      <c r="I9293" s="72" t="s">
        <v>16</v>
      </c>
      <c r="J9293" s="72" t="s">
        <v>18</v>
      </c>
      <c r="K9293" s="72" t="s">
        <v>21</v>
      </c>
      <c r="L9293" s="72" t="s">
        <v>352</v>
      </c>
      <c r="M9293" s="72" t="s">
        <v>191</v>
      </c>
    </row>
    <row r="9294" spans="2:13" x14ac:dyDescent="0.25">
      <c r="B9294" s="72" t="s">
        <v>143</v>
      </c>
      <c r="C9294" s="72" t="s">
        <v>144</v>
      </c>
      <c r="D9294" s="72" t="s">
        <v>12</v>
      </c>
      <c r="E9294" s="72" t="s">
        <v>145</v>
      </c>
      <c r="F9294" s="73">
        <v>-12178</v>
      </c>
      <c r="G9294" s="72" t="s">
        <v>14</v>
      </c>
      <c r="H9294" s="72" t="s">
        <v>15</v>
      </c>
      <c r="I9294" s="72" t="s">
        <v>16</v>
      </c>
      <c r="J9294" s="72" t="s">
        <v>18</v>
      </c>
      <c r="K9294" s="72" t="s">
        <v>33</v>
      </c>
      <c r="L9294" s="72" t="s">
        <v>271</v>
      </c>
      <c r="M9294" s="72"/>
    </row>
    <row r="9295" spans="2:13" x14ac:dyDescent="0.25">
      <c r="B9295" s="72" t="s">
        <v>143</v>
      </c>
      <c r="C9295" s="72" t="s">
        <v>144</v>
      </c>
      <c r="D9295" s="72" t="s">
        <v>12</v>
      </c>
      <c r="E9295" s="72" t="s">
        <v>282</v>
      </c>
      <c r="F9295" s="73">
        <v>-4344</v>
      </c>
      <c r="G9295" s="72" t="s">
        <v>14</v>
      </c>
      <c r="H9295" s="72" t="s">
        <v>155</v>
      </c>
      <c r="I9295" s="72" t="s">
        <v>16</v>
      </c>
      <c r="J9295" s="72" t="s">
        <v>18</v>
      </c>
      <c r="K9295" s="72" t="s">
        <v>267</v>
      </c>
      <c r="L9295" s="72" t="s">
        <v>372</v>
      </c>
      <c r="M9295" s="72"/>
    </row>
    <row r="9296" spans="2:13" x14ac:dyDescent="0.25">
      <c r="B9296" s="72" t="s">
        <v>143</v>
      </c>
      <c r="C9296" s="72" t="s">
        <v>144</v>
      </c>
      <c r="D9296" s="72" t="s">
        <v>12</v>
      </c>
      <c r="E9296" s="72" t="s">
        <v>219</v>
      </c>
      <c r="F9296" s="73">
        <v>336</v>
      </c>
      <c r="G9296" s="72" t="s">
        <v>14</v>
      </c>
      <c r="H9296" s="72" t="s">
        <v>155</v>
      </c>
      <c r="I9296" s="72" t="s">
        <v>16</v>
      </c>
      <c r="J9296" s="72" t="s">
        <v>18</v>
      </c>
      <c r="K9296" s="72" t="s">
        <v>33</v>
      </c>
      <c r="L9296" s="72" t="s">
        <v>250</v>
      </c>
      <c r="M9296" s="72"/>
    </row>
    <row r="9297" spans="2:13" x14ac:dyDescent="0.25">
      <c r="B9297" s="72" t="s">
        <v>143</v>
      </c>
      <c r="C9297" s="72" t="s">
        <v>144</v>
      </c>
      <c r="D9297" s="72" t="s">
        <v>12</v>
      </c>
      <c r="E9297" s="72" t="s">
        <v>197</v>
      </c>
      <c r="F9297" s="73">
        <v>85776</v>
      </c>
      <c r="G9297" s="72" t="s">
        <v>14</v>
      </c>
      <c r="H9297" s="72" t="s">
        <v>15</v>
      </c>
      <c r="I9297" s="72" t="s">
        <v>136</v>
      </c>
      <c r="J9297" s="72" t="s">
        <v>18</v>
      </c>
      <c r="K9297" s="72" t="s">
        <v>27</v>
      </c>
      <c r="L9297" s="72" t="s">
        <v>28</v>
      </c>
      <c r="M9297" s="72" t="s">
        <v>163</v>
      </c>
    </row>
    <row r="9298" spans="2:13" x14ac:dyDescent="0.25">
      <c r="B9298" s="72" t="s">
        <v>143</v>
      </c>
      <c r="C9298" s="72" t="s">
        <v>144</v>
      </c>
      <c r="D9298" s="72" t="s">
        <v>12</v>
      </c>
      <c r="E9298" s="72" t="s">
        <v>240</v>
      </c>
      <c r="F9298" s="73">
        <v>-3521</v>
      </c>
      <c r="G9298" s="72" t="s">
        <v>14</v>
      </c>
      <c r="H9298" s="72" t="s">
        <v>15</v>
      </c>
      <c r="I9298" s="72" t="s">
        <v>16</v>
      </c>
      <c r="J9298" s="72" t="s">
        <v>18</v>
      </c>
      <c r="K9298" s="72" t="s">
        <v>147</v>
      </c>
      <c r="L9298" s="72" t="s">
        <v>395</v>
      </c>
      <c r="M9298" s="72"/>
    </row>
    <row r="9299" spans="2:13" x14ac:dyDescent="0.25">
      <c r="B9299" s="72" t="s">
        <v>143</v>
      </c>
      <c r="C9299" s="72" t="s">
        <v>144</v>
      </c>
      <c r="D9299" s="72" t="s">
        <v>12</v>
      </c>
      <c r="E9299" s="72" t="s">
        <v>170</v>
      </c>
      <c r="F9299" s="73">
        <v>960811</v>
      </c>
      <c r="G9299" s="72" t="s">
        <v>14</v>
      </c>
      <c r="H9299" s="72" t="s">
        <v>15</v>
      </c>
      <c r="I9299" s="72" t="s">
        <v>16</v>
      </c>
      <c r="J9299" s="72" t="s">
        <v>18</v>
      </c>
      <c r="K9299" s="72" t="s">
        <v>214</v>
      </c>
      <c r="L9299" s="72" t="s">
        <v>479</v>
      </c>
      <c r="M9299" s="72" t="s">
        <v>172</v>
      </c>
    </row>
    <row r="9300" spans="2:13" x14ac:dyDescent="0.25">
      <c r="B9300" s="72" t="s">
        <v>143</v>
      </c>
      <c r="C9300" s="72" t="s">
        <v>144</v>
      </c>
      <c r="D9300" s="72" t="s">
        <v>12</v>
      </c>
      <c r="E9300" s="72" t="s">
        <v>728</v>
      </c>
      <c r="F9300" s="73">
        <v>1494962</v>
      </c>
      <c r="G9300" s="72" t="s">
        <v>14</v>
      </c>
      <c r="H9300" s="72" t="s">
        <v>15</v>
      </c>
      <c r="I9300" s="72" t="s">
        <v>16</v>
      </c>
      <c r="J9300" s="72" t="s">
        <v>18</v>
      </c>
      <c r="K9300" s="72"/>
      <c r="L9300" s="72"/>
      <c r="M9300" s="72" t="s">
        <v>248</v>
      </c>
    </row>
    <row r="9301" spans="2:13" x14ac:dyDescent="0.25">
      <c r="B9301" s="72" t="s">
        <v>143</v>
      </c>
      <c r="C9301" s="72" t="s">
        <v>144</v>
      </c>
      <c r="D9301" s="72" t="s">
        <v>12</v>
      </c>
      <c r="E9301" s="72" t="s">
        <v>201</v>
      </c>
      <c r="F9301" s="73">
        <v>1197513</v>
      </c>
      <c r="G9301" s="72" t="s">
        <v>14</v>
      </c>
      <c r="H9301" s="72" t="s">
        <v>155</v>
      </c>
      <c r="I9301" s="72" t="s">
        <v>16</v>
      </c>
      <c r="J9301" s="72" t="s">
        <v>18</v>
      </c>
      <c r="K9301" s="72" t="s">
        <v>33</v>
      </c>
      <c r="L9301" s="72" t="s">
        <v>429</v>
      </c>
      <c r="M9301" s="72" t="s">
        <v>322</v>
      </c>
    </row>
    <row r="9302" spans="2:13" x14ac:dyDescent="0.25">
      <c r="B9302" s="72" t="s">
        <v>143</v>
      </c>
      <c r="C9302" s="72" t="s">
        <v>144</v>
      </c>
      <c r="D9302" s="72" t="s">
        <v>12</v>
      </c>
      <c r="E9302" s="72" t="s">
        <v>177</v>
      </c>
      <c r="F9302" s="73">
        <v>143</v>
      </c>
      <c r="G9302" s="72" t="s">
        <v>14</v>
      </c>
      <c r="H9302" s="72" t="s">
        <v>15</v>
      </c>
      <c r="I9302" s="72" t="s">
        <v>16</v>
      </c>
      <c r="J9302" s="72" t="s">
        <v>18</v>
      </c>
      <c r="K9302" s="72" t="s">
        <v>33</v>
      </c>
      <c r="L9302" s="72" t="s">
        <v>869</v>
      </c>
      <c r="M9302" s="72"/>
    </row>
    <row r="9303" spans="2:13" x14ac:dyDescent="0.25">
      <c r="B9303" s="72" t="s">
        <v>143</v>
      </c>
      <c r="C9303" s="72" t="s">
        <v>144</v>
      </c>
      <c r="D9303" s="72" t="s">
        <v>12</v>
      </c>
      <c r="E9303" s="72" t="s">
        <v>157</v>
      </c>
      <c r="F9303" s="73">
        <v>78017</v>
      </c>
      <c r="G9303" s="72" t="s">
        <v>14</v>
      </c>
      <c r="H9303" s="72" t="s">
        <v>15</v>
      </c>
      <c r="I9303" s="72" t="s">
        <v>16</v>
      </c>
      <c r="J9303" s="72" t="s">
        <v>18</v>
      </c>
      <c r="K9303" s="72" t="s">
        <v>205</v>
      </c>
      <c r="L9303" s="72" t="s">
        <v>792</v>
      </c>
      <c r="M9303" s="72" t="s">
        <v>322</v>
      </c>
    </row>
    <row r="9304" spans="2:13" x14ac:dyDescent="0.25">
      <c r="B9304" s="72" t="s">
        <v>143</v>
      </c>
      <c r="C9304" s="72" t="s">
        <v>144</v>
      </c>
      <c r="D9304" s="72" t="s">
        <v>12</v>
      </c>
      <c r="E9304" s="72" t="s">
        <v>229</v>
      </c>
      <c r="F9304" s="73">
        <v>-62298</v>
      </c>
      <c r="G9304" s="72" t="s">
        <v>14</v>
      </c>
      <c r="H9304" s="72" t="s">
        <v>15</v>
      </c>
      <c r="I9304" s="72" t="s">
        <v>16</v>
      </c>
      <c r="J9304" s="72" t="s">
        <v>18</v>
      </c>
      <c r="K9304" s="72" t="s">
        <v>161</v>
      </c>
      <c r="L9304" s="72" t="s">
        <v>315</v>
      </c>
      <c r="M9304" s="72"/>
    </row>
    <row r="9305" spans="2:13" x14ac:dyDescent="0.25">
      <c r="B9305" s="72" t="s">
        <v>143</v>
      </c>
      <c r="C9305" s="72" t="s">
        <v>144</v>
      </c>
      <c r="D9305" s="72" t="s">
        <v>12</v>
      </c>
      <c r="E9305" s="72" t="s">
        <v>145</v>
      </c>
      <c r="F9305" s="73">
        <v>-11685</v>
      </c>
      <c r="G9305" s="72" t="s">
        <v>14</v>
      </c>
      <c r="H9305" s="72" t="s">
        <v>155</v>
      </c>
      <c r="I9305" s="72" t="s">
        <v>16</v>
      </c>
      <c r="J9305" s="72" t="s">
        <v>18</v>
      </c>
      <c r="K9305" s="72" t="s">
        <v>33</v>
      </c>
      <c r="L9305" s="72" t="s">
        <v>630</v>
      </c>
      <c r="M9305" s="72"/>
    </row>
    <row r="9306" spans="2:13" x14ac:dyDescent="0.25">
      <c r="B9306" s="72" t="s">
        <v>143</v>
      </c>
      <c r="C9306" s="72" t="s">
        <v>144</v>
      </c>
      <c r="D9306" s="72" t="s">
        <v>12</v>
      </c>
      <c r="E9306" s="72" t="s">
        <v>229</v>
      </c>
      <c r="F9306" s="73">
        <v>-2625</v>
      </c>
      <c r="G9306" s="72" t="s">
        <v>14</v>
      </c>
      <c r="H9306" s="72" t="s">
        <v>155</v>
      </c>
      <c r="I9306" s="72" t="s">
        <v>16</v>
      </c>
      <c r="J9306" s="72" t="s">
        <v>18</v>
      </c>
      <c r="K9306" s="72" t="s">
        <v>33</v>
      </c>
      <c r="L9306" s="72" t="s">
        <v>463</v>
      </c>
      <c r="M9306" s="72"/>
    </row>
    <row r="9307" spans="2:13" x14ac:dyDescent="0.25">
      <c r="B9307" s="72" t="s">
        <v>143</v>
      </c>
      <c r="C9307" s="72" t="s">
        <v>144</v>
      </c>
      <c r="D9307" s="72" t="s">
        <v>12</v>
      </c>
      <c r="E9307" s="72" t="s">
        <v>237</v>
      </c>
      <c r="F9307" s="73">
        <v>72853</v>
      </c>
      <c r="G9307" s="72" t="s">
        <v>14</v>
      </c>
      <c r="H9307" s="72" t="s">
        <v>15</v>
      </c>
      <c r="I9307" s="72" t="s">
        <v>136</v>
      </c>
      <c r="J9307" s="72" t="s">
        <v>18</v>
      </c>
      <c r="K9307" s="72" t="s">
        <v>147</v>
      </c>
      <c r="L9307" s="72" t="s">
        <v>370</v>
      </c>
      <c r="M9307" s="72" t="s">
        <v>191</v>
      </c>
    </row>
    <row r="9308" spans="2:13" x14ac:dyDescent="0.25">
      <c r="B9308" s="72" t="s">
        <v>143</v>
      </c>
      <c r="C9308" s="72" t="s">
        <v>144</v>
      </c>
      <c r="D9308" s="72" t="s">
        <v>12</v>
      </c>
      <c r="E9308" s="72" t="s">
        <v>177</v>
      </c>
      <c r="F9308" s="73">
        <v>97554</v>
      </c>
      <c r="G9308" s="72" t="s">
        <v>14</v>
      </c>
      <c r="H9308" s="72" t="s">
        <v>15</v>
      </c>
      <c r="I9308" s="72" t="s">
        <v>16</v>
      </c>
      <c r="J9308" s="72" t="s">
        <v>18</v>
      </c>
      <c r="K9308" s="72" t="s">
        <v>267</v>
      </c>
      <c r="L9308" s="72" t="s">
        <v>342</v>
      </c>
      <c r="M9308" s="72"/>
    </row>
    <row r="9309" spans="2:13" x14ac:dyDescent="0.25">
      <c r="B9309" s="72" t="s">
        <v>143</v>
      </c>
      <c r="C9309" s="72" t="s">
        <v>144</v>
      </c>
      <c r="D9309" s="72" t="s">
        <v>12</v>
      </c>
      <c r="E9309" s="72" t="s">
        <v>877</v>
      </c>
      <c r="F9309" s="73">
        <v>13</v>
      </c>
      <c r="G9309" s="72" t="s">
        <v>14</v>
      </c>
      <c r="H9309" s="72" t="s">
        <v>15</v>
      </c>
      <c r="I9309" s="72" t="s">
        <v>16</v>
      </c>
      <c r="J9309" s="72" t="s">
        <v>18</v>
      </c>
      <c r="K9309" s="72"/>
      <c r="L9309" s="72"/>
      <c r="M9309" s="72"/>
    </row>
    <row r="9310" spans="2:13" x14ac:dyDescent="0.25">
      <c r="B9310" s="72" t="s">
        <v>143</v>
      </c>
      <c r="C9310" s="72" t="s">
        <v>144</v>
      </c>
      <c r="D9310" s="72" t="s">
        <v>12</v>
      </c>
      <c r="E9310" s="72" t="s">
        <v>164</v>
      </c>
      <c r="F9310" s="73">
        <v>-47897</v>
      </c>
      <c r="G9310" s="72" t="s">
        <v>14</v>
      </c>
      <c r="H9310" s="72" t="s">
        <v>15</v>
      </c>
      <c r="I9310" s="72" t="s">
        <v>16</v>
      </c>
      <c r="J9310" s="72" t="s">
        <v>18</v>
      </c>
      <c r="K9310" s="72" t="s">
        <v>147</v>
      </c>
      <c r="L9310" s="72" t="s">
        <v>389</v>
      </c>
      <c r="M9310" s="72"/>
    </row>
    <row r="9311" spans="2:13" x14ac:dyDescent="0.25">
      <c r="B9311" s="72" t="s">
        <v>143</v>
      </c>
      <c r="C9311" s="72" t="s">
        <v>144</v>
      </c>
      <c r="D9311" s="72" t="s">
        <v>12</v>
      </c>
      <c r="E9311" s="72" t="s">
        <v>181</v>
      </c>
      <c r="F9311" s="73">
        <v>-77</v>
      </c>
      <c r="G9311" s="72" t="s">
        <v>14</v>
      </c>
      <c r="H9311" s="72" t="s">
        <v>15</v>
      </c>
      <c r="I9311" s="72" t="s">
        <v>16</v>
      </c>
      <c r="J9311" s="72" t="s">
        <v>18</v>
      </c>
      <c r="K9311" s="72" t="s">
        <v>33</v>
      </c>
      <c r="L9311" s="72" t="s">
        <v>318</v>
      </c>
      <c r="M9311" s="72"/>
    </row>
    <row r="9312" spans="2:13" x14ac:dyDescent="0.25">
      <c r="B9312" s="72" t="s">
        <v>143</v>
      </c>
      <c r="C9312" s="72" t="s">
        <v>144</v>
      </c>
      <c r="D9312" s="72" t="s">
        <v>12</v>
      </c>
      <c r="E9312" s="72" t="s">
        <v>145</v>
      </c>
      <c r="F9312" s="73">
        <v>-17044</v>
      </c>
      <c r="G9312" s="72" t="s">
        <v>14</v>
      </c>
      <c r="H9312" s="72" t="s">
        <v>15</v>
      </c>
      <c r="I9312" s="72" t="s">
        <v>16</v>
      </c>
      <c r="J9312" s="72" t="s">
        <v>18</v>
      </c>
      <c r="K9312" s="72" t="s">
        <v>214</v>
      </c>
      <c r="L9312" s="72" t="s">
        <v>215</v>
      </c>
      <c r="M9312" s="72"/>
    </row>
    <row r="9313" spans="2:13" x14ac:dyDescent="0.25">
      <c r="B9313" s="72" t="s">
        <v>143</v>
      </c>
      <c r="C9313" s="72" t="s">
        <v>144</v>
      </c>
      <c r="D9313" s="72" t="s">
        <v>12</v>
      </c>
      <c r="E9313" s="72" t="s">
        <v>188</v>
      </c>
      <c r="F9313" s="73">
        <v>76483</v>
      </c>
      <c r="G9313" s="72" t="s">
        <v>14</v>
      </c>
      <c r="H9313" s="72" t="s">
        <v>15</v>
      </c>
      <c r="I9313" s="72" t="s">
        <v>16</v>
      </c>
      <c r="J9313" s="72" t="s">
        <v>18</v>
      </c>
      <c r="K9313" s="72" t="s">
        <v>33</v>
      </c>
      <c r="L9313" s="72" t="s">
        <v>456</v>
      </c>
      <c r="M9313" s="72" t="s">
        <v>151</v>
      </c>
    </row>
    <row r="9314" spans="2:13" x14ac:dyDescent="0.25">
      <c r="B9314" s="72" t="s">
        <v>143</v>
      </c>
      <c r="C9314" s="72" t="s">
        <v>144</v>
      </c>
      <c r="D9314" s="72" t="s">
        <v>12</v>
      </c>
      <c r="E9314" s="72" t="s">
        <v>280</v>
      </c>
      <c r="F9314" s="73">
        <v>34059</v>
      </c>
      <c r="G9314" s="72" t="s">
        <v>14</v>
      </c>
      <c r="H9314" s="72" t="s">
        <v>15</v>
      </c>
      <c r="I9314" s="72" t="s">
        <v>16</v>
      </c>
      <c r="J9314" s="72" t="s">
        <v>18</v>
      </c>
      <c r="K9314" s="72" t="s">
        <v>267</v>
      </c>
      <c r="L9314" s="72" t="s">
        <v>579</v>
      </c>
      <c r="M9314" s="72" t="s">
        <v>203</v>
      </c>
    </row>
    <row r="9315" spans="2:13" x14ac:dyDescent="0.25">
      <c r="B9315" s="72" t="s">
        <v>143</v>
      </c>
      <c r="C9315" s="72" t="s">
        <v>144</v>
      </c>
      <c r="D9315" s="72" t="s">
        <v>12</v>
      </c>
      <c r="E9315" s="72" t="s">
        <v>201</v>
      </c>
      <c r="F9315" s="73">
        <v>981750</v>
      </c>
      <c r="G9315" s="72" t="s">
        <v>14</v>
      </c>
      <c r="H9315" s="72" t="s">
        <v>15</v>
      </c>
      <c r="I9315" s="72" t="s">
        <v>16</v>
      </c>
      <c r="J9315" s="72" t="s">
        <v>18</v>
      </c>
      <c r="K9315" s="72" t="s">
        <v>205</v>
      </c>
      <c r="L9315" s="72" t="s">
        <v>540</v>
      </c>
      <c r="M9315" s="72" t="s">
        <v>203</v>
      </c>
    </row>
    <row r="9316" spans="2:13" x14ac:dyDescent="0.25">
      <c r="B9316" s="72" t="s">
        <v>143</v>
      </c>
      <c r="C9316" s="72" t="s">
        <v>144</v>
      </c>
      <c r="D9316" s="72" t="s">
        <v>12</v>
      </c>
      <c r="E9316" s="72" t="s">
        <v>152</v>
      </c>
      <c r="F9316" s="73">
        <v>-51192</v>
      </c>
      <c r="G9316" s="72" t="s">
        <v>31</v>
      </c>
      <c r="H9316" s="72" t="s">
        <v>15</v>
      </c>
      <c r="I9316" s="72" t="s">
        <v>16</v>
      </c>
      <c r="J9316" s="72" t="s">
        <v>872</v>
      </c>
      <c r="K9316" s="72" t="s">
        <v>24</v>
      </c>
      <c r="L9316" s="72" t="s">
        <v>264</v>
      </c>
      <c r="M9316" s="72"/>
    </row>
    <row r="9317" spans="2:13" x14ac:dyDescent="0.25">
      <c r="B9317" s="72" t="s">
        <v>143</v>
      </c>
      <c r="C9317" s="72" t="s">
        <v>144</v>
      </c>
      <c r="D9317" s="72" t="s">
        <v>12</v>
      </c>
      <c r="E9317" s="72" t="s">
        <v>201</v>
      </c>
      <c r="F9317" s="73">
        <v>135850</v>
      </c>
      <c r="G9317" s="72" t="s">
        <v>14</v>
      </c>
      <c r="H9317" s="72" t="s">
        <v>15</v>
      </c>
      <c r="I9317" s="72" t="s">
        <v>16</v>
      </c>
      <c r="J9317" s="72" t="s">
        <v>18</v>
      </c>
      <c r="K9317" s="72" t="s">
        <v>165</v>
      </c>
      <c r="L9317" s="72" t="s">
        <v>254</v>
      </c>
      <c r="M9317" s="72" t="s">
        <v>159</v>
      </c>
    </row>
    <row r="9318" spans="2:13" x14ac:dyDescent="0.25">
      <c r="B9318" s="72" t="s">
        <v>143</v>
      </c>
      <c r="C9318" s="72" t="s">
        <v>144</v>
      </c>
      <c r="D9318" s="72" t="s">
        <v>12</v>
      </c>
      <c r="E9318" s="72" t="s">
        <v>177</v>
      </c>
      <c r="F9318" s="73">
        <v>25141</v>
      </c>
      <c r="G9318" s="72" t="s">
        <v>14</v>
      </c>
      <c r="H9318" s="72" t="s">
        <v>155</v>
      </c>
      <c r="I9318" s="72" t="s">
        <v>16</v>
      </c>
      <c r="J9318" s="72" t="s">
        <v>18</v>
      </c>
      <c r="K9318" s="72" t="s">
        <v>33</v>
      </c>
      <c r="L9318" s="72" t="s">
        <v>668</v>
      </c>
      <c r="M9318" s="72"/>
    </row>
    <row r="9319" spans="2:13" x14ac:dyDescent="0.25">
      <c r="B9319" s="72" t="s">
        <v>143</v>
      </c>
      <c r="C9319" s="72" t="s">
        <v>144</v>
      </c>
      <c r="D9319" s="72" t="s">
        <v>12</v>
      </c>
      <c r="E9319" s="72" t="s">
        <v>188</v>
      </c>
      <c r="F9319" s="73">
        <v>35539773</v>
      </c>
      <c r="G9319" s="72" t="s">
        <v>14</v>
      </c>
      <c r="H9319" s="72" t="s">
        <v>15</v>
      </c>
      <c r="I9319" s="72" t="s">
        <v>16</v>
      </c>
      <c r="J9319" s="72" t="s">
        <v>18</v>
      </c>
      <c r="K9319" s="72" t="s">
        <v>33</v>
      </c>
      <c r="L9319" s="72" t="s">
        <v>543</v>
      </c>
      <c r="M9319" s="72" t="s">
        <v>151</v>
      </c>
    </row>
    <row r="9320" spans="2:13" x14ac:dyDescent="0.25">
      <c r="B9320" s="72" t="s">
        <v>143</v>
      </c>
      <c r="C9320" s="72" t="s">
        <v>144</v>
      </c>
      <c r="D9320" s="72" t="s">
        <v>12</v>
      </c>
      <c r="E9320" s="72" t="s">
        <v>219</v>
      </c>
      <c r="F9320" s="73">
        <v>4</v>
      </c>
      <c r="G9320" s="72" t="s">
        <v>14</v>
      </c>
      <c r="H9320" s="72" t="s">
        <v>15</v>
      </c>
      <c r="I9320" s="72" t="s">
        <v>16</v>
      </c>
      <c r="J9320" s="72" t="s">
        <v>371</v>
      </c>
      <c r="K9320" s="72" t="s">
        <v>27</v>
      </c>
      <c r="L9320" s="72" t="s">
        <v>572</v>
      </c>
      <c r="M9320" s="72"/>
    </row>
    <row r="9321" spans="2:13" x14ac:dyDescent="0.25">
      <c r="B9321" s="72" t="s">
        <v>143</v>
      </c>
      <c r="C9321" s="72" t="s">
        <v>144</v>
      </c>
      <c r="D9321" s="72" t="s">
        <v>12</v>
      </c>
      <c r="E9321" s="72" t="s">
        <v>188</v>
      </c>
      <c r="F9321" s="73">
        <v>434934</v>
      </c>
      <c r="G9321" s="72" t="s">
        <v>14</v>
      </c>
      <c r="H9321" s="72" t="s">
        <v>155</v>
      </c>
      <c r="I9321" s="72" t="s">
        <v>16</v>
      </c>
      <c r="J9321" s="72" t="s">
        <v>18</v>
      </c>
      <c r="K9321" s="72" t="s">
        <v>33</v>
      </c>
      <c r="L9321" s="72" t="s">
        <v>714</v>
      </c>
      <c r="M9321" s="72" t="s">
        <v>248</v>
      </c>
    </row>
    <row r="9322" spans="2:13" x14ac:dyDescent="0.25">
      <c r="B9322" s="72" t="s">
        <v>143</v>
      </c>
      <c r="C9322" s="72" t="s">
        <v>144</v>
      </c>
      <c r="D9322" s="72" t="s">
        <v>12</v>
      </c>
      <c r="E9322" s="72" t="s">
        <v>188</v>
      </c>
      <c r="F9322" s="73">
        <v>700774</v>
      </c>
      <c r="G9322" s="72" t="s">
        <v>14</v>
      </c>
      <c r="H9322" s="72" t="s">
        <v>15</v>
      </c>
      <c r="I9322" s="72" t="s">
        <v>16</v>
      </c>
      <c r="J9322" s="72" t="s">
        <v>18</v>
      </c>
      <c r="K9322" s="72" t="s">
        <v>257</v>
      </c>
      <c r="L9322" s="72" t="s">
        <v>816</v>
      </c>
      <c r="M9322" s="72" t="s">
        <v>186</v>
      </c>
    </row>
    <row r="9323" spans="2:13" x14ac:dyDescent="0.25">
      <c r="B9323" s="72" t="s">
        <v>143</v>
      </c>
      <c r="C9323" s="72" t="s">
        <v>144</v>
      </c>
      <c r="D9323" s="72" t="s">
        <v>12</v>
      </c>
      <c r="E9323" s="72" t="s">
        <v>219</v>
      </c>
      <c r="F9323" s="73">
        <v>50881</v>
      </c>
      <c r="G9323" s="72" t="s">
        <v>14</v>
      </c>
      <c r="H9323" s="72" t="s">
        <v>155</v>
      </c>
      <c r="I9323" s="72" t="s">
        <v>16</v>
      </c>
      <c r="J9323" s="72" t="s">
        <v>18</v>
      </c>
      <c r="K9323" s="72" t="s">
        <v>24</v>
      </c>
      <c r="L9323" s="72" t="s">
        <v>307</v>
      </c>
      <c r="M9323" s="72"/>
    </row>
    <row r="9324" spans="2:13" x14ac:dyDescent="0.25">
      <c r="B9324" s="72" t="s">
        <v>143</v>
      </c>
      <c r="C9324" s="72" t="s">
        <v>144</v>
      </c>
      <c r="D9324" s="72" t="s">
        <v>12</v>
      </c>
      <c r="E9324" s="72" t="s">
        <v>646</v>
      </c>
      <c r="F9324" s="73">
        <v>428252</v>
      </c>
      <c r="G9324" s="72" t="s">
        <v>14</v>
      </c>
      <c r="H9324" s="72" t="s">
        <v>15</v>
      </c>
      <c r="I9324" s="72" t="s">
        <v>16</v>
      </c>
      <c r="J9324" s="72" t="s">
        <v>18</v>
      </c>
      <c r="K9324" s="72" t="s">
        <v>27</v>
      </c>
      <c r="L9324" s="72" t="s">
        <v>572</v>
      </c>
      <c r="M9324" s="72"/>
    </row>
    <row r="9325" spans="2:13" x14ac:dyDescent="0.25">
      <c r="B9325" s="72" t="s">
        <v>143</v>
      </c>
      <c r="C9325" s="72" t="s">
        <v>144</v>
      </c>
      <c r="D9325" s="72" t="s">
        <v>12</v>
      </c>
      <c r="E9325" s="72" t="s">
        <v>439</v>
      </c>
      <c r="F9325" s="73">
        <v>5024</v>
      </c>
      <c r="G9325" s="72" t="s">
        <v>14</v>
      </c>
      <c r="H9325" s="72" t="s">
        <v>15</v>
      </c>
      <c r="I9325" s="72" t="s">
        <v>16</v>
      </c>
      <c r="J9325" s="72" t="s">
        <v>18</v>
      </c>
      <c r="K9325" s="72" t="s">
        <v>147</v>
      </c>
      <c r="L9325" s="72" t="s">
        <v>509</v>
      </c>
      <c r="M9325" s="72"/>
    </row>
    <row r="9326" spans="2:13" x14ac:dyDescent="0.25">
      <c r="B9326" s="72" t="s">
        <v>143</v>
      </c>
      <c r="C9326" s="72" t="s">
        <v>144</v>
      </c>
      <c r="D9326" s="72" t="s">
        <v>12</v>
      </c>
      <c r="E9326" s="72" t="s">
        <v>145</v>
      </c>
      <c r="F9326" s="73">
        <v>-350</v>
      </c>
      <c r="G9326" s="72" t="s">
        <v>14</v>
      </c>
      <c r="H9326" s="72" t="s">
        <v>155</v>
      </c>
      <c r="I9326" s="72" t="s">
        <v>16</v>
      </c>
      <c r="J9326" s="72" t="s">
        <v>18</v>
      </c>
      <c r="K9326" s="72" t="s">
        <v>147</v>
      </c>
      <c r="L9326" s="72" t="s">
        <v>606</v>
      </c>
      <c r="M9326" s="72"/>
    </row>
    <row r="9327" spans="2:13" x14ac:dyDescent="0.25">
      <c r="B9327" s="72" t="s">
        <v>143</v>
      </c>
      <c r="C9327" s="72" t="s">
        <v>144</v>
      </c>
      <c r="D9327" s="72" t="s">
        <v>12</v>
      </c>
      <c r="E9327" s="72" t="s">
        <v>197</v>
      </c>
      <c r="F9327" s="73">
        <v>374705</v>
      </c>
      <c r="G9327" s="72" t="s">
        <v>14</v>
      </c>
      <c r="H9327" s="72" t="s">
        <v>15</v>
      </c>
      <c r="I9327" s="72" t="s">
        <v>16</v>
      </c>
      <c r="J9327" s="72" t="s">
        <v>18</v>
      </c>
      <c r="K9327" s="72" t="s">
        <v>205</v>
      </c>
      <c r="L9327" s="72" t="s">
        <v>658</v>
      </c>
      <c r="M9327" s="72" t="s">
        <v>163</v>
      </c>
    </row>
    <row r="9328" spans="2:13" x14ac:dyDescent="0.25">
      <c r="B9328" s="72" t="s">
        <v>143</v>
      </c>
      <c r="C9328" s="72" t="s">
        <v>144</v>
      </c>
      <c r="D9328" s="72" t="s">
        <v>12</v>
      </c>
      <c r="E9328" s="72" t="s">
        <v>282</v>
      </c>
      <c r="F9328" s="73">
        <v>-498</v>
      </c>
      <c r="G9328" s="72" t="s">
        <v>14</v>
      </c>
      <c r="H9328" s="72" t="s">
        <v>15</v>
      </c>
      <c r="I9328" s="72" t="s">
        <v>16</v>
      </c>
      <c r="J9328" s="72" t="s">
        <v>18</v>
      </c>
      <c r="K9328" s="72" t="s">
        <v>147</v>
      </c>
      <c r="L9328" s="72" t="s">
        <v>520</v>
      </c>
      <c r="M9328" s="72"/>
    </row>
    <row r="9329" spans="2:13" x14ac:dyDescent="0.25">
      <c r="B9329" s="72" t="s">
        <v>143</v>
      </c>
      <c r="C9329" s="72" t="s">
        <v>144</v>
      </c>
      <c r="D9329" s="72" t="s">
        <v>12</v>
      </c>
      <c r="E9329" s="72" t="s">
        <v>209</v>
      </c>
      <c r="F9329" s="73">
        <v>66789</v>
      </c>
      <c r="G9329" s="72" t="s">
        <v>14</v>
      </c>
      <c r="H9329" s="72" t="s">
        <v>15</v>
      </c>
      <c r="I9329" s="72" t="s">
        <v>16</v>
      </c>
      <c r="J9329" s="72" t="s">
        <v>18</v>
      </c>
      <c r="K9329" s="72" t="s">
        <v>214</v>
      </c>
      <c r="L9329" s="72" t="s">
        <v>599</v>
      </c>
      <c r="M9329" s="72" t="s">
        <v>159</v>
      </c>
    </row>
    <row r="9330" spans="2:13" x14ac:dyDescent="0.25">
      <c r="B9330" s="72" t="s">
        <v>143</v>
      </c>
      <c r="C9330" s="72" t="s">
        <v>144</v>
      </c>
      <c r="D9330" s="72" t="s">
        <v>12</v>
      </c>
      <c r="E9330" s="72" t="s">
        <v>177</v>
      </c>
      <c r="F9330" s="73">
        <v>2443</v>
      </c>
      <c r="G9330" s="72" t="s">
        <v>14</v>
      </c>
      <c r="H9330" s="72" t="s">
        <v>15</v>
      </c>
      <c r="I9330" s="72" t="s">
        <v>16</v>
      </c>
      <c r="J9330" s="72" t="s">
        <v>18</v>
      </c>
      <c r="K9330" s="72" t="s">
        <v>33</v>
      </c>
      <c r="L9330" s="72" t="s">
        <v>207</v>
      </c>
      <c r="M9330" s="72"/>
    </row>
    <row r="9331" spans="2:13" x14ac:dyDescent="0.25">
      <c r="B9331" s="72" t="s">
        <v>143</v>
      </c>
      <c r="C9331" s="72" t="s">
        <v>144</v>
      </c>
      <c r="D9331" s="72" t="s">
        <v>12</v>
      </c>
      <c r="E9331" s="72" t="s">
        <v>177</v>
      </c>
      <c r="F9331" s="73">
        <v>10923</v>
      </c>
      <c r="G9331" s="72" t="s">
        <v>14</v>
      </c>
      <c r="H9331" s="72" t="s">
        <v>155</v>
      </c>
      <c r="I9331" s="72" t="s">
        <v>16</v>
      </c>
      <c r="J9331" s="72" t="s">
        <v>18</v>
      </c>
      <c r="K9331" s="72" t="s">
        <v>33</v>
      </c>
      <c r="L9331" s="72" t="s">
        <v>409</v>
      </c>
      <c r="M9331" s="72"/>
    </row>
    <row r="9332" spans="2:13" x14ac:dyDescent="0.25">
      <c r="B9332" s="72" t="s">
        <v>143</v>
      </c>
      <c r="C9332" s="72" t="s">
        <v>144</v>
      </c>
      <c r="D9332" s="72" t="s">
        <v>12</v>
      </c>
      <c r="E9332" s="72" t="s">
        <v>145</v>
      </c>
      <c r="F9332" s="73">
        <v>-25870</v>
      </c>
      <c r="G9332" s="72" t="s">
        <v>14</v>
      </c>
      <c r="H9332" s="72" t="s">
        <v>15</v>
      </c>
      <c r="I9332" s="72" t="s">
        <v>16</v>
      </c>
      <c r="J9332" s="72" t="s">
        <v>18</v>
      </c>
      <c r="K9332" s="72" t="s">
        <v>184</v>
      </c>
      <c r="L9332" s="72" t="s">
        <v>312</v>
      </c>
      <c r="M9332" s="72"/>
    </row>
    <row r="9333" spans="2:13" x14ac:dyDescent="0.25">
      <c r="B9333" s="72" t="s">
        <v>143</v>
      </c>
      <c r="C9333" s="72" t="s">
        <v>144</v>
      </c>
      <c r="D9333" s="72" t="s">
        <v>12</v>
      </c>
      <c r="E9333" s="72" t="s">
        <v>242</v>
      </c>
      <c r="F9333" s="73">
        <v>-43934</v>
      </c>
      <c r="G9333" s="72" t="s">
        <v>14</v>
      </c>
      <c r="H9333" s="72" t="s">
        <v>15</v>
      </c>
      <c r="I9333" s="72" t="s">
        <v>16</v>
      </c>
      <c r="J9333" s="72" t="s">
        <v>18</v>
      </c>
      <c r="K9333" s="72" t="s">
        <v>33</v>
      </c>
      <c r="L9333" s="72" t="s">
        <v>462</v>
      </c>
      <c r="M9333" s="72"/>
    </row>
    <row r="9334" spans="2:13" x14ac:dyDescent="0.25">
      <c r="B9334" s="72" t="s">
        <v>143</v>
      </c>
      <c r="C9334" s="72" t="s">
        <v>144</v>
      </c>
      <c r="D9334" s="72" t="s">
        <v>12</v>
      </c>
      <c r="E9334" s="72" t="s">
        <v>328</v>
      </c>
      <c r="F9334" s="73">
        <v>145778</v>
      </c>
      <c r="G9334" s="72" t="s">
        <v>14</v>
      </c>
      <c r="H9334" s="72" t="s">
        <v>15</v>
      </c>
      <c r="I9334" s="72" t="s">
        <v>16</v>
      </c>
      <c r="J9334" s="72" t="s">
        <v>18</v>
      </c>
      <c r="K9334" s="72" t="s">
        <v>24</v>
      </c>
      <c r="L9334" s="72" t="s">
        <v>586</v>
      </c>
      <c r="M9334" s="72" t="s">
        <v>203</v>
      </c>
    </row>
    <row r="9335" spans="2:13" x14ac:dyDescent="0.25">
      <c r="B9335" s="72" t="s">
        <v>143</v>
      </c>
      <c r="C9335" s="72" t="s">
        <v>144</v>
      </c>
      <c r="D9335" s="72" t="s">
        <v>12</v>
      </c>
      <c r="E9335" s="72" t="s">
        <v>188</v>
      </c>
      <c r="F9335" s="73">
        <v>9529770</v>
      </c>
      <c r="G9335" s="72" t="s">
        <v>14</v>
      </c>
      <c r="H9335" s="72" t="s">
        <v>155</v>
      </c>
      <c r="I9335" s="72" t="s">
        <v>16</v>
      </c>
      <c r="J9335" s="72" t="s">
        <v>18</v>
      </c>
      <c r="K9335" s="72" t="s">
        <v>267</v>
      </c>
      <c r="L9335" s="72" t="s">
        <v>302</v>
      </c>
      <c r="M9335" s="72" t="s">
        <v>163</v>
      </c>
    </row>
    <row r="9336" spans="2:13" x14ac:dyDescent="0.25">
      <c r="B9336" s="72" t="s">
        <v>143</v>
      </c>
      <c r="C9336" s="72" t="s">
        <v>144</v>
      </c>
      <c r="D9336" s="72" t="s">
        <v>12</v>
      </c>
      <c r="E9336" s="72" t="s">
        <v>160</v>
      </c>
      <c r="F9336" s="73">
        <v>114538</v>
      </c>
      <c r="G9336" s="72" t="s">
        <v>14</v>
      </c>
      <c r="H9336" s="72" t="s">
        <v>15</v>
      </c>
      <c r="I9336" s="72" t="s">
        <v>16</v>
      </c>
      <c r="J9336" s="72" t="s">
        <v>18</v>
      </c>
      <c r="K9336" s="72" t="s">
        <v>147</v>
      </c>
      <c r="L9336" s="72" t="s">
        <v>571</v>
      </c>
      <c r="M9336" s="72" t="s">
        <v>248</v>
      </c>
    </row>
    <row r="9337" spans="2:13" x14ac:dyDescent="0.25">
      <c r="B9337" s="72" t="s">
        <v>143</v>
      </c>
      <c r="C9337" s="72" t="s">
        <v>144</v>
      </c>
      <c r="D9337" s="72" t="s">
        <v>12</v>
      </c>
      <c r="E9337" s="72" t="s">
        <v>188</v>
      </c>
      <c r="F9337" s="73">
        <v>11632923</v>
      </c>
      <c r="G9337" s="72" t="s">
        <v>14</v>
      </c>
      <c r="H9337" s="72" t="s">
        <v>155</v>
      </c>
      <c r="I9337" s="72" t="s">
        <v>16</v>
      </c>
      <c r="J9337" s="72" t="s">
        <v>18</v>
      </c>
      <c r="K9337" s="72" t="s">
        <v>33</v>
      </c>
      <c r="L9337" s="72" t="s">
        <v>221</v>
      </c>
      <c r="M9337" s="72" t="s">
        <v>191</v>
      </c>
    </row>
    <row r="9338" spans="2:13" x14ac:dyDescent="0.25">
      <c r="B9338" s="72" t="s">
        <v>143</v>
      </c>
      <c r="C9338" s="72" t="s">
        <v>144</v>
      </c>
      <c r="D9338" s="72" t="s">
        <v>12</v>
      </c>
      <c r="E9338" s="72" t="s">
        <v>282</v>
      </c>
      <c r="F9338" s="73">
        <v>-52118</v>
      </c>
      <c r="G9338" s="72" t="s">
        <v>14</v>
      </c>
      <c r="H9338" s="72" t="s">
        <v>155</v>
      </c>
      <c r="I9338" s="72" t="s">
        <v>16</v>
      </c>
      <c r="J9338" s="72" t="s">
        <v>18</v>
      </c>
      <c r="K9338" s="72" t="s">
        <v>267</v>
      </c>
      <c r="L9338" s="72" t="s">
        <v>302</v>
      </c>
      <c r="M9338" s="72"/>
    </row>
    <row r="9339" spans="2:13" x14ac:dyDescent="0.25">
      <c r="B9339" s="72" t="s">
        <v>143</v>
      </c>
      <c r="C9339" s="72" t="s">
        <v>144</v>
      </c>
      <c r="D9339" s="72" t="s">
        <v>12</v>
      </c>
      <c r="E9339" s="72" t="s">
        <v>328</v>
      </c>
      <c r="F9339" s="73">
        <v>24052</v>
      </c>
      <c r="G9339" s="72" t="s">
        <v>14</v>
      </c>
      <c r="H9339" s="72" t="s">
        <v>155</v>
      </c>
      <c r="I9339" s="72" t="s">
        <v>16</v>
      </c>
      <c r="J9339" s="72" t="s">
        <v>18</v>
      </c>
      <c r="K9339" s="72" t="s">
        <v>267</v>
      </c>
      <c r="L9339" s="72" t="s">
        <v>673</v>
      </c>
      <c r="M9339" s="72" t="s">
        <v>159</v>
      </c>
    </row>
    <row r="9340" spans="2:13" x14ac:dyDescent="0.25">
      <c r="B9340" s="72" t="s">
        <v>143</v>
      </c>
      <c r="C9340" s="72" t="s">
        <v>144</v>
      </c>
      <c r="D9340" s="72" t="s">
        <v>12</v>
      </c>
      <c r="E9340" s="72" t="s">
        <v>201</v>
      </c>
      <c r="F9340" s="73">
        <v>101967</v>
      </c>
      <c r="G9340" s="72" t="s">
        <v>14</v>
      </c>
      <c r="H9340" s="72" t="s">
        <v>15</v>
      </c>
      <c r="I9340" s="72" t="s">
        <v>16</v>
      </c>
      <c r="J9340" s="72" t="s">
        <v>18</v>
      </c>
      <c r="K9340" s="72" t="s">
        <v>161</v>
      </c>
      <c r="L9340" s="72" t="s">
        <v>643</v>
      </c>
      <c r="M9340" s="72" t="s">
        <v>203</v>
      </c>
    </row>
    <row r="9341" spans="2:13" x14ac:dyDescent="0.25">
      <c r="B9341" s="72" t="s">
        <v>143</v>
      </c>
      <c r="C9341" s="72" t="s">
        <v>144</v>
      </c>
      <c r="D9341" s="72" t="s">
        <v>12</v>
      </c>
      <c r="E9341" s="72" t="s">
        <v>170</v>
      </c>
      <c r="F9341" s="73">
        <v>123</v>
      </c>
      <c r="G9341" s="72" t="s">
        <v>14</v>
      </c>
      <c r="H9341" s="72" t="s">
        <v>155</v>
      </c>
      <c r="I9341" s="72" t="s">
        <v>16</v>
      </c>
      <c r="J9341" s="72" t="s">
        <v>18</v>
      </c>
      <c r="K9341" s="72" t="s">
        <v>147</v>
      </c>
      <c r="L9341" s="72" t="s">
        <v>182</v>
      </c>
      <c r="M9341" s="72" t="s">
        <v>172</v>
      </c>
    </row>
    <row r="9342" spans="2:13" x14ac:dyDescent="0.25">
      <c r="B9342" s="72" t="s">
        <v>143</v>
      </c>
      <c r="C9342" s="72" t="s">
        <v>144</v>
      </c>
      <c r="D9342" s="72" t="s">
        <v>12</v>
      </c>
      <c r="E9342" s="72" t="s">
        <v>201</v>
      </c>
      <c r="F9342" s="73">
        <v>2243806</v>
      </c>
      <c r="G9342" s="72" t="s">
        <v>14</v>
      </c>
      <c r="H9342" s="72" t="s">
        <v>15</v>
      </c>
      <c r="I9342" s="72" t="s">
        <v>16</v>
      </c>
      <c r="J9342" s="72" t="s">
        <v>18</v>
      </c>
      <c r="K9342" s="72" t="s">
        <v>165</v>
      </c>
      <c r="L9342" s="72" t="s">
        <v>610</v>
      </c>
      <c r="M9342" s="72" t="s">
        <v>322</v>
      </c>
    </row>
    <row r="9343" spans="2:13" x14ac:dyDescent="0.25">
      <c r="B9343" s="72" t="s">
        <v>143</v>
      </c>
      <c r="C9343" s="72" t="s">
        <v>144</v>
      </c>
      <c r="D9343" s="72" t="s">
        <v>12</v>
      </c>
      <c r="E9343" s="72" t="s">
        <v>154</v>
      </c>
      <c r="F9343" s="73">
        <v>-452</v>
      </c>
      <c r="G9343" s="72" t="s">
        <v>14</v>
      </c>
      <c r="H9343" s="72" t="s">
        <v>15</v>
      </c>
      <c r="I9343" s="72" t="s">
        <v>16</v>
      </c>
      <c r="J9343" s="72" t="s">
        <v>18</v>
      </c>
      <c r="K9343" s="72" t="s">
        <v>33</v>
      </c>
      <c r="L9343" s="72" t="s">
        <v>339</v>
      </c>
      <c r="M9343" s="72"/>
    </row>
    <row r="9344" spans="2:13" x14ac:dyDescent="0.25">
      <c r="B9344" s="72" t="s">
        <v>143</v>
      </c>
      <c r="C9344" s="72" t="s">
        <v>144</v>
      </c>
      <c r="D9344" s="72" t="s">
        <v>12</v>
      </c>
      <c r="E9344" s="72" t="s">
        <v>177</v>
      </c>
      <c r="F9344" s="73">
        <v>362118</v>
      </c>
      <c r="G9344" s="72" t="s">
        <v>14</v>
      </c>
      <c r="H9344" s="72" t="s">
        <v>155</v>
      </c>
      <c r="I9344" s="72" t="s">
        <v>16</v>
      </c>
      <c r="J9344" s="72" t="s">
        <v>18</v>
      </c>
      <c r="K9344" s="72" t="s">
        <v>147</v>
      </c>
      <c r="L9344" s="72" t="s">
        <v>278</v>
      </c>
      <c r="M9344" s="72"/>
    </row>
    <row r="9345" spans="2:13" x14ac:dyDescent="0.25">
      <c r="B9345" s="72" t="s">
        <v>143</v>
      </c>
      <c r="C9345" s="72" t="s">
        <v>144</v>
      </c>
      <c r="D9345" s="72" t="s">
        <v>12</v>
      </c>
      <c r="E9345" s="72" t="s">
        <v>197</v>
      </c>
      <c r="F9345" s="73">
        <v>410327</v>
      </c>
      <c r="G9345" s="72" t="s">
        <v>14</v>
      </c>
      <c r="H9345" s="72" t="s">
        <v>155</v>
      </c>
      <c r="I9345" s="72" t="s">
        <v>16</v>
      </c>
      <c r="J9345" s="72" t="s">
        <v>18</v>
      </c>
      <c r="K9345" s="72" t="s">
        <v>267</v>
      </c>
      <c r="L9345" s="72" t="s">
        <v>478</v>
      </c>
      <c r="M9345" s="72" t="s">
        <v>191</v>
      </c>
    </row>
    <row r="9346" spans="2:13" x14ac:dyDescent="0.25">
      <c r="B9346" s="72" t="s">
        <v>143</v>
      </c>
      <c r="C9346" s="72" t="s">
        <v>144</v>
      </c>
      <c r="D9346" s="72" t="s">
        <v>12</v>
      </c>
      <c r="E9346" s="72" t="s">
        <v>229</v>
      </c>
      <c r="F9346" s="73">
        <v>-236675</v>
      </c>
      <c r="G9346" s="72" t="s">
        <v>14</v>
      </c>
      <c r="H9346" s="72" t="s">
        <v>155</v>
      </c>
      <c r="I9346" s="72" t="s">
        <v>16</v>
      </c>
      <c r="J9346" s="72" t="s">
        <v>18</v>
      </c>
      <c r="K9346" s="72" t="s">
        <v>33</v>
      </c>
      <c r="L9346" s="72" t="s">
        <v>239</v>
      </c>
      <c r="M9346" s="72"/>
    </row>
    <row r="9347" spans="2:13" x14ac:dyDescent="0.25">
      <c r="B9347" s="72" t="s">
        <v>143</v>
      </c>
      <c r="C9347" s="72" t="s">
        <v>144</v>
      </c>
      <c r="D9347" s="72" t="s">
        <v>12</v>
      </c>
      <c r="E9347" s="72" t="s">
        <v>197</v>
      </c>
      <c r="F9347" s="73">
        <v>6463</v>
      </c>
      <c r="G9347" s="72" t="s">
        <v>14</v>
      </c>
      <c r="H9347" s="72" t="s">
        <v>155</v>
      </c>
      <c r="I9347" s="72" t="s">
        <v>16</v>
      </c>
      <c r="J9347" s="72" t="s">
        <v>18</v>
      </c>
      <c r="K9347" s="72" t="s">
        <v>33</v>
      </c>
      <c r="L9347" s="72" t="s">
        <v>668</v>
      </c>
      <c r="M9347" s="72" t="s">
        <v>191</v>
      </c>
    </row>
    <row r="9348" spans="2:13" x14ac:dyDescent="0.25">
      <c r="B9348" s="72" t="s">
        <v>143</v>
      </c>
      <c r="C9348" s="72" t="s">
        <v>144</v>
      </c>
      <c r="D9348" s="72" t="s">
        <v>12</v>
      </c>
      <c r="E9348" s="72" t="s">
        <v>177</v>
      </c>
      <c r="F9348" s="73">
        <v>747362</v>
      </c>
      <c r="G9348" s="72" t="s">
        <v>14</v>
      </c>
      <c r="H9348" s="72" t="s">
        <v>15</v>
      </c>
      <c r="I9348" s="72" t="s">
        <v>16</v>
      </c>
      <c r="J9348" s="72" t="s">
        <v>18</v>
      </c>
      <c r="K9348" s="72" t="s">
        <v>161</v>
      </c>
      <c r="L9348" s="72" t="s">
        <v>793</v>
      </c>
      <c r="M9348" s="72"/>
    </row>
    <row r="9349" spans="2:13" x14ac:dyDescent="0.25">
      <c r="B9349" s="72" t="s">
        <v>143</v>
      </c>
      <c r="C9349" s="72" t="s">
        <v>144</v>
      </c>
      <c r="D9349" s="72" t="s">
        <v>12</v>
      </c>
      <c r="E9349" s="72" t="s">
        <v>145</v>
      </c>
      <c r="F9349" s="73">
        <v>-5834</v>
      </c>
      <c r="G9349" s="72" t="s">
        <v>14</v>
      </c>
      <c r="H9349" s="72" t="s">
        <v>155</v>
      </c>
      <c r="I9349" s="72" t="s">
        <v>16</v>
      </c>
      <c r="J9349" s="72" t="s">
        <v>18</v>
      </c>
      <c r="K9349" s="72" t="s">
        <v>33</v>
      </c>
      <c r="L9349" s="72" t="s">
        <v>233</v>
      </c>
      <c r="M9349" s="72"/>
    </row>
    <row r="9350" spans="2:13" x14ac:dyDescent="0.25">
      <c r="B9350" s="72" t="s">
        <v>143</v>
      </c>
      <c r="C9350" s="72" t="s">
        <v>144</v>
      </c>
      <c r="D9350" s="72" t="s">
        <v>12</v>
      </c>
      <c r="E9350" s="72" t="s">
        <v>160</v>
      </c>
      <c r="F9350" s="73">
        <v>54659</v>
      </c>
      <c r="G9350" s="72" t="s">
        <v>14</v>
      </c>
      <c r="H9350" s="72" t="s">
        <v>15</v>
      </c>
      <c r="I9350" s="72" t="s">
        <v>16</v>
      </c>
      <c r="J9350" s="72" t="s">
        <v>18</v>
      </c>
      <c r="K9350" s="72" t="s">
        <v>147</v>
      </c>
      <c r="L9350" s="72" t="s">
        <v>273</v>
      </c>
      <c r="M9350" s="72" t="s">
        <v>186</v>
      </c>
    </row>
    <row r="9351" spans="2:13" x14ac:dyDescent="0.25">
      <c r="B9351" s="72" t="s">
        <v>143</v>
      </c>
      <c r="C9351" s="72" t="s">
        <v>144</v>
      </c>
      <c r="D9351" s="72" t="s">
        <v>12</v>
      </c>
      <c r="E9351" s="72" t="s">
        <v>646</v>
      </c>
      <c r="F9351" s="73">
        <v>250439</v>
      </c>
      <c r="G9351" s="72" t="s">
        <v>14</v>
      </c>
      <c r="H9351" s="72" t="s">
        <v>155</v>
      </c>
      <c r="I9351" s="72" t="s">
        <v>16</v>
      </c>
      <c r="J9351" s="72" t="s">
        <v>18</v>
      </c>
      <c r="K9351" s="72" t="s">
        <v>267</v>
      </c>
      <c r="L9351" s="72" t="s">
        <v>268</v>
      </c>
      <c r="M9351" s="72"/>
    </row>
    <row r="9352" spans="2:13" x14ac:dyDescent="0.25">
      <c r="B9352" s="72" t="s">
        <v>143</v>
      </c>
      <c r="C9352" s="72" t="s">
        <v>144</v>
      </c>
      <c r="D9352" s="72" t="s">
        <v>12</v>
      </c>
      <c r="E9352" s="72" t="s">
        <v>152</v>
      </c>
      <c r="F9352" s="73">
        <v>-678</v>
      </c>
      <c r="G9352" s="72" t="s">
        <v>14</v>
      </c>
      <c r="H9352" s="72" t="s">
        <v>15</v>
      </c>
      <c r="I9352" s="72" t="s">
        <v>16</v>
      </c>
      <c r="J9352" s="72" t="s">
        <v>220</v>
      </c>
      <c r="K9352" s="72" t="s">
        <v>33</v>
      </c>
      <c r="L9352" s="72" t="s">
        <v>768</v>
      </c>
      <c r="M9352" s="72"/>
    </row>
    <row r="9353" spans="2:13" x14ac:dyDescent="0.25">
      <c r="B9353" s="72" t="s">
        <v>143</v>
      </c>
      <c r="C9353" s="72" t="s">
        <v>144</v>
      </c>
      <c r="D9353" s="72" t="s">
        <v>12</v>
      </c>
      <c r="E9353" s="72" t="s">
        <v>242</v>
      </c>
      <c r="F9353" s="73">
        <v>-5919</v>
      </c>
      <c r="G9353" s="72" t="s">
        <v>14</v>
      </c>
      <c r="H9353" s="72" t="s">
        <v>155</v>
      </c>
      <c r="I9353" s="72" t="s">
        <v>16</v>
      </c>
      <c r="J9353" s="72" t="s">
        <v>18</v>
      </c>
      <c r="K9353" s="72" t="s">
        <v>33</v>
      </c>
      <c r="L9353" s="72" t="s">
        <v>624</v>
      </c>
      <c r="M9353" s="72"/>
    </row>
    <row r="9354" spans="2:13" x14ac:dyDescent="0.25">
      <c r="B9354" s="72" t="s">
        <v>143</v>
      </c>
      <c r="C9354" s="72" t="s">
        <v>144</v>
      </c>
      <c r="D9354" s="72" t="s">
        <v>12</v>
      </c>
      <c r="E9354" s="72" t="s">
        <v>209</v>
      </c>
      <c r="F9354" s="73">
        <v>586385</v>
      </c>
      <c r="G9354" s="72" t="s">
        <v>14</v>
      </c>
      <c r="H9354" s="72" t="s">
        <v>15</v>
      </c>
      <c r="I9354" s="72" t="s">
        <v>16</v>
      </c>
      <c r="J9354" s="72" t="s">
        <v>18</v>
      </c>
      <c r="K9354" s="72" t="s">
        <v>267</v>
      </c>
      <c r="L9354" s="72" t="s">
        <v>381</v>
      </c>
      <c r="M9354" s="72" t="s">
        <v>334</v>
      </c>
    </row>
    <row r="9355" spans="2:13" x14ac:dyDescent="0.25">
      <c r="B9355" s="72" t="s">
        <v>143</v>
      </c>
      <c r="C9355" s="72" t="s">
        <v>144</v>
      </c>
      <c r="D9355" s="72" t="s">
        <v>12</v>
      </c>
      <c r="E9355" s="72" t="s">
        <v>177</v>
      </c>
      <c r="F9355" s="73">
        <v>2957791</v>
      </c>
      <c r="G9355" s="72" t="s">
        <v>14</v>
      </c>
      <c r="H9355" s="72" t="s">
        <v>15</v>
      </c>
      <c r="I9355" s="72" t="s">
        <v>16</v>
      </c>
      <c r="J9355" s="72" t="s">
        <v>18</v>
      </c>
      <c r="K9355" s="72" t="s">
        <v>147</v>
      </c>
      <c r="L9355" s="72" t="s">
        <v>148</v>
      </c>
      <c r="M9355" s="72"/>
    </row>
    <row r="9356" spans="2:13" x14ac:dyDescent="0.25">
      <c r="B9356" s="72" t="s">
        <v>143</v>
      </c>
      <c r="C9356" s="72" t="s">
        <v>144</v>
      </c>
      <c r="D9356" s="72" t="s">
        <v>12</v>
      </c>
      <c r="E9356" s="72" t="s">
        <v>439</v>
      </c>
      <c r="F9356" s="73">
        <v>260542</v>
      </c>
      <c r="G9356" s="72" t="s">
        <v>14</v>
      </c>
      <c r="H9356" s="72" t="s">
        <v>15</v>
      </c>
      <c r="I9356" s="72" t="s">
        <v>16</v>
      </c>
      <c r="J9356" s="72" t="s">
        <v>18</v>
      </c>
      <c r="K9356" s="72" t="s">
        <v>161</v>
      </c>
      <c r="L9356" s="72" t="s">
        <v>375</v>
      </c>
      <c r="M9356" s="72"/>
    </row>
    <row r="9357" spans="2:13" x14ac:dyDescent="0.25">
      <c r="B9357" s="72" t="s">
        <v>143</v>
      </c>
      <c r="C9357" s="72" t="s">
        <v>144</v>
      </c>
      <c r="D9357" s="72" t="s">
        <v>12</v>
      </c>
      <c r="E9357" s="72" t="s">
        <v>177</v>
      </c>
      <c r="F9357" s="73">
        <v>2222</v>
      </c>
      <c r="G9357" s="72" t="s">
        <v>14</v>
      </c>
      <c r="H9357" s="72" t="s">
        <v>155</v>
      </c>
      <c r="I9357" s="72" t="s">
        <v>136</v>
      </c>
      <c r="J9357" s="72" t="s">
        <v>18</v>
      </c>
      <c r="K9357" s="72" t="s">
        <v>21</v>
      </c>
      <c r="L9357" s="72" t="s">
        <v>274</v>
      </c>
      <c r="M9357" s="72"/>
    </row>
    <row r="9358" spans="2:13" x14ac:dyDescent="0.25">
      <c r="B9358" s="72" t="s">
        <v>143</v>
      </c>
      <c r="C9358" s="72" t="s">
        <v>144</v>
      </c>
      <c r="D9358" s="72" t="s">
        <v>12</v>
      </c>
      <c r="E9358" s="72" t="s">
        <v>227</v>
      </c>
      <c r="F9358" s="73">
        <v>23613</v>
      </c>
      <c r="G9358" s="72" t="s">
        <v>14</v>
      </c>
      <c r="H9358" s="72" t="s">
        <v>155</v>
      </c>
      <c r="I9358" s="72" t="s">
        <v>16</v>
      </c>
      <c r="J9358" s="72" t="s">
        <v>18</v>
      </c>
      <c r="K9358" s="72" t="s">
        <v>21</v>
      </c>
      <c r="L9358" s="72" t="s">
        <v>457</v>
      </c>
      <c r="M9358" s="72" t="s">
        <v>191</v>
      </c>
    </row>
    <row r="9359" spans="2:13" x14ac:dyDescent="0.25">
      <c r="B9359" s="72" t="s">
        <v>143</v>
      </c>
      <c r="C9359" s="72" t="s">
        <v>144</v>
      </c>
      <c r="D9359" s="72" t="s">
        <v>12</v>
      </c>
      <c r="E9359" s="72" t="s">
        <v>229</v>
      </c>
      <c r="F9359" s="73">
        <v>-8217</v>
      </c>
      <c r="G9359" s="72" t="s">
        <v>14</v>
      </c>
      <c r="H9359" s="72" t="s">
        <v>15</v>
      </c>
      <c r="I9359" s="72" t="s">
        <v>136</v>
      </c>
      <c r="J9359" s="72" t="s">
        <v>18</v>
      </c>
      <c r="K9359" s="72" t="s">
        <v>184</v>
      </c>
      <c r="L9359" s="72" t="s">
        <v>539</v>
      </c>
      <c r="M9359" s="72"/>
    </row>
    <row r="9360" spans="2:13" x14ac:dyDescent="0.25">
      <c r="B9360" s="72" t="s">
        <v>143</v>
      </c>
      <c r="C9360" s="72" t="s">
        <v>144</v>
      </c>
      <c r="D9360" s="72" t="s">
        <v>12</v>
      </c>
      <c r="E9360" s="72" t="s">
        <v>292</v>
      </c>
      <c r="F9360" s="73">
        <v>118463</v>
      </c>
      <c r="G9360" s="72" t="s">
        <v>14</v>
      </c>
      <c r="H9360" s="72" t="s">
        <v>155</v>
      </c>
      <c r="I9360" s="72" t="s">
        <v>16</v>
      </c>
      <c r="J9360" s="72" t="s">
        <v>18</v>
      </c>
      <c r="K9360" s="72" t="s">
        <v>147</v>
      </c>
      <c r="L9360" s="72" t="s">
        <v>390</v>
      </c>
      <c r="M9360" s="72" t="s">
        <v>424</v>
      </c>
    </row>
    <row r="9361" spans="2:13" x14ac:dyDescent="0.25">
      <c r="B9361" s="72" t="s">
        <v>143</v>
      </c>
      <c r="C9361" s="72" t="s">
        <v>144</v>
      </c>
      <c r="D9361" s="72" t="s">
        <v>12</v>
      </c>
      <c r="E9361" s="72" t="s">
        <v>152</v>
      </c>
      <c r="F9361" s="73">
        <v>-10452</v>
      </c>
      <c r="G9361" s="72" t="s">
        <v>14</v>
      </c>
      <c r="H9361" s="72" t="s">
        <v>15</v>
      </c>
      <c r="I9361" s="72" t="s">
        <v>16</v>
      </c>
      <c r="J9361" s="72" t="s">
        <v>220</v>
      </c>
      <c r="K9361" s="72" t="s">
        <v>33</v>
      </c>
      <c r="L9361" s="72" t="s">
        <v>541</v>
      </c>
      <c r="M9361" s="72"/>
    </row>
    <row r="9362" spans="2:13" x14ac:dyDescent="0.25">
      <c r="B9362" s="72" t="s">
        <v>143</v>
      </c>
      <c r="C9362" s="72" t="s">
        <v>144</v>
      </c>
      <c r="D9362" s="72" t="s">
        <v>12</v>
      </c>
      <c r="E9362" s="72" t="s">
        <v>282</v>
      </c>
      <c r="F9362" s="73">
        <v>-439</v>
      </c>
      <c r="G9362" s="72" t="s">
        <v>14</v>
      </c>
      <c r="H9362" s="72" t="s">
        <v>155</v>
      </c>
      <c r="I9362" s="72" t="s">
        <v>16</v>
      </c>
      <c r="J9362" s="72" t="s">
        <v>18</v>
      </c>
      <c r="K9362" s="72" t="s">
        <v>21</v>
      </c>
      <c r="L9362" s="72" t="s">
        <v>711</v>
      </c>
      <c r="M9362" s="72"/>
    </row>
    <row r="9363" spans="2:13" x14ac:dyDescent="0.25">
      <c r="B9363" s="72" t="s">
        <v>143</v>
      </c>
      <c r="C9363" s="72" t="s">
        <v>144</v>
      </c>
      <c r="D9363" s="72" t="s">
        <v>12</v>
      </c>
      <c r="E9363" s="72" t="s">
        <v>219</v>
      </c>
      <c r="F9363" s="73">
        <v>11</v>
      </c>
      <c r="G9363" s="72" t="s">
        <v>14</v>
      </c>
      <c r="H9363" s="72" t="s">
        <v>15</v>
      </c>
      <c r="I9363" s="72" t="s">
        <v>16</v>
      </c>
      <c r="J9363" s="72" t="s">
        <v>18</v>
      </c>
      <c r="K9363" s="72" t="s">
        <v>33</v>
      </c>
      <c r="L9363" s="72" t="s">
        <v>442</v>
      </c>
      <c r="M9363" s="72"/>
    </row>
    <row r="9364" spans="2:13" x14ac:dyDescent="0.25">
      <c r="B9364" s="72" t="s">
        <v>143</v>
      </c>
      <c r="C9364" s="72" t="s">
        <v>144</v>
      </c>
      <c r="D9364" s="72" t="s">
        <v>12</v>
      </c>
      <c r="E9364" s="72" t="s">
        <v>145</v>
      </c>
      <c r="F9364" s="73">
        <v>-21685</v>
      </c>
      <c r="G9364" s="72" t="s">
        <v>14</v>
      </c>
      <c r="H9364" s="72" t="s">
        <v>155</v>
      </c>
      <c r="I9364" s="72" t="s">
        <v>16</v>
      </c>
      <c r="J9364" s="72" t="s">
        <v>18</v>
      </c>
      <c r="K9364" s="72" t="s">
        <v>21</v>
      </c>
      <c r="L9364" s="72" t="s">
        <v>272</v>
      </c>
      <c r="M9364" s="72"/>
    </row>
    <row r="9365" spans="2:13" x14ac:dyDescent="0.25">
      <c r="B9365" s="72" t="s">
        <v>143</v>
      </c>
      <c r="C9365" s="72" t="s">
        <v>144</v>
      </c>
      <c r="D9365" s="72" t="s">
        <v>12</v>
      </c>
      <c r="E9365" s="72" t="s">
        <v>425</v>
      </c>
      <c r="F9365" s="73">
        <v>10009</v>
      </c>
      <c r="G9365" s="72" t="s">
        <v>14</v>
      </c>
      <c r="H9365" s="72" t="s">
        <v>15</v>
      </c>
      <c r="I9365" s="72" t="s">
        <v>16</v>
      </c>
      <c r="J9365" s="72" t="s">
        <v>18</v>
      </c>
      <c r="K9365" s="72" t="s">
        <v>189</v>
      </c>
      <c r="L9365" s="72" t="s">
        <v>500</v>
      </c>
      <c r="M9365" s="72"/>
    </row>
    <row r="9366" spans="2:13" x14ac:dyDescent="0.25">
      <c r="B9366" s="72" t="s">
        <v>143</v>
      </c>
      <c r="C9366" s="72" t="s">
        <v>144</v>
      </c>
      <c r="D9366" s="72" t="s">
        <v>12</v>
      </c>
      <c r="E9366" s="72" t="s">
        <v>383</v>
      </c>
      <c r="F9366" s="73">
        <v>455345</v>
      </c>
      <c r="G9366" s="72" t="s">
        <v>14</v>
      </c>
      <c r="H9366" s="72" t="s">
        <v>15</v>
      </c>
      <c r="I9366" s="72" t="s">
        <v>16</v>
      </c>
      <c r="J9366" s="72" t="s">
        <v>18</v>
      </c>
      <c r="K9366" s="72" t="s">
        <v>257</v>
      </c>
      <c r="L9366" s="72" t="s">
        <v>299</v>
      </c>
      <c r="M9366" s="72" t="s">
        <v>424</v>
      </c>
    </row>
    <row r="9367" spans="2:13" x14ac:dyDescent="0.25">
      <c r="B9367" s="72" t="s">
        <v>143</v>
      </c>
      <c r="C9367" s="72" t="s">
        <v>144</v>
      </c>
      <c r="D9367" s="72" t="s">
        <v>12</v>
      </c>
      <c r="E9367" s="72" t="s">
        <v>188</v>
      </c>
      <c r="F9367" s="73">
        <v>16209316</v>
      </c>
      <c r="G9367" s="72" t="s">
        <v>14</v>
      </c>
      <c r="H9367" s="72" t="s">
        <v>155</v>
      </c>
      <c r="I9367" s="72" t="s">
        <v>16</v>
      </c>
      <c r="J9367" s="72" t="s">
        <v>18</v>
      </c>
      <c r="K9367" s="72" t="s">
        <v>33</v>
      </c>
      <c r="L9367" s="72" t="s">
        <v>420</v>
      </c>
      <c r="M9367" s="72" t="s">
        <v>191</v>
      </c>
    </row>
    <row r="9368" spans="2:13" x14ac:dyDescent="0.25">
      <c r="B9368" s="72" t="s">
        <v>143</v>
      </c>
      <c r="C9368" s="72" t="s">
        <v>144</v>
      </c>
      <c r="D9368" s="72" t="s">
        <v>12</v>
      </c>
      <c r="E9368" s="72" t="s">
        <v>160</v>
      </c>
      <c r="F9368" s="73">
        <v>301737</v>
      </c>
      <c r="G9368" s="72" t="s">
        <v>14</v>
      </c>
      <c r="H9368" s="72" t="s">
        <v>155</v>
      </c>
      <c r="I9368" s="72" t="s">
        <v>16</v>
      </c>
      <c r="J9368" s="72" t="s">
        <v>18</v>
      </c>
      <c r="K9368" s="72" t="s">
        <v>21</v>
      </c>
      <c r="L9368" s="72" t="s">
        <v>249</v>
      </c>
      <c r="M9368" s="72" t="s">
        <v>248</v>
      </c>
    </row>
    <row r="9369" spans="2:13" x14ac:dyDescent="0.25">
      <c r="B9369" s="72" t="s">
        <v>143</v>
      </c>
      <c r="C9369" s="72" t="s">
        <v>144</v>
      </c>
      <c r="D9369" s="72" t="s">
        <v>12</v>
      </c>
      <c r="E9369" s="72" t="s">
        <v>229</v>
      </c>
      <c r="F9369" s="73">
        <v>-338</v>
      </c>
      <c r="G9369" s="72" t="s">
        <v>14</v>
      </c>
      <c r="H9369" s="72" t="s">
        <v>155</v>
      </c>
      <c r="I9369" s="72" t="s">
        <v>16</v>
      </c>
      <c r="J9369" s="72" t="s">
        <v>18</v>
      </c>
      <c r="K9369" s="72" t="s">
        <v>267</v>
      </c>
      <c r="L9369" s="72" t="s">
        <v>302</v>
      </c>
      <c r="M9369" s="72"/>
    </row>
    <row r="9370" spans="2:13" x14ac:dyDescent="0.25">
      <c r="B9370" s="72" t="s">
        <v>143</v>
      </c>
      <c r="C9370" s="72" t="s">
        <v>144</v>
      </c>
      <c r="D9370" s="72" t="s">
        <v>12</v>
      </c>
      <c r="E9370" s="72" t="s">
        <v>282</v>
      </c>
      <c r="F9370" s="73">
        <v>-5313</v>
      </c>
      <c r="G9370" s="72" t="s">
        <v>14</v>
      </c>
      <c r="H9370" s="72" t="s">
        <v>15</v>
      </c>
      <c r="I9370" s="72" t="s">
        <v>136</v>
      </c>
      <c r="J9370" s="72" t="s">
        <v>18</v>
      </c>
      <c r="K9370" s="72" t="s">
        <v>303</v>
      </c>
      <c r="L9370" s="72" t="s">
        <v>304</v>
      </c>
      <c r="M9370" s="72"/>
    </row>
    <row r="9371" spans="2:13" x14ac:dyDescent="0.25">
      <c r="B9371" s="72" t="s">
        <v>143</v>
      </c>
      <c r="C9371" s="72" t="s">
        <v>144</v>
      </c>
      <c r="D9371" s="72" t="s">
        <v>12</v>
      </c>
      <c r="E9371" s="72" t="s">
        <v>145</v>
      </c>
      <c r="F9371" s="73">
        <v>-162719</v>
      </c>
      <c r="G9371" s="72" t="s">
        <v>14</v>
      </c>
      <c r="H9371" s="72" t="s">
        <v>15</v>
      </c>
      <c r="I9371" s="72" t="s">
        <v>16</v>
      </c>
      <c r="J9371" s="72" t="s">
        <v>18</v>
      </c>
      <c r="K9371" s="72" t="s">
        <v>147</v>
      </c>
      <c r="L9371" s="72" t="s">
        <v>217</v>
      </c>
      <c r="M9371" s="72"/>
    </row>
    <row r="9372" spans="2:13" x14ac:dyDescent="0.25">
      <c r="B9372" s="72" t="s">
        <v>143</v>
      </c>
      <c r="C9372" s="72" t="s">
        <v>144</v>
      </c>
      <c r="D9372" s="72" t="s">
        <v>12</v>
      </c>
      <c r="E9372" s="72" t="s">
        <v>154</v>
      </c>
      <c r="F9372" s="73">
        <v>-5088</v>
      </c>
      <c r="G9372" s="72" t="s">
        <v>14</v>
      </c>
      <c r="H9372" s="72" t="s">
        <v>15</v>
      </c>
      <c r="I9372" s="72" t="s">
        <v>16</v>
      </c>
      <c r="J9372" s="72" t="s">
        <v>18</v>
      </c>
      <c r="K9372" s="72" t="s">
        <v>184</v>
      </c>
      <c r="L9372" s="72" t="s">
        <v>635</v>
      </c>
      <c r="M9372" s="72"/>
    </row>
    <row r="9373" spans="2:13" x14ac:dyDescent="0.25">
      <c r="B9373" s="72" t="s">
        <v>143</v>
      </c>
      <c r="C9373" s="72" t="s">
        <v>144</v>
      </c>
      <c r="D9373" s="72" t="s">
        <v>12</v>
      </c>
      <c r="E9373" s="72" t="s">
        <v>170</v>
      </c>
      <c r="F9373" s="73">
        <v>131358</v>
      </c>
      <c r="G9373" s="72" t="s">
        <v>14</v>
      </c>
      <c r="H9373" s="72" t="s">
        <v>15</v>
      </c>
      <c r="I9373" s="72" t="s">
        <v>16</v>
      </c>
      <c r="J9373" s="72" t="s">
        <v>18</v>
      </c>
      <c r="K9373" s="72" t="s">
        <v>147</v>
      </c>
      <c r="L9373" s="72" t="s">
        <v>444</v>
      </c>
      <c r="M9373" s="72" t="s">
        <v>186</v>
      </c>
    </row>
    <row r="9374" spans="2:13" x14ac:dyDescent="0.25">
      <c r="B9374" s="72" t="s">
        <v>143</v>
      </c>
      <c r="C9374" s="72" t="s">
        <v>144</v>
      </c>
      <c r="D9374" s="72" t="s">
        <v>12</v>
      </c>
      <c r="E9374" s="72" t="s">
        <v>383</v>
      </c>
      <c r="F9374" s="73">
        <v>700480</v>
      </c>
      <c r="G9374" s="72" t="s">
        <v>14</v>
      </c>
      <c r="H9374" s="72" t="s">
        <v>15</v>
      </c>
      <c r="I9374" s="72" t="s">
        <v>16</v>
      </c>
      <c r="J9374" s="72" t="s">
        <v>18</v>
      </c>
      <c r="K9374" s="72" t="s">
        <v>165</v>
      </c>
      <c r="L9374" s="72" t="s">
        <v>535</v>
      </c>
      <c r="M9374" s="72" t="s">
        <v>293</v>
      </c>
    </row>
    <row r="9375" spans="2:13" x14ac:dyDescent="0.25">
      <c r="B9375" s="72" t="s">
        <v>143</v>
      </c>
      <c r="C9375" s="72" t="s">
        <v>144</v>
      </c>
      <c r="D9375" s="72" t="s">
        <v>12</v>
      </c>
      <c r="E9375" s="72" t="s">
        <v>562</v>
      </c>
      <c r="F9375" s="73">
        <v>98811</v>
      </c>
      <c r="G9375" s="72" t="s">
        <v>14</v>
      </c>
      <c r="H9375" s="72" t="s">
        <v>15</v>
      </c>
      <c r="I9375" s="72" t="s">
        <v>16</v>
      </c>
      <c r="J9375" s="72" t="s">
        <v>18</v>
      </c>
      <c r="K9375" s="72" t="s">
        <v>205</v>
      </c>
      <c r="L9375" s="72" t="s">
        <v>210</v>
      </c>
      <c r="M9375" s="72" t="s">
        <v>322</v>
      </c>
    </row>
    <row r="9376" spans="2:13" x14ac:dyDescent="0.25">
      <c r="B9376" s="72" t="s">
        <v>143</v>
      </c>
      <c r="C9376" s="72" t="s">
        <v>144</v>
      </c>
      <c r="D9376" s="72" t="s">
        <v>12</v>
      </c>
      <c r="E9376" s="72" t="s">
        <v>349</v>
      </c>
      <c r="F9376" s="73">
        <v>240069</v>
      </c>
      <c r="G9376" s="72" t="s">
        <v>14</v>
      </c>
      <c r="H9376" s="72" t="s">
        <v>15</v>
      </c>
      <c r="I9376" s="72" t="s">
        <v>16</v>
      </c>
      <c r="J9376" s="72" t="s">
        <v>18</v>
      </c>
      <c r="K9376" s="72" t="s">
        <v>147</v>
      </c>
      <c r="L9376" s="72" t="s">
        <v>370</v>
      </c>
      <c r="M9376" s="72" t="s">
        <v>159</v>
      </c>
    </row>
    <row r="9377" spans="2:13" x14ac:dyDescent="0.25">
      <c r="B9377" s="72" t="s">
        <v>143</v>
      </c>
      <c r="C9377" s="72" t="s">
        <v>144</v>
      </c>
      <c r="D9377" s="72" t="s">
        <v>12</v>
      </c>
      <c r="E9377" s="72" t="s">
        <v>282</v>
      </c>
      <c r="F9377" s="73">
        <v>-161</v>
      </c>
      <c r="G9377" s="72" t="s">
        <v>14</v>
      </c>
      <c r="H9377" s="72" t="s">
        <v>15</v>
      </c>
      <c r="I9377" s="72" t="s">
        <v>16</v>
      </c>
      <c r="J9377" s="72" t="s">
        <v>18</v>
      </c>
      <c r="K9377" s="72" t="s">
        <v>147</v>
      </c>
      <c r="L9377" s="72" t="s">
        <v>440</v>
      </c>
      <c r="M9377" s="72"/>
    </row>
    <row r="9378" spans="2:13" x14ac:dyDescent="0.25">
      <c r="B9378" s="72" t="s">
        <v>143</v>
      </c>
      <c r="C9378" s="72" t="s">
        <v>144</v>
      </c>
      <c r="D9378" s="72" t="s">
        <v>12</v>
      </c>
      <c r="E9378" s="72" t="s">
        <v>154</v>
      </c>
      <c r="F9378" s="73">
        <v>-2092</v>
      </c>
      <c r="G9378" s="72" t="s">
        <v>14</v>
      </c>
      <c r="H9378" s="72" t="s">
        <v>15</v>
      </c>
      <c r="I9378" s="72" t="s">
        <v>16</v>
      </c>
      <c r="J9378" s="72" t="s">
        <v>18</v>
      </c>
      <c r="K9378" s="72" t="s">
        <v>33</v>
      </c>
      <c r="L9378" s="72" t="s">
        <v>596</v>
      </c>
      <c r="M9378" s="72"/>
    </row>
    <row r="9379" spans="2:13" x14ac:dyDescent="0.25">
      <c r="B9379" s="72" t="s">
        <v>143</v>
      </c>
      <c r="C9379" s="72" t="s">
        <v>144</v>
      </c>
      <c r="D9379" s="72" t="s">
        <v>12</v>
      </c>
      <c r="E9379" s="72" t="s">
        <v>170</v>
      </c>
      <c r="F9379" s="73">
        <v>208033</v>
      </c>
      <c r="G9379" s="72" t="s">
        <v>14</v>
      </c>
      <c r="H9379" s="72" t="s">
        <v>15</v>
      </c>
      <c r="I9379" s="72" t="s">
        <v>16</v>
      </c>
      <c r="J9379" s="72" t="s">
        <v>18</v>
      </c>
      <c r="K9379" s="72" t="s">
        <v>214</v>
      </c>
      <c r="L9379" s="72" t="s">
        <v>373</v>
      </c>
      <c r="M9379" s="72" t="s">
        <v>186</v>
      </c>
    </row>
    <row r="9380" spans="2:13" x14ac:dyDescent="0.25">
      <c r="B9380" s="72" t="s">
        <v>143</v>
      </c>
      <c r="C9380" s="72" t="s">
        <v>144</v>
      </c>
      <c r="D9380" s="72" t="s">
        <v>12</v>
      </c>
      <c r="E9380" s="72" t="s">
        <v>292</v>
      </c>
      <c r="F9380" s="73">
        <v>116429</v>
      </c>
      <c r="G9380" s="72" t="s">
        <v>14</v>
      </c>
      <c r="H9380" s="72" t="s">
        <v>15</v>
      </c>
      <c r="I9380" s="72" t="s">
        <v>16</v>
      </c>
      <c r="J9380" s="72" t="s">
        <v>18</v>
      </c>
      <c r="K9380" s="72" t="s">
        <v>147</v>
      </c>
      <c r="L9380" s="72" t="s">
        <v>389</v>
      </c>
      <c r="M9380" s="72" t="s">
        <v>424</v>
      </c>
    </row>
    <row r="9381" spans="2:13" x14ac:dyDescent="0.25">
      <c r="B9381" s="72" t="s">
        <v>143</v>
      </c>
      <c r="C9381" s="72" t="s">
        <v>144</v>
      </c>
      <c r="D9381" s="72" t="s">
        <v>12</v>
      </c>
      <c r="E9381" s="72" t="s">
        <v>219</v>
      </c>
      <c r="F9381" s="73">
        <v>110177</v>
      </c>
      <c r="G9381" s="72" t="s">
        <v>14</v>
      </c>
      <c r="H9381" s="72" t="s">
        <v>155</v>
      </c>
      <c r="I9381" s="72" t="s">
        <v>16</v>
      </c>
      <c r="J9381" s="72" t="s">
        <v>18</v>
      </c>
      <c r="K9381" s="72" t="s">
        <v>33</v>
      </c>
      <c r="L9381" s="72" t="s">
        <v>446</v>
      </c>
      <c r="M9381" s="72"/>
    </row>
    <row r="9382" spans="2:13" x14ac:dyDescent="0.25">
      <c r="B9382" s="72" t="s">
        <v>143</v>
      </c>
      <c r="C9382" s="72" t="s">
        <v>144</v>
      </c>
      <c r="D9382" s="72" t="s">
        <v>12</v>
      </c>
      <c r="E9382" s="72" t="s">
        <v>335</v>
      </c>
      <c r="F9382" s="73">
        <v>1289670</v>
      </c>
      <c r="G9382" s="72" t="s">
        <v>14</v>
      </c>
      <c r="H9382" s="72" t="s">
        <v>15</v>
      </c>
      <c r="I9382" s="72" t="s">
        <v>16</v>
      </c>
      <c r="J9382" s="72" t="s">
        <v>18</v>
      </c>
      <c r="K9382" s="72" t="s">
        <v>27</v>
      </c>
      <c r="L9382" s="72" t="s">
        <v>405</v>
      </c>
      <c r="M9382" s="72" t="s">
        <v>322</v>
      </c>
    </row>
    <row r="9383" spans="2:13" x14ac:dyDescent="0.25">
      <c r="B9383" s="72" t="s">
        <v>143</v>
      </c>
      <c r="C9383" s="72" t="s">
        <v>144</v>
      </c>
      <c r="D9383" s="72" t="s">
        <v>12</v>
      </c>
      <c r="E9383" s="72" t="s">
        <v>181</v>
      </c>
      <c r="F9383" s="73">
        <v>-1003</v>
      </c>
      <c r="G9383" s="72" t="s">
        <v>14</v>
      </c>
      <c r="H9383" s="72" t="s">
        <v>155</v>
      </c>
      <c r="I9383" s="72" t="s">
        <v>16</v>
      </c>
      <c r="J9383" s="72" t="s">
        <v>18</v>
      </c>
      <c r="K9383" s="72" t="s">
        <v>33</v>
      </c>
      <c r="L9383" s="72" t="s">
        <v>353</v>
      </c>
      <c r="M9383" s="72"/>
    </row>
    <row r="9384" spans="2:13" x14ac:dyDescent="0.25">
      <c r="B9384" s="72" t="s">
        <v>143</v>
      </c>
      <c r="C9384" s="72" t="s">
        <v>144</v>
      </c>
      <c r="D9384" s="72" t="s">
        <v>12</v>
      </c>
      <c r="E9384" s="72" t="s">
        <v>149</v>
      </c>
      <c r="F9384" s="73">
        <v>404199</v>
      </c>
      <c r="G9384" s="72" t="s">
        <v>14</v>
      </c>
      <c r="H9384" s="72" t="s">
        <v>155</v>
      </c>
      <c r="I9384" s="72" t="s">
        <v>16</v>
      </c>
      <c r="J9384" s="72" t="s">
        <v>18</v>
      </c>
      <c r="K9384" s="72" t="s">
        <v>33</v>
      </c>
      <c r="L9384" s="72" t="s">
        <v>176</v>
      </c>
      <c r="M9384" s="72" t="s">
        <v>151</v>
      </c>
    </row>
    <row r="9385" spans="2:13" x14ac:dyDescent="0.25">
      <c r="B9385" s="72" t="s">
        <v>143</v>
      </c>
      <c r="C9385" s="72" t="s">
        <v>144</v>
      </c>
      <c r="D9385" s="72" t="s">
        <v>12</v>
      </c>
      <c r="E9385" s="72" t="s">
        <v>240</v>
      </c>
      <c r="F9385" s="73">
        <v>-138000</v>
      </c>
      <c r="G9385" s="72" t="s">
        <v>14</v>
      </c>
      <c r="H9385" s="72" t="s">
        <v>15</v>
      </c>
      <c r="I9385" s="72" t="s">
        <v>16</v>
      </c>
      <c r="J9385" s="72" t="s">
        <v>18</v>
      </c>
      <c r="K9385" s="72" t="s">
        <v>205</v>
      </c>
      <c r="L9385" s="72" t="s">
        <v>210</v>
      </c>
      <c r="M9385" s="72"/>
    </row>
    <row r="9386" spans="2:13" x14ac:dyDescent="0.25">
      <c r="B9386" s="72" t="s">
        <v>143</v>
      </c>
      <c r="C9386" s="72" t="s">
        <v>144</v>
      </c>
      <c r="D9386" s="72" t="s">
        <v>12</v>
      </c>
      <c r="E9386" s="72" t="s">
        <v>237</v>
      </c>
      <c r="F9386" s="73">
        <v>84367</v>
      </c>
      <c r="G9386" s="72" t="s">
        <v>14</v>
      </c>
      <c r="H9386" s="72" t="s">
        <v>15</v>
      </c>
      <c r="I9386" s="72" t="s">
        <v>16</v>
      </c>
      <c r="J9386" s="72" t="s">
        <v>18</v>
      </c>
      <c r="K9386" s="72" t="s">
        <v>147</v>
      </c>
      <c r="L9386" s="72" t="s">
        <v>241</v>
      </c>
      <c r="M9386" s="72" t="s">
        <v>151</v>
      </c>
    </row>
    <row r="9387" spans="2:13" x14ac:dyDescent="0.25">
      <c r="B9387" s="72" t="s">
        <v>143</v>
      </c>
      <c r="C9387" s="72" t="s">
        <v>144</v>
      </c>
      <c r="D9387" s="72" t="s">
        <v>12</v>
      </c>
      <c r="E9387" s="72" t="s">
        <v>170</v>
      </c>
      <c r="F9387" s="73">
        <v>188127</v>
      </c>
      <c r="G9387" s="72" t="s">
        <v>14</v>
      </c>
      <c r="H9387" s="72" t="s">
        <v>15</v>
      </c>
      <c r="I9387" s="72" t="s">
        <v>16</v>
      </c>
      <c r="J9387" s="72" t="s">
        <v>18</v>
      </c>
      <c r="K9387" s="72" t="s">
        <v>214</v>
      </c>
      <c r="L9387" s="72" t="s">
        <v>599</v>
      </c>
      <c r="M9387" s="72" t="s">
        <v>163</v>
      </c>
    </row>
    <row r="9388" spans="2:13" x14ac:dyDescent="0.25">
      <c r="B9388" s="72" t="s">
        <v>143</v>
      </c>
      <c r="C9388" s="72" t="s">
        <v>144</v>
      </c>
      <c r="D9388" s="72" t="s">
        <v>12</v>
      </c>
      <c r="E9388" s="72" t="s">
        <v>227</v>
      </c>
      <c r="F9388" s="73">
        <v>46127</v>
      </c>
      <c r="G9388" s="72" t="s">
        <v>14</v>
      </c>
      <c r="H9388" s="72" t="s">
        <v>15</v>
      </c>
      <c r="I9388" s="72" t="s">
        <v>16</v>
      </c>
      <c r="J9388" s="72" t="s">
        <v>18</v>
      </c>
      <c r="K9388" s="72" t="s">
        <v>214</v>
      </c>
      <c r="L9388" s="72" t="s">
        <v>590</v>
      </c>
      <c r="M9388" s="72" t="s">
        <v>248</v>
      </c>
    </row>
    <row r="9389" spans="2:13" x14ac:dyDescent="0.25">
      <c r="B9389" s="72" t="s">
        <v>143</v>
      </c>
      <c r="C9389" s="72" t="s">
        <v>144</v>
      </c>
      <c r="D9389" s="72" t="s">
        <v>12</v>
      </c>
      <c r="E9389" s="72" t="s">
        <v>181</v>
      </c>
      <c r="F9389" s="73">
        <v>-1047</v>
      </c>
      <c r="G9389" s="72" t="s">
        <v>14</v>
      </c>
      <c r="H9389" s="72" t="s">
        <v>15</v>
      </c>
      <c r="I9389" s="72" t="s">
        <v>16</v>
      </c>
      <c r="J9389" s="72" t="s">
        <v>18</v>
      </c>
      <c r="K9389" s="72" t="s">
        <v>257</v>
      </c>
      <c r="L9389" s="72" t="s">
        <v>718</v>
      </c>
      <c r="M9389" s="72"/>
    </row>
    <row r="9390" spans="2:13" x14ac:dyDescent="0.25">
      <c r="B9390" s="72" t="s">
        <v>143</v>
      </c>
      <c r="C9390" s="72" t="s">
        <v>144</v>
      </c>
      <c r="D9390" s="72" t="s">
        <v>12</v>
      </c>
      <c r="E9390" s="72" t="s">
        <v>282</v>
      </c>
      <c r="F9390" s="73">
        <v>-218</v>
      </c>
      <c r="G9390" s="72" t="s">
        <v>14</v>
      </c>
      <c r="H9390" s="72" t="s">
        <v>155</v>
      </c>
      <c r="I9390" s="72" t="s">
        <v>16</v>
      </c>
      <c r="J9390" s="72" t="s">
        <v>18</v>
      </c>
      <c r="K9390" s="72" t="s">
        <v>33</v>
      </c>
      <c r="L9390" s="72" t="s">
        <v>307</v>
      </c>
      <c r="M9390" s="72"/>
    </row>
    <row r="9391" spans="2:13" x14ac:dyDescent="0.25">
      <c r="B9391" s="72" t="s">
        <v>143</v>
      </c>
      <c r="C9391" s="72" t="s">
        <v>144</v>
      </c>
      <c r="D9391" s="72" t="s">
        <v>12</v>
      </c>
      <c r="E9391" s="72" t="s">
        <v>149</v>
      </c>
      <c r="F9391" s="73">
        <v>1254953</v>
      </c>
      <c r="G9391" s="72" t="s">
        <v>14</v>
      </c>
      <c r="H9391" s="72" t="s">
        <v>155</v>
      </c>
      <c r="I9391" s="72" t="s">
        <v>16</v>
      </c>
      <c r="J9391" s="72" t="s">
        <v>18</v>
      </c>
      <c r="K9391" s="72" t="s">
        <v>33</v>
      </c>
      <c r="L9391" s="72" t="s">
        <v>362</v>
      </c>
      <c r="M9391" s="72" t="s">
        <v>151</v>
      </c>
    </row>
    <row r="9392" spans="2:13" x14ac:dyDescent="0.25">
      <c r="B9392" s="72" t="s">
        <v>143</v>
      </c>
      <c r="C9392" s="72" t="s">
        <v>144</v>
      </c>
      <c r="D9392" s="72" t="s">
        <v>12</v>
      </c>
      <c r="E9392" s="72" t="s">
        <v>145</v>
      </c>
      <c r="F9392" s="73">
        <v>-6302</v>
      </c>
      <c r="G9392" s="72" t="s">
        <v>14</v>
      </c>
      <c r="H9392" s="72" t="s">
        <v>15</v>
      </c>
      <c r="I9392" s="72" t="s">
        <v>16</v>
      </c>
      <c r="J9392" s="72" t="s">
        <v>18</v>
      </c>
      <c r="K9392" s="72" t="s">
        <v>21</v>
      </c>
      <c r="L9392" s="72" t="s">
        <v>249</v>
      </c>
      <c r="M9392" s="72"/>
    </row>
    <row r="9393" spans="2:13" x14ac:dyDescent="0.25">
      <c r="B9393" s="72" t="s">
        <v>143</v>
      </c>
      <c r="C9393" s="72" t="s">
        <v>144</v>
      </c>
      <c r="D9393" s="72" t="s">
        <v>12</v>
      </c>
      <c r="E9393" s="72" t="s">
        <v>157</v>
      </c>
      <c r="F9393" s="73">
        <v>140870</v>
      </c>
      <c r="G9393" s="72" t="s">
        <v>14</v>
      </c>
      <c r="H9393" s="72" t="s">
        <v>15</v>
      </c>
      <c r="I9393" s="72" t="s">
        <v>16</v>
      </c>
      <c r="J9393" s="72" t="s">
        <v>18</v>
      </c>
      <c r="K9393" s="72" t="s">
        <v>147</v>
      </c>
      <c r="L9393" s="72" t="s">
        <v>533</v>
      </c>
      <c r="M9393" s="72" t="s">
        <v>159</v>
      </c>
    </row>
    <row r="9394" spans="2:13" x14ac:dyDescent="0.25">
      <c r="B9394" s="72" t="s">
        <v>143</v>
      </c>
      <c r="C9394" s="72" t="s">
        <v>144</v>
      </c>
      <c r="D9394" s="72" t="s">
        <v>12</v>
      </c>
      <c r="E9394" s="72" t="s">
        <v>177</v>
      </c>
      <c r="F9394" s="73">
        <v>75240</v>
      </c>
      <c r="G9394" s="72" t="s">
        <v>14</v>
      </c>
      <c r="H9394" s="72" t="s">
        <v>15</v>
      </c>
      <c r="I9394" s="72" t="s">
        <v>16</v>
      </c>
      <c r="J9394" s="72" t="s">
        <v>18</v>
      </c>
      <c r="K9394" s="72" t="s">
        <v>33</v>
      </c>
      <c r="L9394" s="72" t="s">
        <v>710</v>
      </c>
      <c r="M9394" s="72"/>
    </row>
    <row r="9395" spans="2:13" x14ac:dyDescent="0.25">
      <c r="B9395" s="72" t="s">
        <v>143</v>
      </c>
      <c r="C9395" s="72" t="s">
        <v>144</v>
      </c>
      <c r="D9395" s="72" t="s">
        <v>12</v>
      </c>
      <c r="E9395" s="72" t="s">
        <v>219</v>
      </c>
      <c r="F9395" s="73">
        <v>1</v>
      </c>
      <c r="G9395" s="72" t="s">
        <v>14</v>
      </c>
      <c r="H9395" s="72" t="s">
        <v>15</v>
      </c>
      <c r="I9395" s="72" t="s">
        <v>136</v>
      </c>
      <c r="J9395" s="72" t="s">
        <v>18</v>
      </c>
      <c r="K9395" s="72" t="s">
        <v>147</v>
      </c>
      <c r="L9395" s="72" t="s">
        <v>369</v>
      </c>
      <c r="M9395" s="72"/>
    </row>
    <row r="9396" spans="2:13" x14ac:dyDescent="0.25">
      <c r="B9396" s="72" t="s">
        <v>143</v>
      </c>
      <c r="C9396" s="72" t="s">
        <v>144</v>
      </c>
      <c r="D9396" s="72" t="s">
        <v>12</v>
      </c>
      <c r="E9396" s="72" t="s">
        <v>145</v>
      </c>
      <c r="F9396" s="73">
        <v>-257177</v>
      </c>
      <c r="G9396" s="72" t="s">
        <v>14</v>
      </c>
      <c r="H9396" s="72" t="s">
        <v>15</v>
      </c>
      <c r="I9396" s="72" t="s">
        <v>16</v>
      </c>
      <c r="J9396" s="72" t="s">
        <v>18</v>
      </c>
      <c r="K9396" s="72" t="s">
        <v>33</v>
      </c>
      <c r="L9396" s="72" t="s">
        <v>543</v>
      </c>
      <c r="M9396" s="72"/>
    </row>
    <row r="9397" spans="2:13" x14ac:dyDescent="0.25">
      <c r="B9397" s="72" t="s">
        <v>143</v>
      </c>
      <c r="C9397" s="72" t="s">
        <v>144</v>
      </c>
      <c r="D9397" s="72" t="s">
        <v>12</v>
      </c>
      <c r="E9397" s="72" t="s">
        <v>152</v>
      </c>
      <c r="F9397" s="73">
        <v>-11549</v>
      </c>
      <c r="G9397" s="72" t="s">
        <v>14</v>
      </c>
      <c r="H9397" s="72" t="s">
        <v>15</v>
      </c>
      <c r="I9397" s="72" t="s">
        <v>16</v>
      </c>
      <c r="J9397" s="72" t="s">
        <v>18</v>
      </c>
      <c r="K9397" s="72" t="s">
        <v>147</v>
      </c>
      <c r="L9397" s="72" t="s">
        <v>273</v>
      </c>
      <c r="M9397" s="72"/>
    </row>
    <row r="9398" spans="2:13" x14ac:dyDescent="0.25">
      <c r="B9398" s="72" t="s">
        <v>143</v>
      </c>
      <c r="C9398" s="72" t="s">
        <v>144</v>
      </c>
      <c r="D9398" s="72" t="s">
        <v>12</v>
      </c>
      <c r="E9398" s="72" t="s">
        <v>219</v>
      </c>
      <c r="F9398" s="73">
        <v>258255</v>
      </c>
      <c r="G9398" s="72" t="s">
        <v>14</v>
      </c>
      <c r="H9398" s="72" t="s">
        <v>15</v>
      </c>
      <c r="I9398" s="72" t="s">
        <v>16</v>
      </c>
      <c r="J9398" s="72" t="s">
        <v>18</v>
      </c>
      <c r="K9398" s="72" t="s">
        <v>161</v>
      </c>
      <c r="L9398" s="72" t="s">
        <v>507</v>
      </c>
      <c r="M9398" s="72"/>
    </row>
    <row r="9399" spans="2:13" x14ac:dyDescent="0.25">
      <c r="B9399" s="72" t="s">
        <v>143</v>
      </c>
      <c r="C9399" s="72" t="s">
        <v>144</v>
      </c>
      <c r="D9399" s="72" t="s">
        <v>12</v>
      </c>
      <c r="E9399" s="72" t="s">
        <v>425</v>
      </c>
      <c r="F9399" s="73">
        <v>15075</v>
      </c>
      <c r="G9399" s="72" t="s">
        <v>14</v>
      </c>
      <c r="H9399" s="72" t="s">
        <v>15</v>
      </c>
      <c r="I9399" s="72" t="s">
        <v>16</v>
      </c>
      <c r="J9399" s="72" t="s">
        <v>18</v>
      </c>
      <c r="K9399" s="72" t="s">
        <v>168</v>
      </c>
      <c r="L9399" s="72" t="s">
        <v>288</v>
      </c>
      <c r="M9399" s="72"/>
    </row>
    <row r="9400" spans="2:13" x14ac:dyDescent="0.25">
      <c r="B9400" s="72" t="s">
        <v>143</v>
      </c>
      <c r="C9400" s="72" t="s">
        <v>144</v>
      </c>
      <c r="D9400" s="72" t="s">
        <v>12</v>
      </c>
      <c r="E9400" s="72" t="s">
        <v>292</v>
      </c>
      <c r="F9400" s="73">
        <v>498915</v>
      </c>
      <c r="G9400" s="72" t="s">
        <v>14</v>
      </c>
      <c r="H9400" s="72" t="s">
        <v>15</v>
      </c>
      <c r="I9400" s="72" t="s">
        <v>16</v>
      </c>
      <c r="J9400" s="72" t="s">
        <v>18</v>
      </c>
      <c r="K9400" s="72" t="s">
        <v>33</v>
      </c>
      <c r="L9400" s="72" t="s">
        <v>231</v>
      </c>
      <c r="M9400" s="72" t="s">
        <v>601</v>
      </c>
    </row>
    <row r="9401" spans="2:13" x14ac:dyDescent="0.25">
      <c r="B9401" s="72" t="s">
        <v>143</v>
      </c>
      <c r="C9401" s="72" t="s">
        <v>144</v>
      </c>
      <c r="D9401" s="72" t="s">
        <v>12</v>
      </c>
      <c r="E9401" s="72" t="s">
        <v>181</v>
      </c>
      <c r="F9401" s="73">
        <v>-3891</v>
      </c>
      <c r="G9401" s="72" t="s">
        <v>14</v>
      </c>
      <c r="H9401" s="72" t="s">
        <v>155</v>
      </c>
      <c r="I9401" s="72" t="s">
        <v>16</v>
      </c>
      <c r="J9401" s="72" t="s">
        <v>18</v>
      </c>
      <c r="K9401" s="72" t="s">
        <v>33</v>
      </c>
      <c r="L9401" s="72" t="s">
        <v>316</v>
      </c>
      <c r="M9401" s="72"/>
    </row>
    <row r="9402" spans="2:13" x14ac:dyDescent="0.25">
      <c r="B9402" s="72" t="s">
        <v>143</v>
      </c>
      <c r="C9402" s="72" t="s">
        <v>144</v>
      </c>
      <c r="D9402" s="72" t="s">
        <v>12</v>
      </c>
      <c r="E9402" s="72" t="s">
        <v>292</v>
      </c>
      <c r="F9402" s="73">
        <v>36400</v>
      </c>
      <c r="G9402" s="72" t="s">
        <v>14</v>
      </c>
      <c r="H9402" s="72" t="s">
        <v>15</v>
      </c>
      <c r="I9402" s="72" t="s">
        <v>16</v>
      </c>
      <c r="J9402" s="72" t="s">
        <v>18</v>
      </c>
      <c r="K9402" s="72" t="s">
        <v>214</v>
      </c>
      <c r="L9402" s="72" t="s">
        <v>590</v>
      </c>
      <c r="M9402" s="72" t="s">
        <v>522</v>
      </c>
    </row>
    <row r="9403" spans="2:13" x14ac:dyDescent="0.25">
      <c r="B9403" s="72" t="s">
        <v>143</v>
      </c>
      <c r="C9403" s="72" t="s">
        <v>144</v>
      </c>
      <c r="D9403" s="72" t="s">
        <v>12</v>
      </c>
      <c r="E9403" s="72" t="s">
        <v>213</v>
      </c>
      <c r="F9403" s="73">
        <v>277179</v>
      </c>
      <c r="G9403" s="72" t="s">
        <v>14</v>
      </c>
      <c r="H9403" s="72" t="s">
        <v>15</v>
      </c>
      <c r="I9403" s="72" t="s">
        <v>16</v>
      </c>
      <c r="J9403" s="72" t="s">
        <v>18</v>
      </c>
      <c r="K9403" s="72" t="s">
        <v>205</v>
      </c>
      <c r="L9403" s="72" t="s">
        <v>540</v>
      </c>
      <c r="M9403" s="72" t="s">
        <v>248</v>
      </c>
    </row>
    <row r="9404" spans="2:13" x14ac:dyDescent="0.25">
      <c r="B9404" s="72" t="s">
        <v>143</v>
      </c>
      <c r="C9404" s="72" t="s">
        <v>144</v>
      </c>
      <c r="D9404" s="72" t="s">
        <v>12</v>
      </c>
      <c r="E9404" s="72" t="s">
        <v>145</v>
      </c>
      <c r="F9404" s="73">
        <v>-66675</v>
      </c>
      <c r="G9404" s="72" t="s">
        <v>14</v>
      </c>
      <c r="H9404" s="72" t="s">
        <v>15</v>
      </c>
      <c r="I9404" s="72" t="s">
        <v>16</v>
      </c>
      <c r="J9404" s="72" t="s">
        <v>18</v>
      </c>
      <c r="K9404" s="72" t="s">
        <v>257</v>
      </c>
      <c r="L9404" s="72" t="s">
        <v>258</v>
      </c>
      <c r="M9404" s="72"/>
    </row>
    <row r="9405" spans="2:13" x14ac:dyDescent="0.25">
      <c r="B9405" s="72" t="s">
        <v>143</v>
      </c>
      <c r="C9405" s="72" t="s">
        <v>144</v>
      </c>
      <c r="D9405" s="72" t="s">
        <v>12</v>
      </c>
      <c r="E9405" s="72" t="s">
        <v>199</v>
      </c>
      <c r="F9405" s="73">
        <v>21485</v>
      </c>
      <c r="G9405" s="72" t="s">
        <v>14</v>
      </c>
      <c r="H9405" s="72" t="s">
        <v>15</v>
      </c>
      <c r="I9405" s="72" t="s">
        <v>16</v>
      </c>
      <c r="J9405" s="72" t="s">
        <v>18</v>
      </c>
      <c r="K9405" s="72" t="s">
        <v>189</v>
      </c>
      <c r="L9405" s="72" t="s">
        <v>688</v>
      </c>
      <c r="M9405" s="72"/>
    </row>
    <row r="9406" spans="2:13" x14ac:dyDescent="0.25">
      <c r="B9406" s="72" t="s">
        <v>143</v>
      </c>
      <c r="C9406" s="72" t="s">
        <v>144</v>
      </c>
      <c r="D9406" s="72" t="s">
        <v>12</v>
      </c>
      <c r="E9406" s="72" t="s">
        <v>183</v>
      </c>
      <c r="F9406" s="73">
        <v>66</v>
      </c>
      <c r="G9406" s="72" t="s">
        <v>14</v>
      </c>
      <c r="H9406" s="72" t="s">
        <v>155</v>
      </c>
      <c r="I9406" s="72" t="s">
        <v>16</v>
      </c>
      <c r="J9406" s="72" t="s">
        <v>18</v>
      </c>
      <c r="K9406" s="72" t="s">
        <v>33</v>
      </c>
      <c r="L9406" s="72" t="s">
        <v>297</v>
      </c>
      <c r="M9406" s="72" t="s">
        <v>172</v>
      </c>
    </row>
    <row r="9407" spans="2:13" x14ac:dyDescent="0.25">
      <c r="B9407" s="72" t="s">
        <v>143</v>
      </c>
      <c r="C9407" s="72" t="s">
        <v>144</v>
      </c>
      <c r="D9407" s="72" t="s">
        <v>12</v>
      </c>
      <c r="E9407" s="72" t="s">
        <v>152</v>
      </c>
      <c r="F9407" s="73">
        <v>-21884</v>
      </c>
      <c r="G9407" s="72" t="s">
        <v>14</v>
      </c>
      <c r="H9407" s="72" t="s">
        <v>15</v>
      </c>
      <c r="I9407" s="72" t="s">
        <v>16</v>
      </c>
      <c r="J9407" s="72" t="s">
        <v>18</v>
      </c>
      <c r="K9407" s="72" t="s">
        <v>267</v>
      </c>
      <c r="L9407" s="72" t="s">
        <v>452</v>
      </c>
      <c r="M9407" s="72"/>
    </row>
    <row r="9408" spans="2:13" x14ac:dyDescent="0.25">
      <c r="B9408" s="72" t="s">
        <v>143</v>
      </c>
      <c r="C9408" s="72" t="s">
        <v>144</v>
      </c>
      <c r="D9408" s="72" t="s">
        <v>12</v>
      </c>
      <c r="E9408" s="72" t="s">
        <v>282</v>
      </c>
      <c r="F9408" s="73">
        <v>-895</v>
      </c>
      <c r="G9408" s="72" t="s">
        <v>14</v>
      </c>
      <c r="H9408" s="72" t="s">
        <v>15</v>
      </c>
      <c r="I9408" s="72" t="s">
        <v>16</v>
      </c>
      <c r="J9408" s="72" t="s">
        <v>18</v>
      </c>
      <c r="K9408" s="72" t="s">
        <v>24</v>
      </c>
      <c r="L9408" s="72" t="s">
        <v>612</v>
      </c>
      <c r="M9408" s="72"/>
    </row>
    <row r="9409" spans="2:13" x14ac:dyDescent="0.25">
      <c r="B9409" s="72" t="s">
        <v>143</v>
      </c>
      <c r="C9409" s="72" t="s">
        <v>144</v>
      </c>
      <c r="D9409" s="72" t="s">
        <v>12</v>
      </c>
      <c r="E9409" s="72" t="s">
        <v>177</v>
      </c>
      <c r="F9409" s="73">
        <v>418</v>
      </c>
      <c r="G9409" s="72" t="s">
        <v>14</v>
      </c>
      <c r="H9409" s="72" t="s">
        <v>15</v>
      </c>
      <c r="I9409" s="72" t="s">
        <v>16</v>
      </c>
      <c r="J9409" s="72" t="s">
        <v>18</v>
      </c>
      <c r="K9409" s="72" t="s">
        <v>33</v>
      </c>
      <c r="L9409" s="72" t="s">
        <v>752</v>
      </c>
      <c r="M9409" s="72"/>
    </row>
    <row r="9410" spans="2:13" x14ac:dyDescent="0.25">
      <c r="B9410" s="72" t="s">
        <v>143</v>
      </c>
      <c r="C9410" s="72" t="s">
        <v>144</v>
      </c>
      <c r="D9410" s="72" t="s">
        <v>12</v>
      </c>
      <c r="E9410" s="72" t="s">
        <v>145</v>
      </c>
      <c r="F9410" s="73">
        <v>-58301</v>
      </c>
      <c r="G9410" s="72" t="s">
        <v>14</v>
      </c>
      <c r="H9410" s="72" t="s">
        <v>15</v>
      </c>
      <c r="I9410" s="72" t="s">
        <v>16</v>
      </c>
      <c r="J9410" s="72" t="s">
        <v>18</v>
      </c>
      <c r="K9410" s="72" t="s">
        <v>33</v>
      </c>
      <c r="L9410" s="72" t="s">
        <v>364</v>
      </c>
      <c r="M9410" s="72"/>
    </row>
    <row r="9411" spans="2:13" x14ac:dyDescent="0.25">
      <c r="B9411" s="72" t="s">
        <v>143</v>
      </c>
      <c r="C9411" s="72" t="s">
        <v>144</v>
      </c>
      <c r="D9411" s="72" t="s">
        <v>12</v>
      </c>
      <c r="E9411" s="72" t="s">
        <v>219</v>
      </c>
      <c r="F9411" s="73">
        <v>23001</v>
      </c>
      <c r="G9411" s="72" t="s">
        <v>14</v>
      </c>
      <c r="H9411" s="72" t="s">
        <v>155</v>
      </c>
      <c r="I9411" s="72" t="s">
        <v>16</v>
      </c>
      <c r="J9411" s="72" t="s">
        <v>18</v>
      </c>
      <c r="K9411" s="72" t="s">
        <v>33</v>
      </c>
      <c r="L9411" s="72" t="s">
        <v>385</v>
      </c>
      <c r="M9411" s="72"/>
    </row>
    <row r="9412" spans="2:13" x14ac:dyDescent="0.25">
      <c r="B9412" s="72" t="s">
        <v>143</v>
      </c>
      <c r="C9412" s="72" t="s">
        <v>144</v>
      </c>
      <c r="D9412" s="72" t="s">
        <v>12</v>
      </c>
      <c r="E9412" s="72" t="s">
        <v>197</v>
      </c>
      <c r="F9412" s="73">
        <v>648565</v>
      </c>
      <c r="G9412" s="72" t="s">
        <v>14</v>
      </c>
      <c r="H9412" s="72" t="s">
        <v>155</v>
      </c>
      <c r="I9412" s="72" t="s">
        <v>16</v>
      </c>
      <c r="J9412" s="72" t="s">
        <v>18</v>
      </c>
      <c r="K9412" s="72" t="s">
        <v>267</v>
      </c>
      <c r="L9412" s="72" t="s">
        <v>603</v>
      </c>
      <c r="M9412" s="72" t="s">
        <v>163</v>
      </c>
    </row>
    <row r="9413" spans="2:13" x14ac:dyDescent="0.25">
      <c r="B9413" s="72" t="s">
        <v>143</v>
      </c>
      <c r="C9413" s="72" t="s">
        <v>144</v>
      </c>
      <c r="D9413" s="72" t="s">
        <v>12</v>
      </c>
      <c r="E9413" s="72" t="s">
        <v>188</v>
      </c>
      <c r="F9413" s="73">
        <v>317815</v>
      </c>
      <c r="G9413" s="72" t="s">
        <v>14</v>
      </c>
      <c r="H9413" s="72" t="s">
        <v>15</v>
      </c>
      <c r="I9413" s="72" t="s">
        <v>16</v>
      </c>
      <c r="J9413" s="72" t="s">
        <v>18</v>
      </c>
      <c r="K9413" s="72" t="s">
        <v>33</v>
      </c>
      <c r="L9413" s="72" t="s">
        <v>710</v>
      </c>
      <c r="M9413" s="72" t="s">
        <v>191</v>
      </c>
    </row>
    <row r="9414" spans="2:13" x14ac:dyDescent="0.25">
      <c r="B9414" s="72" t="s">
        <v>143</v>
      </c>
      <c r="C9414" s="72" t="s">
        <v>144</v>
      </c>
      <c r="D9414" s="72" t="s">
        <v>12</v>
      </c>
      <c r="E9414" s="72" t="s">
        <v>219</v>
      </c>
      <c r="F9414" s="73">
        <v>4278</v>
      </c>
      <c r="G9414" s="72" t="s">
        <v>14</v>
      </c>
      <c r="H9414" s="72" t="s">
        <v>15</v>
      </c>
      <c r="I9414" s="72" t="s">
        <v>16</v>
      </c>
      <c r="J9414" s="72" t="s">
        <v>18</v>
      </c>
      <c r="K9414" s="72" t="s">
        <v>147</v>
      </c>
      <c r="L9414" s="72" t="s">
        <v>692</v>
      </c>
      <c r="M9414" s="72"/>
    </row>
    <row r="9415" spans="2:13" x14ac:dyDescent="0.25">
      <c r="B9415" s="72" t="s">
        <v>143</v>
      </c>
      <c r="C9415" s="72" t="s">
        <v>144</v>
      </c>
      <c r="D9415" s="72" t="s">
        <v>12</v>
      </c>
      <c r="E9415" s="72" t="s">
        <v>160</v>
      </c>
      <c r="F9415" s="73">
        <v>80730</v>
      </c>
      <c r="G9415" s="72" t="s">
        <v>14</v>
      </c>
      <c r="H9415" s="72" t="s">
        <v>15</v>
      </c>
      <c r="I9415" s="72" t="s">
        <v>16</v>
      </c>
      <c r="J9415" s="72" t="s">
        <v>18</v>
      </c>
      <c r="K9415" s="72" t="s">
        <v>147</v>
      </c>
      <c r="L9415" s="72" t="s">
        <v>432</v>
      </c>
      <c r="M9415" s="72" t="s">
        <v>248</v>
      </c>
    </row>
    <row r="9416" spans="2:13" x14ac:dyDescent="0.25">
      <c r="B9416" s="72" t="s">
        <v>143</v>
      </c>
      <c r="C9416" s="72" t="s">
        <v>144</v>
      </c>
      <c r="D9416" s="72" t="s">
        <v>12</v>
      </c>
      <c r="E9416" s="72" t="s">
        <v>152</v>
      </c>
      <c r="F9416" s="73">
        <v>-8736</v>
      </c>
      <c r="G9416" s="72" t="s">
        <v>14</v>
      </c>
      <c r="H9416" s="72" t="s">
        <v>155</v>
      </c>
      <c r="I9416" s="72" t="s">
        <v>16</v>
      </c>
      <c r="J9416" s="72" t="s">
        <v>18</v>
      </c>
      <c r="K9416" s="72" t="s">
        <v>33</v>
      </c>
      <c r="L9416" s="72" t="s">
        <v>348</v>
      </c>
      <c r="M9416" s="72"/>
    </row>
    <row r="9417" spans="2:13" x14ac:dyDescent="0.25">
      <c r="B9417" s="72" t="s">
        <v>143</v>
      </c>
      <c r="C9417" s="72" t="s">
        <v>144</v>
      </c>
      <c r="D9417" s="72" t="s">
        <v>12</v>
      </c>
      <c r="E9417" s="72" t="s">
        <v>282</v>
      </c>
      <c r="F9417" s="73">
        <v>-8</v>
      </c>
      <c r="G9417" s="72" t="s">
        <v>14</v>
      </c>
      <c r="H9417" s="72" t="s">
        <v>15</v>
      </c>
      <c r="I9417" s="72" t="s">
        <v>136</v>
      </c>
      <c r="J9417" s="72" t="s">
        <v>18</v>
      </c>
      <c r="K9417" s="72" t="s">
        <v>147</v>
      </c>
      <c r="L9417" s="72" t="s">
        <v>182</v>
      </c>
      <c r="M9417" s="72"/>
    </row>
    <row r="9418" spans="2:13" x14ac:dyDescent="0.25">
      <c r="B9418" s="72" t="s">
        <v>143</v>
      </c>
      <c r="C9418" s="72" t="s">
        <v>144</v>
      </c>
      <c r="D9418" s="72" t="s">
        <v>12</v>
      </c>
      <c r="E9418" s="72" t="s">
        <v>188</v>
      </c>
      <c r="F9418" s="73">
        <v>437405</v>
      </c>
      <c r="G9418" s="72" t="s">
        <v>14</v>
      </c>
      <c r="H9418" s="72" t="s">
        <v>15</v>
      </c>
      <c r="I9418" s="72" t="s">
        <v>16</v>
      </c>
      <c r="J9418" s="72" t="s">
        <v>18</v>
      </c>
      <c r="K9418" s="72" t="s">
        <v>33</v>
      </c>
      <c r="L9418" s="72" t="s">
        <v>176</v>
      </c>
      <c r="M9418" s="72" t="s">
        <v>163</v>
      </c>
    </row>
    <row r="9419" spans="2:13" x14ac:dyDescent="0.25">
      <c r="B9419" s="72" t="s">
        <v>143</v>
      </c>
      <c r="C9419" s="72" t="s">
        <v>144</v>
      </c>
      <c r="D9419" s="72" t="s">
        <v>12</v>
      </c>
      <c r="E9419" s="72" t="s">
        <v>181</v>
      </c>
      <c r="F9419" s="73">
        <v>-2459</v>
      </c>
      <c r="G9419" s="72" t="s">
        <v>14</v>
      </c>
      <c r="H9419" s="72" t="s">
        <v>155</v>
      </c>
      <c r="I9419" s="72" t="s">
        <v>16</v>
      </c>
      <c r="J9419" s="72" t="s">
        <v>18</v>
      </c>
      <c r="K9419" s="72" t="s">
        <v>33</v>
      </c>
      <c r="L9419" s="72" t="s">
        <v>333</v>
      </c>
      <c r="M9419" s="72"/>
    </row>
    <row r="9420" spans="2:13" x14ac:dyDescent="0.25">
      <c r="B9420" s="72" t="s">
        <v>143</v>
      </c>
      <c r="C9420" s="72" t="s">
        <v>144</v>
      </c>
      <c r="D9420" s="72" t="s">
        <v>12</v>
      </c>
      <c r="E9420" s="72" t="s">
        <v>177</v>
      </c>
      <c r="F9420" s="73">
        <v>314498</v>
      </c>
      <c r="G9420" s="72" t="s">
        <v>14</v>
      </c>
      <c r="H9420" s="72" t="s">
        <v>155</v>
      </c>
      <c r="I9420" s="72" t="s">
        <v>16</v>
      </c>
      <c r="J9420" s="72" t="s">
        <v>18</v>
      </c>
      <c r="K9420" s="72" t="s">
        <v>21</v>
      </c>
      <c r="L9420" s="72" t="s">
        <v>457</v>
      </c>
      <c r="M9420" s="72"/>
    </row>
    <row r="9421" spans="2:13" x14ac:dyDescent="0.25">
      <c r="B9421" s="72" t="s">
        <v>143</v>
      </c>
      <c r="C9421" s="72" t="s">
        <v>144</v>
      </c>
      <c r="D9421" s="72" t="s">
        <v>12</v>
      </c>
      <c r="E9421" s="72" t="s">
        <v>152</v>
      </c>
      <c r="F9421" s="73">
        <v>-794</v>
      </c>
      <c r="G9421" s="72" t="s">
        <v>14</v>
      </c>
      <c r="H9421" s="72" t="s">
        <v>15</v>
      </c>
      <c r="I9421" s="72" t="s">
        <v>136</v>
      </c>
      <c r="J9421" s="72" t="s">
        <v>18</v>
      </c>
      <c r="K9421" s="72" t="s">
        <v>147</v>
      </c>
      <c r="L9421" s="72" t="s">
        <v>511</v>
      </c>
      <c r="M9421" s="72"/>
    </row>
    <row r="9422" spans="2:13" x14ac:dyDescent="0.25">
      <c r="B9422" s="72" t="s">
        <v>143</v>
      </c>
      <c r="C9422" s="72" t="s">
        <v>144</v>
      </c>
      <c r="D9422" s="72" t="s">
        <v>12</v>
      </c>
      <c r="E9422" s="72" t="s">
        <v>425</v>
      </c>
      <c r="F9422" s="73">
        <v>200116</v>
      </c>
      <c r="G9422" s="72" t="s">
        <v>14</v>
      </c>
      <c r="H9422" s="72" t="s">
        <v>155</v>
      </c>
      <c r="I9422" s="72" t="s">
        <v>16</v>
      </c>
      <c r="J9422" s="72" t="s">
        <v>18</v>
      </c>
      <c r="K9422" s="72" t="s">
        <v>267</v>
      </c>
      <c r="L9422" s="72" t="s">
        <v>321</v>
      </c>
      <c r="M9422" s="72"/>
    </row>
    <row r="9423" spans="2:13" x14ac:dyDescent="0.25">
      <c r="B9423" s="72" t="s">
        <v>143</v>
      </c>
      <c r="C9423" s="72" t="s">
        <v>144</v>
      </c>
      <c r="D9423" s="72" t="s">
        <v>12</v>
      </c>
      <c r="E9423" s="72" t="s">
        <v>219</v>
      </c>
      <c r="F9423" s="73">
        <v>399</v>
      </c>
      <c r="G9423" s="72" t="s">
        <v>14</v>
      </c>
      <c r="H9423" s="72" t="s">
        <v>15</v>
      </c>
      <c r="I9423" s="72" t="s">
        <v>16</v>
      </c>
      <c r="J9423" s="72" t="s">
        <v>371</v>
      </c>
      <c r="K9423" s="72" t="s">
        <v>184</v>
      </c>
      <c r="L9423" s="72" t="s">
        <v>312</v>
      </c>
      <c r="M9423" s="72"/>
    </row>
    <row r="9424" spans="2:13" x14ac:dyDescent="0.25">
      <c r="B9424" s="72" t="s">
        <v>143</v>
      </c>
      <c r="C9424" s="72" t="s">
        <v>144</v>
      </c>
      <c r="D9424" s="72" t="s">
        <v>12</v>
      </c>
      <c r="E9424" s="72" t="s">
        <v>199</v>
      </c>
      <c r="F9424" s="73">
        <v>8087</v>
      </c>
      <c r="G9424" s="72" t="s">
        <v>14</v>
      </c>
      <c r="H9424" s="72" t="s">
        <v>15</v>
      </c>
      <c r="I9424" s="72" t="s">
        <v>16</v>
      </c>
      <c r="J9424" s="72" t="s">
        <v>18</v>
      </c>
      <c r="K9424" s="72" t="s">
        <v>147</v>
      </c>
      <c r="L9424" s="72" t="s">
        <v>255</v>
      </c>
      <c r="M9424" s="72"/>
    </row>
    <row r="9425" spans="2:13" x14ac:dyDescent="0.25">
      <c r="B9425" s="72" t="s">
        <v>143</v>
      </c>
      <c r="C9425" s="72" t="s">
        <v>144</v>
      </c>
      <c r="D9425" s="72" t="s">
        <v>12</v>
      </c>
      <c r="E9425" s="72" t="s">
        <v>229</v>
      </c>
      <c r="F9425" s="73">
        <v>-175</v>
      </c>
      <c r="G9425" s="72" t="s">
        <v>14</v>
      </c>
      <c r="H9425" s="72" t="s">
        <v>15</v>
      </c>
      <c r="I9425" s="72" t="s">
        <v>136</v>
      </c>
      <c r="J9425" s="72" t="s">
        <v>18</v>
      </c>
      <c r="K9425" s="72" t="s">
        <v>21</v>
      </c>
      <c r="L9425" s="72" t="s">
        <v>352</v>
      </c>
      <c r="M9425" s="72"/>
    </row>
    <row r="9426" spans="2:13" x14ac:dyDescent="0.25">
      <c r="B9426" s="72" t="s">
        <v>143</v>
      </c>
      <c r="C9426" s="72" t="s">
        <v>144</v>
      </c>
      <c r="D9426" s="72" t="s">
        <v>12</v>
      </c>
      <c r="E9426" s="72" t="s">
        <v>197</v>
      </c>
      <c r="F9426" s="73">
        <v>6360</v>
      </c>
      <c r="G9426" s="72" t="s">
        <v>14</v>
      </c>
      <c r="H9426" s="72" t="s">
        <v>155</v>
      </c>
      <c r="I9426" s="72" t="s">
        <v>16</v>
      </c>
      <c r="J9426" s="72" t="s">
        <v>18</v>
      </c>
      <c r="K9426" s="72" t="s">
        <v>33</v>
      </c>
      <c r="L9426" s="72" t="s">
        <v>710</v>
      </c>
      <c r="M9426" s="72" t="s">
        <v>163</v>
      </c>
    </row>
    <row r="9427" spans="2:13" x14ac:dyDescent="0.25">
      <c r="B9427" s="72" t="s">
        <v>143</v>
      </c>
      <c r="C9427" s="72" t="s">
        <v>144</v>
      </c>
      <c r="D9427" s="72" t="s">
        <v>12</v>
      </c>
      <c r="E9427" s="72" t="s">
        <v>183</v>
      </c>
      <c r="F9427" s="73">
        <v>60196</v>
      </c>
      <c r="G9427" s="72" t="s">
        <v>14</v>
      </c>
      <c r="H9427" s="72" t="s">
        <v>15</v>
      </c>
      <c r="I9427" s="72" t="s">
        <v>16</v>
      </c>
      <c r="J9427" s="72" t="s">
        <v>18</v>
      </c>
      <c r="K9427" s="72" t="s">
        <v>147</v>
      </c>
      <c r="L9427" s="72" t="s">
        <v>444</v>
      </c>
      <c r="M9427" s="72" t="s">
        <v>248</v>
      </c>
    </row>
    <row r="9428" spans="2:13" x14ac:dyDescent="0.25">
      <c r="B9428" s="72" t="s">
        <v>143</v>
      </c>
      <c r="C9428" s="72" t="s">
        <v>144</v>
      </c>
      <c r="D9428" s="72" t="s">
        <v>12</v>
      </c>
      <c r="E9428" s="72" t="s">
        <v>177</v>
      </c>
      <c r="F9428" s="73">
        <v>14931</v>
      </c>
      <c r="G9428" s="72" t="s">
        <v>14</v>
      </c>
      <c r="H9428" s="72" t="s">
        <v>15</v>
      </c>
      <c r="I9428" s="72" t="s">
        <v>16</v>
      </c>
      <c r="J9428" s="72" t="s">
        <v>18</v>
      </c>
      <c r="K9428" s="72" t="s">
        <v>189</v>
      </c>
      <c r="L9428" s="72" t="s">
        <v>190</v>
      </c>
      <c r="M9428" s="72"/>
    </row>
    <row r="9429" spans="2:13" x14ac:dyDescent="0.25">
      <c r="B9429" s="72" t="s">
        <v>143</v>
      </c>
      <c r="C9429" s="72" t="s">
        <v>144</v>
      </c>
      <c r="D9429" s="72" t="s">
        <v>12</v>
      </c>
      <c r="E9429" s="72" t="s">
        <v>181</v>
      </c>
      <c r="F9429" s="73">
        <v>-138</v>
      </c>
      <c r="G9429" s="72" t="s">
        <v>14</v>
      </c>
      <c r="H9429" s="72" t="s">
        <v>155</v>
      </c>
      <c r="I9429" s="72" t="s">
        <v>16</v>
      </c>
      <c r="J9429" s="72" t="s">
        <v>18</v>
      </c>
      <c r="K9429" s="72" t="s">
        <v>33</v>
      </c>
      <c r="L9429" s="72" t="s">
        <v>516</v>
      </c>
      <c r="M9429" s="72"/>
    </row>
    <row r="9430" spans="2:13" x14ac:dyDescent="0.25">
      <c r="B9430" s="72" t="s">
        <v>143</v>
      </c>
      <c r="C9430" s="72" t="s">
        <v>144</v>
      </c>
      <c r="D9430" s="72" t="s">
        <v>12</v>
      </c>
      <c r="E9430" s="72" t="s">
        <v>197</v>
      </c>
      <c r="F9430" s="73">
        <v>151286</v>
      </c>
      <c r="G9430" s="72" t="s">
        <v>14</v>
      </c>
      <c r="H9430" s="72" t="s">
        <v>15</v>
      </c>
      <c r="I9430" s="72" t="s">
        <v>16</v>
      </c>
      <c r="J9430" s="72" t="s">
        <v>18</v>
      </c>
      <c r="K9430" s="72" t="s">
        <v>33</v>
      </c>
      <c r="L9430" s="72" t="s">
        <v>350</v>
      </c>
      <c r="M9430" s="72" t="s">
        <v>248</v>
      </c>
    </row>
    <row r="9431" spans="2:13" x14ac:dyDescent="0.25">
      <c r="B9431" s="72" t="s">
        <v>143</v>
      </c>
      <c r="C9431" s="72" t="s">
        <v>144</v>
      </c>
      <c r="D9431" s="72" t="s">
        <v>12</v>
      </c>
      <c r="E9431" s="72" t="s">
        <v>175</v>
      </c>
      <c r="F9431" s="73">
        <v>-18695</v>
      </c>
      <c r="G9431" s="72" t="s">
        <v>14</v>
      </c>
      <c r="H9431" s="72" t="s">
        <v>15</v>
      </c>
      <c r="I9431" s="72" t="s">
        <v>136</v>
      </c>
      <c r="J9431" s="72" t="s">
        <v>18</v>
      </c>
      <c r="K9431" s="72" t="s">
        <v>27</v>
      </c>
      <c r="L9431" s="72" t="s">
        <v>572</v>
      </c>
      <c r="M9431" s="72"/>
    </row>
    <row r="9432" spans="2:13" x14ac:dyDescent="0.25">
      <c r="B9432" s="72" t="s">
        <v>143</v>
      </c>
      <c r="C9432" s="72" t="s">
        <v>144</v>
      </c>
      <c r="D9432" s="72" t="s">
        <v>12</v>
      </c>
      <c r="E9432" s="72" t="s">
        <v>154</v>
      </c>
      <c r="F9432" s="73">
        <v>-4390</v>
      </c>
      <c r="G9432" s="72" t="s">
        <v>14</v>
      </c>
      <c r="H9432" s="72" t="s">
        <v>15</v>
      </c>
      <c r="I9432" s="72" t="s">
        <v>16</v>
      </c>
      <c r="J9432" s="72" t="s">
        <v>18</v>
      </c>
      <c r="K9432" s="72" t="s">
        <v>257</v>
      </c>
      <c r="L9432" s="72" t="s">
        <v>718</v>
      </c>
      <c r="M9432" s="72"/>
    </row>
    <row r="9433" spans="2:13" x14ac:dyDescent="0.25">
      <c r="B9433" s="72" t="s">
        <v>143</v>
      </c>
      <c r="C9433" s="72" t="s">
        <v>144</v>
      </c>
      <c r="D9433" s="72" t="s">
        <v>12</v>
      </c>
      <c r="E9433" s="72" t="s">
        <v>219</v>
      </c>
      <c r="F9433" s="73">
        <v>703345</v>
      </c>
      <c r="G9433" s="72" t="s">
        <v>14</v>
      </c>
      <c r="H9433" s="72" t="s">
        <v>15</v>
      </c>
      <c r="I9433" s="72" t="s">
        <v>16</v>
      </c>
      <c r="J9433" s="72" t="s">
        <v>18</v>
      </c>
      <c r="K9433" s="72" t="s">
        <v>33</v>
      </c>
      <c r="L9433" s="72" t="s">
        <v>538</v>
      </c>
      <c r="M9433" s="72"/>
    </row>
    <row r="9434" spans="2:13" x14ac:dyDescent="0.25">
      <c r="B9434" s="72" t="s">
        <v>143</v>
      </c>
      <c r="C9434" s="72" t="s">
        <v>144</v>
      </c>
      <c r="D9434" s="72" t="s">
        <v>12</v>
      </c>
      <c r="E9434" s="72" t="s">
        <v>145</v>
      </c>
      <c r="F9434" s="73">
        <v>-982</v>
      </c>
      <c r="G9434" s="72" t="s">
        <v>14</v>
      </c>
      <c r="H9434" s="72" t="s">
        <v>15</v>
      </c>
      <c r="I9434" s="72" t="s">
        <v>16</v>
      </c>
      <c r="J9434" s="72" t="s">
        <v>18</v>
      </c>
      <c r="K9434" s="72" t="s">
        <v>165</v>
      </c>
      <c r="L9434" s="72" t="s">
        <v>707</v>
      </c>
      <c r="M9434" s="72"/>
    </row>
    <row r="9435" spans="2:13" x14ac:dyDescent="0.25">
      <c r="B9435" s="72" t="s">
        <v>143</v>
      </c>
      <c r="C9435" s="72" t="s">
        <v>144</v>
      </c>
      <c r="D9435" s="72" t="s">
        <v>12</v>
      </c>
      <c r="E9435" s="72" t="s">
        <v>229</v>
      </c>
      <c r="F9435" s="73">
        <v>-3887</v>
      </c>
      <c r="G9435" s="72" t="s">
        <v>14</v>
      </c>
      <c r="H9435" s="72" t="s">
        <v>155</v>
      </c>
      <c r="I9435" s="72" t="s">
        <v>16</v>
      </c>
      <c r="J9435" s="72" t="s">
        <v>18</v>
      </c>
      <c r="K9435" s="72" t="s">
        <v>33</v>
      </c>
      <c r="L9435" s="72" t="s">
        <v>538</v>
      </c>
      <c r="M9435" s="72"/>
    </row>
    <row r="9436" spans="2:13" x14ac:dyDescent="0.25">
      <c r="B9436" s="72" t="s">
        <v>143</v>
      </c>
      <c r="C9436" s="72" t="s">
        <v>144</v>
      </c>
      <c r="D9436" s="72" t="s">
        <v>12</v>
      </c>
      <c r="E9436" s="72" t="s">
        <v>229</v>
      </c>
      <c r="F9436" s="73">
        <v>-4954</v>
      </c>
      <c r="G9436" s="72" t="s">
        <v>14</v>
      </c>
      <c r="H9436" s="72" t="s">
        <v>15</v>
      </c>
      <c r="I9436" s="72" t="s">
        <v>16</v>
      </c>
      <c r="J9436" s="72" t="s">
        <v>18</v>
      </c>
      <c r="K9436" s="72" t="s">
        <v>161</v>
      </c>
      <c r="L9436" s="72" t="s">
        <v>305</v>
      </c>
      <c r="M9436" s="72"/>
    </row>
    <row r="9437" spans="2:13" x14ac:dyDescent="0.25">
      <c r="B9437" s="72" t="s">
        <v>143</v>
      </c>
      <c r="C9437" s="72" t="s">
        <v>144</v>
      </c>
      <c r="D9437" s="72" t="s">
        <v>12</v>
      </c>
      <c r="E9437" s="72" t="s">
        <v>170</v>
      </c>
      <c r="F9437" s="73">
        <v>23076</v>
      </c>
      <c r="G9437" s="72" t="s">
        <v>14</v>
      </c>
      <c r="H9437" s="72" t="s">
        <v>155</v>
      </c>
      <c r="I9437" s="72" t="s">
        <v>136</v>
      </c>
      <c r="J9437" s="72" t="s">
        <v>18</v>
      </c>
      <c r="K9437" s="72" t="s">
        <v>21</v>
      </c>
      <c r="L9437" s="72" t="s">
        <v>272</v>
      </c>
      <c r="M9437" s="72" t="s">
        <v>172</v>
      </c>
    </row>
    <row r="9438" spans="2:13" x14ac:dyDescent="0.25">
      <c r="B9438" s="72" t="s">
        <v>143</v>
      </c>
      <c r="C9438" s="72" t="s">
        <v>144</v>
      </c>
      <c r="D9438" s="72" t="s">
        <v>12</v>
      </c>
      <c r="E9438" s="72" t="s">
        <v>157</v>
      </c>
      <c r="F9438" s="73">
        <v>218849</v>
      </c>
      <c r="G9438" s="72" t="s">
        <v>14</v>
      </c>
      <c r="H9438" s="72" t="s">
        <v>155</v>
      </c>
      <c r="I9438" s="72" t="s">
        <v>16</v>
      </c>
      <c r="J9438" s="72" t="s">
        <v>18</v>
      </c>
      <c r="K9438" s="72" t="s">
        <v>33</v>
      </c>
      <c r="L9438" s="72" t="s">
        <v>153</v>
      </c>
      <c r="M9438" s="72" t="s">
        <v>159</v>
      </c>
    </row>
    <row r="9439" spans="2:13" x14ac:dyDescent="0.25">
      <c r="B9439" s="72" t="s">
        <v>143</v>
      </c>
      <c r="C9439" s="72" t="s">
        <v>144</v>
      </c>
      <c r="D9439" s="72" t="s">
        <v>12</v>
      </c>
      <c r="E9439" s="72" t="s">
        <v>152</v>
      </c>
      <c r="F9439" s="73">
        <v>-77205</v>
      </c>
      <c r="G9439" s="72" t="s">
        <v>14</v>
      </c>
      <c r="H9439" s="72" t="s">
        <v>155</v>
      </c>
      <c r="I9439" s="72" t="s">
        <v>16</v>
      </c>
      <c r="J9439" s="72" t="s">
        <v>18</v>
      </c>
      <c r="K9439" s="72" t="s">
        <v>33</v>
      </c>
      <c r="L9439" s="72" t="s">
        <v>410</v>
      </c>
      <c r="M9439" s="72"/>
    </row>
    <row r="9440" spans="2:13" x14ac:dyDescent="0.25">
      <c r="B9440" s="72" t="s">
        <v>143</v>
      </c>
      <c r="C9440" s="72" t="s">
        <v>144</v>
      </c>
      <c r="D9440" s="72" t="s">
        <v>12</v>
      </c>
      <c r="E9440" s="72" t="s">
        <v>197</v>
      </c>
      <c r="F9440" s="73">
        <v>19527</v>
      </c>
      <c r="G9440" s="72" t="s">
        <v>14</v>
      </c>
      <c r="H9440" s="72" t="s">
        <v>15</v>
      </c>
      <c r="I9440" s="72" t="s">
        <v>16</v>
      </c>
      <c r="J9440" s="72" t="s">
        <v>18</v>
      </c>
      <c r="K9440" s="72" t="s">
        <v>33</v>
      </c>
      <c r="L9440" s="72" t="s">
        <v>410</v>
      </c>
      <c r="M9440" s="72" t="s">
        <v>186</v>
      </c>
    </row>
    <row r="9441" spans="2:13" x14ac:dyDescent="0.25">
      <c r="B9441" s="72" t="s">
        <v>143</v>
      </c>
      <c r="C9441" s="72" t="s">
        <v>144</v>
      </c>
      <c r="D9441" s="72" t="s">
        <v>12</v>
      </c>
      <c r="E9441" s="72" t="s">
        <v>201</v>
      </c>
      <c r="F9441" s="73">
        <v>234681</v>
      </c>
      <c r="G9441" s="72" t="s">
        <v>14</v>
      </c>
      <c r="H9441" s="72" t="s">
        <v>15</v>
      </c>
      <c r="I9441" s="72" t="s">
        <v>16</v>
      </c>
      <c r="J9441" s="72" t="s">
        <v>18</v>
      </c>
      <c r="K9441" s="72" t="s">
        <v>147</v>
      </c>
      <c r="L9441" s="72" t="s">
        <v>158</v>
      </c>
      <c r="M9441" s="72" t="s">
        <v>159</v>
      </c>
    </row>
    <row r="9442" spans="2:13" x14ac:dyDescent="0.25">
      <c r="B9442" s="72" t="s">
        <v>143</v>
      </c>
      <c r="C9442" s="72" t="s">
        <v>144</v>
      </c>
      <c r="D9442" s="72" t="s">
        <v>12</v>
      </c>
      <c r="E9442" s="72" t="s">
        <v>177</v>
      </c>
      <c r="F9442" s="73">
        <v>2992</v>
      </c>
      <c r="G9442" s="72" t="s">
        <v>14</v>
      </c>
      <c r="H9442" s="72" t="s">
        <v>15</v>
      </c>
      <c r="I9442" s="72" t="s">
        <v>16</v>
      </c>
      <c r="J9442" s="72" t="s">
        <v>18</v>
      </c>
      <c r="K9442" s="72" t="s">
        <v>257</v>
      </c>
      <c r="L9442" s="72" t="s">
        <v>669</v>
      </c>
      <c r="M9442" s="72"/>
    </row>
    <row r="9443" spans="2:13" x14ac:dyDescent="0.25">
      <c r="B9443" s="72" t="s">
        <v>143</v>
      </c>
      <c r="C9443" s="72" t="s">
        <v>144</v>
      </c>
      <c r="D9443" s="72" t="s">
        <v>12</v>
      </c>
      <c r="E9443" s="72" t="s">
        <v>188</v>
      </c>
      <c r="F9443" s="73">
        <v>4852970</v>
      </c>
      <c r="G9443" s="72" t="s">
        <v>14</v>
      </c>
      <c r="H9443" s="72" t="s">
        <v>155</v>
      </c>
      <c r="I9443" s="72" t="s">
        <v>16</v>
      </c>
      <c r="J9443" s="72" t="s">
        <v>18</v>
      </c>
      <c r="K9443" s="72" t="s">
        <v>33</v>
      </c>
      <c r="L9443" s="72" t="s">
        <v>402</v>
      </c>
      <c r="M9443" s="72" t="s">
        <v>163</v>
      </c>
    </row>
    <row r="9444" spans="2:13" x14ac:dyDescent="0.25">
      <c r="B9444" s="72" t="s">
        <v>143</v>
      </c>
      <c r="C9444" s="72" t="s">
        <v>144</v>
      </c>
      <c r="D9444" s="72" t="s">
        <v>12</v>
      </c>
      <c r="E9444" s="72" t="s">
        <v>183</v>
      </c>
      <c r="F9444" s="73">
        <v>32141</v>
      </c>
      <c r="G9444" s="72" t="s">
        <v>14</v>
      </c>
      <c r="H9444" s="72" t="s">
        <v>155</v>
      </c>
      <c r="I9444" s="72" t="s">
        <v>16</v>
      </c>
      <c r="J9444" s="72" t="s">
        <v>18</v>
      </c>
      <c r="K9444" s="72" t="s">
        <v>33</v>
      </c>
      <c r="L9444" s="72" t="s">
        <v>362</v>
      </c>
      <c r="M9444" s="72" t="s">
        <v>248</v>
      </c>
    </row>
    <row r="9445" spans="2:13" x14ac:dyDescent="0.25">
      <c r="B9445" s="72" t="s">
        <v>143</v>
      </c>
      <c r="C9445" s="72" t="s">
        <v>144</v>
      </c>
      <c r="D9445" s="72" t="s">
        <v>12</v>
      </c>
      <c r="E9445" s="72" t="s">
        <v>164</v>
      </c>
      <c r="F9445" s="73">
        <v>-146845</v>
      </c>
      <c r="G9445" s="72" t="s">
        <v>14</v>
      </c>
      <c r="H9445" s="72" t="s">
        <v>155</v>
      </c>
      <c r="I9445" s="72" t="s">
        <v>16</v>
      </c>
      <c r="J9445" s="72" t="s">
        <v>18</v>
      </c>
      <c r="K9445" s="72" t="s">
        <v>33</v>
      </c>
      <c r="L9445" s="72" t="s">
        <v>228</v>
      </c>
      <c r="M9445" s="72"/>
    </row>
    <row r="9446" spans="2:13" x14ac:dyDescent="0.25">
      <c r="B9446" s="72" t="s">
        <v>143</v>
      </c>
      <c r="C9446" s="72" t="s">
        <v>144</v>
      </c>
      <c r="D9446" s="72" t="s">
        <v>12</v>
      </c>
      <c r="E9446" s="72" t="s">
        <v>152</v>
      </c>
      <c r="F9446" s="73">
        <v>-49647</v>
      </c>
      <c r="G9446" s="72" t="s">
        <v>14</v>
      </c>
      <c r="H9446" s="72" t="s">
        <v>155</v>
      </c>
      <c r="I9446" s="72" t="s">
        <v>16</v>
      </c>
      <c r="J9446" s="72" t="s">
        <v>18</v>
      </c>
      <c r="K9446" s="72" t="s">
        <v>147</v>
      </c>
      <c r="L9446" s="72" t="s">
        <v>295</v>
      </c>
      <c r="M9446" s="72"/>
    </row>
    <row r="9447" spans="2:13" x14ac:dyDescent="0.25">
      <c r="B9447" s="72" t="s">
        <v>143</v>
      </c>
      <c r="C9447" s="72" t="s">
        <v>144</v>
      </c>
      <c r="D9447" s="72" t="s">
        <v>12</v>
      </c>
      <c r="E9447" s="72" t="s">
        <v>199</v>
      </c>
      <c r="F9447" s="73">
        <v>1183</v>
      </c>
      <c r="G9447" s="72" t="s">
        <v>14</v>
      </c>
      <c r="H9447" s="72" t="s">
        <v>15</v>
      </c>
      <c r="I9447" s="72" t="s">
        <v>16</v>
      </c>
      <c r="J9447" s="72" t="s">
        <v>18</v>
      </c>
      <c r="K9447" s="72" t="s">
        <v>33</v>
      </c>
      <c r="L9447" s="72" t="s">
        <v>430</v>
      </c>
      <c r="M9447" s="72"/>
    </row>
    <row r="9448" spans="2:13" x14ac:dyDescent="0.25">
      <c r="B9448" s="72" t="s">
        <v>143</v>
      </c>
      <c r="C9448" s="72" t="s">
        <v>144</v>
      </c>
      <c r="D9448" s="72" t="s">
        <v>12</v>
      </c>
      <c r="E9448" s="72" t="s">
        <v>177</v>
      </c>
      <c r="F9448" s="73">
        <v>30959</v>
      </c>
      <c r="G9448" s="72" t="s">
        <v>14</v>
      </c>
      <c r="H9448" s="72" t="s">
        <v>15</v>
      </c>
      <c r="I9448" s="72" t="s">
        <v>16</v>
      </c>
      <c r="J9448" s="72" t="s">
        <v>18</v>
      </c>
      <c r="K9448" s="72" t="s">
        <v>147</v>
      </c>
      <c r="L9448" s="72" t="s">
        <v>580</v>
      </c>
      <c r="M9448" s="72"/>
    </row>
    <row r="9449" spans="2:13" x14ac:dyDescent="0.25">
      <c r="B9449" s="72" t="s">
        <v>143</v>
      </c>
      <c r="C9449" s="72" t="s">
        <v>144</v>
      </c>
      <c r="D9449" s="72" t="s">
        <v>12</v>
      </c>
      <c r="E9449" s="72" t="s">
        <v>878</v>
      </c>
      <c r="F9449" s="73">
        <v>63790730</v>
      </c>
      <c r="G9449" s="72" t="s">
        <v>14</v>
      </c>
      <c r="H9449" s="72" t="s">
        <v>15</v>
      </c>
      <c r="I9449" s="72" t="s">
        <v>16</v>
      </c>
      <c r="J9449" s="72" t="s">
        <v>18</v>
      </c>
      <c r="K9449" s="72" t="s">
        <v>205</v>
      </c>
      <c r="L9449" s="72" t="s">
        <v>401</v>
      </c>
      <c r="M9449" s="72" t="s">
        <v>811</v>
      </c>
    </row>
    <row r="9450" spans="2:13" x14ac:dyDescent="0.25">
      <c r="B9450" s="72" t="s">
        <v>143</v>
      </c>
      <c r="C9450" s="72" t="s">
        <v>144</v>
      </c>
      <c r="D9450" s="72" t="s">
        <v>12</v>
      </c>
      <c r="E9450" s="72" t="s">
        <v>177</v>
      </c>
      <c r="F9450" s="73">
        <v>62812</v>
      </c>
      <c r="G9450" s="72" t="s">
        <v>14</v>
      </c>
      <c r="H9450" s="72" t="s">
        <v>15</v>
      </c>
      <c r="I9450" s="72" t="s">
        <v>16</v>
      </c>
      <c r="J9450" s="72" t="s">
        <v>18</v>
      </c>
      <c r="K9450" s="72" t="s">
        <v>189</v>
      </c>
      <c r="L9450" s="72" t="s">
        <v>685</v>
      </c>
      <c r="M9450" s="72"/>
    </row>
    <row r="9451" spans="2:13" x14ac:dyDescent="0.25">
      <c r="B9451" s="72" t="s">
        <v>143</v>
      </c>
      <c r="C9451" s="72" t="s">
        <v>144</v>
      </c>
      <c r="D9451" s="72" t="s">
        <v>12</v>
      </c>
      <c r="E9451" s="72" t="s">
        <v>177</v>
      </c>
      <c r="F9451" s="73">
        <v>198840</v>
      </c>
      <c r="G9451" s="72" t="s">
        <v>14</v>
      </c>
      <c r="H9451" s="72" t="s">
        <v>15</v>
      </c>
      <c r="I9451" s="72" t="s">
        <v>16</v>
      </c>
      <c r="J9451" s="72" t="s">
        <v>18</v>
      </c>
      <c r="K9451" s="72" t="s">
        <v>257</v>
      </c>
      <c r="L9451" s="72" t="s">
        <v>581</v>
      </c>
      <c r="M9451" s="72"/>
    </row>
    <row r="9452" spans="2:13" x14ac:dyDescent="0.25">
      <c r="B9452" s="72" t="s">
        <v>143</v>
      </c>
      <c r="C9452" s="72" t="s">
        <v>144</v>
      </c>
      <c r="D9452" s="72" t="s">
        <v>12</v>
      </c>
      <c r="E9452" s="72" t="s">
        <v>197</v>
      </c>
      <c r="F9452" s="73">
        <v>300098</v>
      </c>
      <c r="G9452" s="72" t="s">
        <v>14</v>
      </c>
      <c r="H9452" s="72" t="s">
        <v>155</v>
      </c>
      <c r="I9452" s="72" t="s">
        <v>16</v>
      </c>
      <c r="J9452" s="72" t="s">
        <v>18</v>
      </c>
      <c r="K9452" s="72" t="s">
        <v>21</v>
      </c>
      <c r="L9452" s="72" t="s">
        <v>711</v>
      </c>
      <c r="M9452" s="72" t="s">
        <v>163</v>
      </c>
    </row>
    <row r="9453" spans="2:13" x14ac:dyDescent="0.25">
      <c r="B9453" s="72" t="s">
        <v>143</v>
      </c>
      <c r="C9453" s="72" t="s">
        <v>144</v>
      </c>
      <c r="D9453" s="72" t="s">
        <v>12</v>
      </c>
      <c r="E9453" s="72" t="s">
        <v>383</v>
      </c>
      <c r="F9453" s="73">
        <v>46228</v>
      </c>
      <c r="G9453" s="72" t="s">
        <v>14</v>
      </c>
      <c r="H9453" s="72" t="s">
        <v>15</v>
      </c>
      <c r="I9453" s="72" t="s">
        <v>16</v>
      </c>
      <c r="J9453" s="72" t="s">
        <v>18</v>
      </c>
      <c r="K9453" s="72" t="s">
        <v>33</v>
      </c>
      <c r="L9453" s="72" t="s">
        <v>179</v>
      </c>
      <c r="M9453" s="72" t="s">
        <v>522</v>
      </c>
    </row>
    <row r="9454" spans="2:13" x14ac:dyDescent="0.25">
      <c r="B9454" s="72" t="s">
        <v>143</v>
      </c>
      <c r="C9454" s="72" t="s">
        <v>144</v>
      </c>
      <c r="D9454" s="72" t="s">
        <v>12</v>
      </c>
      <c r="E9454" s="72" t="s">
        <v>188</v>
      </c>
      <c r="F9454" s="73">
        <v>51666</v>
      </c>
      <c r="G9454" s="72" t="s">
        <v>14</v>
      </c>
      <c r="H9454" s="72" t="s">
        <v>15</v>
      </c>
      <c r="I9454" s="72" t="s">
        <v>16</v>
      </c>
      <c r="J9454" s="72" t="s">
        <v>18</v>
      </c>
      <c r="K9454" s="72" t="s">
        <v>33</v>
      </c>
      <c r="L9454" s="72" t="s">
        <v>752</v>
      </c>
      <c r="M9454" s="72" t="s">
        <v>163</v>
      </c>
    </row>
    <row r="9455" spans="2:13" x14ac:dyDescent="0.25">
      <c r="B9455" s="72" t="s">
        <v>143</v>
      </c>
      <c r="C9455" s="72" t="s">
        <v>144</v>
      </c>
      <c r="D9455" s="72" t="s">
        <v>12</v>
      </c>
      <c r="E9455" s="72" t="s">
        <v>145</v>
      </c>
      <c r="F9455" s="73">
        <v>-29170</v>
      </c>
      <c r="G9455" s="72" t="s">
        <v>14</v>
      </c>
      <c r="H9455" s="72" t="s">
        <v>155</v>
      </c>
      <c r="I9455" s="72" t="s">
        <v>16</v>
      </c>
      <c r="J9455" s="72" t="s">
        <v>18</v>
      </c>
      <c r="K9455" s="72" t="s">
        <v>267</v>
      </c>
      <c r="L9455" s="72" t="s">
        <v>308</v>
      </c>
      <c r="M9455" s="72"/>
    </row>
    <row r="9456" spans="2:13" x14ac:dyDescent="0.25">
      <c r="B9456" s="72" t="s">
        <v>143</v>
      </c>
      <c r="C9456" s="72" t="s">
        <v>144</v>
      </c>
      <c r="D9456" s="72" t="s">
        <v>12</v>
      </c>
      <c r="E9456" s="72" t="s">
        <v>145</v>
      </c>
      <c r="F9456" s="73">
        <v>-171287</v>
      </c>
      <c r="G9456" s="72" t="s">
        <v>14</v>
      </c>
      <c r="H9456" s="72" t="s">
        <v>15</v>
      </c>
      <c r="I9456" s="72" t="s">
        <v>16</v>
      </c>
      <c r="J9456" s="72" t="s">
        <v>18</v>
      </c>
      <c r="K9456" s="72" t="s">
        <v>21</v>
      </c>
      <c r="L9456" s="72" t="s">
        <v>711</v>
      </c>
      <c r="M9456" s="72"/>
    </row>
    <row r="9457" spans="2:13" x14ac:dyDescent="0.25">
      <c r="B9457" s="72" t="s">
        <v>143</v>
      </c>
      <c r="C9457" s="72" t="s">
        <v>144</v>
      </c>
      <c r="D9457" s="72" t="s">
        <v>12</v>
      </c>
      <c r="E9457" s="72" t="s">
        <v>149</v>
      </c>
      <c r="F9457" s="73">
        <v>4256037</v>
      </c>
      <c r="G9457" s="72" t="s">
        <v>14</v>
      </c>
      <c r="H9457" s="72" t="s">
        <v>15</v>
      </c>
      <c r="I9457" s="72" t="s">
        <v>16</v>
      </c>
      <c r="J9457" s="72" t="s">
        <v>18</v>
      </c>
      <c r="K9457" s="72" t="s">
        <v>214</v>
      </c>
      <c r="L9457" s="72" t="s">
        <v>422</v>
      </c>
      <c r="M9457" s="72" t="s">
        <v>151</v>
      </c>
    </row>
    <row r="9458" spans="2:13" x14ac:dyDescent="0.25">
      <c r="B9458" s="72" t="s">
        <v>143</v>
      </c>
      <c r="C9458" s="72" t="s">
        <v>144</v>
      </c>
      <c r="D9458" s="72" t="s">
        <v>12</v>
      </c>
      <c r="E9458" s="72" t="s">
        <v>282</v>
      </c>
      <c r="F9458" s="73">
        <v>-6476</v>
      </c>
      <c r="G9458" s="72" t="s">
        <v>14</v>
      </c>
      <c r="H9458" s="72" t="s">
        <v>15</v>
      </c>
      <c r="I9458" s="72" t="s">
        <v>16</v>
      </c>
      <c r="J9458" s="72" t="s">
        <v>18</v>
      </c>
      <c r="K9458" s="72" t="s">
        <v>21</v>
      </c>
      <c r="L9458" s="72" t="s">
        <v>272</v>
      </c>
      <c r="M9458" s="72"/>
    </row>
    <row r="9459" spans="2:13" x14ac:dyDescent="0.25">
      <c r="B9459" s="72" t="s">
        <v>143</v>
      </c>
      <c r="C9459" s="72" t="s">
        <v>144</v>
      </c>
      <c r="D9459" s="72" t="s">
        <v>12</v>
      </c>
      <c r="E9459" s="72" t="s">
        <v>219</v>
      </c>
      <c r="F9459" s="73">
        <v>50096</v>
      </c>
      <c r="G9459" s="72" t="s">
        <v>14</v>
      </c>
      <c r="H9459" s="72" t="s">
        <v>155</v>
      </c>
      <c r="I9459" s="72" t="s">
        <v>16</v>
      </c>
      <c r="J9459" s="72" t="s">
        <v>18</v>
      </c>
      <c r="K9459" s="72" t="s">
        <v>33</v>
      </c>
      <c r="L9459" s="72" t="s">
        <v>805</v>
      </c>
      <c r="M9459" s="72"/>
    </row>
    <row r="9460" spans="2:13" x14ac:dyDescent="0.25">
      <c r="B9460" s="72" t="s">
        <v>143</v>
      </c>
      <c r="C9460" s="72" t="s">
        <v>144</v>
      </c>
      <c r="D9460" s="72" t="s">
        <v>12</v>
      </c>
      <c r="E9460" s="72" t="s">
        <v>199</v>
      </c>
      <c r="F9460" s="73">
        <v>120136</v>
      </c>
      <c r="G9460" s="72" t="s">
        <v>14</v>
      </c>
      <c r="H9460" s="72" t="s">
        <v>15</v>
      </c>
      <c r="I9460" s="72" t="s">
        <v>16</v>
      </c>
      <c r="J9460" s="72" t="s">
        <v>18</v>
      </c>
      <c r="K9460" s="72" t="s">
        <v>161</v>
      </c>
      <c r="L9460" s="72" t="s">
        <v>341</v>
      </c>
      <c r="M9460" s="72"/>
    </row>
    <row r="9461" spans="2:13" x14ac:dyDescent="0.25">
      <c r="B9461" s="72" t="s">
        <v>143</v>
      </c>
      <c r="C9461" s="72" t="s">
        <v>144</v>
      </c>
      <c r="D9461" s="72" t="s">
        <v>12</v>
      </c>
      <c r="E9461" s="72" t="s">
        <v>183</v>
      </c>
      <c r="F9461" s="73">
        <v>21213</v>
      </c>
      <c r="G9461" s="72" t="s">
        <v>14</v>
      </c>
      <c r="H9461" s="72" t="s">
        <v>155</v>
      </c>
      <c r="I9461" s="72" t="s">
        <v>16</v>
      </c>
      <c r="J9461" s="72" t="s">
        <v>18</v>
      </c>
      <c r="K9461" s="72" t="s">
        <v>33</v>
      </c>
      <c r="L9461" s="72" t="s">
        <v>409</v>
      </c>
      <c r="M9461" s="72" t="s">
        <v>186</v>
      </c>
    </row>
    <row r="9462" spans="2:13" x14ac:dyDescent="0.25">
      <c r="B9462" s="72" t="s">
        <v>143</v>
      </c>
      <c r="C9462" s="72" t="s">
        <v>144</v>
      </c>
      <c r="D9462" s="72" t="s">
        <v>12</v>
      </c>
      <c r="E9462" s="72" t="s">
        <v>199</v>
      </c>
      <c r="F9462" s="73">
        <v>188633</v>
      </c>
      <c r="G9462" s="72" t="s">
        <v>14</v>
      </c>
      <c r="H9462" s="72" t="s">
        <v>15</v>
      </c>
      <c r="I9462" s="72" t="s">
        <v>16</v>
      </c>
      <c r="J9462" s="72" t="s">
        <v>18</v>
      </c>
      <c r="K9462" s="72" t="s">
        <v>189</v>
      </c>
      <c r="L9462" s="72" t="s">
        <v>421</v>
      </c>
      <c r="M9462" s="72"/>
    </row>
    <row r="9463" spans="2:13" x14ac:dyDescent="0.25">
      <c r="B9463" s="72" t="s">
        <v>143</v>
      </c>
      <c r="C9463" s="72" t="s">
        <v>144</v>
      </c>
      <c r="D9463" s="72" t="s">
        <v>12</v>
      </c>
      <c r="E9463" s="72" t="s">
        <v>219</v>
      </c>
      <c r="F9463" s="73">
        <v>691</v>
      </c>
      <c r="G9463" s="72" t="s">
        <v>14</v>
      </c>
      <c r="H9463" s="72" t="s">
        <v>155</v>
      </c>
      <c r="I9463" s="72" t="s">
        <v>16</v>
      </c>
      <c r="J9463" s="72" t="s">
        <v>18</v>
      </c>
      <c r="K9463" s="72" t="s">
        <v>33</v>
      </c>
      <c r="L9463" s="72" t="s">
        <v>672</v>
      </c>
      <c r="M9463" s="72"/>
    </row>
    <row r="9464" spans="2:13" x14ac:dyDescent="0.25">
      <c r="B9464" s="72" t="s">
        <v>143</v>
      </c>
      <c r="C9464" s="72" t="s">
        <v>144</v>
      </c>
      <c r="D9464" s="72" t="s">
        <v>12</v>
      </c>
      <c r="E9464" s="72" t="s">
        <v>242</v>
      </c>
      <c r="F9464" s="73">
        <v>-1256</v>
      </c>
      <c r="G9464" s="72" t="s">
        <v>14</v>
      </c>
      <c r="H9464" s="72" t="s">
        <v>155</v>
      </c>
      <c r="I9464" s="72" t="s">
        <v>16</v>
      </c>
      <c r="J9464" s="72" t="s">
        <v>18</v>
      </c>
      <c r="K9464" s="72" t="s">
        <v>33</v>
      </c>
      <c r="L9464" s="72" t="s">
        <v>354</v>
      </c>
      <c r="M9464" s="72"/>
    </row>
    <row r="9465" spans="2:13" x14ac:dyDescent="0.25">
      <c r="B9465" s="72" t="s">
        <v>143</v>
      </c>
      <c r="C9465" s="72" t="s">
        <v>144</v>
      </c>
      <c r="D9465" s="72" t="s">
        <v>12</v>
      </c>
      <c r="E9465" s="72" t="s">
        <v>219</v>
      </c>
      <c r="F9465" s="73">
        <v>221684</v>
      </c>
      <c r="G9465" s="72" t="s">
        <v>14</v>
      </c>
      <c r="H9465" s="72" t="s">
        <v>15</v>
      </c>
      <c r="I9465" s="72" t="s">
        <v>16</v>
      </c>
      <c r="J9465" s="72" t="s">
        <v>18</v>
      </c>
      <c r="K9465" s="72" t="s">
        <v>33</v>
      </c>
      <c r="L9465" s="72" t="s">
        <v>34</v>
      </c>
      <c r="M9465" s="72"/>
    </row>
    <row r="9466" spans="2:13" x14ac:dyDescent="0.25">
      <c r="B9466" s="72" t="s">
        <v>143</v>
      </c>
      <c r="C9466" s="72" t="s">
        <v>144</v>
      </c>
      <c r="D9466" s="72" t="s">
        <v>12</v>
      </c>
      <c r="E9466" s="72" t="s">
        <v>157</v>
      </c>
      <c r="F9466" s="73">
        <v>908650</v>
      </c>
      <c r="G9466" s="72" t="s">
        <v>14</v>
      </c>
      <c r="H9466" s="72" t="s">
        <v>15</v>
      </c>
      <c r="I9466" s="72" t="s">
        <v>16</v>
      </c>
      <c r="J9466" s="72" t="s">
        <v>18</v>
      </c>
      <c r="K9466" s="72" t="s">
        <v>147</v>
      </c>
      <c r="L9466" s="72" t="s">
        <v>444</v>
      </c>
      <c r="M9466" s="72" t="s">
        <v>322</v>
      </c>
    </row>
    <row r="9467" spans="2:13" x14ac:dyDescent="0.25">
      <c r="B9467" s="72" t="s">
        <v>143</v>
      </c>
      <c r="C9467" s="72" t="s">
        <v>144</v>
      </c>
      <c r="D9467" s="72" t="s">
        <v>12</v>
      </c>
      <c r="E9467" s="72" t="s">
        <v>199</v>
      </c>
      <c r="F9467" s="73">
        <v>340428</v>
      </c>
      <c r="G9467" s="72" t="s">
        <v>14</v>
      </c>
      <c r="H9467" s="72" t="s">
        <v>15</v>
      </c>
      <c r="I9467" s="72" t="s">
        <v>16</v>
      </c>
      <c r="J9467" s="72" t="s">
        <v>18</v>
      </c>
      <c r="K9467" s="72" t="s">
        <v>267</v>
      </c>
      <c r="L9467" s="72" t="s">
        <v>579</v>
      </c>
      <c r="M9467" s="72"/>
    </row>
    <row r="9468" spans="2:13" x14ac:dyDescent="0.25">
      <c r="B9468" s="72" t="s">
        <v>143</v>
      </c>
      <c r="C9468" s="72" t="s">
        <v>144</v>
      </c>
      <c r="D9468" s="72" t="s">
        <v>12</v>
      </c>
      <c r="E9468" s="72" t="s">
        <v>227</v>
      </c>
      <c r="F9468" s="73">
        <v>34829</v>
      </c>
      <c r="G9468" s="72" t="s">
        <v>14</v>
      </c>
      <c r="H9468" s="72" t="s">
        <v>15</v>
      </c>
      <c r="I9468" s="72" t="s">
        <v>136</v>
      </c>
      <c r="J9468" s="72" t="s">
        <v>18</v>
      </c>
      <c r="K9468" s="72" t="s">
        <v>147</v>
      </c>
      <c r="L9468" s="72" t="s">
        <v>327</v>
      </c>
      <c r="M9468" s="72" t="s">
        <v>151</v>
      </c>
    </row>
    <row r="9469" spans="2:13" x14ac:dyDescent="0.25">
      <c r="B9469" s="72" t="s">
        <v>143</v>
      </c>
      <c r="C9469" s="72" t="s">
        <v>144</v>
      </c>
      <c r="D9469" s="72" t="s">
        <v>12</v>
      </c>
      <c r="E9469" s="72" t="s">
        <v>227</v>
      </c>
      <c r="F9469" s="73">
        <v>8765</v>
      </c>
      <c r="G9469" s="72" t="s">
        <v>14</v>
      </c>
      <c r="H9469" s="72" t="s">
        <v>15</v>
      </c>
      <c r="I9469" s="72" t="s">
        <v>16</v>
      </c>
      <c r="J9469" s="72" t="s">
        <v>18</v>
      </c>
      <c r="K9469" s="72" t="s">
        <v>24</v>
      </c>
      <c r="L9469" s="72" t="s">
        <v>794</v>
      </c>
      <c r="M9469" s="72" t="s">
        <v>191</v>
      </c>
    </row>
    <row r="9470" spans="2:13" x14ac:dyDescent="0.25">
      <c r="B9470" s="72" t="s">
        <v>143</v>
      </c>
      <c r="C9470" s="72" t="s">
        <v>144</v>
      </c>
      <c r="D9470" s="72" t="s">
        <v>12</v>
      </c>
      <c r="E9470" s="72" t="s">
        <v>188</v>
      </c>
      <c r="F9470" s="73">
        <v>167575</v>
      </c>
      <c r="G9470" s="72" t="s">
        <v>14</v>
      </c>
      <c r="H9470" s="72" t="s">
        <v>15</v>
      </c>
      <c r="I9470" s="72" t="s">
        <v>16</v>
      </c>
      <c r="J9470" s="72" t="s">
        <v>18</v>
      </c>
      <c r="K9470" s="72" t="s">
        <v>24</v>
      </c>
      <c r="L9470" s="72" t="s">
        <v>794</v>
      </c>
      <c r="M9470" s="72" t="s">
        <v>151</v>
      </c>
    </row>
    <row r="9471" spans="2:13" x14ac:dyDescent="0.25">
      <c r="B9471" s="72" t="s">
        <v>143</v>
      </c>
      <c r="C9471" s="72" t="s">
        <v>144</v>
      </c>
      <c r="D9471" s="72" t="s">
        <v>12</v>
      </c>
      <c r="E9471" s="72" t="s">
        <v>152</v>
      </c>
      <c r="F9471" s="73">
        <v>-98405</v>
      </c>
      <c r="G9471" s="72" t="s">
        <v>14</v>
      </c>
      <c r="H9471" s="72" t="s">
        <v>15</v>
      </c>
      <c r="I9471" s="72" t="s">
        <v>16</v>
      </c>
      <c r="J9471" s="72" t="s">
        <v>18</v>
      </c>
      <c r="K9471" s="72" t="s">
        <v>147</v>
      </c>
      <c r="L9471" s="72" t="s">
        <v>475</v>
      </c>
      <c r="M9471" s="72"/>
    </row>
    <row r="9472" spans="2:13" x14ac:dyDescent="0.25">
      <c r="B9472" s="72" t="s">
        <v>143</v>
      </c>
      <c r="C9472" s="72" t="s">
        <v>144</v>
      </c>
      <c r="D9472" s="72" t="s">
        <v>12</v>
      </c>
      <c r="E9472" s="72" t="s">
        <v>227</v>
      </c>
      <c r="F9472" s="73">
        <v>260420</v>
      </c>
      <c r="G9472" s="72" t="s">
        <v>14</v>
      </c>
      <c r="H9472" s="72" t="s">
        <v>15</v>
      </c>
      <c r="I9472" s="72" t="s">
        <v>16</v>
      </c>
      <c r="J9472" s="72" t="s">
        <v>18</v>
      </c>
      <c r="K9472" s="72" t="s">
        <v>189</v>
      </c>
      <c r="L9472" s="72" t="s">
        <v>324</v>
      </c>
      <c r="M9472" s="72" t="s">
        <v>248</v>
      </c>
    </row>
    <row r="9473" spans="2:13" x14ac:dyDescent="0.25">
      <c r="B9473" s="72" t="s">
        <v>143</v>
      </c>
      <c r="C9473" s="72" t="s">
        <v>144</v>
      </c>
      <c r="D9473" s="72" t="s">
        <v>12</v>
      </c>
      <c r="E9473" s="72" t="s">
        <v>152</v>
      </c>
      <c r="F9473" s="73">
        <v>-908</v>
      </c>
      <c r="G9473" s="72" t="s">
        <v>14</v>
      </c>
      <c r="H9473" s="72" t="s">
        <v>15</v>
      </c>
      <c r="I9473" s="72" t="s">
        <v>16</v>
      </c>
      <c r="J9473" s="72" t="s">
        <v>18</v>
      </c>
      <c r="K9473" s="72" t="s">
        <v>257</v>
      </c>
      <c r="L9473" s="72" t="s">
        <v>806</v>
      </c>
      <c r="M9473" s="72"/>
    </row>
    <row r="9474" spans="2:13" x14ac:dyDescent="0.25">
      <c r="B9474" s="72" t="s">
        <v>143</v>
      </c>
      <c r="C9474" s="72" t="s">
        <v>144</v>
      </c>
      <c r="D9474" s="72" t="s">
        <v>12</v>
      </c>
      <c r="E9474" s="72" t="s">
        <v>188</v>
      </c>
      <c r="F9474" s="73">
        <v>65966</v>
      </c>
      <c r="G9474" s="72" t="s">
        <v>14</v>
      </c>
      <c r="H9474" s="72" t="s">
        <v>15</v>
      </c>
      <c r="I9474" s="72" t="s">
        <v>16</v>
      </c>
      <c r="J9474" s="72" t="s">
        <v>220</v>
      </c>
      <c r="K9474" s="72" t="s">
        <v>33</v>
      </c>
      <c r="L9474" s="72" t="s">
        <v>869</v>
      </c>
      <c r="M9474" s="72" t="s">
        <v>151</v>
      </c>
    </row>
    <row r="9475" spans="2:13" x14ac:dyDescent="0.25">
      <c r="B9475" s="72" t="s">
        <v>143</v>
      </c>
      <c r="C9475" s="72" t="s">
        <v>144</v>
      </c>
      <c r="D9475" s="72" t="s">
        <v>12</v>
      </c>
      <c r="E9475" s="72" t="s">
        <v>149</v>
      </c>
      <c r="F9475" s="73">
        <v>4853862</v>
      </c>
      <c r="G9475" s="72" t="s">
        <v>14</v>
      </c>
      <c r="H9475" s="72" t="s">
        <v>155</v>
      </c>
      <c r="I9475" s="72" t="s">
        <v>16</v>
      </c>
      <c r="J9475" s="72" t="s">
        <v>18</v>
      </c>
      <c r="K9475" s="72" t="s">
        <v>33</v>
      </c>
      <c r="L9475" s="72" t="s">
        <v>320</v>
      </c>
      <c r="M9475" s="72" t="s">
        <v>151</v>
      </c>
    </row>
    <row r="9476" spans="2:13" x14ac:dyDescent="0.25">
      <c r="B9476" s="72" t="s">
        <v>143</v>
      </c>
      <c r="C9476" s="72" t="s">
        <v>144</v>
      </c>
      <c r="D9476" s="72" t="s">
        <v>12</v>
      </c>
      <c r="E9476" s="72" t="s">
        <v>145</v>
      </c>
      <c r="F9476" s="73">
        <v>-9655</v>
      </c>
      <c r="G9476" s="72" t="s">
        <v>14</v>
      </c>
      <c r="H9476" s="72" t="s">
        <v>15</v>
      </c>
      <c r="I9476" s="72" t="s">
        <v>16</v>
      </c>
      <c r="J9476" s="72" t="s">
        <v>18</v>
      </c>
      <c r="K9476" s="72" t="s">
        <v>33</v>
      </c>
      <c r="L9476" s="72" t="s">
        <v>442</v>
      </c>
      <c r="M9476" s="72"/>
    </row>
    <row r="9477" spans="2:13" x14ac:dyDescent="0.25">
      <c r="B9477" s="72" t="s">
        <v>143</v>
      </c>
      <c r="C9477" s="72" t="s">
        <v>144</v>
      </c>
      <c r="D9477" s="72" t="s">
        <v>12</v>
      </c>
      <c r="E9477" s="72" t="s">
        <v>219</v>
      </c>
      <c r="F9477" s="73">
        <v>5084116</v>
      </c>
      <c r="G9477" s="72" t="s">
        <v>14</v>
      </c>
      <c r="H9477" s="72" t="s">
        <v>15</v>
      </c>
      <c r="I9477" s="72" t="s">
        <v>16</v>
      </c>
      <c r="J9477" s="72" t="s">
        <v>18</v>
      </c>
      <c r="K9477" s="72" t="s">
        <v>147</v>
      </c>
      <c r="L9477" s="72" t="s">
        <v>217</v>
      </c>
      <c r="M9477" s="72"/>
    </row>
    <row r="9478" spans="2:13" x14ac:dyDescent="0.25">
      <c r="B9478" s="72" t="s">
        <v>143</v>
      </c>
      <c r="C9478" s="72" t="s">
        <v>144</v>
      </c>
      <c r="D9478" s="72" t="s">
        <v>12</v>
      </c>
      <c r="E9478" s="72" t="s">
        <v>145</v>
      </c>
      <c r="F9478" s="73">
        <v>-18</v>
      </c>
      <c r="G9478" s="72" t="s">
        <v>14</v>
      </c>
      <c r="H9478" s="72" t="s">
        <v>155</v>
      </c>
      <c r="I9478" s="72" t="s">
        <v>16</v>
      </c>
      <c r="J9478" s="72" t="s">
        <v>18</v>
      </c>
      <c r="K9478" s="72" t="s">
        <v>33</v>
      </c>
      <c r="L9478" s="72" t="s">
        <v>615</v>
      </c>
      <c r="M9478" s="72"/>
    </row>
    <row r="9479" spans="2:13" x14ac:dyDescent="0.25">
      <c r="B9479" s="72" t="s">
        <v>143</v>
      </c>
      <c r="C9479" s="72" t="s">
        <v>144</v>
      </c>
      <c r="D9479" s="72" t="s">
        <v>12</v>
      </c>
      <c r="E9479" s="72" t="s">
        <v>197</v>
      </c>
      <c r="F9479" s="73">
        <v>77645</v>
      </c>
      <c r="G9479" s="72" t="s">
        <v>14</v>
      </c>
      <c r="H9479" s="72" t="s">
        <v>155</v>
      </c>
      <c r="I9479" s="72" t="s">
        <v>16</v>
      </c>
      <c r="J9479" s="72" t="s">
        <v>18</v>
      </c>
      <c r="K9479" s="72" t="s">
        <v>21</v>
      </c>
      <c r="L9479" s="72" t="s">
        <v>198</v>
      </c>
      <c r="M9479" s="72" t="s">
        <v>163</v>
      </c>
    </row>
    <row r="9480" spans="2:13" x14ac:dyDescent="0.25">
      <c r="B9480" s="72" t="s">
        <v>143</v>
      </c>
      <c r="C9480" s="72" t="s">
        <v>144</v>
      </c>
      <c r="D9480" s="72" t="s">
        <v>12</v>
      </c>
      <c r="E9480" s="72" t="s">
        <v>154</v>
      </c>
      <c r="F9480" s="73">
        <v>-1577</v>
      </c>
      <c r="G9480" s="72" t="s">
        <v>14</v>
      </c>
      <c r="H9480" s="72" t="s">
        <v>155</v>
      </c>
      <c r="I9480" s="72" t="s">
        <v>16</v>
      </c>
      <c r="J9480" s="72" t="s">
        <v>18</v>
      </c>
      <c r="K9480" s="72" t="s">
        <v>33</v>
      </c>
      <c r="L9480" s="72" t="s">
        <v>588</v>
      </c>
      <c r="M9480" s="72"/>
    </row>
    <row r="9481" spans="2:13" x14ac:dyDescent="0.25">
      <c r="B9481" s="72" t="s">
        <v>143</v>
      </c>
      <c r="C9481" s="72" t="s">
        <v>144</v>
      </c>
      <c r="D9481" s="72" t="s">
        <v>12</v>
      </c>
      <c r="E9481" s="72" t="s">
        <v>213</v>
      </c>
      <c r="F9481" s="73">
        <v>141</v>
      </c>
      <c r="G9481" s="72" t="s">
        <v>14</v>
      </c>
      <c r="H9481" s="72" t="s">
        <v>15</v>
      </c>
      <c r="I9481" s="72" t="s">
        <v>16</v>
      </c>
      <c r="J9481" s="72" t="s">
        <v>18</v>
      </c>
      <c r="K9481" s="72" t="s">
        <v>214</v>
      </c>
      <c r="L9481" s="72" t="s">
        <v>614</v>
      </c>
      <c r="M9481" s="72" t="s">
        <v>172</v>
      </c>
    </row>
    <row r="9482" spans="2:13" x14ac:dyDescent="0.25">
      <c r="B9482" s="72" t="s">
        <v>143</v>
      </c>
      <c r="C9482" s="72" t="s">
        <v>144</v>
      </c>
      <c r="D9482" s="72" t="s">
        <v>12</v>
      </c>
      <c r="E9482" s="72" t="s">
        <v>646</v>
      </c>
      <c r="F9482" s="73">
        <v>241341</v>
      </c>
      <c r="G9482" s="72" t="s">
        <v>14</v>
      </c>
      <c r="H9482" s="72" t="s">
        <v>15</v>
      </c>
      <c r="I9482" s="72" t="s">
        <v>16</v>
      </c>
      <c r="J9482" s="72" t="s">
        <v>18</v>
      </c>
      <c r="K9482" s="72" t="s">
        <v>33</v>
      </c>
      <c r="L9482" s="72" t="s">
        <v>353</v>
      </c>
      <c r="M9482" s="72"/>
    </row>
    <row r="9483" spans="2:13" x14ac:dyDescent="0.25">
      <c r="B9483" s="72" t="s">
        <v>143</v>
      </c>
      <c r="C9483" s="72" t="s">
        <v>144</v>
      </c>
      <c r="D9483" s="72" t="s">
        <v>12</v>
      </c>
      <c r="E9483" s="72" t="s">
        <v>237</v>
      </c>
      <c r="F9483" s="73">
        <v>19873</v>
      </c>
      <c r="G9483" s="72" t="s">
        <v>14</v>
      </c>
      <c r="H9483" s="72" t="s">
        <v>155</v>
      </c>
      <c r="I9483" s="72" t="s">
        <v>136</v>
      </c>
      <c r="J9483" s="72" t="s">
        <v>18</v>
      </c>
      <c r="K9483" s="72" t="s">
        <v>21</v>
      </c>
      <c r="L9483" s="72" t="s">
        <v>515</v>
      </c>
      <c r="M9483" s="72" t="s">
        <v>163</v>
      </c>
    </row>
    <row r="9484" spans="2:13" x14ac:dyDescent="0.25">
      <c r="B9484" s="72" t="s">
        <v>143</v>
      </c>
      <c r="C9484" s="72" t="s">
        <v>144</v>
      </c>
      <c r="D9484" s="72" t="s">
        <v>12</v>
      </c>
      <c r="E9484" s="72" t="s">
        <v>201</v>
      </c>
      <c r="F9484" s="73">
        <v>635787</v>
      </c>
      <c r="G9484" s="72" t="s">
        <v>14</v>
      </c>
      <c r="H9484" s="72" t="s">
        <v>15</v>
      </c>
      <c r="I9484" s="72" t="s">
        <v>16</v>
      </c>
      <c r="J9484" s="72" t="s">
        <v>18</v>
      </c>
      <c r="K9484" s="72" t="s">
        <v>147</v>
      </c>
      <c r="L9484" s="72" t="s">
        <v>148</v>
      </c>
      <c r="M9484" s="72" t="s">
        <v>337</v>
      </c>
    </row>
    <row r="9485" spans="2:13" x14ac:dyDescent="0.25">
      <c r="B9485" s="72" t="s">
        <v>143</v>
      </c>
      <c r="C9485" s="72" t="s">
        <v>144</v>
      </c>
      <c r="D9485" s="72" t="s">
        <v>12</v>
      </c>
      <c r="E9485" s="72" t="s">
        <v>181</v>
      </c>
      <c r="F9485" s="73">
        <v>-3</v>
      </c>
      <c r="G9485" s="72" t="s">
        <v>14</v>
      </c>
      <c r="H9485" s="72" t="s">
        <v>155</v>
      </c>
      <c r="I9485" s="72" t="s">
        <v>16</v>
      </c>
      <c r="J9485" s="72" t="s">
        <v>18</v>
      </c>
      <c r="K9485" s="72" t="s">
        <v>33</v>
      </c>
      <c r="L9485" s="72" t="s">
        <v>789</v>
      </c>
      <c r="M9485" s="72"/>
    </row>
    <row r="9486" spans="2:13" x14ac:dyDescent="0.25">
      <c r="B9486" s="72" t="s">
        <v>143</v>
      </c>
      <c r="C9486" s="72" t="s">
        <v>144</v>
      </c>
      <c r="D9486" s="72" t="s">
        <v>12</v>
      </c>
      <c r="E9486" s="72" t="s">
        <v>177</v>
      </c>
      <c r="F9486" s="73">
        <v>1082000</v>
      </c>
      <c r="G9486" s="72" t="s">
        <v>14</v>
      </c>
      <c r="H9486" s="72" t="s">
        <v>15</v>
      </c>
      <c r="I9486" s="72" t="s">
        <v>16</v>
      </c>
      <c r="J9486" s="72" t="s">
        <v>18</v>
      </c>
      <c r="K9486" s="72" t="s">
        <v>267</v>
      </c>
      <c r="L9486" s="72" t="s">
        <v>576</v>
      </c>
      <c r="M9486" s="72"/>
    </row>
    <row r="9487" spans="2:13" x14ac:dyDescent="0.25">
      <c r="B9487" s="72" t="s">
        <v>143</v>
      </c>
      <c r="C9487" s="72" t="s">
        <v>144</v>
      </c>
      <c r="D9487" s="72" t="s">
        <v>12</v>
      </c>
      <c r="E9487" s="72" t="s">
        <v>229</v>
      </c>
      <c r="F9487" s="73">
        <v>-394</v>
      </c>
      <c r="G9487" s="72" t="s">
        <v>14</v>
      </c>
      <c r="H9487" s="72" t="s">
        <v>155</v>
      </c>
      <c r="I9487" s="72" t="s">
        <v>136</v>
      </c>
      <c r="J9487" s="72" t="s">
        <v>18</v>
      </c>
      <c r="K9487" s="72" t="s">
        <v>33</v>
      </c>
      <c r="L9487" s="72" t="s">
        <v>418</v>
      </c>
      <c r="M9487" s="72"/>
    </row>
    <row r="9488" spans="2:13" x14ac:dyDescent="0.25">
      <c r="B9488" s="72" t="s">
        <v>143</v>
      </c>
      <c r="C9488" s="72" t="s">
        <v>144</v>
      </c>
      <c r="D9488" s="72" t="s">
        <v>12</v>
      </c>
      <c r="E9488" s="72" t="s">
        <v>227</v>
      </c>
      <c r="F9488" s="73">
        <v>75181</v>
      </c>
      <c r="G9488" s="72" t="s">
        <v>14</v>
      </c>
      <c r="H9488" s="72" t="s">
        <v>15</v>
      </c>
      <c r="I9488" s="72" t="s">
        <v>16</v>
      </c>
      <c r="J9488" s="72" t="s">
        <v>18</v>
      </c>
      <c r="K9488" s="72" t="s">
        <v>189</v>
      </c>
      <c r="L9488" s="72" t="s">
        <v>500</v>
      </c>
      <c r="M9488" s="72" t="s">
        <v>191</v>
      </c>
    </row>
    <row r="9489" spans="2:13" x14ac:dyDescent="0.25">
      <c r="B9489" s="72" t="s">
        <v>143</v>
      </c>
      <c r="C9489" s="72" t="s">
        <v>144</v>
      </c>
      <c r="D9489" s="72" t="s">
        <v>12</v>
      </c>
      <c r="E9489" s="72" t="s">
        <v>244</v>
      </c>
      <c r="F9489" s="73">
        <v>150232</v>
      </c>
      <c r="G9489" s="72" t="s">
        <v>14</v>
      </c>
      <c r="H9489" s="72" t="s">
        <v>15</v>
      </c>
      <c r="I9489" s="72" t="s">
        <v>16</v>
      </c>
      <c r="J9489" s="72" t="s">
        <v>18</v>
      </c>
      <c r="K9489" s="72" t="s">
        <v>24</v>
      </c>
      <c r="L9489" s="72" t="s">
        <v>620</v>
      </c>
      <c r="M9489" s="72" t="s">
        <v>163</v>
      </c>
    </row>
    <row r="9490" spans="2:13" x14ac:dyDescent="0.25">
      <c r="B9490" s="72" t="s">
        <v>143</v>
      </c>
      <c r="C9490" s="72" t="s">
        <v>144</v>
      </c>
      <c r="D9490" s="72" t="s">
        <v>12</v>
      </c>
      <c r="E9490" s="72" t="s">
        <v>219</v>
      </c>
      <c r="F9490" s="73">
        <v>46101</v>
      </c>
      <c r="G9490" s="72" t="s">
        <v>14</v>
      </c>
      <c r="H9490" s="72" t="s">
        <v>15</v>
      </c>
      <c r="I9490" s="72" t="s">
        <v>16</v>
      </c>
      <c r="J9490" s="72" t="s">
        <v>18</v>
      </c>
      <c r="K9490" s="72" t="s">
        <v>24</v>
      </c>
      <c r="L9490" s="72" t="s">
        <v>620</v>
      </c>
      <c r="M9490" s="72"/>
    </row>
    <row r="9491" spans="2:13" x14ac:dyDescent="0.25">
      <c r="B9491" s="72" t="s">
        <v>143</v>
      </c>
      <c r="C9491" s="72" t="s">
        <v>144</v>
      </c>
      <c r="D9491" s="72" t="s">
        <v>12</v>
      </c>
      <c r="E9491" s="72" t="s">
        <v>160</v>
      </c>
      <c r="F9491" s="73">
        <v>1457271</v>
      </c>
      <c r="G9491" s="72" t="s">
        <v>14</v>
      </c>
      <c r="H9491" s="72" t="s">
        <v>15</v>
      </c>
      <c r="I9491" s="72" t="s">
        <v>16</v>
      </c>
      <c r="J9491" s="72" t="s">
        <v>18</v>
      </c>
      <c r="K9491" s="72" t="s">
        <v>147</v>
      </c>
      <c r="L9491" s="72" t="s">
        <v>380</v>
      </c>
      <c r="M9491" s="72" t="s">
        <v>248</v>
      </c>
    </row>
    <row r="9492" spans="2:13" x14ac:dyDescent="0.25">
      <c r="B9492" s="72" t="s">
        <v>143</v>
      </c>
      <c r="C9492" s="72" t="s">
        <v>144</v>
      </c>
      <c r="D9492" s="72" t="s">
        <v>12</v>
      </c>
      <c r="E9492" s="72" t="s">
        <v>227</v>
      </c>
      <c r="F9492" s="73">
        <v>907883</v>
      </c>
      <c r="G9492" s="72" t="s">
        <v>14</v>
      </c>
      <c r="H9492" s="72" t="s">
        <v>15</v>
      </c>
      <c r="I9492" s="72" t="s">
        <v>16</v>
      </c>
      <c r="J9492" s="72" t="s">
        <v>18</v>
      </c>
      <c r="K9492" s="72" t="s">
        <v>33</v>
      </c>
      <c r="L9492" s="72" t="s">
        <v>568</v>
      </c>
      <c r="M9492" s="72" t="s">
        <v>163</v>
      </c>
    </row>
    <row r="9493" spans="2:13" x14ac:dyDescent="0.25">
      <c r="B9493" s="72" t="s">
        <v>143</v>
      </c>
      <c r="C9493" s="72" t="s">
        <v>144</v>
      </c>
      <c r="D9493" s="72" t="s">
        <v>12</v>
      </c>
      <c r="E9493" s="72" t="s">
        <v>227</v>
      </c>
      <c r="F9493" s="73">
        <v>922446</v>
      </c>
      <c r="G9493" s="72" t="s">
        <v>14</v>
      </c>
      <c r="H9493" s="72" t="s">
        <v>15</v>
      </c>
      <c r="I9493" s="72" t="s">
        <v>16</v>
      </c>
      <c r="J9493" s="72" t="s">
        <v>18</v>
      </c>
      <c r="K9493" s="72" t="s">
        <v>147</v>
      </c>
      <c r="L9493" s="72" t="s">
        <v>467</v>
      </c>
      <c r="M9493" s="72" t="s">
        <v>163</v>
      </c>
    </row>
    <row r="9494" spans="2:13" x14ac:dyDescent="0.25">
      <c r="B9494" s="72" t="s">
        <v>143</v>
      </c>
      <c r="C9494" s="72" t="s">
        <v>144</v>
      </c>
      <c r="D9494" s="72" t="s">
        <v>12</v>
      </c>
      <c r="E9494" s="72" t="s">
        <v>242</v>
      </c>
      <c r="F9494" s="73">
        <v>-958</v>
      </c>
      <c r="G9494" s="72" t="s">
        <v>14</v>
      </c>
      <c r="H9494" s="72" t="s">
        <v>15</v>
      </c>
      <c r="I9494" s="72" t="s">
        <v>16</v>
      </c>
      <c r="J9494" s="72" t="s">
        <v>18</v>
      </c>
      <c r="K9494" s="72" t="s">
        <v>27</v>
      </c>
      <c r="L9494" s="72" t="s">
        <v>469</v>
      </c>
      <c r="M9494" s="72"/>
    </row>
    <row r="9495" spans="2:13" x14ac:dyDescent="0.25">
      <c r="B9495" s="72" t="s">
        <v>143</v>
      </c>
      <c r="C9495" s="72" t="s">
        <v>144</v>
      </c>
      <c r="D9495" s="72" t="s">
        <v>12</v>
      </c>
      <c r="E9495" s="72" t="s">
        <v>562</v>
      </c>
      <c r="F9495" s="73">
        <v>97474</v>
      </c>
      <c r="G9495" s="72" t="s">
        <v>14</v>
      </c>
      <c r="H9495" s="72" t="s">
        <v>15</v>
      </c>
      <c r="I9495" s="72" t="s">
        <v>16</v>
      </c>
      <c r="J9495" s="72" t="s">
        <v>18</v>
      </c>
      <c r="K9495" s="72" t="s">
        <v>161</v>
      </c>
      <c r="L9495" s="72" t="s">
        <v>375</v>
      </c>
      <c r="M9495" s="72" t="s">
        <v>322</v>
      </c>
    </row>
    <row r="9496" spans="2:13" x14ac:dyDescent="0.25">
      <c r="B9496" s="72" t="s">
        <v>143</v>
      </c>
      <c r="C9496" s="72" t="s">
        <v>144</v>
      </c>
      <c r="D9496" s="72" t="s">
        <v>12</v>
      </c>
      <c r="E9496" s="72" t="s">
        <v>237</v>
      </c>
      <c r="F9496" s="73">
        <v>601624</v>
      </c>
      <c r="G9496" s="72" t="s">
        <v>14</v>
      </c>
      <c r="H9496" s="72" t="s">
        <v>15</v>
      </c>
      <c r="I9496" s="72" t="s">
        <v>16</v>
      </c>
      <c r="J9496" s="72" t="s">
        <v>18</v>
      </c>
      <c r="K9496" s="72" t="s">
        <v>147</v>
      </c>
      <c r="L9496" s="72" t="s">
        <v>454</v>
      </c>
      <c r="M9496" s="72" t="s">
        <v>163</v>
      </c>
    </row>
    <row r="9497" spans="2:13" x14ac:dyDescent="0.25">
      <c r="B9497" s="72" t="s">
        <v>143</v>
      </c>
      <c r="C9497" s="72" t="s">
        <v>144</v>
      </c>
      <c r="D9497" s="72" t="s">
        <v>12</v>
      </c>
      <c r="E9497" s="72" t="s">
        <v>199</v>
      </c>
      <c r="F9497" s="73">
        <v>35000</v>
      </c>
      <c r="G9497" s="72" t="s">
        <v>14</v>
      </c>
      <c r="H9497" s="72" t="s">
        <v>15</v>
      </c>
      <c r="I9497" s="72" t="s">
        <v>16</v>
      </c>
      <c r="J9497" s="72" t="s">
        <v>18</v>
      </c>
      <c r="K9497" s="72" t="s">
        <v>33</v>
      </c>
      <c r="L9497" s="72" t="s">
        <v>261</v>
      </c>
      <c r="M9497" s="72"/>
    </row>
    <row r="9498" spans="2:13" x14ac:dyDescent="0.25">
      <c r="B9498" s="72" t="s">
        <v>143</v>
      </c>
      <c r="C9498" s="72" t="s">
        <v>144</v>
      </c>
      <c r="D9498" s="72" t="s">
        <v>12</v>
      </c>
      <c r="E9498" s="72" t="s">
        <v>349</v>
      </c>
      <c r="F9498" s="73">
        <v>4588921</v>
      </c>
      <c r="G9498" s="72" t="s">
        <v>14</v>
      </c>
      <c r="H9498" s="72" t="s">
        <v>15</v>
      </c>
      <c r="I9498" s="72" t="s">
        <v>16</v>
      </c>
      <c r="J9498" s="72" t="s">
        <v>18</v>
      </c>
      <c r="K9498" s="72" t="s">
        <v>147</v>
      </c>
      <c r="L9498" s="72" t="s">
        <v>148</v>
      </c>
      <c r="M9498" s="72" t="s">
        <v>337</v>
      </c>
    </row>
    <row r="9499" spans="2:13" x14ac:dyDescent="0.25">
      <c r="B9499" s="72" t="s">
        <v>143</v>
      </c>
      <c r="C9499" s="72" t="s">
        <v>144</v>
      </c>
      <c r="D9499" s="72" t="s">
        <v>12</v>
      </c>
      <c r="E9499" s="72" t="s">
        <v>157</v>
      </c>
      <c r="F9499" s="73">
        <v>593334</v>
      </c>
      <c r="G9499" s="72" t="s">
        <v>14</v>
      </c>
      <c r="H9499" s="72" t="s">
        <v>155</v>
      </c>
      <c r="I9499" s="72" t="s">
        <v>16</v>
      </c>
      <c r="J9499" s="72" t="s">
        <v>18</v>
      </c>
      <c r="K9499" s="72" t="s">
        <v>267</v>
      </c>
      <c r="L9499" s="72" t="s">
        <v>313</v>
      </c>
      <c r="M9499" s="72" t="s">
        <v>334</v>
      </c>
    </row>
    <row r="9500" spans="2:13" x14ac:dyDescent="0.25">
      <c r="B9500" s="72" t="s">
        <v>143</v>
      </c>
      <c r="C9500" s="72" t="s">
        <v>144</v>
      </c>
      <c r="D9500" s="72" t="s">
        <v>12</v>
      </c>
      <c r="E9500" s="72" t="s">
        <v>282</v>
      </c>
      <c r="F9500" s="73">
        <v>-195</v>
      </c>
      <c r="G9500" s="72" t="s">
        <v>14</v>
      </c>
      <c r="H9500" s="72" t="s">
        <v>15</v>
      </c>
      <c r="I9500" s="72" t="s">
        <v>16</v>
      </c>
      <c r="J9500" s="72" t="s">
        <v>18</v>
      </c>
      <c r="K9500" s="72" t="s">
        <v>147</v>
      </c>
      <c r="L9500" s="72" t="s">
        <v>625</v>
      </c>
      <c r="M9500" s="72"/>
    </row>
    <row r="9501" spans="2:13" x14ac:dyDescent="0.25">
      <c r="B9501" s="72" t="s">
        <v>143</v>
      </c>
      <c r="C9501" s="72" t="s">
        <v>144</v>
      </c>
      <c r="D9501" s="72" t="s">
        <v>12</v>
      </c>
      <c r="E9501" s="72" t="s">
        <v>227</v>
      </c>
      <c r="F9501" s="73">
        <v>2622741</v>
      </c>
      <c r="G9501" s="72" t="s">
        <v>14</v>
      </c>
      <c r="H9501" s="72" t="s">
        <v>15</v>
      </c>
      <c r="I9501" s="72" t="s">
        <v>16</v>
      </c>
      <c r="J9501" s="72" t="s">
        <v>18</v>
      </c>
      <c r="K9501" s="72" t="s">
        <v>147</v>
      </c>
      <c r="L9501" s="72" t="s">
        <v>295</v>
      </c>
      <c r="M9501" s="72" t="s">
        <v>248</v>
      </c>
    </row>
    <row r="9502" spans="2:13" x14ac:dyDescent="0.25">
      <c r="B9502" s="72" t="s">
        <v>143</v>
      </c>
      <c r="C9502" s="72" t="s">
        <v>144</v>
      </c>
      <c r="D9502" s="72" t="s">
        <v>12</v>
      </c>
      <c r="E9502" s="72" t="s">
        <v>282</v>
      </c>
      <c r="F9502" s="73">
        <v>-594</v>
      </c>
      <c r="G9502" s="72" t="s">
        <v>14</v>
      </c>
      <c r="H9502" s="72" t="s">
        <v>15</v>
      </c>
      <c r="I9502" s="72" t="s">
        <v>16</v>
      </c>
      <c r="J9502" s="72" t="s">
        <v>18</v>
      </c>
      <c r="K9502" s="72" t="s">
        <v>184</v>
      </c>
      <c r="L9502" s="72" t="s">
        <v>230</v>
      </c>
      <c r="M9502" s="72"/>
    </row>
    <row r="9503" spans="2:13" x14ac:dyDescent="0.25">
      <c r="B9503" s="72" t="s">
        <v>143</v>
      </c>
      <c r="C9503" s="72" t="s">
        <v>144</v>
      </c>
      <c r="D9503" s="72" t="s">
        <v>12</v>
      </c>
      <c r="E9503" s="72" t="s">
        <v>170</v>
      </c>
      <c r="F9503" s="73">
        <v>160974</v>
      </c>
      <c r="G9503" s="72" t="s">
        <v>14</v>
      </c>
      <c r="H9503" s="72" t="s">
        <v>15</v>
      </c>
      <c r="I9503" s="72" t="s">
        <v>16</v>
      </c>
      <c r="J9503" s="72" t="s">
        <v>18</v>
      </c>
      <c r="K9503" s="72" t="s">
        <v>147</v>
      </c>
      <c r="L9503" s="72" t="s">
        <v>574</v>
      </c>
      <c r="M9503" s="72" t="s">
        <v>163</v>
      </c>
    </row>
    <row r="9504" spans="2:13" x14ac:dyDescent="0.25">
      <c r="B9504" s="72" t="s">
        <v>143</v>
      </c>
      <c r="C9504" s="72" t="s">
        <v>144</v>
      </c>
      <c r="D9504" s="72" t="s">
        <v>12</v>
      </c>
      <c r="E9504" s="72" t="s">
        <v>328</v>
      </c>
      <c r="F9504" s="73">
        <v>106018</v>
      </c>
      <c r="G9504" s="72" t="s">
        <v>14</v>
      </c>
      <c r="H9504" s="72" t="s">
        <v>155</v>
      </c>
      <c r="I9504" s="72" t="s">
        <v>16</v>
      </c>
      <c r="J9504" s="72" t="s">
        <v>18</v>
      </c>
      <c r="K9504" s="72" t="s">
        <v>33</v>
      </c>
      <c r="L9504" s="72" t="s">
        <v>348</v>
      </c>
      <c r="M9504" s="72" t="s">
        <v>159</v>
      </c>
    </row>
    <row r="9505" spans="2:13" x14ac:dyDescent="0.25">
      <c r="B9505" s="72" t="s">
        <v>143</v>
      </c>
      <c r="C9505" s="72" t="s">
        <v>144</v>
      </c>
      <c r="D9505" s="72" t="s">
        <v>12</v>
      </c>
      <c r="E9505" s="72" t="s">
        <v>229</v>
      </c>
      <c r="F9505" s="73">
        <v>-1774</v>
      </c>
      <c r="G9505" s="72" t="s">
        <v>14</v>
      </c>
      <c r="H9505" s="72" t="s">
        <v>155</v>
      </c>
      <c r="I9505" s="72" t="s">
        <v>16</v>
      </c>
      <c r="J9505" s="72" t="s">
        <v>18</v>
      </c>
      <c r="K9505" s="72" t="s">
        <v>147</v>
      </c>
      <c r="L9505" s="72" t="s">
        <v>388</v>
      </c>
      <c r="M9505" s="72"/>
    </row>
    <row r="9506" spans="2:13" x14ac:dyDescent="0.25">
      <c r="B9506" s="72" t="s">
        <v>143</v>
      </c>
      <c r="C9506" s="72" t="s">
        <v>144</v>
      </c>
      <c r="D9506" s="72" t="s">
        <v>12</v>
      </c>
      <c r="E9506" s="72" t="s">
        <v>219</v>
      </c>
      <c r="F9506" s="73">
        <v>838</v>
      </c>
      <c r="G9506" s="72" t="s">
        <v>14</v>
      </c>
      <c r="H9506" s="72" t="s">
        <v>15</v>
      </c>
      <c r="I9506" s="72" t="s">
        <v>16</v>
      </c>
      <c r="J9506" s="72" t="s">
        <v>18</v>
      </c>
      <c r="K9506" s="72" t="s">
        <v>257</v>
      </c>
      <c r="L9506" s="72" t="s">
        <v>719</v>
      </c>
      <c r="M9506" s="72"/>
    </row>
    <row r="9507" spans="2:13" x14ac:dyDescent="0.25">
      <c r="B9507" s="72" t="s">
        <v>143</v>
      </c>
      <c r="C9507" s="72" t="s">
        <v>144</v>
      </c>
      <c r="D9507" s="72" t="s">
        <v>12</v>
      </c>
      <c r="E9507" s="72" t="s">
        <v>237</v>
      </c>
      <c r="F9507" s="73">
        <v>175466</v>
      </c>
      <c r="G9507" s="72" t="s">
        <v>14</v>
      </c>
      <c r="H9507" s="72" t="s">
        <v>15</v>
      </c>
      <c r="I9507" s="72" t="s">
        <v>16</v>
      </c>
      <c r="J9507" s="72" t="s">
        <v>18</v>
      </c>
      <c r="K9507" s="72" t="s">
        <v>33</v>
      </c>
      <c r="L9507" s="72" t="s">
        <v>353</v>
      </c>
      <c r="M9507" s="72" t="s">
        <v>186</v>
      </c>
    </row>
    <row r="9508" spans="2:13" x14ac:dyDescent="0.25">
      <c r="B9508" s="72" t="s">
        <v>143</v>
      </c>
      <c r="C9508" s="72" t="s">
        <v>144</v>
      </c>
      <c r="D9508" s="72" t="s">
        <v>12</v>
      </c>
      <c r="E9508" s="72" t="s">
        <v>562</v>
      </c>
      <c r="F9508" s="73">
        <v>405480</v>
      </c>
      <c r="G9508" s="72" t="s">
        <v>14</v>
      </c>
      <c r="H9508" s="72" t="s">
        <v>155</v>
      </c>
      <c r="I9508" s="72" t="s">
        <v>16</v>
      </c>
      <c r="J9508" s="72" t="s">
        <v>18</v>
      </c>
      <c r="K9508" s="72" t="s">
        <v>147</v>
      </c>
      <c r="L9508" s="72" t="s">
        <v>587</v>
      </c>
      <c r="M9508" s="72" t="s">
        <v>322</v>
      </c>
    </row>
    <row r="9509" spans="2:13" x14ac:dyDescent="0.25">
      <c r="B9509" s="72" t="s">
        <v>143</v>
      </c>
      <c r="C9509" s="72" t="s">
        <v>144</v>
      </c>
      <c r="D9509" s="72" t="s">
        <v>12</v>
      </c>
      <c r="E9509" s="72" t="s">
        <v>209</v>
      </c>
      <c r="F9509" s="73">
        <v>22905</v>
      </c>
      <c r="G9509" s="72" t="s">
        <v>14</v>
      </c>
      <c r="H9509" s="72" t="s">
        <v>15</v>
      </c>
      <c r="I9509" s="72" t="s">
        <v>16</v>
      </c>
      <c r="J9509" s="72" t="s">
        <v>18</v>
      </c>
      <c r="K9509" s="72" t="s">
        <v>161</v>
      </c>
      <c r="L9509" s="72" t="s">
        <v>211</v>
      </c>
      <c r="M9509" s="72" t="s">
        <v>159</v>
      </c>
    </row>
    <row r="9510" spans="2:13" x14ac:dyDescent="0.25">
      <c r="B9510" s="72" t="s">
        <v>143</v>
      </c>
      <c r="C9510" s="72" t="s">
        <v>144</v>
      </c>
      <c r="D9510" s="72" t="s">
        <v>12</v>
      </c>
      <c r="E9510" s="72" t="s">
        <v>183</v>
      </c>
      <c r="F9510" s="73">
        <v>51835</v>
      </c>
      <c r="G9510" s="72" t="s">
        <v>14</v>
      </c>
      <c r="H9510" s="72" t="s">
        <v>15</v>
      </c>
      <c r="I9510" s="72" t="s">
        <v>16</v>
      </c>
      <c r="J9510" s="72" t="s">
        <v>18</v>
      </c>
      <c r="K9510" s="72" t="s">
        <v>33</v>
      </c>
      <c r="L9510" s="72" t="s">
        <v>360</v>
      </c>
      <c r="M9510" s="72" t="s">
        <v>163</v>
      </c>
    </row>
    <row r="9511" spans="2:13" x14ac:dyDescent="0.25">
      <c r="B9511" s="72" t="s">
        <v>143</v>
      </c>
      <c r="C9511" s="72" t="s">
        <v>144</v>
      </c>
      <c r="D9511" s="72" t="s">
        <v>12</v>
      </c>
      <c r="E9511" s="72" t="s">
        <v>237</v>
      </c>
      <c r="F9511" s="73">
        <v>81915</v>
      </c>
      <c r="G9511" s="72" t="s">
        <v>14</v>
      </c>
      <c r="H9511" s="72" t="s">
        <v>15</v>
      </c>
      <c r="I9511" s="72" t="s">
        <v>16</v>
      </c>
      <c r="J9511" s="72" t="s">
        <v>18</v>
      </c>
      <c r="K9511" s="72" t="s">
        <v>147</v>
      </c>
      <c r="L9511" s="72" t="s">
        <v>407</v>
      </c>
      <c r="M9511" s="72" t="s">
        <v>248</v>
      </c>
    </row>
    <row r="9512" spans="2:13" x14ac:dyDescent="0.25">
      <c r="B9512" s="72" t="s">
        <v>143</v>
      </c>
      <c r="C9512" s="72" t="s">
        <v>144</v>
      </c>
      <c r="D9512" s="72" t="s">
        <v>12</v>
      </c>
      <c r="E9512" s="72" t="s">
        <v>188</v>
      </c>
      <c r="F9512" s="73">
        <v>1028484</v>
      </c>
      <c r="G9512" s="72" t="s">
        <v>14</v>
      </c>
      <c r="H9512" s="72" t="s">
        <v>155</v>
      </c>
      <c r="I9512" s="72" t="s">
        <v>16</v>
      </c>
      <c r="J9512" s="72" t="s">
        <v>18</v>
      </c>
      <c r="K9512" s="72" t="s">
        <v>33</v>
      </c>
      <c r="L9512" s="72" t="s">
        <v>167</v>
      </c>
      <c r="M9512" s="72" t="s">
        <v>191</v>
      </c>
    </row>
    <row r="9513" spans="2:13" x14ac:dyDescent="0.25">
      <c r="B9513" s="72" t="s">
        <v>143</v>
      </c>
      <c r="C9513" s="72" t="s">
        <v>144</v>
      </c>
      <c r="D9513" s="72" t="s">
        <v>12</v>
      </c>
      <c r="E9513" s="72" t="s">
        <v>197</v>
      </c>
      <c r="F9513" s="73">
        <v>2947690</v>
      </c>
      <c r="G9513" s="72" t="s">
        <v>14</v>
      </c>
      <c r="H9513" s="72" t="s">
        <v>15</v>
      </c>
      <c r="I9513" s="72" t="s">
        <v>16</v>
      </c>
      <c r="J9513" s="72" t="s">
        <v>18</v>
      </c>
      <c r="K9513" s="72" t="s">
        <v>165</v>
      </c>
      <c r="L9513" s="72" t="s">
        <v>254</v>
      </c>
      <c r="M9513" s="72" t="s">
        <v>163</v>
      </c>
    </row>
    <row r="9514" spans="2:13" x14ac:dyDescent="0.25">
      <c r="B9514" s="72" t="s">
        <v>143</v>
      </c>
      <c r="C9514" s="72" t="s">
        <v>144</v>
      </c>
      <c r="D9514" s="72" t="s">
        <v>12</v>
      </c>
      <c r="E9514" s="72" t="s">
        <v>242</v>
      </c>
      <c r="F9514" s="73">
        <v>-3751</v>
      </c>
      <c r="G9514" s="72" t="s">
        <v>14</v>
      </c>
      <c r="H9514" s="72" t="s">
        <v>15</v>
      </c>
      <c r="I9514" s="72" t="s">
        <v>16</v>
      </c>
      <c r="J9514" s="72" t="s">
        <v>18</v>
      </c>
      <c r="K9514" s="72" t="s">
        <v>33</v>
      </c>
      <c r="L9514" s="72" t="s">
        <v>200</v>
      </c>
      <c r="M9514" s="72"/>
    </row>
    <row r="9515" spans="2:13" x14ac:dyDescent="0.25">
      <c r="B9515" s="72" t="s">
        <v>143</v>
      </c>
      <c r="C9515" s="72" t="s">
        <v>144</v>
      </c>
      <c r="D9515" s="72" t="s">
        <v>12</v>
      </c>
      <c r="E9515" s="72" t="s">
        <v>219</v>
      </c>
      <c r="F9515" s="73">
        <v>202751</v>
      </c>
      <c r="G9515" s="72" t="s">
        <v>14</v>
      </c>
      <c r="H9515" s="72" t="s">
        <v>155</v>
      </c>
      <c r="I9515" s="72" t="s">
        <v>16</v>
      </c>
      <c r="J9515" s="72" t="s">
        <v>18</v>
      </c>
      <c r="K9515" s="72" t="s">
        <v>33</v>
      </c>
      <c r="L9515" s="72" t="s">
        <v>485</v>
      </c>
      <c r="M9515" s="72"/>
    </row>
    <row r="9516" spans="2:13" x14ac:dyDescent="0.25">
      <c r="B9516" s="72" t="s">
        <v>143</v>
      </c>
      <c r="C9516" s="72" t="s">
        <v>144</v>
      </c>
      <c r="D9516" s="72" t="s">
        <v>12</v>
      </c>
      <c r="E9516" s="72" t="s">
        <v>177</v>
      </c>
      <c r="F9516" s="73">
        <v>3964</v>
      </c>
      <c r="G9516" s="72" t="s">
        <v>14</v>
      </c>
      <c r="H9516" s="72" t="s">
        <v>155</v>
      </c>
      <c r="I9516" s="72" t="s">
        <v>16</v>
      </c>
      <c r="J9516" s="72" t="s">
        <v>18</v>
      </c>
      <c r="K9516" s="72" t="s">
        <v>33</v>
      </c>
      <c r="L9516" s="72" t="s">
        <v>588</v>
      </c>
      <c r="M9516" s="72"/>
    </row>
    <row r="9517" spans="2:13" x14ac:dyDescent="0.25">
      <c r="B9517" s="72" t="s">
        <v>143</v>
      </c>
      <c r="C9517" s="72" t="s">
        <v>144</v>
      </c>
      <c r="D9517" s="72" t="s">
        <v>12</v>
      </c>
      <c r="E9517" s="72" t="s">
        <v>188</v>
      </c>
      <c r="F9517" s="73">
        <v>1106205</v>
      </c>
      <c r="G9517" s="72" t="s">
        <v>14</v>
      </c>
      <c r="H9517" s="72" t="s">
        <v>155</v>
      </c>
      <c r="I9517" s="72" t="s">
        <v>16</v>
      </c>
      <c r="J9517" s="72" t="s">
        <v>18</v>
      </c>
      <c r="K9517" s="72" t="s">
        <v>33</v>
      </c>
      <c r="L9517" s="72" t="s">
        <v>499</v>
      </c>
      <c r="M9517" s="72" t="s">
        <v>191</v>
      </c>
    </row>
    <row r="9518" spans="2:13" x14ac:dyDescent="0.25">
      <c r="B9518" s="72" t="s">
        <v>143</v>
      </c>
      <c r="C9518" s="72" t="s">
        <v>144</v>
      </c>
      <c r="D9518" s="72" t="s">
        <v>12</v>
      </c>
      <c r="E9518" s="72" t="s">
        <v>154</v>
      </c>
      <c r="F9518" s="73">
        <v>-6633</v>
      </c>
      <c r="G9518" s="72" t="s">
        <v>14</v>
      </c>
      <c r="H9518" s="72" t="s">
        <v>15</v>
      </c>
      <c r="I9518" s="72" t="s">
        <v>16</v>
      </c>
      <c r="J9518" s="72" t="s">
        <v>18</v>
      </c>
      <c r="K9518" s="72" t="s">
        <v>147</v>
      </c>
      <c r="L9518" s="72" t="s">
        <v>477</v>
      </c>
      <c r="M9518" s="72"/>
    </row>
    <row r="9519" spans="2:13" x14ac:dyDescent="0.25">
      <c r="B9519" s="72" t="s">
        <v>143</v>
      </c>
      <c r="C9519" s="72" t="s">
        <v>144</v>
      </c>
      <c r="D9519" s="72" t="s">
        <v>12</v>
      </c>
      <c r="E9519" s="72" t="s">
        <v>145</v>
      </c>
      <c r="F9519" s="73">
        <v>-31</v>
      </c>
      <c r="G9519" s="72" t="s">
        <v>14</v>
      </c>
      <c r="H9519" s="72" t="s">
        <v>15</v>
      </c>
      <c r="I9519" s="72" t="s">
        <v>16</v>
      </c>
      <c r="J9519" s="72" t="s">
        <v>371</v>
      </c>
      <c r="K9519" s="72" t="s">
        <v>184</v>
      </c>
      <c r="L9519" s="72" t="s">
        <v>639</v>
      </c>
      <c r="M9519" s="72"/>
    </row>
    <row r="9520" spans="2:13" x14ac:dyDescent="0.25">
      <c r="B9520" s="72" t="s">
        <v>143</v>
      </c>
      <c r="C9520" s="72" t="s">
        <v>144</v>
      </c>
      <c r="D9520" s="72" t="s">
        <v>12</v>
      </c>
      <c r="E9520" s="72" t="s">
        <v>818</v>
      </c>
      <c r="F9520" s="73">
        <v>1012527</v>
      </c>
      <c r="G9520" s="72" t="s">
        <v>31</v>
      </c>
      <c r="H9520" s="72" t="s">
        <v>15</v>
      </c>
      <c r="I9520" s="72" t="s">
        <v>16</v>
      </c>
      <c r="J9520" s="72" t="s">
        <v>18</v>
      </c>
      <c r="K9520" s="72"/>
      <c r="L9520" s="72"/>
      <c r="M9520" s="72" t="s">
        <v>253</v>
      </c>
    </row>
    <row r="9521" spans="2:13" x14ac:dyDescent="0.25">
      <c r="B9521" s="72" t="s">
        <v>143</v>
      </c>
      <c r="C9521" s="72" t="s">
        <v>144</v>
      </c>
      <c r="D9521" s="72" t="s">
        <v>12</v>
      </c>
      <c r="E9521" s="72" t="s">
        <v>229</v>
      </c>
      <c r="F9521" s="73">
        <v>-169079</v>
      </c>
      <c r="G9521" s="72" t="s">
        <v>14</v>
      </c>
      <c r="H9521" s="72" t="s">
        <v>15</v>
      </c>
      <c r="I9521" s="72" t="s">
        <v>16</v>
      </c>
      <c r="J9521" s="72" t="s">
        <v>18</v>
      </c>
      <c r="K9521" s="72" t="s">
        <v>147</v>
      </c>
      <c r="L9521" s="72" t="s">
        <v>533</v>
      </c>
      <c r="M9521" s="72"/>
    </row>
    <row r="9522" spans="2:13" x14ac:dyDescent="0.25">
      <c r="B9522" s="72" t="s">
        <v>143</v>
      </c>
      <c r="C9522" s="72" t="s">
        <v>144</v>
      </c>
      <c r="D9522" s="72" t="s">
        <v>12</v>
      </c>
      <c r="E9522" s="72" t="s">
        <v>197</v>
      </c>
      <c r="F9522" s="73">
        <v>111823</v>
      </c>
      <c r="G9522" s="72" t="s">
        <v>14</v>
      </c>
      <c r="H9522" s="72" t="s">
        <v>15</v>
      </c>
      <c r="I9522" s="72" t="s">
        <v>16</v>
      </c>
      <c r="J9522" s="72" t="s">
        <v>18</v>
      </c>
      <c r="K9522" s="72" t="s">
        <v>257</v>
      </c>
      <c r="L9522" s="72" t="s">
        <v>674</v>
      </c>
      <c r="M9522" s="72" t="s">
        <v>191</v>
      </c>
    </row>
    <row r="9523" spans="2:13" x14ac:dyDescent="0.25">
      <c r="B9523" s="72" t="s">
        <v>143</v>
      </c>
      <c r="C9523" s="72" t="s">
        <v>144</v>
      </c>
      <c r="D9523" s="72" t="s">
        <v>12</v>
      </c>
      <c r="E9523" s="72" t="s">
        <v>177</v>
      </c>
      <c r="F9523" s="73">
        <v>20125</v>
      </c>
      <c r="G9523" s="72" t="s">
        <v>14</v>
      </c>
      <c r="H9523" s="72" t="s">
        <v>15</v>
      </c>
      <c r="I9523" s="72" t="s">
        <v>16</v>
      </c>
      <c r="J9523" s="72" t="s">
        <v>18</v>
      </c>
      <c r="K9523" s="72" t="s">
        <v>33</v>
      </c>
      <c r="L9523" s="72" t="s">
        <v>542</v>
      </c>
      <c r="M9523" s="72"/>
    </row>
    <row r="9524" spans="2:13" x14ac:dyDescent="0.25">
      <c r="B9524" s="72" t="s">
        <v>143</v>
      </c>
      <c r="C9524" s="72" t="s">
        <v>144</v>
      </c>
      <c r="D9524" s="72" t="s">
        <v>12</v>
      </c>
      <c r="E9524" s="72" t="s">
        <v>201</v>
      </c>
      <c r="F9524" s="73">
        <v>19908</v>
      </c>
      <c r="G9524" s="72" t="s">
        <v>14</v>
      </c>
      <c r="H9524" s="72" t="s">
        <v>15</v>
      </c>
      <c r="I9524" s="72" t="s">
        <v>16</v>
      </c>
      <c r="J9524" s="72" t="s">
        <v>18</v>
      </c>
      <c r="K9524" s="72" t="s">
        <v>161</v>
      </c>
      <c r="L9524" s="72" t="s">
        <v>793</v>
      </c>
      <c r="M9524" s="72" t="s">
        <v>203</v>
      </c>
    </row>
    <row r="9525" spans="2:13" x14ac:dyDescent="0.25">
      <c r="B9525" s="72" t="s">
        <v>143</v>
      </c>
      <c r="C9525" s="72" t="s">
        <v>144</v>
      </c>
      <c r="D9525" s="72" t="s">
        <v>12</v>
      </c>
      <c r="E9525" s="72" t="s">
        <v>152</v>
      </c>
      <c r="F9525" s="73">
        <v>-20457</v>
      </c>
      <c r="G9525" s="72" t="s">
        <v>14</v>
      </c>
      <c r="H9525" s="72" t="s">
        <v>155</v>
      </c>
      <c r="I9525" s="72" t="s">
        <v>16</v>
      </c>
      <c r="J9525" s="72" t="s">
        <v>18</v>
      </c>
      <c r="K9525" s="72" t="s">
        <v>33</v>
      </c>
      <c r="L9525" s="72" t="s">
        <v>232</v>
      </c>
      <c r="M9525" s="72"/>
    </row>
    <row r="9526" spans="2:13" x14ac:dyDescent="0.25">
      <c r="B9526" s="72" t="s">
        <v>143</v>
      </c>
      <c r="C9526" s="72" t="s">
        <v>144</v>
      </c>
      <c r="D9526" s="72" t="s">
        <v>12</v>
      </c>
      <c r="E9526" s="72" t="s">
        <v>213</v>
      </c>
      <c r="F9526" s="73">
        <v>177561</v>
      </c>
      <c r="G9526" s="72" t="s">
        <v>14</v>
      </c>
      <c r="H9526" s="72" t="s">
        <v>15</v>
      </c>
      <c r="I9526" s="72" t="s">
        <v>136</v>
      </c>
      <c r="J9526" s="72" t="s">
        <v>18</v>
      </c>
      <c r="K9526" s="72" t="s">
        <v>184</v>
      </c>
      <c r="L9526" s="72" t="s">
        <v>336</v>
      </c>
      <c r="M9526" s="72" t="s">
        <v>163</v>
      </c>
    </row>
    <row r="9527" spans="2:13" x14ac:dyDescent="0.25">
      <c r="B9527" s="72" t="s">
        <v>143</v>
      </c>
      <c r="C9527" s="72" t="s">
        <v>144</v>
      </c>
      <c r="D9527" s="72" t="s">
        <v>12</v>
      </c>
      <c r="E9527" s="72" t="s">
        <v>349</v>
      </c>
      <c r="F9527" s="73">
        <v>248259</v>
      </c>
      <c r="G9527" s="72" t="s">
        <v>14</v>
      </c>
      <c r="H9527" s="72" t="s">
        <v>15</v>
      </c>
      <c r="I9527" s="72" t="s">
        <v>16</v>
      </c>
      <c r="J9527" s="72" t="s">
        <v>18</v>
      </c>
      <c r="K9527" s="72" t="s">
        <v>147</v>
      </c>
      <c r="L9527" s="72" t="s">
        <v>295</v>
      </c>
      <c r="M9527" s="72" t="s">
        <v>203</v>
      </c>
    </row>
    <row r="9528" spans="2:13" x14ac:dyDescent="0.25">
      <c r="B9528" s="72" t="s">
        <v>143</v>
      </c>
      <c r="C9528" s="72" t="s">
        <v>144</v>
      </c>
      <c r="D9528" s="72" t="s">
        <v>12</v>
      </c>
      <c r="E9528" s="72" t="s">
        <v>145</v>
      </c>
      <c r="F9528" s="73">
        <v>-9258</v>
      </c>
      <c r="G9528" s="72" t="s">
        <v>14</v>
      </c>
      <c r="H9528" s="72" t="s">
        <v>155</v>
      </c>
      <c r="I9528" s="72" t="s">
        <v>16</v>
      </c>
      <c r="J9528" s="72" t="s">
        <v>18</v>
      </c>
      <c r="K9528" s="72" t="s">
        <v>303</v>
      </c>
      <c r="L9528" s="72" t="s">
        <v>716</v>
      </c>
      <c r="M9528" s="72"/>
    </row>
    <row r="9529" spans="2:13" x14ac:dyDescent="0.25">
      <c r="B9529" s="72" t="s">
        <v>143</v>
      </c>
      <c r="C9529" s="72" t="s">
        <v>144</v>
      </c>
      <c r="D9529" s="72" t="s">
        <v>12</v>
      </c>
      <c r="E9529" s="72" t="s">
        <v>160</v>
      </c>
      <c r="F9529" s="73">
        <v>188122</v>
      </c>
      <c r="G9529" s="72" t="s">
        <v>14</v>
      </c>
      <c r="H9529" s="72" t="s">
        <v>15</v>
      </c>
      <c r="I9529" s="72" t="s">
        <v>16</v>
      </c>
      <c r="J9529" s="72" t="s">
        <v>18</v>
      </c>
      <c r="K9529" s="72" t="s">
        <v>33</v>
      </c>
      <c r="L9529" s="72" t="s">
        <v>353</v>
      </c>
      <c r="M9529" s="72" t="s">
        <v>191</v>
      </c>
    </row>
    <row r="9530" spans="2:13" x14ac:dyDescent="0.25">
      <c r="B9530" s="72" t="s">
        <v>143</v>
      </c>
      <c r="C9530" s="72" t="s">
        <v>144</v>
      </c>
      <c r="D9530" s="72" t="s">
        <v>12</v>
      </c>
      <c r="E9530" s="72" t="s">
        <v>280</v>
      </c>
      <c r="F9530" s="73">
        <v>70306</v>
      </c>
      <c r="G9530" s="72" t="s">
        <v>14</v>
      </c>
      <c r="H9530" s="72" t="s">
        <v>155</v>
      </c>
      <c r="I9530" s="72" t="s">
        <v>16</v>
      </c>
      <c r="J9530" s="72" t="s">
        <v>18</v>
      </c>
      <c r="K9530" s="72" t="s">
        <v>33</v>
      </c>
      <c r="L9530" s="72" t="s">
        <v>316</v>
      </c>
      <c r="M9530" s="72" t="s">
        <v>159</v>
      </c>
    </row>
    <row r="9531" spans="2:13" x14ac:dyDescent="0.25">
      <c r="B9531" s="72" t="s">
        <v>143</v>
      </c>
      <c r="C9531" s="72" t="s">
        <v>144</v>
      </c>
      <c r="D9531" s="72" t="s">
        <v>12</v>
      </c>
      <c r="E9531" s="72" t="s">
        <v>292</v>
      </c>
      <c r="F9531" s="73">
        <v>717714</v>
      </c>
      <c r="G9531" s="72" t="s">
        <v>14</v>
      </c>
      <c r="H9531" s="72" t="s">
        <v>15</v>
      </c>
      <c r="I9531" s="72" t="s">
        <v>16</v>
      </c>
      <c r="J9531" s="72" t="s">
        <v>18</v>
      </c>
      <c r="K9531" s="72" t="s">
        <v>33</v>
      </c>
      <c r="L9531" s="72" t="s">
        <v>832</v>
      </c>
      <c r="M9531" s="72" t="s">
        <v>522</v>
      </c>
    </row>
    <row r="9532" spans="2:13" x14ac:dyDescent="0.25">
      <c r="B9532" s="72" t="s">
        <v>143</v>
      </c>
      <c r="C9532" s="72" t="s">
        <v>144</v>
      </c>
      <c r="D9532" s="72" t="s">
        <v>12</v>
      </c>
      <c r="E9532" s="72" t="s">
        <v>199</v>
      </c>
      <c r="F9532" s="73">
        <v>4841</v>
      </c>
      <c r="G9532" s="72" t="s">
        <v>14</v>
      </c>
      <c r="H9532" s="72" t="s">
        <v>15</v>
      </c>
      <c r="I9532" s="72" t="s">
        <v>16</v>
      </c>
      <c r="J9532" s="72" t="s">
        <v>18</v>
      </c>
      <c r="K9532" s="72" t="s">
        <v>257</v>
      </c>
      <c r="L9532" s="72" t="s">
        <v>449</v>
      </c>
      <c r="M9532" s="72"/>
    </row>
    <row r="9533" spans="2:13" x14ac:dyDescent="0.25">
      <c r="B9533" s="72" t="s">
        <v>143</v>
      </c>
      <c r="C9533" s="72" t="s">
        <v>144</v>
      </c>
      <c r="D9533" s="72" t="s">
        <v>12</v>
      </c>
      <c r="E9533" s="72" t="s">
        <v>197</v>
      </c>
      <c r="F9533" s="73">
        <v>7720004</v>
      </c>
      <c r="G9533" s="72" t="s">
        <v>14</v>
      </c>
      <c r="H9533" s="72" t="s">
        <v>15</v>
      </c>
      <c r="I9533" s="72" t="s">
        <v>16</v>
      </c>
      <c r="J9533" s="72" t="s">
        <v>18</v>
      </c>
      <c r="K9533" s="72" t="s">
        <v>27</v>
      </c>
      <c r="L9533" s="72" t="s">
        <v>28</v>
      </c>
      <c r="M9533" s="72" t="s">
        <v>163</v>
      </c>
    </row>
    <row r="9534" spans="2:13" x14ac:dyDescent="0.25">
      <c r="B9534" s="72" t="s">
        <v>143</v>
      </c>
      <c r="C9534" s="72" t="s">
        <v>144</v>
      </c>
      <c r="D9534" s="72" t="s">
        <v>12</v>
      </c>
      <c r="E9534" s="72" t="s">
        <v>188</v>
      </c>
      <c r="F9534" s="73">
        <v>54737</v>
      </c>
      <c r="G9534" s="72" t="s">
        <v>14</v>
      </c>
      <c r="H9534" s="72" t="s">
        <v>15</v>
      </c>
      <c r="I9534" s="72" t="s">
        <v>16</v>
      </c>
      <c r="J9534" s="72" t="s">
        <v>18</v>
      </c>
      <c r="K9534" s="72" t="s">
        <v>24</v>
      </c>
      <c r="L9534" s="72" t="s">
        <v>664</v>
      </c>
      <c r="M9534" s="72" t="s">
        <v>163</v>
      </c>
    </row>
    <row r="9535" spans="2:13" x14ac:dyDescent="0.25">
      <c r="B9535" s="72" t="s">
        <v>143</v>
      </c>
      <c r="C9535" s="72" t="s">
        <v>144</v>
      </c>
      <c r="D9535" s="72" t="s">
        <v>12</v>
      </c>
      <c r="E9535" s="72" t="s">
        <v>229</v>
      </c>
      <c r="F9535" s="73">
        <v>-493245</v>
      </c>
      <c r="G9535" s="72" t="s">
        <v>14</v>
      </c>
      <c r="H9535" s="72" t="s">
        <v>15</v>
      </c>
      <c r="I9535" s="72" t="s">
        <v>16</v>
      </c>
      <c r="J9535" s="72" t="s">
        <v>18</v>
      </c>
      <c r="K9535" s="72" t="s">
        <v>21</v>
      </c>
      <c r="L9535" s="72" t="s">
        <v>352</v>
      </c>
      <c r="M9535" s="72"/>
    </row>
    <row r="9536" spans="2:13" x14ac:dyDescent="0.25">
      <c r="B9536" s="72" t="s">
        <v>143</v>
      </c>
      <c r="C9536" s="72" t="s">
        <v>144</v>
      </c>
      <c r="D9536" s="72" t="s">
        <v>12</v>
      </c>
      <c r="E9536" s="72" t="s">
        <v>183</v>
      </c>
      <c r="F9536" s="73">
        <v>466283</v>
      </c>
      <c r="G9536" s="72" t="s">
        <v>14</v>
      </c>
      <c r="H9536" s="72" t="s">
        <v>15</v>
      </c>
      <c r="I9536" s="72" t="s">
        <v>16</v>
      </c>
      <c r="J9536" s="72" t="s">
        <v>18</v>
      </c>
      <c r="K9536" s="72" t="s">
        <v>147</v>
      </c>
      <c r="L9536" s="72" t="s">
        <v>378</v>
      </c>
      <c r="M9536" s="72" t="s">
        <v>163</v>
      </c>
    </row>
    <row r="9537" spans="2:13" x14ac:dyDescent="0.25">
      <c r="B9537" s="72" t="s">
        <v>143</v>
      </c>
      <c r="C9537" s="72" t="s">
        <v>144</v>
      </c>
      <c r="D9537" s="72" t="s">
        <v>12</v>
      </c>
      <c r="E9537" s="72" t="s">
        <v>175</v>
      </c>
      <c r="F9537" s="73">
        <v>-159660</v>
      </c>
      <c r="G9537" s="72" t="s">
        <v>14</v>
      </c>
      <c r="H9537" s="72" t="s">
        <v>15</v>
      </c>
      <c r="I9537" s="72" t="s">
        <v>16</v>
      </c>
      <c r="J9537" s="72" t="s">
        <v>18</v>
      </c>
      <c r="K9537" s="72" t="s">
        <v>24</v>
      </c>
      <c r="L9537" s="72" t="s">
        <v>272</v>
      </c>
      <c r="M9537" s="72"/>
    </row>
    <row r="9538" spans="2:13" x14ac:dyDescent="0.25">
      <c r="B9538" s="72" t="s">
        <v>143</v>
      </c>
      <c r="C9538" s="72" t="s">
        <v>144</v>
      </c>
      <c r="D9538" s="72" t="s">
        <v>12</v>
      </c>
      <c r="E9538" s="72" t="s">
        <v>292</v>
      </c>
      <c r="F9538" s="73">
        <v>278063461</v>
      </c>
      <c r="G9538" s="72" t="s">
        <v>14</v>
      </c>
      <c r="H9538" s="72" t="s">
        <v>15</v>
      </c>
      <c r="I9538" s="72" t="s">
        <v>16</v>
      </c>
      <c r="J9538" s="72" t="s">
        <v>18</v>
      </c>
      <c r="K9538" s="72" t="s">
        <v>205</v>
      </c>
      <c r="L9538" s="72" t="s">
        <v>401</v>
      </c>
      <c r="M9538" s="72" t="s">
        <v>293</v>
      </c>
    </row>
    <row r="9539" spans="2:13" x14ac:dyDescent="0.25">
      <c r="B9539" s="72" t="s">
        <v>143</v>
      </c>
      <c r="C9539" s="72" t="s">
        <v>144</v>
      </c>
      <c r="D9539" s="72" t="s">
        <v>12</v>
      </c>
      <c r="E9539" s="72" t="s">
        <v>177</v>
      </c>
      <c r="F9539" s="73">
        <v>212093</v>
      </c>
      <c r="G9539" s="72" t="s">
        <v>14</v>
      </c>
      <c r="H9539" s="72" t="s">
        <v>15</v>
      </c>
      <c r="I9539" s="72" t="s">
        <v>16</v>
      </c>
      <c r="J9539" s="72" t="s">
        <v>18</v>
      </c>
      <c r="K9539" s="72" t="s">
        <v>33</v>
      </c>
      <c r="L9539" s="72" t="s">
        <v>279</v>
      </c>
      <c r="M9539" s="72"/>
    </row>
    <row r="9540" spans="2:13" x14ac:dyDescent="0.25">
      <c r="B9540" s="72" t="s">
        <v>143</v>
      </c>
      <c r="C9540" s="72" t="s">
        <v>144</v>
      </c>
      <c r="D9540" s="72" t="s">
        <v>12</v>
      </c>
      <c r="E9540" s="72" t="s">
        <v>229</v>
      </c>
      <c r="F9540" s="73">
        <v>-369793</v>
      </c>
      <c r="G9540" s="72" t="s">
        <v>14</v>
      </c>
      <c r="H9540" s="72" t="s">
        <v>155</v>
      </c>
      <c r="I9540" s="72" t="s">
        <v>16</v>
      </c>
      <c r="J9540" s="72" t="s">
        <v>18</v>
      </c>
      <c r="K9540" s="72" t="s">
        <v>33</v>
      </c>
      <c r="L9540" s="72" t="s">
        <v>284</v>
      </c>
      <c r="M9540" s="72"/>
    </row>
    <row r="9541" spans="2:13" x14ac:dyDescent="0.25">
      <c r="B9541" s="72" t="s">
        <v>143</v>
      </c>
      <c r="C9541" s="72" t="s">
        <v>144</v>
      </c>
      <c r="D9541" s="72" t="s">
        <v>12</v>
      </c>
      <c r="E9541" s="72" t="s">
        <v>240</v>
      </c>
      <c r="F9541" s="73">
        <v>-22144</v>
      </c>
      <c r="G9541" s="72" t="s">
        <v>14</v>
      </c>
      <c r="H9541" s="72" t="s">
        <v>15</v>
      </c>
      <c r="I9541" s="72" t="s">
        <v>16</v>
      </c>
      <c r="J9541" s="72" t="s">
        <v>18</v>
      </c>
      <c r="K9541" s="72" t="s">
        <v>147</v>
      </c>
      <c r="L9541" s="72" t="s">
        <v>196</v>
      </c>
      <c r="M9541" s="72"/>
    </row>
    <row r="9542" spans="2:13" x14ac:dyDescent="0.25">
      <c r="B9542" s="72" t="s">
        <v>143</v>
      </c>
      <c r="C9542" s="72" t="s">
        <v>144</v>
      </c>
      <c r="D9542" s="72" t="s">
        <v>12</v>
      </c>
      <c r="E9542" s="72" t="s">
        <v>152</v>
      </c>
      <c r="F9542" s="73">
        <v>-298</v>
      </c>
      <c r="G9542" s="72" t="s">
        <v>14</v>
      </c>
      <c r="H9542" s="72" t="s">
        <v>155</v>
      </c>
      <c r="I9542" s="72" t="s">
        <v>16</v>
      </c>
      <c r="J9542" s="72" t="s">
        <v>18</v>
      </c>
      <c r="K9542" s="72" t="s">
        <v>303</v>
      </c>
      <c r="L9542" s="72" t="s">
        <v>357</v>
      </c>
      <c r="M9542" s="72"/>
    </row>
    <row r="9543" spans="2:13" x14ac:dyDescent="0.25">
      <c r="B9543" s="72" t="s">
        <v>143</v>
      </c>
      <c r="C9543" s="72" t="s">
        <v>144</v>
      </c>
      <c r="D9543" s="72" t="s">
        <v>12</v>
      </c>
      <c r="E9543" s="72" t="s">
        <v>292</v>
      </c>
      <c r="F9543" s="73">
        <v>1285477</v>
      </c>
      <c r="G9543" s="72" t="s">
        <v>14</v>
      </c>
      <c r="H9543" s="72" t="s">
        <v>155</v>
      </c>
      <c r="I9543" s="72" t="s">
        <v>16</v>
      </c>
      <c r="J9543" s="72" t="s">
        <v>18</v>
      </c>
      <c r="K9543" s="72" t="s">
        <v>33</v>
      </c>
      <c r="L9543" s="72" t="s">
        <v>231</v>
      </c>
      <c r="M9543" s="72" t="s">
        <v>293</v>
      </c>
    </row>
    <row r="9544" spans="2:13" x14ac:dyDescent="0.25">
      <c r="B9544" s="72" t="s">
        <v>143</v>
      </c>
      <c r="C9544" s="72" t="s">
        <v>144</v>
      </c>
      <c r="D9544" s="72" t="s">
        <v>12</v>
      </c>
      <c r="E9544" s="72" t="s">
        <v>292</v>
      </c>
      <c r="F9544" s="73">
        <v>1477770</v>
      </c>
      <c r="G9544" s="72" t="s">
        <v>14</v>
      </c>
      <c r="H9544" s="72" t="s">
        <v>15</v>
      </c>
      <c r="I9544" s="72" t="s">
        <v>16</v>
      </c>
      <c r="J9544" s="72" t="s">
        <v>18</v>
      </c>
      <c r="K9544" s="72" t="s">
        <v>161</v>
      </c>
      <c r="L9544" s="72" t="s">
        <v>162</v>
      </c>
      <c r="M9544" s="72" t="s">
        <v>424</v>
      </c>
    </row>
    <row r="9545" spans="2:13" x14ac:dyDescent="0.25">
      <c r="B9545" s="72" t="s">
        <v>143</v>
      </c>
      <c r="C9545" s="72" t="s">
        <v>144</v>
      </c>
      <c r="D9545" s="72" t="s">
        <v>12</v>
      </c>
      <c r="E9545" s="72" t="s">
        <v>244</v>
      </c>
      <c r="F9545" s="73">
        <v>28398</v>
      </c>
      <c r="G9545" s="72" t="s">
        <v>14</v>
      </c>
      <c r="H9545" s="72" t="s">
        <v>15</v>
      </c>
      <c r="I9545" s="72" t="s">
        <v>16</v>
      </c>
      <c r="J9545" s="72" t="s">
        <v>18</v>
      </c>
      <c r="K9545" s="72" t="s">
        <v>184</v>
      </c>
      <c r="L9545" s="72" t="s">
        <v>639</v>
      </c>
      <c r="M9545" s="72" t="s">
        <v>248</v>
      </c>
    </row>
    <row r="9546" spans="2:13" x14ac:dyDescent="0.25">
      <c r="B9546" s="72" t="s">
        <v>143</v>
      </c>
      <c r="C9546" s="72" t="s">
        <v>144</v>
      </c>
      <c r="D9546" s="72" t="s">
        <v>12</v>
      </c>
      <c r="E9546" s="72" t="s">
        <v>145</v>
      </c>
      <c r="F9546" s="73">
        <v>-20</v>
      </c>
      <c r="G9546" s="72" t="s">
        <v>14</v>
      </c>
      <c r="H9546" s="72" t="s">
        <v>155</v>
      </c>
      <c r="I9546" s="72" t="s">
        <v>16</v>
      </c>
      <c r="J9546" s="72" t="s">
        <v>18</v>
      </c>
      <c r="K9546" s="72" t="s">
        <v>33</v>
      </c>
      <c r="L9546" s="72" t="s">
        <v>318</v>
      </c>
      <c r="M9546" s="72"/>
    </row>
    <row r="9547" spans="2:13" x14ac:dyDescent="0.25">
      <c r="B9547" s="72" t="s">
        <v>143</v>
      </c>
      <c r="C9547" s="72" t="s">
        <v>144</v>
      </c>
      <c r="D9547" s="72" t="s">
        <v>12</v>
      </c>
      <c r="E9547" s="72" t="s">
        <v>183</v>
      </c>
      <c r="F9547" s="73">
        <v>18819</v>
      </c>
      <c r="G9547" s="72" t="s">
        <v>14</v>
      </c>
      <c r="H9547" s="72" t="s">
        <v>155</v>
      </c>
      <c r="I9547" s="72" t="s">
        <v>16</v>
      </c>
      <c r="J9547" s="72" t="s">
        <v>18</v>
      </c>
      <c r="K9547" s="72" t="s">
        <v>33</v>
      </c>
      <c r="L9547" s="72" t="s">
        <v>397</v>
      </c>
      <c r="M9547" s="72" t="s">
        <v>163</v>
      </c>
    </row>
    <row r="9548" spans="2:13" x14ac:dyDescent="0.25">
      <c r="B9548" s="72" t="s">
        <v>143</v>
      </c>
      <c r="C9548" s="72" t="s">
        <v>144</v>
      </c>
      <c r="D9548" s="72" t="s">
        <v>12</v>
      </c>
      <c r="E9548" s="72" t="s">
        <v>152</v>
      </c>
      <c r="F9548" s="73">
        <v>-134095</v>
      </c>
      <c r="G9548" s="72" t="s">
        <v>14</v>
      </c>
      <c r="H9548" s="72" t="s">
        <v>15</v>
      </c>
      <c r="I9548" s="72" t="s">
        <v>16</v>
      </c>
      <c r="J9548" s="72" t="s">
        <v>18</v>
      </c>
      <c r="K9548" s="72" t="s">
        <v>147</v>
      </c>
      <c r="L9548" s="72" t="s">
        <v>511</v>
      </c>
      <c r="M9548" s="72"/>
    </row>
    <row r="9549" spans="2:13" x14ac:dyDescent="0.25">
      <c r="B9549" s="72" t="s">
        <v>143</v>
      </c>
      <c r="C9549" s="72" t="s">
        <v>144</v>
      </c>
      <c r="D9549" s="72" t="s">
        <v>12</v>
      </c>
      <c r="E9549" s="72" t="s">
        <v>219</v>
      </c>
      <c r="F9549" s="73">
        <v>1004152</v>
      </c>
      <c r="G9549" s="72" t="s">
        <v>14</v>
      </c>
      <c r="H9549" s="72" t="s">
        <v>15</v>
      </c>
      <c r="I9549" s="72" t="s">
        <v>136</v>
      </c>
      <c r="J9549" s="72" t="s">
        <v>18</v>
      </c>
      <c r="K9549" s="72" t="s">
        <v>184</v>
      </c>
      <c r="L9549" s="72" t="s">
        <v>573</v>
      </c>
      <c r="M9549" s="72"/>
    </row>
    <row r="9550" spans="2:13" x14ac:dyDescent="0.25">
      <c r="B9550" s="72" t="s">
        <v>143</v>
      </c>
      <c r="C9550" s="72" t="s">
        <v>144</v>
      </c>
      <c r="D9550" s="72" t="s">
        <v>12</v>
      </c>
      <c r="E9550" s="72" t="s">
        <v>188</v>
      </c>
      <c r="F9550" s="73">
        <v>2766790</v>
      </c>
      <c r="G9550" s="72" t="s">
        <v>14</v>
      </c>
      <c r="H9550" s="72" t="s">
        <v>155</v>
      </c>
      <c r="I9550" s="72" t="s">
        <v>16</v>
      </c>
      <c r="J9550" s="72" t="s">
        <v>18</v>
      </c>
      <c r="K9550" s="72" t="s">
        <v>33</v>
      </c>
      <c r="L9550" s="72" t="s">
        <v>442</v>
      </c>
      <c r="M9550" s="72" t="s">
        <v>191</v>
      </c>
    </row>
    <row r="9551" spans="2:13" x14ac:dyDescent="0.25">
      <c r="B9551" s="72" t="s">
        <v>143</v>
      </c>
      <c r="C9551" s="72" t="s">
        <v>144</v>
      </c>
      <c r="D9551" s="72" t="s">
        <v>12</v>
      </c>
      <c r="E9551" s="72" t="s">
        <v>145</v>
      </c>
      <c r="F9551" s="73">
        <v>-17</v>
      </c>
      <c r="G9551" s="72" t="s">
        <v>14</v>
      </c>
      <c r="H9551" s="72" t="s">
        <v>155</v>
      </c>
      <c r="I9551" s="72" t="s">
        <v>16</v>
      </c>
      <c r="J9551" s="72" t="s">
        <v>18</v>
      </c>
      <c r="K9551" s="72" t="s">
        <v>33</v>
      </c>
      <c r="L9551" s="72" t="s">
        <v>631</v>
      </c>
      <c r="M9551" s="72"/>
    </row>
    <row r="9552" spans="2:13" x14ac:dyDescent="0.25">
      <c r="B9552" s="72" t="s">
        <v>143</v>
      </c>
      <c r="C9552" s="72" t="s">
        <v>144</v>
      </c>
      <c r="D9552" s="72" t="s">
        <v>12</v>
      </c>
      <c r="E9552" s="72" t="s">
        <v>188</v>
      </c>
      <c r="F9552" s="73">
        <v>2468660</v>
      </c>
      <c r="G9552" s="72" t="s">
        <v>14</v>
      </c>
      <c r="H9552" s="72" t="s">
        <v>15</v>
      </c>
      <c r="I9552" s="72" t="s">
        <v>16</v>
      </c>
      <c r="J9552" s="72" t="s">
        <v>18</v>
      </c>
      <c r="K9552" s="72" t="s">
        <v>147</v>
      </c>
      <c r="L9552" s="72" t="s">
        <v>278</v>
      </c>
      <c r="M9552" s="72" t="s">
        <v>191</v>
      </c>
    </row>
    <row r="9553" spans="2:13" x14ac:dyDescent="0.25">
      <c r="B9553" s="72" t="s">
        <v>143</v>
      </c>
      <c r="C9553" s="72" t="s">
        <v>144</v>
      </c>
      <c r="D9553" s="72" t="s">
        <v>12</v>
      </c>
      <c r="E9553" s="72" t="s">
        <v>227</v>
      </c>
      <c r="F9553" s="73">
        <v>13084</v>
      </c>
      <c r="G9553" s="72" t="s">
        <v>14</v>
      </c>
      <c r="H9553" s="72" t="s">
        <v>15</v>
      </c>
      <c r="I9553" s="72" t="s">
        <v>16</v>
      </c>
      <c r="J9553" s="72" t="s">
        <v>18</v>
      </c>
      <c r="K9553" s="72" t="s">
        <v>267</v>
      </c>
      <c r="L9553" s="72" t="s">
        <v>372</v>
      </c>
      <c r="M9553" s="72" t="s">
        <v>163</v>
      </c>
    </row>
    <row r="9554" spans="2:13" x14ac:dyDescent="0.25">
      <c r="B9554" s="72" t="s">
        <v>143</v>
      </c>
      <c r="C9554" s="72" t="s">
        <v>144</v>
      </c>
      <c r="D9554" s="72" t="s">
        <v>12</v>
      </c>
      <c r="E9554" s="72" t="s">
        <v>183</v>
      </c>
      <c r="F9554" s="73">
        <v>23725</v>
      </c>
      <c r="G9554" s="72" t="s">
        <v>14</v>
      </c>
      <c r="H9554" s="72" t="s">
        <v>155</v>
      </c>
      <c r="I9554" s="72" t="s">
        <v>16</v>
      </c>
      <c r="J9554" s="72" t="s">
        <v>18</v>
      </c>
      <c r="K9554" s="72" t="s">
        <v>147</v>
      </c>
      <c r="L9554" s="72" t="s">
        <v>390</v>
      </c>
      <c r="M9554" s="72" t="s">
        <v>163</v>
      </c>
    </row>
    <row r="9555" spans="2:13" x14ac:dyDescent="0.25">
      <c r="B9555" s="72" t="s">
        <v>143</v>
      </c>
      <c r="C9555" s="72" t="s">
        <v>144</v>
      </c>
      <c r="D9555" s="72" t="s">
        <v>12</v>
      </c>
      <c r="E9555" s="72" t="s">
        <v>229</v>
      </c>
      <c r="F9555" s="73">
        <v>-7358</v>
      </c>
      <c r="G9555" s="72" t="s">
        <v>14</v>
      </c>
      <c r="H9555" s="72" t="s">
        <v>155</v>
      </c>
      <c r="I9555" s="72" t="s">
        <v>16</v>
      </c>
      <c r="J9555" s="72" t="s">
        <v>18</v>
      </c>
      <c r="K9555" s="72" t="s">
        <v>33</v>
      </c>
      <c r="L9555" s="72" t="s">
        <v>333</v>
      </c>
      <c r="M9555" s="72"/>
    </row>
    <row r="9556" spans="2:13" x14ac:dyDescent="0.25">
      <c r="B9556" s="72" t="s">
        <v>143</v>
      </c>
      <c r="C9556" s="72" t="s">
        <v>144</v>
      </c>
      <c r="D9556" s="72" t="s">
        <v>12</v>
      </c>
      <c r="E9556" s="72" t="s">
        <v>164</v>
      </c>
      <c r="F9556" s="73">
        <v>-23104</v>
      </c>
      <c r="G9556" s="72" t="s">
        <v>14</v>
      </c>
      <c r="H9556" s="72" t="s">
        <v>155</v>
      </c>
      <c r="I9556" s="72" t="s">
        <v>16</v>
      </c>
      <c r="J9556" s="72" t="s">
        <v>18</v>
      </c>
      <c r="K9556" s="72" t="s">
        <v>33</v>
      </c>
      <c r="L9556" s="72" t="s">
        <v>362</v>
      </c>
      <c r="M9556" s="72"/>
    </row>
    <row r="9557" spans="2:13" x14ac:dyDescent="0.25">
      <c r="B9557" s="72" t="s">
        <v>143</v>
      </c>
      <c r="C9557" s="72" t="s">
        <v>144</v>
      </c>
      <c r="D9557" s="72" t="s">
        <v>12</v>
      </c>
      <c r="E9557" s="72" t="s">
        <v>213</v>
      </c>
      <c r="F9557" s="73">
        <v>26</v>
      </c>
      <c r="G9557" s="72" t="s">
        <v>14</v>
      </c>
      <c r="H9557" s="72" t="s">
        <v>15</v>
      </c>
      <c r="I9557" s="72" t="s">
        <v>16</v>
      </c>
      <c r="J9557" s="72" t="s">
        <v>18</v>
      </c>
      <c r="K9557" s="72" t="s">
        <v>24</v>
      </c>
      <c r="L9557" s="72" t="s">
        <v>585</v>
      </c>
      <c r="M9557" s="72" t="s">
        <v>172</v>
      </c>
    </row>
    <row r="9558" spans="2:13" x14ac:dyDescent="0.25">
      <c r="B9558" s="72" t="s">
        <v>143</v>
      </c>
      <c r="C9558" s="72" t="s">
        <v>144</v>
      </c>
      <c r="D9558" s="72" t="s">
        <v>12</v>
      </c>
      <c r="E9558" s="72" t="s">
        <v>157</v>
      </c>
      <c r="F9558" s="73">
        <v>79120</v>
      </c>
      <c r="G9558" s="72" t="s">
        <v>14</v>
      </c>
      <c r="H9558" s="72" t="s">
        <v>15</v>
      </c>
      <c r="I9558" s="72" t="s">
        <v>16</v>
      </c>
      <c r="J9558" s="72" t="s">
        <v>18</v>
      </c>
      <c r="K9558" s="72" t="s">
        <v>147</v>
      </c>
      <c r="L9558" s="72" t="s">
        <v>390</v>
      </c>
      <c r="M9558" s="72" t="s">
        <v>159</v>
      </c>
    </row>
    <row r="9559" spans="2:13" x14ac:dyDescent="0.25">
      <c r="B9559" s="72" t="s">
        <v>143</v>
      </c>
      <c r="C9559" s="72" t="s">
        <v>144</v>
      </c>
      <c r="D9559" s="72" t="s">
        <v>12</v>
      </c>
      <c r="E9559" s="72" t="s">
        <v>177</v>
      </c>
      <c r="F9559" s="73">
        <v>560115</v>
      </c>
      <c r="G9559" s="72" t="s">
        <v>14</v>
      </c>
      <c r="H9559" s="72" t="s">
        <v>15</v>
      </c>
      <c r="I9559" s="72" t="s">
        <v>16</v>
      </c>
      <c r="J9559" s="72" t="s">
        <v>18</v>
      </c>
      <c r="K9559" s="72" t="s">
        <v>147</v>
      </c>
      <c r="L9559" s="72" t="s">
        <v>171</v>
      </c>
      <c r="M9559" s="72"/>
    </row>
    <row r="9560" spans="2:13" x14ac:dyDescent="0.25">
      <c r="B9560" s="72" t="s">
        <v>143</v>
      </c>
      <c r="C9560" s="72" t="s">
        <v>144</v>
      </c>
      <c r="D9560" s="72" t="s">
        <v>12</v>
      </c>
      <c r="E9560" s="72" t="s">
        <v>160</v>
      </c>
      <c r="F9560" s="73">
        <v>100541</v>
      </c>
      <c r="G9560" s="72" t="s">
        <v>14</v>
      </c>
      <c r="H9560" s="72" t="s">
        <v>15</v>
      </c>
      <c r="I9560" s="72" t="s">
        <v>16</v>
      </c>
      <c r="J9560" s="72" t="s">
        <v>18</v>
      </c>
      <c r="K9560" s="72" t="s">
        <v>33</v>
      </c>
      <c r="L9560" s="72" t="s">
        <v>691</v>
      </c>
      <c r="M9560" s="72" t="s">
        <v>186</v>
      </c>
    </row>
    <row r="9561" spans="2:13" x14ac:dyDescent="0.25">
      <c r="B9561" s="72" t="s">
        <v>143</v>
      </c>
      <c r="C9561" s="72" t="s">
        <v>144</v>
      </c>
      <c r="D9561" s="72" t="s">
        <v>12</v>
      </c>
      <c r="E9561" s="72" t="s">
        <v>170</v>
      </c>
      <c r="F9561" s="73">
        <v>52255</v>
      </c>
      <c r="G9561" s="72" t="s">
        <v>14</v>
      </c>
      <c r="H9561" s="72" t="s">
        <v>15</v>
      </c>
      <c r="I9561" s="72" t="s">
        <v>16</v>
      </c>
      <c r="J9561" s="72" t="s">
        <v>18</v>
      </c>
      <c r="K9561" s="72" t="s">
        <v>147</v>
      </c>
      <c r="L9561" s="72" t="s">
        <v>370</v>
      </c>
      <c r="M9561" s="72" t="s">
        <v>191</v>
      </c>
    </row>
    <row r="9562" spans="2:13" x14ac:dyDescent="0.25">
      <c r="B9562" s="72" t="s">
        <v>143</v>
      </c>
      <c r="C9562" s="72" t="s">
        <v>144</v>
      </c>
      <c r="D9562" s="72" t="s">
        <v>12</v>
      </c>
      <c r="E9562" s="72" t="s">
        <v>219</v>
      </c>
      <c r="F9562" s="73">
        <v>71279</v>
      </c>
      <c r="G9562" s="72" t="s">
        <v>14</v>
      </c>
      <c r="H9562" s="72" t="s">
        <v>155</v>
      </c>
      <c r="I9562" s="72" t="s">
        <v>16</v>
      </c>
      <c r="J9562" s="72" t="s">
        <v>18</v>
      </c>
      <c r="K9562" s="72" t="s">
        <v>33</v>
      </c>
      <c r="L9562" s="72" t="s">
        <v>193</v>
      </c>
      <c r="M9562" s="72"/>
    </row>
    <row r="9563" spans="2:13" x14ac:dyDescent="0.25">
      <c r="B9563" s="72" t="s">
        <v>143</v>
      </c>
      <c r="C9563" s="72" t="s">
        <v>144</v>
      </c>
      <c r="D9563" s="72" t="s">
        <v>12</v>
      </c>
      <c r="E9563" s="72" t="s">
        <v>439</v>
      </c>
      <c r="F9563" s="73">
        <v>1431749</v>
      </c>
      <c r="G9563" s="72" t="s">
        <v>14</v>
      </c>
      <c r="H9563" s="72" t="s">
        <v>15</v>
      </c>
      <c r="I9563" s="72" t="s">
        <v>16</v>
      </c>
      <c r="J9563" s="72" t="s">
        <v>18</v>
      </c>
      <c r="K9563" s="72" t="s">
        <v>214</v>
      </c>
      <c r="L9563" s="72" t="s">
        <v>479</v>
      </c>
      <c r="M9563" s="72"/>
    </row>
    <row r="9564" spans="2:13" x14ac:dyDescent="0.25">
      <c r="B9564" s="72" t="s">
        <v>143</v>
      </c>
      <c r="C9564" s="72" t="s">
        <v>144</v>
      </c>
      <c r="D9564" s="72" t="s">
        <v>12</v>
      </c>
      <c r="E9564" s="72" t="s">
        <v>335</v>
      </c>
      <c r="F9564" s="73">
        <v>242638</v>
      </c>
      <c r="G9564" s="72" t="s">
        <v>14</v>
      </c>
      <c r="H9564" s="72" t="s">
        <v>15</v>
      </c>
      <c r="I9564" s="72" t="s">
        <v>16</v>
      </c>
      <c r="J9564" s="72" t="s">
        <v>18</v>
      </c>
      <c r="K9564" s="72" t="s">
        <v>33</v>
      </c>
      <c r="L9564" s="72" t="s">
        <v>316</v>
      </c>
      <c r="M9564" s="72" t="s">
        <v>322</v>
      </c>
    </row>
    <row r="9565" spans="2:13" x14ac:dyDescent="0.25">
      <c r="B9565" s="72" t="s">
        <v>143</v>
      </c>
      <c r="C9565" s="72" t="s">
        <v>144</v>
      </c>
      <c r="D9565" s="72" t="s">
        <v>12</v>
      </c>
      <c r="E9565" s="72" t="s">
        <v>282</v>
      </c>
      <c r="F9565" s="73">
        <v>-2217</v>
      </c>
      <c r="G9565" s="72" t="s">
        <v>14</v>
      </c>
      <c r="H9565" s="72" t="s">
        <v>15</v>
      </c>
      <c r="I9565" s="72" t="s">
        <v>16</v>
      </c>
      <c r="J9565" s="72" t="s">
        <v>18</v>
      </c>
      <c r="K9565" s="72" t="s">
        <v>21</v>
      </c>
      <c r="L9565" s="72" t="s">
        <v>352</v>
      </c>
      <c r="M9565" s="72"/>
    </row>
    <row r="9566" spans="2:13" x14ac:dyDescent="0.25">
      <c r="B9566" s="72" t="s">
        <v>143</v>
      </c>
      <c r="C9566" s="72" t="s">
        <v>144</v>
      </c>
      <c r="D9566" s="72" t="s">
        <v>12</v>
      </c>
      <c r="E9566" s="72" t="s">
        <v>145</v>
      </c>
      <c r="F9566" s="73">
        <v>-142</v>
      </c>
      <c r="G9566" s="72" t="s">
        <v>14</v>
      </c>
      <c r="H9566" s="72" t="s">
        <v>15</v>
      </c>
      <c r="I9566" s="72" t="s">
        <v>136</v>
      </c>
      <c r="J9566" s="72" t="s">
        <v>18</v>
      </c>
      <c r="K9566" s="72" t="s">
        <v>147</v>
      </c>
      <c r="L9566" s="72" t="s">
        <v>327</v>
      </c>
      <c r="M9566" s="72"/>
    </row>
    <row r="9567" spans="2:13" x14ac:dyDescent="0.25">
      <c r="B9567" s="72" t="s">
        <v>143</v>
      </c>
      <c r="C9567" s="72" t="s">
        <v>144</v>
      </c>
      <c r="D9567" s="72" t="s">
        <v>12</v>
      </c>
      <c r="E9567" s="72" t="s">
        <v>197</v>
      </c>
      <c r="F9567" s="73">
        <v>132177</v>
      </c>
      <c r="G9567" s="72" t="s">
        <v>14</v>
      </c>
      <c r="H9567" s="72" t="s">
        <v>15</v>
      </c>
      <c r="I9567" s="72" t="s">
        <v>16</v>
      </c>
      <c r="J9567" s="72" t="s">
        <v>18</v>
      </c>
      <c r="K9567" s="72" t="s">
        <v>147</v>
      </c>
      <c r="L9567" s="72" t="s">
        <v>388</v>
      </c>
      <c r="M9567" s="72" t="s">
        <v>163</v>
      </c>
    </row>
    <row r="9568" spans="2:13" x14ac:dyDescent="0.25">
      <c r="B9568" s="72" t="s">
        <v>143</v>
      </c>
      <c r="C9568" s="72" t="s">
        <v>144</v>
      </c>
      <c r="D9568" s="72" t="s">
        <v>12</v>
      </c>
      <c r="E9568" s="72" t="s">
        <v>157</v>
      </c>
      <c r="F9568" s="73">
        <v>1301925</v>
      </c>
      <c r="G9568" s="72" t="s">
        <v>14</v>
      </c>
      <c r="H9568" s="72" t="s">
        <v>15</v>
      </c>
      <c r="I9568" s="72" t="s">
        <v>16</v>
      </c>
      <c r="J9568" s="72" t="s">
        <v>18</v>
      </c>
      <c r="K9568" s="72" t="s">
        <v>161</v>
      </c>
      <c r="L9568" s="72" t="s">
        <v>534</v>
      </c>
      <c r="M9568" s="72" t="s">
        <v>203</v>
      </c>
    </row>
    <row r="9569" spans="2:13" x14ac:dyDescent="0.25">
      <c r="B9569" s="72" t="s">
        <v>143</v>
      </c>
      <c r="C9569" s="72" t="s">
        <v>144</v>
      </c>
      <c r="D9569" s="72" t="s">
        <v>12</v>
      </c>
      <c r="E9569" s="72" t="s">
        <v>229</v>
      </c>
      <c r="F9569" s="73">
        <v>-58733</v>
      </c>
      <c r="G9569" s="72" t="s">
        <v>14</v>
      </c>
      <c r="H9569" s="72" t="s">
        <v>15</v>
      </c>
      <c r="I9569" s="72" t="s">
        <v>16</v>
      </c>
      <c r="J9569" s="72" t="s">
        <v>18</v>
      </c>
      <c r="K9569" s="72" t="s">
        <v>33</v>
      </c>
      <c r="L9569" s="72" t="s">
        <v>359</v>
      </c>
      <c r="M9569" s="72"/>
    </row>
    <row r="9570" spans="2:13" x14ac:dyDescent="0.25">
      <c r="B9570" s="72" t="s">
        <v>143</v>
      </c>
      <c r="C9570" s="72" t="s">
        <v>144</v>
      </c>
      <c r="D9570" s="72" t="s">
        <v>12</v>
      </c>
      <c r="E9570" s="72" t="s">
        <v>197</v>
      </c>
      <c r="F9570" s="73">
        <v>44818</v>
      </c>
      <c r="G9570" s="72" t="s">
        <v>14</v>
      </c>
      <c r="H9570" s="72" t="s">
        <v>155</v>
      </c>
      <c r="I9570" s="72" t="s">
        <v>16</v>
      </c>
      <c r="J9570" s="72" t="s">
        <v>18</v>
      </c>
      <c r="K9570" s="72" t="s">
        <v>33</v>
      </c>
      <c r="L9570" s="72" t="s">
        <v>542</v>
      </c>
      <c r="M9570" s="72" t="s">
        <v>248</v>
      </c>
    </row>
    <row r="9571" spans="2:13" x14ac:dyDescent="0.25">
      <c r="B9571" s="72" t="s">
        <v>143</v>
      </c>
      <c r="C9571" s="72" t="s">
        <v>144</v>
      </c>
      <c r="D9571" s="72" t="s">
        <v>12</v>
      </c>
      <c r="E9571" s="72" t="s">
        <v>145</v>
      </c>
      <c r="F9571" s="73">
        <v>-2436</v>
      </c>
      <c r="G9571" s="72" t="s">
        <v>14</v>
      </c>
      <c r="H9571" s="72" t="s">
        <v>155</v>
      </c>
      <c r="I9571" s="72" t="s">
        <v>16</v>
      </c>
      <c r="J9571" s="72" t="s">
        <v>18</v>
      </c>
      <c r="K9571" s="72" t="s">
        <v>184</v>
      </c>
      <c r="L9571" s="72" t="s">
        <v>356</v>
      </c>
      <c r="M9571" s="72"/>
    </row>
    <row r="9572" spans="2:13" x14ac:dyDescent="0.25">
      <c r="B9572" s="72" t="s">
        <v>143</v>
      </c>
      <c r="C9572" s="72" t="s">
        <v>144</v>
      </c>
      <c r="D9572" s="72" t="s">
        <v>12</v>
      </c>
      <c r="E9572" s="72" t="s">
        <v>227</v>
      </c>
      <c r="F9572" s="73">
        <v>203949</v>
      </c>
      <c r="G9572" s="72" t="s">
        <v>14</v>
      </c>
      <c r="H9572" s="72" t="s">
        <v>155</v>
      </c>
      <c r="I9572" s="72" t="s">
        <v>16</v>
      </c>
      <c r="J9572" s="72" t="s">
        <v>18</v>
      </c>
      <c r="K9572" s="72" t="s">
        <v>267</v>
      </c>
      <c r="L9572" s="72" t="s">
        <v>641</v>
      </c>
      <c r="M9572" s="72" t="s">
        <v>191</v>
      </c>
    </row>
    <row r="9573" spans="2:13" x14ac:dyDescent="0.25">
      <c r="B9573" s="72" t="s">
        <v>143</v>
      </c>
      <c r="C9573" s="72" t="s">
        <v>144</v>
      </c>
      <c r="D9573" s="72" t="s">
        <v>12</v>
      </c>
      <c r="E9573" s="72" t="s">
        <v>181</v>
      </c>
      <c r="F9573" s="73">
        <v>-80</v>
      </c>
      <c r="G9573" s="72" t="s">
        <v>14</v>
      </c>
      <c r="H9573" s="72" t="s">
        <v>155</v>
      </c>
      <c r="I9573" s="72" t="s">
        <v>16</v>
      </c>
      <c r="J9573" s="72" t="s">
        <v>18</v>
      </c>
      <c r="K9573" s="72" t="s">
        <v>33</v>
      </c>
      <c r="L9573" s="72" t="s">
        <v>538</v>
      </c>
      <c r="M9573" s="72"/>
    </row>
    <row r="9574" spans="2:13" x14ac:dyDescent="0.25">
      <c r="B9574" s="72" t="s">
        <v>143</v>
      </c>
      <c r="C9574" s="72" t="s">
        <v>144</v>
      </c>
      <c r="D9574" s="72" t="s">
        <v>12</v>
      </c>
      <c r="E9574" s="72" t="s">
        <v>219</v>
      </c>
      <c r="F9574" s="73">
        <v>563785</v>
      </c>
      <c r="G9574" s="72" t="s">
        <v>14</v>
      </c>
      <c r="H9574" s="72" t="s">
        <v>155</v>
      </c>
      <c r="I9574" s="72" t="s">
        <v>16</v>
      </c>
      <c r="J9574" s="72" t="s">
        <v>18</v>
      </c>
      <c r="K9574" s="72" t="s">
        <v>33</v>
      </c>
      <c r="L9574" s="72" t="s">
        <v>212</v>
      </c>
      <c r="M9574" s="72"/>
    </row>
    <row r="9575" spans="2:13" x14ac:dyDescent="0.25">
      <c r="B9575" s="72" t="s">
        <v>143</v>
      </c>
      <c r="C9575" s="72" t="s">
        <v>144</v>
      </c>
      <c r="D9575" s="72" t="s">
        <v>12</v>
      </c>
      <c r="E9575" s="72" t="s">
        <v>199</v>
      </c>
      <c r="F9575" s="73">
        <v>15783</v>
      </c>
      <c r="G9575" s="72" t="s">
        <v>14</v>
      </c>
      <c r="H9575" s="72" t="s">
        <v>15</v>
      </c>
      <c r="I9575" s="72" t="s">
        <v>16</v>
      </c>
      <c r="J9575" s="72" t="s">
        <v>18</v>
      </c>
      <c r="K9575" s="72" t="s">
        <v>21</v>
      </c>
      <c r="L9575" s="72" t="s">
        <v>386</v>
      </c>
      <c r="M9575" s="72"/>
    </row>
    <row r="9576" spans="2:13" x14ac:dyDescent="0.25">
      <c r="B9576" s="72" t="s">
        <v>143</v>
      </c>
      <c r="C9576" s="72" t="s">
        <v>144</v>
      </c>
      <c r="D9576" s="72" t="s">
        <v>12</v>
      </c>
      <c r="E9576" s="72" t="s">
        <v>188</v>
      </c>
      <c r="F9576" s="73">
        <v>1249190</v>
      </c>
      <c r="G9576" s="72" t="s">
        <v>14</v>
      </c>
      <c r="H9576" s="72" t="s">
        <v>15</v>
      </c>
      <c r="I9576" s="72" t="s">
        <v>16</v>
      </c>
      <c r="J9576" s="72" t="s">
        <v>18</v>
      </c>
      <c r="K9576" s="72" t="s">
        <v>33</v>
      </c>
      <c r="L9576" s="72" t="s">
        <v>596</v>
      </c>
      <c r="M9576" s="72" t="s">
        <v>151</v>
      </c>
    </row>
    <row r="9577" spans="2:13" x14ac:dyDescent="0.25">
      <c r="B9577" s="72" t="s">
        <v>143</v>
      </c>
      <c r="C9577" s="72" t="s">
        <v>144</v>
      </c>
      <c r="D9577" s="72" t="s">
        <v>12</v>
      </c>
      <c r="E9577" s="72" t="s">
        <v>177</v>
      </c>
      <c r="F9577" s="73">
        <v>80</v>
      </c>
      <c r="G9577" s="72" t="s">
        <v>14</v>
      </c>
      <c r="H9577" s="72" t="s">
        <v>15</v>
      </c>
      <c r="I9577" s="72" t="s">
        <v>16</v>
      </c>
      <c r="J9577" s="72" t="s">
        <v>18</v>
      </c>
      <c r="K9577" s="72" t="s">
        <v>189</v>
      </c>
      <c r="L9577" s="72" t="s">
        <v>690</v>
      </c>
      <c r="M9577" s="72"/>
    </row>
    <row r="9578" spans="2:13" x14ac:dyDescent="0.25">
      <c r="B9578" s="72" t="s">
        <v>143</v>
      </c>
      <c r="C9578" s="72" t="s">
        <v>144</v>
      </c>
      <c r="D9578" s="72" t="s">
        <v>12</v>
      </c>
      <c r="E9578" s="72" t="s">
        <v>219</v>
      </c>
      <c r="F9578" s="73">
        <v>778</v>
      </c>
      <c r="G9578" s="72" t="s">
        <v>14</v>
      </c>
      <c r="H9578" s="72" t="s">
        <v>15</v>
      </c>
      <c r="I9578" s="72" t="s">
        <v>16</v>
      </c>
      <c r="J9578" s="72" t="s">
        <v>18</v>
      </c>
      <c r="K9578" s="72" t="s">
        <v>24</v>
      </c>
      <c r="L9578" s="72" t="s">
        <v>401</v>
      </c>
      <c r="M9578" s="72"/>
    </row>
    <row r="9579" spans="2:13" x14ac:dyDescent="0.25">
      <c r="B9579" s="72" t="s">
        <v>143</v>
      </c>
      <c r="C9579" s="72" t="s">
        <v>144</v>
      </c>
      <c r="D9579" s="72" t="s">
        <v>12</v>
      </c>
      <c r="E9579" s="72" t="s">
        <v>177</v>
      </c>
      <c r="F9579" s="73">
        <v>350996</v>
      </c>
      <c r="G9579" s="72" t="s">
        <v>14</v>
      </c>
      <c r="H9579" s="72" t="s">
        <v>15</v>
      </c>
      <c r="I9579" s="72" t="s">
        <v>16</v>
      </c>
      <c r="J9579" s="72" t="s">
        <v>18</v>
      </c>
      <c r="K9579" s="72" t="s">
        <v>147</v>
      </c>
      <c r="L9579" s="72" t="s">
        <v>553</v>
      </c>
      <c r="M9579" s="72"/>
    </row>
    <row r="9580" spans="2:13" x14ac:dyDescent="0.25">
      <c r="B9580" s="72" t="s">
        <v>143</v>
      </c>
      <c r="C9580" s="72" t="s">
        <v>144</v>
      </c>
      <c r="D9580" s="72" t="s">
        <v>12</v>
      </c>
      <c r="E9580" s="72" t="s">
        <v>251</v>
      </c>
      <c r="F9580" s="73">
        <v>1725441</v>
      </c>
      <c r="G9580" s="72" t="s">
        <v>14</v>
      </c>
      <c r="H9580" s="72" t="s">
        <v>155</v>
      </c>
      <c r="I9580" s="72" t="s">
        <v>16</v>
      </c>
      <c r="J9580" s="72" t="s">
        <v>18</v>
      </c>
      <c r="K9580" s="72" t="s">
        <v>267</v>
      </c>
      <c r="L9580" s="72" t="s">
        <v>603</v>
      </c>
      <c r="M9580" s="72" t="s">
        <v>522</v>
      </c>
    </row>
    <row r="9581" spans="2:13" x14ac:dyDescent="0.25">
      <c r="B9581" s="72" t="s">
        <v>143</v>
      </c>
      <c r="C9581" s="72" t="s">
        <v>144</v>
      </c>
      <c r="D9581" s="72" t="s">
        <v>12</v>
      </c>
      <c r="E9581" s="72" t="s">
        <v>197</v>
      </c>
      <c r="F9581" s="73">
        <v>2275345</v>
      </c>
      <c r="G9581" s="72" t="s">
        <v>14</v>
      </c>
      <c r="H9581" s="72" t="s">
        <v>155</v>
      </c>
      <c r="I9581" s="72" t="s">
        <v>16</v>
      </c>
      <c r="J9581" s="72" t="s">
        <v>18</v>
      </c>
      <c r="K9581" s="72" t="s">
        <v>33</v>
      </c>
      <c r="L9581" s="72" t="s">
        <v>316</v>
      </c>
      <c r="M9581" s="72" t="s">
        <v>163</v>
      </c>
    </row>
    <row r="9582" spans="2:13" x14ac:dyDescent="0.25">
      <c r="B9582" s="72" t="s">
        <v>143</v>
      </c>
      <c r="C9582" s="72" t="s">
        <v>144</v>
      </c>
      <c r="D9582" s="72" t="s">
        <v>12</v>
      </c>
      <c r="E9582" s="72" t="s">
        <v>181</v>
      </c>
      <c r="F9582" s="73">
        <v>-789</v>
      </c>
      <c r="G9582" s="72" t="s">
        <v>14</v>
      </c>
      <c r="H9582" s="72" t="s">
        <v>15</v>
      </c>
      <c r="I9582" s="72" t="s">
        <v>16</v>
      </c>
      <c r="J9582" s="72" t="s">
        <v>18</v>
      </c>
      <c r="K9582" s="72" t="s">
        <v>184</v>
      </c>
      <c r="L9582" s="72" t="s">
        <v>504</v>
      </c>
      <c r="M9582" s="72"/>
    </row>
    <row r="9583" spans="2:13" x14ac:dyDescent="0.25">
      <c r="B9583" s="72" t="s">
        <v>143</v>
      </c>
      <c r="C9583" s="72" t="s">
        <v>144</v>
      </c>
      <c r="D9583" s="72" t="s">
        <v>12</v>
      </c>
      <c r="E9583" s="72" t="s">
        <v>149</v>
      </c>
      <c r="F9583" s="73">
        <v>852070</v>
      </c>
      <c r="G9583" s="72" t="s">
        <v>14</v>
      </c>
      <c r="H9583" s="72" t="s">
        <v>155</v>
      </c>
      <c r="I9583" s="72" t="s">
        <v>16</v>
      </c>
      <c r="J9583" s="72" t="s">
        <v>18</v>
      </c>
      <c r="K9583" s="72" t="s">
        <v>33</v>
      </c>
      <c r="L9583" s="72" t="s">
        <v>624</v>
      </c>
      <c r="M9583" s="72" t="s">
        <v>151</v>
      </c>
    </row>
    <row r="9584" spans="2:13" x14ac:dyDescent="0.25">
      <c r="B9584" s="72" t="s">
        <v>143</v>
      </c>
      <c r="C9584" s="72" t="s">
        <v>144</v>
      </c>
      <c r="D9584" s="72" t="s">
        <v>12</v>
      </c>
      <c r="E9584" s="72" t="s">
        <v>154</v>
      </c>
      <c r="F9584" s="73">
        <v>-948</v>
      </c>
      <c r="G9584" s="72" t="s">
        <v>14</v>
      </c>
      <c r="H9584" s="72" t="s">
        <v>15</v>
      </c>
      <c r="I9584" s="72" t="s">
        <v>16</v>
      </c>
      <c r="J9584" s="72" t="s">
        <v>18</v>
      </c>
      <c r="K9584" s="72" t="s">
        <v>33</v>
      </c>
      <c r="L9584" s="72" t="s">
        <v>361</v>
      </c>
      <c r="M9584" s="72"/>
    </row>
    <row r="9585" spans="2:13" x14ac:dyDescent="0.25">
      <c r="B9585" s="72" t="s">
        <v>143</v>
      </c>
      <c r="C9585" s="72" t="s">
        <v>144</v>
      </c>
      <c r="D9585" s="72" t="s">
        <v>12</v>
      </c>
      <c r="E9585" s="72" t="s">
        <v>197</v>
      </c>
      <c r="F9585" s="73">
        <v>346756</v>
      </c>
      <c r="G9585" s="72" t="s">
        <v>14</v>
      </c>
      <c r="H9585" s="72" t="s">
        <v>15</v>
      </c>
      <c r="I9585" s="72" t="s">
        <v>16</v>
      </c>
      <c r="J9585" s="72" t="s">
        <v>18</v>
      </c>
      <c r="K9585" s="72" t="s">
        <v>24</v>
      </c>
      <c r="L9585" s="72" t="s">
        <v>470</v>
      </c>
      <c r="M9585" s="72" t="s">
        <v>163</v>
      </c>
    </row>
    <row r="9586" spans="2:13" x14ac:dyDescent="0.25">
      <c r="B9586" s="72" t="s">
        <v>143</v>
      </c>
      <c r="C9586" s="72" t="s">
        <v>144</v>
      </c>
      <c r="D9586" s="72" t="s">
        <v>12</v>
      </c>
      <c r="E9586" s="72" t="s">
        <v>237</v>
      </c>
      <c r="F9586" s="73">
        <v>86983</v>
      </c>
      <c r="G9586" s="72" t="s">
        <v>14</v>
      </c>
      <c r="H9586" s="72" t="s">
        <v>15</v>
      </c>
      <c r="I9586" s="72" t="s">
        <v>136</v>
      </c>
      <c r="J9586" s="72" t="s">
        <v>18</v>
      </c>
      <c r="K9586" s="72" t="s">
        <v>147</v>
      </c>
      <c r="L9586" s="72" t="s">
        <v>587</v>
      </c>
      <c r="M9586" s="72" t="s">
        <v>248</v>
      </c>
    </row>
    <row r="9587" spans="2:13" x14ac:dyDescent="0.25">
      <c r="B9587" s="72" t="s">
        <v>143</v>
      </c>
      <c r="C9587" s="72" t="s">
        <v>144</v>
      </c>
      <c r="D9587" s="72" t="s">
        <v>12</v>
      </c>
      <c r="E9587" s="72" t="s">
        <v>227</v>
      </c>
      <c r="F9587" s="73">
        <v>1918</v>
      </c>
      <c r="G9587" s="72" t="s">
        <v>14</v>
      </c>
      <c r="H9587" s="72" t="s">
        <v>15</v>
      </c>
      <c r="I9587" s="72" t="s">
        <v>16</v>
      </c>
      <c r="J9587" s="72" t="s">
        <v>18</v>
      </c>
      <c r="K9587" s="72" t="s">
        <v>33</v>
      </c>
      <c r="L9587" s="72" t="s">
        <v>367</v>
      </c>
      <c r="M9587" s="72" t="s">
        <v>172</v>
      </c>
    </row>
    <row r="9588" spans="2:13" x14ac:dyDescent="0.25">
      <c r="B9588" s="72" t="s">
        <v>143</v>
      </c>
      <c r="C9588" s="72" t="s">
        <v>144</v>
      </c>
      <c r="D9588" s="72" t="s">
        <v>12</v>
      </c>
      <c r="E9588" s="72" t="s">
        <v>199</v>
      </c>
      <c r="F9588" s="73">
        <v>2570</v>
      </c>
      <c r="G9588" s="72" t="s">
        <v>14</v>
      </c>
      <c r="H9588" s="72" t="s">
        <v>155</v>
      </c>
      <c r="I9588" s="72" t="s">
        <v>16</v>
      </c>
      <c r="J9588" s="72" t="s">
        <v>18</v>
      </c>
      <c r="K9588" s="72" t="s">
        <v>267</v>
      </c>
      <c r="L9588" s="72" t="s">
        <v>589</v>
      </c>
      <c r="M9588" s="72"/>
    </row>
    <row r="9589" spans="2:13" x14ac:dyDescent="0.25">
      <c r="B9589" s="72" t="s">
        <v>143</v>
      </c>
      <c r="C9589" s="72" t="s">
        <v>144</v>
      </c>
      <c r="D9589" s="72" t="s">
        <v>12</v>
      </c>
      <c r="E9589" s="72" t="s">
        <v>152</v>
      </c>
      <c r="F9589" s="73">
        <v>-3346</v>
      </c>
      <c r="G9589" s="72" t="s">
        <v>14</v>
      </c>
      <c r="H9589" s="72" t="s">
        <v>15</v>
      </c>
      <c r="I9589" s="72" t="s">
        <v>16</v>
      </c>
      <c r="J9589" s="72" t="s">
        <v>18</v>
      </c>
      <c r="K9589" s="72" t="s">
        <v>33</v>
      </c>
      <c r="L9589" s="72" t="s">
        <v>832</v>
      </c>
      <c r="M9589" s="72"/>
    </row>
    <row r="9590" spans="2:13" x14ac:dyDescent="0.25">
      <c r="B9590" s="72" t="s">
        <v>143</v>
      </c>
      <c r="C9590" s="72" t="s">
        <v>144</v>
      </c>
      <c r="D9590" s="72" t="s">
        <v>12</v>
      </c>
      <c r="E9590" s="72" t="s">
        <v>160</v>
      </c>
      <c r="F9590" s="73">
        <v>170763</v>
      </c>
      <c r="G9590" s="72" t="s">
        <v>14</v>
      </c>
      <c r="H9590" s="72" t="s">
        <v>15</v>
      </c>
      <c r="I9590" s="72" t="s">
        <v>16</v>
      </c>
      <c r="J9590" s="72" t="s">
        <v>18</v>
      </c>
      <c r="K9590" s="72" t="s">
        <v>184</v>
      </c>
      <c r="L9590" s="72" t="s">
        <v>539</v>
      </c>
      <c r="M9590" s="72" t="s">
        <v>191</v>
      </c>
    </row>
    <row r="9591" spans="2:13" x14ac:dyDescent="0.25">
      <c r="B9591" s="72" t="s">
        <v>143</v>
      </c>
      <c r="C9591" s="72" t="s">
        <v>144</v>
      </c>
      <c r="D9591" s="72" t="s">
        <v>12</v>
      </c>
      <c r="E9591" s="72" t="s">
        <v>177</v>
      </c>
      <c r="F9591" s="73">
        <v>15992</v>
      </c>
      <c r="G9591" s="72" t="s">
        <v>14</v>
      </c>
      <c r="H9591" s="72" t="s">
        <v>15</v>
      </c>
      <c r="I9591" s="72" t="s">
        <v>16</v>
      </c>
      <c r="J9591" s="72" t="s">
        <v>18</v>
      </c>
      <c r="K9591" s="72" t="s">
        <v>168</v>
      </c>
      <c r="L9591" s="72" t="s">
        <v>288</v>
      </c>
      <c r="M9591" s="72"/>
    </row>
    <row r="9592" spans="2:13" x14ac:dyDescent="0.25">
      <c r="B9592" s="72" t="s">
        <v>143</v>
      </c>
      <c r="C9592" s="72" t="s">
        <v>144</v>
      </c>
      <c r="D9592" s="72" t="s">
        <v>12</v>
      </c>
      <c r="E9592" s="72" t="s">
        <v>145</v>
      </c>
      <c r="F9592" s="73">
        <v>-2722</v>
      </c>
      <c r="G9592" s="72" t="s">
        <v>14</v>
      </c>
      <c r="H9592" s="72" t="s">
        <v>15</v>
      </c>
      <c r="I9592" s="72" t="s">
        <v>16</v>
      </c>
      <c r="J9592" s="72" t="s">
        <v>18</v>
      </c>
      <c r="K9592" s="72" t="s">
        <v>830</v>
      </c>
      <c r="L9592" s="72" t="s">
        <v>831</v>
      </c>
      <c r="M9592" s="72"/>
    </row>
    <row r="9593" spans="2:13" x14ac:dyDescent="0.25">
      <c r="B9593" s="72" t="s">
        <v>143</v>
      </c>
      <c r="C9593" s="72" t="s">
        <v>144</v>
      </c>
      <c r="D9593" s="72" t="s">
        <v>12</v>
      </c>
      <c r="E9593" s="72" t="s">
        <v>152</v>
      </c>
      <c r="F9593" s="73">
        <v>-2511</v>
      </c>
      <c r="G9593" s="72" t="s">
        <v>14</v>
      </c>
      <c r="H9593" s="72" t="s">
        <v>155</v>
      </c>
      <c r="I9593" s="72" t="s">
        <v>16</v>
      </c>
      <c r="J9593" s="72" t="s">
        <v>18</v>
      </c>
      <c r="K9593" s="72" t="s">
        <v>33</v>
      </c>
      <c r="L9593" s="72" t="s">
        <v>261</v>
      </c>
      <c r="M9593" s="72"/>
    </row>
    <row r="9594" spans="2:13" x14ac:dyDescent="0.25">
      <c r="B9594" s="72" t="s">
        <v>143</v>
      </c>
      <c r="C9594" s="72" t="s">
        <v>144</v>
      </c>
      <c r="D9594" s="72" t="s">
        <v>12</v>
      </c>
      <c r="E9594" s="72" t="s">
        <v>199</v>
      </c>
      <c r="F9594" s="73">
        <v>2549</v>
      </c>
      <c r="G9594" s="72" t="s">
        <v>14</v>
      </c>
      <c r="H9594" s="72" t="s">
        <v>15</v>
      </c>
      <c r="I9594" s="72" t="s">
        <v>16</v>
      </c>
      <c r="J9594" s="72" t="s">
        <v>18</v>
      </c>
      <c r="K9594" s="72" t="s">
        <v>165</v>
      </c>
      <c r="L9594" s="72" t="s">
        <v>438</v>
      </c>
      <c r="M9594" s="72"/>
    </row>
    <row r="9595" spans="2:13" x14ac:dyDescent="0.25">
      <c r="B9595" s="72" t="s">
        <v>143</v>
      </c>
      <c r="C9595" s="72" t="s">
        <v>144</v>
      </c>
      <c r="D9595" s="72" t="s">
        <v>12</v>
      </c>
      <c r="E9595" s="72" t="s">
        <v>188</v>
      </c>
      <c r="F9595" s="73">
        <v>91647</v>
      </c>
      <c r="G9595" s="72" t="s">
        <v>14</v>
      </c>
      <c r="H9595" s="72" t="s">
        <v>155</v>
      </c>
      <c r="I9595" s="72" t="s">
        <v>16</v>
      </c>
      <c r="J9595" s="72" t="s">
        <v>18</v>
      </c>
      <c r="K9595" s="72" t="s">
        <v>33</v>
      </c>
      <c r="L9595" s="72" t="s">
        <v>844</v>
      </c>
      <c r="M9595" s="72" t="s">
        <v>191</v>
      </c>
    </row>
    <row r="9596" spans="2:13" x14ac:dyDescent="0.25">
      <c r="B9596" s="72" t="s">
        <v>143</v>
      </c>
      <c r="C9596" s="72" t="s">
        <v>144</v>
      </c>
      <c r="D9596" s="72" t="s">
        <v>12</v>
      </c>
      <c r="E9596" s="72" t="s">
        <v>229</v>
      </c>
      <c r="F9596" s="73">
        <v>-1727927</v>
      </c>
      <c r="G9596" s="72" t="s">
        <v>14</v>
      </c>
      <c r="H9596" s="72" t="s">
        <v>15</v>
      </c>
      <c r="I9596" s="72" t="s">
        <v>16</v>
      </c>
      <c r="J9596" s="72" t="s">
        <v>18</v>
      </c>
      <c r="K9596" s="72" t="s">
        <v>33</v>
      </c>
      <c r="L9596" s="72" t="s">
        <v>700</v>
      </c>
      <c r="M9596" s="72"/>
    </row>
    <row r="9597" spans="2:13" x14ac:dyDescent="0.25">
      <c r="B9597" s="72" t="s">
        <v>143</v>
      </c>
      <c r="C9597" s="72" t="s">
        <v>144</v>
      </c>
      <c r="D9597" s="72" t="s">
        <v>12</v>
      </c>
      <c r="E9597" s="72" t="s">
        <v>145</v>
      </c>
      <c r="F9597" s="73">
        <v>-149142</v>
      </c>
      <c r="G9597" s="72" t="s">
        <v>14</v>
      </c>
      <c r="H9597" s="72" t="s">
        <v>15</v>
      </c>
      <c r="I9597" s="72" t="s">
        <v>16</v>
      </c>
      <c r="J9597" s="72" t="s">
        <v>18</v>
      </c>
      <c r="K9597" s="72" t="s">
        <v>27</v>
      </c>
      <c r="L9597" s="72" t="s">
        <v>572</v>
      </c>
      <c r="M9597" s="72"/>
    </row>
    <row r="9598" spans="2:13" x14ac:dyDescent="0.25">
      <c r="B9598" s="72" t="s">
        <v>143</v>
      </c>
      <c r="C9598" s="72" t="s">
        <v>144</v>
      </c>
      <c r="D9598" s="72" t="s">
        <v>12</v>
      </c>
      <c r="E9598" s="72" t="s">
        <v>183</v>
      </c>
      <c r="F9598" s="73">
        <v>5102</v>
      </c>
      <c r="G9598" s="72" t="s">
        <v>14</v>
      </c>
      <c r="H9598" s="72" t="s">
        <v>15</v>
      </c>
      <c r="I9598" s="72" t="s">
        <v>16</v>
      </c>
      <c r="J9598" s="72" t="s">
        <v>18</v>
      </c>
      <c r="K9598" s="72" t="s">
        <v>184</v>
      </c>
      <c r="L9598" s="72" t="s">
        <v>312</v>
      </c>
      <c r="M9598" s="72" t="s">
        <v>151</v>
      </c>
    </row>
    <row r="9599" spans="2:13" x14ac:dyDescent="0.25">
      <c r="B9599" s="72" t="s">
        <v>143</v>
      </c>
      <c r="C9599" s="72" t="s">
        <v>144</v>
      </c>
      <c r="D9599" s="72" t="s">
        <v>12</v>
      </c>
      <c r="E9599" s="72" t="s">
        <v>152</v>
      </c>
      <c r="F9599" s="73">
        <v>-97</v>
      </c>
      <c r="G9599" s="72" t="s">
        <v>14</v>
      </c>
      <c r="H9599" s="72" t="s">
        <v>15</v>
      </c>
      <c r="I9599" s="72" t="s">
        <v>16</v>
      </c>
      <c r="J9599" s="72" t="s">
        <v>220</v>
      </c>
      <c r="K9599" s="72" t="s">
        <v>33</v>
      </c>
      <c r="L9599" s="72" t="s">
        <v>869</v>
      </c>
      <c r="M9599" s="72"/>
    </row>
    <row r="9600" spans="2:13" x14ac:dyDescent="0.25">
      <c r="B9600" s="72" t="s">
        <v>143</v>
      </c>
      <c r="C9600" s="72" t="s">
        <v>144</v>
      </c>
      <c r="D9600" s="72" t="s">
        <v>12</v>
      </c>
      <c r="E9600" s="72" t="s">
        <v>292</v>
      </c>
      <c r="F9600" s="73">
        <v>12251654</v>
      </c>
      <c r="G9600" s="72" t="s">
        <v>14</v>
      </c>
      <c r="H9600" s="72" t="s">
        <v>15</v>
      </c>
      <c r="I9600" s="72" t="s">
        <v>16</v>
      </c>
      <c r="J9600" s="72" t="s">
        <v>18</v>
      </c>
      <c r="K9600" s="72" t="s">
        <v>205</v>
      </c>
      <c r="L9600" s="72" t="s">
        <v>792</v>
      </c>
      <c r="M9600" s="72" t="s">
        <v>384</v>
      </c>
    </row>
    <row r="9601" spans="2:13" x14ac:dyDescent="0.25">
      <c r="B9601" s="72" t="s">
        <v>143</v>
      </c>
      <c r="C9601" s="72" t="s">
        <v>144</v>
      </c>
      <c r="D9601" s="72" t="s">
        <v>12</v>
      </c>
      <c r="E9601" s="72" t="s">
        <v>181</v>
      </c>
      <c r="F9601" s="73">
        <v>-180</v>
      </c>
      <c r="G9601" s="72" t="s">
        <v>14</v>
      </c>
      <c r="H9601" s="72" t="s">
        <v>15</v>
      </c>
      <c r="I9601" s="72" t="s">
        <v>16</v>
      </c>
      <c r="J9601" s="72" t="s">
        <v>18</v>
      </c>
      <c r="K9601" s="72" t="s">
        <v>184</v>
      </c>
      <c r="L9601" s="72" t="s">
        <v>573</v>
      </c>
      <c r="M9601" s="72"/>
    </row>
    <row r="9602" spans="2:13" x14ac:dyDescent="0.25">
      <c r="B9602" s="72" t="s">
        <v>143</v>
      </c>
      <c r="C9602" s="72" t="s">
        <v>144</v>
      </c>
      <c r="D9602" s="72" t="s">
        <v>12</v>
      </c>
      <c r="E9602" s="72" t="s">
        <v>229</v>
      </c>
      <c r="F9602" s="73">
        <v>-3153</v>
      </c>
      <c r="G9602" s="72" t="s">
        <v>14</v>
      </c>
      <c r="H9602" s="72" t="s">
        <v>155</v>
      </c>
      <c r="I9602" s="72" t="s">
        <v>16</v>
      </c>
      <c r="J9602" s="72" t="s">
        <v>18</v>
      </c>
      <c r="K9602" s="72" t="s">
        <v>33</v>
      </c>
      <c r="L9602" s="72" t="s">
        <v>359</v>
      </c>
      <c r="M9602" s="72"/>
    </row>
    <row r="9603" spans="2:13" x14ac:dyDescent="0.25">
      <c r="B9603" s="72" t="s">
        <v>143</v>
      </c>
      <c r="C9603" s="72" t="s">
        <v>144</v>
      </c>
      <c r="D9603" s="72" t="s">
        <v>12</v>
      </c>
      <c r="E9603" s="72" t="s">
        <v>160</v>
      </c>
      <c r="F9603" s="73">
        <v>11512</v>
      </c>
      <c r="G9603" s="72" t="s">
        <v>14</v>
      </c>
      <c r="H9603" s="72" t="s">
        <v>155</v>
      </c>
      <c r="I9603" s="72" t="s">
        <v>16</v>
      </c>
      <c r="J9603" s="72" t="s">
        <v>18</v>
      </c>
      <c r="K9603" s="72" t="s">
        <v>147</v>
      </c>
      <c r="L9603" s="72" t="s">
        <v>417</v>
      </c>
      <c r="M9603" s="72" t="s">
        <v>151</v>
      </c>
    </row>
    <row r="9604" spans="2:13" x14ac:dyDescent="0.25">
      <c r="B9604" s="72" t="s">
        <v>143</v>
      </c>
      <c r="C9604" s="72" t="s">
        <v>144</v>
      </c>
      <c r="D9604" s="72" t="s">
        <v>12</v>
      </c>
      <c r="E9604" s="72" t="s">
        <v>152</v>
      </c>
      <c r="F9604" s="73">
        <v>-69990</v>
      </c>
      <c r="G9604" s="72" t="s">
        <v>14</v>
      </c>
      <c r="H9604" s="72" t="s">
        <v>15</v>
      </c>
      <c r="I9604" s="72" t="s">
        <v>16</v>
      </c>
      <c r="J9604" s="72" t="s">
        <v>18</v>
      </c>
      <c r="K9604" s="72" t="s">
        <v>161</v>
      </c>
      <c r="L9604" s="72" t="s">
        <v>341</v>
      </c>
      <c r="M9604" s="72"/>
    </row>
    <row r="9605" spans="2:13" x14ac:dyDescent="0.25">
      <c r="B9605" s="72" t="s">
        <v>143</v>
      </c>
      <c r="C9605" s="72" t="s">
        <v>144</v>
      </c>
      <c r="D9605" s="72" t="s">
        <v>12</v>
      </c>
      <c r="E9605" s="72" t="s">
        <v>154</v>
      </c>
      <c r="F9605" s="73">
        <v>-1186</v>
      </c>
      <c r="G9605" s="72" t="s">
        <v>14</v>
      </c>
      <c r="H9605" s="72" t="s">
        <v>15</v>
      </c>
      <c r="I9605" s="72" t="s">
        <v>16</v>
      </c>
      <c r="J9605" s="72" t="s">
        <v>18</v>
      </c>
      <c r="K9605" s="72" t="s">
        <v>33</v>
      </c>
      <c r="L9605" s="72" t="s">
        <v>742</v>
      </c>
      <c r="M9605" s="72"/>
    </row>
    <row r="9606" spans="2:13" x14ac:dyDescent="0.25">
      <c r="B9606" s="72" t="s">
        <v>143</v>
      </c>
      <c r="C9606" s="72" t="s">
        <v>144</v>
      </c>
      <c r="D9606" s="72" t="s">
        <v>12</v>
      </c>
      <c r="E9606" s="72" t="s">
        <v>197</v>
      </c>
      <c r="F9606" s="73">
        <v>21962</v>
      </c>
      <c r="G9606" s="72" t="s">
        <v>14</v>
      </c>
      <c r="H9606" s="72" t="s">
        <v>15</v>
      </c>
      <c r="I9606" s="72" t="s">
        <v>16</v>
      </c>
      <c r="J9606" s="72" t="s">
        <v>18</v>
      </c>
      <c r="K9606" s="72" t="s">
        <v>33</v>
      </c>
      <c r="L9606" s="72" t="s">
        <v>491</v>
      </c>
      <c r="M9606" s="72" t="s">
        <v>163</v>
      </c>
    </row>
    <row r="9607" spans="2:13" x14ac:dyDescent="0.25">
      <c r="B9607" s="72" t="s">
        <v>143</v>
      </c>
      <c r="C9607" s="72" t="s">
        <v>144</v>
      </c>
      <c r="D9607" s="72" t="s">
        <v>12</v>
      </c>
      <c r="E9607" s="72" t="s">
        <v>145</v>
      </c>
      <c r="F9607" s="73">
        <v>-24</v>
      </c>
      <c r="G9607" s="72" t="s">
        <v>14</v>
      </c>
      <c r="H9607" s="72" t="s">
        <v>15</v>
      </c>
      <c r="I9607" s="72" t="s">
        <v>136</v>
      </c>
      <c r="J9607" s="72" t="s">
        <v>18</v>
      </c>
      <c r="K9607" s="72" t="s">
        <v>147</v>
      </c>
      <c r="L9607" s="72" t="s">
        <v>310</v>
      </c>
      <c r="M9607" s="72"/>
    </row>
    <row r="9608" spans="2:13" x14ac:dyDescent="0.25">
      <c r="B9608" s="72" t="s">
        <v>143</v>
      </c>
      <c r="C9608" s="72" t="s">
        <v>144</v>
      </c>
      <c r="D9608" s="72" t="s">
        <v>12</v>
      </c>
      <c r="E9608" s="72" t="s">
        <v>335</v>
      </c>
      <c r="F9608" s="73">
        <v>231568</v>
      </c>
      <c r="G9608" s="72" t="s">
        <v>14</v>
      </c>
      <c r="H9608" s="72" t="s">
        <v>15</v>
      </c>
      <c r="I9608" s="72" t="s">
        <v>16</v>
      </c>
      <c r="J9608" s="72" t="s">
        <v>18</v>
      </c>
      <c r="K9608" s="72" t="s">
        <v>165</v>
      </c>
      <c r="L9608" s="72" t="s">
        <v>166</v>
      </c>
      <c r="M9608" s="72" t="s">
        <v>334</v>
      </c>
    </row>
    <row r="9609" spans="2:13" x14ac:dyDescent="0.25">
      <c r="B9609" s="72" t="s">
        <v>143</v>
      </c>
      <c r="C9609" s="72" t="s">
        <v>144</v>
      </c>
      <c r="D9609" s="72" t="s">
        <v>12</v>
      </c>
      <c r="E9609" s="72" t="s">
        <v>160</v>
      </c>
      <c r="F9609" s="73">
        <v>206907</v>
      </c>
      <c r="G9609" s="72" t="s">
        <v>14</v>
      </c>
      <c r="H9609" s="72" t="s">
        <v>15</v>
      </c>
      <c r="I9609" s="72" t="s">
        <v>16</v>
      </c>
      <c r="J9609" s="72" t="s">
        <v>18</v>
      </c>
      <c r="K9609" s="72" t="s">
        <v>33</v>
      </c>
      <c r="L9609" s="72" t="s">
        <v>221</v>
      </c>
      <c r="M9609" s="72" t="s">
        <v>248</v>
      </c>
    </row>
    <row r="9610" spans="2:13" x14ac:dyDescent="0.25">
      <c r="B9610" s="72" t="s">
        <v>143</v>
      </c>
      <c r="C9610" s="72" t="s">
        <v>144</v>
      </c>
      <c r="D9610" s="72" t="s">
        <v>12</v>
      </c>
      <c r="E9610" s="72" t="s">
        <v>181</v>
      </c>
      <c r="F9610" s="73">
        <v>-150</v>
      </c>
      <c r="G9610" s="72" t="s">
        <v>14</v>
      </c>
      <c r="H9610" s="72" t="s">
        <v>155</v>
      </c>
      <c r="I9610" s="72" t="s">
        <v>16</v>
      </c>
      <c r="J9610" s="72" t="s">
        <v>18</v>
      </c>
      <c r="K9610" s="72" t="s">
        <v>147</v>
      </c>
      <c r="L9610" s="72" t="s">
        <v>606</v>
      </c>
      <c r="M9610" s="72"/>
    </row>
    <row r="9611" spans="2:13" x14ac:dyDescent="0.25">
      <c r="B9611" s="72" t="s">
        <v>143</v>
      </c>
      <c r="C9611" s="72" t="s">
        <v>144</v>
      </c>
      <c r="D9611" s="72" t="s">
        <v>12</v>
      </c>
      <c r="E9611" s="72" t="s">
        <v>154</v>
      </c>
      <c r="F9611" s="73">
        <v>-39514</v>
      </c>
      <c r="G9611" s="72" t="s">
        <v>14</v>
      </c>
      <c r="H9611" s="72" t="s">
        <v>15</v>
      </c>
      <c r="I9611" s="72" t="s">
        <v>16</v>
      </c>
      <c r="J9611" s="72" t="s">
        <v>18</v>
      </c>
      <c r="K9611" s="72" t="s">
        <v>161</v>
      </c>
      <c r="L9611" s="72" t="s">
        <v>341</v>
      </c>
      <c r="M9611" s="72"/>
    </row>
    <row r="9612" spans="2:13" x14ac:dyDescent="0.25">
      <c r="B9612" s="72" t="s">
        <v>143</v>
      </c>
      <c r="C9612" s="72" t="s">
        <v>144</v>
      </c>
      <c r="D9612" s="72" t="s">
        <v>12</v>
      </c>
      <c r="E9612" s="72" t="s">
        <v>188</v>
      </c>
      <c r="F9612" s="73">
        <v>2861999</v>
      </c>
      <c r="G9612" s="72" t="s">
        <v>14</v>
      </c>
      <c r="H9612" s="72" t="s">
        <v>15</v>
      </c>
      <c r="I9612" s="72" t="s">
        <v>16</v>
      </c>
      <c r="J9612" s="72" t="s">
        <v>18</v>
      </c>
      <c r="K9612" s="72" t="s">
        <v>21</v>
      </c>
      <c r="L9612" s="72" t="s">
        <v>609</v>
      </c>
      <c r="M9612" s="72" t="s">
        <v>163</v>
      </c>
    </row>
    <row r="9613" spans="2:13" x14ac:dyDescent="0.25">
      <c r="B9613" s="72" t="s">
        <v>143</v>
      </c>
      <c r="C9613" s="72" t="s">
        <v>144</v>
      </c>
      <c r="D9613" s="72" t="s">
        <v>12</v>
      </c>
      <c r="E9613" s="72" t="s">
        <v>188</v>
      </c>
      <c r="F9613" s="73">
        <v>597594</v>
      </c>
      <c r="G9613" s="72" t="s">
        <v>14</v>
      </c>
      <c r="H9613" s="72" t="s">
        <v>15</v>
      </c>
      <c r="I9613" s="72" t="s">
        <v>16</v>
      </c>
      <c r="J9613" s="72" t="s">
        <v>18</v>
      </c>
      <c r="K9613" s="72" t="s">
        <v>33</v>
      </c>
      <c r="L9613" s="72" t="s">
        <v>617</v>
      </c>
      <c r="M9613" s="72" t="s">
        <v>191</v>
      </c>
    </row>
    <row r="9614" spans="2:13" x14ac:dyDescent="0.25">
      <c r="B9614" s="72" t="s">
        <v>143</v>
      </c>
      <c r="C9614" s="72" t="s">
        <v>144</v>
      </c>
      <c r="D9614" s="72" t="s">
        <v>12</v>
      </c>
      <c r="E9614" s="72" t="s">
        <v>152</v>
      </c>
      <c r="F9614" s="73">
        <v>-100</v>
      </c>
      <c r="G9614" s="72" t="s">
        <v>14</v>
      </c>
      <c r="H9614" s="72" t="s">
        <v>15</v>
      </c>
      <c r="I9614" s="72" t="s">
        <v>16</v>
      </c>
      <c r="J9614" s="72" t="s">
        <v>18</v>
      </c>
      <c r="K9614" s="72" t="s">
        <v>165</v>
      </c>
      <c r="L9614" s="72" t="s">
        <v>819</v>
      </c>
      <c r="M9614" s="72"/>
    </row>
    <row r="9615" spans="2:13" x14ac:dyDescent="0.25">
      <c r="B9615" s="72" t="s">
        <v>143</v>
      </c>
      <c r="C9615" s="72" t="s">
        <v>144</v>
      </c>
      <c r="D9615" s="72" t="s">
        <v>12</v>
      </c>
      <c r="E9615" s="72" t="s">
        <v>240</v>
      </c>
      <c r="F9615" s="73">
        <v>-49499</v>
      </c>
      <c r="G9615" s="72" t="s">
        <v>14</v>
      </c>
      <c r="H9615" s="72" t="s">
        <v>155</v>
      </c>
      <c r="I9615" s="72" t="s">
        <v>16</v>
      </c>
      <c r="J9615" s="72" t="s">
        <v>18</v>
      </c>
      <c r="K9615" s="72" t="s">
        <v>33</v>
      </c>
      <c r="L9615" s="72" t="s">
        <v>279</v>
      </c>
      <c r="M9615" s="72"/>
    </row>
    <row r="9616" spans="2:13" x14ac:dyDescent="0.25">
      <c r="B9616" s="72" t="s">
        <v>143</v>
      </c>
      <c r="C9616" s="72" t="s">
        <v>144</v>
      </c>
      <c r="D9616" s="72" t="s">
        <v>12</v>
      </c>
      <c r="E9616" s="72" t="s">
        <v>188</v>
      </c>
      <c r="F9616" s="73">
        <v>102265</v>
      </c>
      <c r="G9616" s="72" t="s">
        <v>14</v>
      </c>
      <c r="H9616" s="72" t="s">
        <v>15</v>
      </c>
      <c r="I9616" s="72" t="s">
        <v>136</v>
      </c>
      <c r="J9616" s="72" t="s">
        <v>18</v>
      </c>
      <c r="K9616" s="72" t="s">
        <v>267</v>
      </c>
      <c r="L9616" s="72" t="s">
        <v>452</v>
      </c>
      <c r="M9616" s="72" t="s">
        <v>186</v>
      </c>
    </row>
    <row r="9617" spans="2:13" x14ac:dyDescent="0.25">
      <c r="B9617" s="72" t="s">
        <v>143</v>
      </c>
      <c r="C9617" s="72" t="s">
        <v>144</v>
      </c>
      <c r="D9617" s="72" t="s">
        <v>12</v>
      </c>
      <c r="E9617" s="72" t="s">
        <v>145</v>
      </c>
      <c r="F9617" s="73">
        <v>-245416</v>
      </c>
      <c r="G9617" s="72" t="s">
        <v>14</v>
      </c>
      <c r="H9617" s="72" t="s">
        <v>155</v>
      </c>
      <c r="I9617" s="72" t="s">
        <v>16</v>
      </c>
      <c r="J9617" s="72" t="s">
        <v>18</v>
      </c>
      <c r="K9617" s="72" t="s">
        <v>33</v>
      </c>
      <c r="L9617" s="72" t="s">
        <v>490</v>
      </c>
      <c r="M9617" s="72"/>
    </row>
    <row r="9618" spans="2:13" x14ac:dyDescent="0.25">
      <c r="B9618" s="72" t="s">
        <v>143</v>
      </c>
      <c r="C9618" s="72" t="s">
        <v>144</v>
      </c>
      <c r="D9618" s="72" t="s">
        <v>12</v>
      </c>
      <c r="E9618" s="72" t="s">
        <v>425</v>
      </c>
      <c r="F9618" s="73">
        <v>3002</v>
      </c>
      <c r="G9618" s="72" t="s">
        <v>14</v>
      </c>
      <c r="H9618" s="72" t="s">
        <v>155</v>
      </c>
      <c r="I9618" s="72" t="s">
        <v>16</v>
      </c>
      <c r="J9618" s="72" t="s">
        <v>18</v>
      </c>
      <c r="K9618" s="72" t="s">
        <v>147</v>
      </c>
      <c r="L9618" s="72" t="s">
        <v>275</v>
      </c>
      <c r="M9618" s="72"/>
    </row>
    <row r="9619" spans="2:13" x14ac:dyDescent="0.25">
      <c r="B9619" s="72" t="s">
        <v>143</v>
      </c>
      <c r="C9619" s="72" t="s">
        <v>144</v>
      </c>
      <c r="D9619" s="72" t="s">
        <v>12</v>
      </c>
      <c r="E9619" s="72" t="s">
        <v>157</v>
      </c>
      <c r="F9619" s="73">
        <v>13959649</v>
      </c>
      <c r="G9619" s="72" t="s">
        <v>14</v>
      </c>
      <c r="H9619" s="72" t="s">
        <v>15</v>
      </c>
      <c r="I9619" s="72" t="s">
        <v>16</v>
      </c>
      <c r="J9619" s="72" t="s">
        <v>18</v>
      </c>
      <c r="K9619" s="72" t="s">
        <v>205</v>
      </c>
      <c r="L9619" s="72" t="s">
        <v>540</v>
      </c>
      <c r="M9619" s="72" t="s">
        <v>203</v>
      </c>
    </row>
    <row r="9620" spans="2:13" x14ac:dyDescent="0.25">
      <c r="B9620" s="72" t="s">
        <v>143</v>
      </c>
      <c r="C9620" s="72" t="s">
        <v>144</v>
      </c>
      <c r="D9620" s="72" t="s">
        <v>12</v>
      </c>
      <c r="E9620" s="72" t="s">
        <v>229</v>
      </c>
      <c r="F9620" s="73">
        <v>-746296</v>
      </c>
      <c r="G9620" s="72" t="s">
        <v>14</v>
      </c>
      <c r="H9620" s="72" t="s">
        <v>155</v>
      </c>
      <c r="I9620" s="72" t="s">
        <v>16</v>
      </c>
      <c r="J9620" s="72" t="s">
        <v>18</v>
      </c>
      <c r="K9620" s="72" t="s">
        <v>267</v>
      </c>
      <c r="L9620" s="72" t="s">
        <v>313</v>
      </c>
      <c r="M9620" s="72"/>
    </row>
    <row r="9621" spans="2:13" x14ac:dyDescent="0.25">
      <c r="B9621" s="72" t="s">
        <v>143</v>
      </c>
      <c r="C9621" s="72" t="s">
        <v>144</v>
      </c>
      <c r="D9621" s="72" t="s">
        <v>12</v>
      </c>
      <c r="E9621" s="72" t="s">
        <v>197</v>
      </c>
      <c r="F9621" s="73">
        <v>30587</v>
      </c>
      <c r="G9621" s="72" t="s">
        <v>14</v>
      </c>
      <c r="H9621" s="72" t="s">
        <v>15</v>
      </c>
      <c r="I9621" s="72" t="s">
        <v>16</v>
      </c>
      <c r="J9621" s="72" t="s">
        <v>18</v>
      </c>
      <c r="K9621" s="72" t="s">
        <v>33</v>
      </c>
      <c r="L9621" s="72" t="s">
        <v>250</v>
      </c>
      <c r="M9621" s="72" t="s">
        <v>163</v>
      </c>
    </row>
    <row r="9622" spans="2:13" x14ac:dyDescent="0.25">
      <c r="B9622" s="72" t="s">
        <v>143</v>
      </c>
      <c r="C9622" s="72" t="s">
        <v>144</v>
      </c>
      <c r="D9622" s="72" t="s">
        <v>12</v>
      </c>
      <c r="E9622" s="72" t="s">
        <v>164</v>
      </c>
      <c r="F9622" s="73">
        <v>-356423</v>
      </c>
      <c r="G9622" s="72" t="s">
        <v>14</v>
      </c>
      <c r="H9622" s="72" t="s">
        <v>15</v>
      </c>
      <c r="I9622" s="72" t="s">
        <v>16</v>
      </c>
      <c r="J9622" s="72" t="s">
        <v>18</v>
      </c>
      <c r="K9622" s="72" t="s">
        <v>184</v>
      </c>
      <c r="L9622" s="72" t="s">
        <v>317</v>
      </c>
      <c r="M9622" s="72"/>
    </row>
    <row r="9623" spans="2:13" x14ac:dyDescent="0.25">
      <c r="B9623" s="72" t="s">
        <v>143</v>
      </c>
      <c r="C9623" s="72" t="s">
        <v>144</v>
      </c>
      <c r="D9623" s="72" t="s">
        <v>12</v>
      </c>
      <c r="E9623" s="72" t="s">
        <v>219</v>
      </c>
      <c r="F9623" s="73">
        <v>2408025</v>
      </c>
      <c r="G9623" s="72" t="s">
        <v>14</v>
      </c>
      <c r="H9623" s="72" t="s">
        <v>15</v>
      </c>
      <c r="I9623" s="72" t="s">
        <v>16</v>
      </c>
      <c r="J9623" s="72" t="s">
        <v>18</v>
      </c>
      <c r="K9623" s="72" t="s">
        <v>21</v>
      </c>
      <c r="L9623" s="72" t="s">
        <v>352</v>
      </c>
      <c r="M9623" s="72"/>
    </row>
    <row r="9624" spans="2:13" x14ac:dyDescent="0.25">
      <c r="B9624" s="72" t="s">
        <v>143</v>
      </c>
      <c r="C9624" s="72" t="s">
        <v>144</v>
      </c>
      <c r="D9624" s="72" t="s">
        <v>12</v>
      </c>
      <c r="E9624" s="72" t="s">
        <v>177</v>
      </c>
      <c r="F9624" s="73">
        <v>52397</v>
      </c>
      <c r="G9624" s="72" t="s">
        <v>14</v>
      </c>
      <c r="H9624" s="72" t="s">
        <v>155</v>
      </c>
      <c r="I9624" s="72" t="s">
        <v>16</v>
      </c>
      <c r="J9624" s="72" t="s">
        <v>18</v>
      </c>
      <c r="K9624" s="72" t="s">
        <v>147</v>
      </c>
      <c r="L9624" s="72" t="s">
        <v>571</v>
      </c>
      <c r="M9624" s="72"/>
    </row>
    <row r="9625" spans="2:13" x14ac:dyDescent="0.25">
      <c r="B9625" s="72" t="s">
        <v>143</v>
      </c>
      <c r="C9625" s="72" t="s">
        <v>144</v>
      </c>
      <c r="D9625" s="72" t="s">
        <v>12</v>
      </c>
      <c r="E9625" s="72" t="s">
        <v>335</v>
      </c>
      <c r="F9625" s="73">
        <v>56971</v>
      </c>
      <c r="G9625" s="72" t="s">
        <v>14</v>
      </c>
      <c r="H9625" s="72" t="s">
        <v>15</v>
      </c>
      <c r="I9625" s="72" t="s">
        <v>16</v>
      </c>
      <c r="J9625" s="72" t="s">
        <v>18</v>
      </c>
      <c r="K9625" s="72" t="s">
        <v>214</v>
      </c>
      <c r="L9625" s="72" t="s">
        <v>699</v>
      </c>
      <c r="M9625" s="72" t="s">
        <v>334</v>
      </c>
    </row>
    <row r="9626" spans="2:13" x14ac:dyDescent="0.25">
      <c r="B9626" s="72" t="s">
        <v>143</v>
      </c>
      <c r="C9626" s="72" t="s">
        <v>144</v>
      </c>
      <c r="D9626" s="72" t="s">
        <v>12</v>
      </c>
      <c r="E9626" s="72" t="s">
        <v>152</v>
      </c>
      <c r="F9626" s="73">
        <v>-762</v>
      </c>
      <c r="G9626" s="72" t="s">
        <v>14</v>
      </c>
      <c r="H9626" s="72" t="s">
        <v>15</v>
      </c>
      <c r="I9626" s="72" t="s">
        <v>16</v>
      </c>
      <c r="J9626" s="72" t="s">
        <v>18</v>
      </c>
      <c r="K9626" s="72" t="s">
        <v>303</v>
      </c>
      <c r="L9626" s="72" t="s">
        <v>357</v>
      </c>
      <c r="M9626" s="72"/>
    </row>
    <row r="9627" spans="2:13" x14ac:dyDescent="0.25">
      <c r="B9627" s="72" t="s">
        <v>143</v>
      </c>
      <c r="C9627" s="72" t="s">
        <v>144</v>
      </c>
      <c r="D9627" s="72" t="s">
        <v>12</v>
      </c>
      <c r="E9627" s="72" t="s">
        <v>219</v>
      </c>
      <c r="F9627" s="73">
        <v>100166</v>
      </c>
      <c r="G9627" s="72" t="s">
        <v>14</v>
      </c>
      <c r="H9627" s="72" t="s">
        <v>155</v>
      </c>
      <c r="I9627" s="72" t="s">
        <v>16</v>
      </c>
      <c r="J9627" s="72" t="s">
        <v>18</v>
      </c>
      <c r="K9627" s="72" t="s">
        <v>267</v>
      </c>
      <c r="L9627" s="72" t="s">
        <v>311</v>
      </c>
      <c r="M9627" s="72"/>
    </row>
    <row r="9628" spans="2:13" x14ac:dyDescent="0.25">
      <c r="B9628" s="72" t="s">
        <v>143</v>
      </c>
      <c r="C9628" s="72" t="s">
        <v>144</v>
      </c>
      <c r="D9628" s="72" t="s">
        <v>12</v>
      </c>
      <c r="E9628" s="72" t="s">
        <v>594</v>
      </c>
      <c r="F9628" s="73">
        <v>183974</v>
      </c>
      <c r="G9628" s="72" t="s">
        <v>14</v>
      </c>
      <c r="H9628" s="72" t="s">
        <v>15</v>
      </c>
      <c r="I9628" s="72" t="s">
        <v>16</v>
      </c>
      <c r="J9628" s="72" t="s">
        <v>18</v>
      </c>
      <c r="K9628" s="72" t="s">
        <v>33</v>
      </c>
      <c r="L9628" s="72" t="s">
        <v>420</v>
      </c>
      <c r="M9628" s="72" t="s">
        <v>424</v>
      </c>
    </row>
    <row r="9629" spans="2:13" x14ac:dyDescent="0.25">
      <c r="B9629" s="72" t="s">
        <v>143</v>
      </c>
      <c r="C9629" s="72" t="s">
        <v>144</v>
      </c>
      <c r="D9629" s="72" t="s">
        <v>12</v>
      </c>
      <c r="E9629" s="72" t="s">
        <v>244</v>
      </c>
      <c r="F9629" s="73">
        <v>69607</v>
      </c>
      <c r="G9629" s="72" t="s">
        <v>14</v>
      </c>
      <c r="H9629" s="72" t="s">
        <v>15</v>
      </c>
      <c r="I9629" s="72" t="s">
        <v>16</v>
      </c>
      <c r="J9629" s="72" t="s">
        <v>18</v>
      </c>
      <c r="K9629" s="72" t="s">
        <v>27</v>
      </c>
      <c r="L9629" s="72" t="s">
        <v>405</v>
      </c>
      <c r="M9629" s="72" t="s">
        <v>191</v>
      </c>
    </row>
    <row r="9630" spans="2:13" x14ac:dyDescent="0.25">
      <c r="B9630" s="72" t="s">
        <v>143</v>
      </c>
      <c r="C9630" s="72" t="s">
        <v>144</v>
      </c>
      <c r="D9630" s="72" t="s">
        <v>12</v>
      </c>
      <c r="E9630" s="72" t="s">
        <v>177</v>
      </c>
      <c r="F9630" s="73">
        <v>99009</v>
      </c>
      <c r="G9630" s="72" t="s">
        <v>14</v>
      </c>
      <c r="H9630" s="72" t="s">
        <v>15</v>
      </c>
      <c r="I9630" s="72" t="s">
        <v>16</v>
      </c>
      <c r="J9630" s="72" t="s">
        <v>18</v>
      </c>
      <c r="K9630" s="72" t="s">
        <v>147</v>
      </c>
      <c r="L9630" s="72" t="s">
        <v>720</v>
      </c>
      <c r="M9630" s="72"/>
    </row>
    <row r="9631" spans="2:13" x14ac:dyDescent="0.25">
      <c r="B9631" s="72" t="s">
        <v>143</v>
      </c>
      <c r="C9631" s="72" t="s">
        <v>144</v>
      </c>
      <c r="D9631" s="72" t="s">
        <v>12</v>
      </c>
      <c r="E9631" s="72" t="s">
        <v>213</v>
      </c>
      <c r="F9631" s="73">
        <v>2421</v>
      </c>
      <c r="G9631" s="72" t="s">
        <v>14</v>
      </c>
      <c r="H9631" s="72" t="s">
        <v>15</v>
      </c>
      <c r="I9631" s="72" t="s">
        <v>16</v>
      </c>
      <c r="J9631" s="72" t="s">
        <v>18</v>
      </c>
      <c r="K9631" s="72" t="s">
        <v>184</v>
      </c>
      <c r="L9631" s="72" t="s">
        <v>504</v>
      </c>
      <c r="M9631" s="72" t="s">
        <v>191</v>
      </c>
    </row>
    <row r="9632" spans="2:13" x14ac:dyDescent="0.25">
      <c r="B9632" s="72" t="s">
        <v>143</v>
      </c>
      <c r="C9632" s="72" t="s">
        <v>144</v>
      </c>
      <c r="D9632" s="72" t="s">
        <v>12</v>
      </c>
      <c r="E9632" s="72" t="s">
        <v>383</v>
      </c>
      <c r="F9632" s="73">
        <v>4376</v>
      </c>
      <c r="G9632" s="72" t="s">
        <v>14</v>
      </c>
      <c r="H9632" s="72" t="s">
        <v>15</v>
      </c>
      <c r="I9632" s="72" t="s">
        <v>16</v>
      </c>
      <c r="J9632" s="72" t="s">
        <v>18</v>
      </c>
      <c r="K9632" s="72" t="s">
        <v>33</v>
      </c>
      <c r="L9632" s="72" t="s">
        <v>316</v>
      </c>
      <c r="M9632" s="72" t="s">
        <v>522</v>
      </c>
    </row>
    <row r="9633" spans="2:13" x14ac:dyDescent="0.25">
      <c r="B9633" s="72" t="s">
        <v>143</v>
      </c>
      <c r="C9633" s="72" t="s">
        <v>144</v>
      </c>
      <c r="D9633" s="72" t="s">
        <v>12</v>
      </c>
      <c r="E9633" s="72" t="s">
        <v>177</v>
      </c>
      <c r="F9633" s="73">
        <v>34469</v>
      </c>
      <c r="G9633" s="72" t="s">
        <v>14</v>
      </c>
      <c r="H9633" s="72" t="s">
        <v>15</v>
      </c>
      <c r="I9633" s="72" t="s">
        <v>16</v>
      </c>
      <c r="J9633" s="72" t="s">
        <v>18</v>
      </c>
      <c r="K9633" s="72" t="s">
        <v>33</v>
      </c>
      <c r="L9633" s="72" t="s">
        <v>179</v>
      </c>
      <c r="M9633" s="72"/>
    </row>
    <row r="9634" spans="2:13" x14ac:dyDescent="0.25">
      <c r="B9634" s="72" t="s">
        <v>143</v>
      </c>
      <c r="C9634" s="72" t="s">
        <v>144</v>
      </c>
      <c r="D9634" s="72" t="s">
        <v>12</v>
      </c>
      <c r="E9634" s="72" t="s">
        <v>852</v>
      </c>
      <c r="F9634" s="73">
        <v>-9</v>
      </c>
      <c r="G9634" s="72" t="s">
        <v>14</v>
      </c>
      <c r="H9634" s="72" t="s">
        <v>15</v>
      </c>
      <c r="I9634" s="72" t="s">
        <v>16</v>
      </c>
      <c r="J9634" s="72" t="s">
        <v>18</v>
      </c>
      <c r="K9634" s="72" t="s">
        <v>184</v>
      </c>
      <c r="L9634" s="72" t="s">
        <v>639</v>
      </c>
      <c r="M9634" s="72"/>
    </row>
    <row r="9635" spans="2:13" x14ac:dyDescent="0.25">
      <c r="B9635" s="72" t="s">
        <v>143</v>
      </c>
      <c r="C9635" s="72" t="s">
        <v>144</v>
      </c>
      <c r="D9635" s="72" t="s">
        <v>12</v>
      </c>
      <c r="E9635" s="72" t="s">
        <v>282</v>
      </c>
      <c r="F9635" s="73">
        <v>-1017</v>
      </c>
      <c r="G9635" s="72" t="s">
        <v>14</v>
      </c>
      <c r="H9635" s="72" t="s">
        <v>155</v>
      </c>
      <c r="I9635" s="72" t="s">
        <v>16</v>
      </c>
      <c r="J9635" s="72" t="s">
        <v>18</v>
      </c>
      <c r="K9635" s="72" t="s">
        <v>33</v>
      </c>
      <c r="L9635" s="72" t="s">
        <v>212</v>
      </c>
      <c r="M9635" s="72"/>
    </row>
    <row r="9636" spans="2:13" x14ac:dyDescent="0.25">
      <c r="B9636" s="72" t="s">
        <v>143</v>
      </c>
      <c r="C9636" s="72" t="s">
        <v>144</v>
      </c>
      <c r="D9636" s="72" t="s">
        <v>12</v>
      </c>
      <c r="E9636" s="72" t="s">
        <v>282</v>
      </c>
      <c r="F9636" s="73">
        <v>-30089</v>
      </c>
      <c r="G9636" s="72" t="s">
        <v>14</v>
      </c>
      <c r="H9636" s="72" t="s">
        <v>15</v>
      </c>
      <c r="I9636" s="72" t="s">
        <v>16</v>
      </c>
      <c r="J9636" s="72" t="s">
        <v>18</v>
      </c>
      <c r="K9636" s="72" t="s">
        <v>165</v>
      </c>
      <c r="L9636" s="72" t="s">
        <v>243</v>
      </c>
      <c r="M9636" s="72"/>
    </row>
    <row r="9637" spans="2:13" x14ac:dyDescent="0.25">
      <c r="B9637" s="72" t="s">
        <v>143</v>
      </c>
      <c r="C9637" s="72" t="s">
        <v>144</v>
      </c>
      <c r="D9637" s="72" t="s">
        <v>12</v>
      </c>
      <c r="E9637" s="72" t="s">
        <v>183</v>
      </c>
      <c r="F9637" s="73">
        <v>4454</v>
      </c>
      <c r="G9637" s="72" t="s">
        <v>14</v>
      </c>
      <c r="H9637" s="72" t="s">
        <v>15</v>
      </c>
      <c r="I9637" s="72" t="s">
        <v>16</v>
      </c>
      <c r="J9637" s="72" t="s">
        <v>18</v>
      </c>
      <c r="K9637" s="72" t="s">
        <v>245</v>
      </c>
      <c r="L9637" s="72" t="s">
        <v>564</v>
      </c>
      <c r="M9637" s="72" t="s">
        <v>151</v>
      </c>
    </row>
    <row r="9638" spans="2:13" x14ac:dyDescent="0.25">
      <c r="B9638" s="72" t="s">
        <v>143</v>
      </c>
      <c r="C9638" s="72" t="s">
        <v>144</v>
      </c>
      <c r="D9638" s="72" t="s">
        <v>12</v>
      </c>
      <c r="E9638" s="72" t="s">
        <v>177</v>
      </c>
      <c r="F9638" s="73">
        <v>210111</v>
      </c>
      <c r="G9638" s="72" t="s">
        <v>14</v>
      </c>
      <c r="H9638" s="72" t="s">
        <v>155</v>
      </c>
      <c r="I9638" s="72" t="s">
        <v>16</v>
      </c>
      <c r="J9638" s="72" t="s">
        <v>18</v>
      </c>
      <c r="K9638" s="72" t="s">
        <v>33</v>
      </c>
      <c r="L9638" s="72" t="s">
        <v>462</v>
      </c>
      <c r="M9638" s="72"/>
    </row>
    <row r="9639" spans="2:13" x14ac:dyDescent="0.25">
      <c r="B9639" s="72" t="s">
        <v>143</v>
      </c>
      <c r="C9639" s="72" t="s">
        <v>144</v>
      </c>
      <c r="D9639" s="72" t="s">
        <v>12</v>
      </c>
      <c r="E9639" s="72" t="s">
        <v>227</v>
      </c>
      <c r="F9639" s="73">
        <v>23305</v>
      </c>
      <c r="G9639" s="72" t="s">
        <v>14</v>
      </c>
      <c r="H9639" s="72" t="s">
        <v>15</v>
      </c>
      <c r="I9639" s="72" t="s">
        <v>16</v>
      </c>
      <c r="J9639" s="72" t="s">
        <v>18</v>
      </c>
      <c r="K9639" s="72" t="s">
        <v>147</v>
      </c>
      <c r="L9639" s="72" t="s">
        <v>417</v>
      </c>
      <c r="M9639" s="72" t="s">
        <v>163</v>
      </c>
    </row>
    <row r="9640" spans="2:13" x14ac:dyDescent="0.25">
      <c r="B9640" s="72" t="s">
        <v>143</v>
      </c>
      <c r="C9640" s="72" t="s">
        <v>144</v>
      </c>
      <c r="D9640" s="72" t="s">
        <v>12</v>
      </c>
      <c r="E9640" s="72" t="s">
        <v>242</v>
      </c>
      <c r="F9640" s="73">
        <v>-2780</v>
      </c>
      <c r="G9640" s="72" t="s">
        <v>14</v>
      </c>
      <c r="H9640" s="72" t="s">
        <v>155</v>
      </c>
      <c r="I9640" s="72" t="s">
        <v>16</v>
      </c>
      <c r="J9640" s="72" t="s">
        <v>371</v>
      </c>
      <c r="K9640" s="72" t="s">
        <v>33</v>
      </c>
      <c r="L9640" s="72" t="s">
        <v>510</v>
      </c>
      <c r="M9640" s="72"/>
    </row>
    <row r="9641" spans="2:13" x14ac:dyDescent="0.25">
      <c r="B9641" s="72" t="s">
        <v>143</v>
      </c>
      <c r="C9641" s="72" t="s">
        <v>144</v>
      </c>
      <c r="D9641" s="72" t="s">
        <v>12</v>
      </c>
      <c r="E9641" s="72" t="s">
        <v>157</v>
      </c>
      <c r="F9641" s="73">
        <v>279076</v>
      </c>
      <c r="G9641" s="72" t="s">
        <v>14</v>
      </c>
      <c r="H9641" s="72" t="s">
        <v>15</v>
      </c>
      <c r="I9641" s="72" t="s">
        <v>16</v>
      </c>
      <c r="J9641" s="72" t="s">
        <v>18</v>
      </c>
      <c r="K9641" s="72" t="s">
        <v>189</v>
      </c>
      <c r="L9641" s="72" t="s">
        <v>500</v>
      </c>
      <c r="M9641" s="72" t="s">
        <v>322</v>
      </c>
    </row>
    <row r="9642" spans="2:13" x14ac:dyDescent="0.25">
      <c r="B9642" s="72" t="s">
        <v>143</v>
      </c>
      <c r="C9642" s="72" t="s">
        <v>144</v>
      </c>
      <c r="D9642" s="72" t="s">
        <v>12</v>
      </c>
      <c r="E9642" s="72" t="s">
        <v>219</v>
      </c>
      <c r="F9642" s="73">
        <v>21184</v>
      </c>
      <c r="G9642" s="72" t="s">
        <v>14</v>
      </c>
      <c r="H9642" s="72" t="s">
        <v>155</v>
      </c>
      <c r="I9642" s="72" t="s">
        <v>16</v>
      </c>
      <c r="J9642" s="72" t="s">
        <v>18</v>
      </c>
      <c r="K9642" s="72" t="s">
        <v>33</v>
      </c>
      <c r="L9642" s="72" t="s">
        <v>330</v>
      </c>
      <c r="M9642" s="72"/>
    </row>
    <row r="9643" spans="2:13" x14ac:dyDescent="0.25">
      <c r="B9643" s="72" t="s">
        <v>143</v>
      </c>
      <c r="C9643" s="72" t="s">
        <v>144</v>
      </c>
      <c r="D9643" s="72" t="s">
        <v>12</v>
      </c>
      <c r="E9643" s="72" t="s">
        <v>251</v>
      </c>
      <c r="F9643" s="73">
        <v>7126188</v>
      </c>
      <c r="G9643" s="72" t="s">
        <v>14</v>
      </c>
      <c r="H9643" s="72" t="s">
        <v>15</v>
      </c>
      <c r="I9643" s="72" t="s">
        <v>16</v>
      </c>
      <c r="J9643" s="72" t="s">
        <v>18</v>
      </c>
      <c r="K9643" s="72" t="s">
        <v>205</v>
      </c>
      <c r="L9643" s="72" t="s">
        <v>401</v>
      </c>
      <c r="M9643" s="72" t="s">
        <v>522</v>
      </c>
    </row>
    <row r="9644" spans="2:13" x14ac:dyDescent="0.25">
      <c r="B9644" s="72" t="s">
        <v>143</v>
      </c>
      <c r="C9644" s="72" t="s">
        <v>144</v>
      </c>
      <c r="D9644" s="72" t="s">
        <v>12</v>
      </c>
      <c r="E9644" s="72" t="s">
        <v>197</v>
      </c>
      <c r="F9644" s="73">
        <v>146373</v>
      </c>
      <c r="G9644" s="72" t="s">
        <v>14</v>
      </c>
      <c r="H9644" s="72" t="s">
        <v>155</v>
      </c>
      <c r="I9644" s="72" t="s">
        <v>16</v>
      </c>
      <c r="J9644" s="72" t="s">
        <v>18</v>
      </c>
      <c r="K9644" s="72" t="s">
        <v>33</v>
      </c>
      <c r="L9644" s="72" t="s">
        <v>403</v>
      </c>
      <c r="M9644" s="72" t="s">
        <v>163</v>
      </c>
    </row>
    <row r="9645" spans="2:13" x14ac:dyDescent="0.25">
      <c r="B9645" s="72" t="s">
        <v>143</v>
      </c>
      <c r="C9645" s="72" t="s">
        <v>144</v>
      </c>
      <c r="D9645" s="72" t="s">
        <v>12</v>
      </c>
      <c r="E9645" s="72" t="s">
        <v>681</v>
      </c>
      <c r="F9645" s="73">
        <v>20000</v>
      </c>
      <c r="G9645" s="72" t="s">
        <v>14</v>
      </c>
      <c r="H9645" s="72" t="s">
        <v>155</v>
      </c>
      <c r="I9645" s="72" t="s">
        <v>16</v>
      </c>
      <c r="J9645" s="72" t="s">
        <v>18</v>
      </c>
      <c r="K9645" s="72" t="s">
        <v>33</v>
      </c>
      <c r="L9645" s="72" t="s">
        <v>551</v>
      </c>
      <c r="M9645" s="72"/>
    </row>
    <row r="9646" spans="2:13" x14ac:dyDescent="0.25">
      <c r="B9646" s="72" t="s">
        <v>143</v>
      </c>
      <c r="C9646" s="72" t="s">
        <v>144</v>
      </c>
      <c r="D9646" s="72" t="s">
        <v>12</v>
      </c>
      <c r="E9646" s="72" t="s">
        <v>219</v>
      </c>
      <c r="F9646" s="73">
        <v>272404</v>
      </c>
      <c r="G9646" s="72" t="s">
        <v>14</v>
      </c>
      <c r="H9646" s="72" t="s">
        <v>15</v>
      </c>
      <c r="I9646" s="72" t="s">
        <v>16</v>
      </c>
      <c r="J9646" s="72" t="s">
        <v>18</v>
      </c>
      <c r="K9646" s="72" t="s">
        <v>33</v>
      </c>
      <c r="L9646" s="72" t="s">
        <v>326</v>
      </c>
      <c r="M9646" s="72"/>
    </row>
    <row r="9647" spans="2:13" x14ac:dyDescent="0.25">
      <c r="B9647" s="72" t="s">
        <v>143</v>
      </c>
      <c r="C9647" s="72" t="s">
        <v>144</v>
      </c>
      <c r="D9647" s="72" t="s">
        <v>12</v>
      </c>
      <c r="E9647" s="72" t="s">
        <v>219</v>
      </c>
      <c r="F9647" s="73">
        <v>13439</v>
      </c>
      <c r="G9647" s="72" t="s">
        <v>14</v>
      </c>
      <c r="H9647" s="72" t="s">
        <v>15</v>
      </c>
      <c r="I9647" s="72" t="s">
        <v>16</v>
      </c>
      <c r="J9647" s="72" t="s">
        <v>18</v>
      </c>
      <c r="K9647" s="72" t="s">
        <v>33</v>
      </c>
      <c r="L9647" s="72" t="s">
        <v>537</v>
      </c>
      <c r="M9647" s="72"/>
    </row>
    <row r="9648" spans="2:13" x14ac:dyDescent="0.25">
      <c r="B9648" s="72" t="s">
        <v>143</v>
      </c>
      <c r="C9648" s="72" t="s">
        <v>144</v>
      </c>
      <c r="D9648" s="72" t="s">
        <v>12</v>
      </c>
      <c r="E9648" s="72" t="s">
        <v>213</v>
      </c>
      <c r="F9648" s="73">
        <v>60151</v>
      </c>
      <c r="G9648" s="72" t="s">
        <v>14</v>
      </c>
      <c r="H9648" s="72" t="s">
        <v>15</v>
      </c>
      <c r="I9648" s="72" t="s">
        <v>16</v>
      </c>
      <c r="J9648" s="72" t="s">
        <v>18</v>
      </c>
      <c r="K9648" s="72" t="s">
        <v>147</v>
      </c>
      <c r="L9648" s="72" t="s">
        <v>407</v>
      </c>
      <c r="M9648" s="72" t="s">
        <v>151</v>
      </c>
    </row>
    <row r="9649" spans="2:13" x14ac:dyDescent="0.25">
      <c r="B9649" s="72" t="s">
        <v>143</v>
      </c>
      <c r="C9649" s="72" t="s">
        <v>144</v>
      </c>
      <c r="D9649" s="72" t="s">
        <v>12</v>
      </c>
      <c r="E9649" s="72" t="s">
        <v>160</v>
      </c>
      <c r="F9649" s="73">
        <v>1783</v>
      </c>
      <c r="G9649" s="72" t="s">
        <v>14</v>
      </c>
      <c r="H9649" s="72" t="s">
        <v>155</v>
      </c>
      <c r="I9649" s="72" t="s">
        <v>16</v>
      </c>
      <c r="J9649" s="72" t="s">
        <v>18</v>
      </c>
      <c r="K9649" s="72" t="s">
        <v>33</v>
      </c>
      <c r="L9649" s="72" t="s">
        <v>789</v>
      </c>
      <c r="M9649" s="72" t="s">
        <v>151</v>
      </c>
    </row>
    <row r="9650" spans="2:13" x14ac:dyDescent="0.25">
      <c r="B9650" s="72" t="s">
        <v>143</v>
      </c>
      <c r="C9650" s="72" t="s">
        <v>144</v>
      </c>
      <c r="D9650" s="72" t="s">
        <v>12</v>
      </c>
      <c r="E9650" s="72" t="s">
        <v>562</v>
      </c>
      <c r="F9650" s="73">
        <v>3077088</v>
      </c>
      <c r="G9650" s="72" t="s">
        <v>14</v>
      </c>
      <c r="H9650" s="72" t="s">
        <v>15</v>
      </c>
      <c r="I9650" s="72" t="s">
        <v>16</v>
      </c>
      <c r="J9650" s="72" t="s">
        <v>18</v>
      </c>
      <c r="K9650" s="72" t="s">
        <v>205</v>
      </c>
      <c r="L9650" s="72" t="s">
        <v>401</v>
      </c>
      <c r="M9650" s="72" t="s">
        <v>203</v>
      </c>
    </row>
    <row r="9651" spans="2:13" x14ac:dyDescent="0.25">
      <c r="B9651" s="72" t="s">
        <v>143</v>
      </c>
      <c r="C9651" s="72" t="s">
        <v>144</v>
      </c>
      <c r="D9651" s="72" t="s">
        <v>12</v>
      </c>
      <c r="E9651" s="72" t="s">
        <v>157</v>
      </c>
      <c r="F9651" s="73">
        <v>262524</v>
      </c>
      <c r="G9651" s="72" t="s">
        <v>14</v>
      </c>
      <c r="H9651" s="72" t="s">
        <v>15</v>
      </c>
      <c r="I9651" s="72" t="s">
        <v>16</v>
      </c>
      <c r="J9651" s="72" t="s">
        <v>18</v>
      </c>
      <c r="K9651" s="72" t="s">
        <v>267</v>
      </c>
      <c r="L9651" s="72" t="s">
        <v>340</v>
      </c>
      <c r="M9651" s="72" t="s">
        <v>203</v>
      </c>
    </row>
    <row r="9652" spans="2:13" x14ac:dyDescent="0.25">
      <c r="B9652" s="72" t="s">
        <v>143</v>
      </c>
      <c r="C9652" s="72" t="s">
        <v>144</v>
      </c>
      <c r="D9652" s="72" t="s">
        <v>12</v>
      </c>
      <c r="E9652" s="72" t="s">
        <v>425</v>
      </c>
      <c r="F9652" s="73">
        <v>399664</v>
      </c>
      <c r="G9652" s="72" t="s">
        <v>14</v>
      </c>
      <c r="H9652" s="72" t="s">
        <v>15</v>
      </c>
      <c r="I9652" s="72" t="s">
        <v>16</v>
      </c>
      <c r="J9652" s="72" t="s">
        <v>18</v>
      </c>
      <c r="K9652" s="72" t="s">
        <v>21</v>
      </c>
      <c r="L9652" s="72" t="s">
        <v>457</v>
      </c>
      <c r="M9652" s="72"/>
    </row>
    <row r="9653" spans="2:13" x14ac:dyDescent="0.25">
      <c r="B9653" s="72" t="s">
        <v>143</v>
      </c>
      <c r="C9653" s="72" t="s">
        <v>144</v>
      </c>
      <c r="D9653" s="72" t="s">
        <v>12</v>
      </c>
      <c r="E9653" s="72" t="s">
        <v>160</v>
      </c>
      <c r="F9653" s="73">
        <v>125757</v>
      </c>
      <c r="G9653" s="72" t="s">
        <v>14</v>
      </c>
      <c r="H9653" s="72" t="s">
        <v>15</v>
      </c>
      <c r="I9653" s="72" t="s">
        <v>16</v>
      </c>
      <c r="J9653" s="72" t="s">
        <v>18</v>
      </c>
      <c r="K9653" s="72" t="s">
        <v>147</v>
      </c>
      <c r="L9653" s="72" t="s">
        <v>223</v>
      </c>
      <c r="M9653" s="72" t="s">
        <v>248</v>
      </c>
    </row>
    <row r="9654" spans="2:13" x14ac:dyDescent="0.25">
      <c r="B9654" s="72" t="s">
        <v>143</v>
      </c>
      <c r="C9654" s="72" t="s">
        <v>144</v>
      </c>
      <c r="D9654" s="72" t="s">
        <v>12</v>
      </c>
      <c r="E9654" s="72" t="s">
        <v>160</v>
      </c>
      <c r="F9654" s="73">
        <v>236423</v>
      </c>
      <c r="G9654" s="72" t="s">
        <v>14</v>
      </c>
      <c r="H9654" s="72" t="s">
        <v>15</v>
      </c>
      <c r="I9654" s="72" t="s">
        <v>16</v>
      </c>
      <c r="J9654" s="72" t="s">
        <v>18</v>
      </c>
      <c r="K9654" s="72" t="s">
        <v>267</v>
      </c>
      <c r="L9654" s="72" t="s">
        <v>321</v>
      </c>
      <c r="M9654" s="72" t="s">
        <v>163</v>
      </c>
    </row>
    <row r="9655" spans="2:13" x14ac:dyDescent="0.25">
      <c r="B9655" s="72" t="s">
        <v>143</v>
      </c>
      <c r="C9655" s="72" t="s">
        <v>144</v>
      </c>
      <c r="D9655" s="72" t="s">
        <v>12</v>
      </c>
      <c r="E9655" s="72" t="s">
        <v>181</v>
      </c>
      <c r="F9655" s="73">
        <v>-23</v>
      </c>
      <c r="G9655" s="72" t="s">
        <v>14</v>
      </c>
      <c r="H9655" s="72" t="s">
        <v>155</v>
      </c>
      <c r="I9655" s="72" t="s">
        <v>16</v>
      </c>
      <c r="J9655" s="72" t="s">
        <v>18</v>
      </c>
      <c r="K9655" s="72" t="s">
        <v>33</v>
      </c>
      <c r="L9655" s="72" t="s">
        <v>672</v>
      </c>
      <c r="M9655" s="72"/>
    </row>
    <row r="9656" spans="2:13" x14ac:dyDescent="0.25">
      <c r="B9656" s="72" t="s">
        <v>143</v>
      </c>
      <c r="C9656" s="72" t="s">
        <v>144</v>
      </c>
      <c r="D9656" s="72" t="s">
        <v>12</v>
      </c>
      <c r="E9656" s="72" t="s">
        <v>335</v>
      </c>
      <c r="F9656" s="73">
        <v>2993750</v>
      </c>
      <c r="G9656" s="72" t="s">
        <v>14</v>
      </c>
      <c r="H9656" s="72" t="s">
        <v>15</v>
      </c>
      <c r="I9656" s="72" t="s">
        <v>16</v>
      </c>
      <c r="J9656" s="72" t="s">
        <v>18</v>
      </c>
      <c r="K9656" s="72" t="s">
        <v>214</v>
      </c>
      <c r="L9656" s="72" t="s">
        <v>599</v>
      </c>
      <c r="M9656" s="72" t="s">
        <v>203</v>
      </c>
    </row>
    <row r="9657" spans="2:13" x14ac:dyDescent="0.25">
      <c r="B9657" s="72" t="s">
        <v>143</v>
      </c>
      <c r="C9657" s="72" t="s">
        <v>144</v>
      </c>
      <c r="D9657" s="72" t="s">
        <v>12</v>
      </c>
      <c r="E9657" s="72" t="s">
        <v>244</v>
      </c>
      <c r="F9657" s="73">
        <v>18890</v>
      </c>
      <c r="G9657" s="72" t="s">
        <v>14</v>
      </c>
      <c r="H9657" s="72" t="s">
        <v>155</v>
      </c>
      <c r="I9657" s="72" t="s">
        <v>136</v>
      </c>
      <c r="J9657" s="72" t="s">
        <v>18</v>
      </c>
      <c r="K9657" s="72" t="s">
        <v>21</v>
      </c>
      <c r="L9657" s="72" t="s">
        <v>352</v>
      </c>
      <c r="M9657" s="72" t="s">
        <v>186</v>
      </c>
    </row>
    <row r="9658" spans="2:13" x14ac:dyDescent="0.25">
      <c r="B9658" s="72" t="s">
        <v>143</v>
      </c>
      <c r="C9658" s="72" t="s">
        <v>144</v>
      </c>
      <c r="D9658" s="72" t="s">
        <v>12</v>
      </c>
      <c r="E9658" s="72" t="s">
        <v>160</v>
      </c>
      <c r="F9658" s="73">
        <v>60809</v>
      </c>
      <c r="G9658" s="72" t="s">
        <v>14</v>
      </c>
      <c r="H9658" s="72" t="s">
        <v>155</v>
      </c>
      <c r="I9658" s="72" t="s">
        <v>16</v>
      </c>
      <c r="J9658" s="72" t="s">
        <v>18</v>
      </c>
      <c r="K9658" s="72" t="s">
        <v>33</v>
      </c>
      <c r="L9658" s="72" t="s">
        <v>435</v>
      </c>
      <c r="M9658" s="72" t="s">
        <v>163</v>
      </c>
    </row>
    <row r="9659" spans="2:13" x14ac:dyDescent="0.25">
      <c r="B9659" s="72" t="s">
        <v>143</v>
      </c>
      <c r="C9659" s="72" t="s">
        <v>144</v>
      </c>
      <c r="D9659" s="72" t="s">
        <v>12</v>
      </c>
      <c r="E9659" s="72" t="s">
        <v>335</v>
      </c>
      <c r="F9659" s="73">
        <v>71015</v>
      </c>
      <c r="G9659" s="72" t="s">
        <v>14</v>
      </c>
      <c r="H9659" s="72" t="s">
        <v>15</v>
      </c>
      <c r="I9659" s="72" t="s">
        <v>16</v>
      </c>
      <c r="J9659" s="72" t="s">
        <v>18</v>
      </c>
      <c r="K9659" s="72" t="s">
        <v>147</v>
      </c>
      <c r="L9659" s="72" t="s">
        <v>347</v>
      </c>
      <c r="M9659" s="72" t="s">
        <v>337</v>
      </c>
    </row>
    <row r="9660" spans="2:13" x14ac:dyDescent="0.25">
      <c r="B9660" s="72" t="s">
        <v>143</v>
      </c>
      <c r="C9660" s="72" t="s">
        <v>144</v>
      </c>
      <c r="D9660" s="72" t="s">
        <v>12</v>
      </c>
      <c r="E9660" s="72" t="s">
        <v>145</v>
      </c>
      <c r="F9660" s="73">
        <v>-1477</v>
      </c>
      <c r="G9660" s="72" t="s">
        <v>14</v>
      </c>
      <c r="H9660" s="72" t="s">
        <v>15</v>
      </c>
      <c r="I9660" s="72" t="s">
        <v>16</v>
      </c>
      <c r="J9660" s="72" t="s">
        <v>18</v>
      </c>
      <c r="K9660" s="72" t="s">
        <v>303</v>
      </c>
      <c r="L9660" s="72" t="s">
        <v>304</v>
      </c>
      <c r="M9660" s="72"/>
    </row>
    <row r="9661" spans="2:13" x14ac:dyDescent="0.25">
      <c r="B9661" s="72" t="s">
        <v>143</v>
      </c>
      <c r="C9661" s="72" t="s">
        <v>144</v>
      </c>
      <c r="D9661" s="72" t="s">
        <v>12</v>
      </c>
      <c r="E9661" s="72" t="s">
        <v>328</v>
      </c>
      <c r="F9661" s="73">
        <v>436150</v>
      </c>
      <c r="G9661" s="72" t="s">
        <v>14</v>
      </c>
      <c r="H9661" s="72" t="s">
        <v>15</v>
      </c>
      <c r="I9661" s="72" t="s">
        <v>16</v>
      </c>
      <c r="J9661" s="72" t="s">
        <v>18</v>
      </c>
      <c r="K9661" s="72" t="s">
        <v>21</v>
      </c>
      <c r="L9661" s="72" t="s">
        <v>609</v>
      </c>
      <c r="M9661" s="72" t="s">
        <v>159</v>
      </c>
    </row>
    <row r="9662" spans="2:13" x14ac:dyDescent="0.25">
      <c r="B9662" s="72" t="s">
        <v>143</v>
      </c>
      <c r="C9662" s="72" t="s">
        <v>144</v>
      </c>
      <c r="D9662" s="72" t="s">
        <v>12</v>
      </c>
      <c r="E9662" s="72" t="s">
        <v>181</v>
      </c>
      <c r="F9662" s="73">
        <v>-631</v>
      </c>
      <c r="G9662" s="72" t="s">
        <v>14</v>
      </c>
      <c r="H9662" s="72" t="s">
        <v>155</v>
      </c>
      <c r="I9662" s="72" t="s">
        <v>16</v>
      </c>
      <c r="J9662" s="72" t="s">
        <v>18</v>
      </c>
      <c r="K9662" s="72" t="s">
        <v>21</v>
      </c>
      <c r="L9662" s="72" t="s">
        <v>272</v>
      </c>
      <c r="M9662" s="72"/>
    </row>
    <row r="9663" spans="2:13" x14ac:dyDescent="0.25">
      <c r="B9663" s="72" t="s">
        <v>143</v>
      </c>
      <c r="C9663" s="72" t="s">
        <v>144</v>
      </c>
      <c r="D9663" s="72" t="s">
        <v>12</v>
      </c>
      <c r="E9663" s="72" t="s">
        <v>152</v>
      </c>
      <c r="F9663" s="73">
        <v>-6</v>
      </c>
      <c r="G9663" s="72" t="s">
        <v>14</v>
      </c>
      <c r="H9663" s="72" t="s">
        <v>155</v>
      </c>
      <c r="I9663" s="72" t="s">
        <v>16</v>
      </c>
      <c r="J9663" s="72" t="s">
        <v>18</v>
      </c>
      <c r="K9663" s="72" t="s">
        <v>33</v>
      </c>
      <c r="L9663" s="72" t="s">
        <v>627</v>
      </c>
      <c r="M9663" s="72"/>
    </row>
    <row r="9664" spans="2:13" x14ac:dyDescent="0.25">
      <c r="B9664" s="72" t="s">
        <v>143</v>
      </c>
      <c r="C9664" s="72" t="s">
        <v>144</v>
      </c>
      <c r="D9664" s="72" t="s">
        <v>12</v>
      </c>
      <c r="E9664" s="72" t="s">
        <v>177</v>
      </c>
      <c r="F9664" s="73">
        <v>49324</v>
      </c>
      <c r="G9664" s="72" t="s">
        <v>14</v>
      </c>
      <c r="H9664" s="72" t="s">
        <v>15</v>
      </c>
      <c r="I9664" s="72" t="s">
        <v>16</v>
      </c>
      <c r="J9664" s="72" t="s">
        <v>18</v>
      </c>
      <c r="K9664" s="72" t="s">
        <v>33</v>
      </c>
      <c r="L9664" s="72" t="s">
        <v>541</v>
      </c>
      <c r="M9664" s="72"/>
    </row>
    <row r="9665" spans="2:13" x14ac:dyDescent="0.25">
      <c r="B9665" s="72" t="s">
        <v>143</v>
      </c>
      <c r="C9665" s="72" t="s">
        <v>144</v>
      </c>
      <c r="D9665" s="72" t="s">
        <v>12</v>
      </c>
      <c r="E9665" s="72" t="s">
        <v>199</v>
      </c>
      <c r="F9665" s="73">
        <v>883</v>
      </c>
      <c r="G9665" s="72" t="s">
        <v>14</v>
      </c>
      <c r="H9665" s="72" t="s">
        <v>15</v>
      </c>
      <c r="I9665" s="72" t="s">
        <v>136</v>
      </c>
      <c r="J9665" s="72" t="s">
        <v>18</v>
      </c>
      <c r="K9665" s="72" t="s">
        <v>147</v>
      </c>
      <c r="L9665" s="72" t="s">
        <v>374</v>
      </c>
      <c r="M9665" s="72"/>
    </row>
    <row r="9666" spans="2:13" x14ac:dyDescent="0.25">
      <c r="B9666" s="72" t="s">
        <v>143</v>
      </c>
      <c r="C9666" s="72" t="s">
        <v>144</v>
      </c>
      <c r="D9666" s="72" t="s">
        <v>12</v>
      </c>
      <c r="E9666" s="72" t="s">
        <v>181</v>
      </c>
      <c r="F9666" s="73">
        <v>-72</v>
      </c>
      <c r="G9666" s="72" t="s">
        <v>14</v>
      </c>
      <c r="H9666" s="72" t="s">
        <v>15</v>
      </c>
      <c r="I9666" s="72" t="s">
        <v>16</v>
      </c>
      <c r="J9666" s="72" t="s">
        <v>18</v>
      </c>
      <c r="K9666" s="72" t="s">
        <v>33</v>
      </c>
      <c r="L9666" s="72" t="s">
        <v>429</v>
      </c>
      <c r="M9666" s="72"/>
    </row>
    <row r="9667" spans="2:13" x14ac:dyDescent="0.25">
      <c r="B9667" s="72" t="s">
        <v>143</v>
      </c>
      <c r="C9667" s="72" t="s">
        <v>144</v>
      </c>
      <c r="D9667" s="72" t="s">
        <v>12</v>
      </c>
      <c r="E9667" s="72" t="s">
        <v>152</v>
      </c>
      <c r="F9667" s="73">
        <v>-59115</v>
      </c>
      <c r="G9667" s="72" t="s">
        <v>14</v>
      </c>
      <c r="H9667" s="72" t="s">
        <v>15</v>
      </c>
      <c r="I9667" s="72" t="s">
        <v>16</v>
      </c>
      <c r="J9667" s="72" t="s">
        <v>18</v>
      </c>
      <c r="K9667" s="72" t="s">
        <v>161</v>
      </c>
      <c r="L9667" s="72" t="s">
        <v>793</v>
      </c>
      <c r="M9667" s="72"/>
    </row>
    <row r="9668" spans="2:13" x14ac:dyDescent="0.25">
      <c r="B9668" s="72" t="s">
        <v>143</v>
      </c>
      <c r="C9668" s="72" t="s">
        <v>144</v>
      </c>
      <c r="D9668" s="72" t="s">
        <v>12</v>
      </c>
      <c r="E9668" s="72" t="s">
        <v>160</v>
      </c>
      <c r="F9668" s="73">
        <v>11956</v>
      </c>
      <c r="G9668" s="72" t="s">
        <v>14</v>
      </c>
      <c r="H9668" s="72" t="s">
        <v>155</v>
      </c>
      <c r="I9668" s="72" t="s">
        <v>16</v>
      </c>
      <c r="J9668" s="72" t="s">
        <v>18</v>
      </c>
      <c r="K9668" s="72" t="s">
        <v>33</v>
      </c>
      <c r="L9668" s="72" t="s">
        <v>672</v>
      </c>
      <c r="M9668" s="72" t="s">
        <v>191</v>
      </c>
    </row>
    <row r="9669" spans="2:13" x14ac:dyDescent="0.25">
      <c r="B9669" s="72" t="s">
        <v>143</v>
      </c>
      <c r="C9669" s="72" t="s">
        <v>144</v>
      </c>
      <c r="D9669" s="72" t="s">
        <v>12</v>
      </c>
      <c r="E9669" s="72" t="s">
        <v>199</v>
      </c>
      <c r="F9669" s="73">
        <v>451</v>
      </c>
      <c r="G9669" s="72" t="s">
        <v>14</v>
      </c>
      <c r="H9669" s="72" t="s">
        <v>155</v>
      </c>
      <c r="I9669" s="72" t="s">
        <v>16</v>
      </c>
      <c r="J9669" s="72" t="s">
        <v>18</v>
      </c>
      <c r="K9669" s="72" t="s">
        <v>33</v>
      </c>
      <c r="L9669" s="72" t="s">
        <v>350</v>
      </c>
      <c r="M9669" s="72"/>
    </row>
    <row r="9670" spans="2:13" x14ac:dyDescent="0.25">
      <c r="B9670" s="72" t="s">
        <v>143</v>
      </c>
      <c r="C9670" s="72" t="s">
        <v>144</v>
      </c>
      <c r="D9670" s="72" t="s">
        <v>12</v>
      </c>
      <c r="E9670" s="72" t="s">
        <v>177</v>
      </c>
      <c r="F9670" s="73">
        <v>1954</v>
      </c>
      <c r="G9670" s="72" t="s">
        <v>14</v>
      </c>
      <c r="H9670" s="72" t="s">
        <v>15</v>
      </c>
      <c r="I9670" s="72" t="s">
        <v>16</v>
      </c>
      <c r="J9670" s="72" t="s">
        <v>18</v>
      </c>
      <c r="K9670" s="72" t="s">
        <v>24</v>
      </c>
      <c r="L9670" s="72" t="s">
        <v>508</v>
      </c>
      <c r="M9670" s="72"/>
    </row>
    <row r="9671" spans="2:13" x14ac:dyDescent="0.25">
      <c r="B9671" s="72" t="s">
        <v>143</v>
      </c>
      <c r="C9671" s="72" t="s">
        <v>144</v>
      </c>
      <c r="D9671" s="72" t="s">
        <v>12</v>
      </c>
      <c r="E9671" s="72" t="s">
        <v>160</v>
      </c>
      <c r="F9671" s="73">
        <v>21107</v>
      </c>
      <c r="G9671" s="72" t="s">
        <v>14</v>
      </c>
      <c r="H9671" s="72" t="s">
        <v>15</v>
      </c>
      <c r="I9671" s="72" t="s">
        <v>136</v>
      </c>
      <c r="J9671" s="72" t="s">
        <v>18</v>
      </c>
      <c r="K9671" s="72" t="s">
        <v>21</v>
      </c>
      <c r="L9671" s="72" t="s">
        <v>352</v>
      </c>
      <c r="M9671" s="72" t="s">
        <v>163</v>
      </c>
    </row>
    <row r="9672" spans="2:13" x14ac:dyDescent="0.25">
      <c r="B9672" s="72" t="s">
        <v>143</v>
      </c>
      <c r="C9672" s="72" t="s">
        <v>144</v>
      </c>
      <c r="D9672" s="72" t="s">
        <v>12</v>
      </c>
      <c r="E9672" s="72" t="s">
        <v>292</v>
      </c>
      <c r="F9672" s="73">
        <v>1372781</v>
      </c>
      <c r="G9672" s="72" t="s">
        <v>14</v>
      </c>
      <c r="H9672" s="72" t="s">
        <v>155</v>
      </c>
      <c r="I9672" s="72" t="s">
        <v>16</v>
      </c>
      <c r="J9672" s="72" t="s">
        <v>18</v>
      </c>
      <c r="K9672" s="72" t="s">
        <v>33</v>
      </c>
      <c r="L9672" s="72" t="s">
        <v>436</v>
      </c>
      <c r="M9672" s="72" t="s">
        <v>522</v>
      </c>
    </row>
    <row r="9673" spans="2:13" x14ac:dyDescent="0.25">
      <c r="B9673" s="72" t="s">
        <v>143</v>
      </c>
      <c r="C9673" s="72" t="s">
        <v>144</v>
      </c>
      <c r="D9673" s="72" t="s">
        <v>12</v>
      </c>
      <c r="E9673" s="72" t="s">
        <v>229</v>
      </c>
      <c r="F9673" s="73">
        <v>-18</v>
      </c>
      <c r="G9673" s="72" t="s">
        <v>14</v>
      </c>
      <c r="H9673" s="72" t="s">
        <v>15</v>
      </c>
      <c r="I9673" s="72" t="s">
        <v>16</v>
      </c>
      <c r="J9673" s="72" t="s">
        <v>18</v>
      </c>
      <c r="K9673" s="72" t="s">
        <v>33</v>
      </c>
      <c r="L9673" s="72" t="s">
        <v>297</v>
      </c>
      <c r="M9673" s="72"/>
    </row>
    <row r="9674" spans="2:13" x14ac:dyDescent="0.25">
      <c r="B9674" s="72" t="s">
        <v>143</v>
      </c>
      <c r="C9674" s="72" t="s">
        <v>144</v>
      </c>
      <c r="D9674" s="72" t="s">
        <v>12</v>
      </c>
      <c r="E9674" s="72" t="s">
        <v>197</v>
      </c>
      <c r="F9674" s="73">
        <v>18729</v>
      </c>
      <c r="G9674" s="72" t="s">
        <v>14</v>
      </c>
      <c r="H9674" s="72" t="s">
        <v>15</v>
      </c>
      <c r="I9674" s="72" t="s">
        <v>16</v>
      </c>
      <c r="J9674" s="72" t="s">
        <v>18</v>
      </c>
      <c r="K9674" s="72" t="s">
        <v>184</v>
      </c>
      <c r="L9674" s="72" t="s">
        <v>414</v>
      </c>
      <c r="M9674" s="72" t="s">
        <v>191</v>
      </c>
    </row>
    <row r="9675" spans="2:13" x14ac:dyDescent="0.25">
      <c r="B9675" s="72" t="s">
        <v>143</v>
      </c>
      <c r="C9675" s="72" t="s">
        <v>144</v>
      </c>
      <c r="D9675" s="72" t="s">
        <v>12</v>
      </c>
      <c r="E9675" s="72" t="s">
        <v>349</v>
      </c>
      <c r="F9675" s="73">
        <v>24925</v>
      </c>
      <c r="G9675" s="72" t="s">
        <v>14</v>
      </c>
      <c r="H9675" s="72" t="s">
        <v>15</v>
      </c>
      <c r="I9675" s="72" t="s">
        <v>16</v>
      </c>
      <c r="J9675" s="72" t="s">
        <v>18</v>
      </c>
      <c r="K9675" s="72" t="s">
        <v>147</v>
      </c>
      <c r="L9675" s="72" t="s">
        <v>255</v>
      </c>
      <c r="M9675" s="72" t="s">
        <v>159</v>
      </c>
    </row>
    <row r="9676" spans="2:13" x14ac:dyDescent="0.25">
      <c r="B9676" s="72" t="s">
        <v>143</v>
      </c>
      <c r="C9676" s="72" t="s">
        <v>144</v>
      </c>
      <c r="D9676" s="72" t="s">
        <v>12</v>
      </c>
      <c r="E9676" s="72" t="s">
        <v>164</v>
      </c>
      <c r="F9676" s="73">
        <v>-70283</v>
      </c>
      <c r="G9676" s="72" t="s">
        <v>14</v>
      </c>
      <c r="H9676" s="72" t="s">
        <v>155</v>
      </c>
      <c r="I9676" s="72" t="s">
        <v>16</v>
      </c>
      <c r="J9676" s="72" t="s">
        <v>18</v>
      </c>
      <c r="K9676" s="72" t="s">
        <v>33</v>
      </c>
      <c r="L9676" s="72" t="s">
        <v>691</v>
      </c>
      <c r="M9676" s="72"/>
    </row>
    <row r="9677" spans="2:13" x14ac:dyDescent="0.25">
      <c r="B9677" s="72" t="s">
        <v>143</v>
      </c>
      <c r="C9677" s="72" t="s">
        <v>144</v>
      </c>
      <c r="D9677" s="72" t="s">
        <v>12</v>
      </c>
      <c r="E9677" s="72" t="s">
        <v>160</v>
      </c>
      <c r="F9677" s="73">
        <v>3528</v>
      </c>
      <c r="G9677" s="72" t="s">
        <v>14</v>
      </c>
      <c r="H9677" s="72" t="s">
        <v>155</v>
      </c>
      <c r="I9677" s="72" t="s">
        <v>136</v>
      </c>
      <c r="J9677" s="72" t="s">
        <v>18</v>
      </c>
      <c r="K9677" s="72" t="s">
        <v>267</v>
      </c>
      <c r="L9677" s="72" t="s">
        <v>342</v>
      </c>
      <c r="M9677" s="72" t="s">
        <v>151</v>
      </c>
    </row>
    <row r="9678" spans="2:13" x14ac:dyDescent="0.25">
      <c r="B9678" s="72" t="s">
        <v>143</v>
      </c>
      <c r="C9678" s="72" t="s">
        <v>144</v>
      </c>
      <c r="D9678" s="72" t="s">
        <v>12</v>
      </c>
      <c r="E9678" s="72" t="s">
        <v>152</v>
      </c>
      <c r="F9678" s="73">
        <v>-1</v>
      </c>
      <c r="G9678" s="72" t="s">
        <v>14</v>
      </c>
      <c r="H9678" s="72" t="s">
        <v>15</v>
      </c>
      <c r="I9678" s="72" t="s">
        <v>16</v>
      </c>
      <c r="J9678" s="72" t="s">
        <v>220</v>
      </c>
      <c r="K9678" s="72" t="s">
        <v>205</v>
      </c>
      <c r="L9678" s="72" t="s">
        <v>401</v>
      </c>
      <c r="M9678" s="72"/>
    </row>
    <row r="9679" spans="2:13" x14ac:dyDescent="0.25">
      <c r="B9679" s="72" t="s">
        <v>143</v>
      </c>
      <c r="C9679" s="72" t="s">
        <v>144</v>
      </c>
      <c r="D9679" s="72" t="s">
        <v>12</v>
      </c>
      <c r="E9679" s="72" t="s">
        <v>188</v>
      </c>
      <c r="F9679" s="73">
        <v>466902</v>
      </c>
      <c r="G9679" s="72" t="s">
        <v>14</v>
      </c>
      <c r="H9679" s="72" t="s">
        <v>155</v>
      </c>
      <c r="I9679" s="72" t="s">
        <v>16</v>
      </c>
      <c r="J9679" s="72" t="s">
        <v>18</v>
      </c>
      <c r="K9679" s="72" t="s">
        <v>33</v>
      </c>
      <c r="L9679" s="72" t="s">
        <v>577</v>
      </c>
      <c r="M9679" s="72" t="s">
        <v>151</v>
      </c>
    </row>
    <row r="9680" spans="2:13" x14ac:dyDescent="0.25">
      <c r="B9680" s="72" t="s">
        <v>143</v>
      </c>
      <c r="C9680" s="72" t="s">
        <v>144</v>
      </c>
      <c r="D9680" s="72" t="s">
        <v>12</v>
      </c>
      <c r="E9680" s="72" t="s">
        <v>145</v>
      </c>
      <c r="F9680" s="73">
        <v>-85</v>
      </c>
      <c r="G9680" s="72" t="s">
        <v>14</v>
      </c>
      <c r="H9680" s="72" t="s">
        <v>155</v>
      </c>
      <c r="I9680" s="72" t="s">
        <v>16</v>
      </c>
      <c r="J9680" s="72" t="s">
        <v>18</v>
      </c>
      <c r="K9680" s="72" t="s">
        <v>33</v>
      </c>
      <c r="L9680" s="72" t="s">
        <v>556</v>
      </c>
      <c r="M9680" s="72"/>
    </row>
    <row r="9681" spans="2:13" x14ac:dyDescent="0.25">
      <c r="B9681" s="72" t="s">
        <v>143</v>
      </c>
      <c r="C9681" s="72" t="s">
        <v>144</v>
      </c>
      <c r="D9681" s="72" t="s">
        <v>12</v>
      </c>
      <c r="E9681" s="72" t="s">
        <v>177</v>
      </c>
      <c r="F9681" s="73">
        <v>113704</v>
      </c>
      <c r="G9681" s="72" t="s">
        <v>14</v>
      </c>
      <c r="H9681" s="72" t="s">
        <v>155</v>
      </c>
      <c r="I9681" s="72" t="s">
        <v>16</v>
      </c>
      <c r="J9681" s="72" t="s">
        <v>18</v>
      </c>
      <c r="K9681" s="72" t="s">
        <v>33</v>
      </c>
      <c r="L9681" s="72" t="s">
        <v>521</v>
      </c>
      <c r="M9681" s="72"/>
    </row>
    <row r="9682" spans="2:13" x14ac:dyDescent="0.25">
      <c r="B9682" s="72" t="s">
        <v>143</v>
      </c>
      <c r="C9682" s="72" t="s">
        <v>144</v>
      </c>
      <c r="D9682" s="72" t="s">
        <v>12</v>
      </c>
      <c r="E9682" s="72" t="s">
        <v>160</v>
      </c>
      <c r="F9682" s="73">
        <v>16215</v>
      </c>
      <c r="G9682" s="72" t="s">
        <v>14</v>
      </c>
      <c r="H9682" s="72" t="s">
        <v>15</v>
      </c>
      <c r="I9682" s="72" t="s">
        <v>136</v>
      </c>
      <c r="J9682" s="72" t="s">
        <v>18</v>
      </c>
      <c r="K9682" s="72" t="s">
        <v>27</v>
      </c>
      <c r="L9682" s="72" t="s">
        <v>405</v>
      </c>
      <c r="M9682" s="72" t="s">
        <v>163</v>
      </c>
    </row>
    <row r="9683" spans="2:13" x14ac:dyDescent="0.25">
      <c r="B9683" s="72" t="s">
        <v>143</v>
      </c>
      <c r="C9683" s="72" t="s">
        <v>144</v>
      </c>
      <c r="D9683" s="72" t="s">
        <v>12</v>
      </c>
      <c r="E9683" s="72" t="s">
        <v>229</v>
      </c>
      <c r="F9683" s="73">
        <v>-37437</v>
      </c>
      <c r="G9683" s="72" t="s">
        <v>14</v>
      </c>
      <c r="H9683" s="72" t="s">
        <v>15</v>
      </c>
      <c r="I9683" s="72" t="s">
        <v>16</v>
      </c>
      <c r="J9683" s="72" t="s">
        <v>18</v>
      </c>
      <c r="K9683" s="72" t="s">
        <v>189</v>
      </c>
      <c r="L9683" s="72" t="s">
        <v>735</v>
      </c>
      <c r="M9683" s="72"/>
    </row>
    <row r="9684" spans="2:13" x14ac:dyDescent="0.25">
      <c r="B9684" s="72" t="s">
        <v>143</v>
      </c>
      <c r="C9684" s="72" t="s">
        <v>144</v>
      </c>
      <c r="D9684" s="72" t="s">
        <v>12</v>
      </c>
      <c r="E9684" s="72" t="s">
        <v>197</v>
      </c>
      <c r="F9684" s="73">
        <v>107552</v>
      </c>
      <c r="G9684" s="72" t="s">
        <v>14</v>
      </c>
      <c r="H9684" s="72" t="s">
        <v>15</v>
      </c>
      <c r="I9684" s="72" t="s">
        <v>16</v>
      </c>
      <c r="J9684" s="72" t="s">
        <v>18</v>
      </c>
      <c r="K9684" s="72" t="s">
        <v>33</v>
      </c>
      <c r="L9684" s="72" t="s">
        <v>290</v>
      </c>
      <c r="M9684" s="72" t="s">
        <v>163</v>
      </c>
    </row>
    <row r="9685" spans="2:13" x14ac:dyDescent="0.25">
      <c r="B9685" s="72" t="s">
        <v>143</v>
      </c>
      <c r="C9685" s="72" t="s">
        <v>144</v>
      </c>
      <c r="D9685" s="72" t="s">
        <v>12</v>
      </c>
      <c r="E9685" s="72" t="s">
        <v>177</v>
      </c>
      <c r="F9685" s="73">
        <v>99647</v>
      </c>
      <c r="G9685" s="72" t="s">
        <v>14</v>
      </c>
      <c r="H9685" s="72" t="s">
        <v>155</v>
      </c>
      <c r="I9685" s="72" t="s">
        <v>16</v>
      </c>
      <c r="J9685" s="72" t="s">
        <v>18</v>
      </c>
      <c r="K9685" s="72" t="s">
        <v>33</v>
      </c>
      <c r="L9685" s="72" t="s">
        <v>552</v>
      </c>
      <c r="M9685" s="72"/>
    </row>
    <row r="9686" spans="2:13" x14ac:dyDescent="0.25">
      <c r="B9686" s="72" t="s">
        <v>143</v>
      </c>
      <c r="C9686" s="72" t="s">
        <v>144</v>
      </c>
      <c r="D9686" s="72" t="s">
        <v>12</v>
      </c>
      <c r="E9686" s="72" t="s">
        <v>160</v>
      </c>
      <c r="F9686" s="73">
        <v>26891</v>
      </c>
      <c r="G9686" s="72" t="s">
        <v>14</v>
      </c>
      <c r="H9686" s="72" t="s">
        <v>15</v>
      </c>
      <c r="I9686" s="72" t="s">
        <v>16</v>
      </c>
      <c r="J9686" s="72" t="s">
        <v>18</v>
      </c>
      <c r="K9686" s="72" t="s">
        <v>33</v>
      </c>
      <c r="L9686" s="72" t="s">
        <v>323</v>
      </c>
      <c r="M9686" s="72" t="s">
        <v>248</v>
      </c>
    </row>
    <row r="9687" spans="2:13" x14ac:dyDescent="0.25">
      <c r="B9687" s="72" t="s">
        <v>143</v>
      </c>
      <c r="C9687" s="72" t="s">
        <v>144</v>
      </c>
      <c r="D9687" s="72" t="s">
        <v>12</v>
      </c>
      <c r="E9687" s="72" t="s">
        <v>229</v>
      </c>
      <c r="F9687" s="73">
        <v>-34663</v>
      </c>
      <c r="G9687" s="72" t="s">
        <v>14</v>
      </c>
      <c r="H9687" s="72" t="s">
        <v>15</v>
      </c>
      <c r="I9687" s="72" t="s">
        <v>16</v>
      </c>
      <c r="J9687" s="72" t="s">
        <v>18</v>
      </c>
      <c r="K9687" s="72" t="s">
        <v>161</v>
      </c>
      <c r="L9687" s="72" t="s">
        <v>582</v>
      </c>
      <c r="M9687" s="72"/>
    </row>
    <row r="9688" spans="2:13" x14ac:dyDescent="0.25">
      <c r="B9688" s="72" t="s">
        <v>143</v>
      </c>
      <c r="C9688" s="72" t="s">
        <v>144</v>
      </c>
      <c r="D9688" s="72" t="s">
        <v>12</v>
      </c>
      <c r="E9688" s="72" t="s">
        <v>154</v>
      </c>
      <c r="F9688" s="73">
        <v>-6123</v>
      </c>
      <c r="G9688" s="72" t="s">
        <v>14</v>
      </c>
      <c r="H9688" s="72" t="s">
        <v>15</v>
      </c>
      <c r="I9688" s="72" t="s">
        <v>16</v>
      </c>
      <c r="J9688" s="72" t="s">
        <v>18</v>
      </c>
      <c r="K9688" s="72" t="s">
        <v>147</v>
      </c>
      <c r="L9688" s="72" t="s">
        <v>437</v>
      </c>
      <c r="M9688" s="72"/>
    </row>
    <row r="9689" spans="2:13" x14ac:dyDescent="0.25">
      <c r="B9689" s="72" t="s">
        <v>143</v>
      </c>
      <c r="C9689" s="72" t="s">
        <v>144</v>
      </c>
      <c r="D9689" s="72" t="s">
        <v>12</v>
      </c>
      <c r="E9689" s="72" t="s">
        <v>229</v>
      </c>
      <c r="F9689" s="73">
        <v>-680739</v>
      </c>
      <c r="G9689" s="72" t="s">
        <v>14</v>
      </c>
      <c r="H9689" s="72" t="s">
        <v>15</v>
      </c>
      <c r="I9689" s="72" t="s">
        <v>16</v>
      </c>
      <c r="J9689" s="72" t="s">
        <v>18</v>
      </c>
      <c r="K9689" s="72" t="s">
        <v>147</v>
      </c>
      <c r="L9689" s="72" t="s">
        <v>216</v>
      </c>
      <c r="M9689" s="72"/>
    </row>
    <row r="9690" spans="2:13" x14ac:dyDescent="0.25">
      <c r="B9690" s="72" t="s">
        <v>143</v>
      </c>
      <c r="C9690" s="72" t="s">
        <v>144</v>
      </c>
      <c r="D9690" s="72" t="s">
        <v>12</v>
      </c>
      <c r="E9690" s="72" t="s">
        <v>219</v>
      </c>
      <c r="F9690" s="73">
        <v>1557301</v>
      </c>
      <c r="G9690" s="72" t="s">
        <v>14</v>
      </c>
      <c r="H9690" s="72" t="s">
        <v>15</v>
      </c>
      <c r="I9690" s="72" t="s">
        <v>16</v>
      </c>
      <c r="J9690" s="72" t="s">
        <v>18</v>
      </c>
      <c r="K9690" s="72" t="s">
        <v>165</v>
      </c>
      <c r="L9690" s="72" t="s">
        <v>254</v>
      </c>
      <c r="M9690" s="72"/>
    </row>
    <row r="9691" spans="2:13" x14ac:dyDescent="0.25">
      <c r="B9691" s="72" t="s">
        <v>143</v>
      </c>
      <c r="C9691" s="72" t="s">
        <v>144</v>
      </c>
      <c r="D9691" s="72" t="s">
        <v>12</v>
      </c>
      <c r="E9691" s="72" t="s">
        <v>197</v>
      </c>
      <c r="F9691" s="73">
        <v>56139</v>
      </c>
      <c r="G9691" s="72" t="s">
        <v>14</v>
      </c>
      <c r="H9691" s="72" t="s">
        <v>155</v>
      </c>
      <c r="I9691" s="72" t="s">
        <v>16</v>
      </c>
      <c r="J9691" s="72" t="s">
        <v>18</v>
      </c>
      <c r="K9691" s="72" t="s">
        <v>21</v>
      </c>
      <c r="L9691" s="72" t="s">
        <v>249</v>
      </c>
      <c r="M9691" s="72" t="s">
        <v>163</v>
      </c>
    </row>
    <row r="9692" spans="2:13" x14ac:dyDescent="0.25">
      <c r="B9692" s="72" t="s">
        <v>143</v>
      </c>
      <c r="C9692" s="72" t="s">
        <v>144</v>
      </c>
      <c r="D9692" s="72" t="s">
        <v>12</v>
      </c>
      <c r="E9692" s="72" t="s">
        <v>227</v>
      </c>
      <c r="F9692" s="73">
        <v>42362</v>
      </c>
      <c r="G9692" s="72" t="s">
        <v>14</v>
      </c>
      <c r="H9692" s="72" t="s">
        <v>15</v>
      </c>
      <c r="I9692" s="72" t="s">
        <v>16</v>
      </c>
      <c r="J9692" s="72" t="s">
        <v>18</v>
      </c>
      <c r="K9692" s="72" t="s">
        <v>147</v>
      </c>
      <c r="L9692" s="72" t="s">
        <v>440</v>
      </c>
      <c r="M9692" s="72" t="s">
        <v>248</v>
      </c>
    </row>
    <row r="9693" spans="2:13" x14ac:dyDescent="0.25">
      <c r="B9693" s="72" t="s">
        <v>143</v>
      </c>
      <c r="C9693" s="72" t="s">
        <v>144</v>
      </c>
      <c r="D9693" s="72" t="s">
        <v>12</v>
      </c>
      <c r="E9693" s="72" t="s">
        <v>160</v>
      </c>
      <c r="F9693" s="73">
        <v>3180</v>
      </c>
      <c r="G9693" s="72" t="s">
        <v>14</v>
      </c>
      <c r="H9693" s="72" t="s">
        <v>155</v>
      </c>
      <c r="I9693" s="72" t="s">
        <v>16</v>
      </c>
      <c r="J9693" s="72" t="s">
        <v>18</v>
      </c>
      <c r="K9693" s="72" t="s">
        <v>33</v>
      </c>
      <c r="L9693" s="72" t="s">
        <v>491</v>
      </c>
      <c r="M9693" s="72" t="s">
        <v>151</v>
      </c>
    </row>
    <row r="9694" spans="2:13" x14ac:dyDescent="0.25">
      <c r="B9694" s="72" t="s">
        <v>143</v>
      </c>
      <c r="C9694" s="72" t="s">
        <v>144</v>
      </c>
      <c r="D9694" s="72" t="s">
        <v>12</v>
      </c>
      <c r="E9694" s="72" t="s">
        <v>154</v>
      </c>
      <c r="F9694" s="73">
        <v>-29</v>
      </c>
      <c r="G9694" s="72" t="s">
        <v>14</v>
      </c>
      <c r="H9694" s="72" t="s">
        <v>155</v>
      </c>
      <c r="I9694" s="72" t="s">
        <v>16</v>
      </c>
      <c r="J9694" s="72" t="s">
        <v>18</v>
      </c>
      <c r="K9694" s="72" t="s">
        <v>33</v>
      </c>
      <c r="L9694" s="72" t="s">
        <v>499</v>
      </c>
      <c r="M9694" s="72"/>
    </row>
    <row r="9695" spans="2:13" x14ac:dyDescent="0.25">
      <c r="B9695" s="72" t="s">
        <v>143</v>
      </c>
      <c r="C9695" s="72" t="s">
        <v>144</v>
      </c>
      <c r="D9695" s="72" t="s">
        <v>12</v>
      </c>
      <c r="E9695" s="72" t="s">
        <v>188</v>
      </c>
      <c r="F9695" s="73">
        <v>-399</v>
      </c>
      <c r="G9695" s="72" t="s">
        <v>14</v>
      </c>
      <c r="H9695" s="72" t="s">
        <v>15</v>
      </c>
      <c r="I9695" s="72" t="s">
        <v>16</v>
      </c>
      <c r="J9695" s="72" t="s">
        <v>18</v>
      </c>
      <c r="K9695" s="72" t="s">
        <v>165</v>
      </c>
      <c r="L9695" s="72" t="s">
        <v>438</v>
      </c>
      <c r="M9695" s="72" t="s">
        <v>172</v>
      </c>
    </row>
    <row r="9696" spans="2:13" x14ac:dyDescent="0.25">
      <c r="B9696" s="72" t="s">
        <v>143</v>
      </c>
      <c r="C9696" s="72" t="s">
        <v>144</v>
      </c>
      <c r="D9696" s="72" t="s">
        <v>12</v>
      </c>
      <c r="E9696" s="72" t="s">
        <v>152</v>
      </c>
      <c r="F9696" s="73">
        <v>-190617</v>
      </c>
      <c r="G9696" s="72" t="s">
        <v>14</v>
      </c>
      <c r="H9696" s="72" t="s">
        <v>15</v>
      </c>
      <c r="I9696" s="72" t="s">
        <v>16</v>
      </c>
      <c r="J9696" s="72" t="s">
        <v>18</v>
      </c>
      <c r="K9696" s="72" t="s">
        <v>205</v>
      </c>
      <c r="L9696" s="72" t="s">
        <v>401</v>
      </c>
      <c r="M9696" s="72"/>
    </row>
    <row r="9697" spans="2:13" x14ac:dyDescent="0.25">
      <c r="B9697" s="72" t="s">
        <v>143</v>
      </c>
      <c r="C9697" s="72" t="s">
        <v>144</v>
      </c>
      <c r="D9697" s="72" t="s">
        <v>12</v>
      </c>
      <c r="E9697" s="72" t="s">
        <v>219</v>
      </c>
      <c r="F9697" s="73">
        <v>1255488</v>
      </c>
      <c r="G9697" s="72" t="s">
        <v>14</v>
      </c>
      <c r="H9697" s="72" t="s">
        <v>15</v>
      </c>
      <c r="I9697" s="72" t="s">
        <v>16</v>
      </c>
      <c r="J9697" s="72" t="s">
        <v>18</v>
      </c>
      <c r="K9697" s="72" t="s">
        <v>189</v>
      </c>
      <c r="L9697" s="72" t="s">
        <v>399</v>
      </c>
      <c r="M9697" s="72"/>
    </row>
    <row r="9698" spans="2:13" x14ac:dyDescent="0.25">
      <c r="B9698" s="72" t="s">
        <v>143</v>
      </c>
      <c r="C9698" s="72" t="s">
        <v>144</v>
      </c>
      <c r="D9698" s="72" t="s">
        <v>12</v>
      </c>
      <c r="E9698" s="72" t="s">
        <v>154</v>
      </c>
      <c r="F9698" s="73">
        <v>-4732</v>
      </c>
      <c r="G9698" s="72" t="s">
        <v>14</v>
      </c>
      <c r="H9698" s="72" t="s">
        <v>155</v>
      </c>
      <c r="I9698" s="72" t="s">
        <v>16</v>
      </c>
      <c r="J9698" s="72" t="s">
        <v>18</v>
      </c>
      <c r="K9698" s="72" t="s">
        <v>33</v>
      </c>
      <c r="L9698" s="72" t="s">
        <v>542</v>
      </c>
      <c r="M9698" s="72"/>
    </row>
    <row r="9699" spans="2:13" x14ac:dyDescent="0.25">
      <c r="B9699" s="72" t="s">
        <v>143</v>
      </c>
      <c r="C9699" s="72" t="s">
        <v>144</v>
      </c>
      <c r="D9699" s="72" t="s">
        <v>12</v>
      </c>
      <c r="E9699" s="72" t="s">
        <v>183</v>
      </c>
      <c r="F9699" s="73">
        <v>231712</v>
      </c>
      <c r="G9699" s="72" t="s">
        <v>14</v>
      </c>
      <c r="H9699" s="72" t="s">
        <v>15</v>
      </c>
      <c r="I9699" s="72" t="s">
        <v>16</v>
      </c>
      <c r="J9699" s="72" t="s">
        <v>18</v>
      </c>
      <c r="K9699" s="72" t="s">
        <v>147</v>
      </c>
      <c r="L9699" s="72" t="s">
        <v>235</v>
      </c>
      <c r="M9699" s="72" t="s">
        <v>248</v>
      </c>
    </row>
    <row r="9700" spans="2:13" x14ac:dyDescent="0.25">
      <c r="B9700" s="72" t="s">
        <v>143</v>
      </c>
      <c r="C9700" s="72" t="s">
        <v>144</v>
      </c>
      <c r="D9700" s="72" t="s">
        <v>12</v>
      </c>
      <c r="E9700" s="72" t="s">
        <v>562</v>
      </c>
      <c r="F9700" s="73">
        <v>458889</v>
      </c>
      <c r="G9700" s="72" t="s">
        <v>14</v>
      </c>
      <c r="H9700" s="72" t="s">
        <v>15</v>
      </c>
      <c r="I9700" s="72" t="s">
        <v>16</v>
      </c>
      <c r="J9700" s="72" t="s">
        <v>18</v>
      </c>
      <c r="K9700" s="72" t="s">
        <v>147</v>
      </c>
      <c r="L9700" s="72" t="s">
        <v>380</v>
      </c>
      <c r="M9700" s="72" t="s">
        <v>203</v>
      </c>
    </row>
    <row r="9701" spans="2:13" x14ac:dyDescent="0.25">
      <c r="B9701" s="72" t="s">
        <v>143</v>
      </c>
      <c r="C9701" s="72" t="s">
        <v>144</v>
      </c>
      <c r="D9701" s="72" t="s">
        <v>12</v>
      </c>
      <c r="E9701" s="72" t="s">
        <v>227</v>
      </c>
      <c r="F9701" s="73">
        <v>1002960</v>
      </c>
      <c r="G9701" s="72" t="s">
        <v>14</v>
      </c>
      <c r="H9701" s="72" t="s">
        <v>15</v>
      </c>
      <c r="I9701" s="72" t="s">
        <v>16</v>
      </c>
      <c r="J9701" s="72" t="s">
        <v>18</v>
      </c>
      <c r="K9701" s="72" t="s">
        <v>147</v>
      </c>
      <c r="L9701" s="72" t="s">
        <v>376</v>
      </c>
      <c r="M9701" s="72" t="s">
        <v>163</v>
      </c>
    </row>
    <row r="9702" spans="2:13" x14ac:dyDescent="0.25">
      <c r="B9702" s="72" t="s">
        <v>143</v>
      </c>
      <c r="C9702" s="72" t="s">
        <v>144</v>
      </c>
      <c r="D9702" s="72" t="s">
        <v>12</v>
      </c>
      <c r="E9702" s="72" t="s">
        <v>219</v>
      </c>
      <c r="F9702" s="73">
        <v>551385</v>
      </c>
      <c r="G9702" s="72" t="s">
        <v>14</v>
      </c>
      <c r="H9702" s="72" t="s">
        <v>155</v>
      </c>
      <c r="I9702" s="72" t="s">
        <v>136</v>
      </c>
      <c r="J9702" s="72" t="s">
        <v>18</v>
      </c>
      <c r="K9702" s="72" t="s">
        <v>33</v>
      </c>
      <c r="L9702" s="72" t="s">
        <v>297</v>
      </c>
      <c r="M9702" s="72"/>
    </row>
    <row r="9703" spans="2:13" x14ac:dyDescent="0.25">
      <c r="B9703" s="72" t="s">
        <v>143</v>
      </c>
      <c r="C9703" s="72" t="s">
        <v>144</v>
      </c>
      <c r="D9703" s="72" t="s">
        <v>12</v>
      </c>
      <c r="E9703" s="72" t="s">
        <v>152</v>
      </c>
      <c r="F9703" s="73">
        <v>-45264</v>
      </c>
      <c r="G9703" s="72" t="s">
        <v>14</v>
      </c>
      <c r="H9703" s="72" t="s">
        <v>15</v>
      </c>
      <c r="I9703" s="72" t="s">
        <v>16</v>
      </c>
      <c r="J9703" s="72" t="s">
        <v>18</v>
      </c>
      <c r="K9703" s="72" t="s">
        <v>189</v>
      </c>
      <c r="L9703" s="72" t="s">
        <v>324</v>
      </c>
      <c r="M9703" s="72"/>
    </row>
    <row r="9704" spans="2:13" x14ac:dyDescent="0.25">
      <c r="B9704" s="72" t="s">
        <v>143</v>
      </c>
      <c r="C9704" s="72" t="s">
        <v>144</v>
      </c>
      <c r="D9704" s="72" t="s">
        <v>12</v>
      </c>
      <c r="E9704" s="72" t="s">
        <v>177</v>
      </c>
      <c r="F9704" s="73">
        <v>38403</v>
      </c>
      <c r="G9704" s="72" t="s">
        <v>14</v>
      </c>
      <c r="H9704" s="72" t="s">
        <v>15</v>
      </c>
      <c r="I9704" s="72" t="s">
        <v>16</v>
      </c>
      <c r="J9704" s="72" t="s">
        <v>18</v>
      </c>
      <c r="K9704" s="72" t="s">
        <v>189</v>
      </c>
      <c r="L9704" s="72" t="s">
        <v>486</v>
      </c>
      <c r="M9704" s="72"/>
    </row>
    <row r="9705" spans="2:13" x14ac:dyDescent="0.25">
      <c r="B9705" s="72" t="s">
        <v>143</v>
      </c>
      <c r="C9705" s="72" t="s">
        <v>144</v>
      </c>
      <c r="D9705" s="72" t="s">
        <v>12</v>
      </c>
      <c r="E9705" s="72" t="s">
        <v>145</v>
      </c>
      <c r="F9705" s="73">
        <v>-131</v>
      </c>
      <c r="G9705" s="72" t="s">
        <v>14</v>
      </c>
      <c r="H9705" s="72" t="s">
        <v>155</v>
      </c>
      <c r="I9705" s="72" t="s">
        <v>16</v>
      </c>
      <c r="J9705" s="72" t="s">
        <v>18</v>
      </c>
      <c r="K9705" s="72" t="s">
        <v>33</v>
      </c>
      <c r="L9705" s="72" t="s">
        <v>732</v>
      </c>
      <c r="M9705" s="72"/>
    </row>
    <row r="9706" spans="2:13" x14ac:dyDescent="0.25">
      <c r="B9706" s="72" t="s">
        <v>143</v>
      </c>
      <c r="C9706" s="72" t="s">
        <v>144</v>
      </c>
      <c r="D9706" s="72" t="s">
        <v>12</v>
      </c>
      <c r="E9706" s="72" t="s">
        <v>160</v>
      </c>
      <c r="F9706" s="73">
        <v>396438</v>
      </c>
      <c r="G9706" s="72" t="s">
        <v>14</v>
      </c>
      <c r="H9706" s="72" t="s">
        <v>15</v>
      </c>
      <c r="I9706" s="72" t="s">
        <v>16</v>
      </c>
      <c r="J9706" s="72" t="s">
        <v>18</v>
      </c>
      <c r="K9706" s="72" t="s">
        <v>147</v>
      </c>
      <c r="L9706" s="72" t="s">
        <v>158</v>
      </c>
      <c r="M9706" s="72" t="s">
        <v>248</v>
      </c>
    </row>
    <row r="9707" spans="2:13" x14ac:dyDescent="0.25">
      <c r="B9707" s="72" t="s">
        <v>143</v>
      </c>
      <c r="C9707" s="72" t="s">
        <v>144</v>
      </c>
      <c r="D9707" s="72" t="s">
        <v>12</v>
      </c>
      <c r="E9707" s="72" t="s">
        <v>425</v>
      </c>
      <c r="F9707" s="73">
        <v>420244</v>
      </c>
      <c r="G9707" s="72" t="s">
        <v>14</v>
      </c>
      <c r="H9707" s="72" t="s">
        <v>155</v>
      </c>
      <c r="I9707" s="72" t="s">
        <v>16</v>
      </c>
      <c r="J9707" s="72" t="s">
        <v>18</v>
      </c>
      <c r="K9707" s="72" t="s">
        <v>33</v>
      </c>
      <c r="L9707" s="72" t="s">
        <v>187</v>
      </c>
      <c r="M9707" s="72"/>
    </row>
    <row r="9708" spans="2:13" x14ac:dyDescent="0.25">
      <c r="B9708" s="72" t="s">
        <v>143</v>
      </c>
      <c r="C9708" s="72" t="s">
        <v>144</v>
      </c>
      <c r="D9708" s="72" t="s">
        <v>12</v>
      </c>
      <c r="E9708" s="72" t="s">
        <v>175</v>
      </c>
      <c r="F9708" s="73">
        <v>-696731</v>
      </c>
      <c r="G9708" s="72" t="s">
        <v>14</v>
      </c>
      <c r="H9708" s="72" t="s">
        <v>15</v>
      </c>
      <c r="I9708" s="72" t="s">
        <v>16</v>
      </c>
      <c r="J9708" s="72" t="s">
        <v>18</v>
      </c>
      <c r="K9708" s="72" t="s">
        <v>147</v>
      </c>
      <c r="L9708" s="72" t="s">
        <v>148</v>
      </c>
      <c r="M9708" s="72"/>
    </row>
    <row r="9709" spans="2:13" x14ac:dyDescent="0.25">
      <c r="B9709" s="72" t="s">
        <v>143</v>
      </c>
      <c r="C9709" s="72" t="s">
        <v>144</v>
      </c>
      <c r="D9709" s="72" t="s">
        <v>12</v>
      </c>
      <c r="E9709" s="72" t="s">
        <v>154</v>
      </c>
      <c r="F9709" s="73">
        <v>-725</v>
      </c>
      <c r="G9709" s="72" t="s">
        <v>14</v>
      </c>
      <c r="H9709" s="72" t="s">
        <v>15</v>
      </c>
      <c r="I9709" s="72" t="s">
        <v>16</v>
      </c>
      <c r="J9709" s="72" t="s">
        <v>18</v>
      </c>
      <c r="K9709" s="72" t="s">
        <v>267</v>
      </c>
      <c r="L9709" s="72" t="s">
        <v>321</v>
      </c>
      <c r="M9709" s="72"/>
    </row>
    <row r="9710" spans="2:13" x14ac:dyDescent="0.25">
      <c r="B9710" s="72" t="s">
        <v>143</v>
      </c>
      <c r="C9710" s="72" t="s">
        <v>144</v>
      </c>
      <c r="D9710" s="72" t="s">
        <v>12</v>
      </c>
      <c r="E9710" s="72" t="s">
        <v>229</v>
      </c>
      <c r="F9710" s="73">
        <v>-103380</v>
      </c>
      <c r="G9710" s="72" t="s">
        <v>14</v>
      </c>
      <c r="H9710" s="72" t="s">
        <v>15</v>
      </c>
      <c r="I9710" s="72" t="s">
        <v>16</v>
      </c>
      <c r="J9710" s="72" t="s">
        <v>18</v>
      </c>
      <c r="K9710" s="72" t="s">
        <v>189</v>
      </c>
      <c r="L9710" s="72" t="s">
        <v>192</v>
      </c>
      <c r="M9710" s="72"/>
    </row>
    <row r="9711" spans="2:13" x14ac:dyDescent="0.25">
      <c r="B9711" s="72" t="s">
        <v>143</v>
      </c>
      <c r="C9711" s="72" t="s">
        <v>144</v>
      </c>
      <c r="D9711" s="72" t="s">
        <v>12</v>
      </c>
      <c r="E9711" s="72" t="s">
        <v>197</v>
      </c>
      <c r="F9711" s="73">
        <v>50209</v>
      </c>
      <c r="G9711" s="72" t="s">
        <v>14</v>
      </c>
      <c r="H9711" s="72" t="s">
        <v>15</v>
      </c>
      <c r="I9711" s="72" t="s">
        <v>16</v>
      </c>
      <c r="J9711" s="72" t="s">
        <v>18</v>
      </c>
      <c r="K9711" s="72" t="s">
        <v>33</v>
      </c>
      <c r="L9711" s="72" t="s">
        <v>284</v>
      </c>
      <c r="M9711" s="72" t="s">
        <v>248</v>
      </c>
    </row>
    <row r="9712" spans="2:13" x14ac:dyDescent="0.25">
      <c r="B9712" s="72" t="s">
        <v>143</v>
      </c>
      <c r="C9712" s="72" t="s">
        <v>144</v>
      </c>
      <c r="D9712" s="72" t="s">
        <v>12</v>
      </c>
      <c r="E9712" s="72" t="s">
        <v>152</v>
      </c>
      <c r="F9712" s="73">
        <v>-4089</v>
      </c>
      <c r="G9712" s="72" t="s">
        <v>14</v>
      </c>
      <c r="H9712" s="72" t="s">
        <v>15</v>
      </c>
      <c r="I9712" s="72" t="s">
        <v>16</v>
      </c>
      <c r="J9712" s="72" t="s">
        <v>18</v>
      </c>
      <c r="K9712" s="72" t="s">
        <v>189</v>
      </c>
      <c r="L9712" s="72" t="s">
        <v>150</v>
      </c>
      <c r="M9712" s="72"/>
    </row>
    <row r="9713" spans="2:13" x14ac:dyDescent="0.25">
      <c r="B9713" s="72" t="s">
        <v>143</v>
      </c>
      <c r="C9713" s="72" t="s">
        <v>144</v>
      </c>
      <c r="D9713" s="72" t="s">
        <v>12</v>
      </c>
      <c r="E9713" s="72" t="s">
        <v>181</v>
      </c>
      <c r="F9713" s="73">
        <v>-216</v>
      </c>
      <c r="G9713" s="72" t="s">
        <v>14</v>
      </c>
      <c r="H9713" s="72" t="s">
        <v>15</v>
      </c>
      <c r="I9713" s="72" t="s">
        <v>16</v>
      </c>
      <c r="J9713" s="72" t="s">
        <v>18</v>
      </c>
      <c r="K9713" s="72" t="s">
        <v>147</v>
      </c>
      <c r="L9713" s="72" t="s">
        <v>675</v>
      </c>
      <c r="M9713" s="72"/>
    </row>
    <row r="9714" spans="2:13" x14ac:dyDescent="0.25">
      <c r="B9714" s="72" t="s">
        <v>143</v>
      </c>
      <c r="C9714" s="72" t="s">
        <v>144</v>
      </c>
      <c r="D9714" s="72" t="s">
        <v>12</v>
      </c>
      <c r="E9714" s="72" t="s">
        <v>157</v>
      </c>
      <c r="F9714" s="73">
        <v>539761</v>
      </c>
      <c r="G9714" s="72" t="s">
        <v>14</v>
      </c>
      <c r="H9714" s="72" t="s">
        <v>15</v>
      </c>
      <c r="I9714" s="72" t="s">
        <v>16</v>
      </c>
      <c r="J9714" s="72" t="s">
        <v>18</v>
      </c>
      <c r="K9714" s="72" t="s">
        <v>33</v>
      </c>
      <c r="L9714" s="72" t="s">
        <v>465</v>
      </c>
      <c r="M9714" s="72" t="s">
        <v>322</v>
      </c>
    </row>
    <row r="9715" spans="2:13" x14ac:dyDescent="0.25">
      <c r="B9715" s="72" t="s">
        <v>143</v>
      </c>
      <c r="C9715" s="72" t="s">
        <v>144</v>
      </c>
      <c r="D9715" s="72" t="s">
        <v>12</v>
      </c>
      <c r="E9715" s="72" t="s">
        <v>164</v>
      </c>
      <c r="F9715" s="73">
        <v>-3734</v>
      </c>
      <c r="G9715" s="72" t="s">
        <v>14</v>
      </c>
      <c r="H9715" s="72" t="s">
        <v>15</v>
      </c>
      <c r="I9715" s="72" t="s">
        <v>16</v>
      </c>
      <c r="J9715" s="72" t="s">
        <v>18</v>
      </c>
      <c r="K9715" s="72" t="s">
        <v>168</v>
      </c>
      <c r="L9715" s="72" t="s">
        <v>288</v>
      </c>
      <c r="M9715" s="72"/>
    </row>
    <row r="9716" spans="2:13" x14ac:dyDescent="0.25">
      <c r="B9716" s="72" t="s">
        <v>143</v>
      </c>
      <c r="C9716" s="72" t="s">
        <v>144</v>
      </c>
      <c r="D9716" s="72" t="s">
        <v>12</v>
      </c>
      <c r="E9716" s="72" t="s">
        <v>188</v>
      </c>
      <c r="F9716" s="73">
        <v>582028</v>
      </c>
      <c r="G9716" s="72" t="s">
        <v>14</v>
      </c>
      <c r="H9716" s="72" t="s">
        <v>15</v>
      </c>
      <c r="I9716" s="72" t="s">
        <v>16</v>
      </c>
      <c r="J9716" s="72" t="s">
        <v>18</v>
      </c>
      <c r="K9716" s="72" t="s">
        <v>33</v>
      </c>
      <c r="L9716" s="72" t="s">
        <v>361</v>
      </c>
      <c r="M9716" s="72" t="s">
        <v>163</v>
      </c>
    </row>
    <row r="9717" spans="2:13" x14ac:dyDescent="0.25">
      <c r="B9717" s="72" t="s">
        <v>143</v>
      </c>
      <c r="C9717" s="72" t="s">
        <v>144</v>
      </c>
      <c r="D9717" s="72" t="s">
        <v>12</v>
      </c>
      <c r="E9717" s="72" t="s">
        <v>219</v>
      </c>
      <c r="F9717" s="73">
        <v>941359</v>
      </c>
      <c r="G9717" s="72" t="s">
        <v>14</v>
      </c>
      <c r="H9717" s="72" t="s">
        <v>15</v>
      </c>
      <c r="I9717" s="72" t="s">
        <v>16</v>
      </c>
      <c r="J9717" s="72" t="s">
        <v>18</v>
      </c>
      <c r="K9717" s="72" t="s">
        <v>147</v>
      </c>
      <c r="L9717" s="72" t="s">
        <v>530</v>
      </c>
      <c r="M9717" s="72"/>
    </row>
    <row r="9718" spans="2:13" x14ac:dyDescent="0.25">
      <c r="B9718" s="72" t="s">
        <v>143</v>
      </c>
      <c r="C9718" s="72" t="s">
        <v>144</v>
      </c>
      <c r="D9718" s="72" t="s">
        <v>12</v>
      </c>
      <c r="E9718" s="72" t="s">
        <v>152</v>
      </c>
      <c r="F9718" s="73">
        <v>-1731</v>
      </c>
      <c r="G9718" s="72" t="s">
        <v>14</v>
      </c>
      <c r="H9718" s="72" t="s">
        <v>15</v>
      </c>
      <c r="I9718" s="72" t="s">
        <v>16</v>
      </c>
      <c r="J9718" s="72" t="s">
        <v>18</v>
      </c>
      <c r="K9718" s="72" t="s">
        <v>33</v>
      </c>
      <c r="L9718" s="72" t="s">
        <v>710</v>
      </c>
      <c r="M9718" s="72"/>
    </row>
    <row r="9719" spans="2:13" x14ac:dyDescent="0.25">
      <c r="B9719" s="72" t="s">
        <v>143</v>
      </c>
      <c r="C9719" s="72" t="s">
        <v>144</v>
      </c>
      <c r="D9719" s="72" t="s">
        <v>12</v>
      </c>
      <c r="E9719" s="72" t="s">
        <v>282</v>
      </c>
      <c r="F9719" s="73">
        <v>-1468</v>
      </c>
      <c r="G9719" s="72" t="s">
        <v>14</v>
      </c>
      <c r="H9719" s="72" t="s">
        <v>15</v>
      </c>
      <c r="I9719" s="72" t="s">
        <v>16</v>
      </c>
      <c r="J9719" s="72" t="s">
        <v>18</v>
      </c>
      <c r="K9719" s="72" t="s">
        <v>33</v>
      </c>
      <c r="L9719" s="72" t="s">
        <v>543</v>
      </c>
      <c r="M9719" s="72"/>
    </row>
    <row r="9720" spans="2:13" x14ac:dyDescent="0.25">
      <c r="B9720" s="72" t="s">
        <v>143</v>
      </c>
      <c r="C9720" s="72" t="s">
        <v>144</v>
      </c>
      <c r="D9720" s="72" t="s">
        <v>12</v>
      </c>
      <c r="E9720" s="72" t="s">
        <v>282</v>
      </c>
      <c r="F9720" s="73">
        <v>-446</v>
      </c>
      <c r="G9720" s="72" t="s">
        <v>14</v>
      </c>
      <c r="H9720" s="72" t="s">
        <v>15</v>
      </c>
      <c r="I9720" s="72" t="s">
        <v>16</v>
      </c>
      <c r="J9720" s="72" t="s">
        <v>18</v>
      </c>
      <c r="K9720" s="72" t="s">
        <v>21</v>
      </c>
      <c r="L9720" s="72" t="s">
        <v>249</v>
      </c>
      <c r="M9720" s="72"/>
    </row>
    <row r="9721" spans="2:13" x14ac:dyDescent="0.25">
      <c r="B9721" s="72" t="s">
        <v>143</v>
      </c>
      <c r="C9721" s="72" t="s">
        <v>144</v>
      </c>
      <c r="D9721" s="72" t="s">
        <v>12</v>
      </c>
      <c r="E9721" s="72" t="s">
        <v>188</v>
      </c>
      <c r="F9721" s="73">
        <v>140480</v>
      </c>
      <c r="G9721" s="72" t="s">
        <v>14</v>
      </c>
      <c r="H9721" s="72" t="s">
        <v>15</v>
      </c>
      <c r="I9721" s="72" t="s">
        <v>16</v>
      </c>
      <c r="J9721" s="72" t="s">
        <v>17</v>
      </c>
      <c r="K9721" s="72" t="s">
        <v>33</v>
      </c>
      <c r="L9721" s="72" t="s">
        <v>545</v>
      </c>
      <c r="M9721" s="72" t="s">
        <v>151</v>
      </c>
    </row>
    <row r="9722" spans="2:13" x14ac:dyDescent="0.25">
      <c r="B9722" s="72" t="s">
        <v>143</v>
      </c>
      <c r="C9722" s="72" t="s">
        <v>144</v>
      </c>
      <c r="D9722" s="72" t="s">
        <v>12</v>
      </c>
      <c r="E9722" s="72" t="s">
        <v>188</v>
      </c>
      <c r="F9722" s="73">
        <v>847706</v>
      </c>
      <c r="G9722" s="72" t="s">
        <v>14</v>
      </c>
      <c r="H9722" s="72" t="s">
        <v>15</v>
      </c>
      <c r="I9722" s="72" t="s">
        <v>16</v>
      </c>
      <c r="J9722" s="72" t="s">
        <v>18</v>
      </c>
      <c r="K9722" s="72" t="s">
        <v>33</v>
      </c>
      <c r="L9722" s="72" t="s">
        <v>350</v>
      </c>
      <c r="M9722" s="72" t="s">
        <v>163</v>
      </c>
    </row>
    <row r="9723" spans="2:13" x14ac:dyDescent="0.25">
      <c r="B9723" s="72" t="s">
        <v>143</v>
      </c>
      <c r="C9723" s="72" t="s">
        <v>144</v>
      </c>
      <c r="D9723" s="72" t="s">
        <v>12</v>
      </c>
      <c r="E9723" s="72" t="s">
        <v>177</v>
      </c>
      <c r="F9723" s="73">
        <v>790501</v>
      </c>
      <c r="G9723" s="72" t="s">
        <v>14</v>
      </c>
      <c r="H9723" s="72" t="s">
        <v>15</v>
      </c>
      <c r="I9723" s="72" t="s">
        <v>16</v>
      </c>
      <c r="J9723" s="72" t="s">
        <v>18</v>
      </c>
      <c r="K9723" s="72" t="s">
        <v>147</v>
      </c>
      <c r="L9723" s="72" t="s">
        <v>235</v>
      </c>
      <c r="M9723" s="72"/>
    </row>
    <row r="9724" spans="2:13" x14ac:dyDescent="0.25">
      <c r="B9724" s="72" t="s">
        <v>143</v>
      </c>
      <c r="C9724" s="72" t="s">
        <v>144</v>
      </c>
      <c r="D9724" s="72" t="s">
        <v>12</v>
      </c>
      <c r="E9724" s="72" t="s">
        <v>227</v>
      </c>
      <c r="F9724" s="73">
        <v>95857</v>
      </c>
      <c r="G9724" s="72" t="s">
        <v>14</v>
      </c>
      <c r="H9724" s="72" t="s">
        <v>15</v>
      </c>
      <c r="I9724" s="72" t="s">
        <v>16</v>
      </c>
      <c r="J9724" s="72" t="s">
        <v>18</v>
      </c>
      <c r="K9724" s="72" t="s">
        <v>147</v>
      </c>
      <c r="L9724" s="72" t="s">
        <v>390</v>
      </c>
      <c r="M9724" s="72" t="s">
        <v>163</v>
      </c>
    </row>
    <row r="9725" spans="2:13" x14ac:dyDescent="0.25">
      <c r="B9725" s="72" t="s">
        <v>143</v>
      </c>
      <c r="C9725" s="72" t="s">
        <v>144</v>
      </c>
      <c r="D9725" s="72" t="s">
        <v>12</v>
      </c>
      <c r="E9725" s="72" t="s">
        <v>188</v>
      </c>
      <c r="F9725" s="73">
        <v>8777044</v>
      </c>
      <c r="G9725" s="72" t="s">
        <v>14</v>
      </c>
      <c r="H9725" s="72" t="s">
        <v>15</v>
      </c>
      <c r="I9725" s="72" t="s">
        <v>16</v>
      </c>
      <c r="J9725" s="72" t="s">
        <v>18</v>
      </c>
      <c r="K9725" s="72" t="s">
        <v>214</v>
      </c>
      <c r="L9725" s="72" t="s">
        <v>450</v>
      </c>
      <c r="M9725" s="72" t="s">
        <v>191</v>
      </c>
    </row>
    <row r="9726" spans="2:13" x14ac:dyDescent="0.25">
      <c r="B9726" s="72" t="s">
        <v>143</v>
      </c>
      <c r="C9726" s="72" t="s">
        <v>144</v>
      </c>
      <c r="D9726" s="72" t="s">
        <v>12</v>
      </c>
      <c r="E9726" s="72" t="s">
        <v>227</v>
      </c>
      <c r="F9726" s="73">
        <v>3875468</v>
      </c>
      <c r="G9726" s="72" t="s">
        <v>14</v>
      </c>
      <c r="H9726" s="72" t="s">
        <v>155</v>
      </c>
      <c r="I9726" s="72" t="s">
        <v>16</v>
      </c>
      <c r="J9726" s="72" t="s">
        <v>18</v>
      </c>
      <c r="K9726" s="72" t="s">
        <v>33</v>
      </c>
      <c r="L9726" s="72" t="s">
        <v>420</v>
      </c>
      <c r="M9726" s="72" t="s">
        <v>163</v>
      </c>
    </row>
    <row r="9727" spans="2:13" x14ac:dyDescent="0.25">
      <c r="B9727" s="72" t="s">
        <v>143</v>
      </c>
      <c r="C9727" s="72" t="s">
        <v>144</v>
      </c>
      <c r="D9727" s="72" t="s">
        <v>12</v>
      </c>
      <c r="E9727" s="72" t="s">
        <v>237</v>
      </c>
      <c r="F9727" s="73">
        <v>34373</v>
      </c>
      <c r="G9727" s="72" t="s">
        <v>14</v>
      </c>
      <c r="H9727" s="72" t="s">
        <v>15</v>
      </c>
      <c r="I9727" s="72" t="s">
        <v>16</v>
      </c>
      <c r="J9727" s="72" t="s">
        <v>18</v>
      </c>
      <c r="K9727" s="72" t="s">
        <v>33</v>
      </c>
      <c r="L9727" s="72" t="s">
        <v>598</v>
      </c>
      <c r="M9727" s="72" t="s">
        <v>151</v>
      </c>
    </row>
    <row r="9728" spans="2:13" x14ac:dyDescent="0.25">
      <c r="B9728" s="72" t="s">
        <v>143</v>
      </c>
      <c r="C9728" s="72" t="s">
        <v>144</v>
      </c>
      <c r="D9728" s="72" t="s">
        <v>12</v>
      </c>
      <c r="E9728" s="72" t="s">
        <v>145</v>
      </c>
      <c r="F9728" s="73">
        <v>-21257</v>
      </c>
      <c r="G9728" s="72" t="s">
        <v>14</v>
      </c>
      <c r="H9728" s="72" t="s">
        <v>15</v>
      </c>
      <c r="I9728" s="72" t="s">
        <v>16</v>
      </c>
      <c r="J9728" s="72" t="s">
        <v>18</v>
      </c>
      <c r="K9728" s="72" t="s">
        <v>245</v>
      </c>
      <c r="L9728" s="72" t="s">
        <v>471</v>
      </c>
      <c r="M9728" s="72"/>
    </row>
    <row r="9729" spans="2:13" x14ac:dyDescent="0.25">
      <c r="B9729" s="72" t="s">
        <v>143</v>
      </c>
      <c r="C9729" s="72" t="s">
        <v>144</v>
      </c>
      <c r="D9729" s="72" t="s">
        <v>12</v>
      </c>
      <c r="E9729" s="72" t="s">
        <v>199</v>
      </c>
      <c r="F9729" s="73">
        <v>1012</v>
      </c>
      <c r="G9729" s="72" t="s">
        <v>14</v>
      </c>
      <c r="H9729" s="72" t="s">
        <v>15</v>
      </c>
      <c r="I9729" s="72" t="s">
        <v>16</v>
      </c>
      <c r="J9729" s="72" t="s">
        <v>18</v>
      </c>
      <c r="K9729" s="72" t="s">
        <v>33</v>
      </c>
      <c r="L9729" s="72" t="s">
        <v>510</v>
      </c>
      <c r="M9729" s="72"/>
    </row>
    <row r="9730" spans="2:13" x14ac:dyDescent="0.25">
      <c r="B9730" s="72" t="s">
        <v>143</v>
      </c>
      <c r="C9730" s="72" t="s">
        <v>144</v>
      </c>
      <c r="D9730" s="72" t="s">
        <v>12</v>
      </c>
      <c r="E9730" s="72" t="s">
        <v>219</v>
      </c>
      <c r="F9730" s="73">
        <v>371771</v>
      </c>
      <c r="G9730" s="72" t="s">
        <v>14</v>
      </c>
      <c r="H9730" s="72" t="s">
        <v>155</v>
      </c>
      <c r="I9730" s="72" t="s">
        <v>16</v>
      </c>
      <c r="J9730" s="72" t="s">
        <v>18</v>
      </c>
      <c r="K9730" s="72" t="s">
        <v>33</v>
      </c>
      <c r="L9730" s="72" t="s">
        <v>597</v>
      </c>
      <c r="M9730" s="72"/>
    </row>
    <row r="9731" spans="2:13" x14ac:dyDescent="0.25">
      <c r="B9731" s="72" t="s">
        <v>143</v>
      </c>
      <c r="C9731" s="72" t="s">
        <v>144</v>
      </c>
      <c r="D9731" s="72" t="s">
        <v>12</v>
      </c>
      <c r="E9731" s="72" t="s">
        <v>209</v>
      </c>
      <c r="F9731" s="73">
        <v>22530988</v>
      </c>
      <c r="G9731" s="72" t="s">
        <v>14</v>
      </c>
      <c r="H9731" s="72" t="s">
        <v>15</v>
      </c>
      <c r="I9731" s="72" t="s">
        <v>16</v>
      </c>
      <c r="J9731" s="72" t="s">
        <v>18</v>
      </c>
      <c r="K9731" s="72" t="s">
        <v>27</v>
      </c>
      <c r="L9731" s="72" t="s">
        <v>28</v>
      </c>
      <c r="M9731" s="72" t="s">
        <v>203</v>
      </c>
    </row>
    <row r="9732" spans="2:13" x14ac:dyDescent="0.25">
      <c r="B9732" s="72" t="s">
        <v>143</v>
      </c>
      <c r="C9732" s="72" t="s">
        <v>144</v>
      </c>
      <c r="D9732" s="72" t="s">
        <v>12</v>
      </c>
      <c r="E9732" s="72" t="s">
        <v>219</v>
      </c>
      <c r="F9732" s="73">
        <v>1513</v>
      </c>
      <c r="G9732" s="72" t="s">
        <v>14</v>
      </c>
      <c r="H9732" s="72" t="s">
        <v>155</v>
      </c>
      <c r="I9732" s="72" t="s">
        <v>136</v>
      </c>
      <c r="J9732" s="72" t="s">
        <v>18</v>
      </c>
      <c r="K9732" s="72" t="s">
        <v>33</v>
      </c>
      <c r="L9732" s="72" t="s">
        <v>221</v>
      </c>
      <c r="M9732" s="72"/>
    </row>
    <row r="9733" spans="2:13" x14ac:dyDescent="0.25">
      <c r="B9733" s="72" t="s">
        <v>143</v>
      </c>
      <c r="C9733" s="72" t="s">
        <v>144</v>
      </c>
      <c r="D9733" s="72" t="s">
        <v>12</v>
      </c>
      <c r="E9733" s="72" t="s">
        <v>199</v>
      </c>
      <c r="F9733" s="73">
        <v>197</v>
      </c>
      <c r="G9733" s="72" t="s">
        <v>14</v>
      </c>
      <c r="H9733" s="72" t="s">
        <v>15</v>
      </c>
      <c r="I9733" s="72" t="s">
        <v>16</v>
      </c>
      <c r="J9733" s="72" t="s">
        <v>18</v>
      </c>
      <c r="K9733" s="72" t="s">
        <v>33</v>
      </c>
      <c r="L9733" s="72" t="s">
        <v>176</v>
      </c>
      <c r="M9733" s="72"/>
    </row>
    <row r="9734" spans="2:13" x14ac:dyDescent="0.25">
      <c r="B9734" s="72" t="s">
        <v>143</v>
      </c>
      <c r="C9734" s="72" t="s">
        <v>144</v>
      </c>
      <c r="D9734" s="72" t="s">
        <v>12</v>
      </c>
      <c r="E9734" s="72" t="s">
        <v>219</v>
      </c>
      <c r="F9734" s="73">
        <v>60048</v>
      </c>
      <c r="G9734" s="72" t="s">
        <v>14</v>
      </c>
      <c r="H9734" s="72" t="s">
        <v>15</v>
      </c>
      <c r="I9734" s="72" t="s">
        <v>16</v>
      </c>
      <c r="J9734" s="72" t="s">
        <v>18</v>
      </c>
      <c r="K9734" s="72" t="s">
        <v>33</v>
      </c>
      <c r="L9734" s="72" t="s">
        <v>233</v>
      </c>
      <c r="M9734" s="72"/>
    </row>
    <row r="9735" spans="2:13" x14ac:dyDescent="0.25">
      <c r="B9735" s="72" t="s">
        <v>143</v>
      </c>
      <c r="C9735" s="72" t="s">
        <v>144</v>
      </c>
      <c r="D9735" s="72" t="s">
        <v>12</v>
      </c>
      <c r="E9735" s="72" t="s">
        <v>219</v>
      </c>
      <c r="F9735" s="73">
        <v>201813</v>
      </c>
      <c r="G9735" s="72" t="s">
        <v>14</v>
      </c>
      <c r="H9735" s="72" t="s">
        <v>155</v>
      </c>
      <c r="I9735" s="72" t="s">
        <v>16</v>
      </c>
      <c r="J9735" s="72" t="s">
        <v>18</v>
      </c>
      <c r="K9735" s="72" t="s">
        <v>33</v>
      </c>
      <c r="L9735" s="72" t="s">
        <v>473</v>
      </c>
      <c r="M9735" s="72"/>
    </row>
    <row r="9736" spans="2:13" x14ac:dyDescent="0.25">
      <c r="B9736" s="72" t="s">
        <v>143</v>
      </c>
      <c r="C9736" s="72" t="s">
        <v>144</v>
      </c>
      <c r="D9736" s="72" t="s">
        <v>12</v>
      </c>
      <c r="E9736" s="72" t="s">
        <v>219</v>
      </c>
      <c r="F9736" s="73">
        <v>2755</v>
      </c>
      <c r="G9736" s="72" t="s">
        <v>14</v>
      </c>
      <c r="H9736" s="72" t="s">
        <v>15</v>
      </c>
      <c r="I9736" s="72" t="s">
        <v>136</v>
      </c>
      <c r="J9736" s="72" t="s">
        <v>18</v>
      </c>
      <c r="K9736" s="72" t="s">
        <v>184</v>
      </c>
      <c r="L9736" s="72" t="s">
        <v>230</v>
      </c>
      <c r="M9736" s="72"/>
    </row>
    <row r="9737" spans="2:13" x14ac:dyDescent="0.25">
      <c r="B9737" s="72" t="s">
        <v>143</v>
      </c>
      <c r="C9737" s="72" t="s">
        <v>144</v>
      </c>
      <c r="D9737" s="72" t="s">
        <v>12</v>
      </c>
      <c r="E9737" s="72" t="s">
        <v>197</v>
      </c>
      <c r="F9737" s="73">
        <v>238783</v>
      </c>
      <c r="G9737" s="72" t="s">
        <v>14</v>
      </c>
      <c r="H9737" s="72" t="s">
        <v>15</v>
      </c>
      <c r="I9737" s="72" t="s">
        <v>16</v>
      </c>
      <c r="J9737" s="72" t="s">
        <v>18</v>
      </c>
      <c r="K9737" s="72" t="s">
        <v>33</v>
      </c>
      <c r="L9737" s="72" t="s">
        <v>465</v>
      </c>
      <c r="M9737" s="72" t="s">
        <v>191</v>
      </c>
    </row>
    <row r="9738" spans="2:13" x14ac:dyDescent="0.25">
      <c r="B9738" s="72" t="s">
        <v>143</v>
      </c>
      <c r="C9738" s="72" t="s">
        <v>144</v>
      </c>
      <c r="D9738" s="72" t="s">
        <v>12</v>
      </c>
      <c r="E9738" s="72" t="s">
        <v>237</v>
      </c>
      <c r="F9738" s="73">
        <v>392162</v>
      </c>
      <c r="G9738" s="72" t="s">
        <v>14</v>
      </c>
      <c r="H9738" s="72" t="s">
        <v>15</v>
      </c>
      <c r="I9738" s="72" t="s">
        <v>16</v>
      </c>
      <c r="J9738" s="72" t="s">
        <v>18</v>
      </c>
      <c r="K9738" s="72" t="s">
        <v>184</v>
      </c>
      <c r="L9738" s="72" t="s">
        <v>317</v>
      </c>
      <c r="M9738" s="72" t="s">
        <v>191</v>
      </c>
    </row>
    <row r="9739" spans="2:13" x14ac:dyDescent="0.25">
      <c r="B9739" s="72" t="s">
        <v>143</v>
      </c>
      <c r="C9739" s="72" t="s">
        <v>144</v>
      </c>
      <c r="D9739" s="72" t="s">
        <v>12</v>
      </c>
      <c r="E9739" s="72" t="s">
        <v>188</v>
      </c>
      <c r="F9739" s="73">
        <v>1024105</v>
      </c>
      <c r="G9739" s="72" t="s">
        <v>14</v>
      </c>
      <c r="H9739" s="72" t="s">
        <v>155</v>
      </c>
      <c r="I9739" s="72" t="s">
        <v>16</v>
      </c>
      <c r="J9739" s="72" t="s">
        <v>18</v>
      </c>
      <c r="K9739" s="72" t="s">
        <v>33</v>
      </c>
      <c r="L9739" s="72" t="s">
        <v>516</v>
      </c>
      <c r="M9739" s="72" t="s">
        <v>191</v>
      </c>
    </row>
    <row r="9740" spans="2:13" x14ac:dyDescent="0.25">
      <c r="B9740" s="72" t="s">
        <v>143</v>
      </c>
      <c r="C9740" s="72" t="s">
        <v>144</v>
      </c>
      <c r="D9740" s="72" t="s">
        <v>12</v>
      </c>
      <c r="E9740" s="72" t="s">
        <v>145</v>
      </c>
      <c r="F9740" s="73">
        <v>-4</v>
      </c>
      <c r="G9740" s="72" t="s">
        <v>14</v>
      </c>
      <c r="H9740" s="72" t="s">
        <v>15</v>
      </c>
      <c r="I9740" s="72" t="s">
        <v>136</v>
      </c>
      <c r="J9740" s="72" t="s">
        <v>18</v>
      </c>
      <c r="K9740" s="72" t="s">
        <v>303</v>
      </c>
      <c r="L9740" s="72" t="s">
        <v>304</v>
      </c>
      <c r="M9740" s="72"/>
    </row>
    <row r="9741" spans="2:13" x14ac:dyDescent="0.25">
      <c r="B9741" s="72" t="s">
        <v>143</v>
      </c>
      <c r="C9741" s="72" t="s">
        <v>144</v>
      </c>
      <c r="D9741" s="72" t="s">
        <v>12</v>
      </c>
      <c r="E9741" s="72" t="s">
        <v>188</v>
      </c>
      <c r="F9741" s="73">
        <v>693399</v>
      </c>
      <c r="G9741" s="72" t="s">
        <v>14</v>
      </c>
      <c r="H9741" s="72" t="s">
        <v>15</v>
      </c>
      <c r="I9741" s="72" t="s">
        <v>16</v>
      </c>
      <c r="J9741" s="72" t="s">
        <v>18</v>
      </c>
      <c r="K9741" s="72" t="s">
        <v>184</v>
      </c>
      <c r="L9741" s="72" t="s">
        <v>539</v>
      </c>
      <c r="M9741" s="72" t="s">
        <v>151</v>
      </c>
    </row>
    <row r="9742" spans="2:13" x14ac:dyDescent="0.25">
      <c r="B9742" s="72" t="s">
        <v>143</v>
      </c>
      <c r="C9742" s="72" t="s">
        <v>144</v>
      </c>
      <c r="D9742" s="72" t="s">
        <v>12</v>
      </c>
      <c r="E9742" s="72" t="s">
        <v>282</v>
      </c>
      <c r="F9742" s="73">
        <v>-9794</v>
      </c>
      <c r="G9742" s="72" t="s">
        <v>14</v>
      </c>
      <c r="H9742" s="72" t="s">
        <v>15</v>
      </c>
      <c r="I9742" s="72" t="s">
        <v>16</v>
      </c>
      <c r="J9742" s="72" t="s">
        <v>18</v>
      </c>
      <c r="K9742" s="72" t="s">
        <v>147</v>
      </c>
      <c r="L9742" s="72" t="s">
        <v>217</v>
      </c>
      <c r="M9742" s="72"/>
    </row>
    <row r="9743" spans="2:13" x14ac:dyDescent="0.25">
      <c r="B9743" s="72" t="s">
        <v>143</v>
      </c>
      <c r="C9743" s="72" t="s">
        <v>144</v>
      </c>
      <c r="D9743" s="72" t="s">
        <v>12</v>
      </c>
      <c r="E9743" s="72" t="s">
        <v>199</v>
      </c>
      <c r="F9743" s="73">
        <v>480</v>
      </c>
      <c r="G9743" s="72" t="s">
        <v>14</v>
      </c>
      <c r="H9743" s="72" t="s">
        <v>15</v>
      </c>
      <c r="I9743" s="72" t="s">
        <v>16</v>
      </c>
      <c r="J9743" s="72" t="s">
        <v>371</v>
      </c>
      <c r="K9743" s="72" t="s">
        <v>147</v>
      </c>
      <c r="L9743" s="72" t="s">
        <v>374</v>
      </c>
      <c r="M9743" s="72"/>
    </row>
    <row r="9744" spans="2:13" x14ac:dyDescent="0.25">
      <c r="B9744" s="72" t="s">
        <v>143</v>
      </c>
      <c r="C9744" s="72" t="s">
        <v>144</v>
      </c>
      <c r="D9744" s="72" t="s">
        <v>12</v>
      </c>
      <c r="E9744" s="72" t="s">
        <v>183</v>
      </c>
      <c r="F9744" s="73">
        <v>15913</v>
      </c>
      <c r="G9744" s="72" t="s">
        <v>14</v>
      </c>
      <c r="H9744" s="72" t="s">
        <v>15</v>
      </c>
      <c r="I9744" s="72" t="s">
        <v>16</v>
      </c>
      <c r="J9744" s="72" t="s">
        <v>18</v>
      </c>
      <c r="K9744" s="72" t="s">
        <v>205</v>
      </c>
      <c r="L9744" s="72" t="s">
        <v>662</v>
      </c>
      <c r="M9744" s="72" t="s">
        <v>163</v>
      </c>
    </row>
    <row r="9745" spans="2:13" x14ac:dyDescent="0.25">
      <c r="B9745" s="72" t="s">
        <v>143</v>
      </c>
      <c r="C9745" s="72" t="s">
        <v>144</v>
      </c>
      <c r="D9745" s="72" t="s">
        <v>12</v>
      </c>
      <c r="E9745" s="72" t="s">
        <v>177</v>
      </c>
      <c r="F9745" s="73">
        <v>120672</v>
      </c>
      <c r="G9745" s="72" t="s">
        <v>14</v>
      </c>
      <c r="H9745" s="72" t="s">
        <v>15</v>
      </c>
      <c r="I9745" s="72" t="s">
        <v>16</v>
      </c>
      <c r="J9745" s="72" t="s">
        <v>18</v>
      </c>
      <c r="K9745" s="72" t="s">
        <v>147</v>
      </c>
      <c r="L9745" s="72" t="s">
        <v>411</v>
      </c>
      <c r="M9745" s="72"/>
    </row>
    <row r="9746" spans="2:13" x14ac:dyDescent="0.25">
      <c r="B9746" s="72" t="s">
        <v>143</v>
      </c>
      <c r="C9746" s="72" t="s">
        <v>144</v>
      </c>
      <c r="D9746" s="72" t="s">
        <v>12</v>
      </c>
      <c r="E9746" s="72" t="s">
        <v>188</v>
      </c>
      <c r="F9746" s="73">
        <v>5342696</v>
      </c>
      <c r="G9746" s="72" t="s">
        <v>14</v>
      </c>
      <c r="H9746" s="72" t="s">
        <v>15</v>
      </c>
      <c r="I9746" s="72" t="s">
        <v>16</v>
      </c>
      <c r="J9746" s="72" t="s">
        <v>18</v>
      </c>
      <c r="K9746" s="72" t="s">
        <v>33</v>
      </c>
      <c r="L9746" s="72" t="s">
        <v>326</v>
      </c>
      <c r="M9746" s="72" t="s">
        <v>191</v>
      </c>
    </row>
    <row r="9747" spans="2:13" x14ac:dyDescent="0.25">
      <c r="B9747" s="72" t="s">
        <v>143</v>
      </c>
      <c r="C9747" s="72" t="s">
        <v>144</v>
      </c>
      <c r="D9747" s="72" t="s">
        <v>12</v>
      </c>
      <c r="E9747" s="72" t="s">
        <v>197</v>
      </c>
      <c r="F9747" s="73">
        <v>26923</v>
      </c>
      <c r="G9747" s="72" t="s">
        <v>14</v>
      </c>
      <c r="H9747" s="72" t="s">
        <v>15</v>
      </c>
      <c r="I9747" s="72" t="s">
        <v>16</v>
      </c>
      <c r="J9747" s="72" t="s">
        <v>18</v>
      </c>
      <c r="K9747" s="72" t="s">
        <v>267</v>
      </c>
      <c r="L9747" s="72" t="s">
        <v>565</v>
      </c>
      <c r="M9747" s="72" t="s">
        <v>163</v>
      </c>
    </row>
    <row r="9748" spans="2:13" x14ac:dyDescent="0.25">
      <c r="B9748" s="72" t="s">
        <v>143</v>
      </c>
      <c r="C9748" s="72" t="s">
        <v>144</v>
      </c>
      <c r="D9748" s="72" t="s">
        <v>12</v>
      </c>
      <c r="E9748" s="72" t="s">
        <v>152</v>
      </c>
      <c r="F9748" s="73">
        <v>-7421</v>
      </c>
      <c r="G9748" s="72" t="s">
        <v>14</v>
      </c>
      <c r="H9748" s="72" t="s">
        <v>15</v>
      </c>
      <c r="I9748" s="72" t="s">
        <v>16</v>
      </c>
      <c r="J9748" s="72" t="s">
        <v>18</v>
      </c>
      <c r="K9748" s="72" t="s">
        <v>33</v>
      </c>
      <c r="L9748" s="72" t="s">
        <v>617</v>
      </c>
      <c r="M9748" s="72"/>
    </row>
    <row r="9749" spans="2:13" x14ac:dyDescent="0.25">
      <c r="B9749" s="72" t="s">
        <v>143</v>
      </c>
      <c r="C9749" s="72" t="s">
        <v>144</v>
      </c>
      <c r="D9749" s="72" t="s">
        <v>12</v>
      </c>
      <c r="E9749" s="72" t="s">
        <v>855</v>
      </c>
      <c r="F9749" s="73">
        <v>65100725</v>
      </c>
      <c r="G9749" s="72" t="s">
        <v>14</v>
      </c>
      <c r="H9749" s="72" t="s">
        <v>15</v>
      </c>
      <c r="I9749" s="72" t="s">
        <v>16</v>
      </c>
      <c r="J9749" s="72" t="s">
        <v>18</v>
      </c>
      <c r="K9749" s="72"/>
      <c r="L9749" s="72"/>
      <c r="M9749" s="72" t="s">
        <v>293</v>
      </c>
    </row>
    <row r="9750" spans="2:13" x14ac:dyDescent="0.25">
      <c r="B9750" s="72" t="s">
        <v>143</v>
      </c>
      <c r="C9750" s="72" t="s">
        <v>144</v>
      </c>
      <c r="D9750" s="72" t="s">
        <v>12</v>
      </c>
      <c r="E9750" s="72" t="s">
        <v>145</v>
      </c>
      <c r="F9750" s="73">
        <v>-68546</v>
      </c>
      <c r="G9750" s="72" t="s">
        <v>14</v>
      </c>
      <c r="H9750" s="72" t="s">
        <v>155</v>
      </c>
      <c r="I9750" s="72" t="s">
        <v>16</v>
      </c>
      <c r="J9750" s="72" t="s">
        <v>18</v>
      </c>
      <c r="K9750" s="72" t="s">
        <v>21</v>
      </c>
      <c r="L9750" s="72" t="s">
        <v>711</v>
      </c>
      <c r="M9750" s="72"/>
    </row>
    <row r="9751" spans="2:13" x14ac:dyDescent="0.25">
      <c r="B9751" s="72" t="s">
        <v>143</v>
      </c>
      <c r="C9751" s="72" t="s">
        <v>144</v>
      </c>
      <c r="D9751" s="72" t="s">
        <v>12</v>
      </c>
      <c r="E9751" s="72" t="s">
        <v>181</v>
      </c>
      <c r="F9751" s="73">
        <v>-1381</v>
      </c>
      <c r="G9751" s="72" t="s">
        <v>14</v>
      </c>
      <c r="H9751" s="72" t="s">
        <v>155</v>
      </c>
      <c r="I9751" s="72" t="s">
        <v>136</v>
      </c>
      <c r="J9751" s="72" t="s">
        <v>18</v>
      </c>
      <c r="K9751" s="72" t="s">
        <v>21</v>
      </c>
      <c r="L9751" s="72" t="s">
        <v>272</v>
      </c>
      <c r="M9751" s="72"/>
    </row>
    <row r="9752" spans="2:13" x14ac:dyDescent="0.25">
      <c r="B9752" s="72" t="s">
        <v>143</v>
      </c>
      <c r="C9752" s="72" t="s">
        <v>144</v>
      </c>
      <c r="D9752" s="72" t="s">
        <v>12</v>
      </c>
      <c r="E9752" s="72" t="s">
        <v>199</v>
      </c>
      <c r="F9752" s="73">
        <v>326227</v>
      </c>
      <c r="G9752" s="72" t="s">
        <v>14</v>
      </c>
      <c r="H9752" s="72" t="s">
        <v>155</v>
      </c>
      <c r="I9752" s="72" t="s">
        <v>16</v>
      </c>
      <c r="J9752" s="72" t="s">
        <v>18</v>
      </c>
      <c r="K9752" s="72" t="s">
        <v>267</v>
      </c>
      <c r="L9752" s="72" t="s">
        <v>603</v>
      </c>
      <c r="M9752" s="72"/>
    </row>
    <row r="9753" spans="2:13" x14ac:dyDescent="0.25">
      <c r="B9753" s="72" t="s">
        <v>143</v>
      </c>
      <c r="C9753" s="72" t="s">
        <v>144</v>
      </c>
      <c r="D9753" s="72" t="s">
        <v>12</v>
      </c>
      <c r="E9753" s="72" t="s">
        <v>145</v>
      </c>
      <c r="F9753" s="73">
        <v>-12545</v>
      </c>
      <c r="G9753" s="72" t="s">
        <v>14</v>
      </c>
      <c r="H9753" s="72" t="s">
        <v>155</v>
      </c>
      <c r="I9753" s="72" t="s">
        <v>16</v>
      </c>
      <c r="J9753" s="72" t="s">
        <v>18</v>
      </c>
      <c r="K9753" s="72" t="s">
        <v>33</v>
      </c>
      <c r="L9753" s="72" t="s">
        <v>636</v>
      </c>
      <c r="M9753" s="72"/>
    </row>
    <row r="9754" spans="2:13" x14ac:dyDescent="0.25">
      <c r="B9754" s="72" t="s">
        <v>143</v>
      </c>
      <c r="C9754" s="72" t="s">
        <v>144</v>
      </c>
      <c r="D9754" s="72" t="s">
        <v>12</v>
      </c>
      <c r="E9754" s="72" t="s">
        <v>183</v>
      </c>
      <c r="F9754" s="73">
        <v>234177</v>
      </c>
      <c r="G9754" s="72" t="s">
        <v>14</v>
      </c>
      <c r="H9754" s="72" t="s">
        <v>155</v>
      </c>
      <c r="I9754" s="72" t="s">
        <v>16</v>
      </c>
      <c r="J9754" s="72" t="s">
        <v>18</v>
      </c>
      <c r="K9754" s="72" t="s">
        <v>303</v>
      </c>
      <c r="L9754" s="72" t="s">
        <v>304</v>
      </c>
      <c r="M9754" s="72" t="s">
        <v>248</v>
      </c>
    </row>
    <row r="9755" spans="2:13" x14ac:dyDescent="0.25">
      <c r="B9755" s="72" t="s">
        <v>143</v>
      </c>
      <c r="C9755" s="72" t="s">
        <v>144</v>
      </c>
      <c r="D9755" s="72" t="s">
        <v>12</v>
      </c>
      <c r="E9755" s="72" t="s">
        <v>199</v>
      </c>
      <c r="F9755" s="73">
        <v>560</v>
      </c>
      <c r="G9755" s="72" t="s">
        <v>14</v>
      </c>
      <c r="H9755" s="72" t="s">
        <v>155</v>
      </c>
      <c r="I9755" s="72" t="s">
        <v>16</v>
      </c>
      <c r="J9755" s="72" t="s">
        <v>18</v>
      </c>
      <c r="K9755" s="72" t="s">
        <v>33</v>
      </c>
      <c r="L9755" s="72" t="s">
        <v>290</v>
      </c>
      <c r="M9755" s="72"/>
    </row>
    <row r="9756" spans="2:13" x14ac:dyDescent="0.25">
      <c r="B9756" s="72" t="s">
        <v>143</v>
      </c>
      <c r="C9756" s="72" t="s">
        <v>144</v>
      </c>
      <c r="D9756" s="72" t="s">
        <v>12</v>
      </c>
      <c r="E9756" s="72" t="s">
        <v>199</v>
      </c>
      <c r="F9756" s="73">
        <v>285</v>
      </c>
      <c r="G9756" s="72" t="s">
        <v>14</v>
      </c>
      <c r="H9756" s="72" t="s">
        <v>15</v>
      </c>
      <c r="I9756" s="72" t="s">
        <v>16</v>
      </c>
      <c r="J9756" s="72" t="s">
        <v>18</v>
      </c>
      <c r="K9756" s="72" t="s">
        <v>33</v>
      </c>
      <c r="L9756" s="72" t="s">
        <v>617</v>
      </c>
      <c r="M9756" s="72"/>
    </row>
    <row r="9757" spans="2:13" x14ac:dyDescent="0.25">
      <c r="B9757" s="72" t="s">
        <v>143</v>
      </c>
      <c r="C9757" s="72" t="s">
        <v>144</v>
      </c>
      <c r="D9757" s="72" t="s">
        <v>12</v>
      </c>
      <c r="E9757" s="72" t="s">
        <v>149</v>
      </c>
      <c r="F9757" s="73">
        <v>52220075</v>
      </c>
      <c r="G9757" s="72" t="s">
        <v>14</v>
      </c>
      <c r="H9757" s="72" t="s">
        <v>15</v>
      </c>
      <c r="I9757" s="72" t="s">
        <v>16</v>
      </c>
      <c r="J9757" s="72" t="s">
        <v>18</v>
      </c>
      <c r="K9757" s="72" t="s">
        <v>205</v>
      </c>
      <c r="L9757" s="72" t="s">
        <v>401</v>
      </c>
      <c r="M9757" s="72" t="s">
        <v>186</v>
      </c>
    </row>
    <row r="9758" spans="2:13" x14ac:dyDescent="0.25">
      <c r="B9758" s="72" t="s">
        <v>143</v>
      </c>
      <c r="C9758" s="72" t="s">
        <v>144</v>
      </c>
      <c r="D9758" s="72" t="s">
        <v>12</v>
      </c>
      <c r="E9758" s="72" t="s">
        <v>183</v>
      </c>
      <c r="F9758" s="73">
        <v>4082</v>
      </c>
      <c r="G9758" s="72" t="s">
        <v>14</v>
      </c>
      <c r="H9758" s="72" t="s">
        <v>155</v>
      </c>
      <c r="I9758" s="72" t="s">
        <v>16</v>
      </c>
      <c r="J9758" s="72" t="s">
        <v>18</v>
      </c>
      <c r="K9758" s="72" t="s">
        <v>21</v>
      </c>
      <c r="L9758" s="72" t="s">
        <v>547</v>
      </c>
      <c r="M9758" s="72" t="s">
        <v>163</v>
      </c>
    </row>
    <row r="9759" spans="2:13" x14ac:dyDescent="0.25">
      <c r="B9759" s="72" t="s">
        <v>143</v>
      </c>
      <c r="C9759" s="72" t="s">
        <v>144</v>
      </c>
      <c r="D9759" s="72" t="s">
        <v>12</v>
      </c>
      <c r="E9759" s="72" t="s">
        <v>227</v>
      </c>
      <c r="F9759" s="73">
        <v>8481</v>
      </c>
      <c r="G9759" s="72" t="s">
        <v>14</v>
      </c>
      <c r="H9759" s="72" t="s">
        <v>15</v>
      </c>
      <c r="I9759" s="72" t="s">
        <v>16</v>
      </c>
      <c r="J9759" s="72" t="s">
        <v>18</v>
      </c>
      <c r="K9759" s="72" t="s">
        <v>24</v>
      </c>
      <c r="L9759" s="72" t="s">
        <v>620</v>
      </c>
      <c r="M9759" s="72" t="s">
        <v>191</v>
      </c>
    </row>
    <row r="9760" spans="2:13" x14ac:dyDescent="0.25">
      <c r="B9760" s="72" t="s">
        <v>143</v>
      </c>
      <c r="C9760" s="72" t="s">
        <v>144</v>
      </c>
      <c r="D9760" s="72" t="s">
        <v>12</v>
      </c>
      <c r="E9760" s="72" t="s">
        <v>349</v>
      </c>
      <c r="F9760" s="73">
        <v>61954</v>
      </c>
      <c r="G9760" s="72" t="s">
        <v>14</v>
      </c>
      <c r="H9760" s="72" t="s">
        <v>15</v>
      </c>
      <c r="I9760" s="72" t="s">
        <v>16</v>
      </c>
      <c r="J9760" s="72" t="s">
        <v>18</v>
      </c>
      <c r="K9760" s="72" t="s">
        <v>33</v>
      </c>
      <c r="L9760" s="72" t="s">
        <v>420</v>
      </c>
      <c r="M9760" s="72" t="s">
        <v>334</v>
      </c>
    </row>
    <row r="9761" spans="2:13" x14ac:dyDescent="0.25">
      <c r="B9761" s="72" t="s">
        <v>143</v>
      </c>
      <c r="C9761" s="72" t="s">
        <v>144</v>
      </c>
      <c r="D9761" s="72" t="s">
        <v>12</v>
      </c>
      <c r="E9761" s="72" t="s">
        <v>229</v>
      </c>
      <c r="F9761" s="73">
        <v>-17338</v>
      </c>
      <c r="G9761" s="72" t="s">
        <v>14</v>
      </c>
      <c r="H9761" s="72" t="s">
        <v>15</v>
      </c>
      <c r="I9761" s="72" t="s">
        <v>16</v>
      </c>
      <c r="J9761" s="72" t="s">
        <v>18</v>
      </c>
      <c r="K9761" s="72" t="s">
        <v>257</v>
      </c>
      <c r="L9761" s="72" t="s">
        <v>718</v>
      </c>
      <c r="M9761" s="72"/>
    </row>
    <row r="9762" spans="2:13" x14ac:dyDescent="0.25">
      <c r="B9762" s="72" t="s">
        <v>143</v>
      </c>
      <c r="C9762" s="72" t="s">
        <v>144</v>
      </c>
      <c r="D9762" s="72" t="s">
        <v>12</v>
      </c>
      <c r="E9762" s="72" t="s">
        <v>188</v>
      </c>
      <c r="F9762" s="73">
        <v>2916529</v>
      </c>
      <c r="G9762" s="72" t="s">
        <v>14</v>
      </c>
      <c r="H9762" s="72" t="s">
        <v>15</v>
      </c>
      <c r="I9762" s="72" t="s">
        <v>16</v>
      </c>
      <c r="J9762" s="72" t="s">
        <v>18</v>
      </c>
      <c r="K9762" s="72" t="s">
        <v>33</v>
      </c>
      <c r="L9762" s="72" t="s">
        <v>551</v>
      </c>
      <c r="M9762" s="72" t="s">
        <v>191</v>
      </c>
    </row>
    <row r="9763" spans="2:13" x14ac:dyDescent="0.25">
      <c r="B9763" s="72" t="s">
        <v>143</v>
      </c>
      <c r="C9763" s="72" t="s">
        <v>144</v>
      </c>
      <c r="D9763" s="72" t="s">
        <v>12</v>
      </c>
      <c r="E9763" s="72" t="s">
        <v>164</v>
      </c>
      <c r="F9763" s="73">
        <v>-27602</v>
      </c>
      <c r="G9763" s="72" t="s">
        <v>14</v>
      </c>
      <c r="H9763" s="72" t="s">
        <v>15</v>
      </c>
      <c r="I9763" s="72" t="s">
        <v>16</v>
      </c>
      <c r="J9763" s="72" t="s">
        <v>18</v>
      </c>
      <c r="K9763" s="72" t="s">
        <v>147</v>
      </c>
      <c r="L9763" s="72" t="s">
        <v>370</v>
      </c>
      <c r="M9763" s="72"/>
    </row>
    <row r="9764" spans="2:13" x14ac:dyDescent="0.25">
      <c r="B9764" s="72" t="s">
        <v>143</v>
      </c>
      <c r="C9764" s="72" t="s">
        <v>144</v>
      </c>
      <c r="D9764" s="72" t="s">
        <v>12</v>
      </c>
      <c r="E9764" s="72" t="s">
        <v>197</v>
      </c>
      <c r="F9764" s="73">
        <v>27275</v>
      </c>
      <c r="G9764" s="72" t="s">
        <v>14</v>
      </c>
      <c r="H9764" s="72" t="s">
        <v>155</v>
      </c>
      <c r="I9764" s="72" t="s">
        <v>16</v>
      </c>
      <c r="J9764" s="72" t="s">
        <v>18</v>
      </c>
      <c r="K9764" s="72" t="s">
        <v>33</v>
      </c>
      <c r="L9764" s="72" t="s">
        <v>693</v>
      </c>
      <c r="M9764" s="72" t="s">
        <v>163</v>
      </c>
    </row>
    <row r="9765" spans="2:13" x14ac:dyDescent="0.25">
      <c r="B9765" s="72" t="s">
        <v>143</v>
      </c>
      <c r="C9765" s="72" t="s">
        <v>144</v>
      </c>
      <c r="D9765" s="72" t="s">
        <v>12</v>
      </c>
      <c r="E9765" s="72" t="s">
        <v>227</v>
      </c>
      <c r="F9765" s="73">
        <v>31479</v>
      </c>
      <c r="G9765" s="72" t="s">
        <v>14</v>
      </c>
      <c r="H9765" s="72" t="s">
        <v>155</v>
      </c>
      <c r="I9765" s="72" t="s">
        <v>16</v>
      </c>
      <c r="J9765" s="72" t="s">
        <v>18</v>
      </c>
      <c r="K9765" s="72" t="s">
        <v>147</v>
      </c>
      <c r="L9765" s="72" t="s">
        <v>411</v>
      </c>
      <c r="M9765" s="72" t="s">
        <v>163</v>
      </c>
    </row>
    <row r="9766" spans="2:13" x14ac:dyDescent="0.25">
      <c r="B9766" s="72" t="s">
        <v>143</v>
      </c>
      <c r="C9766" s="72" t="s">
        <v>144</v>
      </c>
      <c r="D9766" s="72" t="s">
        <v>12</v>
      </c>
      <c r="E9766" s="72" t="s">
        <v>188</v>
      </c>
      <c r="F9766" s="73">
        <v>15787069</v>
      </c>
      <c r="G9766" s="72" t="s">
        <v>14</v>
      </c>
      <c r="H9766" s="72" t="s">
        <v>15</v>
      </c>
      <c r="I9766" s="72" t="s">
        <v>16</v>
      </c>
      <c r="J9766" s="72" t="s">
        <v>17</v>
      </c>
      <c r="K9766" s="72" t="s">
        <v>24</v>
      </c>
      <c r="L9766" s="72" t="s">
        <v>264</v>
      </c>
      <c r="M9766" s="72" t="s">
        <v>151</v>
      </c>
    </row>
    <row r="9767" spans="2:13" x14ac:dyDescent="0.25">
      <c r="B9767" s="72" t="s">
        <v>143</v>
      </c>
      <c r="C9767" s="72" t="s">
        <v>144</v>
      </c>
      <c r="D9767" s="72" t="s">
        <v>12</v>
      </c>
      <c r="E9767" s="72" t="s">
        <v>145</v>
      </c>
      <c r="F9767" s="73">
        <v>-21312</v>
      </c>
      <c r="G9767" s="72" t="s">
        <v>14</v>
      </c>
      <c r="H9767" s="72" t="s">
        <v>15</v>
      </c>
      <c r="I9767" s="72" t="s">
        <v>16</v>
      </c>
      <c r="J9767" s="72" t="s">
        <v>18</v>
      </c>
      <c r="K9767" s="72" t="s">
        <v>33</v>
      </c>
      <c r="L9767" s="72" t="s">
        <v>649</v>
      </c>
      <c r="M9767" s="72"/>
    </row>
    <row r="9768" spans="2:13" x14ac:dyDescent="0.25">
      <c r="B9768" s="72" t="s">
        <v>143</v>
      </c>
      <c r="C9768" s="72" t="s">
        <v>144</v>
      </c>
      <c r="D9768" s="72" t="s">
        <v>12</v>
      </c>
      <c r="E9768" s="72" t="s">
        <v>292</v>
      </c>
      <c r="F9768" s="73">
        <v>875436</v>
      </c>
      <c r="G9768" s="72" t="s">
        <v>14</v>
      </c>
      <c r="H9768" s="72" t="s">
        <v>15</v>
      </c>
      <c r="I9768" s="72" t="s">
        <v>16</v>
      </c>
      <c r="J9768" s="72" t="s">
        <v>18</v>
      </c>
      <c r="K9768" s="72" t="s">
        <v>161</v>
      </c>
      <c r="L9768" s="72" t="s">
        <v>507</v>
      </c>
      <c r="M9768" s="72" t="s">
        <v>424</v>
      </c>
    </row>
    <row r="9769" spans="2:13" x14ac:dyDescent="0.25">
      <c r="B9769" s="72" t="s">
        <v>143</v>
      </c>
      <c r="C9769" s="72" t="s">
        <v>144</v>
      </c>
      <c r="D9769" s="72" t="s">
        <v>12</v>
      </c>
      <c r="E9769" s="72" t="s">
        <v>282</v>
      </c>
      <c r="F9769" s="73">
        <v>-5570</v>
      </c>
      <c r="G9769" s="72" t="s">
        <v>14</v>
      </c>
      <c r="H9769" s="72" t="s">
        <v>15</v>
      </c>
      <c r="I9769" s="72" t="s">
        <v>16</v>
      </c>
      <c r="J9769" s="72" t="s">
        <v>18</v>
      </c>
      <c r="K9769" s="72" t="s">
        <v>147</v>
      </c>
      <c r="L9769" s="72" t="s">
        <v>587</v>
      </c>
      <c r="M9769" s="72"/>
    </row>
    <row r="9770" spans="2:13" x14ac:dyDescent="0.25">
      <c r="B9770" s="72" t="s">
        <v>143</v>
      </c>
      <c r="C9770" s="72" t="s">
        <v>144</v>
      </c>
      <c r="D9770" s="72" t="s">
        <v>12</v>
      </c>
      <c r="E9770" s="72" t="s">
        <v>383</v>
      </c>
      <c r="F9770" s="73">
        <v>102587</v>
      </c>
      <c r="G9770" s="72" t="s">
        <v>14</v>
      </c>
      <c r="H9770" s="72" t="s">
        <v>15</v>
      </c>
      <c r="I9770" s="72" t="s">
        <v>16</v>
      </c>
      <c r="J9770" s="72" t="s">
        <v>18</v>
      </c>
      <c r="K9770" s="72" t="s">
        <v>33</v>
      </c>
      <c r="L9770" s="72" t="s">
        <v>597</v>
      </c>
      <c r="M9770" s="72" t="s">
        <v>522</v>
      </c>
    </row>
    <row r="9771" spans="2:13" x14ac:dyDescent="0.25">
      <c r="B9771" s="72" t="s">
        <v>143</v>
      </c>
      <c r="C9771" s="72" t="s">
        <v>144</v>
      </c>
      <c r="D9771" s="72" t="s">
        <v>12</v>
      </c>
      <c r="E9771" s="72" t="s">
        <v>152</v>
      </c>
      <c r="F9771" s="73">
        <v>-7741</v>
      </c>
      <c r="G9771" s="72" t="s">
        <v>14</v>
      </c>
      <c r="H9771" s="72" t="s">
        <v>15</v>
      </c>
      <c r="I9771" s="72" t="s">
        <v>16</v>
      </c>
      <c r="J9771" s="72" t="s">
        <v>18</v>
      </c>
      <c r="K9771" s="72" t="s">
        <v>33</v>
      </c>
      <c r="L9771" s="72" t="s">
        <v>176</v>
      </c>
      <c r="M9771" s="72"/>
    </row>
    <row r="9772" spans="2:13" x14ac:dyDescent="0.25">
      <c r="B9772" s="72" t="s">
        <v>143</v>
      </c>
      <c r="C9772" s="72" t="s">
        <v>144</v>
      </c>
      <c r="D9772" s="72" t="s">
        <v>12</v>
      </c>
      <c r="E9772" s="72" t="s">
        <v>209</v>
      </c>
      <c r="F9772" s="73">
        <v>64345</v>
      </c>
      <c r="G9772" s="72" t="s">
        <v>14</v>
      </c>
      <c r="H9772" s="72" t="s">
        <v>15</v>
      </c>
      <c r="I9772" s="72" t="s">
        <v>16</v>
      </c>
      <c r="J9772" s="72" t="s">
        <v>18</v>
      </c>
      <c r="K9772" s="72" t="s">
        <v>168</v>
      </c>
      <c r="L9772" s="72" t="s">
        <v>592</v>
      </c>
      <c r="M9772" s="72" t="s">
        <v>203</v>
      </c>
    </row>
    <row r="9773" spans="2:13" x14ac:dyDescent="0.25">
      <c r="B9773" s="72" t="s">
        <v>143</v>
      </c>
      <c r="C9773" s="72" t="s">
        <v>144</v>
      </c>
      <c r="D9773" s="72" t="s">
        <v>12</v>
      </c>
      <c r="E9773" s="72" t="s">
        <v>199</v>
      </c>
      <c r="F9773" s="73">
        <v>134978</v>
      </c>
      <c r="G9773" s="72" t="s">
        <v>14</v>
      </c>
      <c r="H9773" s="72" t="s">
        <v>155</v>
      </c>
      <c r="I9773" s="72" t="s">
        <v>16</v>
      </c>
      <c r="J9773" s="72" t="s">
        <v>18</v>
      </c>
      <c r="K9773" s="72" t="s">
        <v>147</v>
      </c>
      <c r="L9773" s="72" t="s">
        <v>278</v>
      </c>
      <c r="M9773" s="72"/>
    </row>
    <row r="9774" spans="2:13" x14ac:dyDescent="0.25">
      <c r="B9774" s="72" t="s">
        <v>143</v>
      </c>
      <c r="C9774" s="72" t="s">
        <v>144</v>
      </c>
      <c r="D9774" s="72" t="s">
        <v>12</v>
      </c>
      <c r="E9774" s="72" t="s">
        <v>439</v>
      </c>
      <c r="F9774" s="73">
        <v>100440</v>
      </c>
      <c r="G9774" s="72" t="s">
        <v>14</v>
      </c>
      <c r="H9774" s="72" t="s">
        <v>15</v>
      </c>
      <c r="I9774" s="72" t="s">
        <v>16</v>
      </c>
      <c r="J9774" s="72" t="s">
        <v>18</v>
      </c>
      <c r="K9774" s="72" t="s">
        <v>184</v>
      </c>
      <c r="L9774" s="72" t="s">
        <v>230</v>
      </c>
      <c r="M9774" s="72"/>
    </row>
    <row r="9775" spans="2:13" x14ac:dyDescent="0.25">
      <c r="B9775" s="72" t="s">
        <v>143</v>
      </c>
      <c r="C9775" s="72" t="s">
        <v>144</v>
      </c>
      <c r="D9775" s="72" t="s">
        <v>12</v>
      </c>
      <c r="E9775" s="72" t="s">
        <v>842</v>
      </c>
      <c r="F9775" s="73">
        <v>85583096</v>
      </c>
      <c r="G9775" s="72" t="s">
        <v>14</v>
      </c>
      <c r="H9775" s="72" t="s">
        <v>15</v>
      </c>
      <c r="I9775" s="72" t="s">
        <v>16</v>
      </c>
      <c r="J9775" s="72" t="s">
        <v>18</v>
      </c>
      <c r="K9775" s="72"/>
      <c r="L9775" s="72"/>
      <c r="M9775" s="72" t="s">
        <v>322</v>
      </c>
    </row>
    <row r="9776" spans="2:13" x14ac:dyDescent="0.25">
      <c r="B9776" s="72" t="s">
        <v>143</v>
      </c>
      <c r="C9776" s="72" t="s">
        <v>144</v>
      </c>
      <c r="D9776" s="72" t="s">
        <v>12</v>
      </c>
      <c r="E9776" s="72" t="s">
        <v>237</v>
      </c>
      <c r="F9776" s="73">
        <v>70502</v>
      </c>
      <c r="G9776" s="72" t="s">
        <v>14</v>
      </c>
      <c r="H9776" s="72" t="s">
        <v>155</v>
      </c>
      <c r="I9776" s="72" t="s">
        <v>16</v>
      </c>
      <c r="J9776" s="72" t="s">
        <v>18</v>
      </c>
      <c r="K9776" s="72" t="s">
        <v>33</v>
      </c>
      <c r="L9776" s="72" t="s">
        <v>284</v>
      </c>
      <c r="M9776" s="72" t="s">
        <v>248</v>
      </c>
    </row>
    <row r="9777" spans="2:13" x14ac:dyDescent="0.25">
      <c r="B9777" s="72" t="s">
        <v>143</v>
      </c>
      <c r="C9777" s="72" t="s">
        <v>144</v>
      </c>
      <c r="D9777" s="72" t="s">
        <v>12</v>
      </c>
      <c r="E9777" s="72" t="s">
        <v>177</v>
      </c>
      <c r="F9777" s="73">
        <v>756</v>
      </c>
      <c r="G9777" s="72" t="s">
        <v>14</v>
      </c>
      <c r="H9777" s="72" t="s">
        <v>15</v>
      </c>
      <c r="I9777" s="72" t="s">
        <v>16</v>
      </c>
      <c r="J9777" s="72" t="s">
        <v>18</v>
      </c>
      <c r="K9777" s="72" t="s">
        <v>24</v>
      </c>
      <c r="L9777" s="72" t="s">
        <v>798</v>
      </c>
      <c r="M9777" s="72"/>
    </row>
    <row r="9778" spans="2:13" x14ac:dyDescent="0.25">
      <c r="B9778" s="72" t="s">
        <v>143</v>
      </c>
      <c r="C9778" s="72" t="s">
        <v>144</v>
      </c>
      <c r="D9778" s="72" t="s">
        <v>12</v>
      </c>
      <c r="E9778" s="72" t="s">
        <v>177</v>
      </c>
      <c r="F9778" s="73">
        <v>72811</v>
      </c>
      <c r="G9778" s="72" t="s">
        <v>14</v>
      </c>
      <c r="H9778" s="72" t="s">
        <v>15</v>
      </c>
      <c r="I9778" s="72" t="s">
        <v>16</v>
      </c>
      <c r="J9778" s="72" t="s">
        <v>18</v>
      </c>
      <c r="K9778" s="72" t="s">
        <v>189</v>
      </c>
      <c r="L9778" s="72" t="s">
        <v>306</v>
      </c>
      <c r="M9778" s="72"/>
    </row>
    <row r="9779" spans="2:13" x14ac:dyDescent="0.25">
      <c r="B9779" s="72" t="s">
        <v>143</v>
      </c>
      <c r="C9779" s="72" t="s">
        <v>144</v>
      </c>
      <c r="D9779" s="72" t="s">
        <v>12</v>
      </c>
      <c r="E9779" s="72" t="s">
        <v>227</v>
      </c>
      <c r="F9779" s="73">
        <v>46944</v>
      </c>
      <c r="G9779" s="72" t="s">
        <v>14</v>
      </c>
      <c r="H9779" s="72" t="s">
        <v>15</v>
      </c>
      <c r="I9779" s="72" t="s">
        <v>16</v>
      </c>
      <c r="J9779" s="72" t="s">
        <v>18</v>
      </c>
      <c r="K9779" s="72" t="s">
        <v>147</v>
      </c>
      <c r="L9779" s="72" t="s">
        <v>606</v>
      </c>
      <c r="M9779" s="72" t="s">
        <v>191</v>
      </c>
    </row>
    <row r="9780" spans="2:13" x14ac:dyDescent="0.25">
      <c r="B9780" s="72" t="s">
        <v>143</v>
      </c>
      <c r="C9780" s="72" t="s">
        <v>144</v>
      </c>
      <c r="D9780" s="72" t="s">
        <v>12</v>
      </c>
      <c r="E9780" s="72" t="s">
        <v>292</v>
      </c>
      <c r="F9780" s="73">
        <v>67649</v>
      </c>
      <c r="G9780" s="72" t="s">
        <v>14</v>
      </c>
      <c r="H9780" s="72" t="s">
        <v>155</v>
      </c>
      <c r="I9780" s="72" t="s">
        <v>16</v>
      </c>
      <c r="J9780" s="72" t="s">
        <v>18</v>
      </c>
      <c r="K9780" s="72" t="s">
        <v>147</v>
      </c>
      <c r="L9780" s="72" t="s">
        <v>295</v>
      </c>
      <c r="M9780" s="72" t="s">
        <v>522</v>
      </c>
    </row>
    <row r="9781" spans="2:13" x14ac:dyDescent="0.25">
      <c r="B9781" s="72" t="s">
        <v>143</v>
      </c>
      <c r="C9781" s="72" t="s">
        <v>144</v>
      </c>
      <c r="D9781" s="72" t="s">
        <v>12</v>
      </c>
      <c r="E9781" s="72" t="s">
        <v>152</v>
      </c>
      <c r="F9781" s="73">
        <v>-16</v>
      </c>
      <c r="G9781" s="72" t="s">
        <v>14</v>
      </c>
      <c r="H9781" s="72" t="s">
        <v>155</v>
      </c>
      <c r="I9781" s="72" t="s">
        <v>16</v>
      </c>
      <c r="J9781" s="72" t="s">
        <v>18</v>
      </c>
      <c r="K9781" s="72" t="s">
        <v>33</v>
      </c>
      <c r="L9781" s="72" t="s">
        <v>320</v>
      </c>
      <c r="M9781" s="72"/>
    </row>
    <row r="9782" spans="2:13" x14ac:dyDescent="0.25">
      <c r="B9782" s="72" t="s">
        <v>143</v>
      </c>
      <c r="C9782" s="72" t="s">
        <v>144</v>
      </c>
      <c r="D9782" s="72" t="s">
        <v>12</v>
      </c>
      <c r="E9782" s="72" t="s">
        <v>219</v>
      </c>
      <c r="F9782" s="73">
        <v>4491</v>
      </c>
      <c r="G9782" s="72" t="s">
        <v>14</v>
      </c>
      <c r="H9782" s="72" t="s">
        <v>155</v>
      </c>
      <c r="I9782" s="72" t="s">
        <v>16</v>
      </c>
      <c r="J9782" s="72" t="s">
        <v>18</v>
      </c>
      <c r="K9782" s="72" t="s">
        <v>33</v>
      </c>
      <c r="L9782" s="72" t="s">
        <v>538</v>
      </c>
      <c r="M9782" s="72"/>
    </row>
    <row r="9783" spans="2:13" x14ac:dyDescent="0.25">
      <c r="B9783" s="72" t="s">
        <v>143</v>
      </c>
      <c r="C9783" s="72" t="s">
        <v>144</v>
      </c>
      <c r="D9783" s="72" t="s">
        <v>12</v>
      </c>
      <c r="E9783" s="72" t="s">
        <v>160</v>
      </c>
      <c r="F9783" s="73">
        <v>207042</v>
      </c>
      <c r="G9783" s="72" t="s">
        <v>14</v>
      </c>
      <c r="H9783" s="72" t="s">
        <v>15</v>
      </c>
      <c r="I9783" s="72" t="s">
        <v>16</v>
      </c>
      <c r="J9783" s="72" t="s">
        <v>18</v>
      </c>
      <c r="K9783" s="72" t="s">
        <v>33</v>
      </c>
      <c r="L9783" s="72" t="s">
        <v>326</v>
      </c>
      <c r="M9783" s="72" t="s">
        <v>248</v>
      </c>
    </row>
    <row r="9784" spans="2:13" x14ac:dyDescent="0.25">
      <c r="B9784" s="72" t="s">
        <v>143</v>
      </c>
      <c r="C9784" s="72" t="s">
        <v>144</v>
      </c>
      <c r="D9784" s="72" t="s">
        <v>12</v>
      </c>
      <c r="E9784" s="72" t="s">
        <v>199</v>
      </c>
      <c r="F9784" s="73">
        <v>536</v>
      </c>
      <c r="G9784" s="72" t="s">
        <v>14</v>
      </c>
      <c r="H9784" s="72" t="s">
        <v>155</v>
      </c>
      <c r="I9784" s="72" t="s">
        <v>16</v>
      </c>
      <c r="J9784" s="72" t="s">
        <v>18</v>
      </c>
      <c r="K9784" s="72" t="s">
        <v>33</v>
      </c>
      <c r="L9784" s="72" t="s">
        <v>745</v>
      </c>
      <c r="M9784" s="72"/>
    </row>
    <row r="9785" spans="2:13" x14ac:dyDescent="0.25">
      <c r="B9785" s="72" t="s">
        <v>143</v>
      </c>
      <c r="C9785" s="72" t="s">
        <v>144</v>
      </c>
      <c r="D9785" s="72" t="s">
        <v>12</v>
      </c>
      <c r="E9785" s="72" t="s">
        <v>349</v>
      </c>
      <c r="F9785" s="73">
        <v>146158</v>
      </c>
      <c r="G9785" s="72" t="s">
        <v>14</v>
      </c>
      <c r="H9785" s="72" t="s">
        <v>15</v>
      </c>
      <c r="I9785" s="72" t="s">
        <v>16</v>
      </c>
      <c r="J9785" s="72" t="s">
        <v>18</v>
      </c>
      <c r="K9785" s="72" t="s">
        <v>161</v>
      </c>
      <c r="L9785" s="72" t="s">
        <v>162</v>
      </c>
      <c r="M9785" s="72" t="s">
        <v>159</v>
      </c>
    </row>
    <row r="9786" spans="2:13" x14ac:dyDescent="0.25">
      <c r="B9786" s="72" t="s">
        <v>143</v>
      </c>
      <c r="C9786" s="72" t="s">
        <v>144</v>
      </c>
      <c r="D9786" s="72" t="s">
        <v>12</v>
      </c>
      <c r="E9786" s="72" t="s">
        <v>152</v>
      </c>
      <c r="F9786" s="73">
        <v>-16</v>
      </c>
      <c r="G9786" s="72" t="s">
        <v>14</v>
      </c>
      <c r="H9786" s="72" t="s">
        <v>15</v>
      </c>
      <c r="I9786" s="72" t="s">
        <v>16</v>
      </c>
      <c r="J9786" s="72" t="s">
        <v>18</v>
      </c>
      <c r="K9786" s="72" t="s">
        <v>33</v>
      </c>
      <c r="L9786" s="72" t="s">
        <v>869</v>
      </c>
      <c r="M9786" s="72"/>
    </row>
    <row r="9787" spans="2:13" x14ac:dyDescent="0.25">
      <c r="B9787" s="72" t="s">
        <v>143</v>
      </c>
      <c r="C9787" s="72" t="s">
        <v>144</v>
      </c>
      <c r="D9787" s="72" t="s">
        <v>12</v>
      </c>
      <c r="E9787" s="72" t="s">
        <v>349</v>
      </c>
      <c r="F9787" s="73">
        <v>525928</v>
      </c>
      <c r="G9787" s="72" t="s">
        <v>14</v>
      </c>
      <c r="H9787" s="72" t="s">
        <v>155</v>
      </c>
      <c r="I9787" s="72" t="s">
        <v>16</v>
      </c>
      <c r="J9787" s="72" t="s">
        <v>18</v>
      </c>
      <c r="K9787" s="72" t="s">
        <v>33</v>
      </c>
      <c r="L9787" s="72" t="s">
        <v>34</v>
      </c>
      <c r="M9787" s="72" t="s">
        <v>159</v>
      </c>
    </row>
    <row r="9788" spans="2:13" x14ac:dyDescent="0.25">
      <c r="B9788" s="72" t="s">
        <v>143</v>
      </c>
      <c r="C9788" s="72" t="s">
        <v>144</v>
      </c>
      <c r="D9788" s="72" t="s">
        <v>12</v>
      </c>
      <c r="E9788" s="72" t="s">
        <v>145</v>
      </c>
      <c r="F9788" s="73">
        <v>-8480</v>
      </c>
      <c r="G9788" s="72" t="s">
        <v>14</v>
      </c>
      <c r="H9788" s="72" t="s">
        <v>15</v>
      </c>
      <c r="I9788" s="72" t="s">
        <v>16</v>
      </c>
      <c r="J9788" s="72" t="s">
        <v>18</v>
      </c>
      <c r="K9788" s="72" t="s">
        <v>33</v>
      </c>
      <c r="L9788" s="72" t="s">
        <v>651</v>
      </c>
      <c r="M9788" s="72"/>
    </row>
    <row r="9789" spans="2:13" x14ac:dyDescent="0.25">
      <c r="B9789" s="72" t="s">
        <v>143</v>
      </c>
      <c r="C9789" s="72" t="s">
        <v>144</v>
      </c>
      <c r="D9789" s="72" t="s">
        <v>12</v>
      </c>
      <c r="E9789" s="72" t="s">
        <v>197</v>
      </c>
      <c r="F9789" s="73">
        <v>77521</v>
      </c>
      <c r="G9789" s="72" t="s">
        <v>14</v>
      </c>
      <c r="H9789" s="72" t="s">
        <v>15</v>
      </c>
      <c r="I9789" s="72" t="s">
        <v>16</v>
      </c>
      <c r="J9789" s="72" t="s">
        <v>18</v>
      </c>
      <c r="K9789" s="72" t="s">
        <v>830</v>
      </c>
      <c r="L9789" s="72" t="s">
        <v>831</v>
      </c>
      <c r="M9789" s="72" t="s">
        <v>248</v>
      </c>
    </row>
    <row r="9790" spans="2:13" x14ac:dyDescent="0.25">
      <c r="B9790" s="72" t="s">
        <v>143</v>
      </c>
      <c r="C9790" s="72" t="s">
        <v>144</v>
      </c>
      <c r="D9790" s="72" t="s">
        <v>12</v>
      </c>
      <c r="E9790" s="72" t="s">
        <v>501</v>
      </c>
      <c r="F9790" s="73">
        <v>15869</v>
      </c>
      <c r="G9790" s="72" t="s">
        <v>14</v>
      </c>
      <c r="H9790" s="72" t="s">
        <v>15</v>
      </c>
      <c r="I9790" s="72" t="s">
        <v>16</v>
      </c>
      <c r="J9790" s="72" t="s">
        <v>18</v>
      </c>
      <c r="K9790" s="72" t="s">
        <v>214</v>
      </c>
      <c r="L9790" s="72" t="s">
        <v>479</v>
      </c>
      <c r="M9790" s="72"/>
    </row>
    <row r="9791" spans="2:13" x14ac:dyDescent="0.25">
      <c r="B9791" s="72" t="s">
        <v>143</v>
      </c>
      <c r="C9791" s="72" t="s">
        <v>144</v>
      </c>
      <c r="D9791" s="72" t="s">
        <v>12</v>
      </c>
      <c r="E9791" s="72" t="s">
        <v>219</v>
      </c>
      <c r="F9791" s="73">
        <v>588</v>
      </c>
      <c r="G9791" s="72" t="s">
        <v>14</v>
      </c>
      <c r="H9791" s="72" t="s">
        <v>15</v>
      </c>
      <c r="I9791" s="72" t="s">
        <v>16</v>
      </c>
      <c r="J9791" s="72" t="s">
        <v>18</v>
      </c>
      <c r="K9791" s="72" t="s">
        <v>189</v>
      </c>
      <c r="L9791" s="72" t="s">
        <v>696</v>
      </c>
      <c r="M9791" s="72"/>
    </row>
    <row r="9792" spans="2:13" x14ac:dyDescent="0.25">
      <c r="B9792" s="72" t="s">
        <v>143</v>
      </c>
      <c r="C9792" s="72" t="s">
        <v>144</v>
      </c>
      <c r="D9792" s="72" t="s">
        <v>12</v>
      </c>
      <c r="E9792" s="72" t="s">
        <v>242</v>
      </c>
      <c r="F9792" s="73">
        <v>-1200</v>
      </c>
      <c r="G9792" s="72" t="s">
        <v>14</v>
      </c>
      <c r="H9792" s="72" t="s">
        <v>15</v>
      </c>
      <c r="I9792" s="72" t="s">
        <v>16</v>
      </c>
      <c r="J9792" s="72" t="s">
        <v>18</v>
      </c>
      <c r="K9792" s="72" t="s">
        <v>24</v>
      </c>
      <c r="L9792" s="72" t="s">
        <v>289</v>
      </c>
      <c r="M9792" s="72"/>
    </row>
    <row r="9793" spans="2:13" x14ac:dyDescent="0.25">
      <c r="B9793" s="72" t="s">
        <v>143</v>
      </c>
      <c r="C9793" s="72" t="s">
        <v>144</v>
      </c>
      <c r="D9793" s="72" t="s">
        <v>12</v>
      </c>
      <c r="E9793" s="72" t="s">
        <v>152</v>
      </c>
      <c r="F9793" s="73">
        <v>-2812</v>
      </c>
      <c r="G9793" s="72" t="s">
        <v>14</v>
      </c>
      <c r="H9793" s="72" t="s">
        <v>155</v>
      </c>
      <c r="I9793" s="72" t="s">
        <v>16</v>
      </c>
      <c r="J9793" s="72" t="s">
        <v>18</v>
      </c>
      <c r="K9793" s="72" t="s">
        <v>33</v>
      </c>
      <c r="L9793" s="72" t="s">
        <v>266</v>
      </c>
      <c r="M9793" s="72"/>
    </row>
    <row r="9794" spans="2:13" x14ac:dyDescent="0.25">
      <c r="B9794" s="72" t="s">
        <v>143</v>
      </c>
      <c r="C9794" s="72" t="s">
        <v>144</v>
      </c>
      <c r="D9794" s="72" t="s">
        <v>12</v>
      </c>
      <c r="E9794" s="72" t="s">
        <v>197</v>
      </c>
      <c r="F9794" s="73">
        <v>182493</v>
      </c>
      <c r="G9794" s="72" t="s">
        <v>14</v>
      </c>
      <c r="H9794" s="72" t="s">
        <v>15</v>
      </c>
      <c r="I9794" s="72" t="s">
        <v>16</v>
      </c>
      <c r="J9794" s="72" t="s">
        <v>18</v>
      </c>
      <c r="K9794" s="72" t="s">
        <v>214</v>
      </c>
      <c r="L9794" s="72" t="s">
        <v>781</v>
      </c>
      <c r="M9794" s="72" t="s">
        <v>191</v>
      </c>
    </row>
    <row r="9795" spans="2:13" x14ac:dyDescent="0.25">
      <c r="B9795" s="72" t="s">
        <v>143</v>
      </c>
      <c r="C9795" s="72" t="s">
        <v>144</v>
      </c>
      <c r="D9795" s="72" t="s">
        <v>12</v>
      </c>
      <c r="E9795" s="72" t="s">
        <v>149</v>
      </c>
      <c r="F9795" s="73">
        <v>1500145</v>
      </c>
      <c r="G9795" s="72" t="s">
        <v>14</v>
      </c>
      <c r="H9795" s="72" t="s">
        <v>15</v>
      </c>
      <c r="I9795" s="72" t="s">
        <v>16</v>
      </c>
      <c r="J9795" s="72" t="s">
        <v>18</v>
      </c>
      <c r="K9795" s="72" t="s">
        <v>147</v>
      </c>
      <c r="L9795" s="72" t="s">
        <v>511</v>
      </c>
      <c r="M9795" s="72" t="s">
        <v>151</v>
      </c>
    </row>
    <row r="9796" spans="2:13" x14ac:dyDescent="0.25">
      <c r="B9796" s="72" t="s">
        <v>143</v>
      </c>
      <c r="C9796" s="72" t="s">
        <v>144</v>
      </c>
      <c r="D9796" s="72" t="s">
        <v>12</v>
      </c>
      <c r="E9796" s="72" t="s">
        <v>181</v>
      </c>
      <c r="F9796" s="73">
        <v>-8000</v>
      </c>
      <c r="G9796" s="72" t="s">
        <v>14</v>
      </c>
      <c r="H9796" s="72" t="s">
        <v>15</v>
      </c>
      <c r="I9796" s="72" t="s">
        <v>16</v>
      </c>
      <c r="J9796" s="72" t="s">
        <v>18</v>
      </c>
      <c r="K9796" s="72" t="s">
        <v>165</v>
      </c>
      <c r="L9796" s="72" t="s">
        <v>166</v>
      </c>
      <c r="M9796" s="72"/>
    </row>
    <row r="9797" spans="2:13" x14ac:dyDescent="0.25">
      <c r="B9797" s="72" t="s">
        <v>143</v>
      </c>
      <c r="C9797" s="72" t="s">
        <v>144</v>
      </c>
      <c r="D9797" s="72" t="s">
        <v>12</v>
      </c>
      <c r="E9797" s="72" t="s">
        <v>152</v>
      </c>
      <c r="F9797" s="73">
        <v>-42463</v>
      </c>
      <c r="G9797" s="72" t="s">
        <v>14</v>
      </c>
      <c r="H9797" s="72" t="s">
        <v>15</v>
      </c>
      <c r="I9797" s="72" t="s">
        <v>16</v>
      </c>
      <c r="J9797" s="72" t="s">
        <v>18</v>
      </c>
      <c r="K9797" s="72" t="s">
        <v>184</v>
      </c>
      <c r="L9797" s="72" t="s">
        <v>317</v>
      </c>
      <c r="M9797" s="72"/>
    </row>
    <row r="9798" spans="2:13" x14ac:dyDescent="0.25">
      <c r="B9798" s="72" t="s">
        <v>143</v>
      </c>
      <c r="C9798" s="72" t="s">
        <v>144</v>
      </c>
      <c r="D9798" s="72" t="s">
        <v>12</v>
      </c>
      <c r="E9798" s="72" t="s">
        <v>219</v>
      </c>
      <c r="F9798" s="73">
        <v>830419</v>
      </c>
      <c r="G9798" s="72" t="s">
        <v>14</v>
      </c>
      <c r="H9798" s="72" t="s">
        <v>15</v>
      </c>
      <c r="I9798" s="72" t="s">
        <v>16</v>
      </c>
      <c r="J9798" s="72" t="s">
        <v>18</v>
      </c>
      <c r="K9798" s="72" t="s">
        <v>24</v>
      </c>
      <c r="L9798" s="72" t="s">
        <v>281</v>
      </c>
      <c r="M9798" s="72"/>
    </row>
    <row r="9799" spans="2:13" x14ac:dyDescent="0.25">
      <c r="B9799" s="72" t="s">
        <v>143</v>
      </c>
      <c r="C9799" s="72" t="s">
        <v>144</v>
      </c>
      <c r="D9799" s="72" t="s">
        <v>12</v>
      </c>
      <c r="E9799" s="72" t="s">
        <v>201</v>
      </c>
      <c r="F9799" s="73">
        <v>228243</v>
      </c>
      <c r="G9799" s="72" t="s">
        <v>14</v>
      </c>
      <c r="H9799" s="72" t="s">
        <v>15</v>
      </c>
      <c r="I9799" s="72" t="s">
        <v>16</v>
      </c>
      <c r="J9799" s="72" t="s">
        <v>18</v>
      </c>
      <c r="K9799" s="72" t="s">
        <v>147</v>
      </c>
      <c r="L9799" s="72" t="s">
        <v>217</v>
      </c>
      <c r="M9799" s="72" t="s">
        <v>159</v>
      </c>
    </row>
    <row r="9800" spans="2:13" x14ac:dyDescent="0.25">
      <c r="B9800" s="72" t="s">
        <v>143</v>
      </c>
      <c r="C9800" s="72" t="s">
        <v>144</v>
      </c>
      <c r="D9800" s="72" t="s">
        <v>12</v>
      </c>
      <c r="E9800" s="72" t="s">
        <v>197</v>
      </c>
      <c r="F9800" s="73">
        <v>65906</v>
      </c>
      <c r="G9800" s="72" t="s">
        <v>14</v>
      </c>
      <c r="H9800" s="72" t="s">
        <v>155</v>
      </c>
      <c r="I9800" s="72" t="s">
        <v>16</v>
      </c>
      <c r="J9800" s="72" t="s">
        <v>18</v>
      </c>
      <c r="K9800" s="72" t="s">
        <v>33</v>
      </c>
      <c r="L9800" s="72" t="s">
        <v>331</v>
      </c>
      <c r="M9800" s="72" t="s">
        <v>248</v>
      </c>
    </row>
    <row r="9801" spans="2:13" x14ac:dyDescent="0.25">
      <c r="B9801" s="72" t="s">
        <v>143</v>
      </c>
      <c r="C9801" s="72" t="s">
        <v>144</v>
      </c>
      <c r="D9801" s="72" t="s">
        <v>12</v>
      </c>
      <c r="E9801" s="72" t="s">
        <v>177</v>
      </c>
      <c r="F9801" s="73">
        <v>2260</v>
      </c>
      <c r="G9801" s="72" t="s">
        <v>14</v>
      </c>
      <c r="H9801" s="72" t="s">
        <v>15</v>
      </c>
      <c r="I9801" s="72" t="s">
        <v>16</v>
      </c>
      <c r="J9801" s="72" t="s">
        <v>18</v>
      </c>
      <c r="K9801" s="72" t="s">
        <v>33</v>
      </c>
      <c r="L9801" s="72" t="s">
        <v>496</v>
      </c>
      <c r="M9801" s="72"/>
    </row>
    <row r="9802" spans="2:13" x14ac:dyDescent="0.25">
      <c r="B9802" s="72" t="s">
        <v>143</v>
      </c>
      <c r="C9802" s="72" t="s">
        <v>144</v>
      </c>
      <c r="D9802" s="72" t="s">
        <v>12</v>
      </c>
      <c r="E9802" s="72" t="s">
        <v>145</v>
      </c>
      <c r="F9802" s="73">
        <v>-2</v>
      </c>
      <c r="G9802" s="72" t="s">
        <v>14</v>
      </c>
      <c r="H9802" s="72" t="s">
        <v>15</v>
      </c>
      <c r="I9802" s="72" t="s">
        <v>16</v>
      </c>
      <c r="J9802" s="72" t="s">
        <v>593</v>
      </c>
      <c r="K9802" s="72" t="s">
        <v>214</v>
      </c>
      <c r="L9802" s="72" t="s">
        <v>493</v>
      </c>
      <c r="M9802" s="72"/>
    </row>
    <row r="9803" spans="2:13" x14ac:dyDescent="0.25">
      <c r="B9803" s="72" t="s">
        <v>143</v>
      </c>
      <c r="C9803" s="72" t="s">
        <v>144</v>
      </c>
      <c r="D9803" s="72" t="s">
        <v>12</v>
      </c>
      <c r="E9803" s="72" t="s">
        <v>197</v>
      </c>
      <c r="F9803" s="73">
        <v>77325</v>
      </c>
      <c r="G9803" s="72" t="s">
        <v>14</v>
      </c>
      <c r="H9803" s="72" t="s">
        <v>155</v>
      </c>
      <c r="I9803" s="72" t="s">
        <v>16</v>
      </c>
      <c r="J9803" s="72" t="s">
        <v>18</v>
      </c>
      <c r="K9803" s="72" t="s">
        <v>147</v>
      </c>
      <c r="L9803" s="72" t="s">
        <v>476</v>
      </c>
      <c r="M9803" s="72" t="s">
        <v>163</v>
      </c>
    </row>
    <row r="9804" spans="2:13" x14ac:dyDescent="0.25">
      <c r="B9804" s="72" t="s">
        <v>143</v>
      </c>
      <c r="C9804" s="72" t="s">
        <v>144</v>
      </c>
      <c r="D9804" s="72" t="s">
        <v>12</v>
      </c>
      <c r="E9804" s="72" t="s">
        <v>229</v>
      </c>
      <c r="F9804" s="73">
        <v>-408</v>
      </c>
      <c r="G9804" s="72" t="s">
        <v>31</v>
      </c>
      <c r="H9804" s="72" t="s">
        <v>15</v>
      </c>
      <c r="I9804" s="72" t="s">
        <v>16</v>
      </c>
      <c r="J9804" s="72" t="s">
        <v>146</v>
      </c>
      <c r="K9804" s="72" t="s">
        <v>214</v>
      </c>
      <c r="L9804" s="72" t="s">
        <v>599</v>
      </c>
      <c r="M9804" s="72"/>
    </row>
    <row r="9805" spans="2:13" x14ac:dyDescent="0.25">
      <c r="B9805" s="72" t="s">
        <v>143</v>
      </c>
      <c r="C9805" s="72" t="s">
        <v>144</v>
      </c>
      <c r="D9805" s="72" t="s">
        <v>12</v>
      </c>
      <c r="E9805" s="72" t="s">
        <v>227</v>
      </c>
      <c r="F9805" s="73">
        <v>11257</v>
      </c>
      <c r="G9805" s="72" t="s">
        <v>14</v>
      </c>
      <c r="H9805" s="72" t="s">
        <v>15</v>
      </c>
      <c r="I9805" s="72" t="s">
        <v>16</v>
      </c>
      <c r="J9805" s="72" t="s">
        <v>18</v>
      </c>
      <c r="K9805" s="72" t="s">
        <v>147</v>
      </c>
      <c r="L9805" s="72" t="s">
        <v>407</v>
      </c>
      <c r="M9805" s="72" t="s">
        <v>191</v>
      </c>
    </row>
    <row r="9806" spans="2:13" x14ac:dyDescent="0.25">
      <c r="B9806" s="72" t="s">
        <v>143</v>
      </c>
      <c r="C9806" s="72" t="s">
        <v>144</v>
      </c>
      <c r="D9806" s="72" t="s">
        <v>12</v>
      </c>
      <c r="E9806" s="72" t="s">
        <v>197</v>
      </c>
      <c r="F9806" s="73">
        <v>3568747</v>
      </c>
      <c r="G9806" s="72" t="s">
        <v>14</v>
      </c>
      <c r="H9806" s="72" t="s">
        <v>155</v>
      </c>
      <c r="I9806" s="72" t="s">
        <v>16</v>
      </c>
      <c r="J9806" s="72" t="s">
        <v>18</v>
      </c>
      <c r="K9806" s="72" t="s">
        <v>33</v>
      </c>
      <c r="L9806" s="72" t="s">
        <v>551</v>
      </c>
      <c r="M9806" s="72" t="s">
        <v>163</v>
      </c>
    </row>
    <row r="9807" spans="2:13" x14ac:dyDescent="0.25">
      <c r="B9807" s="72" t="s">
        <v>143</v>
      </c>
      <c r="C9807" s="72" t="s">
        <v>144</v>
      </c>
      <c r="D9807" s="72" t="s">
        <v>12</v>
      </c>
      <c r="E9807" s="72" t="s">
        <v>227</v>
      </c>
      <c r="F9807" s="73">
        <v>53115</v>
      </c>
      <c r="G9807" s="72" t="s">
        <v>14</v>
      </c>
      <c r="H9807" s="72" t="s">
        <v>15</v>
      </c>
      <c r="I9807" s="72" t="s">
        <v>136</v>
      </c>
      <c r="J9807" s="72" t="s">
        <v>18</v>
      </c>
      <c r="K9807" s="72" t="s">
        <v>21</v>
      </c>
      <c r="L9807" s="72" t="s">
        <v>178</v>
      </c>
      <c r="M9807" s="72" t="s">
        <v>248</v>
      </c>
    </row>
    <row r="9808" spans="2:13" x14ac:dyDescent="0.25">
      <c r="B9808" s="72" t="s">
        <v>143</v>
      </c>
      <c r="C9808" s="72" t="s">
        <v>144</v>
      </c>
      <c r="D9808" s="72" t="s">
        <v>12</v>
      </c>
      <c r="E9808" s="72" t="s">
        <v>518</v>
      </c>
      <c r="F9808" s="73">
        <v>1402509</v>
      </c>
      <c r="G9808" s="72" t="s">
        <v>14</v>
      </c>
      <c r="H9808" s="72" t="s">
        <v>15</v>
      </c>
      <c r="I9808" s="72" t="s">
        <v>16</v>
      </c>
      <c r="J9808" s="72" t="s">
        <v>18</v>
      </c>
      <c r="K9808" s="72" t="s">
        <v>27</v>
      </c>
      <c r="L9808" s="72" t="s">
        <v>572</v>
      </c>
      <c r="M9808" s="72" t="s">
        <v>522</v>
      </c>
    </row>
    <row r="9809" spans="2:13" x14ac:dyDescent="0.25">
      <c r="B9809" s="72" t="s">
        <v>143</v>
      </c>
      <c r="C9809" s="72" t="s">
        <v>144</v>
      </c>
      <c r="D9809" s="72" t="s">
        <v>12</v>
      </c>
      <c r="E9809" s="72" t="s">
        <v>229</v>
      </c>
      <c r="F9809" s="73">
        <v>-38409</v>
      </c>
      <c r="G9809" s="72" t="s">
        <v>14</v>
      </c>
      <c r="H9809" s="72" t="s">
        <v>15</v>
      </c>
      <c r="I9809" s="72" t="s">
        <v>16</v>
      </c>
      <c r="J9809" s="72" t="s">
        <v>18</v>
      </c>
      <c r="K9809" s="72" t="s">
        <v>168</v>
      </c>
      <c r="L9809" s="72" t="s">
        <v>755</v>
      </c>
      <c r="M9809" s="72"/>
    </row>
    <row r="9810" spans="2:13" x14ac:dyDescent="0.25">
      <c r="B9810" s="72" t="s">
        <v>143</v>
      </c>
      <c r="C9810" s="72" t="s">
        <v>144</v>
      </c>
      <c r="D9810" s="72" t="s">
        <v>12</v>
      </c>
      <c r="E9810" s="72" t="s">
        <v>152</v>
      </c>
      <c r="F9810" s="73">
        <v>-17858</v>
      </c>
      <c r="G9810" s="72" t="s">
        <v>14</v>
      </c>
      <c r="H9810" s="72" t="s">
        <v>155</v>
      </c>
      <c r="I9810" s="72" t="s">
        <v>16</v>
      </c>
      <c r="J9810" s="72" t="s">
        <v>18</v>
      </c>
      <c r="K9810" s="72" t="s">
        <v>27</v>
      </c>
      <c r="L9810" s="72" t="s">
        <v>231</v>
      </c>
      <c r="M9810" s="72"/>
    </row>
    <row r="9811" spans="2:13" x14ac:dyDescent="0.25">
      <c r="B9811" s="72" t="s">
        <v>143</v>
      </c>
      <c r="C9811" s="72" t="s">
        <v>144</v>
      </c>
      <c r="D9811" s="72" t="s">
        <v>12</v>
      </c>
      <c r="E9811" s="72" t="s">
        <v>152</v>
      </c>
      <c r="F9811" s="73">
        <v>-7038</v>
      </c>
      <c r="G9811" s="72" t="s">
        <v>14</v>
      </c>
      <c r="H9811" s="72" t="s">
        <v>155</v>
      </c>
      <c r="I9811" s="72" t="s">
        <v>16</v>
      </c>
      <c r="J9811" s="72" t="s">
        <v>18</v>
      </c>
      <c r="K9811" s="72" t="s">
        <v>267</v>
      </c>
      <c r="L9811" s="72" t="s">
        <v>308</v>
      </c>
      <c r="M9811" s="72"/>
    </row>
    <row r="9812" spans="2:13" x14ac:dyDescent="0.25">
      <c r="B9812" s="72" t="s">
        <v>143</v>
      </c>
      <c r="C9812" s="72" t="s">
        <v>144</v>
      </c>
      <c r="D9812" s="72" t="s">
        <v>12</v>
      </c>
      <c r="E9812" s="72" t="s">
        <v>183</v>
      </c>
      <c r="F9812" s="73">
        <v>30995</v>
      </c>
      <c r="G9812" s="72" t="s">
        <v>14</v>
      </c>
      <c r="H9812" s="72" t="s">
        <v>155</v>
      </c>
      <c r="I9812" s="72" t="s">
        <v>16</v>
      </c>
      <c r="J9812" s="72" t="s">
        <v>18</v>
      </c>
      <c r="K9812" s="72" t="s">
        <v>33</v>
      </c>
      <c r="L9812" s="72" t="s">
        <v>318</v>
      </c>
      <c r="M9812" s="72" t="s">
        <v>186</v>
      </c>
    </row>
    <row r="9813" spans="2:13" x14ac:dyDescent="0.25">
      <c r="B9813" s="72" t="s">
        <v>143</v>
      </c>
      <c r="C9813" s="72" t="s">
        <v>144</v>
      </c>
      <c r="D9813" s="72" t="s">
        <v>12</v>
      </c>
      <c r="E9813" s="72" t="s">
        <v>183</v>
      </c>
      <c r="F9813" s="73">
        <v>172287</v>
      </c>
      <c r="G9813" s="72" t="s">
        <v>14</v>
      </c>
      <c r="H9813" s="72" t="s">
        <v>15</v>
      </c>
      <c r="I9813" s="72" t="s">
        <v>16</v>
      </c>
      <c r="J9813" s="72" t="s">
        <v>18</v>
      </c>
      <c r="K9813" s="72" t="s">
        <v>165</v>
      </c>
      <c r="L9813" s="72" t="s">
        <v>535</v>
      </c>
      <c r="M9813" s="72" t="s">
        <v>248</v>
      </c>
    </row>
    <row r="9814" spans="2:13" x14ac:dyDescent="0.25">
      <c r="B9814" s="72" t="s">
        <v>143</v>
      </c>
      <c r="C9814" s="72" t="s">
        <v>144</v>
      </c>
      <c r="D9814" s="72" t="s">
        <v>12</v>
      </c>
      <c r="E9814" s="72" t="s">
        <v>188</v>
      </c>
      <c r="F9814" s="73">
        <v>1514667</v>
      </c>
      <c r="G9814" s="72" t="s">
        <v>14</v>
      </c>
      <c r="H9814" s="72" t="s">
        <v>155</v>
      </c>
      <c r="I9814" s="72" t="s">
        <v>16</v>
      </c>
      <c r="J9814" s="72" t="s">
        <v>18</v>
      </c>
      <c r="K9814" s="72" t="s">
        <v>33</v>
      </c>
      <c r="L9814" s="72" t="s">
        <v>330</v>
      </c>
      <c r="M9814" s="72" t="s">
        <v>248</v>
      </c>
    </row>
    <row r="9815" spans="2:13" x14ac:dyDescent="0.25">
      <c r="B9815" s="72" t="s">
        <v>143</v>
      </c>
      <c r="C9815" s="72" t="s">
        <v>144</v>
      </c>
      <c r="D9815" s="72" t="s">
        <v>12</v>
      </c>
      <c r="E9815" s="72" t="s">
        <v>213</v>
      </c>
      <c r="F9815" s="73">
        <v>44878</v>
      </c>
      <c r="G9815" s="72" t="s">
        <v>14</v>
      </c>
      <c r="H9815" s="72" t="s">
        <v>155</v>
      </c>
      <c r="I9815" s="72" t="s">
        <v>16</v>
      </c>
      <c r="J9815" s="72" t="s">
        <v>18</v>
      </c>
      <c r="K9815" s="72" t="s">
        <v>33</v>
      </c>
      <c r="L9815" s="72" t="s">
        <v>521</v>
      </c>
      <c r="M9815" s="72" t="s">
        <v>248</v>
      </c>
    </row>
    <row r="9816" spans="2:13" x14ac:dyDescent="0.25">
      <c r="B9816" s="72" t="s">
        <v>143</v>
      </c>
      <c r="C9816" s="72" t="s">
        <v>144</v>
      </c>
      <c r="D9816" s="72" t="s">
        <v>12</v>
      </c>
      <c r="E9816" s="72" t="s">
        <v>160</v>
      </c>
      <c r="F9816" s="73">
        <v>5719</v>
      </c>
      <c r="G9816" s="72" t="s">
        <v>14</v>
      </c>
      <c r="H9816" s="72" t="s">
        <v>15</v>
      </c>
      <c r="I9816" s="72" t="s">
        <v>16</v>
      </c>
      <c r="J9816" s="72" t="s">
        <v>18</v>
      </c>
      <c r="K9816" s="72" t="s">
        <v>267</v>
      </c>
      <c r="L9816" s="72" t="s">
        <v>579</v>
      </c>
      <c r="M9816" s="72" t="s">
        <v>191</v>
      </c>
    </row>
    <row r="9817" spans="2:13" x14ac:dyDescent="0.25">
      <c r="B9817" s="72" t="s">
        <v>143</v>
      </c>
      <c r="C9817" s="72" t="s">
        <v>144</v>
      </c>
      <c r="D9817" s="72" t="s">
        <v>12</v>
      </c>
      <c r="E9817" s="72" t="s">
        <v>188</v>
      </c>
      <c r="F9817" s="73">
        <v>1127085</v>
      </c>
      <c r="G9817" s="72" t="s">
        <v>14</v>
      </c>
      <c r="H9817" s="72" t="s">
        <v>155</v>
      </c>
      <c r="I9817" s="72" t="s">
        <v>16</v>
      </c>
      <c r="J9817" s="72" t="s">
        <v>18</v>
      </c>
      <c r="K9817" s="72" t="s">
        <v>33</v>
      </c>
      <c r="L9817" s="72" t="s">
        <v>455</v>
      </c>
      <c r="M9817" s="72" t="s">
        <v>151</v>
      </c>
    </row>
    <row r="9818" spans="2:13" x14ac:dyDescent="0.25">
      <c r="B9818" s="72" t="s">
        <v>143</v>
      </c>
      <c r="C9818" s="72" t="s">
        <v>144</v>
      </c>
      <c r="D9818" s="72" t="s">
        <v>12</v>
      </c>
      <c r="E9818" s="72" t="s">
        <v>244</v>
      </c>
      <c r="F9818" s="73">
        <v>231021</v>
      </c>
      <c r="G9818" s="72" t="s">
        <v>14</v>
      </c>
      <c r="H9818" s="72" t="s">
        <v>15</v>
      </c>
      <c r="I9818" s="72" t="s">
        <v>16</v>
      </c>
      <c r="J9818" s="72" t="s">
        <v>18</v>
      </c>
      <c r="K9818" s="72" t="s">
        <v>24</v>
      </c>
      <c r="L9818" s="72" t="s">
        <v>508</v>
      </c>
      <c r="M9818" s="72" t="s">
        <v>163</v>
      </c>
    </row>
    <row r="9819" spans="2:13" x14ac:dyDescent="0.25">
      <c r="B9819" s="72" t="s">
        <v>143</v>
      </c>
      <c r="C9819" s="72" t="s">
        <v>144</v>
      </c>
      <c r="D9819" s="72" t="s">
        <v>12</v>
      </c>
      <c r="E9819" s="72" t="s">
        <v>197</v>
      </c>
      <c r="F9819" s="73">
        <v>175958</v>
      </c>
      <c r="G9819" s="72" t="s">
        <v>14</v>
      </c>
      <c r="H9819" s="72" t="s">
        <v>155</v>
      </c>
      <c r="I9819" s="72" t="s">
        <v>16</v>
      </c>
      <c r="J9819" s="72" t="s">
        <v>18</v>
      </c>
      <c r="K9819" s="72" t="s">
        <v>147</v>
      </c>
      <c r="L9819" s="72" t="s">
        <v>520</v>
      </c>
      <c r="M9819" s="72" t="s">
        <v>163</v>
      </c>
    </row>
    <row r="9820" spans="2:13" x14ac:dyDescent="0.25">
      <c r="B9820" s="72" t="s">
        <v>143</v>
      </c>
      <c r="C9820" s="72" t="s">
        <v>144</v>
      </c>
      <c r="D9820" s="72" t="s">
        <v>12</v>
      </c>
      <c r="E9820" s="72" t="s">
        <v>240</v>
      </c>
      <c r="F9820" s="73">
        <v>-7397</v>
      </c>
      <c r="G9820" s="72" t="s">
        <v>14</v>
      </c>
      <c r="H9820" s="72" t="s">
        <v>15</v>
      </c>
      <c r="I9820" s="72" t="s">
        <v>16</v>
      </c>
      <c r="J9820" s="72" t="s">
        <v>18</v>
      </c>
      <c r="K9820" s="72" t="s">
        <v>21</v>
      </c>
      <c r="L9820" s="72" t="s">
        <v>272</v>
      </c>
      <c r="M9820" s="72"/>
    </row>
    <row r="9821" spans="2:13" x14ac:dyDescent="0.25">
      <c r="B9821" s="72" t="s">
        <v>143</v>
      </c>
      <c r="C9821" s="72" t="s">
        <v>144</v>
      </c>
      <c r="D9821" s="72" t="s">
        <v>12</v>
      </c>
      <c r="E9821" s="72" t="s">
        <v>425</v>
      </c>
      <c r="F9821" s="73">
        <v>25109</v>
      </c>
      <c r="G9821" s="72" t="s">
        <v>14</v>
      </c>
      <c r="H9821" s="72" t="s">
        <v>155</v>
      </c>
      <c r="I9821" s="72" t="s">
        <v>16</v>
      </c>
      <c r="J9821" s="72" t="s">
        <v>18</v>
      </c>
      <c r="K9821" s="72" t="s">
        <v>33</v>
      </c>
      <c r="L9821" s="72" t="s">
        <v>284</v>
      </c>
      <c r="M9821" s="72"/>
    </row>
    <row r="9822" spans="2:13" x14ac:dyDescent="0.25">
      <c r="B9822" s="72" t="s">
        <v>143</v>
      </c>
      <c r="C9822" s="72" t="s">
        <v>144</v>
      </c>
      <c r="D9822" s="72" t="s">
        <v>12</v>
      </c>
      <c r="E9822" s="72" t="s">
        <v>152</v>
      </c>
      <c r="F9822" s="73">
        <v>-60142</v>
      </c>
      <c r="G9822" s="72" t="s">
        <v>14</v>
      </c>
      <c r="H9822" s="72" t="s">
        <v>15</v>
      </c>
      <c r="I9822" s="72" t="s">
        <v>16</v>
      </c>
      <c r="J9822" s="72" t="s">
        <v>18</v>
      </c>
      <c r="K9822" s="72" t="s">
        <v>21</v>
      </c>
      <c r="L9822" s="72" t="s">
        <v>711</v>
      </c>
      <c r="M9822" s="72"/>
    </row>
    <row r="9823" spans="2:13" x14ac:dyDescent="0.25">
      <c r="B9823" s="72" t="s">
        <v>143</v>
      </c>
      <c r="C9823" s="72" t="s">
        <v>144</v>
      </c>
      <c r="D9823" s="72" t="s">
        <v>12</v>
      </c>
      <c r="E9823" s="72" t="s">
        <v>152</v>
      </c>
      <c r="F9823" s="73">
        <v>-19194</v>
      </c>
      <c r="G9823" s="72" t="s">
        <v>14</v>
      </c>
      <c r="H9823" s="72" t="s">
        <v>15</v>
      </c>
      <c r="I9823" s="72" t="s">
        <v>136</v>
      </c>
      <c r="J9823" s="72" t="s">
        <v>18</v>
      </c>
      <c r="K9823" s="72" t="s">
        <v>184</v>
      </c>
      <c r="L9823" s="72" t="s">
        <v>639</v>
      </c>
      <c r="M9823" s="72"/>
    </row>
    <row r="9824" spans="2:13" x14ac:dyDescent="0.25">
      <c r="B9824" s="72" t="s">
        <v>143</v>
      </c>
      <c r="C9824" s="72" t="s">
        <v>144</v>
      </c>
      <c r="D9824" s="72" t="s">
        <v>12</v>
      </c>
      <c r="E9824" s="72" t="s">
        <v>160</v>
      </c>
      <c r="F9824" s="73">
        <v>51653</v>
      </c>
      <c r="G9824" s="72" t="s">
        <v>14</v>
      </c>
      <c r="H9824" s="72" t="s">
        <v>15</v>
      </c>
      <c r="I9824" s="72" t="s">
        <v>16</v>
      </c>
      <c r="J9824" s="72" t="s">
        <v>18</v>
      </c>
      <c r="K9824" s="72" t="s">
        <v>33</v>
      </c>
      <c r="L9824" s="72" t="s">
        <v>402</v>
      </c>
      <c r="M9824" s="72" t="s">
        <v>151</v>
      </c>
    </row>
    <row r="9825" spans="2:13" x14ac:dyDescent="0.25">
      <c r="B9825" s="72" t="s">
        <v>143</v>
      </c>
      <c r="C9825" s="72" t="s">
        <v>144</v>
      </c>
      <c r="D9825" s="72" t="s">
        <v>12</v>
      </c>
      <c r="E9825" s="72" t="s">
        <v>175</v>
      </c>
      <c r="F9825" s="73">
        <v>-6292</v>
      </c>
      <c r="G9825" s="72" t="s">
        <v>14</v>
      </c>
      <c r="H9825" s="72" t="s">
        <v>15</v>
      </c>
      <c r="I9825" s="72" t="s">
        <v>16</v>
      </c>
      <c r="J9825" s="72" t="s">
        <v>18</v>
      </c>
      <c r="K9825" s="72" t="s">
        <v>161</v>
      </c>
      <c r="L9825" s="72" t="s">
        <v>793</v>
      </c>
      <c r="M9825" s="72"/>
    </row>
    <row r="9826" spans="2:13" x14ac:dyDescent="0.25">
      <c r="B9826" s="72" t="s">
        <v>143</v>
      </c>
      <c r="C9826" s="72" t="s">
        <v>144</v>
      </c>
      <c r="D9826" s="72" t="s">
        <v>12</v>
      </c>
      <c r="E9826" s="72" t="s">
        <v>177</v>
      </c>
      <c r="F9826" s="73">
        <v>8520</v>
      </c>
      <c r="G9826" s="72" t="s">
        <v>14</v>
      </c>
      <c r="H9826" s="72" t="s">
        <v>155</v>
      </c>
      <c r="I9826" s="72" t="s">
        <v>16</v>
      </c>
      <c r="J9826" s="72" t="s">
        <v>18</v>
      </c>
      <c r="K9826" s="72" t="s">
        <v>33</v>
      </c>
      <c r="L9826" s="72" t="s">
        <v>167</v>
      </c>
      <c r="M9826" s="72"/>
    </row>
    <row r="9827" spans="2:13" x14ac:dyDescent="0.25">
      <c r="B9827" s="72" t="s">
        <v>143</v>
      </c>
      <c r="C9827" s="72" t="s">
        <v>144</v>
      </c>
      <c r="D9827" s="72" t="s">
        <v>12</v>
      </c>
      <c r="E9827" s="72" t="s">
        <v>439</v>
      </c>
      <c r="F9827" s="73">
        <v>300644</v>
      </c>
      <c r="G9827" s="72" t="s">
        <v>14</v>
      </c>
      <c r="H9827" s="72" t="s">
        <v>15</v>
      </c>
      <c r="I9827" s="72" t="s">
        <v>16</v>
      </c>
      <c r="J9827" s="72" t="s">
        <v>18</v>
      </c>
      <c r="K9827" s="72" t="s">
        <v>147</v>
      </c>
      <c r="L9827" s="72" t="s">
        <v>389</v>
      </c>
      <c r="M9827" s="72"/>
    </row>
    <row r="9828" spans="2:13" x14ac:dyDescent="0.25">
      <c r="B9828" s="72" t="s">
        <v>143</v>
      </c>
      <c r="C9828" s="72" t="s">
        <v>144</v>
      </c>
      <c r="D9828" s="72" t="s">
        <v>12</v>
      </c>
      <c r="E9828" s="72" t="s">
        <v>213</v>
      </c>
      <c r="F9828" s="73">
        <v>269477</v>
      </c>
      <c r="G9828" s="72" t="s">
        <v>14</v>
      </c>
      <c r="H9828" s="72" t="s">
        <v>15</v>
      </c>
      <c r="I9828" s="72" t="s">
        <v>16</v>
      </c>
      <c r="J9828" s="72" t="s">
        <v>18</v>
      </c>
      <c r="K9828" s="72" t="s">
        <v>205</v>
      </c>
      <c r="L9828" s="72" t="s">
        <v>210</v>
      </c>
      <c r="M9828" s="72" t="s">
        <v>191</v>
      </c>
    </row>
    <row r="9829" spans="2:13" x14ac:dyDescent="0.25">
      <c r="B9829" s="72" t="s">
        <v>143</v>
      </c>
      <c r="C9829" s="72" t="s">
        <v>144</v>
      </c>
      <c r="D9829" s="72" t="s">
        <v>12</v>
      </c>
      <c r="E9829" s="72" t="s">
        <v>181</v>
      </c>
      <c r="F9829" s="73">
        <v>-212</v>
      </c>
      <c r="G9829" s="72" t="s">
        <v>14</v>
      </c>
      <c r="H9829" s="72" t="s">
        <v>15</v>
      </c>
      <c r="I9829" s="72" t="s">
        <v>16</v>
      </c>
      <c r="J9829" s="72" t="s">
        <v>18</v>
      </c>
      <c r="K9829" s="72" t="s">
        <v>33</v>
      </c>
      <c r="L9829" s="72" t="s">
        <v>346</v>
      </c>
      <c r="M9829" s="72"/>
    </row>
    <row r="9830" spans="2:13" x14ac:dyDescent="0.25">
      <c r="B9830" s="72" t="s">
        <v>143</v>
      </c>
      <c r="C9830" s="72" t="s">
        <v>144</v>
      </c>
      <c r="D9830" s="72" t="s">
        <v>12</v>
      </c>
      <c r="E9830" s="72" t="s">
        <v>145</v>
      </c>
      <c r="F9830" s="73">
        <v>-11259</v>
      </c>
      <c r="G9830" s="72" t="s">
        <v>14</v>
      </c>
      <c r="H9830" s="72" t="s">
        <v>155</v>
      </c>
      <c r="I9830" s="72" t="s">
        <v>16</v>
      </c>
      <c r="J9830" s="72" t="s">
        <v>18</v>
      </c>
      <c r="K9830" s="72" t="s">
        <v>33</v>
      </c>
      <c r="L9830" s="72" t="s">
        <v>410</v>
      </c>
      <c r="M9830" s="72"/>
    </row>
    <row r="9831" spans="2:13" x14ac:dyDescent="0.25">
      <c r="B9831" s="72" t="s">
        <v>143</v>
      </c>
      <c r="C9831" s="72" t="s">
        <v>144</v>
      </c>
      <c r="D9831" s="72" t="s">
        <v>12</v>
      </c>
      <c r="E9831" s="72" t="s">
        <v>154</v>
      </c>
      <c r="F9831" s="73">
        <v>-1</v>
      </c>
      <c r="G9831" s="72" t="s">
        <v>14</v>
      </c>
      <c r="H9831" s="72" t="s">
        <v>155</v>
      </c>
      <c r="I9831" s="72" t="s">
        <v>16</v>
      </c>
      <c r="J9831" s="72" t="s">
        <v>18</v>
      </c>
      <c r="K9831" s="72" t="s">
        <v>33</v>
      </c>
      <c r="L9831" s="72" t="s">
        <v>297</v>
      </c>
      <c r="M9831" s="72"/>
    </row>
    <row r="9832" spans="2:13" x14ac:dyDescent="0.25">
      <c r="B9832" s="72" t="s">
        <v>143</v>
      </c>
      <c r="C9832" s="72" t="s">
        <v>144</v>
      </c>
      <c r="D9832" s="72" t="s">
        <v>12</v>
      </c>
      <c r="E9832" s="72" t="s">
        <v>157</v>
      </c>
      <c r="F9832" s="73">
        <v>196880</v>
      </c>
      <c r="G9832" s="72" t="s">
        <v>14</v>
      </c>
      <c r="H9832" s="72" t="s">
        <v>155</v>
      </c>
      <c r="I9832" s="72" t="s">
        <v>16</v>
      </c>
      <c r="J9832" s="72" t="s">
        <v>18</v>
      </c>
      <c r="K9832" s="72" t="s">
        <v>147</v>
      </c>
      <c r="L9832" s="72" t="s">
        <v>275</v>
      </c>
      <c r="M9832" s="72" t="s">
        <v>337</v>
      </c>
    </row>
    <row r="9833" spans="2:13" x14ac:dyDescent="0.25">
      <c r="B9833" s="72" t="s">
        <v>143</v>
      </c>
      <c r="C9833" s="72" t="s">
        <v>144</v>
      </c>
      <c r="D9833" s="72" t="s">
        <v>12</v>
      </c>
      <c r="E9833" s="72" t="s">
        <v>219</v>
      </c>
      <c r="F9833" s="73">
        <v>2005</v>
      </c>
      <c r="G9833" s="72" t="s">
        <v>14</v>
      </c>
      <c r="H9833" s="72" t="s">
        <v>15</v>
      </c>
      <c r="I9833" s="72" t="s">
        <v>16</v>
      </c>
      <c r="J9833" s="72" t="s">
        <v>18</v>
      </c>
      <c r="K9833" s="72" t="s">
        <v>24</v>
      </c>
      <c r="L9833" s="72" t="s">
        <v>798</v>
      </c>
      <c r="M9833" s="72"/>
    </row>
    <row r="9834" spans="2:13" x14ac:dyDescent="0.25">
      <c r="B9834" s="72" t="s">
        <v>143</v>
      </c>
      <c r="C9834" s="72" t="s">
        <v>144</v>
      </c>
      <c r="D9834" s="72" t="s">
        <v>12</v>
      </c>
      <c r="E9834" s="72" t="s">
        <v>188</v>
      </c>
      <c r="F9834" s="73">
        <v>2499122</v>
      </c>
      <c r="G9834" s="72" t="s">
        <v>14</v>
      </c>
      <c r="H9834" s="72" t="s">
        <v>15</v>
      </c>
      <c r="I9834" s="72" t="s">
        <v>16</v>
      </c>
      <c r="J9834" s="72" t="s">
        <v>18</v>
      </c>
      <c r="K9834" s="72" t="s">
        <v>147</v>
      </c>
      <c r="L9834" s="72" t="s">
        <v>625</v>
      </c>
      <c r="M9834" s="72" t="s">
        <v>191</v>
      </c>
    </row>
    <row r="9835" spans="2:13" x14ac:dyDescent="0.25">
      <c r="B9835" s="72" t="s">
        <v>143</v>
      </c>
      <c r="C9835" s="72" t="s">
        <v>144</v>
      </c>
      <c r="D9835" s="72" t="s">
        <v>12</v>
      </c>
      <c r="E9835" s="72" t="s">
        <v>197</v>
      </c>
      <c r="F9835" s="73">
        <v>140766</v>
      </c>
      <c r="G9835" s="72" t="s">
        <v>14</v>
      </c>
      <c r="H9835" s="72" t="s">
        <v>15</v>
      </c>
      <c r="I9835" s="72" t="s">
        <v>16</v>
      </c>
      <c r="J9835" s="72" t="s">
        <v>18</v>
      </c>
      <c r="K9835" s="72" t="s">
        <v>147</v>
      </c>
      <c r="L9835" s="72" t="s">
        <v>663</v>
      </c>
      <c r="M9835" s="72" t="s">
        <v>191</v>
      </c>
    </row>
    <row r="9836" spans="2:13" x14ac:dyDescent="0.25">
      <c r="B9836" s="72" t="s">
        <v>143</v>
      </c>
      <c r="C9836" s="72" t="s">
        <v>144</v>
      </c>
      <c r="D9836" s="72" t="s">
        <v>12</v>
      </c>
      <c r="E9836" s="72" t="s">
        <v>242</v>
      </c>
      <c r="F9836" s="73">
        <v>-13503</v>
      </c>
      <c r="G9836" s="72" t="s">
        <v>14</v>
      </c>
      <c r="H9836" s="72" t="s">
        <v>155</v>
      </c>
      <c r="I9836" s="72" t="s">
        <v>16</v>
      </c>
      <c r="J9836" s="72" t="s">
        <v>18</v>
      </c>
      <c r="K9836" s="72" t="s">
        <v>303</v>
      </c>
      <c r="L9836" s="72" t="s">
        <v>712</v>
      </c>
      <c r="M9836" s="72"/>
    </row>
    <row r="9837" spans="2:13" x14ac:dyDescent="0.25">
      <c r="B9837" s="72" t="s">
        <v>143</v>
      </c>
      <c r="C9837" s="72" t="s">
        <v>144</v>
      </c>
      <c r="D9837" s="72" t="s">
        <v>12</v>
      </c>
      <c r="E9837" s="72" t="s">
        <v>335</v>
      </c>
      <c r="F9837" s="73">
        <v>1291741</v>
      </c>
      <c r="G9837" s="72" t="s">
        <v>14</v>
      </c>
      <c r="H9837" s="72" t="s">
        <v>15</v>
      </c>
      <c r="I9837" s="72" t="s">
        <v>16</v>
      </c>
      <c r="J9837" s="72" t="s">
        <v>18</v>
      </c>
      <c r="K9837" s="72" t="s">
        <v>205</v>
      </c>
      <c r="L9837" s="72" t="s">
        <v>540</v>
      </c>
      <c r="M9837" s="72" t="s">
        <v>322</v>
      </c>
    </row>
    <row r="9838" spans="2:13" x14ac:dyDescent="0.25">
      <c r="B9838" s="72" t="s">
        <v>143</v>
      </c>
      <c r="C9838" s="72" t="s">
        <v>144</v>
      </c>
      <c r="D9838" s="72" t="s">
        <v>12</v>
      </c>
      <c r="E9838" s="72" t="s">
        <v>177</v>
      </c>
      <c r="F9838" s="73">
        <v>124409</v>
      </c>
      <c r="G9838" s="72" t="s">
        <v>14</v>
      </c>
      <c r="H9838" s="72" t="s">
        <v>15</v>
      </c>
      <c r="I9838" s="72" t="s">
        <v>16</v>
      </c>
      <c r="J9838" s="72" t="s">
        <v>18</v>
      </c>
      <c r="K9838" s="72" t="s">
        <v>257</v>
      </c>
      <c r="L9838" s="72" t="s">
        <v>554</v>
      </c>
      <c r="M9838" s="72"/>
    </row>
    <row r="9839" spans="2:13" x14ac:dyDescent="0.25">
      <c r="B9839" s="72" t="s">
        <v>143</v>
      </c>
      <c r="C9839" s="72" t="s">
        <v>144</v>
      </c>
      <c r="D9839" s="72" t="s">
        <v>12</v>
      </c>
      <c r="E9839" s="72" t="s">
        <v>237</v>
      </c>
      <c r="F9839" s="73">
        <v>83470</v>
      </c>
      <c r="G9839" s="72" t="s">
        <v>14</v>
      </c>
      <c r="H9839" s="72" t="s">
        <v>15</v>
      </c>
      <c r="I9839" s="72" t="s">
        <v>16</v>
      </c>
      <c r="J9839" s="72" t="s">
        <v>18</v>
      </c>
      <c r="K9839" s="72" t="s">
        <v>24</v>
      </c>
      <c r="L9839" s="72" t="s">
        <v>799</v>
      </c>
      <c r="M9839" s="72" t="s">
        <v>248</v>
      </c>
    </row>
    <row r="9840" spans="2:13" x14ac:dyDescent="0.25">
      <c r="B9840" s="72" t="s">
        <v>143</v>
      </c>
      <c r="C9840" s="72" t="s">
        <v>144</v>
      </c>
      <c r="D9840" s="72" t="s">
        <v>12</v>
      </c>
      <c r="E9840" s="72" t="s">
        <v>152</v>
      </c>
      <c r="F9840" s="73">
        <v>-25494</v>
      </c>
      <c r="G9840" s="72" t="s">
        <v>14</v>
      </c>
      <c r="H9840" s="72" t="s">
        <v>15</v>
      </c>
      <c r="I9840" s="72" t="s">
        <v>16</v>
      </c>
      <c r="J9840" s="72" t="s">
        <v>18</v>
      </c>
      <c r="K9840" s="72" t="s">
        <v>33</v>
      </c>
      <c r="L9840" s="72" t="s">
        <v>442</v>
      </c>
      <c r="M9840" s="72"/>
    </row>
    <row r="9841" spans="2:13" x14ac:dyDescent="0.25">
      <c r="B9841" s="72" t="s">
        <v>143</v>
      </c>
      <c r="C9841" s="72" t="s">
        <v>144</v>
      </c>
      <c r="D9841" s="72" t="s">
        <v>12</v>
      </c>
      <c r="E9841" s="72" t="s">
        <v>335</v>
      </c>
      <c r="F9841" s="73">
        <v>644685</v>
      </c>
      <c r="G9841" s="72" t="s">
        <v>14</v>
      </c>
      <c r="H9841" s="72" t="s">
        <v>15</v>
      </c>
      <c r="I9841" s="72" t="s">
        <v>16</v>
      </c>
      <c r="J9841" s="72" t="s">
        <v>18</v>
      </c>
      <c r="K9841" s="72" t="s">
        <v>147</v>
      </c>
      <c r="L9841" s="72" t="s">
        <v>225</v>
      </c>
      <c r="M9841" s="72" t="s">
        <v>322</v>
      </c>
    </row>
    <row r="9842" spans="2:13" x14ac:dyDescent="0.25">
      <c r="B9842" s="72" t="s">
        <v>143</v>
      </c>
      <c r="C9842" s="72" t="s">
        <v>144</v>
      </c>
      <c r="D9842" s="72" t="s">
        <v>12</v>
      </c>
      <c r="E9842" s="72" t="s">
        <v>219</v>
      </c>
      <c r="F9842" s="73">
        <v>786640</v>
      </c>
      <c r="G9842" s="72" t="s">
        <v>14</v>
      </c>
      <c r="H9842" s="72" t="s">
        <v>15</v>
      </c>
      <c r="I9842" s="72" t="s">
        <v>16</v>
      </c>
      <c r="J9842" s="72" t="s">
        <v>18</v>
      </c>
      <c r="K9842" s="72" t="s">
        <v>147</v>
      </c>
      <c r="L9842" s="72" t="s">
        <v>416</v>
      </c>
      <c r="M9842" s="72"/>
    </row>
    <row r="9843" spans="2:13" x14ac:dyDescent="0.25">
      <c r="B9843" s="72" t="s">
        <v>143</v>
      </c>
      <c r="C9843" s="72" t="s">
        <v>144</v>
      </c>
      <c r="D9843" s="72" t="s">
        <v>12</v>
      </c>
      <c r="E9843" s="72" t="s">
        <v>154</v>
      </c>
      <c r="F9843" s="73">
        <v>-2053</v>
      </c>
      <c r="G9843" s="72" t="s">
        <v>14</v>
      </c>
      <c r="H9843" s="72" t="s">
        <v>15</v>
      </c>
      <c r="I9843" s="72" t="s">
        <v>16</v>
      </c>
      <c r="J9843" s="72" t="s">
        <v>18</v>
      </c>
      <c r="K9843" s="72" t="s">
        <v>147</v>
      </c>
      <c r="L9843" s="72" t="s">
        <v>533</v>
      </c>
      <c r="M9843" s="72"/>
    </row>
    <row r="9844" spans="2:13" x14ac:dyDescent="0.25">
      <c r="B9844" s="72" t="s">
        <v>143</v>
      </c>
      <c r="C9844" s="72" t="s">
        <v>144</v>
      </c>
      <c r="D9844" s="72" t="s">
        <v>12</v>
      </c>
      <c r="E9844" s="72" t="s">
        <v>183</v>
      </c>
      <c r="F9844" s="73">
        <v>211762</v>
      </c>
      <c r="G9844" s="72" t="s">
        <v>14</v>
      </c>
      <c r="H9844" s="72" t="s">
        <v>15</v>
      </c>
      <c r="I9844" s="72" t="s">
        <v>16</v>
      </c>
      <c r="J9844" s="72" t="s">
        <v>18</v>
      </c>
      <c r="K9844" s="72" t="s">
        <v>147</v>
      </c>
      <c r="L9844" s="72" t="s">
        <v>327</v>
      </c>
      <c r="M9844" s="72" t="s">
        <v>248</v>
      </c>
    </row>
    <row r="9845" spans="2:13" x14ac:dyDescent="0.25">
      <c r="B9845" s="72" t="s">
        <v>143</v>
      </c>
      <c r="C9845" s="72" t="s">
        <v>144</v>
      </c>
      <c r="D9845" s="72" t="s">
        <v>12</v>
      </c>
      <c r="E9845" s="72" t="s">
        <v>145</v>
      </c>
      <c r="F9845" s="73">
        <v>-150048</v>
      </c>
      <c r="G9845" s="72" t="s">
        <v>14</v>
      </c>
      <c r="H9845" s="72" t="s">
        <v>15</v>
      </c>
      <c r="I9845" s="72" t="s">
        <v>16</v>
      </c>
      <c r="J9845" s="72" t="s">
        <v>18</v>
      </c>
      <c r="K9845" s="72" t="s">
        <v>161</v>
      </c>
      <c r="L9845" s="72" t="s">
        <v>162</v>
      </c>
      <c r="M9845" s="72"/>
    </row>
    <row r="9846" spans="2:13" x14ac:dyDescent="0.25">
      <c r="B9846" s="72" t="s">
        <v>143</v>
      </c>
      <c r="C9846" s="72" t="s">
        <v>144</v>
      </c>
      <c r="D9846" s="72" t="s">
        <v>12</v>
      </c>
      <c r="E9846" s="72" t="s">
        <v>201</v>
      </c>
      <c r="F9846" s="73">
        <v>3786462</v>
      </c>
      <c r="G9846" s="72" t="s">
        <v>14</v>
      </c>
      <c r="H9846" s="72" t="s">
        <v>15</v>
      </c>
      <c r="I9846" s="72" t="s">
        <v>16</v>
      </c>
      <c r="J9846" s="72" t="s">
        <v>18</v>
      </c>
      <c r="K9846" s="72" t="s">
        <v>165</v>
      </c>
      <c r="L9846" s="72" t="s">
        <v>243</v>
      </c>
      <c r="M9846" s="72" t="s">
        <v>203</v>
      </c>
    </row>
    <row r="9847" spans="2:13" x14ac:dyDescent="0.25">
      <c r="B9847" s="72" t="s">
        <v>143</v>
      </c>
      <c r="C9847" s="72" t="s">
        <v>144</v>
      </c>
      <c r="D9847" s="72" t="s">
        <v>12</v>
      </c>
      <c r="E9847" s="72" t="s">
        <v>229</v>
      </c>
      <c r="F9847" s="73">
        <v>-31839</v>
      </c>
      <c r="G9847" s="72" t="s">
        <v>14</v>
      </c>
      <c r="H9847" s="72" t="s">
        <v>15</v>
      </c>
      <c r="I9847" s="72" t="s">
        <v>16</v>
      </c>
      <c r="J9847" s="72" t="s">
        <v>18</v>
      </c>
      <c r="K9847" s="72" t="s">
        <v>168</v>
      </c>
      <c r="L9847" s="72" t="s">
        <v>298</v>
      </c>
      <c r="M9847" s="72"/>
    </row>
    <row r="9848" spans="2:13" x14ac:dyDescent="0.25">
      <c r="B9848" s="72" t="s">
        <v>143</v>
      </c>
      <c r="C9848" s="72" t="s">
        <v>144</v>
      </c>
      <c r="D9848" s="72" t="s">
        <v>12</v>
      </c>
      <c r="E9848" s="72" t="s">
        <v>282</v>
      </c>
      <c r="F9848" s="73">
        <v>-3376</v>
      </c>
      <c r="G9848" s="72" t="s">
        <v>14</v>
      </c>
      <c r="H9848" s="72" t="s">
        <v>15</v>
      </c>
      <c r="I9848" s="72" t="s">
        <v>16</v>
      </c>
      <c r="J9848" s="72" t="s">
        <v>18</v>
      </c>
      <c r="K9848" s="72" t="s">
        <v>147</v>
      </c>
      <c r="L9848" s="72" t="s">
        <v>241</v>
      </c>
      <c r="M9848" s="72"/>
    </row>
    <row r="9849" spans="2:13" x14ac:dyDescent="0.25">
      <c r="B9849" s="72" t="s">
        <v>143</v>
      </c>
      <c r="C9849" s="72" t="s">
        <v>144</v>
      </c>
      <c r="D9849" s="72" t="s">
        <v>12</v>
      </c>
      <c r="E9849" s="72" t="s">
        <v>646</v>
      </c>
      <c r="F9849" s="73">
        <v>245649</v>
      </c>
      <c r="G9849" s="72" t="s">
        <v>14</v>
      </c>
      <c r="H9849" s="72" t="s">
        <v>15</v>
      </c>
      <c r="I9849" s="72" t="s">
        <v>16</v>
      </c>
      <c r="J9849" s="72" t="s">
        <v>18</v>
      </c>
      <c r="K9849" s="72" t="s">
        <v>147</v>
      </c>
      <c r="L9849" s="72" t="s">
        <v>225</v>
      </c>
      <c r="M9849" s="72"/>
    </row>
    <row r="9850" spans="2:13" x14ac:dyDescent="0.25">
      <c r="B9850" s="72" t="s">
        <v>143</v>
      </c>
      <c r="C9850" s="72" t="s">
        <v>144</v>
      </c>
      <c r="D9850" s="72" t="s">
        <v>12</v>
      </c>
      <c r="E9850" s="72" t="s">
        <v>177</v>
      </c>
      <c r="F9850" s="73">
        <v>4</v>
      </c>
      <c r="G9850" s="72" t="s">
        <v>14</v>
      </c>
      <c r="H9850" s="72" t="s">
        <v>15</v>
      </c>
      <c r="I9850" s="72" t="s">
        <v>16</v>
      </c>
      <c r="J9850" s="72" t="s">
        <v>18</v>
      </c>
      <c r="K9850" s="72" t="s">
        <v>267</v>
      </c>
      <c r="L9850" s="72" t="s">
        <v>268</v>
      </c>
      <c r="M9850" s="72"/>
    </row>
    <row r="9851" spans="2:13" x14ac:dyDescent="0.25">
      <c r="B9851" s="72" t="s">
        <v>143</v>
      </c>
      <c r="C9851" s="72" t="s">
        <v>144</v>
      </c>
      <c r="D9851" s="72" t="s">
        <v>12</v>
      </c>
      <c r="E9851" s="72" t="s">
        <v>349</v>
      </c>
      <c r="F9851" s="73">
        <v>583241</v>
      </c>
      <c r="G9851" s="72" t="s">
        <v>14</v>
      </c>
      <c r="H9851" s="72" t="s">
        <v>15</v>
      </c>
      <c r="I9851" s="72" t="s">
        <v>16</v>
      </c>
      <c r="J9851" s="72" t="s">
        <v>18</v>
      </c>
      <c r="K9851" s="72" t="s">
        <v>214</v>
      </c>
      <c r="L9851" s="72" t="s">
        <v>441</v>
      </c>
      <c r="M9851" s="72" t="s">
        <v>322</v>
      </c>
    </row>
    <row r="9852" spans="2:13" x14ac:dyDescent="0.25">
      <c r="B9852" s="72" t="s">
        <v>143</v>
      </c>
      <c r="C9852" s="72" t="s">
        <v>144</v>
      </c>
      <c r="D9852" s="72" t="s">
        <v>12</v>
      </c>
      <c r="E9852" s="72" t="s">
        <v>219</v>
      </c>
      <c r="F9852" s="73">
        <v>708183</v>
      </c>
      <c r="G9852" s="72" t="s">
        <v>14</v>
      </c>
      <c r="H9852" s="72" t="s">
        <v>15</v>
      </c>
      <c r="I9852" s="72" t="s">
        <v>16</v>
      </c>
      <c r="J9852" s="72" t="s">
        <v>18</v>
      </c>
      <c r="K9852" s="72" t="s">
        <v>214</v>
      </c>
      <c r="L9852" s="72" t="s">
        <v>665</v>
      </c>
      <c r="M9852" s="72"/>
    </row>
    <row r="9853" spans="2:13" x14ac:dyDescent="0.25">
      <c r="B9853" s="72" t="s">
        <v>143</v>
      </c>
      <c r="C9853" s="72" t="s">
        <v>144</v>
      </c>
      <c r="D9853" s="72" t="s">
        <v>12</v>
      </c>
      <c r="E9853" s="72" t="s">
        <v>152</v>
      </c>
      <c r="F9853" s="73">
        <v>-5283</v>
      </c>
      <c r="G9853" s="72" t="s">
        <v>14</v>
      </c>
      <c r="H9853" s="72" t="s">
        <v>155</v>
      </c>
      <c r="I9853" s="72" t="s">
        <v>16</v>
      </c>
      <c r="J9853" s="72" t="s">
        <v>18</v>
      </c>
      <c r="K9853" s="72" t="s">
        <v>147</v>
      </c>
      <c r="L9853" s="72" t="s">
        <v>520</v>
      </c>
      <c r="M9853" s="72"/>
    </row>
    <row r="9854" spans="2:13" x14ac:dyDescent="0.25">
      <c r="B9854" s="72" t="s">
        <v>143</v>
      </c>
      <c r="C9854" s="72" t="s">
        <v>144</v>
      </c>
      <c r="D9854" s="72" t="s">
        <v>12</v>
      </c>
      <c r="E9854" s="72" t="s">
        <v>199</v>
      </c>
      <c r="F9854" s="73">
        <v>559</v>
      </c>
      <c r="G9854" s="72" t="s">
        <v>14</v>
      </c>
      <c r="H9854" s="72" t="s">
        <v>15</v>
      </c>
      <c r="I9854" s="72" t="s">
        <v>16</v>
      </c>
      <c r="J9854" s="72" t="s">
        <v>18</v>
      </c>
      <c r="K9854" s="72" t="s">
        <v>33</v>
      </c>
      <c r="L9854" s="72" t="s">
        <v>778</v>
      </c>
      <c r="M9854" s="72"/>
    </row>
    <row r="9855" spans="2:13" x14ac:dyDescent="0.25">
      <c r="B9855" s="72" t="s">
        <v>143</v>
      </c>
      <c r="C9855" s="72" t="s">
        <v>144</v>
      </c>
      <c r="D9855" s="72" t="s">
        <v>12</v>
      </c>
      <c r="E9855" s="72" t="s">
        <v>328</v>
      </c>
      <c r="F9855" s="73">
        <v>332940</v>
      </c>
      <c r="G9855" s="72" t="s">
        <v>14</v>
      </c>
      <c r="H9855" s="72" t="s">
        <v>15</v>
      </c>
      <c r="I9855" s="72" t="s">
        <v>16</v>
      </c>
      <c r="J9855" s="72" t="s">
        <v>18</v>
      </c>
      <c r="K9855" s="72" t="s">
        <v>147</v>
      </c>
      <c r="L9855" s="72" t="s">
        <v>225</v>
      </c>
      <c r="M9855" s="72" t="s">
        <v>203</v>
      </c>
    </row>
    <row r="9856" spans="2:13" x14ac:dyDescent="0.25">
      <c r="B9856" s="72" t="s">
        <v>143</v>
      </c>
      <c r="C9856" s="72" t="s">
        <v>144</v>
      </c>
      <c r="D9856" s="72" t="s">
        <v>12</v>
      </c>
      <c r="E9856" s="72" t="s">
        <v>188</v>
      </c>
      <c r="F9856" s="73">
        <v>49420</v>
      </c>
      <c r="G9856" s="72" t="s">
        <v>14</v>
      </c>
      <c r="H9856" s="72" t="s">
        <v>15</v>
      </c>
      <c r="I9856" s="72" t="s">
        <v>16</v>
      </c>
      <c r="J9856" s="72" t="s">
        <v>18</v>
      </c>
      <c r="K9856" s="72" t="s">
        <v>33</v>
      </c>
      <c r="L9856" s="72" t="s">
        <v>167</v>
      </c>
      <c r="M9856" s="72" t="s">
        <v>163</v>
      </c>
    </row>
    <row r="9857" spans="2:13" x14ac:dyDescent="0.25">
      <c r="B9857" s="72" t="s">
        <v>143</v>
      </c>
      <c r="C9857" s="72" t="s">
        <v>144</v>
      </c>
      <c r="D9857" s="72" t="s">
        <v>12</v>
      </c>
      <c r="E9857" s="72" t="s">
        <v>646</v>
      </c>
      <c r="F9857" s="73">
        <v>190818</v>
      </c>
      <c r="G9857" s="72" t="s">
        <v>14</v>
      </c>
      <c r="H9857" s="72" t="s">
        <v>15</v>
      </c>
      <c r="I9857" s="72" t="s">
        <v>16</v>
      </c>
      <c r="J9857" s="72" t="s">
        <v>18</v>
      </c>
      <c r="K9857" s="72" t="s">
        <v>21</v>
      </c>
      <c r="L9857" s="72" t="s">
        <v>645</v>
      </c>
      <c r="M9857" s="72"/>
    </row>
    <row r="9858" spans="2:13" x14ac:dyDescent="0.25">
      <c r="B9858" s="72" t="s">
        <v>143</v>
      </c>
      <c r="C9858" s="72" t="s">
        <v>144</v>
      </c>
      <c r="D9858" s="72" t="s">
        <v>12</v>
      </c>
      <c r="E9858" s="72" t="s">
        <v>197</v>
      </c>
      <c r="F9858" s="73">
        <v>557056</v>
      </c>
      <c r="G9858" s="72" t="s">
        <v>14</v>
      </c>
      <c r="H9858" s="72" t="s">
        <v>155</v>
      </c>
      <c r="I9858" s="72" t="s">
        <v>16</v>
      </c>
      <c r="J9858" s="72" t="s">
        <v>18</v>
      </c>
      <c r="K9858" s="72" t="s">
        <v>33</v>
      </c>
      <c r="L9858" s="72" t="s">
        <v>473</v>
      </c>
      <c r="M9858" s="72" t="s">
        <v>163</v>
      </c>
    </row>
    <row r="9859" spans="2:13" x14ac:dyDescent="0.25">
      <c r="B9859" s="72" t="s">
        <v>143</v>
      </c>
      <c r="C9859" s="72" t="s">
        <v>144</v>
      </c>
      <c r="D9859" s="72" t="s">
        <v>12</v>
      </c>
      <c r="E9859" s="72" t="s">
        <v>282</v>
      </c>
      <c r="F9859" s="73">
        <v>-460</v>
      </c>
      <c r="G9859" s="72" t="s">
        <v>14</v>
      </c>
      <c r="H9859" s="72" t="s">
        <v>15</v>
      </c>
      <c r="I9859" s="72" t="s">
        <v>16</v>
      </c>
      <c r="J9859" s="72" t="s">
        <v>18</v>
      </c>
      <c r="K9859" s="72" t="s">
        <v>33</v>
      </c>
      <c r="L9859" s="72" t="s">
        <v>360</v>
      </c>
      <c r="M9859" s="72"/>
    </row>
    <row r="9860" spans="2:13" x14ac:dyDescent="0.25">
      <c r="B9860" s="72" t="s">
        <v>143</v>
      </c>
      <c r="C9860" s="72" t="s">
        <v>144</v>
      </c>
      <c r="D9860" s="72" t="s">
        <v>12</v>
      </c>
      <c r="E9860" s="72" t="s">
        <v>783</v>
      </c>
      <c r="F9860" s="73">
        <v>22184971</v>
      </c>
      <c r="G9860" s="72" t="s">
        <v>14</v>
      </c>
      <c r="H9860" s="72" t="s">
        <v>15</v>
      </c>
      <c r="I9860" s="72" t="s">
        <v>16</v>
      </c>
      <c r="J9860" s="72" t="s">
        <v>18</v>
      </c>
      <c r="K9860" s="72"/>
      <c r="L9860" s="72"/>
      <c r="M9860" s="72" t="s">
        <v>248</v>
      </c>
    </row>
    <row r="9861" spans="2:13" x14ac:dyDescent="0.25">
      <c r="B9861" s="72" t="s">
        <v>143</v>
      </c>
      <c r="C9861" s="72" t="s">
        <v>144</v>
      </c>
      <c r="D9861" s="72" t="s">
        <v>12</v>
      </c>
      <c r="E9861" s="72" t="s">
        <v>181</v>
      </c>
      <c r="F9861" s="73">
        <v>-74</v>
      </c>
      <c r="G9861" s="72" t="s">
        <v>14</v>
      </c>
      <c r="H9861" s="72" t="s">
        <v>155</v>
      </c>
      <c r="I9861" s="72" t="s">
        <v>136</v>
      </c>
      <c r="J9861" s="72" t="s">
        <v>18</v>
      </c>
      <c r="K9861" s="72" t="s">
        <v>21</v>
      </c>
      <c r="L9861" s="72" t="s">
        <v>457</v>
      </c>
      <c r="M9861" s="72"/>
    </row>
    <row r="9862" spans="2:13" x14ac:dyDescent="0.25">
      <c r="B9862" s="72" t="s">
        <v>143</v>
      </c>
      <c r="C9862" s="72" t="s">
        <v>144</v>
      </c>
      <c r="D9862" s="72" t="s">
        <v>12</v>
      </c>
      <c r="E9862" s="72" t="s">
        <v>188</v>
      </c>
      <c r="F9862" s="73">
        <v>124286</v>
      </c>
      <c r="G9862" s="72" t="s">
        <v>14</v>
      </c>
      <c r="H9862" s="72" t="s">
        <v>15</v>
      </c>
      <c r="I9862" s="72" t="s">
        <v>16</v>
      </c>
      <c r="J9862" s="72" t="s">
        <v>18</v>
      </c>
      <c r="K9862" s="72" t="s">
        <v>24</v>
      </c>
      <c r="L9862" s="72" t="s">
        <v>620</v>
      </c>
      <c r="M9862" s="72" t="s">
        <v>163</v>
      </c>
    </row>
    <row r="9863" spans="2:13" x14ac:dyDescent="0.25">
      <c r="B9863" s="72" t="s">
        <v>143</v>
      </c>
      <c r="C9863" s="72" t="s">
        <v>144</v>
      </c>
      <c r="D9863" s="72" t="s">
        <v>12</v>
      </c>
      <c r="E9863" s="72" t="s">
        <v>181</v>
      </c>
      <c r="F9863" s="73">
        <v>-2150</v>
      </c>
      <c r="G9863" s="72" t="s">
        <v>14</v>
      </c>
      <c r="H9863" s="72" t="s">
        <v>155</v>
      </c>
      <c r="I9863" s="72" t="s">
        <v>16</v>
      </c>
      <c r="J9863" s="72" t="s">
        <v>18</v>
      </c>
      <c r="K9863" s="72" t="s">
        <v>33</v>
      </c>
      <c r="L9863" s="72" t="s">
        <v>179</v>
      </c>
      <c r="M9863" s="72"/>
    </row>
    <row r="9864" spans="2:13" x14ac:dyDescent="0.25">
      <c r="B9864" s="72" t="s">
        <v>143</v>
      </c>
      <c r="C9864" s="72" t="s">
        <v>144</v>
      </c>
      <c r="D9864" s="72" t="s">
        <v>12</v>
      </c>
      <c r="E9864" s="72" t="s">
        <v>227</v>
      </c>
      <c r="F9864" s="73">
        <v>26520</v>
      </c>
      <c r="G9864" s="72" t="s">
        <v>14</v>
      </c>
      <c r="H9864" s="72" t="s">
        <v>15</v>
      </c>
      <c r="I9864" s="72" t="s">
        <v>16</v>
      </c>
      <c r="J9864" s="72" t="s">
        <v>18</v>
      </c>
      <c r="K9864" s="72" t="s">
        <v>189</v>
      </c>
      <c r="L9864" s="72" t="s">
        <v>623</v>
      </c>
      <c r="M9864" s="72" t="s">
        <v>191</v>
      </c>
    </row>
    <row r="9865" spans="2:13" x14ac:dyDescent="0.25">
      <c r="B9865" s="72" t="s">
        <v>143</v>
      </c>
      <c r="C9865" s="72" t="s">
        <v>144</v>
      </c>
      <c r="D9865" s="72" t="s">
        <v>12</v>
      </c>
      <c r="E9865" s="72" t="s">
        <v>280</v>
      </c>
      <c r="F9865" s="73">
        <v>17564</v>
      </c>
      <c r="G9865" s="72" t="s">
        <v>14</v>
      </c>
      <c r="H9865" s="72" t="s">
        <v>15</v>
      </c>
      <c r="I9865" s="72" t="s">
        <v>16</v>
      </c>
      <c r="J9865" s="72" t="s">
        <v>18</v>
      </c>
      <c r="K9865" s="72" t="s">
        <v>33</v>
      </c>
      <c r="L9865" s="72" t="s">
        <v>316</v>
      </c>
      <c r="M9865" s="72" t="s">
        <v>203</v>
      </c>
    </row>
    <row r="9866" spans="2:13" x14ac:dyDescent="0.25">
      <c r="B9866" s="72" t="s">
        <v>143</v>
      </c>
      <c r="C9866" s="72" t="s">
        <v>144</v>
      </c>
      <c r="D9866" s="72" t="s">
        <v>12</v>
      </c>
      <c r="E9866" s="72" t="s">
        <v>188</v>
      </c>
      <c r="F9866" s="73">
        <v>154226</v>
      </c>
      <c r="G9866" s="72" t="s">
        <v>14</v>
      </c>
      <c r="H9866" s="72" t="s">
        <v>15</v>
      </c>
      <c r="I9866" s="72" t="s">
        <v>16</v>
      </c>
      <c r="J9866" s="72" t="s">
        <v>18</v>
      </c>
      <c r="K9866" s="72" t="s">
        <v>189</v>
      </c>
      <c r="L9866" s="72" t="s">
        <v>623</v>
      </c>
      <c r="M9866" s="72" t="s">
        <v>151</v>
      </c>
    </row>
    <row r="9867" spans="2:13" x14ac:dyDescent="0.25">
      <c r="B9867" s="72" t="s">
        <v>143</v>
      </c>
      <c r="C9867" s="72" t="s">
        <v>144</v>
      </c>
      <c r="D9867" s="72" t="s">
        <v>12</v>
      </c>
      <c r="E9867" s="72" t="s">
        <v>292</v>
      </c>
      <c r="F9867" s="73">
        <v>116856</v>
      </c>
      <c r="G9867" s="72" t="s">
        <v>14</v>
      </c>
      <c r="H9867" s="72" t="s">
        <v>155</v>
      </c>
      <c r="I9867" s="72" t="s">
        <v>16</v>
      </c>
      <c r="J9867" s="72" t="s">
        <v>18</v>
      </c>
      <c r="K9867" s="72" t="s">
        <v>33</v>
      </c>
      <c r="L9867" s="72" t="s">
        <v>176</v>
      </c>
      <c r="M9867" s="72" t="s">
        <v>522</v>
      </c>
    </row>
    <row r="9868" spans="2:13" x14ac:dyDescent="0.25">
      <c r="B9868" s="72" t="s">
        <v>143</v>
      </c>
      <c r="C9868" s="72" t="s">
        <v>144</v>
      </c>
      <c r="D9868" s="72" t="s">
        <v>12</v>
      </c>
      <c r="E9868" s="72" t="s">
        <v>518</v>
      </c>
      <c r="F9868" s="73">
        <v>80880</v>
      </c>
      <c r="G9868" s="72" t="s">
        <v>14</v>
      </c>
      <c r="H9868" s="72" t="s">
        <v>15</v>
      </c>
      <c r="I9868" s="72" t="s">
        <v>16</v>
      </c>
      <c r="J9868" s="72" t="s">
        <v>18</v>
      </c>
      <c r="K9868" s="72" t="s">
        <v>147</v>
      </c>
      <c r="L9868" s="72" t="s">
        <v>182</v>
      </c>
      <c r="M9868" s="72" t="s">
        <v>384</v>
      </c>
    </row>
    <row r="9869" spans="2:13" x14ac:dyDescent="0.25">
      <c r="B9869" s="72" t="s">
        <v>143</v>
      </c>
      <c r="C9869" s="72" t="s">
        <v>144</v>
      </c>
      <c r="D9869" s="72" t="s">
        <v>12</v>
      </c>
      <c r="E9869" s="72" t="s">
        <v>145</v>
      </c>
      <c r="F9869" s="73">
        <v>-3569</v>
      </c>
      <c r="G9869" s="72" t="s">
        <v>14</v>
      </c>
      <c r="H9869" s="72" t="s">
        <v>15</v>
      </c>
      <c r="I9869" s="72" t="s">
        <v>16</v>
      </c>
      <c r="J9869" s="72" t="s">
        <v>18</v>
      </c>
      <c r="K9869" s="72" t="s">
        <v>33</v>
      </c>
      <c r="L9869" s="72" t="s">
        <v>266</v>
      </c>
      <c r="M9869" s="72"/>
    </row>
    <row r="9870" spans="2:13" x14ac:dyDescent="0.25">
      <c r="B9870" s="72" t="s">
        <v>143</v>
      </c>
      <c r="C9870" s="72" t="s">
        <v>144</v>
      </c>
      <c r="D9870" s="72" t="s">
        <v>12</v>
      </c>
      <c r="E9870" s="72" t="s">
        <v>229</v>
      </c>
      <c r="F9870" s="73">
        <v>-1330</v>
      </c>
      <c r="G9870" s="72" t="s">
        <v>14</v>
      </c>
      <c r="H9870" s="72" t="s">
        <v>155</v>
      </c>
      <c r="I9870" s="72" t="s">
        <v>16</v>
      </c>
      <c r="J9870" s="72" t="s">
        <v>18</v>
      </c>
      <c r="K9870" s="72" t="s">
        <v>33</v>
      </c>
      <c r="L9870" s="72" t="s">
        <v>584</v>
      </c>
      <c r="M9870" s="72"/>
    </row>
    <row r="9871" spans="2:13" x14ac:dyDescent="0.25">
      <c r="B9871" s="72" t="s">
        <v>143</v>
      </c>
      <c r="C9871" s="72" t="s">
        <v>144</v>
      </c>
      <c r="D9871" s="72" t="s">
        <v>12</v>
      </c>
      <c r="E9871" s="72" t="s">
        <v>229</v>
      </c>
      <c r="F9871" s="73">
        <v>-479591</v>
      </c>
      <c r="G9871" s="72" t="s">
        <v>14</v>
      </c>
      <c r="H9871" s="72" t="s">
        <v>15</v>
      </c>
      <c r="I9871" s="72" t="s">
        <v>16</v>
      </c>
      <c r="J9871" s="72" t="s">
        <v>18</v>
      </c>
      <c r="K9871" s="72" t="s">
        <v>33</v>
      </c>
      <c r="L9871" s="72" t="s">
        <v>752</v>
      </c>
      <c r="M9871" s="72"/>
    </row>
    <row r="9872" spans="2:13" x14ac:dyDescent="0.25">
      <c r="B9872" s="72" t="s">
        <v>143</v>
      </c>
      <c r="C9872" s="72" t="s">
        <v>144</v>
      </c>
      <c r="D9872" s="72" t="s">
        <v>12</v>
      </c>
      <c r="E9872" s="72" t="s">
        <v>219</v>
      </c>
      <c r="F9872" s="73">
        <v>933</v>
      </c>
      <c r="G9872" s="72" t="s">
        <v>14</v>
      </c>
      <c r="H9872" s="72" t="s">
        <v>15</v>
      </c>
      <c r="I9872" s="72" t="s">
        <v>16</v>
      </c>
      <c r="J9872" s="72" t="s">
        <v>18</v>
      </c>
      <c r="K9872" s="72" t="s">
        <v>33</v>
      </c>
      <c r="L9872" s="72" t="s">
        <v>583</v>
      </c>
      <c r="M9872" s="72"/>
    </row>
    <row r="9873" spans="2:13" x14ac:dyDescent="0.25">
      <c r="B9873" s="72" t="s">
        <v>143</v>
      </c>
      <c r="C9873" s="72" t="s">
        <v>144</v>
      </c>
      <c r="D9873" s="72" t="s">
        <v>12</v>
      </c>
      <c r="E9873" s="72" t="s">
        <v>199</v>
      </c>
      <c r="F9873" s="73">
        <v>3758</v>
      </c>
      <c r="G9873" s="72" t="s">
        <v>14</v>
      </c>
      <c r="H9873" s="72" t="s">
        <v>15</v>
      </c>
      <c r="I9873" s="72" t="s">
        <v>16</v>
      </c>
      <c r="J9873" s="72" t="s">
        <v>18</v>
      </c>
      <c r="K9873" s="72" t="s">
        <v>33</v>
      </c>
      <c r="L9873" s="72" t="s">
        <v>224</v>
      </c>
      <c r="M9873" s="72"/>
    </row>
    <row r="9874" spans="2:13" x14ac:dyDescent="0.25">
      <c r="B9874" s="72" t="s">
        <v>143</v>
      </c>
      <c r="C9874" s="72" t="s">
        <v>144</v>
      </c>
      <c r="D9874" s="72" t="s">
        <v>12</v>
      </c>
      <c r="E9874" s="72" t="s">
        <v>145</v>
      </c>
      <c r="F9874" s="73">
        <v>-32353</v>
      </c>
      <c r="G9874" s="72" t="s">
        <v>14</v>
      </c>
      <c r="H9874" s="72" t="s">
        <v>155</v>
      </c>
      <c r="I9874" s="72" t="s">
        <v>16</v>
      </c>
      <c r="J9874" s="72" t="s">
        <v>18</v>
      </c>
      <c r="K9874" s="72" t="s">
        <v>33</v>
      </c>
      <c r="L9874" s="72" t="s">
        <v>510</v>
      </c>
      <c r="M9874" s="72"/>
    </row>
    <row r="9875" spans="2:13" x14ac:dyDescent="0.25">
      <c r="B9875" s="72" t="s">
        <v>143</v>
      </c>
      <c r="C9875" s="72" t="s">
        <v>144</v>
      </c>
      <c r="D9875" s="72" t="s">
        <v>12</v>
      </c>
      <c r="E9875" s="72" t="s">
        <v>183</v>
      </c>
      <c r="F9875" s="73">
        <v>38900</v>
      </c>
      <c r="G9875" s="72" t="s">
        <v>14</v>
      </c>
      <c r="H9875" s="72" t="s">
        <v>15</v>
      </c>
      <c r="I9875" s="72" t="s">
        <v>16</v>
      </c>
      <c r="J9875" s="72" t="s">
        <v>18</v>
      </c>
      <c r="K9875" s="72" t="s">
        <v>147</v>
      </c>
      <c r="L9875" s="72" t="s">
        <v>407</v>
      </c>
      <c r="M9875" s="72" t="s">
        <v>163</v>
      </c>
    </row>
    <row r="9876" spans="2:13" x14ac:dyDescent="0.25">
      <c r="B9876" s="72" t="s">
        <v>143</v>
      </c>
      <c r="C9876" s="72" t="s">
        <v>144</v>
      </c>
      <c r="D9876" s="72" t="s">
        <v>12</v>
      </c>
      <c r="E9876" s="72" t="s">
        <v>152</v>
      </c>
      <c r="F9876" s="73">
        <v>-13070</v>
      </c>
      <c r="G9876" s="72" t="s">
        <v>14</v>
      </c>
      <c r="H9876" s="72" t="s">
        <v>155</v>
      </c>
      <c r="I9876" s="72" t="s">
        <v>16</v>
      </c>
      <c r="J9876" s="72" t="s">
        <v>18</v>
      </c>
      <c r="K9876" s="72" t="s">
        <v>33</v>
      </c>
      <c r="L9876" s="72" t="s">
        <v>492</v>
      </c>
      <c r="M9876" s="72"/>
    </row>
    <row r="9877" spans="2:13" x14ac:dyDescent="0.25">
      <c r="B9877" s="72" t="s">
        <v>143</v>
      </c>
      <c r="C9877" s="72" t="s">
        <v>144</v>
      </c>
      <c r="D9877" s="72" t="s">
        <v>12</v>
      </c>
      <c r="E9877" s="72" t="s">
        <v>199</v>
      </c>
      <c r="F9877" s="73">
        <v>401774</v>
      </c>
      <c r="G9877" s="72" t="s">
        <v>14</v>
      </c>
      <c r="H9877" s="72" t="s">
        <v>15</v>
      </c>
      <c r="I9877" s="72" t="s">
        <v>16</v>
      </c>
      <c r="J9877" s="72" t="s">
        <v>18</v>
      </c>
      <c r="K9877" s="72" t="s">
        <v>33</v>
      </c>
      <c r="L9877" s="72" t="s">
        <v>307</v>
      </c>
      <c r="M9877" s="72"/>
    </row>
    <row r="9878" spans="2:13" x14ac:dyDescent="0.25">
      <c r="B9878" s="72" t="s">
        <v>143</v>
      </c>
      <c r="C9878" s="72" t="s">
        <v>144</v>
      </c>
      <c r="D9878" s="72" t="s">
        <v>12</v>
      </c>
      <c r="E9878" s="72" t="s">
        <v>219</v>
      </c>
      <c r="F9878" s="73">
        <v>56685</v>
      </c>
      <c r="G9878" s="72" t="s">
        <v>14</v>
      </c>
      <c r="H9878" s="72" t="s">
        <v>155</v>
      </c>
      <c r="I9878" s="72" t="s">
        <v>16</v>
      </c>
      <c r="J9878" s="72" t="s">
        <v>18</v>
      </c>
      <c r="K9878" s="72" t="s">
        <v>33</v>
      </c>
      <c r="L9878" s="72" t="s">
        <v>194</v>
      </c>
      <c r="M9878" s="72"/>
    </row>
    <row r="9879" spans="2:13" x14ac:dyDescent="0.25">
      <c r="B9879" s="72" t="s">
        <v>143</v>
      </c>
      <c r="C9879" s="72" t="s">
        <v>144</v>
      </c>
      <c r="D9879" s="72" t="s">
        <v>12</v>
      </c>
      <c r="E9879" s="72" t="s">
        <v>183</v>
      </c>
      <c r="F9879" s="73">
        <v>25071</v>
      </c>
      <c r="G9879" s="72" t="s">
        <v>14</v>
      </c>
      <c r="H9879" s="72" t="s">
        <v>15</v>
      </c>
      <c r="I9879" s="72" t="s">
        <v>16</v>
      </c>
      <c r="J9879" s="72" t="s">
        <v>18</v>
      </c>
      <c r="K9879" s="72" t="s">
        <v>184</v>
      </c>
      <c r="L9879" s="72" t="s">
        <v>635</v>
      </c>
      <c r="M9879" s="72" t="s">
        <v>186</v>
      </c>
    </row>
    <row r="9880" spans="2:13" x14ac:dyDescent="0.25">
      <c r="B9880" s="72" t="s">
        <v>143</v>
      </c>
      <c r="C9880" s="72" t="s">
        <v>144</v>
      </c>
      <c r="D9880" s="72" t="s">
        <v>12</v>
      </c>
      <c r="E9880" s="72" t="s">
        <v>181</v>
      </c>
      <c r="F9880" s="73">
        <v>-83</v>
      </c>
      <c r="G9880" s="72" t="s">
        <v>14</v>
      </c>
      <c r="H9880" s="72" t="s">
        <v>15</v>
      </c>
      <c r="I9880" s="72" t="s">
        <v>16</v>
      </c>
      <c r="J9880" s="72" t="s">
        <v>18</v>
      </c>
      <c r="K9880" s="72" t="s">
        <v>33</v>
      </c>
      <c r="L9880" s="72" t="s">
        <v>731</v>
      </c>
      <c r="M9880" s="72"/>
    </row>
    <row r="9881" spans="2:13" x14ac:dyDescent="0.25">
      <c r="B9881" s="72" t="s">
        <v>143</v>
      </c>
      <c r="C9881" s="72" t="s">
        <v>144</v>
      </c>
      <c r="D9881" s="72" t="s">
        <v>12</v>
      </c>
      <c r="E9881" s="72" t="s">
        <v>160</v>
      </c>
      <c r="F9881" s="73">
        <v>32686</v>
      </c>
      <c r="G9881" s="72" t="s">
        <v>14</v>
      </c>
      <c r="H9881" s="72" t="s">
        <v>15</v>
      </c>
      <c r="I9881" s="72" t="s">
        <v>16</v>
      </c>
      <c r="J9881" s="72" t="s">
        <v>18</v>
      </c>
      <c r="K9881" s="72" t="s">
        <v>24</v>
      </c>
      <c r="L9881" s="72" t="s">
        <v>324</v>
      </c>
      <c r="M9881" s="72" t="s">
        <v>248</v>
      </c>
    </row>
    <row r="9882" spans="2:13" x14ac:dyDescent="0.25">
      <c r="B9882" s="72" t="s">
        <v>143</v>
      </c>
      <c r="C9882" s="72" t="s">
        <v>144</v>
      </c>
      <c r="D9882" s="72" t="s">
        <v>12</v>
      </c>
      <c r="E9882" s="72" t="s">
        <v>188</v>
      </c>
      <c r="F9882" s="73">
        <v>67303</v>
      </c>
      <c r="G9882" s="72" t="s">
        <v>14</v>
      </c>
      <c r="H9882" s="72" t="s">
        <v>15</v>
      </c>
      <c r="I9882" s="72" t="s">
        <v>16</v>
      </c>
      <c r="J9882" s="72" t="s">
        <v>18</v>
      </c>
      <c r="K9882" s="72" t="s">
        <v>24</v>
      </c>
      <c r="L9882" s="72" t="s">
        <v>513</v>
      </c>
      <c r="M9882" s="72" t="s">
        <v>163</v>
      </c>
    </row>
    <row r="9883" spans="2:13" x14ac:dyDescent="0.25">
      <c r="B9883" s="72" t="s">
        <v>143</v>
      </c>
      <c r="C9883" s="72" t="s">
        <v>144</v>
      </c>
      <c r="D9883" s="72" t="s">
        <v>12</v>
      </c>
      <c r="E9883" s="72" t="s">
        <v>175</v>
      </c>
      <c r="F9883" s="73">
        <v>-32953</v>
      </c>
      <c r="G9883" s="72" t="s">
        <v>14</v>
      </c>
      <c r="H9883" s="72" t="s">
        <v>15</v>
      </c>
      <c r="I9883" s="72" t="s">
        <v>16</v>
      </c>
      <c r="J9883" s="72" t="s">
        <v>18</v>
      </c>
      <c r="K9883" s="72" t="s">
        <v>147</v>
      </c>
      <c r="L9883" s="72" t="s">
        <v>327</v>
      </c>
      <c r="M9883" s="72"/>
    </row>
    <row r="9884" spans="2:13" x14ac:dyDescent="0.25">
      <c r="B9884" s="72" t="s">
        <v>143</v>
      </c>
      <c r="C9884" s="72" t="s">
        <v>144</v>
      </c>
      <c r="D9884" s="72" t="s">
        <v>12</v>
      </c>
      <c r="E9884" s="72" t="s">
        <v>181</v>
      </c>
      <c r="F9884" s="73">
        <v>-61</v>
      </c>
      <c r="G9884" s="72" t="s">
        <v>14</v>
      </c>
      <c r="H9884" s="72" t="s">
        <v>15</v>
      </c>
      <c r="I9884" s="72" t="s">
        <v>16</v>
      </c>
      <c r="J9884" s="72" t="s">
        <v>18</v>
      </c>
      <c r="K9884" s="72" t="s">
        <v>33</v>
      </c>
      <c r="L9884" s="72" t="s">
        <v>187</v>
      </c>
      <c r="M9884" s="72"/>
    </row>
    <row r="9885" spans="2:13" x14ac:dyDescent="0.25">
      <c r="B9885" s="72" t="s">
        <v>143</v>
      </c>
      <c r="C9885" s="72" t="s">
        <v>144</v>
      </c>
      <c r="D9885" s="72" t="s">
        <v>12</v>
      </c>
      <c r="E9885" s="72" t="s">
        <v>181</v>
      </c>
      <c r="F9885" s="73">
        <v>-1000</v>
      </c>
      <c r="G9885" s="72" t="s">
        <v>14</v>
      </c>
      <c r="H9885" s="72" t="s">
        <v>15</v>
      </c>
      <c r="I9885" s="72" t="s">
        <v>16</v>
      </c>
      <c r="J9885" s="72" t="s">
        <v>18</v>
      </c>
      <c r="K9885" s="72" t="s">
        <v>147</v>
      </c>
      <c r="L9885" s="72" t="s">
        <v>553</v>
      </c>
      <c r="M9885" s="72"/>
    </row>
    <row r="9886" spans="2:13" x14ac:dyDescent="0.25">
      <c r="B9886" s="72" t="s">
        <v>143</v>
      </c>
      <c r="C9886" s="72" t="s">
        <v>144</v>
      </c>
      <c r="D9886" s="72" t="s">
        <v>12</v>
      </c>
      <c r="E9886" s="72" t="s">
        <v>197</v>
      </c>
      <c r="F9886" s="73">
        <v>109785</v>
      </c>
      <c r="G9886" s="72" t="s">
        <v>14</v>
      </c>
      <c r="H9886" s="72" t="s">
        <v>155</v>
      </c>
      <c r="I9886" s="72" t="s">
        <v>136</v>
      </c>
      <c r="J9886" s="72" t="s">
        <v>18</v>
      </c>
      <c r="K9886" s="72" t="s">
        <v>21</v>
      </c>
      <c r="L9886" s="72" t="s">
        <v>352</v>
      </c>
      <c r="M9886" s="72" t="s">
        <v>163</v>
      </c>
    </row>
    <row r="9887" spans="2:13" x14ac:dyDescent="0.25">
      <c r="B9887" s="72" t="s">
        <v>143</v>
      </c>
      <c r="C9887" s="72" t="s">
        <v>144</v>
      </c>
      <c r="D9887" s="72" t="s">
        <v>12</v>
      </c>
      <c r="E9887" s="72" t="s">
        <v>219</v>
      </c>
      <c r="F9887" s="73">
        <v>723</v>
      </c>
      <c r="G9887" s="72" t="s">
        <v>14</v>
      </c>
      <c r="H9887" s="72" t="s">
        <v>15</v>
      </c>
      <c r="I9887" s="72" t="s">
        <v>136</v>
      </c>
      <c r="J9887" s="72" t="s">
        <v>18</v>
      </c>
      <c r="K9887" s="72" t="s">
        <v>33</v>
      </c>
      <c r="L9887" s="72" t="s">
        <v>156</v>
      </c>
      <c r="M9887" s="72"/>
    </row>
    <row r="9888" spans="2:13" x14ac:dyDescent="0.25">
      <c r="B9888" s="72" t="s">
        <v>143</v>
      </c>
      <c r="C9888" s="72" t="s">
        <v>144</v>
      </c>
      <c r="D9888" s="72" t="s">
        <v>12</v>
      </c>
      <c r="E9888" s="72" t="s">
        <v>237</v>
      </c>
      <c r="F9888" s="73">
        <v>150082</v>
      </c>
      <c r="G9888" s="72" t="s">
        <v>14</v>
      </c>
      <c r="H9888" s="72" t="s">
        <v>15</v>
      </c>
      <c r="I9888" s="72" t="s">
        <v>16</v>
      </c>
      <c r="J9888" s="72" t="s">
        <v>18</v>
      </c>
      <c r="K9888" s="72" t="s">
        <v>21</v>
      </c>
      <c r="L9888" s="72" t="s">
        <v>249</v>
      </c>
      <c r="M9888" s="72" t="s">
        <v>248</v>
      </c>
    </row>
    <row r="9889" spans="2:13" x14ac:dyDescent="0.25">
      <c r="B9889" s="72" t="s">
        <v>143</v>
      </c>
      <c r="C9889" s="72" t="s">
        <v>144</v>
      </c>
      <c r="D9889" s="72" t="s">
        <v>12</v>
      </c>
      <c r="E9889" s="72" t="s">
        <v>160</v>
      </c>
      <c r="F9889" s="73">
        <v>81041</v>
      </c>
      <c r="G9889" s="72" t="s">
        <v>14</v>
      </c>
      <c r="H9889" s="72" t="s">
        <v>15</v>
      </c>
      <c r="I9889" s="72" t="s">
        <v>16</v>
      </c>
      <c r="J9889" s="72" t="s">
        <v>18</v>
      </c>
      <c r="K9889" s="72" t="s">
        <v>184</v>
      </c>
      <c r="L9889" s="72" t="s">
        <v>356</v>
      </c>
      <c r="M9889" s="72" t="s">
        <v>186</v>
      </c>
    </row>
    <row r="9890" spans="2:13" x14ac:dyDescent="0.25">
      <c r="B9890" s="72" t="s">
        <v>143</v>
      </c>
      <c r="C9890" s="72" t="s">
        <v>144</v>
      </c>
      <c r="D9890" s="72" t="s">
        <v>12</v>
      </c>
      <c r="E9890" s="72" t="s">
        <v>219</v>
      </c>
      <c r="F9890" s="73">
        <v>53875</v>
      </c>
      <c r="G9890" s="72" t="s">
        <v>14</v>
      </c>
      <c r="H9890" s="72" t="s">
        <v>15</v>
      </c>
      <c r="I9890" s="72" t="s">
        <v>16</v>
      </c>
      <c r="J9890" s="72" t="s">
        <v>18</v>
      </c>
      <c r="K9890" s="72" t="s">
        <v>147</v>
      </c>
      <c r="L9890" s="72" t="s">
        <v>720</v>
      </c>
      <c r="M9890" s="72"/>
    </row>
    <row r="9891" spans="2:13" x14ac:dyDescent="0.25">
      <c r="B9891" s="72" t="s">
        <v>143</v>
      </c>
      <c r="C9891" s="72" t="s">
        <v>144</v>
      </c>
      <c r="D9891" s="72" t="s">
        <v>12</v>
      </c>
      <c r="E9891" s="72" t="s">
        <v>229</v>
      </c>
      <c r="F9891" s="73">
        <v>-108499</v>
      </c>
      <c r="G9891" s="72" t="s">
        <v>14</v>
      </c>
      <c r="H9891" s="72" t="s">
        <v>155</v>
      </c>
      <c r="I9891" s="72" t="s">
        <v>136</v>
      </c>
      <c r="J9891" s="72" t="s">
        <v>18</v>
      </c>
      <c r="K9891" s="72" t="s">
        <v>21</v>
      </c>
      <c r="L9891" s="72" t="s">
        <v>457</v>
      </c>
      <c r="M9891" s="72"/>
    </row>
    <row r="9892" spans="2:13" x14ac:dyDescent="0.25">
      <c r="B9892" s="72" t="s">
        <v>143</v>
      </c>
      <c r="C9892" s="72" t="s">
        <v>144</v>
      </c>
      <c r="D9892" s="72" t="s">
        <v>12</v>
      </c>
      <c r="E9892" s="72" t="s">
        <v>181</v>
      </c>
      <c r="F9892" s="73">
        <v>-8</v>
      </c>
      <c r="G9892" s="72" t="s">
        <v>14</v>
      </c>
      <c r="H9892" s="72" t="s">
        <v>15</v>
      </c>
      <c r="I9892" s="72" t="s">
        <v>16</v>
      </c>
      <c r="J9892" s="72" t="s">
        <v>18</v>
      </c>
      <c r="K9892" s="72" t="s">
        <v>214</v>
      </c>
      <c r="L9892" s="72" t="s">
        <v>605</v>
      </c>
      <c r="M9892" s="72"/>
    </row>
    <row r="9893" spans="2:13" x14ac:dyDescent="0.25">
      <c r="B9893" s="72" t="s">
        <v>143</v>
      </c>
      <c r="C9893" s="72" t="s">
        <v>144</v>
      </c>
      <c r="D9893" s="72" t="s">
        <v>12</v>
      </c>
      <c r="E9893" s="72" t="s">
        <v>282</v>
      </c>
      <c r="F9893" s="73">
        <v>-413</v>
      </c>
      <c r="G9893" s="72" t="s">
        <v>14</v>
      </c>
      <c r="H9893" s="72" t="s">
        <v>15</v>
      </c>
      <c r="I9893" s="72" t="s">
        <v>16</v>
      </c>
      <c r="J9893" s="72" t="s">
        <v>18</v>
      </c>
      <c r="K9893" s="72" t="s">
        <v>147</v>
      </c>
      <c r="L9893" s="72" t="s">
        <v>332</v>
      </c>
      <c r="M9893" s="72"/>
    </row>
    <row r="9894" spans="2:13" x14ac:dyDescent="0.25">
      <c r="B9894" s="72" t="s">
        <v>143</v>
      </c>
      <c r="C9894" s="72" t="s">
        <v>144</v>
      </c>
      <c r="D9894" s="72" t="s">
        <v>12</v>
      </c>
      <c r="E9894" s="72" t="s">
        <v>152</v>
      </c>
      <c r="F9894" s="73">
        <v>-50416</v>
      </c>
      <c r="G9894" s="72" t="s">
        <v>14</v>
      </c>
      <c r="H9894" s="72" t="s">
        <v>15</v>
      </c>
      <c r="I9894" s="72" t="s">
        <v>16</v>
      </c>
      <c r="J9894" s="72" t="s">
        <v>18</v>
      </c>
      <c r="K9894" s="72" t="s">
        <v>161</v>
      </c>
      <c r="L9894" s="72" t="s">
        <v>643</v>
      </c>
      <c r="M9894" s="72"/>
    </row>
    <row r="9895" spans="2:13" x14ac:dyDescent="0.25">
      <c r="B9895" s="72" t="s">
        <v>143</v>
      </c>
      <c r="C9895" s="72" t="s">
        <v>144</v>
      </c>
      <c r="D9895" s="72" t="s">
        <v>12</v>
      </c>
      <c r="E9895" s="72" t="s">
        <v>177</v>
      </c>
      <c r="F9895" s="73">
        <v>12</v>
      </c>
      <c r="G9895" s="72" t="s">
        <v>14</v>
      </c>
      <c r="H9895" s="72" t="s">
        <v>15</v>
      </c>
      <c r="I9895" s="72" t="s">
        <v>16</v>
      </c>
      <c r="J9895" s="72" t="s">
        <v>18</v>
      </c>
      <c r="K9895" s="72" t="s">
        <v>33</v>
      </c>
      <c r="L9895" s="72" t="s">
        <v>741</v>
      </c>
      <c r="M9895" s="72"/>
    </row>
    <row r="9896" spans="2:13" x14ac:dyDescent="0.25">
      <c r="B9896" s="72" t="s">
        <v>143</v>
      </c>
      <c r="C9896" s="72" t="s">
        <v>144</v>
      </c>
      <c r="D9896" s="72" t="s">
        <v>12</v>
      </c>
      <c r="E9896" s="72" t="s">
        <v>177</v>
      </c>
      <c r="F9896" s="73">
        <v>975225</v>
      </c>
      <c r="G9896" s="72" t="s">
        <v>14</v>
      </c>
      <c r="H9896" s="72" t="s">
        <v>15</v>
      </c>
      <c r="I9896" s="72" t="s">
        <v>16</v>
      </c>
      <c r="J9896" s="72" t="s">
        <v>18</v>
      </c>
      <c r="K9896" s="72" t="s">
        <v>21</v>
      </c>
      <c r="L9896" s="72" t="s">
        <v>352</v>
      </c>
      <c r="M9896" s="72"/>
    </row>
    <row r="9897" spans="2:13" x14ac:dyDescent="0.25">
      <c r="B9897" s="72" t="s">
        <v>143</v>
      </c>
      <c r="C9897" s="72" t="s">
        <v>144</v>
      </c>
      <c r="D9897" s="72" t="s">
        <v>12</v>
      </c>
      <c r="E9897" s="72" t="s">
        <v>219</v>
      </c>
      <c r="F9897" s="73">
        <v>3447779</v>
      </c>
      <c r="G9897" s="72" t="s">
        <v>14</v>
      </c>
      <c r="H9897" s="72" t="s">
        <v>15</v>
      </c>
      <c r="I9897" s="72" t="s">
        <v>16</v>
      </c>
      <c r="J9897" s="72" t="s">
        <v>18</v>
      </c>
      <c r="K9897" s="72" t="s">
        <v>147</v>
      </c>
      <c r="L9897" s="72" t="s">
        <v>444</v>
      </c>
      <c r="M9897" s="72"/>
    </row>
    <row r="9898" spans="2:13" x14ac:dyDescent="0.25">
      <c r="B9898" s="72" t="s">
        <v>143</v>
      </c>
      <c r="C9898" s="72" t="s">
        <v>144</v>
      </c>
      <c r="D9898" s="72" t="s">
        <v>12</v>
      </c>
      <c r="E9898" s="72" t="s">
        <v>229</v>
      </c>
      <c r="F9898" s="73">
        <v>-570676</v>
      </c>
      <c r="G9898" s="72" t="s">
        <v>14</v>
      </c>
      <c r="H9898" s="72" t="s">
        <v>15</v>
      </c>
      <c r="I9898" s="72" t="s">
        <v>16</v>
      </c>
      <c r="J9898" s="72" t="s">
        <v>18</v>
      </c>
      <c r="K9898" s="72" t="s">
        <v>161</v>
      </c>
      <c r="L9898" s="72" t="s">
        <v>180</v>
      </c>
      <c r="M9898" s="72"/>
    </row>
    <row r="9899" spans="2:13" x14ac:dyDescent="0.25">
      <c r="B9899" s="72" t="s">
        <v>143</v>
      </c>
      <c r="C9899" s="72" t="s">
        <v>144</v>
      </c>
      <c r="D9899" s="72" t="s">
        <v>12</v>
      </c>
      <c r="E9899" s="72" t="s">
        <v>188</v>
      </c>
      <c r="F9899" s="73">
        <v>523251</v>
      </c>
      <c r="G9899" s="72" t="s">
        <v>14</v>
      </c>
      <c r="H9899" s="72" t="s">
        <v>155</v>
      </c>
      <c r="I9899" s="72" t="s">
        <v>16</v>
      </c>
      <c r="J9899" s="72" t="s">
        <v>18</v>
      </c>
      <c r="K9899" s="72" t="s">
        <v>267</v>
      </c>
      <c r="L9899" s="72" t="s">
        <v>659</v>
      </c>
      <c r="M9899" s="72" t="s">
        <v>191</v>
      </c>
    </row>
    <row r="9900" spans="2:13" x14ac:dyDescent="0.25">
      <c r="B9900" s="72" t="s">
        <v>143</v>
      </c>
      <c r="C9900" s="72" t="s">
        <v>144</v>
      </c>
      <c r="D9900" s="72" t="s">
        <v>12</v>
      </c>
      <c r="E9900" s="72" t="s">
        <v>229</v>
      </c>
      <c r="F9900" s="73">
        <v>-1764</v>
      </c>
      <c r="G9900" s="72" t="s">
        <v>14</v>
      </c>
      <c r="H9900" s="72" t="s">
        <v>15</v>
      </c>
      <c r="I9900" s="72" t="s">
        <v>16</v>
      </c>
      <c r="J9900" s="72" t="s">
        <v>18</v>
      </c>
      <c r="K9900" s="72" t="s">
        <v>24</v>
      </c>
      <c r="L9900" s="72" t="s">
        <v>40</v>
      </c>
      <c r="M9900" s="72"/>
    </row>
    <row r="9901" spans="2:13" x14ac:dyDescent="0.25">
      <c r="B9901" s="72" t="s">
        <v>143</v>
      </c>
      <c r="C9901" s="72" t="s">
        <v>144</v>
      </c>
      <c r="D9901" s="72" t="s">
        <v>12</v>
      </c>
      <c r="E9901" s="72" t="s">
        <v>852</v>
      </c>
      <c r="F9901" s="73">
        <v>-51351</v>
      </c>
      <c r="G9901" s="72" t="s">
        <v>14</v>
      </c>
      <c r="H9901" s="72" t="s">
        <v>155</v>
      </c>
      <c r="I9901" s="72" t="s">
        <v>16</v>
      </c>
      <c r="J9901" s="72" t="s">
        <v>18</v>
      </c>
      <c r="K9901" s="72" t="s">
        <v>24</v>
      </c>
      <c r="L9901" s="72" t="s">
        <v>304</v>
      </c>
      <c r="M9901" s="72"/>
    </row>
    <row r="9902" spans="2:13" x14ac:dyDescent="0.25">
      <c r="B9902" s="72" t="s">
        <v>143</v>
      </c>
      <c r="C9902" s="72" t="s">
        <v>144</v>
      </c>
      <c r="D9902" s="72" t="s">
        <v>12</v>
      </c>
      <c r="E9902" s="72" t="s">
        <v>209</v>
      </c>
      <c r="F9902" s="73">
        <v>428845</v>
      </c>
      <c r="G9902" s="72" t="s">
        <v>14</v>
      </c>
      <c r="H9902" s="72" t="s">
        <v>15</v>
      </c>
      <c r="I9902" s="72" t="s">
        <v>16</v>
      </c>
      <c r="J9902" s="72" t="s">
        <v>18</v>
      </c>
      <c r="K9902" s="72" t="s">
        <v>147</v>
      </c>
      <c r="L9902" s="72" t="s">
        <v>374</v>
      </c>
      <c r="M9902" s="72" t="s">
        <v>159</v>
      </c>
    </row>
    <row r="9903" spans="2:13" x14ac:dyDescent="0.25">
      <c r="B9903" s="72" t="s">
        <v>143</v>
      </c>
      <c r="C9903" s="72" t="s">
        <v>144</v>
      </c>
      <c r="D9903" s="72" t="s">
        <v>12</v>
      </c>
      <c r="E9903" s="72" t="s">
        <v>145</v>
      </c>
      <c r="F9903" s="73">
        <v>-3131</v>
      </c>
      <c r="G9903" s="72" t="s">
        <v>14</v>
      </c>
      <c r="H9903" s="72" t="s">
        <v>15</v>
      </c>
      <c r="I9903" s="72" t="s">
        <v>16</v>
      </c>
      <c r="J9903" s="72" t="s">
        <v>18</v>
      </c>
      <c r="K9903" s="72" t="s">
        <v>214</v>
      </c>
      <c r="L9903" s="72" t="s">
        <v>605</v>
      </c>
      <c r="M9903" s="72"/>
    </row>
    <row r="9904" spans="2:13" x14ac:dyDescent="0.25">
      <c r="B9904" s="72" t="s">
        <v>143</v>
      </c>
      <c r="C9904" s="72" t="s">
        <v>144</v>
      </c>
      <c r="D9904" s="72" t="s">
        <v>12</v>
      </c>
      <c r="E9904" s="72" t="s">
        <v>227</v>
      </c>
      <c r="F9904" s="73">
        <v>133768</v>
      </c>
      <c r="G9904" s="72" t="s">
        <v>14</v>
      </c>
      <c r="H9904" s="72" t="s">
        <v>155</v>
      </c>
      <c r="I9904" s="72" t="s">
        <v>16</v>
      </c>
      <c r="J9904" s="72" t="s">
        <v>18</v>
      </c>
      <c r="K9904" s="72" t="s">
        <v>33</v>
      </c>
      <c r="L9904" s="72" t="s">
        <v>344</v>
      </c>
      <c r="M9904" s="72" t="s">
        <v>163</v>
      </c>
    </row>
    <row r="9905" spans="2:13" x14ac:dyDescent="0.25">
      <c r="B9905" s="72" t="s">
        <v>143</v>
      </c>
      <c r="C9905" s="72" t="s">
        <v>144</v>
      </c>
      <c r="D9905" s="72" t="s">
        <v>12</v>
      </c>
      <c r="E9905" s="72" t="s">
        <v>242</v>
      </c>
      <c r="F9905" s="73">
        <v>-4521</v>
      </c>
      <c r="G9905" s="72" t="s">
        <v>14</v>
      </c>
      <c r="H9905" s="72" t="s">
        <v>155</v>
      </c>
      <c r="I9905" s="72" t="s">
        <v>16</v>
      </c>
      <c r="J9905" s="72" t="s">
        <v>18</v>
      </c>
      <c r="K9905" s="72" t="s">
        <v>33</v>
      </c>
      <c r="L9905" s="72" t="s">
        <v>301</v>
      </c>
      <c r="M9905" s="72"/>
    </row>
    <row r="9906" spans="2:13" x14ac:dyDescent="0.25">
      <c r="B9906" s="72" t="s">
        <v>143</v>
      </c>
      <c r="C9906" s="72" t="s">
        <v>144</v>
      </c>
      <c r="D9906" s="72" t="s">
        <v>12</v>
      </c>
      <c r="E9906" s="72" t="s">
        <v>201</v>
      </c>
      <c r="F9906" s="73">
        <v>7023374</v>
      </c>
      <c r="G9906" s="72" t="s">
        <v>14</v>
      </c>
      <c r="H9906" s="72" t="s">
        <v>155</v>
      </c>
      <c r="I9906" s="72" t="s">
        <v>16</v>
      </c>
      <c r="J9906" s="72" t="s">
        <v>18</v>
      </c>
      <c r="K9906" s="72" t="s">
        <v>267</v>
      </c>
      <c r="L9906" s="72" t="s">
        <v>603</v>
      </c>
      <c r="M9906" s="72" t="s">
        <v>322</v>
      </c>
    </row>
    <row r="9907" spans="2:13" x14ac:dyDescent="0.25">
      <c r="B9907" s="72" t="s">
        <v>143</v>
      </c>
      <c r="C9907" s="72" t="s">
        <v>144</v>
      </c>
      <c r="D9907" s="72" t="s">
        <v>12</v>
      </c>
      <c r="E9907" s="72" t="s">
        <v>199</v>
      </c>
      <c r="F9907" s="73">
        <v>4650</v>
      </c>
      <c r="G9907" s="72" t="s">
        <v>14</v>
      </c>
      <c r="H9907" s="72" t="s">
        <v>15</v>
      </c>
      <c r="I9907" s="72" t="s">
        <v>136</v>
      </c>
      <c r="J9907" s="72" t="s">
        <v>18</v>
      </c>
      <c r="K9907" s="72" t="s">
        <v>21</v>
      </c>
      <c r="L9907" s="72" t="s">
        <v>711</v>
      </c>
      <c r="M9907" s="72"/>
    </row>
    <row r="9908" spans="2:13" x14ac:dyDescent="0.25">
      <c r="B9908" s="72" t="s">
        <v>143</v>
      </c>
      <c r="C9908" s="72" t="s">
        <v>144</v>
      </c>
      <c r="D9908" s="72" t="s">
        <v>12</v>
      </c>
      <c r="E9908" s="72" t="s">
        <v>160</v>
      </c>
      <c r="F9908" s="73">
        <v>2787</v>
      </c>
      <c r="G9908" s="72" t="s">
        <v>14</v>
      </c>
      <c r="H9908" s="72" t="s">
        <v>15</v>
      </c>
      <c r="I9908" s="72" t="s">
        <v>16</v>
      </c>
      <c r="J9908" s="72" t="s">
        <v>18</v>
      </c>
      <c r="K9908" s="72" t="s">
        <v>257</v>
      </c>
      <c r="L9908" s="72" t="s">
        <v>554</v>
      </c>
      <c r="M9908" s="72" t="s">
        <v>151</v>
      </c>
    </row>
    <row r="9909" spans="2:13" x14ac:dyDescent="0.25">
      <c r="B9909" s="72" t="s">
        <v>143</v>
      </c>
      <c r="C9909" s="72" t="s">
        <v>144</v>
      </c>
      <c r="D9909" s="72" t="s">
        <v>12</v>
      </c>
      <c r="E9909" s="72" t="s">
        <v>229</v>
      </c>
      <c r="F9909" s="73">
        <v>-1641</v>
      </c>
      <c r="G9909" s="72" t="s">
        <v>14</v>
      </c>
      <c r="H9909" s="72" t="s">
        <v>15</v>
      </c>
      <c r="I9909" s="72" t="s">
        <v>16</v>
      </c>
      <c r="J9909" s="72" t="s">
        <v>18</v>
      </c>
      <c r="K9909" s="72" t="s">
        <v>33</v>
      </c>
      <c r="L9909" s="72" t="s">
        <v>462</v>
      </c>
      <c r="M9909" s="72"/>
    </row>
    <row r="9910" spans="2:13" x14ac:dyDescent="0.25">
      <c r="B9910" s="72" t="s">
        <v>143</v>
      </c>
      <c r="C9910" s="72" t="s">
        <v>144</v>
      </c>
      <c r="D9910" s="72" t="s">
        <v>12</v>
      </c>
      <c r="E9910" s="72" t="s">
        <v>242</v>
      </c>
      <c r="F9910" s="73">
        <v>-848</v>
      </c>
      <c r="G9910" s="72" t="s">
        <v>14</v>
      </c>
      <c r="H9910" s="72" t="s">
        <v>15</v>
      </c>
      <c r="I9910" s="72" t="s">
        <v>16</v>
      </c>
      <c r="J9910" s="72" t="s">
        <v>18</v>
      </c>
      <c r="K9910" s="72" t="s">
        <v>147</v>
      </c>
      <c r="L9910" s="72" t="s">
        <v>520</v>
      </c>
      <c r="M9910" s="72"/>
    </row>
    <row r="9911" spans="2:13" x14ac:dyDescent="0.25">
      <c r="B9911" s="72" t="s">
        <v>143</v>
      </c>
      <c r="C9911" s="72" t="s">
        <v>144</v>
      </c>
      <c r="D9911" s="72" t="s">
        <v>12</v>
      </c>
      <c r="E9911" s="72" t="s">
        <v>157</v>
      </c>
      <c r="F9911" s="73">
        <v>84387</v>
      </c>
      <c r="G9911" s="72" t="s">
        <v>14</v>
      </c>
      <c r="H9911" s="72" t="s">
        <v>155</v>
      </c>
      <c r="I9911" s="72" t="s">
        <v>16</v>
      </c>
      <c r="J9911" s="72" t="s">
        <v>18</v>
      </c>
      <c r="K9911" s="72" t="s">
        <v>33</v>
      </c>
      <c r="L9911" s="72" t="s">
        <v>256</v>
      </c>
      <c r="M9911" s="72" t="s">
        <v>322</v>
      </c>
    </row>
    <row r="9912" spans="2:13" x14ac:dyDescent="0.25">
      <c r="B9912" s="72" t="s">
        <v>143</v>
      </c>
      <c r="C9912" s="72" t="s">
        <v>144</v>
      </c>
      <c r="D9912" s="72" t="s">
        <v>12</v>
      </c>
      <c r="E9912" s="72" t="s">
        <v>188</v>
      </c>
      <c r="F9912" s="73">
        <v>5492065</v>
      </c>
      <c r="G9912" s="72" t="s">
        <v>14</v>
      </c>
      <c r="H9912" s="72" t="s">
        <v>15</v>
      </c>
      <c r="I9912" s="72" t="s">
        <v>16</v>
      </c>
      <c r="J9912" s="72" t="s">
        <v>18</v>
      </c>
      <c r="K9912" s="72" t="s">
        <v>214</v>
      </c>
      <c r="L9912" s="72" t="s">
        <v>614</v>
      </c>
      <c r="M9912" s="72" t="s">
        <v>248</v>
      </c>
    </row>
    <row r="9913" spans="2:13" x14ac:dyDescent="0.25">
      <c r="B9913" s="72" t="s">
        <v>143</v>
      </c>
      <c r="C9913" s="72" t="s">
        <v>144</v>
      </c>
      <c r="D9913" s="72" t="s">
        <v>12</v>
      </c>
      <c r="E9913" s="72" t="s">
        <v>188</v>
      </c>
      <c r="F9913" s="73">
        <v>282160</v>
      </c>
      <c r="G9913" s="72" t="s">
        <v>14</v>
      </c>
      <c r="H9913" s="72" t="s">
        <v>155</v>
      </c>
      <c r="I9913" s="72" t="s">
        <v>16</v>
      </c>
      <c r="J9913" s="72" t="s">
        <v>18</v>
      </c>
      <c r="K9913" s="72" t="s">
        <v>21</v>
      </c>
      <c r="L9913" s="72" t="s">
        <v>198</v>
      </c>
      <c r="M9913" s="72" t="s">
        <v>163</v>
      </c>
    </row>
    <row r="9914" spans="2:13" x14ac:dyDescent="0.25">
      <c r="B9914" s="72" t="s">
        <v>143</v>
      </c>
      <c r="C9914" s="72" t="s">
        <v>144</v>
      </c>
      <c r="D9914" s="72" t="s">
        <v>12</v>
      </c>
      <c r="E9914" s="72" t="s">
        <v>188</v>
      </c>
      <c r="F9914" s="73">
        <v>58174</v>
      </c>
      <c r="G9914" s="72" t="s">
        <v>14</v>
      </c>
      <c r="H9914" s="72" t="s">
        <v>155</v>
      </c>
      <c r="I9914" s="72" t="s">
        <v>16</v>
      </c>
      <c r="J9914" s="72" t="s">
        <v>18</v>
      </c>
      <c r="K9914" s="72" t="s">
        <v>147</v>
      </c>
      <c r="L9914" s="72" t="s">
        <v>517</v>
      </c>
      <c r="M9914" s="72" t="s">
        <v>163</v>
      </c>
    </row>
    <row r="9915" spans="2:13" x14ac:dyDescent="0.25">
      <c r="B9915" s="72" t="s">
        <v>143</v>
      </c>
      <c r="C9915" s="72" t="s">
        <v>144</v>
      </c>
      <c r="D9915" s="72" t="s">
        <v>12</v>
      </c>
      <c r="E9915" s="72" t="s">
        <v>160</v>
      </c>
      <c r="F9915" s="73">
        <v>54465</v>
      </c>
      <c r="G9915" s="72" t="s">
        <v>14</v>
      </c>
      <c r="H9915" s="72" t="s">
        <v>15</v>
      </c>
      <c r="I9915" s="72" t="s">
        <v>16</v>
      </c>
      <c r="J9915" s="72" t="s">
        <v>18</v>
      </c>
      <c r="K9915" s="72" t="s">
        <v>168</v>
      </c>
      <c r="L9915" s="72" t="s">
        <v>296</v>
      </c>
      <c r="M9915" s="72" t="s">
        <v>163</v>
      </c>
    </row>
    <row r="9916" spans="2:13" x14ac:dyDescent="0.25">
      <c r="B9916" s="72" t="s">
        <v>143</v>
      </c>
      <c r="C9916" s="72" t="s">
        <v>144</v>
      </c>
      <c r="D9916" s="72" t="s">
        <v>12</v>
      </c>
      <c r="E9916" s="72" t="s">
        <v>201</v>
      </c>
      <c r="F9916" s="73">
        <v>158330</v>
      </c>
      <c r="G9916" s="72" t="s">
        <v>14</v>
      </c>
      <c r="H9916" s="72" t="s">
        <v>15</v>
      </c>
      <c r="I9916" s="72" t="s">
        <v>16</v>
      </c>
      <c r="J9916" s="72" t="s">
        <v>18</v>
      </c>
      <c r="K9916" s="72" t="s">
        <v>147</v>
      </c>
      <c r="L9916" s="72" t="s">
        <v>467</v>
      </c>
      <c r="M9916" s="72" t="s">
        <v>322</v>
      </c>
    </row>
    <row r="9917" spans="2:13" x14ac:dyDescent="0.25">
      <c r="B9917" s="72" t="s">
        <v>143</v>
      </c>
      <c r="C9917" s="72" t="s">
        <v>144</v>
      </c>
      <c r="D9917" s="72" t="s">
        <v>12</v>
      </c>
      <c r="E9917" s="72" t="s">
        <v>237</v>
      </c>
      <c r="F9917" s="73">
        <v>26666</v>
      </c>
      <c r="G9917" s="72" t="s">
        <v>14</v>
      </c>
      <c r="H9917" s="72" t="s">
        <v>15</v>
      </c>
      <c r="I9917" s="72" t="s">
        <v>16</v>
      </c>
      <c r="J9917" s="72" t="s">
        <v>18</v>
      </c>
      <c r="K9917" s="72" t="s">
        <v>33</v>
      </c>
      <c r="L9917" s="72" t="s">
        <v>649</v>
      </c>
      <c r="M9917" s="72" t="s">
        <v>151</v>
      </c>
    </row>
    <row r="9918" spans="2:13" x14ac:dyDescent="0.25">
      <c r="B9918" s="72" t="s">
        <v>143</v>
      </c>
      <c r="C9918" s="72" t="s">
        <v>144</v>
      </c>
      <c r="D9918" s="72" t="s">
        <v>12</v>
      </c>
      <c r="E9918" s="72" t="s">
        <v>188</v>
      </c>
      <c r="F9918" s="73">
        <v>2652076</v>
      </c>
      <c r="G9918" s="72" t="s">
        <v>14</v>
      </c>
      <c r="H9918" s="72" t="s">
        <v>15</v>
      </c>
      <c r="I9918" s="72" t="s">
        <v>16</v>
      </c>
      <c r="J9918" s="72" t="s">
        <v>18</v>
      </c>
      <c r="K9918" s="72" t="s">
        <v>33</v>
      </c>
      <c r="L9918" s="72" t="s">
        <v>402</v>
      </c>
      <c r="M9918" s="72" t="s">
        <v>191</v>
      </c>
    </row>
    <row r="9919" spans="2:13" x14ac:dyDescent="0.25">
      <c r="B9919" s="72" t="s">
        <v>143</v>
      </c>
      <c r="C9919" s="72" t="s">
        <v>144</v>
      </c>
      <c r="D9919" s="72" t="s">
        <v>12</v>
      </c>
      <c r="E9919" s="72" t="s">
        <v>145</v>
      </c>
      <c r="F9919" s="73">
        <v>-14441</v>
      </c>
      <c r="G9919" s="72" t="s">
        <v>14</v>
      </c>
      <c r="H9919" s="72" t="s">
        <v>15</v>
      </c>
      <c r="I9919" s="72" t="s">
        <v>16</v>
      </c>
      <c r="J9919" s="72" t="s">
        <v>18</v>
      </c>
      <c r="K9919" s="72" t="s">
        <v>147</v>
      </c>
      <c r="L9919" s="72" t="s">
        <v>476</v>
      </c>
      <c r="M9919" s="72"/>
    </row>
    <row r="9920" spans="2:13" x14ac:dyDescent="0.25">
      <c r="B9920" s="72" t="s">
        <v>143</v>
      </c>
      <c r="C9920" s="72" t="s">
        <v>144</v>
      </c>
      <c r="D9920" s="72" t="s">
        <v>12</v>
      </c>
      <c r="E9920" s="72" t="s">
        <v>188</v>
      </c>
      <c r="F9920" s="73">
        <v>3150678</v>
      </c>
      <c r="G9920" s="72" t="s">
        <v>14</v>
      </c>
      <c r="H9920" s="72" t="s">
        <v>155</v>
      </c>
      <c r="I9920" s="72" t="s">
        <v>16</v>
      </c>
      <c r="J9920" s="72" t="s">
        <v>18</v>
      </c>
      <c r="K9920" s="72" t="s">
        <v>33</v>
      </c>
      <c r="L9920" s="72" t="s">
        <v>289</v>
      </c>
      <c r="M9920" s="72" t="s">
        <v>163</v>
      </c>
    </row>
    <row r="9921" spans="2:13" x14ac:dyDescent="0.25">
      <c r="B9921" s="72" t="s">
        <v>143</v>
      </c>
      <c r="C9921" s="72" t="s">
        <v>144</v>
      </c>
      <c r="D9921" s="72" t="s">
        <v>12</v>
      </c>
      <c r="E9921" s="72" t="s">
        <v>160</v>
      </c>
      <c r="F9921" s="73">
        <v>28481</v>
      </c>
      <c r="G9921" s="72" t="s">
        <v>14</v>
      </c>
      <c r="H9921" s="72" t="s">
        <v>15</v>
      </c>
      <c r="I9921" s="72" t="s">
        <v>16</v>
      </c>
      <c r="J9921" s="72" t="s">
        <v>18</v>
      </c>
      <c r="K9921" s="72" t="s">
        <v>33</v>
      </c>
      <c r="L9921" s="72" t="s">
        <v>224</v>
      </c>
      <c r="M9921" s="72" t="s">
        <v>163</v>
      </c>
    </row>
    <row r="9922" spans="2:13" x14ac:dyDescent="0.25">
      <c r="B9922" s="72" t="s">
        <v>143</v>
      </c>
      <c r="C9922" s="72" t="s">
        <v>144</v>
      </c>
      <c r="D9922" s="72" t="s">
        <v>12</v>
      </c>
      <c r="E9922" s="72" t="s">
        <v>229</v>
      </c>
      <c r="F9922" s="73">
        <v>-81659</v>
      </c>
      <c r="G9922" s="72" t="s">
        <v>14</v>
      </c>
      <c r="H9922" s="72" t="s">
        <v>15</v>
      </c>
      <c r="I9922" s="72" t="s">
        <v>16</v>
      </c>
      <c r="J9922" s="72" t="s">
        <v>18</v>
      </c>
      <c r="K9922" s="72" t="s">
        <v>147</v>
      </c>
      <c r="L9922" s="72" t="s">
        <v>196</v>
      </c>
      <c r="M9922" s="72"/>
    </row>
    <row r="9923" spans="2:13" x14ac:dyDescent="0.25">
      <c r="B9923" s="72" t="s">
        <v>143</v>
      </c>
      <c r="C9923" s="72" t="s">
        <v>144</v>
      </c>
      <c r="D9923" s="72" t="s">
        <v>12</v>
      </c>
      <c r="E9923" s="72" t="s">
        <v>177</v>
      </c>
      <c r="F9923" s="73">
        <v>183134</v>
      </c>
      <c r="G9923" s="72" t="s">
        <v>14</v>
      </c>
      <c r="H9923" s="72" t="s">
        <v>15</v>
      </c>
      <c r="I9923" s="72" t="s">
        <v>16</v>
      </c>
      <c r="J9923" s="72" t="s">
        <v>18</v>
      </c>
      <c r="K9923" s="72" t="s">
        <v>33</v>
      </c>
      <c r="L9923" s="72" t="s">
        <v>256</v>
      </c>
      <c r="M9923" s="72"/>
    </row>
    <row r="9924" spans="2:13" x14ac:dyDescent="0.25">
      <c r="B9924" s="72" t="s">
        <v>143</v>
      </c>
      <c r="C9924" s="72" t="s">
        <v>144</v>
      </c>
      <c r="D9924" s="72" t="s">
        <v>12</v>
      </c>
      <c r="E9924" s="72" t="s">
        <v>335</v>
      </c>
      <c r="F9924" s="73">
        <v>2856207</v>
      </c>
      <c r="G9924" s="72" t="s">
        <v>14</v>
      </c>
      <c r="H9924" s="72" t="s">
        <v>15</v>
      </c>
      <c r="I9924" s="72" t="s">
        <v>16</v>
      </c>
      <c r="J9924" s="72" t="s">
        <v>18</v>
      </c>
      <c r="K9924" s="72" t="s">
        <v>21</v>
      </c>
      <c r="L9924" s="72" t="s">
        <v>457</v>
      </c>
      <c r="M9924" s="72" t="s">
        <v>203</v>
      </c>
    </row>
    <row r="9925" spans="2:13" x14ac:dyDescent="0.25">
      <c r="B9925" s="72" t="s">
        <v>143</v>
      </c>
      <c r="C9925" s="72" t="s">
        <v>144</v>
      </c>
      <c r="D9925" s="72" t="s">
        <v>12</v>
      </c>
      <c r="E9925" s="72" t="s">
        <v>157</v>
      </c>
      <c r="F9925" s="73">
        <v>206449</v>
      </c>
      <c r="G9925" s="72" t="s">
        <v>14</v>
      </c>
      <c r="H9925" s="72" t="s">
        <v>15</v>
      </c>
      <c r="I9925" s="72" t="s">
        <v>16</v>
      </c>
      <c r="J9925" s="72" t="s">
        <v>18</v>
      </c>
      <c r="K9925" s="72" t="s">
        <v>184</v>
      </c>
      <c r="L9925" s="72" t="s">
        <v>351</v>
      </c>
      <c r="M9925" s="72" t="s">
        <v>334</v>
      </c>
    </row>
    <row r="9926" spans="2:13" x14ac:dyDescent="0.25">
      <c r="B9926" s="72" t="s">
        <v>143</v>
      </c>
      <c r="C9926" s="72" t="s">
        <v>144</v>
      </c>
      <c r="D9926" s="72" t="s">
        <v>12</v>
      </c>
      <c r="E9926" s="72" t="s">
        <v>282</v>
      </c>
      <c r="F9926" s="73">
        <v>-32158</v>
      </c>
      <c r="G9926" s="72" t="s">
        <v>14</v>
      </c>
      <c r="H9926" s="72" t="s">
        <v>15</v>
      </c>
      <c r="I9926" s="72" t="s">
        <v>16</v>
      </c>
      <c r="J9926" s="72" t="s">
        <v>18</v>
      </c>
      <c r="K9926" s="72" t="s">
        <v>257</v>
      </c>
      <c r="L9926" s="72" t="s">
        <v>718</v>
      </c>
      <c r="M9926" s="72"/>
    </row>
    <row r="9927" spans="2:13" x14ac:dyDescent="0.25">
      <c r="B9927" s="72" t="s">
        <v>143</v>
      </c>
      <c r="C9927" s="72" t="s">
        <v>144</v>
      </c>
      <c r="D9927" s="72" t="s">
        <v>12</v>
      </c>
      <c r="E9927" s="72" t="s">
        <v>199</v>
      </c>
      <c r="F9927" s="73">
        <v>5606</v>
      </c>
      <c r="G9927" s="72" t="s">
        <v>14</v>
      </c>
      <c r="H9927" s="72" t="s">
        <v>15</v>
      </c>
      <c r="I9927" s="72" t="s">
        <v>16</v>
      </c>
      <c r="J9927" s="72" t="s">
        <v>18</v>
      </c>
      <c r="K9927" s="72" t="s">
        <v>303</v>
      </c>
      <c r="L9927" s="72" t="s">
        <v>712</v>
      </c>
      <c r="M9927" s="72"/>
    </row>
    <row r="9928" spans="2:13" x14ac:dyDescent="0.25">
      <c r="B9928" s="72" t="s">
        <v>143</v>
      </c>
      <c r="C9928" s="72" t="s">
        <v>144</v>
      </c>
      <c r="D9928" s="72" t="s">
        <v>12</v>
      </c>
      <c r="E9928" s="72" t="s">
        <v>160</v>
      </c>
      <c r="F9928" s="73">
        <v>178252</v>
      </c>
      <c r="G9928" s="72" t="s">
        <v>14</v>
      </c>
      <c r="H9928" s="72" t="s">
        <v>155</v>
      </c>
      <c r="I9928" s="72" t="s">
        <v>16</v>
      </c>
      <c r="J9928" s="72" t="s">
        <v>18</v>
      </c>
      <c r="K9928" s="72" t="s">
        <v>33</v>
      </c>
      <c r="L9928" s="72" t="s">
        <v>339</v>
      </c>
      <c r="M9928" s="72" t="s">
        <v>163</v>
      </c>
    </row>
    <row r="9929" spans="2:13" x14ac:dyDescent="0.25">
      <c r="B9929" s="72" t="s">
        <v>143</v>
      </c>
      <c r="C9929" s="72" t="s">
        <v>144</v>
      </c>
      <c r="D9929" s="72" t="s">
        <v>12</v>
      </c>
      <c r="E9929" s="72" t="s">
        <v>181</v>
      </c>
      <c r="F9929" s="73">
        <v>-58568</v>
      </c>
      <c r="G9929" s="72" t="s">
        <v>14</v>
      </c>
      <c r="H9929" s="72" t="s">
        <v>15</v>
      </c>
      <c r="I9929" s="72" t="s">
        <v>16</v>
      </c>
      <c r="J9929" s="72" t="s">
        <v>18</v>
      </c>
      <c r="K9929" s="72" t="s">
        <v>184</v>
      </c>
      <c r="L9929" s="72" t="s">
        <v>351</v>
      </c>
      <c r="M9929" s="72"/>
    </row>
    <row r="9930" spans="2:13" x14ac:dyDescent="0.25">
      <c r="B9930" s="72" t="s">
        <v>143</v>
      </c>
      <c r="C9930" s="72" t="s">
        <v>144</v>
      </c>
      <c r="D9930" s="72" t="s">
        <v>12</v>
      </c>
      <c r="E9930" s="72" t="s">
        <v>197</v>
      </c>
      <c r="F9930" s="73">
        <v>312868</v>
      </c>
      <c r="G9930" s="72" t="s">
        <v>14</v>
      </c>
      <c r="H9930" s="72" t="s">
        <v>155</v>
      </c>
      <c r="I9930" s="72" t="s">
        <v>16</v>
      </c>
      <c r="J9930" s="72" t="s">
        <v>18</v>
      </c>
      <c r="K9930" s="72" t="s">
        <v>33</v>
      </c>
      <c r="L9930" s="72" t="s">
        <v>153</v>
      </c>
      <c r="M9930" s="72" t="s">
        <v>248</v>
      </c>
    </row>
    <row r="9931" spans="2:13" x14ac:dyDescent="0.25">
      <c r="B9931" s="72" t="s">
        <v>143</v>
      </c>
      <c r="C9931" s="72" t="s">
        <v>144</v>
      </c>
      <c r="D9931" s="72" t="s">
        <v>12</v>
      </c>
      <c r="E9931" s="72" t="s">
        <v>219</v>
      </c>
      <c r="F9931" s="73">
        <v>2286</v>
      </c>
      <c r="G9931" s="72" t="s">
        <v>14</v>
      </c>
      <c r="H9931" s="72" t="s">
        <v>155</v>
      </c>
      <c r="I9931" s="72" t="s">
        <v>16</v>
      </c>
      <c r="J9931" s="72" t="s">
        <v>18</v>
      </c>
      <c r="K9931" s="72" t="s">
        <v>33</v>
      </c>
      <c r="L9931" s="72" t="s">
        <v>545</v>
      </c>
      <c r="M9931" s="72"/>
    </row>
    <row r="9932" spans="2:13" x14ac:dyDescent="0.25">
      <c r="B9932" s="72" t="s">
        <v>143</v>
      </c>
      <c r="C9932" s="72" t="s">
        <v>144</v>
      </c>
      <c r="D9932" s="72" t="s">
        <v>12</v>
      </c>
      <c r="E9932" s="72" t="s">
        <v>229</v>
      </c>
      <c r="F9932" s="73">
        <v>-38953</v>
      </c>
      <c r="G9932" s="72" t="s">
        <v>14</v>
      </c>
      <c r="H9932" s="72" t="s">
        <v>15</v>
      </c>
      <c r="I9932" s="72" t="s">
        <v>16</v>
      </c>
      <c r="J9932" s="72" t="s">
        <v>18</v>
      </c>
      <c r="K9932" s="72" t="s">
        <v>33</v>
      </c>
      <c r="L9932" s="72" t="s">
        <v>521</v>
      </c>
      <c r="M9932" s="72"/>
    </row>
    <row r="9933" spans="2:13" x14ac:dyDescent="0.25">
      <c r="B9933" s="72" t="s">
        <v>143</v>
      </c>
      <c r="C9933" s="72" t="s">
        <v>144</v>
      </c>
      <c r="D9933" s="72" t="s">
        <v>12</v>
      </c>
      <c r="E9933" s="72" t="s">
        <v>157</v>
      </c>
      <c r="F9933" s="73">
        <v>18012</v>
      </c>
      <c r="G9933" s="72" t="s">
        <v>14</v>
      </c>
      <c r="H9933" s="72" t="s">
        <v>155</v>
      </c>
      <c r="I9933" s="72" t="s">
        <v>16</v>
      </c>
      <c r="J9933" s="72" t="s">
        <v>18</v>
      </c>
      <c r="K9933" s="72" t="s">
        <v>33</v>
      </c>
      <c r="L9933" s="72" t="s">
        <v>443</v>
      </c>
      <c r="M9933" s="72" t="s">
        <v>203</v>
      </c>
    </row>
    <row r="9934" spans="2:13" x14ac:dyDescent="0.25">
      <c r="B9934" s="72" t="s">
        <v>143</v>
      </c>
      <c r="C9934" s="72" t="s">
        <v>144</v>
      </c>
      <c r="D9934" s="72" t="s">
        <v>12</v>
      </c>
      <c r="E9934" s="72" t="s">
        <v>188</v>
      </c>
      <c r="F9934" s="73">
        <v>134263</v>
      </c>
      <c r="G9934" s="72" t="s">
        <v>14</v>
      </c>
      <c r="H9934" s="72" t="s">
        <v>15</v>
      </c>
      <c r="I9934" s="72" t="s">
        <v>16</v>
      </c>
      <c r="J9934" s="72" t="s">
        <v>18</v>
      </c>
      <c r="K9934" s="72" t="s">
        <v>161</v>
      </c>
      <c r="L9934" s="72" t="s">
        <v>391</v>
      </c>
      <c r="M9934" s="72" t="s">
        <v>191</v>
      </c>
    </row>
    <row r="9935" spans="2:13" x14ac:dyDescent="0.25">
      <c r="B9935" s="72" t="s">
        <v>143</v>
      </c>
      <c r="C9935" s="72" t="s">
        <v>144</v>
      </c>
      <c r="D9935" s="72" t="s">
        <v>12</v>
      </c>
      <c r="E9935" s="72" t="s">
        <v>145</v>
      </c>
      <c r="F9935" s="73">
        <v>-6798</v>
      </c>
      <c r="G9935" s="72" t="s">
        <v>14</v>
      </c>
      <c r="H9935" s="72" t="s">
        <v>15</v>
      </c>
      <c r="I9935" s="72" t="s">
        <v>16</v>
      </c>
      <c r="J9935" s="72" t="s">
        <v>18</v>
      </c>
      <c r="K9935" s="72" t="s">
        <v>267</v>
      </c>
      <c r="L9935" s="72" t="s">
        <v>589</v>
      </c>
      <c r="M9935" s="72"/>
    </row>
    <row r="9936" spans="2:13" x14ac:dyDescent="0.25">
      <c r="B9936" s="72" t="s">
        <v>143</v>
      </c>
      <c r="C9936" s="72" t="s">
        <v>144</v>
      </c>
      <c r="D9936" s="72" t="s">
        <v>12</v>
      </c>
      <c r="E9936" s="72" t="s">
        <v>160</v>
      </c>
      <c r="F9936" s="73">
        <v>237196</v>
      </c>
      <c r="G9936" s="72" t="s">
        <v>14</v>
      </c>
      <c r="H9936" s="72" t="s">
        <v>15</v>
      </c>
      <c r="I9936" s="72" t="s">
        <v>16</v>
      </c>
      <c r="J9936" s="72" t="s">
        <v>18</v>
      </c>
      <c r="K9936" s="72" t="s">
        <v>147</v>
      </c>
      <c r="L9936" s="72" t="s">
        <v>416</v>
      </c>
      <c r="M9936" s="72" t="s">
        <v>163</v>
      </c>
    </row>
    <row r="9937" spans="2:13" x14ac:dyDescent="0.25">
      <c r="B9937" s="72" t="s">
        <v>143</v>
      </c>
      <c r="C9937" s="72" t="s">
        <v>144</v>
      </c>
      <c r="D9937" s="72" t="s">
        <v>12</v>
      </c>
      <c r="E9937" s="72" t="s">
        <v>209</v>
      </c>
      <c r="F9937" s="73">
        <v>43054</v>
      </c>
      <c r="G9937" s="72" t="s">
        <v>14</v>
      </c>
      <c r="H9937" s="72" t="s">
        <v>15</v>
      </c>
      <c r="I9937" s="72" t="s">
        <v>16</v>
      </c>
      <c r="J9937" s="72" t="s">
        <v>18</v>
      </c>
      <c r="K9937" s="72" t="s">
        <v>189</v>
      </c>
      <c r="L9937" s="72" t="s">
        <v>704</v>
      </c>
      <c r="M9937" s="72" t="s">
        <v>159</v>
      </c>
    </row>
    <row r="9938" spans="2:13" x14ac:dyDescent="0.25">
      <c r="B9938" s="72" t="s">
        <v>143</v>
      </c>
      <c r="C9938" s="72" t="s">
        <v>144</v>
      </c>
      <c r="D9938" s="72" t="s">
        <v>12</v>
      </c>
      <c r="E9938" s="72" t="s">
        <v>242</v>
      </c>
      <c r="F9938" s="73">
        <v>-2989</v>
      </c>
      <c r="G9938" s="72" t="s">
        <v>14</v>
      </c>
      <c r="H9938" s="72" t="s">
        <v>155</v>
      </c>
      <c r="I9938" s="72" t="s">
        <v>16</v>
      </c>
      <c r="J9938" s="72" t="s">
        <v>18</v>
      </c>
      <c r="K9938" s="72" t="s">
        <v>267</v>
      </c>
      <c r="L9938" s="72" t="s">
        <v>302</v>
      </c>
      <c r="M9938" s="72"/>
    </row>
    <row r="9939" spans="2:13" x14ac:dyDescent="0.25">
      <c r="B9939" s="72" t="s">
        <v>143</v>
      </c>
      <c r="C9939" s="72" t="s">
        <v>144</v>
      </c>
      <c r="D9939" s="72" t="s">
        <v>12</v>
      </c>
      <c r="E9939" s="72" t="s">
        <v>227</v>
      </c>
      <c r="F9939" s="73">
        <v>121354</v>
      </c>
      <c r="G9939" s="72" t="s">
        <v>14</v>
      </c>
      <c r="H9939" s="72" t="s">
        <v>155</v>
      </c>
      <c r="I9939" s="72" t="s">
        <v>16</v>
      </c>
      <c r="J9939" s="72" t="s">
        <v>18</v>
      </c>
      <c r="K9939" s="72" t="s">
        <v>21</v>
      </c>
      <c r="L9939" s="72" t="s">
        <v>272</v>
      </c>
      <c r="M9939" s="72" t="s">
        <v>191</v>
      </c>
    </row>
    <row r="9940" spans="2:13" x14ac:dyDescent="0.25">
      <c r="B9940" s="72" t="s">
        <v>143</v>
      </c>
      <c r="C9940" s="72" t="s">
        <v>144</v>
      </c>
      <c r="D9940" s="72" t="s">
        <v>12</v>
      </c>
      <c r="E9940" s="72" t="s">
        <v>197</v>
      </c>
      <c r="F9940" s="73">
        <v>8318</v>
      </c>
      <c r="G9940" s="72" t="s">
        <v>14</v>
      </c>
      <c r="H9940" s="72" t="s">
        <v>15</v>
      </c>
      <c r="I9940" s="72" t="s">
        <v>16</v>
      </c>
      <c r="J9940" s="72" t="s">
        <v>18</v>
      </c>
      <c r="K9940" s="72" t="s">
        <v>24</v>
      </c>
      <c r="L9940" s="72" t="s">
        <v>264</v>
      </c>
      <c r="M9940" s="72" t="s">
        <v>151</v>
      </c>
    </row>
    <row r="9941" spans="2:13" x14ac:dyDescent="0.25">
      <c r="B9941" s="72" t="s">
        <v>143</v>
      </c>
      <c r="C9941" s="72" t="s">
        <v>144</v>
      </c>
      <c r="D9941" s="72" t="s">
        <v>12</v>
      </c>
      <c r="E9941" s="72" t="s">
        <v>177</v>
      </c>
      <c r="F9941" s="73">
        <v>7580656</v>
      </c>
      <c r="G9941" s="72" t="s">
        <v>14</v>
      </c>
      <c r="H9941" s="72" t="s">
        <v>155</v>
      </c>
      <c r="I9941" s="72" t="s">
        <v>16</v>
      </c>
      <c r="J9941" s="72" t="s">
        <v>18</v>
      </c>
      <c r="K9941" s="72" t="s">
        <v>33</v>
      </c>
      <c r="L9941" s="72" t="s">
        <v>297</v>
      </c>
      <c r="M9941" s="72"/>
    </row>
    <row r="9942" spans="2:13" x14ac:dyDescent="0.25">
      <c r="B9942" s="72" t="s">
        <v>143</v>
      </c>
      <c r="C9942" s="72" t="s">
        <v>144</v>
      </c>
      <c r="D9942" s="72" t="s">
        <v>12</v>
      </c>
      <c r="E9942" s="72" t="s">
        <v>219</v>
      </c>
      <c r="F9942" s="73">
        <v>1364</v>
      </c>
      <c r="G9942" s="72" t="s">
        <v>14</v>
      </c>
      <c r="H9942" s="72" t="s">
        <v>155</v>
      </c>
      <c r="I9942" s="72" t="s">
        <v>16</v>
      </c>
      <c r="J9942" s="72" t="s">
        <v>18</v>
      </c>
      <c r="K9942" s="72" t="s">
        <v>269</v>
      </c>
      <c r="L9942" s="72" t="s">
        <v>849</v>
      </c>
      <c r="M9942" s="72"/>
    </row>
    <row r="9943" spans="2:13" x14ac:dyDescent="0.25">
      <c r="B9943" s="72" t="s">
        <v>143</v>
      </c>
      <c r="C9943" s="72" t="s">
        <v>144</v>
      </c>
      <c r="D9943" s="72" t="s">
        <v>12</v>
      </c>
      <c r="E9943" s="72" t="s">
        <v>237</v>
      </c>
      <c r="F9943" s="73">
        <v>181142</v>
      </c>
      <c r="G9943" s="72" t="s">
        <v>14</v>
      </c>
      <c r="H9943" s="72" t="s">
        <v>15</v>
      </c>
      <c r="I9943" s="72" t="s">
        <v>16</v>
      </c>
      <c r="J9943" s="72" t="s">
        <v>18</v>
      </c>
      <c r="K9943" s="72" t="s">
        <v>33</v>
      </c>
      <c r="L9943" s="72" t="s">
        <v>402</v>
      </c>
      <c r="M9943" s="72" t="s">
        <v>163</v>
      </c>
    </row>
    <row r="9944" spans="2:13" x14ac:dyDescent="0.25">
      <c r="B9944" s="72" t="s">
        <v>143</v>
      </c>
      <c r="C9944" s="72" t="s">
        <v>144</v>
      </c>
      <c r="D9944" s="72" t="s">
        <v>12</v>
      </c>
      <c r="E9944" s="72" t="s">
        <v>145</v>
      </c>
      <c r="F9944" s="73">
        <v>-11482</v>
      </c>
      <c r="G9944" s="72" t="s">
        <v>14</v>
      </c>
      <c r="H9944" s="72" t="s">
        <v>15</v>
      </c>
      <c r="I9944" s="72" t="s">
        <v>16</v>
      </c>
      <c r="J9944" s="72" t="s">
        <v>18</v>
      </c>
      <c r="K9944" s="72" t="s">
        <v>214</v>
      </c>
      <c r="L9944" s="72" t="s">
        <v>642</v>
      </c>
      <c r="M9944" s="72"/>
    </row>
    <row r="9945" spans="2:13" x14ac:dyDescent="0.25">
      <c r="B9945" s="72" t="s">
        <v>143</v>
      </c>
      <c r="C9945" s="72" t="s">
        <v>144</v>
      </c>
      <c r="D9945" s="72" t="s">
        <v>12</v>
      </c>
      <c r="E9945" s="72" t="s">
        <v>157</v>
      </c>
      <c r="F9945" s="73">
        <v>616455</v>
      </c>
      <c r="G9945" s="72" t="s">
        <v>14</v>
      </c>
      <c r="H9945" s="72" t="s">
        <v>15</v>
      </c>
      <c r="I9945" s="72" t="s">
        <v>16</v>
      </c>
      <c r="J9945" s="72" t="s">
        <v>18</v>
      </c>
      <c r="K9945" s="72" t="s">
        <v>24</v>
      </c>
      <c r="L9945" s="72" t="s">
        <v>281</v>
      </c>
      <c r="M9945" s="72" t="s">
        <v>334</v>
      </c>
    </row>
    <row r="9946" spans="2:13" x14ac:dyDescent="0.25">
      <c r="B9946" s="72" t="s">
        <v>143</v>
      </c>
      <c r="C9946" s="72" t="s">
        <v>144</v>
      </c>
      <c r="D9946" s="72" t="s">
        <v>12</v>
      </c>
      <c r="E9946" s="72" t="s">
        <v>209</v>
      </c>
      <c r="F9946" s="73">
        <v>252231</v>
      </c>
      <c r="G9946" s="72" t="s">
        <v>14</v>
      </c>
      <c r="H9946" s="72" t="s">
        <v>15</v>
      </c>
      <c r="I9946" s="72" t="s">
        <v>16</v>
      </c>
      <c r="J9946" s="72" t="s">
        <v>18</v>
      </c>
      <c r="K9946" s="72" t="s">
        <v>33</v>
      </c>
      <c r="L9946" s="72" t="s">
        <v>326</v>
      </c>
      <c r="M9946" s="72" t="s">
        <v>159</v>
      </c>
    </row>
    <row r="9947" spans="2:13" x14ac:dyDescent="0.25">
      <c r="B9947" s="72" t="s">
        <v>143</v>
      </c>
      <c r="C9947" s="72" t="s">
        <v>144</v>
      </c>
      <c r="D9947" s="72" t="s">
        <v>12</v>
      </c>
      <c r="E9947" s="72" t="s">
        <v>145</v>
      </c>
      <c r="F9947" s="73">
        <v>-14932</v>
      </c>
      <c r="G9947" s="72" t="s">
        <v>14</v>
      </c>
      <c r="H9947" s="72" t="s">
        <v>15</v>
      </c>
      <c r="I9947" s="72" t="s">
        <v>16</v>
      </c>
      <c r="J9947" s="72" t="s">
        <v>18</v>
      </c>
      <c r="K9947" s="72" t="s">
        <v>33</v>
      </c>
      <c r="L9947" s="72" t="s">
        <v>354</v>
      </c>
      <c r="M9947" s="72"/>
    </row>
    <row r="9948" spans="2:13" x14ac:dyDescent="0.25">
      <c r="B9948" s="72" t="s">
        <v>143</v>
      </c>
      <c r="C9948" s="72" t="s">
        <v>144</v>
      </c>
      <c r="D9948" s="72" t="s">
        <v>12</v>
      </c>
      <c r="E9948" s="72" t="s">
        <v>201</v>
      </c>
      <c r="F9948" s="73">
        <v>28638</v>
      </c>
      <c r="G9948" s="72" t="s">
        <v>14</v>
      </c>
      <c r="H9948" s="72" t="s">
        <v>15</v>
      </c>
      <c r="I9948" s="72" t="s">
        <v>16</v>
      </c>
      <c r="J9948" s="72" t="s">
        <v>18</v>
      </c>
      <c r="K9948" s="72" t="s">
        <v>147</v>
      </c>
      <c r="L9948" s="72" t="s">
        <v>208</v>
      </c>
      <c r="M9948" s="72" t="s">
        <v>203</v>
      </c>
    </row>
    <row r="9949" spans="2:13" x14ac:dyDescent="0.25">
      <c r="B9949" s="72" t="s">
        <v>143</v>
      </c>
      <c r="C9949" s="72" t="s">
        <v>144</v>
      </c>
      <c r="D9949" s="72" t="s">
        <v>12</v>
      </c>
      <c r="E9949" s="72" t="s">
        <v>164</v>
      </c>
      <c r="F9949" s="73">
        <v>-13225</v>
      </c>
      <c r="G9949" s="72" t="s">
        <v>14</v>
      </c>
      <c r="H9949" s="72" t="s">
        <v>15</v>
      </c>
      <c r="I9949" s="72" t="s">
        <v>16</v>
      </c>
      <c r="J9949" s="72" t="s">
        <v>18</v>
      </c>
      <c r="K9949" s="72" t="s">
        <v>33</v>
      </c>
      <c r="L9949" s="72" t="s">
        <v>307</v>
      </c>
      <c r="M9949" s="72"/>
    </row>
    <row r="9950" spans="2:13" x14ac:dyDescent="0.25">
      <c r="B9950" s="72" t="s">
        <v>143</v>
      </c>
      <c r="C9950" s="72" t="s">
        <v>144</v>
      </c>
      <c r="D9950" s="72" t="s">
        <v>12</v>
      </c>
      <c r="E9950" s="72" t="s">
        <v>282</v>
      </c>
      <c r="F9950" s="73">
        <v>-697</v>
      </c>
      <c r="G9950" s="72" t="s">
        <v>14</v>
      </c>
      <c r="H9950" s="72" t="s">
        <v>15</v>
      </c>
      <c r="I9950" s="72" t="s">
        <v>16</v>
      </c>
      <c r="J9950" s="72" t="s">
        <v>18</v>
      </c>
      <c r="K9950" s="72" t="s">
        <v>189</v>
      </c>
      <c r="L9950" s="72" t="s">
        <v>500</v>
      </c>
      <c r="M9950" s="72"/>
    </row>
    <row r="9951" spans="2:13" x14ac:dyDescent="0.25">
      <c r="B9951" s="72" t="s">
        <v>143</v>
      </c>
      <c r="C9951" s="72" t="s">
        <v>144</v>
      </c>
      <c r="D9951" s="72" t="s">
        <v>12</v>
      </c>
      <c r="E9951" s="72" t="s">
        <v>152</v>
      </c>
      <c r="F9951" s="73">
        <v>-11565</v>
      </c>
      <c r="G9951" s="72" t="s">
        <v>14</v>
      </c>
      <c r="H9951" s="72" t="s">
        <v>155</v>
      </c>
      <c r="I9951" s="72" t="s">
        <v>16</v>
      </c>
      <c r="J9951" s="72" t="s">
        <v>18</v>
      </c>
      <c r="K9951" s="72" t="s">
        <v>33</v>
      </c>
      <c r="L9951" s="72" t="s">
        <v>289</v>
      </c>
      <c r="M9951" s="72"/>
    </row>
    <row r="9952" spans="2:13" x14ac:dyDescent="0.25">
      <c r="B9952" s="72" t="s">
        <v>143</v>
      </c>
      <c r="C9952" s="72" t="s">
        <v>144</v>
      </c>
      <c r="D9952" s="72" t="s">
        <v>12</v>
      </c>
      <c r="E9952" s="72" t="s">
        <v>219</v>
      </c>
      <c r="F9952" s="73">
        <v>3056</v>
      </c>
      <c r="G9952" s="72" t="s">
        <v>14</v>
      </c>
      <c r="H9952" s="72" t="s">
        <v>155</v>
      </c>
      <c r="I9952" s="72" t="s">
        <v>16</v>
      </c>
      <c r="J9952" s="72" t="s">
        <v>18</v>
      </c>
      <c r="K9952" s="72" t="s">
        <v>33</v>
      </c>
      <c r="L9952" s="72" t="s">
        <v>552</v>
      </c>
      <c r="M9952" s="72"/>
    </row>
    <row r="9953" spans="2:13" x14ac:dyDescent="0.25">
      <c r="B9953" s="72" t="s">
        <v>143</v>
      </c>
      <c r="C9953" s="72" t="s">
        <v>144</v>
      </c>
      <c r="D9953" s="72" t="s">
        <v>12</v>
      </c>
      <c r="E9953" s="72" t="s">
        <v>197</v>
      </c>
      <c r="F9953" s="73">
        <v>223777</v>
      </c>
      <c r="G9953" s="72" t="s">
        <v>14</v>
      </c>
      <c r="H9953" s="72" t="s">
        <v>15</v>
      </c>
      <c r="I9953" s="72" t="s">
        <v>16</v>
      </c>
      <c r="J9953" s="72" t="s">
        <v>18</v>
      </c>
      <c r="K9953" s="72" t="s">
        <v>33</v>
      </c>
      <c r="L9953" s="72" t="s">
        <v>354</v>
      </c>
      <c r="M9953" s="72" t="s">
        <v>191</v>
      </c>
    </row>
    <row r="9954" spans="2:13" x14ac:dyDescent="0.25">
      <c r="B9954" s="72" t="s">
        <v>143</v>
      </c>
      <c r="C9954" s="72" t="s">
        <v>144</v>
      </c>
      <c r="D9954" s="72" t="s">
        <v>12</v>
      </c>
      <c r="E9954" s="72" t="s">
        <v>188</v>
      </c>
      <c r="F9954" s="73">
        <v>195550</v>
      </c>
      <c r="G9954" s="72" t="s">
        <v>14</v>
      </c>
      <c r="H9954" s="72" t="s">
        <v>155</v>
      </c>
      <c r="I9954" s="72" t="s">
        <v>136</v>
      </c>
      <c r="J9954" s="72" t="s">
        <v>18</v>
      </c>
      <c r="K9954" s="72" t="s">
        <v>21</v>
      </c>
      <c r="L9954" s="72" t="s">
        <v>609</v>
      </c>
      <c r="M9954" s="72" t="s">
        <v>163</v>
      </c>
    </row>
    <row r="9955" spans="2:13" x14ac:dyDescent="0.25">
      <c r="B9955" s="72" t="s">
        <v>143</v>
      </c>
      <c r="C9955" s="72" t="s">
        <v>144</v>
      </c>
      <c r="D9955" s="72" t="s">
        <v>12</v>
      </c>
      <c r="E9955" s="72" t="s">
        <v>145</v>
      </c>
      <c r="F9955" s="73">
        <v>-81</v>
      </c>
      <c r="G9955" s="72" t="s">
        <v>14</v>
      </c>
      <c r="H9955" s="72" t="s">
        <v>15</v>
      </c>
      <c r="I9955" s="72" t="s">
        <v>16</v>
      </c>
      <c r="J9955" s="72" t="s">
        <v>18</v>
      </c>
      <c r="K9955" s="72" t="s">
        <v>189</v>
      </c>
      <c r="L9955" s="72" t="s">
        <v>644</v>
      </c>
      <c r="M9955" s="72"/>
    </row>
    <row r="9956" spans="2:13" x14ac:dyDescent="0.25">
      <c r="B9956" s="72" t="s">
        <v>143</v>
      </c>
      <c r="C9956" s="72" t="s">
        <v>144</v>
      </c>
      <c r="D9956" s="72" t="s">
        <v>12</v>
      </c>
      <c r="E9956" s="72" t="s">
        <v>282</v>
      </c>
      <c r="F9956" s="73">
        <v>-248</v>
      </c>
      <c r="G9956" s="72" t="s">
        <v>14</v>
      </c>
      <c r="H9956" s="72" t="s">
        <v>15</v>
      </c>
      <c r="I9956" s="72" t="s">
        <v>16</v>
      </c>
      <c r="J9956" s="72" t="s">
        <v>18</v>
      </c>
      <c r="K9956" s="72" t="s">
        <v>257</v>
      </c>
      <c r="L9956" s="72" t="s">
        <v>806</v>
      </c>
      <c r="M9956" s="72"/>
    </row>
    <row r="9957" spans="2:13" x14ac:dyDescent="0.25">
      <c r="B9957" s="72" t="s">
        <v>143</v>
      </c>
      <c r="C9957" s="72" t="s">
        <v>144</v>
      </c>
      <c r="D9957" s="72" t="s">
        <v>12</v>
      </c>
      <c r="E9957" s="72" t="s">
        <v>237</v>
      </c>
      <c r="F9957" s="73">
        <v>1246621</v>
      </c>
      <c r="G9957" s="72" t="s">
        <v>14</v>
      </c>
      <c r="H9957" s="72" t="s">
        <v>15</v>
      </c>
      <c r="I9957" s="72" t="s">
        <v>16</v>
      </c>
      <c r="J9957" s="72" t="s">
        <v>18</v>
      </c>
      <c r="K9957" s="72" t="s">
        <v>147</v>
      </c>
      <c r="L9957" s="72" t="s">
        <v>622</v>
      </c>
      <c r="M9957" s="72" t="s">
        <v>186</v>
      </c>
    </row>
    <row r="9958" spans="2:13" x14ac:dyDescent="0.25">
      <c r="B9958" s="72" t="s">
        <v>143</v>
      </c>
      <c r="C9958" s="72" t="s">
        <v>144</v>
      </c>
      <c r="D9958" s="72" t="s">
        <v>12</v>
      </c>
      <c r="E9958" s="72" t="s">
        <v>562</v>
      </c>
      <c r="F9958" s="73">
        <v>950321</v>
      </c>
      <c r="G9958" s="72" t="s">
        <v>14</v>
      </c>
      <c r="H9958" s="72" t="s">
        <v>15</v>
      </c>
      <c r="I9958" s="72" t="s">
        <v>16</v>
      </c>
      <c r="J9958" s="72" t="s">
        <v>18</v>
      </c>
      <c r="K9958" s="72" t="s">
        <v>205</v>
      </c>
      <c r="L9958" s="72" t="s">
        <v>206</v>
      </c>
      <c r="M9958" s="72" t="s">
        <v>322</v>
      </c>
    </row>
    <row r="9959" spans="2:13" x14ac:dyDescent="0.25">
      <c r="B9959" s="72" t="s">
        <v>143</v>
      </c>
      <c r="C9959" s="72" t="s">
        <v>144</v>
      </c>
      <c r="D9959" s="72" t="s">
        <v>12</v>
      </c>
      <c r="E9959" s="72" t="s">
        <v>145</v>
      </c>
      <c r="F9959" s="73">
        <v>-10955</v>
      </c>
      <c r="G9959" s="72" t="s">
        <v>14</v>
      </c>
      <c r="H9959" s="72" t="s">
        <v>155</v>
      </c>
      <c r="I9959" s="72" t="s">
        <v>16</v>
      </c>
      <c r="J9959" s="72" t="s">
        <v>18</v>
      </c>
      <c r="K9959" s="72" t="s">
        <v>33</v>
      </c>
      <c r="L9959" s="72" t="s">
        <v>314</v>
      </c>
      <c r="M9959" s="72"/>
    </row>
    <row r="9960" spans="2:13" x14ac:dyDescent="0.25">
      <c r="B9960" s="72" t="s">
        <v>143</v>
      </c>
      <c r="C9960" s="72" t="s">
        <v>144</v>
      </c>
      <c r="D9960" s="72" t="s">
        <v>12</v>
      </c>
      <c r="E9960" s="72" t="s">
        <v>244</v>
      </c>
      <c r="F9960" s="73">
        <v>191111</v>
      </c>
      <c r="G9960" s="72" t="s">
        <v>14</v>
      </c>
      <c r="H9960" s="72" t="s">
        <v>15</v>
      </c>
      <c r="I9960" s="72" t="s">
        <v>16</v>
      </c>
      <c r="J9960" s="72" t="s">
        <v>18</v>
      </c>
      <c r="K9960" s="72" t="s">
        <v>21</v>
      </c>
      <c r="L9960" s="72" t="s">
        <v>515</v>
      </c>
      <c r="M9960" s="72" t="s">
        <v>248</v>
      </c>
    </row>
    <row r="9961" spans="2:13" x14ac:dyDescent="0.25">
      <c r="B9961" s="72" t="s">
        <v>143</v>
      </c>
      <c r="C9961" s="72" t="s">
        <v>144</v>
      </c>
      <c r="D9961" s="72" t="s">
        <v>12</v>
      </c>
      <c r="E9961" s="72" t="s">
        <v>154</v>
      </c>
      <c r="F9961" s="73">
        <v>-7727</v>
      </c>
      <c r="G9961" s="72" t="s">
        <v>14</v>
      </c>
      <c r="H9961" s="72" t="s">
        <v>15</v>
      </c>
      <c r="I9961" s="72" t="s">
        <v>16</v>
      </c>
      <c r="J9961" s="72" t="s">
        <v>18</v>
      </c>
      <c r="K9961" s="72" t="s">
        <v>161</v>
      </c>
      <c r="L9961" s="72" t="s">
        <v>534</v>
      </c>
      <c r="M9961" s="72"/>
    </row>
    <row r="9962" spans="2:13" x14ac:dyDescent="0.25">
      <c r="B9962" s="72" t="s">
        <v>143</v>
      </c>
      <c r="C9962" s="72" t="s">
        <v>144</v>
      </c>
      <c r="D9962" s="72" t="s">
        <v>12</v>
      </c>
      <c r="E9962" s="72" t="s">
        <v>229</v>
      </c>
      <c r="F9962" s="73">
        <v>-394</v>
      </c>
      <c r="G9962" s="72" t="s">
        <v>14</v>
      </c>
      <c r="H9962" s="72" t="s">
        <v>155</v>
      </c>
      <c r="I9962" s="72" t="s">
        <v>16</v>
      </c>
      <c r="J9962" s="72" t="s">
        <v>18</v>
      </c>
      <c r="K9962" s="72" t="s">
        <v>33</v>
      </c>
      <c r="L9962" s="72" t="s">
        <v>588</v>
      </c>
      <c r="M9962" s="72"/>
    </row>
    <row r="9963" spans="2:13" x14ac:dyDescent="0.25">
      <c r="B9963" s="72" t="s">
        <v>143</v>
      </c>
      <c r="C9963" s="72" t="s">
        <v>144</v>
      </c>
      <c r="D9963" s="72" t="s">
        <v>12</v>
      </c>
      <c r="E9963" s="72" t="s">
        <v>152</v>
      </c>
      <c r="F9963" s="73">
        <v>-756</v>
      </c>
      <c r="G9963" s="72" t="s">
        <v>14</v>
      </c>
      <c r="H9963" s="72" t="s">
        <v>155</v>
      </c>
      <c r="I9963" s="72" t="s">
        <v>16</v>
      </c>
      <c r="J9963" s="72" t="s">
        <v>18</v>
      </c>
      <c r="K9963" s="72" t="s">
        <v>33</v>
      </c>
      <c r="L9963" s="72" t="s">
        <v>787</v>
      </c>
      <c r="M9963" s="72"/>
    </row>
    <row r="9964" spans="2:13" x14ac:dyDescent="0.25">
      <c r="B9964" s="72" t="s">
        <v>143</v>
      </c>
      <c r="C9964" s="72" t="s">
        <v>144</v>
      </c>
      <c r="D9964" s="72" t="s">
        <v>12</v>
      </c>
      <c r="E9964" s="72" t="s">
        <v>242</v>
      </c>
      <c r="F9964" s="73">
        <v>-37018</v>
      </c>
      <c r="G9964" s="72" t="s">
        <v>14</v>
      </c>
      <c r="H9964" s="72" t="s">
        <v>15</v>
      </c>
      <c r="I9964" s="72" t="s">
        <v>136</v>
      </c>
      <c r="J9964" s="72" t="s">
        <v>18</v>
      </c>
      <c r="K9964" s="72" t="s">
        <v>303</v>
      </c>
      <c r="L9964" s="72" t="s">
        <v>304</v>
      </c>
      <c r="M9964" s="72"/>
    </row>
    <row r="9965" spans="2:13" x14ac:dyDescent="0.25">
      <c r="B9965" s="72" t="s">
        <v>143</v>
      </c>
      <c r="C9965" s="72" t="s">
        <v>144</v>
      </c>
      <c r="D9965" s="72" t="s">
        <v>12</v>
      </c>
      <c r="E9965" s="72" t="s">
        <v>219</v>
      </c>
      <c r="F9965" s="73">
        <v>10537</v>
      </c>
      <c r="G9965" s="72" t="s">
        <v>14</v>
      </c>
      <c r="H9965" s="72" t="s">
        <v>15</v>
      </c>
      <c r="I9965" s="72" t="s">
        <v>16</v>
      </c>
      <c r="J9965" s="72" t="s">
        <v>18</v>
      </c>
      <c r="K9965" s="72" t="s">
        <v>214</v>
      </c>
      <c r="L9965" s="72" t="s">
        <v>234</v>
      </c>
      <c r="M9965" s="72"/>
    </row>
    <row r="9966" spans="2:13" x14ac:dyDescent="0.25">
      <c r="B9966" s="72" t="s">
        <v>143</v>
      </c>
      <c r="C9966" s="72" t="s">
        <v>144</v>
      </c>
      <c r="D9966" s="72" t="s">
        <v>12</v>
      </c>
      <c r="E9966" s="72" t="s">
        <v>199</v>
      </c>
      <c r="F9966" s="73">
        <v>320</v>
      </c>
      <c r="G9966" s="72" t="s">
        <v>14</v>
      </c>
      <c r="H9966" s="72" t="s">
        <v>15</v>
      </c>
      <c r="I9966" s="72" t="s">
        <v>16</v>
      </c>
      <c r="J9966" s="72" t="s">
        <v>18</v>
      </c>
      <c r="K9966" s="72" t="s">
        <v>214</v>
      </c>
      <c r="L9966" s="72" t="s">
        <v>640</v>
      </c>
      <c r="M9966" s="72"/>
    </row>
    <row r="9967" spans="2:13" x14ac:dyDescent="0.25">
      <c r="B9967" s="72" t="s">
        <v>143</v>
      </c>
      <c r="C9967" s="72" t="s">
        <v>144</v>
      </c>
      <c r="D9967" s="72" t="s">
        <v>12</v>
      </c>
      <c r="E9967" s="72" t="s">
        <v>282</v>
      </c>
      <c r="F9967" s="73">
        <v>-4678</v>
      </c>
      <c r="G9967" s="72" t="s">
        <v>14</v>
      </c>
      <c r="H9967" s="72" t="s">
        <v>15</v>
      </c>
      <c r="I9967" s="72" t="s">
        <v>16</v>
      </c>
      <c r="J9967" s="72" t="s">
        <v>18</v>
      </c>
      <c r="K9967" s="72" t="s">
        <v>214</v>
      </c>
      <c r="L9967" s="72" t="s">
        <v>629</v>
      </c>
      <c r="M9967" s="72"/>
    </row>
    <row r="9968" spans="2:13" x14ac:dyDescent="0.25">
      <c r="B9968" s="72" t="s">
        <v>143</v>
      </c>
      <c r="C9968" s="72" t="s">
        <v>144</v>
      </c>
      <c r="D9968" s="72" t="s">
        <v>12</v>
      </c>
      <c r="E9968" s="72" t="s">
        <v>213</v>
      </c>
      <c r="F9968" s="73">
        <v>10019</v>
      </c>
      <c r="G9968" s="72" t="s">
        <v>14</v>
      </c>
      <c r="H9968" s="72" t="s">
        <v>155</v>
      </c>
      <c r="I9968" s="72" t="s">
        <v>16</v>
      </c>
      <c r="J9968" s="72" t="s">
        <v>18</v>
      </c>
      <c r="K9968" s="72" t="s">
        <v>147</v>
      </c>
      <c r="L9968" s="72" t="s">
        <v>587</v>
      </c>
      <c r="M9968" s="72" t="s">
        <v>151</v>
      </c>
    </row>
    <row r="9969" spans="2:13" x14ac:dyDescent="0.25">
      <c r="B9969" s="72" t="s">
        <v>143</v>
      </c>
      <c r="C9969" s="72" t="s">
        <v>144</v>
      </c>
      <c r="D9969" s="72" t="s">
        <v>12</v>
      </c>
      <c r="E9969" s="72" t="s">
        <v>177</v>
      </c>
      <c r="F9969" s="73">
        <v>4944</v>
      </c>
      <c r="G9969" s="72" t="s">
        <v>14</v>
      </c>
      <c r="H9969" s="72" t="s">
        <v>155</v>
      </c>
      <c r="I9969" s="72" t="s">
        <v>16</v>
      </c>
      <c r="J9969" s="72" t="s">
        <v>18</v>
      </c>
      <c r="K9969" s="72" t="s">
        <v>147</v>
      </c>
      <c r="L9969" s="72" t="s">
        <v>388</v>
      </c>
      <c r="M9969" s="72"/>
    </row>
    <row r="9970" spans="2:13" x14ac:dyDescent="0.25">
      <c r="B9970" s="72" t="s">
        <v>143</v>
      </c>
      <c r="C9970" s="72" t="s">
        <v>144</v>
      </c>
      <c r="D9970" s="72" t="s">
        <v>12</v>
      </c>
      <c r="E9970" s="72" t="s">
        <v>282</v>
      </c>
      <c r="F9970" s="73">
        <v>-3081</v>
      </c>
      <c r="G9970" s="72" t="s">
        <v>14</v>
      </c>
      <c r="H9970" s="72" t="s">
        <v>155</v>
      </c>
      <c r="I9970" s="72" t="s">
        <v>16</v>
      </c>
      <c r="J9970" s="72" t="s">
        <v>18</v>
      </c>
      <c r="K9970" s="72" t="s">
        <v>33</v>
      </c>
      <c r="L9970" s="72" t="s">
        <v>392</v>
      </c>
      <c r="M9970" s="72"/>
    </row>
    <row r="9971" spans="2:13" x14ac:dyDescent="0.25">
      <c r="B9971" s="72" t="s">
        <v>143</v>
      </c>
      <c r="C9971" s="72" t="s">
        <v>144</v>
      </c>
      <c r="D9971" s="72" t="s">
        <v>12</v>
      </c>
      <c r="E9971" s="72" t="s">
        <v>177</v>
      </c>
      <c r="F9971" s="73">
        <v>364971</v>
      </c>
      <c r="G9971" s="72" t="s">
        <v>14</v>
      </c>
      <c r="H9971" s="72" t="s">
        <v>15</v>
      </c>
      <c r="I9971" s="72" t="s">
        <v>16</v>
      </c>
      <c r="J9971" s="72" t="s">
        <v>18</v>
      </c>
      <c r="K9971" s="72" t="s">
        <v>147</v>
      </c>
      <c r="L9971" s="72" t="s">
        <v>625</v>
      </c>
      <c r="M9971" s="72"/>
    </row>
    <row r="9972" spans="2:13" x14ac:dyDescent="0.25">
      <c r="B9972" s="72" t="s">
        <v>143</v>
      </c>
      <c r="C9972" s="72" t="s">
        <v>144</v>
      </c>
      <c r="D9972" s="72" t="s">
        <v>12</v>
      </c>
      <c r="E9972" s="72" t="s">
        <v>197</v>
      </c>
      <c r="F9972" s="73">
        <v>248756</v>
      </c>
      <c r="G9972" s="72" t="s">
        <v>14</v>
      </c>
      <c r="H9972" s="72" t="s">
        <v>15</v>
      </c>
      <c r="I9972" s="72" t="s">
        <v>16</v>
      </c>
      <c r="J9972" s="72" t="s">
        <v>18</v>
      </c>
      <c r="K9972" s="72" t="s">
        <v>33</v>
      </c>
      <c r="L9972" s="72" t="s">
        <v>179</v>
      </c>
      <c r="M9972" s="72" t="s">
        <v>163</v>
      </c>
    </row>
    <row r="9973" spans="2:13" x14ac:dyDescent="0.25">
      <c r="B9973" s="72" t="s">
        <v>143</v>
      </c>
      <c r="C9973" s="72" t="s">
        <v>144</v>
      </c>
      <c r="D9973" s="72" t="s">
        <v>12</v>
      </c>
      <c r="E9973" s="72" t="s">
        <v>292</v>
      </c>
      <c r="F9973" s="73">
        <v>705394</v>
      </c>
      <c r="G9973" s="72" t="s">
        <v>14</v>
      </c>
      <c r="H9973" s="72" t="s">
        <v>15</v>
      </c>
      <c r="I9973" s="72" t="s">
        <v>16</v>
      </c>
      <c r="J9973" s="72" t="s">
        <v>18</v>
      </c>
      <c r="K9973" s="72" t="s">
        <v>189</v>
      </c>
      <c r="L9973" s="72" t="s">
        <v>324</v>
      </c>
      <c r="M9973" s="72" t="s">
        <v>384</v>
      </c>
    </row>
    <row r="9974" spans="2:13" x14ac:dyDescent="0.25">
      <c r="B9974" s="72" t="s">
        <v>143</v>
      </c>
      <c r="C9974" s="72" t="s">
        <v>144</v>
      </c>
      <c r="D9974" s="72" t="s">
        <v>12</v>
      </c>
      <c r="E9974" s="72" t="s">
        <v>188</v>
      </c>
      <c r="F9974" s="73">
        <v>19637</v>
      </c>
      <c r="G9974" s="72" t="s">
        <v>14</v>
      </c>
      <c r="H9974" s="72" t="s">
        <v>155</v>
      </c>
      <c r="I9974" s="72" t="s">
        <v>16</v>
      </c>
      <c r="J9974" s="72" t="s">
        <v>371</v>
      </c>
      <c r="K9974" s="72" t="s">
        <v>33</v>
      </c>
      <c r="L9974" s="72" t="s">
        <v>301</v>
      </c>
      <c r="M9974" s="72" t="s">
        <v>151</v>
      </c>
    </row>
    <row r="9975" spans="2:13" x14ac:dyDescent="0.25">
      <c r="B9975" s="72" t="s">
        <v>143</v>
      </c>
      <c r="C9975" s="72" t="s">
        <v>144</v>
      </c>
      <c r="D9975" s="72" t="s">
        <v>12</v>
      </c>
      <c r="E9975" s="72" t="s">
        <v>183</v>
      </c>
      <c r="F9975" s="73">
        <v>407836</v>
      </c>
      <c r="G9975" s="72" t="s">
        <v>14</v>
      </c>
      <c r="H9975" s="72" t="s">
        <v>15</v>
      </c>
      <c r="I9975" s="72" t="s">
        <v>16</v>
      </c>
      <c r="J9975" s="72" t="s">
        <v>18</v>
      </c>
      <c r="K9975" s="72" t="s">
        <v>21</v>
      </c>
      <c r="L9975" s="72" t="s">
        <v>198</v>
      </c>
      <c r="M9975" s="72" t="s">
        <v>248</v>
      </c>
    </row>
    <row r="9976" spans="2:13" x14ac:dyDescent="0.25">
      <c r="B9976" s="72" t="s">
        <v>143</v>
      </c>
      <c r="C9976" s="72" t="s">
        <v>144</v>
      </c>
      <c r="D9976" s="72" t="s">
        <v>12</v>
      </c>
      <c r="E9976" s="72" t="s">
        <v>242</v>
      </c>
      <c r="F9976" s="73">
        <v>-54350</v>
      </c>
      <c r="G9976" s="72" t="s">
        <v>14</v>
      </c>
      <c r="H9976" s="72" t="s">
        <v>155</v>
      </c>
      <c r="I9976" s="72" t="s">
        <v>16</v>
      </c>
      <c r="J9976" s="72" t="s">
        <v>18</v>
      </c>
      <c r="K9976" s="72" t="s">
        <v>33</v>
      </c>
      <c r="L9976" s="72" t="s">
        <v>307</v>
      </c>
      <c r="M9976" s="72"/>
    </row>
    <row r="9977" spans="2:13" x14ac:dyDescent="0.25">
      <c r="B9977" s="72" t="s">
        <v>143</v>
      </c>
      <c r="C9977" s="72" t="s">
        <v>144</v>
      </c>
      <c r="D9977" s="72" t="s">
        <v>12</v>
      </c>
      <c r="E9977" s="72" t="s">
        <v>152</v>
      </c>
      <c r="F9977" s="73">
        <v>-28830</v>
      </c>
      <c r="G9977" s="72" t="s">
        <v>14</v>
      </c>
      <c r="H9977" s="72" t="s">
        <v>155</v>
      </c>
      <c r="I9977" s="72" t="s">
        <v>16</v>
      </c>
      <c r="J9977" s="72" t="s">
        <v>18</v>
      </c>
      <c r="K9977" s="72" t="s">
        <v>147</v>
      </c>
      <c r="L9977" s="72" t="s">
        <v>158</v>
      </c>
      <c r="M9977" s="72"/>
    </row>
    <row r="9978" spans="2:13" x14ac:dyDescent="0.25">
      <c r="B9978" s="72" t="s">
        <v>143</v>
      </c>
      <c r="C9978" s="72" t="s">
        <v>144</v>
      </c>
      <c r="D9978" s="72" t="s">
        <v>12</v>
      </c>
      <c r="E9978" s="72" t="s">
        <v>219</v>
      </c>
      <c r="F9978" s="73">
        <v>50641</v>
      </c>
      <c r="G9978" s="72" t="s">
        <v>14</v>
      </c>
      <c r="H9978" s="72" t="s">
        <v>15</v>
      </c>
      <c r="I9978" s="72" t="s">
        <v>16</v>
      </c>
      <c r="J9978" s="72" t="s">
        <v>18</v>
      </c>
      <c r="K9978" s="72" t="s">
        <v>161</v>
      </c>
      <c r="L9978" s="72" t="s">
        <v>695</v>
      </c>
      <c r="M9978" s="72"/>
    </row>
    <row r="9979" spans="2:13" x14ac:dyDescent="0.25">
      <c r="B9979" s="72" t="s">
        <v>143</v>
      </c>
      <c r="C9979" s="72" t="s">
        <v>144</v>
      </c>
      <c r="D9979" s="72" t="s">
        <v>12</v>
      </c>
      <c r="E9979" s="72" t="s">
        <v>152</v>
      </c>
      <c r="F9979" s="73">
        <v>-1</v>
      </c>
      <c r="G9979" s="72" t="s">
        <v>31</v>
      </c>
      <c r="H9979" s="72" t="s">
        <v>15</v>
      </c>
      <c r="I9979" s="72" t="s">
        <v>16</v>
      </c>
      <c r="J9979" s="72" t="s">
        <v>872</v>
      </c>
      <c r="K9979" s="72" t="s">
        <v>161</v>
      </c>
      <c r="L9979" s="72" t="s">
        <v>265</v>
      </c>
      <c r="M9979" s="72"/>
    </row>
    <row r="9980" spans="2:13" x14ac:dyDescent="0.25">
      <c r="B9980" s="72" t="s">
        <v>143</v>
      </c>
      <c r="C9980" s="72" t="s">
        <v>144</v>
      </c>
      <c r="D9980" s="72" t="s">
        <v>12</v>
      </c>
      <c r="E9980" s="72" t="s">
        <v>177</v>
      </c>
      <c r="F9980" s="73">
        <v>60998</v>
      </c>
      <c r="G9980" s="72" t="s">
        <v>14</v>
      </c>
      <c r="H9980" s="72" t="s">
        <v>15</v>
      </c>
      <c r="I9980" s="72" t="s">
        <v>16</v>
      </c>
      <c r="J9980" s="72" t="s">
        <v>18</v>
      </c>
      <c r="K9980" s="72" t="s">
        <v>189</v>
      </c>
      <c r="L9980" s="72" t="s">
        <v>505</v>
      </c>
      <c r="M9980" s="72"/>
    </row>
    <row r="9981" spans="2:13" x14ac:dyDescent="0.25">
      <c r="B9981" s="72" t="s">
        <v>143</v>
      </c>
      <c r="C9981" s="72" t="s">
        <v>144</v>
      </c>
      <c r="D9981" s="72" t="s">
        <v>12</v>
      </c>
      <c r="E9981" s="72" t="s">
        <v>188</v>
      </c>
      <c r="F9981" s="73">
        <v>3253</v>
      </c>
      <c r="G9981" s="72" t="s">
        <v>14</v>
      </c>
      <c r="H9981" s="72" t="s">
        <v>15</v>
      </c>
      <c r="I9981" s="72" t="s">
        <v>16</v>
      </c>
      <c r="J9981" s="72" t="s">
        <v>18</v>
      </c>
      <c r="K9981" s="72" t="s">
        <v>257</v>
      </c>
      <c r="L9981" s="72" t="s">
        <v>689</v>
      </c>
      <c r="M9981" s="72" t="s">
        <v>163</v>
      </c>
    </row>
    <row r="9982" spans="2:13" x14ac:dyDescent="0.25">
      <c r="B9982" s="72" t="s">
        <v>143</v>
      </c>
      <c r="C9982" s="72" t="s">
        <v>144</v>
      </c>
      <c r="D9982" s="72" t="s">
        <v>12</v>
      </c>
      <c r="E9982" s="72" t="s">
        <v>518</v>
      </c>
      <c r="F9982" s="73">
        <v>131884</v>
      </c>
      <c r="G9982" s="72" t="s">
        <v>14</v>
      </c>
      <c r="H9982" s="72" t="s">
        <v>15</v>
      </c>
      <c r="I9982" s="72" t="s">
        <v>16</v>
      </c>
      <c r="J9982" s="72" t="s">
        <v>18</v>
      </c>
      <c r="K9982" s="72" t="s">
        <v>214</v>
      </c>
      <c r="L9982" s="72" t="s">
        <v>560</v>
      </c>
      <c r="M9982" s="72" t="s">
        <v>870</v>
      </c>
    </row>
    <row r="9983" spans="2:13" x14ac:dyDescent="0.25">
      <c r="B9983" s="72" t="s">
        <v>143</v>
      </c>
      <c r="C9983" s="72" t="s">
        <v>144</v>
      </c>
      <c r="D9983" s="72" t="s">
        <v>12</v>
      </c>
      <c r="E9983" s="72" t="s">
        <v>181</v>
      </c>
      <c r="F9983" s="73">
        <v>-238</v>
      </c>
      <c r="G9983" s="72" t="s">
        <v>14</v>
      </c>
      <c r="H9983" s="72" t="s">
        <v>15</v>
      </c>
      <c r="I9983" s="72" t="s">
        <v>16</v>
      </c>
      <c r="J9983" s="72" t="s">
        <v>18</v>
      </c>
      <c r="K9983" s="72" t="s">
        <v>33</v>
      </c>
      <c r="L9983" s="72" t="s">
        <v>331</v>
      </c>
      <c r="M9983" s="72"/>
    </row>
    <row r="9984" spans="2:13" x14ac:dyDescent="0.25">
      <c r="B9984" s="72" t="s">
        <v>143</v>
      </c>
      <c r="C9984" s="72" t="s">
        <v>144</v>
      </c>
      <c r="D9984" s="72" t="s">
        <v>12</v>
      </c>
      <c r="E9984" s="72" t="s">
        <v>335</v>
      </c>
      <c r="F9984" s="73">
        <v>130595</v>
      </c>
      <c r="G9984" s="72" t="s">
        <v>14</v>
      </c>
      <c r="H9984" s="72" t="s">
        <v>15</v>
      </c>
      <c r="I9984" s="72" t="s">
        <v>16</v>
      </c>
      <c r="J9984" s="72" t="s">
        <v>18</v>
      </c>
      <c r="K9984" s="72" t="s">
        <v>147</v>
      </c>
      <c r="L9984" s="72" t="s">
        <v>587</v>
      </c>
      <c r="M9984" s="72" t="s">
        <v>334</v>
      </c>
    </row>
    <row r="9985" spans="2:13" x14ac:dyDescent="0.25">
      <c r="B9985" s="72" t="s">
        <v>143</v>
      </c>
      <c r="C9985" s="72" t="s">
        <v>144</v>
      </c>
      <c r="D9985" s="72" t="s">
        <v>12</v>
      </c>
      <c r="E9985" s="72" t="s">
        <v>160</v>
      </c>
      <c r="F9985" s="73">
        <v>198577</v>
      </c>
      <c r="G9985" s="72" t="s">
        <v>14</v>
      </c>
      <c r="H9985" s="72" t="s">
        <v>15</v>
      </c>
      <c r="I9985" s="72" t="s">
        <v>16</v>
      </c>
      <c r="J9985" s="72" t="s">
        <v>18</v>
      </c>
      <c r="K9985" s="72" t="s">
        <v>33</v>
      </c>
      <c r="L9985" s="72" t="s">
        <v>218</v>
      </c>
      <c r="M9985" s="72" t="s">
        <v>163</v>
      </c>
    </row>
    <row r="9986" spans="2:13" x14ac:dyDescent="0.25">
      <c r="B9986" s="72" t="s">
        <v>143</v>
      </c>
      <c r="C9986" s="72" t="s">
        <v>144</v>
      </c>
      <c r="D9986" s="72" t="s">
        <v>12</v>
      </c>
      <c r="E9986" s="72" t="s">
        <v>145</v>
      </c>
      <c r="F9986" s="73">
        <v>-98545</v>
      </c>
      <c r="G9986" s="72" t="s">
        <v>14</v>
      </c>
      <c r="H9986" s="72" t="s">
        <v>15</v>
      </c>
      <c r="I9986" s="72" t="s">
        <v>16</v>
      </c>
      <c r="J9986" s="72" t="s">
        <v>18</v>
      </c>
      <c r="K9986" s="72" t="s">
        <v>214</v>
      </c>
      <c r="L9986" s="72" t="s">
        <v>599</v>
      </c>
      <c r="M9986" s="72"/>
    </row>
    <row r="9987" spans="2:13" x14ac:dyDescent="0.25">
      <c r="B9987" s="72" t="s">
        <v>143</v>
      </c>
      <c r="C9987" s="72" t="s">
        <v>144</v>
      </c>
      <c r="D9987" s="72" t="s">
        <v>12</v>
      </c>
      <c r="E9987" s="72" t="s">
        <v>237</v>
      </c>
      <c r="F9987" s="73">
        <v>27682</v>
      </c>
      <c r="G9987" s="72" t="s">
        <v>14</v>
      </c>
      <c r="H9987" s="72" t="s">
        <v>15</v>
      </c>
      <c r="I9987" s="72" t="s">
        <v>16</v>
      </c>
      <c r="J9987" s="72" t="s">
        <v>18</v>
      </c>
      <c r="K9987" s="72" t="s">
        <v>33</v>
      </c>
      <c r="L9987" s="72" t="s">
        <v>339</v>
      </c>
      <c r="M9987" s="72" t="s">
        <v>191</v>
      </c>
    </row>
    <row r="9988" spans="2:13" x14ac:dyDescent="0.25">
      <c r="B9988" s="72" t="s">
        <v>143</v>
      </c>
      <c r="C9988" s="72" t="s">
        <v>144</v>
      </c>
      <c r="D9988" s="72" t="s">
        <v>12</v>
      </c>
      <c r="E9988" s="72" t="s">
        <v>242</v>
      </c>
      <c r="F9988" s="73">
        <v>-12847</v>
      </c>
      <c r="G9988" s="72" t="s">
        <v>14</v>
      </c>
      <c r="H9988" s="72" t="s">
        <v>15</v>
      </c>
      <c r="I9988" s="72" t="s">
        <v>16</v>
      </c>
      <c r="J9988" s="72" t="s">
        <v>18</v>
      </c>
      <c r="K9988" s="72" t="s">
        <v>245</v>
      </c>
      <c r="L9988" s="72" t="s">
        <v>701</v>
      </c>
      <c r="M9988" s="72"/>
    </row>
    <row r="9989" spans="2:13" x14ac:dyDescent="0.25">
      <c r="B9989" s="72" t="s">
        <v>143</v>
      </c>
      <c r="C9989" s="72" t="s">
        <v>144</v>
      </c>
      <c r="D9989" s="72" t="s">
        <v>12</v>
      </c>
      <c r="E9989" s="72" t="s">
        <v>160</v>
      </c>
      <c r="F9989" s="73">
        <v>58723</v>
      </c>
      <c r="G9989" s="72" t="s">
        <v>14</v>
      </c>
      <c r="H9989" s="72" t="s">
        <v>15</v>
      </c>
      <c r="I9989" s="72" t="s">
        <v>16</v>
      </c>
      <c r="J9989" s="72" t="s">
        <v>18</v>
      </c>
      <c r="K9989" s="72" t="s">
        <v>33</v>
      </c>
      <c r="L9989" s="72" t="s">
        <v>596</v>
      </c>
      <c r="M9989" s="72" t="s">
        <v>186</v>
      </c>
    </row>
    <row r="9990" spans="2:13" x14ac:dyDescent="0.25">
      <c r="B9990" s="72" t="s">
        <v>143</v>
      </c>
      <c r="C9990" s="72" t="s">
        <v>144</v>
      </c>
      <c r="D9990" s="72" t="s">
        <v>12</v>
      </c>
      <c r="E9990" s="72" t="s">
        <v>383</v>
      </c>
      <c r="F9990" s="73">
        <v>363621</v>
      </c>
      <c r="G9990" s="72" t="s">
        <v>14</v>
      </c>
      <c r="H9990" s="72" t="s">
        <v>155</v>
      </c>
      <c r="I9990" s="72" t="s">
        <v>16</v>
      </c>
      <c r="J9990" s="72" t="s">
        <v>18</v>
      </c>
      <c r="K9990" s="72" t="s">
        <v>33</v>
      </c>
      <c r="L9990" s="72" t="s">
        <v>179</v>
      </c>
      <c r="M9990" s="72" t="s">
        <v>384</v>
      </c>
    </row>
    <row r="9991" spans="2:13" x14ac:dyDescent="0.25">
      <c r="B9991" s="72" t="s">
        <v>143</v>
      </c>
      <c r="C9991" s="72" t="s">
        <v>144</v>
      </c>
      <c r="D9991" s="72" t="s">
        <v>12</v>
      </c>
      <c r="E9991" s="72" t="s">
        <v>177</v>
      </c>
      <c r="F9991" s="73">
        <v>6</v>
      </c>
      <c r="G9991" s="72" t="s">
        <v>31</v>
      </c>
      <c r="H9991" s="72" t="s">
        <v>15</v>
      </c>
      <c r="I9991" s="72" t="s">
        <v>16</v>
      </c>
      <c r="J9991" s="72" t="s">
        <v>32</v>
      </c>
      <c r="K9991" s="72" t="s">
        <v>161</v>
      </c>
      <c r="L9991" s="72" t="s">
        <v>375</v>
      </c>
      <c r="M9991" s="72"/>
    </row>
    <row r="9992" spans="2:13" x14ac:dyDescent="0.25">
      <c r="B9992" s="72" t="s">
        <v>143</v>
      </c>
      <c r="C9992" s="72" t="s">
        <v>144</v>
      </c>
      <c r="D9992" s="72" t="s">
        <v>12</v>
      </c>
      <c r="E9992" s="72" t="s">
        <v>219</v>
      </c>
      <c r="F9992" s="73">
        <v>151052</v>
      </c>
      <c r="G9992" s="72" t="s">
        <v>14</v>
      </c>
      <c r="H9992" s="72" t="s">
        <v>155</v>
      </c>
      <c r="I9992" s="72" t="s">
        <v>16</v>
      </c>
      <c r="J9992" s="72" t="s">
        <v>18</v>
      </c>
      <c r="K9992" s="72" t="s">
        <v>33</v>
      </c>
      <c r="L9992" s="72" t="s">
        <v>588</v>
      </c>
      <c r="M9992" s="72"/>
    </row>
    <row r="9993" spans="2:13" x14ac:dyDescent="0.25">
      <c r="B9993" s="72" t="s">
        <v>143</v>
      </c>
      <c r="C9993" s="72" t="s">
        <v>144</v>
      </c>
      <c r="D9993" s="72" t="s">
        <v>12</v>
      </c>
      <c r="E9993" s="72" t="s">
        <v>164</v>
      </c>
      <c r="F9993" s="73">
        <v>-24872</v>
      </c>
      <c r="G9993" s="72" t="s">
        <v>14</v>
      </c>
      <c r="H9993" s="72" t="s">
        <v>15</v>
      </c>
      <c r="I9993" s="72" t="s">
        <v>16</v>
      </c>
      <c r="J9993" s="72" t="s">
        <v>18</v>
      </c>
      <c r="K9993" s="72" t="s">
        <v>214</v>
      </c>
      <c r="L9993" s="72" t="s">
        <v>647</v>
      </c>
      <c r="M9993" s="72"/>
    </row>
    <row r="9994" spans="2:13" x14ac:dyDescent="0.25">
      <c r="B9994" s="72" t="s">
        <v>143</v>
      </c>
      <c r="C9994" s="72" t="s">
        <v>144</v>
      </c>
      <c r="D9994" s="72" t="s">
        <v>12</v>
      </c>
      <c r="E9994" s="72" t="s">
        <v>152</v>
      </c>
      <c r="F9994" s="73">
        <v>-326</v>
      </c>
      <c r="G9994" s="72" t="s">
        <v>14</v>
      </c>
      <c r="H9994" s="72" t="s">
        <v>155</v>
      </c>
      <c r="I9994" s="72" t="s">
        <v>16</v>
      </c>
      <c r="J9994" s="72" t="s">
        <v>18</v>
      </c>
      <c r="K9994" s="72" t="s">
        <v>269</v>
      </c>
      <c r="L9994" s="72" t="s">
        <v>687</v>
      </c>
      <c r="M9994" s="72"/>
    </row>
    <row r="9995" spans="2:13" x14ac:dyDescent="0.25">
      <c r="B9995" s="72" t="s">
        <v>143</v>
      </c>
      <c r="C9995" s="72" t="s">
        <v>144</v>
      </c>
      <c r="D9995" s="72" t="s">
        <v>12</v>
      </c>
      <c r="E9995" s="72" t="s">
        <v>237</v>
      </c>
      <c r="F9995" s="73">
        <v>202961</v>
      </c>
      <c r="G9995" s="72" t="s">
        <v>14</v>
      </c>
      <c r="H9995" s="72" t="s">
        <v>15</v>
      </c>
      <c r="I9995" s="72" t="s">
        <v>16</v>
      </c>
      <c r="J9995" s="72" t="s">
        <v>18</v>
      </c>
      <c r="K9995" s="72" t="s">
        <v>147</v>
      </c>
      <c r="L9995" s="72" t="s">
        <v>675</v>
      </c>
      <c r="M9995" s="72" t="s">
        <v>191</v>
      </c>
    </row>
    <row r="9996" spans="2:13" x14ac:dyDescent="0.25">
      <c r="B9996" s="72" t="s">
        <v>143</v>
      </c>
      <c r="C9996" s="72" t="s">
        <v>144</v>
      </c>
      <c r="D9996" s="72" t="s">
        <v>12</v>
      </c>
      <c r="E9996" s="72" t="s">
        <v>154</v>
      </c>
      <c r="F9996" s="73">
        <v>-1771</v>
      </c>
      <c r="G9996" s="72" t="s">
        <v>14</v>
      </c>
      <c r="H9996" s="72" t="s">
        <v>15</v>
      </c>
      <c r="I9996" s="72" t="s">
        <v>136</v>
      </c>
      <c r="J9996" s="72" t="s">
        <v>18</v>
      </c>
      <c r="K9996" s="72" t="s">
        <v>147</v>
      </c>
      <c r="L9996" s="72" t="s">
        <v>216</v>
      </c>
      <c r="M9996" s="72"/>
    </row>
    <row r="9997" spans="2:13" x14ac:dyDescent="0.25">
      <c r="B9997" s="72" t="s">
        <v>143</v>
      </c>
      <c r="C9997" s="72" t="s">
        <v>144</v>
      </c>
      <c r="D9997" s="72" t="s">
        <v>12</v>
      </c>
      <c r="E9997" s="72" t="s">
        <v>175</v>
      </c>
      <c r="F9997" s="73">
        <v>-215812</v>
      </c>
      <c r="G9997" s="72" t="s">
        <v>14</v>
      </c>
      <c r="H9997" s="72" t="s">
        <v>15</v>
      </c>
      <c r="I9997" s="72" t="s">
        <v>16</v>
      </c>
      <c r="J9997" s="72" t="s">
        <v>18</v>
      </c>
      <c r="K9997" s="72" t="s">
        <v>214</v>
      </c>
      <c r="L9997" s="72" t="s">
        <v>629</v>
      </c>
      <c r="M9997" s="72"/>
    </row>
    <row r="9998" spans="2:13" x14ac:dyDescent="0.25">
      <c r="B9998" s="72" t="s">
        <v>143</v>
      </c>
      <c r="C9998" s="72" t="s">
        <v>144</v>
      </c>
      <c r="D9998" s="72" t="s">
        <v>12</v>
      </c>
      <c r="E9998" s="72" t="s">
        <v>199</v>
      </c>
      <c r="F9998" s="73">
        <v>77</v>
      </c>
      <c r="G9998" s="72" t="s">
        <v>14</v>
      </c>
      <c r="H9998" s="72" t="s">
        <v>15</v>
      </c>
      <c r="I9998" s="72" t="s">
        <v>16</v>
      </c>
      <c r="J9998" s="72" t="s">
        <v>18</v>
      </c>
      <c r="K9998" s="72" t="s">
        <v>33</v>
      </c>
      <c r="L9998" s="72" t="s">
        <v>318</v>
      </c>
      <c r="M9998" s="72"/>
    </row>
    <row r="9999" spans="2:13" x14ac:dyDescent="0.25">
      <c r="B9999" s="72" t="s">
        <v>143</v>
      </c>
      <c r="C9999" s="72" t="s">
        <v>144</v>
      </c>
      <c r="D9999" s="72" t="s">
        <v>12</v>
      </c>
      <c r="E9999" s="72" t="s">
        <v>197</v>
      </c>
      <c r="F9999" s="73">
        <v>267638</v>
      </c>
      <c r="G9999" s="72" t="s">
        <v>14</v>
      </c>
      <c r="H9999" s="72" t="s">
        <v>15</v>
      </c>
      <c r="I9999" s="72" t="s">
        <v>16</v>
      </c>
      <c r="J9999" s="72" t="s">
        <v>18</v>
      </c>
      <c r="K9999" s="72" t="s">
        <v>33</v>
      </c>
      <c r="L9999" s="72" t="s">
        <v>510</v>
      </c>
      <c r="M9999" s="72" t="s">
        <v>191</v>
      </c>
    </row>
    <row r="10000" spans="2:13" x14ac:dyDescent="0.25">
      <c r="B10000" s="72" t="s">
        <v>143</v>
      </c>
      <c r="C10000" s="72" t="s">
        <v>144</v>
      </c>
      <c r="D10000" s="72" t="s">
        <v>12</v>
      </c>
      <c r="E10000" s="72" t="s">
        <v>199</v>
      </c>
      <c r="F10000" s="73">
        <v>17664</v>
      </c>
      <c r="G10000" s="72" t="s">
        <v>14</v>
      </c>
      <c r="H10000" s="72" t="s">
        <v>155</v>
      </c>
      <c r="I10000" s="72" t="s">
        <v>16</v>
      </c>
      <c r="J10000" s="72" t="s">
        <v>18</v>
      </c>
      <c r="K10000" s="72" t="s">
        <v>267</v>
      </c>
      <c r="L10000" s="72" t="s">
        <v>641</v>
      </c>
      <c r="M10000" s="72"/>
    </row>
    <row r="10001" spans="2:13" x14ac:dyDescent="0.25">
      <c r="B10001" s="72" t="s">
        <v>143</v>
      </c>
      <c r="C10001" s="72" t="s">
        <v>144</v>
      </c>
      <c r="D10001" s="72" t="s">
        <v>12</v>
      </c>
      <c r="E10001" s="72" t="s">
        <v>242</v>
      </c>
      <c r="F10001" s="73">
        <v>-7963</v>
      </c>
      <c r="G10001" s="72" t="s">
        <v>14</v>
      </c>
      <c r="H10001" s="72" t="s">
        <v>15</v>
      </c>
      <c r="I10001" s="72" t="s">
        <v>16</v>
      </c>
      <c r="J10001" s="72" t="s">
        <v>18</v>
      </c>
      <c r="K10001" s="72" t="s">
        <v>33</v>
      </c>
      <c r="L10001" s="72" t="s">
        <v>307</v>
      </c>
      <c r="M10001" s="72"/>
    </row>
    <row r="10002" spans="2:13" x14ac:dyDescent="0.25">
      <c r="B10002" s="72" t="s">
        <v>143</v>
      </c>
      <c r="C10002" s="72" t="s">
        <v>144</v>
      </c>
      <c r="D10002" s="72" t="s">
        <v>12</v>
      </c>
      <c r="E10002" s="72" t="s">
        <v>227</v>
      </c>
      <c r="F10002" s="73">
        <v>166570</v>
      </c>
      <c r="G10002" s="72" t="s">
        <v>14</v>
      </c>
      <c r="H10002" s="72" t="s">
        <v>15</v>
      </c>
      <c r="I10002" s="72" t="s">
        <v>16</v>
      </c>
      <c r="J10002" s="72" t="s">
        <v>18</v>
      </c>
      <c r="K10002" s="72" t="s">
        <v>147</v>
      </c>
      <c r="L10002" s="72" t="s">
        <v>703</v>
      </c>
      <c r="M10002" s="72" t="s">
        <v>191</v>
      </c>
    </row>
    <row r="10003" spans="2:13" x14ac:dyDescent="0.25">
      <c r="B10003" s="72" t="s">
        <v>143</v>
      </c>
      <c r="C10003" s="72" t="s">
        <v>144</v>
      </c>
      <c r="D10003" s="72" t="s">
        <v>12</v>
      </c>
      <c r="E10003" s="72" t="s">
        <v>197</v>
      </c>
      <c r="F10003" s="73">
        <v>2971004</v>
      </c>
      <c r="G10003" s="72" t="s">
        <v>14</v>
      </c>
      <c r="H10003" s="72" t="s">
        <v>15</v>
      </c>
      <c r="I10003" s="72" t="s">
        <v>16</v>
      </c>
      <c r="J10003" s="72" t="s">
        <v>18</v>
      </c>
      <c r="K10003" s="72" t="s">
        <v>184</v>
      </c>
      <c r="L10003" s="72" t="s">
        <v>317</v>
      </c>
      <c r="M10003" s="72" t="s">
        <v>163</v>
      </c>
    </row>
    <row r="10004" spans="2:13" x14ac:dyDescent="0.25">
      <c r="B10004" s="72" t="s">
        <v>143</v>
      </c>
      <c r="C10004" s="72" t="s">
        <v>144</v>
      </c>
      <c r="D10004" s="72" t="s">
        <v>12</v>
      </c>
      <c r="E10004" s="72" t="s">
        <v>152</v>
      </c>
      <c r="F10004" s="73">
        <v>-34183</v>
      </c>
      <c r="G10004" s="72" t="s">
        <v>14</v>
      </c>
      <c r="H10004" s="72" t="s">
        <v>15</v>
      </c>
      <c r="I10004" s="72" t="s">
        <v>16</v>
      </c>
      <c r="J10004" s="72" t="s">
        <v>18</v>
      </c>
      <c r="K10004" s="72" t="s">
        <v>165</v>
      </c>
      <c r="L10004" s="72" t="s">
        <v>535</v>
      </c>
      <c r="M10004" s="72"/>
    </row>
    <row r="10005" spans="2:13" x14ac:dyDescent="0.25">
      <c r="B10005" s="72" t="s">
        <v>143</v>
      </c>
      <c r="C10005" s="72" t="s">
        <v>144</v>
      </c>
      <c r="D10005" s="72" t="s">
        <v>12</v>
      </c>
      <c r="E10005" s="72" t="s">
        <v>154</v>
      </c>
      <c r="F10005" s="73">
        <v>-321</v>
      </c>
      <c r="G10005" s="72" t="s">
        <v>14</v>
      </c>
      <c r="H10005" s="72" t="s">
        <v>15</v>
      </c>
      <c r="I10005" s="72" t="s">
        <v>16</v>
      </c>
      <c r="J10005" s="72" t="s">
        <v>18</v>
      </c>
      <c r="K10005" s="72" t="s">
        <v>24</v>
      </c>
      <c r="L10005" s="72" t="s">
        <v>715</v>
      </c>
      <c r="M10005" s="72"/>
    </row>
    <row r="10006" spans="2:13" x14ac:dyDescent="0.25">
      <c r="B10006" s="72" t="s">
        <v>143</v>
      </c>
      <c r="C10006" s="72" t="s">
        <v>144</v>
      </c>
      <c r="D10006" s="72" t="s">
        <v>12</v>
      </c>
      <c r="E10006" s="72" t="s">
        <v>197</v>
      </c>
      <c r="F10006" s="73">
        <v>8823</v>
      </c>
      <c r="G10006" s="72" t="s">
        <v>14</v>
      </c>
      <c r="H10006" s="72" t="s">
        <v>155</v>
      </c>
      <c r="I10006" s="72" t="s">
        <v>16</v>
      </c>
      <c r="J10006" s="72" t="s">
        <v>18</v>
      </c>
      <c r="K10006" s="72" t="s">
        <v>147</v>
      </c>
      <c r="L10006" s="72" t="s">
        <v>692</v>
      </c>
      <c r="M10006" s="72" t="s">
        <v>191</v>
      </c>
    </row>
    <row r="10007" spans="2:13" x14ac:dyDescent="0.25">
      <c r="B10007" s="72" t="s">
        <v>143</v>
      </c>
      <c r="C10007" s="72" t="s">
        <v>144</v>
      </c>
      <c r="D10007" s="72" t="s">
        <v>12</v>
      </c>
      <c r="E10007" s="72" t="s">
        <v>213</v>
      </c>
      <c r="F10007" s="73">
        <v>71004</v>
      </c>
      <c r="G10007" s="72" t="s">
        <v>14</v>
      </c>
      <c r="H10007" s="72" t="s">
        <v>15</v>
      </c>
      <c r="I10007" s="72" t="s">
        <v>16</v>
      </c>
      <c r="J10007" s="72" t="s">
        <v>18</v>
      </c>
      <c r="K10007" s="72" t="s">
        <v>33</v>
      </c>
      <c r="L10007" s="72" t="s">
        <v>482</v>
      </c>
      <c r="M10007" s="72" t="s">
        <v>191</v>
      </c>
    </row>
    <row r="10008" spans="2:13" x14ac:dyDescent="0.25">
      <c r="B10008" s="72" t="s">
        <v>143</v>
      </c>
      <c r="C10008" s="72" t="s">
        <v>144</v>
      </c>
      <c r="D10008" s="72" t="s">
        <v>12</v>
      </c>
      <c r="E10008" s="72" t="s">
        <v>154</v>
      </c>
      <c r="F10008" s="73">
        <v>-1473</v>
      </c>
      <c r="G10008" s="72" t="s">
        <v>14</v>
      </c>
      <c r="H10008" s="72" t="s">
        <v>15</v>
      </c>
      <c r="I10008" s="72" t="s">
        <v>16</v>
      </c>
      <c r="J10008" s="72" t="s">
        <v>18</v>
      </c>
      <c r="K10008" s="72" t="s">
        <v>161</v>
      </c>
      <c r="L10008" s="72" t="s">
        <v>423</v>
      </c>
      <c r="M10008" s="72"/>
    </row>
    <row r="10009" spans="2:13" x14ac:dyDescent="0.25">
      <c r="B10009" s="72" t="s">
        <v>143</v>
      </c>
      <c r="C10009" s="72" t="s">
        <v>144</v>
      </c>
      <c r="D10009" s="72" t="s">
        <v>12</v>
      </c>
      <c r="E10009" s="72" t="s">
        <v>154</v>
      </c>
      <c r="F10009" s="73">
        <v>-340</v>
      </c>
      <c r="G10009" s="72" t="s">
        <v>14</v>
      </c>
      <c r="H10009" s="72" t="s">
        <v>15</v>
      </c>
      <c r="I10009" s="72" t="s">
        <v>16</v>
      </c>
      <c r="J10009" s="72" t="s">
        <v>18</v>
      </c>
      <c r="K10009" s="72" t="s">
        <v>33</v>
      </c>
      <c r="L10009" s="72" t="s">
        <v>34</v>
      </c>
      <c r="M10009" s="72"/>
    </row>
    <row r="10010" spans="2:13" x14ac:dyDescent="0.25">
      <c r="B10010" s="72" t="s">
        <v>143</v>
      </c>
      <c r="C10010" s="72" t="s">
        <v>144</v>
      </c>
      <c r="D10010" s="72" t="s">
        <v>12</v>
      </c>
      <c r="E10010" s="72" t="s">
        <v>237</v>
      </c>
      <c r="F10010" s="73">
        <v>455312</v>
      </c>
      <c r="G10010" s="72" t="s">
        <v>14</v>
      </c>
      <c r="H10010" s="72" t="s">
        <v>15</v>
      </c>
      <c r="I10010" s="72" t="s">
        <v>16</v>
      </c>
      <c r="J10010" s="72" t="s">
        <v>18</v>
      </c>
      <c r="K10010" s="72" t="s">
        <v>33</v>
      </c>
      <c r="L10010" s="72" t="s">
        <v>218</v>
      </c>
      <c r="M10010" s="72" t="s">
        <v>248</v>
      </c>
    </row>
    <row r="10011" spans="2:13" x14ac:dyDescent="0.25">
      <c r="B10011" s="72" t="s">
        <v>143</v>
      </c>
      <c r="C10011" s="72" t="s">
        <v>144</v>
      </c>
      <c r="D10011" s="72" t="s">
        <v>12</v>
      </c>
      <c r="E10011" s="72" t="s">
        <v>199</v>
      </c>
      <c r="F10011" s="73">
        <v>9199</v>
      </c>
      <c r="G10011" s="72" t="s">
        <v>14</v>
      </c>
      <c r="H10011" s="72" t="s">
        <v>155</v>
      </c>
      <c r="I10011" s="72" t="s">
        <v>16</v>
      </c>
      <c r="J10011" s="72" t="s">
        <v>18</v>
      </c>
      <c r="K10011" s="72" t="s">
        <v>267</v>
      </c>
      <c r="L10011" s="72" t="s">
        <v>659</v>
      </c>
      <c r="M10011" s="72"/>
    </row>
    <row r="10012" spans="2:13" x14ac:dyDescent="0.25">
      <c r="B10012" s="72" t="s">
        <v>143</v>
      </c>
      <c r="C10012" s="72" t="s">
        <v>144</v>
      </c>
      <c r="D10012" s="72" t="s">
        <v>12</v>
      </c>
      <c r="E10012" s="72" t="s">
        <v>145</v>
      </c>
      <c r="F10012" s="73">
        <v>-54608</v>
      </c>
      <c r="G10012" s="72" t="s">
        <v>14</v>
      </c>
      <c r="H10012" s="72" t="s">
        <v>15</v>
      </c>
      <c r="I10012" s="72" t="s">
        <v>16</v>
      </c>
      <c r="J10012" s="72" t="s">
        <v>18</v>
      </c>
      <c r="K10012" s="72" t="s">
        <v>33</v>
      </c>
      <c r="L10012" s="72" t="s">
        <v>339</v>
      </c>
      <c r="M10012" s="72"/>
    </row>
    <row r="10013" spans="2:13" x14ac:dyDescent="0.25">
      <c r="B10013" s="72" t="s">
        <v>143</v>
      </c>
      <c r="C10013" s="72" t="s">
        <v>144</v>
      </c>
      <c r="D10013" s="72" t="s">
        <v>12</v>
      </c>
      <c r="E10013" s="72" t="s">
        <v>219</v>
      </c>
      <c r="F10013" s="73">
        <v>1655189</v>
      </c>
      <c r="G10013" s="72" t="s">
        <v>14</v>
      </c>
      <c r="H10013" s="72" t="s">
        <v>15</v>
      </c>
      <c r="I10013" s="72" t="s">
        <v>16</v>
      </c>
      <c r="J10013" s="72" t="s">
        <v>18</v>
      </c>
      <c r="K10013" s="72" t="s">
        <v>267</v>
      </c>
      <c r="L10013" s="72" t="s">
        <v>576</v>
      </c>
      <c r="M10013" s="72"/>
    </row>
    <row r="10014" spans="2:13" x14ac:dyDescent="0.25">
      <c r="B10014" s="72" t="s">
        <v>143</v>
      </c>
      <c r="C10014" s="72" t="s">
        <v>144</v>
      </c>
      <c r="D10014" s="72" t="s">
        <v>12</v>
      </c>
      <c r="E10014" s="72" t="s">
        <v>152</v>
      </c>
      <c r="F10014" s="73">
        <v>-27026</v>
      </c>
      <c r="G10014" s="72" t="s">
        <v>14</v>
      </c>
      <c r="H10014" s="72" t="s">
        <v>155</v>
      </c>
      <c r="I10014" s="72" t="s">
        <v>16</v>
      </c>
      <c r="J10014" s="72" t="s">
        <v>18</v>
      </c>
      <c r="K10014" s="72" t="s">
        <v>303</v>
      </c>
      <c r="L10014" s="72" t="s">
        <v>712</v>
      </c>
      <c r="M10014" s="72"/>
    </row>
    <row r="10015" spans="2:13" x14ac:dyDescent="0.25">
      <c r="B10015" s="72" t="s">
        <v>143</v>
      </c>
      <c r="C10015" s="72" t="s">
        <v>144</v>
      </c>
      <c r="D10015" s="72" t="s">
        <v>12</v>
      </c>
      <c r="E10015" s="72" t="s">
        <v>160</v>
      </c>
      <c r="F10015" s="73">
        <v>2280</v>
      </c>
      <c r="G10015" s="72" t="s">
        <v>14</v>
      </c>
      <c r="H10015" s="72" t="s">
        <v>15</v>
      </c>
      <c r="I10015" s="72" t="s">
        <v>16</v>
      </c>
      <c r="J10015" s="72" t="s">
        <v>18</v>
      </c>
      <c r="K10015" s="72" t="s">
        <v>189</v>
      </c>
      <c r="L10015" s="72" t="s">
        <v>623</v>
      </c>
      <c r="M10015" s="72" t="s">
        <v>151</v>
      </c>
    </row>
    <row r="10016" spans="2:13" x14ac:dyDescent="0.25">
      <c r="B10016" s="72" t="s">
        <v>143</v>
      </c>
      <c r="C10016" s="72" t="s">
        <v>144</v>
      </c>
      <c r="D10016" s="72" t="s">
        <v>12</v>
      </c>
      <c r="E10016" s="72" t="s">
        <v>383</v>
      </c>
      <c r="F10016" s="73">
        <v>841641</v>
      </c>
      <c r="G10016" s="72" t="s">
        <v>14</v>
      </c>
      <c r="H10016" s="72" t="s">
        <v>15</v>
      </c>
      <c r="I10016" s="72" t="s">
        <v>16</v>
      </c>
      <c r="J10016" s="72" t="s">
        <v>18</v>
      </c>
      <c r="K10016" s="72" t="s">
        <v>33</v>
      </c>
      <c r="L10016" s="72" t="s">
        <v>353</v>
      </c>
      <c r="M10016" s="72" t="s">
        <v>384</v>
      </c>
    </row>
    <row r="10017" spans="2:13" x14ac:dyDescent="0.25">
      <c r="B10017" s="72" t="s">
        <v>143</v>
      </c>
      <c r="C10017" s="72" t="s">
        <v>144</v>
      </c>
      <c r="D10017" s="72" t="s">
        <v>12</v>
      </c>
      <c r="E10017" s="72" t="s">
        <v>188</v>
      </c>
      <c r="F10017" s="73">
        <v>159432</v>
      </c>
      <c r="G10017" s="72" t="s">
        <v>14</v>
      </c>
      <c r="H10017" s="72" t="s">
        <v>15</v>
      </c>
      <c r="I10017" s="72" t="s">
        <v>16</v>
      </c>
      <c r="J10017" s="72" t="s">
        <v>18</v>
      </c>
      <c r="K10017" s="72" t="s">
        <v>165</v>
      </c>
      <c r="L10017" s="72" t="s">
        <v>707</v>
      </c>
      <c r="M10017" s="72" t="s">
        <v>191</v>
      </c>
    </row>
    <row r="10018" spans="2:13" x14ac:dyDescent="0.25">
      <c r="B10018" s="72" t="s">
        <v>143</v>
      </c>
      <c r="C10018" s="72" t="s">
        <v>144</v>
      </c>
      <c r="D10018" s="72" t="s">
        <v>12</v>
      </c>
      <c r="E10018" s="72" t="s">
        <v>145</v>
      </c>
      <c r="F10018" s="73">
        <v>-1005</v>
      </c>
      <c r="G10018" s="72" t="s">
        <v>14</v>
      </c>
      <c r="H10018" s="72" t="s">
        <v>15</v>
      </c>
      <c r="I10018" s="72" t="s">
        <v>16</v>
      </c>
      <c r="J10018" s="72" t="s">
        <v>18</v>
      </c>
      <c r="K10018" s="72" t="s">
        <v>33</v>
      </c>
      <c r="L10018" s="72" t="s">
        <v>667</v>
      </c>
      <c r="M10018" s="72"/>
    </row>
    <row r="10019" spans="2:13" x14ac:dyDescent="0.25">
      <c r="B10019" s="72" t="s">
        <v>143</v>
      </c>
      <c r="C10019" s="72" t="s">
        <v>144</v>
      </c>
      <c r="D10019" s="72" t="s">
        <v>12</v>
      </c>
      <c r="E10019" s="72" t="s">
        <v>879</v>
      </c>
      <c r="F10019" s="73">
        <v>10834</v>
      </c>
      <c r="G10019" s="72" t="s">
        <v>14</v>
      </c>
      <c r="H10019" s="72" t="s">
        <v>15</v>
      </c>
      <c r="I10019" s="72" t="s">
        <v>16</v>
      </c>
      <c r="J10019" s="72" t="s">
        <v>18</v>
      </c>
      <c r="K10019" s="72"/>
      <c r="L10019" s="72"/>
      <c r="M10019" s="72"/>
    </row>
    <row r="10020" spans="2:13" x14ac:dyDescent="0.25">
      <c r="B10020" s="72" t="s">
        <v>143</v>
      </c>
      <c r="C10020" s="72" t="s">
        <v>144</v>
      </c>
      <c r="D10020" s="72" t="s">
        <v>12</v>
      </c>
      <c r="E10020" s="72" t="s">
        <v>188</v>
      </c>
      <c r="F10020" s="73">
        <v>1421521</v>
      </c>
      <c r="G10020" s="72" t="s">
        <v>14</v>
      </c>
      <c r="H10020" s="72" t="s">
        <v>155</v>
      </c>
      <c r="I10020" s="72" t="s">
        <v>136</v>
      </c>
      <c r="J10020" s="72" t="s">
        <v>18</v>
      </c>
      <c r="K10020" s="72" t="s">
        <v>21</v>
      </c>
      <c r="L10020" s="72" t="s">
        <v>645</v>
      </c>
      <c r="M10020" s="72" t="s">
        <v>151</v>
      </c>
    </row>
    <row r="10021" spans="2:13" x14ac:dyDescent="0.25">
      <c r="B10021" s="72" t="s">
        <v>143</v>
      </c>
      <c r="C10021" s="72" t="s">
        <v>144</v>
      </c>
      <c r="D10021" s="72" t="s">
        <v>12</v>
      </c>
      <c r="E10021" s="72" t="s">
        <v>160</v>
      </c>
      <c r="F10021" s="73">
        <v>944348</v>
      </c>
      <c r="G10021" s="72" t="s">
        <v>14</v>
      </c>
      <c r="H10021" s="72" t="s">
        <v>155</v>
      </c>
      <c r="I10021" s="72" t="s">
        <v>16</v>
      </c>
      <c r="J10021" s="72" t="s">
        <v>18</v>
      </c>
      <c r="K10021" s="72" t="s">
        <v>269</v>
      </c>
      <c r="L10021" s="72" t="s">
        <v>717</v>
      </c>
      <c r="M10021" s="72" t="s">
        <v>163</v>
      </c>
    </row>
    <row r="10022" spans="2:13" x14ac:dyDescent="0.25">
      <c r="B10022" s="72" t="s">
        <v>143</v>
      </c>
      <c r="C10022" s="72" t="s">
        <v>144</v>
      </c>
      <c r="D10022" s="72" t="s">
        <v>12</v>
      </c>
      <c r="E10022" s="72" t="s">
        <v>219</v>
      </c>
      <c r="F10022" s="73">
        <v>9</v>
      </c>
      <c r="G10022" s="72" t="s">
        <v>14</v>
      </c>
      <c r="H10022" s="72" t="s">
        <v>155</v>
      </c>
      <c r="I10022" s="72" t="s">
        <v>16</v>
      </c>
      <c r="J10022" s="72" t="s">
        <v>18</v>
      </c>
      <c r="K10022" s="72" t="s">
        <v>33</v>
      </c>
      <c r="L10022" s="72" t="s">
        <v>807</v>
      </c>
      <c r="M10022" s="72"/>
    </row>
    <row r="10023" spans="2:13" x14ac:dyDescent="0.25">
      <c r="B10023" s="72" t="s">
        <v>143</v>
      </c>
      <c r="C10023" s="72" t="s">
        <v>144</v>
      </c>
      <c r="D10023" s="72" t="s">
        <v>12</v>
      </c>
      <c r="E10023" s="72" t="s">
        <v>188</v>
      </c>
      <c r="F10023" s="73">
        <v>8774657</v>
      </c>
      <c r="G10023" s="72" t="s">
        <v>14</v>
      </c>
      <c r="H10023" s="72" t="s">
        <v>15</v>
      </c>
      <c r="I10023" s="72" t="s">
        <v>16</v>
      </c>
      <c r="J10023" s="72" t="s">
        <v>18</v>
      </c>
      <c r="K10023" s="72" t="s">
        <v>147</v>
      </c>
      <c r="L10023" s="72" t="s">
        <v>347</v>
      </c>
      <c r="M10023" s="72" t="s">
        <v>151</v>
      </c>
    </row>
    <row r="10024" spans="2:13" x14ac:dyDescent="0.25">
      <c r="B10024" s="72" t="s">
        <v>143</v>
      </c>
      <c r="C10024" s="72" t="s">
        <v>144</v>
      </c>
      <c r="D10024" s="72" t="s">
        <v>12</v>
      </c>
      <c r="E10024" s="72" t="s">
        <v>282</v>
      </c>
      <c r="F10024" s="73">
        <v>-164</v>
      </c>
      <c r="G10024" s="72" t="s">
        <v>14</v>
      </c>
      <c r="H10024" s="72" t="s">
        <v>155</v>
      </c>
      <c r="I10024" s="72" t="s">
        <v>16</v>
      </c>
      <c r="J10024" s="72" t="s">
        <v>18</v>
      </c>
      <c r="K10024" s="72" t="s">
        <v>33</v>
      </c>
      <c r="L10024" s="72" t="s">
        <v>542</v>
      </c>
      <c r="M10024" s="72"/>
    </row>
    <row r="10025" spans="2:13" x14ac:dyDescent="0.25">
      <c r="B10025" s="72" t="s">
        <v>143</v>
      </c>
      <c r="C10025" s="72" t="s">
        <v>144</v>
      </c>
      <c r="D10025" s="72" t="s">
        <v>12</v>
      </c>
      <c r="E10025" s="72" t="s">
        <v>181</v>
      </c>
      <c r="F10025" s="73">
        <v>-755</v>
      </c>
      <c r="G10025" s="72" t="s">
        <v>14</v>
      </c>
      <c r="H10025" s="72" t="s">
        <v>15</v>
      </c>
      <c r="I10025" s="72" t="s">
        <v>16</v>
      </c>
      <c r="J10025" s="72" t="s">
        <v>18</v>
      </c>
      <c r="K10025" s="72" t="s">
        <v>147</v>
      </c>
      <c r="L10025" s="72" t="s">
        <v>411</v>
      </c>
      <c r="M10025" s="72"/>
    </row>
    <row r="10026" spans="2:13" x14ac:dyDescent="0.25">
      <c r="B10026" s="72" t="s">
        <v>143</v>
      </c>
      <c r="C10026" s="72" t="s">
        <v>144</v>
      </c>
      <c r="D10026" s="72" t="s">
        <v>12</v>
      </c>
      <c r="E10026" s="72" t="s">
        <v>229</v>
      </c>
      <c r="F10026" s="73">
        <v>-33177</v>
      </c>
      <c r="G10026" s="72" t="s">
        <v>14</v>
      </c>
      <c r="H10026" s="72" t="s">
        <v>155</v>
      </c>
      <c r="I10026" s="72" t="s">
        <v>16</v>
      </c>
      <c r="J10026" s="72" t="s">
        <v>18</v>
      </c>
      <c r="K10026" s="72" t="s">
        <v>33</v>
      </c>
      <c r="L10026" s="72" t="s">
        <v>346</v>
      </c>
      <c r="M10026" s="72"/>
    </row>
    <row r="10027" spans="2:13" x14ac:dyDescent="0.25">
      <c r="B10027" s="72" t="s">
        <v>143</v>
      </c>
      <c r="C10027" s="72" t="s">
        <v>144</v>
      </c>
      <c r="D10027" s="72" t="s">
        <v>12</v>
      </c>
      <c r="E10027" s="72" t="s">
        <v>697</v>
      </c>
      <c r="F10027" s="73">
        <v>35600</v>
      </c>
      <c r="G10027" s="72" t="s">
        <v>14</v>
      </c>
      <c r="H10027" s="72" t="s">
        <v>15</v>
      </c>
      <c r="I10027" s="72" t="s">
        <v>16</v>
      </c>
      <c r="J10027" s="72" t="s">
        <v>18</v>
      </c>
      <c r="K10027" s="72" t="s">
        <v>184</v>
      </c>
      <c r="L10027" s="72" t="s">
        <v>639</v>
      </c>
      <c r="M10027" s="72"/>
    </row>
    <row r="10028" spans="2:13" x14ac:dyDescent="0.25">
      <c r="B10028" s="72" t="s">
        <v>143</v>
      </c>
      <c r="C10028" s="72" t="s">
        <v>144</v>
      </c>
      <c r="D10028" s="72" t="s">
        <v>12</v>
      </c>
      <c r="E10028" s="72" t="s">
        <v>439</v>
      </c>
      <c r="F10028" s="73">
        <v>5001</v>
      </c>
      <c r="G10028" s="72" t="s">
        <v>14</v>
      </c>
      <c r="H10028" s="72" t="s">
        <v>15</v>
      </c>
      <c r="I10028" s="72" t="s">
        <v>16</v>
      </c>
      <c r="J10028" s="72" t="s">
        <v>18</v>
      </c>
      <c r="K10028" s="72" t="s">
        <v>214</v>
      </c>
      <c r="L10028" s="72" t="s">
        <v>665</v>
      </c>
      <c r="M10028" s="72"/>
    </row>
    <row r="10029" spans="2:13" x14ac:dyDescent="0.25">
      <c r="B10029" s="72" t="s">
        <v>143</v>
      </c>
      <c r="C10029" s="72" t="s">
        <v>144</v>
      </c>
      <c r="D10029" s="72" t="s">
        <v>12</v>
      </c>
      <c r="E10029" s="72" t="s">
        <v>227</v>
      </c>
      <c r="F10029" s="73">
        <v>149269</v>
      </c>
      <c r="G10029" s="72" t="s">
        <v>14</v>
      </c>
      <c r="H10029" s="72" t="s">
        <v>15</v>
      </c>
      <c r="I10029" s="72" t="s">
        <v>16</v>
      </c>
      <c r="J10029" s="72" t="s">
        <v>18</v>
      </c>
      <c r="K10029" s="72" t="s">
        <v>184</v>
      </c>
      <c r="L10029" s="72" t="s">
        <v>639</v>
      </c>
      <c r="M10029" s="72" t="s">
        <v>191</v>
      </c>
    </row>
    <row r="10030" spans="2:13" x14ac:dyDescent="0.25">
      <c r="B10030" s="72" t="s">
        <v>143</v>
      </c>
      <c r="C10030" s="72" t="s">
        <v>144</v>
      </c>
      <c r="D10030" s="72" t="s">
        <v>12</v>
      </c>
      <c r="E10030" s="72" t="s">
        <v>157</v>
      </c>
      <c r="F10030" s="73">
        <v>831729</v>
      </c>
      <c r="G10030" s="72" t="s">
        <v>14</v>
      </c>
      <c r="H10030" s="72" t="s">
        <v>155</v>
      </c>
      <c r="I10030" s="72" t="s">
        <v>16</v>
      </c>
      <c r="J10030" s="72" t="s">
        <v>18</v>
      </c>
      <c r="K10030" s="72" t="s">
        <v>267</v>
      </c>
      <c r="L10030" s="72" t="s">
        <v>372</v>
      </c>
      <c r="M10030" s="72" t="s">
        <v>203</v>
      </c>
    </row>
    <row r="10031" spans="2:13" x14ac:dyDescent="0.25">
      <c r="B10031" s="72" t="s">
        <v>143</v>
      </c>
      <c r="C10031" s="72" t="s">
        <v>144</v>
      </c>
      <c r="D10031" s="72" t="s">
        <v>12</v>
      </c>
      <c r="E10031" s="72" t="s">
        <v>244</v>
      </c>
      <c r="F10031" s="73">
        <v>65530</v>
      </c>
      <c r="G10031" s="72" t="s">
        <v>14</v>
      </c>
      <c r="H10031" s="72" t="s">
        <v>15</v>
      </c>
      <c r="I10031" s="72" t="s">
        <v>16</v>
      </c>
      <c r="J10031" s="72" t="s">
        <v>18</v>
      </c>
      <c r="K10031" s="72" t="s">
        <v>33</v>
      </c>
      <c r="L10031" s="72" t="s">
        <v>307</v>
      </c>
      <c r="M10031" s="72" t="s">
        <v>163</v>
      </c>
    </row>
    <row r="10032" spans="2:13" x14ac:dyDescent="0.25">
      <c r="B10032" s="72" t="s">
        <v>143</v>
      </c>
      <c r="C10032" s="72" t="s">
        <v>144</v>
      </c>
      <c r="D10032" s="72" t="s">
        <v>12</v>
      </c>
      <c r="E10032" s="72" t="s">
        <v>240</v>
      </c>
      <c r="F10032" s="73">
        <v>-3482</v>
      </c>
      <c r="G10032" s="72" t="s">
        <v>14</v>
      </c>
      <c r="H10032" s="72" t="s">
        <v>155</v>
      </c>
      <c r="I10032" s="72" t="s">
        <v>16</v>
      </c>
      <c r="J10032" s="72" t="s">
        <v>18</v>
      </c>
      <c r="K10032" s="72" t="s">
        <v>147</v>
      </c>
      <c r="L10032" s="72" t="s">
        <v>182</v>
      </c>
      <c r="M10032" s="72"/>
    </row>
    <row r="10033" spans="2:13" x14ac:dyDescent="0.25">
      <c r="B10033" s="72" t="s">
        <v>143</v>
      </c>
      <c r="C10033" s="72" t="s">
        <v>144</v>
      </c>
      <c r="D10033" s="72" t="s">
        <v>12</v>
      </c>
      <c r="E10033" s="72" t="s">
        <v>213</v>
      </c>
      <c r="F10033" s="73">
        <v>102</v>
      </c>
      <c r="G10033" s="72" t="s">
        <v>14</v>
      </c>
      <c r="H10033" s="72" t="s">
        <v>155</v>
      </c>
      <c r="I10033" s="72" t="s">
        <v>16</v>
      </c>
      <c r="J10033" s="72" t="s">
        <v>18</v>
      </c>
      <c r="K10033" s="72" t="s">
        <v>21</v>
      </c>
      <c r="L10033" s="72" t="s">
        <v>457</v>
      </c>
      <c r="M10033" s="72" t="s">
        <v>172</v>
      </c>
    </row>
    <row r="10034" spans="2:13" x14ac:dyDescent="0.25">
      <c r="B10034" s="72" t="s">
        <v>143</v>
      </c>
      <c r="C10034" s="72" t="s">
        <v>144</v>
      </c>
      <c r="D10034" s="72" t="s">
        <v>12</v>
      </c>
      <c r="E10034" s="72" t="s">
        <v>197</v>
      </c>
      <c r="F10034" s="73">
        <v>18750</v>
      </c>
      <c r="G10034" s="72" t="s">
        <v>14</v>
      </c>
      <c r="H10034" s="72" t="s">
        <v>15</v>
      </c>
      <c r="I10034" s="72" t="s">
        <v>16</v>
      </c>
      <c r="J10034" s="72" t="s">
        <v>18</v>
      </c>
      <c r="K10034" s="72" t="s">
        <v>303</v>
      </c>
      <c r="L10034" s="72" t="s">
        <v>304</v>
      </c>
      <c r="M10034" s="72" t="s">
        <v>163</v>
      </c>
    </row>
    <row r="10035" spans="2:13" x14ac:dyDescent="0.25">
      <c r="B10035" s="72" t="s">
        <v>143</v>
      </c>
      <c r="C10035" s="72" t="s">
        <v>144</v>
      </c>
      <c r="D10035" s="72" t="s">
        <v>12</v>
      </c>
      <c r="E10035" s="72" t="s">
        <v>292</v>
      </c>
      <c r="F10035" s="73">
        <v>29271364</v>
      </c>
      <c r="G10035" s="72" t="s">
        <v>14</v>
      </c>
      <c r="H10035" s="72" t="s">
        <v>15</v>
      </c>
      <c r="I10035" s="72" t="s">
        <v>16</v>
      </c>
      <c r="J10035" s="72" t="s">
        <v>18</v>
      </c>
      <c r="K10035" s="72" t="s">
        <v>21</v>
      </c>
      <c r="L10035" s="72" t="s">
        <v>22</v>
      </c>
      <c r="M10035" s="72" t="s">
        <v>293</v>
      </c>
    </row>
    <row r="10036" spans="2:13" x14ac:dyDescent="0.25">
      <c r="B10036" s="72" t="s">
        <v>143</v>
      </c>
      <c r="C10036" s="72" t="s">
        <v>144</v>
      </c>
      <c r="D10036" s="72" t="s">
        <v>12</v>
      </c>
      <c r="E10036" s="72" t="s">
        <v>242</v>
      </c>
      <c r="F10036" s="73">
        <v>-486</v>
      </c>
      <c r="G10036" s="72" t="s">
        <v>14</v>
      </c>
      <c r="H10036" s="72" t="s">
        <v>15</v>
      </c>
      <c r="I10036" s="72" t="s">
        <v>16</v>
      </c>
      <c r="J10036" s="72" t="s">
        <v>18</v>
      </c>
      <c r="K10036" s="72" t="s">
        <v>33</v>
      </c>
      <c r="L10036" s="72" t="s">
        <v>463</v>
      </c>
      <c r="M10036" s="72"/>
    </row>
    <row r="10037" spans="2:13" x14ac:dyDescent="0.25">
      <c r="B10037" s="72" t="s">
        <v>143</v>
      </c>
      <c r="C10037" s="72" t="s">
        <v>144</v>
      </c>
      <c r="D10037" s="72" t="s">
        <v>12</v>
      </c>
      <c r="E10037" s="72" t="s">
        <v>201</v>
      </c>
      <c r="F10037" s="73">
        <v>5520</v>
      </c>
      <c r="G10037" s="72" t="s">
        <v>14</v>
      </c>
      <c r="H10037" s="72" t="s">
        <v>155</v>
      </c>
      <c r="I10037" s="72" t="s">
        <v>16</v>
      </c>
      <c r="J10037" s="72" t="s">
        <v>18</v>
      </c>
      <c r="K10037" s="72" t="s">
        <v>33</v>
      </c>
      <c r="L10037" s="72" t="s">
        <v>543</v>
      </c>
      <c r="M10037" s="72" t="s">
        <v>203</v>
      </c>
    </row>
    <row r="10038" spans="2:13" x14ac:dyDescent="0.25">
      <c r="B10038" s="72" t="s">
        <v>143</v>
      </c>
      <c r="C10038" s="72" t="s">
        <v>144</v>
      </c>
      <c r="D10038" s="72" t="s">
        <v>12</v>
      </c>
      <c r="E10038" s="72" t="s">
        <v>157</v>
      </c>
      <c r="F10038" s="73">
        <v>444837</v>
      </c>
      <c r="G10038" s="72" t="s">
        <v>14</v>
      </c>
      <c r="H10038" s="72" t="s">
        <v>15</v>
      </c>
      <c r="I10038" s="72" t="s">
        <v>16</v>
      </c>
      <c r="J10038" s="72" t="s">
        <v>18</v>
      </c>
      <c r="K10038" s="72" t="s">
        <v>33</v>
      </c>
      <c r="L10038" s="72" t="s">
        <v>326</v>
      </c>
      <c r="M10038" s="72" t="s">
        <v>322</v>
      </c>
    </row>
    <row r="10039" spans="2:13" x14ac:dyDescent="0.25">
      <c r="B10039" s="72" t="s">
        <v>143</v>
      </c>
      <c r="C10039" s="72" t="s">
        <v>144</v>
      </c>
      <c r="D10039" s="72" t="s">
        <v>12</v>
      </c>
      <c r="E10039" s="72" t="s">
        <v>328</v>
      </c>
      <c r="F10039" s="73">
        <v>23096</v>
      </c>
      <c r="G10039" s="72" t="s">
        <v>14</v>
      </c>
      <c r="H10039" s="72" t="s">
        <v>155</v>
      </c>
      <c r="I10039" s="72" t="s">
        <v>16</v>
      </c>
      <c r="J10039" s="72" t="s">
        <v>18</v>
      </c>
      <c r="K10039" s="72" t="s">
        <v>33</v>
      </c>
      <c r="L10039" s="72" t="s">
        <v>307</v>
      </c>
      <c r="M10039" s="72" t="s">
        <v>159</v>
      </c>
    </row>
    <row r="10040" spans="2:13" x14ac:dyDescent="0.25">
      <c r="B10040" s="72" t="s">
        <v>143</v>
      </c>
      <c r="C10040" s="72" t="s">
        <v>144</v>
      </c>
      <c r="D10040" s="72" t="s">
        <v>12</v>
      </c>
      <c r="E10040" s="72" t="s">
        <v>213</v>
      </c>
      <c r="F10040" s="73">
        <v>16</v>
      </c>
      <c r="G10040" s="72" t="s">
        <v>14</v>
      </c>
      <c r="H10040" s="72" t="s">
        <v>155</v>
      </c>
      <c r="I10040" s="72" t="s">
        <v>16</v>
      </c>
      <c r="J10040" s="72" t="s">
        <v>18</v>
      </c>
      <c r="K10040" s="72" t="s">
        <v>33</v>
      </c>
      <c r="L10040" s="72" t="s">
        <v>271</v>
      </c>
      <c r="M10040" s="72" t="s">
        <v>172</v>
      </c>
    </row>
    <row r="10041" spans="2:13" x14ac:dyDescent="0.25">
      <c r="B10041" s="72" t="s">
        <v>143</v>
      </c>
      <c r="C10041" s="72" t="s">
        <v>144</v>
      </c>
      <c r="D10041" s="72" t="s">
        <v>12</v>
      </c>
      <c r="E10041" s="72" t="s">
        <v>242</v>
      </c>
      <c r="F10041" s="73">
        <v>-88520</v>
      </c>
      <c r="G10041" s="72" t="s">
        <v>14</v>
      </c>
      <c r="H10041" s="72" t="s">
        <v>15</v>
      </c>
      <c r="I10041" s="72" t="s">
        <v>16</v>
      </c>
      <c r="J10041" s="72" t="s">
        <v>18</v>
      </c>
      <c r="K10041" s="72" t="s">
        <v>147</v>
      </c>
      <c r="L10041" s="72" t="s">
        <v>327</v>
      </c>
      <c r="M10041" s="72"/>
    </row>
    <row r="10042" spans="2:13" x14ac:dyDescent="0.25">
      <c r="B10042" s="72" t="s">
        <v>143</v>
      </c>
      <c r="C10042" s="72" t="s">
        <v>144</v>
      </c>
      <c r="D10042" s="72" t="s">
        <v>12</v>
      </c>
      <c r="E10042" s="72" t="s">
        <v>145</v>
      </c>
      <c r="F10042" s="73">
        <v>-218981</v>
      </c>
      <c r="G10042" s="72" t="s">
        <v>14</v>
      </c>
      <c r="H10042" s="72" t="s">
        <v>15</v>
      </c>
      <c r="I10042" s="72" t="s">
        <v>16</v>
      </c>
      <c r="J10042" s="72" t="s">
        <v>18</v>
      </c>
      <c r="K10042" s="72" t="s">
        <v>147</v>
      </c>
      <c r="L10042" s="72" t="s">
        <v>370</v>
      </c>
      <c r="M10042" s="72"/>
    </row>
    <row r="10043" spans="2:13" x14ac:dyDescent="0.25">
      <c r="B10043" s="72" t="s">
        <v>143</v>
      </c>
      <c r="C10043" s="72" t="s">
        <v>144</v>
      </c>
      <c r="D10043" s="72" t="s">
        <v>12</v>
      </c>
      <c r="E10043" s="72" t="s">
        <v>177</v>
      </c>
      <c r="F10043" s="73">
        <v>13</v>
      </c>
      <c r="G10043" s="72" t="s">
        <v>14</v>
      </c>
      <c r="H10043" s="72" t="s">
        <v>15</v>
      </c>
      <c r="I10043" s="72" t="s">
        <v>136</v>
      </c>
      <c r="J10043" s="72" t="s">
        <v>18</v>
      </c>
      <c r="K10043" s="72" t="s">
        <v>147</v>
      </c>
      <c r="L10043" s="72" t="s">
        <v>587</v>
      </c>
      <c r="M10043" s="72"/>
    </row>
    <row r="10044" spans="2:13" x14ac:dyDescent="0.25">
      <c r="B10044" s="72" t="s">
        <v>143</v>
      </c>
      <c r="C10044" s="72" t="s">
        <v>144</v>
      </c>
      <c r="D10044" s="72" t="s">
        <v>12</v>
      </c>
      <c r="E10044" s="72" t="s">
        <v>181</v>
      </c>
      <c r="F10044" s="73">
        <v>-1673</v>
      </c>
      <c r="G10044" s="72" t="s">
        <v>14</v>
      </c>
      <c r="H10044" s="72" t="s">
        <v>15</v>
      </c>
      <c r="I10044" s="72" t="s">
        <v>16</v>
      </c>
      <c r="J10044" s="72" t="s">
        <v>18</v>
      </c>
      <c r="K10044" s="72" t="s">
        <v>24</v>
      </c>
      <c r="L10044" s="72" t="s">
        <v>281</v>
      </c>
      <c r="M10044" s="72"/>
    </row>
    <row r="10045" spans="2:13" x14ac:dyDescent="0.25">
      <c r="B10045" s="72" t="s">
        <v>143</v>
      </c>
      <c r="C10045" s="72" t="s">
        <v>144</v>
      </c>
      <c r="D10045" s="72" t="s">
        <v>12</v>
      </c>
      <c r="E10045" s="72" t="s">
        <v>183</v>
      </c>
      <c r="F10045" s="73">
        <v>39</v>
      </c>
      <c r="G10045" s="72" t="s">
        <v>14</v>
      </c>
      <c r="H10045" s="72" t="s">
        <v>15</v>
      </c>
      <c r="I10045" s="72" t="s">
        <v>16</v>
      </c>
      <c r="J10045" s="72" t="s">
        <v>18</v>
      </c>
      <c r="K10045" s="72" t="s">
        <v>161</v>
      </c>
      <c r="L10045" s="72" t="s">
        <v>211</v>
      </c>
      <c r="M10045" s="72" t="s">
        <v>172</v>
      </c>
    </row>
    <row r="10046" spans="2:13" x14ac:dyDescent="0.25">
      <c r="B10046" s="72" t="s">
        <v>143</v>
      </c>
      <c r="C10046" s="72" t="s">
        <v>144</v>
      </c>
      <c r="D10046" s="72" t="s">
        <v>12</v>
      </c>
      <c r="E10046" s="72" t="s">
        <v>154</v>
      </c>
      <c r="F10046" s="73">
        <v>-1846</v>
      </c>
      <c r="G10046" s="72" t="s">
        <v>14</v>
      </c>
      <c r="H10046" s="72" t="s">
        <v>15</v>
      </c>
      <c r="I10046" s="72" t="s">
        <v>16</v>
      </c>
      <c r="J10046" s="72" t="s">
        <v>18</v>
      </c>
      <c r="K10046" s="72" t="s">
        <v>147</v>
      </c>
      <c r="L10046" s="72" t="s">
        <v>694</v>
      </c>
      <c r="M10046" s="72"/>
    </row>
    <row r="10047" spans="2:13" x14ac:dyDescent="0.25">
      <c r="B10047" s="72" t="s">
        <v>143</v>
      </c>
      <c r="C10047" s="72" t="s">
        <v>144</v>
      </c>
      <c r="D10047" s="72" t="s">
        <v>12</v>
      </c>
      <c r="E10047" s="72" t="s">
        <v>183</v>
      </c>
      <c r="F10047" s="73">
        <v>126130</v>
      </c>
      <c r="G10047" s="72" t="s">
        <v>14</v>
      </c>
      <c r="H10047" s="72" t="s">
        <v>15</v>
      </c>
      <c r="I10047" s="72" t="s">
        <v>16</v>
      </c>
      <c r="J10047" s="72" t="s">
        <v>18</v>
      </c>
      <c r="K10047" s="72" t="s">
        <v>33</v>
      </c>
      <c r="L10047" s="72" t="s">
        <v>402</v>
      </c>
      <c r="M10047" s="72" t="s">
        <v>163</v>
      </c>
    </row>
    <row r="10048" spans="2:13" x14ac:dyDescent="0.25">
      <c r="B10048" s="72" t="s">
        <v>143</v>
      </c>
      <c r="C10048" s="72" t="s">
        <v>144</v>
      </c>
      <c r="D10048" s="72" t="s">
        <v>12</v>
      </c>
      <c r="E10048" s="72" t="s">
        <v>209</v>
      </c>
      <c r="F10048" s="73">
        <v>2135608</v>
      </c>
      <c r="G10048" s="72" t="s">
        <v>14</v>
      </c>
      <c r="H10048" s="72" t="s">
        <v>15</v>
      </c>
      <c r="I10048" s="72" t="s">
        <v>16</v>
      </c>
      <c r="J10048" s="72" t="s">
        <v>18</v>
      </c>
      <c r="K10048" s="72" t="s">
        <v>161</v>
      </c>
      <c r="L10048" s="72" t="s">
        <v>793</v>
      </c>
      <c r="M10048" s="72" t="s">
        <v>322</v>
      </c>
    </row>
    <row r="10049" spans="2:13" x14ac:dyDescent="0.25">
      <c r="B10049" s="72" t="s">
        <v>143</v>
      </c>
      <c r="C10049" s="72" t="s">
        <v>144</v>
      </c>
      <c r="D10049" s="72" t="s">
        <v>12</v>
      </c>
      <c r="E10049" s="72" t="s">
        <v>219</v>
      </c>
      <c r="F10049" s="73">
        <v>75</v>
      </c>
      <c r="G10049" s="72" t="s">
        <v>14</v>
      </c>
      <c r="H10049" s="72" t="s">
        <v>155</v>
      </c>
      <c r="I10049" s="72" t="s">
        <v>16</v>
      </c>
      <c r="J10049" s="72" t="s">
        <v>18</v>
      </c>
      <c r="K10049" s="72" t="s">
        <v>33</v>
      </c>
      <c r="L10049" s="72" t="s">
        <v>431</v>
      </c>
      <c r="M10049" s="72"/>
    </row>
    <row r="10050" spans="2:13" x14ac:dyDescent="0.25">
      <c r="B10050" s="72" t="s">
        <v>143</v>
      </c>
      <c r="C10050" s="72" t="s">
        <v>144</v>
      </c>
      <c r="D10050" s="72" t="s">
        <v>12</v>
      </c>
      <c r="E10050" s="72" t="s">
        <v>197</v>
      </c>
      <c r="F10050" s="73">
        <v>127805</v>
      </c>
      <c r="G10050" s="72" t="s">
        <v>14</v>
      </c>
      <c r="H10050" s="72" t="s">
        <v>15</v>
      </c>
      <c r="I10050" s="72" t="s">
        <v>16</v>
      </c>
      <c r="J10050" s="72" t="s">
        <v>18</v>
      </c>
      <c r="K10050" s="72" t="s">
        <v>33</v>
      </c>
      <c r="L10050" s="72" t="s">
        <v>462</v>
      </c>
      <c r="M10050" s="72" t="s">
        <v>191</v>
      </c>
    </row>
    <row r="10051" spans="2:13" x14ac:dyDescent="0.25">
      <c r="B10051" s="72" t="s">
        <v>143</v>
      </c>
      <c r="C10051" s="72" t="s">
        <v>144</v>
      </c>
      <c r="D10051" s="72" t="s">
        <v>12</v>
      </c>
      <c r="E10051" s="72" t="s">
        <v>240</v>
      </c>
      <c r="F10051" s="73">
        <v>-26663</v>
      </c>
      <c r="G10051" s="72" t="s">
        <v>14</v>
      </c>
      <c r="H10051" s="72" t="s">
        <v>15</v>
      </c>
      <c r="I10051" s="72" t="s">
        <v>16</v>
      </c>
      <c r="J10051" s="72" t="s">
        <v>18</v>
      </c>
      <c r="K10051" s="72" t="s">
        <v>33</v>
      </c>
      <c r="L10051" s="72" t="s">
        <v>316</v>
      </c>
      <c r="M10051" s="72"/>
    </row>
    <row r="10052" spans="2:13" x14ac:dyDescent="0.25">
      <c r="B10052" s="72" t="s">
        <v>143</v>
      </c>
      <c r="C10052" s="72" t="s">
        <v>144</v>
      </c>
      <c r="D10052" s="72" t="s">
        <v>12</v>
      </c>
      <c r="E10052" s="72" t="s">
        <v>199</v>
      </c>
      <c r="F10052" s="73">
        <v>882</v>
      </c>
      <c r="G10052" s="72" t="s">
        <v>14</v>
      </c>
      <c r="H10052" s="72" t="s">
        <v>155</v>
      </c>
      <c r="I10052" s="72" t="s">
        <v>136</v>
      </c>
      <c r="J10052" s="72" t="s">
        <v>18</v>
      </c>
      <c r="K10052" s="72" t="s">
        <v>33</v>
      </c>
      <c r="L10052" s="72" t="s">
        <v>307</v>
      </c>
      <c r="M10052" s="72"/>
    </row>
    <row r="10053" spans="2:13" x14ac:dyDescent="0.25">
      <c r="B10053" s="72" t="s">
        <v>143</v>
      </c>
      <c r="C10053" s="72" t="s">
        <v>144</v>
      </c>
      <c r="D10053" s="72" t="s">
        <v>12</v>
      </c>
      <c r="E10053" s="72" t="s">
        <v>219</v>
      </c>
      <c r="F10053" s="73">
        <v>8623520</v>
      </c>
      <c r="G10053" s="72" t="s">
        <v>14</v>
      </c>
      <c r="H10053" s="72" t="s">
        <v>15</v>
      </c>
      <c r="I10053" s="72" t="s">
        <v>16</v>
      </c>
      <c r="J10053" s="72" t="s">
        <v>18</v>
      </c>
      <c r="K10053" s="72" t="s">
        <v>161</v>
      </c>
      <c r="L10053" s="72" t="s">
        <v>265</v>
      </c>
      <c r="M10053" s="72"/>
    </row>
    <row r="10054" spans="2:13" x14ac:dyDescent="0.25">
      <c r="B10054" s="72" t="s">
        <v>143</v>
      </c>
      <c r="C10054" s="72" t="s">
        <v>144</v>
      </c>
      <c r="D10054" s="72" t="s">
        <v>12</v>
      </c>
      <c r="E10054" s="72" t="s">
        <v>157</v>
      </c>
      <c r="F10054" s="73">
        <v>31005</v>
      </c>
      <c r="G10054" s="72" t="s">
        <v>14</v>
      </c>
      <c r="H10054" s="72" t="s">
        <v>15</v>
      </c>
      <c r="I10054" s="72" t="s">
        <v>16</v>
      </c>
      <c r="J10054" s="72" t="s">
        <v>18</v>
      </c>
      <c r="K10054" s="72" t="s">
        <v>161</v>
      </c>
      <c r="L10054" s="72" t="s">
        <v>305</v>
      </c>
      <c r="M10054" s="72" t="s">
        <v>203</v>
      </c>
    </row>
    <row r="10055" spans="2:13" x14ac:dyDescent="0.25">
      <c r="B10055" s="72" t="s">
        <v>143</v>
      </c>
      <c r="C10055" s="72" t="s">
        <v>144</v>
      </c>
      <c r="D10055" s="72" t="s">
        <v>12</v>
      </c>
      <c r="E10055" s="72" t="s">
        <v>219</v>
      </c>
      <c r="F10055" s="73">
        <v>4</v>
      </c>
      <c r="G10055" s="72" t="s">
        <v>14</v>
      </c>
      <c r="H10055" s="72" t="s">
        <v>155</v>
      </c>
      <c r="I10055" s="72" t="s">
        <v>136</v>
      </c>
      <c r="J10055" s="72" t="s">
        <v>18</v>
      </c>
      <c r="K10055" s="72" t="s">
        <v>21</v>
      </c>
      <c r="L10055" s="72" t="s">
        <v>457</v>
      </c>
      <c r="M10055" s="72"/>
    </row>
    <row r="10056" spans="2:13" x14ac:dyDescent="0.25">
      <c r="B10056" s="72" t="s">
        <v>143</v>
      </c>
      <c r="C10056" s="72" t="s">
        <v>144</v>
      </c>
      <c r="D10056" s="72" t="s">
        <v>12</v>
      </c>
      <c r="E10056" s="72" t="s">
        <v>219</v>
      </c>
      <c r="F10056" s="73">
        <v>548792</v>
      </c>
      <c r="G10056" s="72" t="s">
        <v>14</v>
      </c>
      <c r="H10056" s="72" t="s">
        <v>155</v>
      </c>
      <c r="I10056" s="72" t="s">
        <v>16</v>
      </c>
      <c r="J10056" s="72" t="s">
        <v>18</v>
      </c>
      <c r="K10056" s="72" t="s">
        <v>33</v>
      </c>
      <c r="L10056" s="72" t="s">
        <v>179</v>
      </c>
      <c r="M10056" s="72"/>
    </row>
    <row r="10057" spans="2:13" x14ac:dyDescent="0.25">
      <c r="B10057" s="72" t="s">
        <v>143</v>
      </c>
      <c r="C10057" s="72" t="s">
        <v>144</v>
      </c>
      <c r="D10057" s="72" t="s">
        <v>12</v>
      </c>
      <c r="E10057" s="72" t="s">
        <v>852</v>
      </c>
      <c r="F10057" s="73">
        <v>-14</v>
      </c>
      <c r="G10057" s="72" t="s">
        <v>14</v>
      </c>
      <c r="H10057" s="72" t="s">
        <v>155</v>
      </c>
      <c r="I10057" s="72" t="s">
        <v>136</v>
      </c>
      <c r="J10057" s="72" t="s">
        <v>18</v>
      </c>
      <c r="K10057" s="72" t="s">
        <v>33</v>
      </c>
      <c r="L10057" s="72" t="s">
        <v>617</v>
      </c>
      <c r="M10057" s="72"/>
    </row>
    <row r="10058" spans="2:13" x14ac:dyDescent="0.25">
      <c r="B10058" s="72" t="s">
        <v>143</v>
      </c>
      <c r="C10058" s="72" t="s">
        <v>144</v>
      </c>
      <c r="D10058" s="72" t="s">
        <v>12</v>
      </c>
      <c r="E10058" s="72" t="s">
        <v>145</v>
      </c>
      <c r="F10058" s="73">
        <v>-12803</v>
      </c>
      <c r="G10058" s="72" t="s">
        <v>14</v>
      </c>
      <c r="H10058" s="72" t="s">
        <v>15</v>
      </c>
      <c r="I10058" s="72" t="s">
        <v>16</v>
      </c>
      <c r="J10058" s="72" t="s">
        <v>18</v>
      </c>
      <c r="K10058" s="72" t="s">
        <v>147</v>
      </c>
      <c r="L10058" s="72" t="s">
        <v>347</v>
      </c>
      <c r="M10058" s="72"/>
    </row>
    <row r="10059" spans="2:13" x14ac:dyDescent="0.25">
      <c r="B10059" s="72" t="s">
        <v>143</v>
      </c>
      <c r="C10059" s="72" t="s">
        <v>144</v>
      </c>
      <c r="D10059" s="72" t="s">
        <v>12</v>
      </c>
      <c r="E10059" s="72" t="s">
        <v>229</v>
      </c>
      <c r="F10059" s="73">
        <v>-144445</v>
      </c>
      <c r="G10059" s="72" t="s">
        <v>14</v>
      </c>
      <c r="H10059" s="72" t="s">
        <v>155</v>
      </c>
      <c r="I10059" s="72" t="s">
        <v>16</v>
      </c>
      <c r="J10059" s="72" t="s">
        <v>18</v>
      </c>
      <c r="K10059" s="72" t="s">
        <v>33</v>
      </c>
      <c r="L10059" s="72" t="s">
        <v>279</v>
      </c>
      <c r="M10059" s="72"/>
    </row>
    <row r="10060" spans="2:13" x14ac:dyDescent="0.25">
      <c r="B10060" s="72" t="s">
        <v>143</v>
      </c>
      <c r="C10060" s="72" t="s">
        <v>144</v>
      </c>
      <c r="D10060" s="72" t="s">
        <v>12</v>
      </c>
      <c r="E10060" s="72" t="s">
        <v>152</v>
      </c>
      <c r="F10060" s="73">
        <v>-9485</v>
      </c>
      <c r="G10060" s="72" t="s">
        <v>14</v>
      </c>
      <c r="H10060" s="72" t="s">
        <v>15</v>
      </c>
      <c r="I10060" s="72" t="s">
        <v>16</v>
      </c>
      <c r="J10060" s="72" t="s">
        <v>18</v>
      </c>
      <c r="K10060" s="72" t="s">
        <v>33</v>
      </c>
      <c r="L10060" s="72" t="s">
        <v>512</v>
      </c>
      <c r="M10060" s="72"/>
    </row>
    <row r="10061" spans="2:13" x14ac:dyDescent="0.25">
      <c r="B10061" s="72" t="s">
        <v>143</v>
      </c>
      <c r="C10061" s="72" t="s">
        <v>144</v>
      </c>
      <c r="D10061" s="72" t="s">
        <v>12</v>
      </c>
      <c r="E10061" s="72" t="s">
        <v>177</v>
      </c>
      <c r="F10061" s="73">
        <v>53936</v>
      </c>
      <c r="G10061" s="72" t="s">
        <v>14</v>
      </c>
      <c r="H10061" s="72" t="s">
        <v>155</v>
      </c>
      <c r="I10061" s="72" t="s">
        <v>16</v>
      </c>
      <c r="J10061" s="72" t="s">
        <v>18</v>
      </c>
      <c r="K10061" s="72" t="s">
        <v>21</v>
      </c>
      <c r="L10061" s="72" t="s">
        <v>352</v>
      </c>
      <c r="M10061" s="72"/>
    </row>
    <row r="10062" spans="2:13" x14ac:dyDescent="0.25">
      <c r="B10062" s="72" t="s">
        <v>143</v>
      </c>
      <c r="C10062" s="72" t="s">
        <v>144</v>
      </c>
      <c r="D10062" s="72" t="s">
        <v>12</v>
      </c>
      <c r="E10062" s="72" t="s">
        <v>177</v>
      </c>
      <c r="F10062" s="73">
        <v>183952</v>
      </c>
      <c r="G10062" s="72" t="s">
        <v>14</v>
      </c>
      <c r="H10062" s="72" t="s">
        <v>15</v>
      </c>
      <c r="I10062" s="72" t="s">
        <v>16</v>
      </c>
      <c r="J10062" s="72" t="s">
        <v>18</v>
      </c>
      <c r="K10062" s="72" t="s">
        <v>24</v>
      </c>
      <c r="L10062" s="72" t="s">
        <v>470</v>
      </c>
      <c r="M10062" s="72"/>
    </row>
    <row r="10063" spans="2:13" x14ac:dyDescent="0.25">
      <c r="B10063" s="72" t="s">
        <v>143</v>
      </c>
      <c r="C10063" s="72" t="s">
        <v>144</v>
      </c>
      <c r="D10063" s="72" t="s">
        <v>12</v>
      </c>
      <c r="E10063" s="72" t="s">
        <v>229</v>
      </c>
      <c r="F10063" s="73">
        <v>-112575</v>
      </c>
      <c r="G10063" s="72" t="s">
        <v>14</v>
      </c>
      <c r="H10063" s="72" t="s">
        <v>15</v>
      </c>
      <c r="I10063" s="72" t="s">
        <v>16</v>
      </c>
      <c r="J10063" s="72" t="s">
        <v>18</v>
      </c>
      <c r="K10063" s="72" t="s">
        <v>161</v>
      </c>
      <c r="L10063" s="72" t="s">
        <v>643</v>
      </c>
      <c r="M10063" s="72"/>
    </row>
    <row r="10064" spans="2:13" x14ac:dyDescent="0.25">
      <c r="B10064" s="72" t="s">
        <v>143</v>
      </c>
      <c r="C10064" s="72" t="s">
        <v>144</v>
      </c>
      <c r="D10064" s="72" t="s">
        <v>12</v>
      </c>
      <c r="E10064" s="72" t="s">
        <v>244</v>
      </c>
      <c r="F10064" s="73">
        <v>50040</v>
      </c>
      <c r="G10064" s="72" t="s">
        <v>14</v>
      </c>
      <c r="H10064" s="72" t="s">
        <v>15</v>
      </c>
      <c r="I10064" s="72" t="s">
        <v>16</v>
      </c>
      <c r="J10064" s="72" t="s">
        <v>18</v>
      </c>
      <c r="K10064" s="72" t="s">
        <v>161</v>
      </c>
      <c r="L10064" s="72" t="s">
        <v>793</v>
      </c>
      <c r="M10064" s="72" t="s">
        <v>163</v>
      </c>
    </row>
    <row r="10065" spans="2:13" x14ac:dyDescent="0.25">
      <c r="B10065" s="72" t="s">
        <v>143</v>
      </c>
      <c r="C10065" s="72" t="s">
        <v>144</v>
      </c>
      <c r="D10065" s="72" t="s">
        <v>12</v>
      </c>
      <c r="E10065" s="72" t="s">
        <v>183</v>
      </c>
      <c r="F10065" s="73">
        <v>136709</v>
      </c>
      <c r="G10065" s="72" t="s">
        <v>14</v>
      </c>
      <c r="H10065" s="72" t="s">
        <v>15</v>
      </c>
      <c r="I10065" s="72" t="s">
        <v>16</v>
      </c>
      <c r="J10065" s="72" t="s">
        <v>18</v>
      </c>
      <c r="K10065" s="72" t="s">
        <v>257</v>
      </c>
      <c r="L10065" s="72" t="s">
        <v>718</v>
      </c>
      <c r="M10065" s="72" t="s">
        <v>163</v>
      </c>
    </row>
    <row r="10066" spans="2:13" x14ac:dyDescent="0.25">
      <c r="B10066" s="72" t="s">
        <v>143</v>
      </c>
      <c r="C10066" s="72" t="s">
        <v>144</v>
      </c>
      <c r="D10066" s="72" t="s">
        <v>12</v>
      </c>
      <c r="E10066" s="72" t="s">
        <v>240</v>
      </c>
      <c r="F10066" s="73">
        <v>-14498</v>
      </c>
      <c r="G10066" s="72" t="s">
        <v>14</v>
      </c>
      <c r="H10066" s="72" t="s">
        <v>155</v>
      </c>
      <c r="I10066" s="72" t="s">
        <v>16</v>
      </c>
      <c r="J10066" s="72" t="s">
        <v>18</v>
      </c>
      <c r="K10066" s="72" t="s">
        <v>33</v>
      </c>
      <c r="L10066" s="72" t="s">
        <v>256</v>
      </c>
      <c r="M10066" s="72"/>
    </row>
    <row r="10067" spans="2:13" x14ac:dyDescent="0.25">
      <c r="B10067" s="72" t="s">
        <v>143</v>
      </c>
      <c r="C10067" s="72" t="s">
        <v>144</v>
      </c>
      <c r="D10067" s="72" t="s">
        <v>12</v>
      </c>
      <c r="E10067" s="72" t="s">
        <v>157</v>
      </c>
      <c r="F10067" s="73">
        <v>156013</v>
      </c>
      <c r="G10067" s="72" t="s">
        <v>14</v>
      </c>
      <c r="H10067" s="72" t="s">
        <v>15</v>
      </c>
      <c r="I10067" s="72" t="s">
        <v>16</v>
      </c>
      <c r="J10067" s="72" t="s">
        <v>18</v>
      </c>
      <c r="K10067" s="72" t="s">
        <v>147</v>
      </c>
      <c r="L10067" s="72" t="s">
        <v>276</v>
      </c>
      <c r="M10067" s="72" t="s">
        <v>203</v>
      </c>
    </row>
    <row r="10068" spans="2:13" x14ac:dyDescent="0.25">
      <c r="B10068" s="72" t="s">
        <v>143</v>
      </c>
      <c r="C10068" s="72" t="s">
        <v>144</v>
      </c>
      <c r="D10068" s="72" t="s">
        <v>12</v>
      </c>
      <c r="E10068" s="72" t="s">
        <v>282</v>
      </c>
      <c r="F10068" s="73">
        <v>-1121</v>
      </c>
      <c r="G10068" s="72" t="s">
        <v>14</v>
      </c>
      <c r="H10068" s="72" t="s">
        <v>15</v>
      </c>
      <c r="I10068" s="72" t="s">
        <v>16</v>
      </c>
      <c r="J10068" s="72" t="s">
        <v>18</v>
      </c>
      <c r="K10068" s="72" t="s">
        <v>147</v>
      </c>
      <c r="L10068" s="72" t="s">
        <v>358</v>
      </c>
      <c r="M10068" s="72"/>
    </row>
    <row r="10069" spans="2:13" x14ac:dyDescent="0.25">
      <c r="B10069" s="72" t="s">
        <v>143</v>
      </c>
      <c r="C10069" s="72" t="s">
        <v>144</v>
      </c>
      <c r="D10069" s="72" t="s">
        <v>12</v>
      </c>
      <c r="E10069" s="72" t="s">
        <v>188</v>
      </c>
      <c r="F10069" s="73">
        <v>1885527</v>
      </c>
      <c r="G10069" s="72" t="s">
        <v>14</v>
      </c>
      <c r="H10069" s="72" t="s">
        <v>155</v>
      </c>
      <c r="I10069" s="72" t="s">
        <v>136</v>
      </c>
      <c r="J10069" s="72" t="s">
        <v>18</v>
      </c>
      <c r="K10069" s="72" t="s">
        <v>33</v>
      </c>
      <c r="L10069" s="72" t="s">
        <v>297</v>
      </c>
      <c r="M10069" s="72" t="s">
        <v>191</v>
      </c>
    </row>
    <row r="10070" spans="2:13" x14ac:dyDescent="0.25">
      <c r="B10070" s="72" t="s">
        <v>143</v>
      </c>
      <c r="C10070" s="72" t="s">
        <v>144</v>
      </c>
      <c r="D10070" s="72" t="s">
        <v>12</v>
      </c>
      <c r="E10070" s="72" t="s">
        <v>152</v>
      </c>
      <c r="F10070" s="73">
        <v>-27181</v>
      </c>
      <c r="G10070" s="72" t="s">
        <v>14</v>
      </c>
      <c r="H10070" s="72" t="s">
        <v>155</v>
      </c>
      <c r="I10070" s="72" t="s">
        <v>16</v>
      </c>
      <c r="J10070" s="72" t="s">
        <v>18</v>
      </c>
      <c r="K10070" s="72" t="s">
        <v>267</v>
      </c>
      <c r="L10070" s="72" t="s">
        <v>641</v>
      </c>
      <c r="M10070" s="72"/>
    </row>
    <row r="10071" spans="2:13" x14ac:dyDescent="0.25">
      <c r="B10071" s="72" t="s">
        <v>143</v>
      </c>
      <c r="C10071" s="72" t="s">
        <v>144</v>
      </c>
      <c r="D10071" s="72" t="s">
        <v>12</v>
      </c>
      <c r="E10071" s="72" t="s">
        <v>145</v>
      </c>
      <c r="F10071" s="73">
        <v>-316378</v>
      </c>
      <c r="G10071" s="72" t="s">
        <v>14</v>
      </c>
      <c r="H10071" s="72" t="s">
        <v>15</v>
      </c>
      <c r="I10071" s="72" t="s">
        <v>16</v>
      </c>
      <c r="J10071" s="72" t="s">
        <v>18</v>
      </c>
      <c r="K10071" s="72" t="s">
        <v>214</v>
      </c>
      <c r="L10071" s="72" t="s">
        <v>479</v>
      </c>
      <c r="M10071" s="72"/>
    </row>
    <row r="10072" spans="2:13" x14ac:dyDescent="0.25">
      <c r="B10072" s="72" t="s">
        <v>143</v>
      </c>
      <c r="C10072" s="72" t="s">
        <v>144</v>
      </c>
      <c r="D10072" s="72" t="s">
        <v>12</v>
      </c>
      <c r="E10072" s="72" t="s">
        <v>425</v>
      </c>
      <c r="F10072" s="73">
        <v>20077</v>
      </c>
      <c r="G10072" s="72" t="s">
        <v>14</v>
      </c>
      <c r="H10072" s="72" t="s">
        <v>15</v>
      </c>
      <c r="I10072" s="72" t="s">
        <v>16</v>
      </c>
      <c r="J10072" s="72" t="s">
        <v>18</v>
      </c>
      <c r="K10072" s="72" t="s">
        <v>33</v>
      </c>
      <c r="L10072" s="72" t="s">
        <v>473</v>
      </c>
      <c r="M10072" s="72"/>
    </row>
    <row r="10073" spans="2:13" x14ac:dyDescent="0.25">
      <c r="B10073" s="72" t="s">
        <v>143</v>
      </c>
      <c r="C10073" s="72" t="s">
        <v>144</v>
      </c>
      <c r="D10073" s="72" t="s">
        <v>12</v>
      </c>
      <c r="E10073" s="72" t="s">
        <v>229</v>
      </c>
      <c r="F10073" s="73">
        <v>-3934</v>
      </c>
      <c r="G10073" s="72" t="s">
        <v>14</v>
      </c>
      <c r="H10073" s="72" t="s">
        <v>15</v>
      </c>
      <c r="I10073" s="72" t="s">
        <v>16</v>
      </c>
      <c r="J10073" s="72" t="s">
        <v>18</v>
      </c>
      <c r="K10073" s="72" t="s">
        <v>147</v>
      </c>
      <c r="L10073" s="72" t="s">
        <v>706</v>
      </c>
      <c r="M10073" s="72"/>
    </row>
    <row r="10074" spans="2:13" x14ac:dyDescent="0.25">
      <c r="B10074" s="72" t="s">
        <v>143</v>
      </c>
      <c r="C10074" s="72" t="s">
        <v>144</v>
      </c>
      <c r="D10074" s="72" t="s">
        <v>12</v>
      </c>
      <c r="E10074" s="72" t="s">
        <v>199</v>
      </c>
      <c r="F10074" s="73">
        <v>1262</v>
      </c>
      <c r="G10074" s="72" t="s">
        <v>14</v>
      </c>
      <c r="H10074" s="72" t="s">
        <v>15</v>
      </c>
      <c r="I10074" s="72" t="s">
        <v>16</v>
      </c>
      <c r="J10074" s="72" t="s">
        <v>18</v>
      </c>
      <c r="K10074" s="72" t="s">
        <v>303</v>
      </c>
      <c r="L10074" s="72" t="s">
        <v>304</v>
      </c>
      <c r="M10074" s="72"/>
    </row>
    <row r="10075" spans="2:13" x14ac:dyDescent="0.25">
      <c r="B10075" s="72" t="s">
        <v>143</v>
      </c>
      <c r="C10075" s="72" t="s">
        <v>144</v>
      </c>
      <c r="D10075" s="72" t="s">
        <v>12</v>
      </c>
      <c r="E10075" s="72" t="s">
        <v>160</v>
      </c>
      <c r="F10075" s="73">
        <v>410541</v>
      </c>
      <c r="G10075" s="72" t="s">
        <v>14</v>
      </c>
      <c r="H10075" s="72" t="s">
        <v>15</v>
      </c>
      <c r="I10075" s="72" t="s">
        <v>16</v>
      </c>
      <c r="J10075" s="72" t="s">
        <v>18</v>
      </c>
      <c r="K10075" s="72" t="s">
        <v>21</v>
      </c>
      <c r="L10075" s="72" t="s">
        <v>325</v>
      </c>
      <c r="M10075" s="72" t="s">
        <v>163</v>
      </c>
    </row>
    <row r="10076" spans="2:13" x14ac:dyDescent="0.25">
      <c r="B10076" s="72" t="s">
        <v>143</v>
      </c>
      <c r="C10076" s="72" t="s">
        <v>144</v>
      </c>
      <c r="D10076" s="72" t="s">
        <v>12</v>
      </c>
      <c r="E10076" s="72" t="s">
        <v>157</v>
      </c>
      <c r="F10076" s="73">
        <v>772216</v>
      </c>
      <c r="G10076" s="72" t="s">
        <v>14</v>
      </c>
      <c r="H10076" s="72" t="s">
        <v>155</v>
      </c>
      <c r="I10076" s="72" t="s">
        <v>16</v>
      </c>
      <c r="J10076" s="72" t="s">
        <v>18</v>
      </c>
      <c r="K10076" s="72" t="s">
        <v>267</v>
      </c>
      <c r="L10076" s="72" t="s">
        <v>561</v>
      </c>
      <c r="M10076" s="72" t="s">
        <v>334</v>
      </c>
    </row>
    <row r="10077" spans="2:13" x14ac:dyDescent="0.25">
      <c r="B10077" s="72" t="s">
        <v>143</v>
      </c>
      <c r="C10077" s="72" t="s">
        <v>144</v>
      </c>
      <c r="D10077" s="72" t="s">
        <v>12</v>
      </c>
      <c r="E10077" s="72" t="s">
        <v>188</v>
      </c>
      <c r="F10077" s="73">
        <v>298047</v>
      </c>
      <c r="G10077" s="72" t="s">
        <v>14</v>
      </c>
      <c r="H10077" s="72" t="s">
        <v>15</v>
      </c>
      <c r="I10077" s="72" t="s">
        <v>16</v>
      </c>
      <c r="J10077" s="72" t="s">
        <v>18</v>
      </c>
      <c r="K10077" s="72" t="s">
        <v>267</v>
      </c>
      <c r="L10077" s="72" t="s">
        <v>428</v>
      </c>
      <c r="M10077" s="72" t="s">
        <v>163</v>
      </c>
    </row>
    <row r="10078" spans="2:13" x14ac:dyDescent="0.25">
      <c r="B10078" s="72" t="s">
        <v>143</v>
      </c>
      <c r="C10078" s="72" t="s">
        <v>144</v>
      </c>
      <c r="D10078" s="72" t="s">
        <v>12</v>
      </c>
      <c r="E10078" s="72" t="s">
        <v>188</v>
      </c>
      <c r="F10078" s="73">
        <v>1094384</v>
      </c>
      <c r="G10078" s="72" t="s">
        <v>14</v>
      </c>
      <c r="H10078" s="72" t="s">
        <v>15</v>
      </c>
      <c r="I10078" s="72" t="s">
        <v>16</v>
      </c>
      <c r="J10078" s="72" t="s">
        <v>18</v>
      </c>
      <c r="K10078" s="72" t="s">
        <v>33</v>
      </c>
      <c r="L10078" s="72" t="s">
        <v>764</v>
      </c>
      <c r="M10078" s="72" t="s">
        <v>163</v>
      </c>
    </row>
    <row r="10079" spans="2:13" x14ac:dyDescent="0.25">
      <c r="B10079" s="72" t="s">
        <v>143</v>
      </c>
      <c r="C10079" s="72" t="s">
        <v>144</v>
      </c>
      <c r="D10079" s="72" t="s">
        <v>12</v>
      </c>
      <c r="E10079" s="72" t="s">
        <v>219</v>
      </c>
      <c r="F10079" s="73">
        <v>5807034</v>
      </c>
      <c r="G10079" s="72" t="s">
        <v>14</v>
      </c>
      <c r="H10079" s="72" t="s">
        <v>15</v>
      </c>
      <c r="I10079" s="72" t="s">
        <v>16</v>
      </c>
      <c r="J10079" s="72" t="s">
        <v>18</v>
      </c>
      <c r="K10079" s="72" t="s">
        <v>24</v>
      </c>
      <c r="L10079" s="72" t="s">
        <v>422</v>
      </c>
      <c r="M10079" s="72"/>
    </row>
    <row r="10080" spans="2:13" x14ac:dyDescent="0.25">
      <c r="B10080" s="72" t="s">
        <v>143</v>
      </c>
      <c r="C10080" s="72" t="s">
        <v>144</v>
      </c>
      <c r="D10080" s="72" t="s">
        <v>12</v>
      </c>
      <c r="E10080" s="72" t="s">
        <v>188</v>
      </c>
      <c r="F10080" s="73">
        <v>650635</v>
      </c>
      <c r="G10080" s="72" t="s">
        <v>14</v>
      </c>
      <c r="H10080" s="72" t="s">
        <v>15</v>
      </c>
      <c r="I10080" s="72" t="s">
        <v>16</v>
      </c>
      <c r="J10080" s="72" t="s">
        <v>18</v>
      </c>
      <c r="K10080" s="72" t="s">
        <v>147</v>
      </c>
      <c r="L10080" s="72" t="s">
        <v>395</v>
      </c>
      <c r="M10080" s="72" t="s">
        <v>151</v>
      </c>
    </row>
    <row r="10081" spans="2:13" x14ac:dyDescent="0.25">
      <c r="B10081" s="72" t="s">
        <v>143</v>
      </c>
      <c r="C10081" s="72" t="s">
        <v>144</v>
      </c>
      <c r="D10081" s="72" t="s">
        <v>12</v>
      </c>
      <c r="E10081" s="72" t="s">
        <v>183</v>
      </c>
      <c r="F10081" s="73">
        <v>168458</v>
      </c>
      <c r="G10081" s="72" t="s">
        <v>14</v>
      </c>
      <c r="H10081" s="72" t="s">
        <v>155</v>
      </c>
      <c r="I10081" s="72" t="s">
        <v>16</v>
      </c>
      <c r="J10081" s="72" t="s">
        <v>18</v>
      </c>
      <c r="K10081" s="72" t="s">
        <v>267</v>
      </c>
      <c r="L10081" s="72" t="s">
        <v>478</v>
      </c>
      <c r="M10081" s="72" t="s">
        <v>186</v>
      </c>
    </row>
    <row r="10082" spans="2:13" x14ac:dyDescent="0.25">
      <c r="B10082" s="72" t="s">
        <v>143</v>
      </c>
      <c r="C10082" s="72" t="s">
        <v>144</v>
      </c>
      <c r="D10082" s="72" t="s">
        <v>12</v>
      </c>
      <c r="E10082" s="72" t="s">
        <v>199</v>
      </c>
      <c r="F10082" s="73">
        <v>126866</v>
      </c>
      <c r="G10082" s="72" t="s">
        <v>14</v>
      </c>
      <c r="H10082" s="72" t="s">
        <v>155</v>
      </c>
      <c r="I10082" s="72" t="s">
        <v>16</v>
      </c>
      <c r="J10082" s="72" t="s">
        <v>18</v>
      </c>
      <c r="K10082" s="72" t="s">
        <v>33</v>
      </c>
      <c r="L10082" s="72" t="s">
        <v>307</v>
      </c>
      <c r="M10082" s="72"/>
    </row>
    <row r="10083" spans="2:13" x14ac:dyDescent="0.25">
      <c r="B10083" s="72" t="s">
        <v>143</v>
      </c>
      <c r="C10083" s="72" t="s">
        <v>144</v>
      </c>
      <c r="D10083" s="72" t="s">
        <v>12</v>
      </c>
      <c r="E10083" s="72" t="s">
        <v>145</v>
      </c>
      <c r="F10083" s="73">
        <v>-6</v>
      </c>
      <c r="G10083" s="72" t="s">
        <v>14</v>
      </c>
      <c r="H10083" s="72" t="s">
        <v>155</v>
      </c>
      <c r="I10083" s="72" t="s">
        <v>16</v>
      </c>
      <c r="J10083" s="72" t="s">
        <v>18</v>
      </c>
      <c r="K10083" s="72" t="s">
        <v>33</v>
      </c>
      <c r="L10083" s="72" t="s">
        <v>835</v>
      </c>
      <c r="M10083" s="72"/>
    </row>
    <row r="10084" spans="2:13" x14ac:dyDescent="0.25">
      <c r="B10084" s="72" t="s">
        <v>143</v>
      </c>
      <c r="C10084" s="72" t="s">
        <v>144</v>
      </c>
      <c r="D10084" s="72" t="s">
        <v>12</v>
      </c>
      <c r="E10084" s="72" t="s">
        <v>197</v>
      </c>
      <c r="F10084" s="73">
        <v>631959</v>
      </c>
      <c r="G10084" s="72" t="s">
        <v>14</v>
      </c>
      <c r="H10084" s="72" t="s">
        <v>15</v>
      </c>
      <c r="I10084" s="72" t="s">
        <v>16</v>
      </c>
      <c r="J10084" s="72" t="s">
        <v>18</v>
      </c>
      <c r="K10084" s="72" t="s">
        <v>245</v>
      </c>
      <c r="L10084" s="72" t="s">
        <v>246</v>
      </c>
      <c r="M10084" s="72" t="s">
        <v>163</v>
      </c>
    </row>
    <row r="10085" spans="2:13" x14ac:dyDescent="0.25">
      <c r="B10085" s="72" t="s">
        <v>143</v>
      </c>
      <c r="C10085" s="72" t="s">
        <v>144</v>
      </c>
      <c r="D10085" s="72" t="s">
        <v>12</v>
      </c>
      <c r="E10085" s="72" t="s">
        <v>199</v>
      </c>
      <c r="F10085" s="73">
        <v>2153</v>
      </c>
      <c r="G10085" s="72" t="s">
        <v>14</v>
      </c>
      <c r="H10085" s="72" t="s">
        <v>15</v>
      </c>
      <c r="I10085" s="72" t="s">
        <v>136</v>
      </c>
      <c r="J10085" s="72" t="s">
        <v>18</v>
      </c>
      <c r="K10085" s="72" t="s">
        <v>184</v>
      </c>
      <c r="L10085" s="72" t="s">
        <v>539</v>
      </c>
      <c r="M10085" s="72"/>
    </row>
    <row r="10086" spans="2:13" x14ac:dyDescent="0.25">
      <c r="B10086" s="72" t="s">
        <v>143</v>
      </c>
      <c r="C10086" s="72" t="s">
        <v>144</v>
      </c>
      <c r="D10086" s="72" t="s">
        <v>12</v>
      </c>
      <c r="E10086" s="72" t="s">
        <v>157</v>
      </c>
      <c r="F10086" s="73">
        <v>1036576</v>
      </c>
      <c r="G10086" s="72" t="s">
        <v>14</v>
      </c>
      <c r="H10086" s="72" t="s">
        <v>15</v>
      </c>
      <c r="I10086" s="72" t="s">
        <v>16</v>
      </c>
      <c r="J10086" s="72" t="s">
        <v>18</v>
      </c>
      <c r="K10086" s="72" t="s">
        <v>147</v>
      </c>
      <c r="L10086" s="72" t="s">
        <v>703</v>
      </c>
      <c r="M10086" s="72" t="s">
        <v>322</v>
      </c>
    </row>
    <row r="10087" spans="2:13" x14ac:dyDescent="0.25">
      <c r="B10087" s="72" t="s">
        <v>143</v>
      </c>
      <c r="C10087" s="72" t="s">
        <v>144</v>
      </c>
      <c r="D10087" s="72" t="s">
        <v>12</v>
      </c>
      <c r="E10087" s="72" t="s">
        <v>880</v>
      </c>
      <c r="F10087" s="73">
        <v>1259337</v>
      </c>
      <c r="G10087" s="72" t="s">
        <v>14</v>
      </c>
      <c r="H10087" s="72" t="s">
        <v>15</v>
      </c>
      <c r="I10087" s="72" t="s">
        <v>16</v>
      </c>
      <c r="J10087" s="72" t="s">
        <v>18</v>
      </c>
      <c r="K10087" s="72"/>
      <c r="L10087" s="72"/>
      <c r="M10087" s="72" t="s">
        <v>881</v>
      </c>
    </row>
    <row r="10088" spans="2:13" x14ac:dyDescent="0.25">
      <c r="B10088" s="72" t="s">
        <v>143</v>
      </c>
      <c r="C10088" s="72" t="s">
        <v>144</v>
      </c>
      <c r="D10088" s="72" t="s">
        <v>12</v>
      </c>
      <c r="E10088" s="72" t="s">
        <v>219</v>
      </c>
      <c r="F10088" s="73">
        <v>392467</v>
      </c>
      <c r="G10088" s="72" t="s">
        <v>14</v>
      </c>
      <c r="H10088" s="72" t="s">
        <v>155</v>
      </c>
      <c r="I10088" s="72" t="s">
        <v>16</v>
      </c>
      <c r="J10088" s="72" t="s">
        <v>18</v>
      </c>
      <c r="K10088" s="72" t="s">
        <v>21</v>
      </c>
      <c r="L10088" s="72" t="s">
        <v>457</v>
      </c>
      <c r="M10088" s="72"/>
    </row>
    <row r="10089" spans="2:13" x14ac:dyDescent="0.25">
      <c r="B10089" s="72" t="s">
        <v>143</v>
      </c>
      <c r="C10089" s="72" t="s">
        <v>144</v>
      </c>
      <c r="D10089" s="72" t="s">
        <v>12</v>
      </c>
      <c r="E10089" s="72" t="s">
        <v>213</v>
      </c>
      <c r="F10089" s="73">
        <v>154</v>
      </c>
      <c r="G10089" s="72" t="s">
        <v>14</v>
      </c>
      <c r="H10089" s="72" t="s">
        <v>15</v>
      </c>
      <c r="I10089" s="72" t="s">
        <v>16</v>
      </c>
      <c r="J10089" s="72" t="s">
        <v>18</v>
      </c>
      <c r="K10089" s="72" t="s">
        <v>24</v>
      </c>
      <c r="L10089" s="72" t="s">
        <v>470</v>
      </c>
      <c r="M10089" s="72" t="s">
        <v>172</v>
      </c>
    </row>
    <row r="10090" spans="2:13" x14ac:dyDescent="0.25">
      <c r="B10090" s="72" t="s">
        <v>143</v>
      </c>
      <c r="C10090" s="72" t="s">
        <v>144</v>
      </c>
      <c r="D10090" s="72" t="s">
        <v>12</v>
      </c>
      <c r="E10090" s="72" t="s">
        <v>160</v>
      </c>
      <c r="F10090" s="73">
        <v>128080</v>
      </c>
      <c r="G10090" s="72" t="s">
        <v>14</v>
      </c>
      <c r="H10090" s="72" t="s">
        <v>15</v>
      </c>
      <c r="I10090" s="72" t="s">
        <v>16</v>
      </c>
      <c r="J10090" s="72" t="s">
        <v>18</v>
      </c>
      <c r="K10090" s="72" t="s">
        <v>33</v>
      </c>
      <c r="L10090" s="72" t="s">
        <v>636</v>
      </c>
      <c r="M10090" s="72" t="s">
        <v>248</v>
      </c>
    </row>
    <row r="10091" spans="2:13" x14ac:dyDescent="0.25">
      <c r="B10091" s="72" t="s">
        <v>143</v>
      </c>
      <c r="C10091" s="72" t="s">
        <v>144</v>
      </c>
      <c r="D10091" s="72" t="s">
        <v>12</v>
      </c>
      <c r="E10091" s="72" t="s">
        <v>149</v>
      </c>
      <c r="F10091" s="73">
        <v>2052169</v>
      </c>
      <c r="G10091" s="72" t="s">
        <v>14</v>
      </c>
      <c r="H10091" s="72" t="s">
        <v>155</v>
      </c>
      <c r="I10091" s="72" t="s">
        <v>16</v>
      </c>
      <c r="J10091" s="72" t="s">
        <v>18</v>
      </c>
      <c r="K10091" s="72" t="s">
        <v>33</v>
      </c>
      <c r="L10091" s="72" t="s">
        <v>289</v>
      </c>
      <c r="M10091" s="72" t="s">
        <v>151</v>
      </c>
    </row>
    <row r="10092" spans="2:13" x14ac:dyDescent="0.25">
      <c r="B10092" s="72" t="s">
        <v>143</v>
      </c>
      <c r="C10092" s="72" t="s">
        <v>144</v>
      </c>
      <c r="D10092" s="72" t="s">
        <v>12</v>
      </c>
      <c r="E10092" s="72" t="s">
        <v>152</v>
      </c>
      <c r="F10092" s="73">
        <v>-10081</v>
      </c>
      <c r="G10092" s="72" t="s">
        <v>14</v>
      </c>
      <c r="H10092" s="72" t="s">
        <v>155</v>
      </c>
      <c r="I10092" s="72" t="s">
        <v>16</v>
      </c>
      <c r="J10092" s="72" t="s">
        <v>18</v>
      </c>
      <c r="K10092" s="72" t="s">
        <v>33</v>
      </c>
      <c r="L10092" s="72" t="s">
        <v>636</v>
      </c>
      <c r="M10092" s="72"/>
    </row>
    <row r="10093" spans="2:13" x14ac:dyDescent="0.25">
      <c r="B10093" s="72" t="s">
        <v>143</v>
      </c>
      <c r="C10093" s="72" t="s">
        <v>144</v>
      </c>
      <c r="D10093" s="72" t="s">
        <v>12</v>
      </c>
      <c r="E10093" s="72" t="s">
        <v>181</v>
      </c>
      <c r="F10093" s="73">
        <v>-1140</v>
      </c>
      <c r="G10093" s="72" t="s">
        <v>14</v>
      </c>
      <c r="H10093" s="72" t="s">
        <v>15</v>
      </c>
      <c r="I10093" s="72" t="s">
        <v>16</v>
      </c>
      <c r="J10093" s="72" t="s">
        <v>18</v>
      </c>
      <c r="K10093" s="72" t="s">
        <v>147</v>
      </c>
      <c r="L10093" s="72" t="s">
        <v>358</v>
      </c>
      <c r="M10093" s="72"/>
    </row>
    <row r="10094" spans="2:13" x14ac:dyDescent="0.25">
      <c r="B10094" s="72" t="s">
        <v>143</v>
      </c>
      <c r="C10094" s="72" t="s">
        <v>144</v>
      </c>
      <c r="D10094" s="72" t="s">
        <v>12</v>
      </c>
      <c r="E10094" s="72" t="s">
        <v>188</v>
      </c>
      <c r="F10094" s="73">
        <v>381510</v>
      </c>
      <c r="G10094" s="72" t="s">
        <v>31</v>
      </c>
      <c r="H10094" s="72" t="s">
        <v>15</v>
      </c>
      <c r="I10094" s="72" t="s">
        <v>16</v>
      </c>
      <c r="J10094" s="72" t="s">
        <v>866</v>
      </c>
      <c r="K10094" s="72" t="s">
        <v>24</v>
      </c>
      <c r="L10094" s="72" t="s">
        <v>264</v>
      </c>
      <c r="M10094" s="72" t="s">
        <v>151</v>
      </c>
    </row>
    <row r="10095" spans="2:13" x14ac:dyDescent="0.25">
      <c r="B10095" s="72" t="s">
        <v>143</v>
      </c>
      <c r="C10095" s="72" t="s">
        <v>144</v>
      </c>
      <c r="D10095" s="72" t="s">
        <v>12</v>
      </c>
      <c r="E10095" s="72" t="s">
        <v>145</v>
      </c>
      <c r="F10095" s="73">
        <v>-22249</v>
      </c>
      <c r="G10095" s="72" t="s">
        <v>14</v>
      </c>
      <c r="H10095" s="72" t="s">
        <v>15</v>
      </c>
      <c r="I10095" s="72" t="s">
        <v>16</v>
      </c>
      <c r="J10095" s="72" t="s">
        <v>18</v>
      </c>
      <c r="K10095" s="72" t="s">
        <v>33</v>
      </c>
      <c r="L10095" s="72" t="s">
        <v>195</v>
      </c>
      <c r="M10095" s="72"/>
    </row>
    <row r="10096" spans="2:13" x14ac:dyDescent="0.25">
      <c r="B10096" s="72" t="s">
        <v>143</v>
      </c>
      <c r="C10096" s="72" t="s">
        <v>144</v>
      </c>
      <c r="D10096" s="72" t="s">
        <v>12</v>
      </c>
      <c r="E10096" s="72" t="s">
        <v>292</v>
      </c>
      <c r="F10096" s="73">
        <v>228902</v>
      </c>
      <c r="G10096" s="72" t="s">
        <v>14</v>
      </c>
      <c r="H10096" s="72" t="s">
        <v>15</v>
      </c>
      <c r="I10096" s="72" t="s">
        <v>16</v>
      </c>
      <c r="J10096" s="72" t="s">
        <v>18</v>
      </c>
      <c r="K10096" s="72" t="s">
        <v>21</v>
      </c>
      <c r="L10096" s="72" t="s">
        <v>274</v>
      </c>
      <c r="M10096" s="72" t="s">
        <v>384</v>
      </c>
    </row>
    <row r="10097" spans="2:13" x14ac:dyDescent="0.25">
      <c r="B10097" s="72" t="s">
        <v>143</v>
      </c>
      <c r="C10097" s="72" t="s">
        <v>144</v>
      </c>
      <c r="D10097" s="72" t="s">
        <v>12</v>
      </c>
      <c r="E10097" s="72" t="s">
        <v>152</v>
      </c>
      <c r="F10097" s="73">
        <v>-54968</v>
      </c>
      <c r="G10097" s="72" t="s">
        <v>14</v>
      </c>
      <c r="H10097" s="72" t="s">
        <v>15</v>
      </c>
      <c r="I10097" s="72" t="s">
        <v>16</v>
      </c>
      <c r="J10097" s="72" t="s">
        <v>18</v>
      </c>
      <c r="K10097" s="72" t="s">
        <v>147</v>
      </c>
      <c r="L10097" s="72" t="s">
        <v>574</v>
      </c>
      <c r="M10097" s="72"/>
    </row>
    <row r="10098" spans="2:13" x14ac:dyDescent="0.25">
      <c r="B10098" s="72" t="s">
        <v>143</v>
      </c>
      <c r="C10098" s="72" t="s">
        <v>144</v>
      </c>
      <c r="D10098" s="72" t="s">
        <v>12</v>
      </c>
      <c r="E10098" s="72" t="s">
        <v>199</v>
      </c>
      <c r="F10098" s="73">
        <v>55</v>
      </c>
      <c r="G10098" s="72" t="s">
        <v>14</v>
      </c>
      <c r="H10098" s="72" t="s">
        <v>15</v>
      </c>
      <c r="I10098" s="72" t="s">
        <v>16</v>
      </c>
      <c r="J10098" s="72" t="s">
        <v>18</v>
      </c>
      <c r="K10098" s="72" t="s">
        <v>33</v>
      </c>
      <c r="L10098" s="72" t="s">
        <v>446</v>
      </c>
      <c r="M10098" s="72"/>
    </row>
    <row r="10099" spans="2:13" x14ac:dyDescent="0.25">
      <c r="B10099" s="72" t="s">
        <v>143</v>
      </c>
      <c r="C10099" s="72" t="s">
        <v>144</v>
      </c>
      <c r="D10099" s="72" t="s">
        <v>12</v>
      </c>
      <c r="E10099" s="72" t="s">
        <v>209</v>
      </c>
      <c r="F10099" s="73">
        <v>3036733</v>
      </c>
      <c r="G10099" s="72" t="s">
        <v>14</v>
      </c>
      <c r="H10099" s="72" t="s">
        <v>15</v>
      </c>
      <c r="I10099" s="72" t="s">
        <v>16</v>
      </c>
      <c r="J10099" s="72" t="s">
        <v>18</v>
      </c>
      <c r="K10099" s="72" t="s">
        <v>33</v>
      </c>
      <c r="L10099" s="72" t="s">
        <v>316</v>
      </c>
      <c r="M10099" s="72" t="s">
        <v>159</v>
      </c>
    </row>
    <row r="10100" spans="2:13" x14ac:dyDescent="0.25">
      <c r="B10100" s="72" t="s">
        <v>143</v>
      </c>
      <c r="C10100" s="72" t="s">
        <v>144</v>
      </c>
      <c r="D10100" s="72" t="s">
        <v>12</v>
      </c>
      <c r="E10100" s="72" t="s">
        <v>197</v>
      </c>
      <c r="F10100" s="73">
        <v>1488742</v>
      </c>
      <c r="G10100" s="72" t="s">
        <v>14</v>
      </c>
      <c r="H10100" s="72" t="s">
        <v>155</v>
      </c>
      <c r="I10100" s="72" t="s">
        <v>16</v>
      </c>
      <c r="J10100" s="72" t="s">
        <v>18</v>
      </c>
      <c r="K10100" s="72" t="s">
        <v>33</v>
      </c>
      <c r="L10100" s="72" t="s">
        <v>279</v>
      </c>
      <c r="M10100" s="72" t="s">
        <v>163</v>
      </c>
    </row>
    <row r="10101" spans="2:13" x14ac:dyDescent="0.25">
      <c r="B10101" s="72" t="s">
        <v>143</v>
      </c>
      <c r="C10101" s="72" t="s">
        <v>144</v>
      </c>
      <c r="D10101" s="72" t="s">
        <v>12</v>
      </c>
      <c r="E10101" s="72" t="s">
        <v>154</v>
      </c>
      <c r="F10101" s="73">
        <v>-4098</v>
      </c>
      <c r="G10101" s="72" t="s">
        <v>14</v>
      </c>
      <c r="H10101" s="72" t="s">
        <v>155</v>
      </c>
      <c r="I10101" s="72" t="s">
        <v>16</v>
      </c>
      <c r="J10101" s="72" t="s">
        <v>18</v>
      </c>
      <c r="K10101" s="72" t="s">
        <v>33</v>
      </c>
      <c r="L10101" s="72" t="s">
        <v>326</v>
      </c>
      <c r="M10101" s="72"/>
    </row>
    <row r="10102" spans="2:13" x14ac:dyDescent="0.25">
      <c r="B10102" s="72" t="s">
        <v>143</v>
      </c>
      <c r="C10102" s="72" t="s">
        <v>144</v>
      </c>
      <c r="D10102" s="72" t="s">
        <v>12</v>
      </c>
      <c r="E10102" s="72" t="s">
        <v>237</v>
      </c>
      <c r="F10102" s="73">
        <v>18610</v>
      </c>
      <c r="G10102" s="72" t="s">
        <v>14</v>
      </c>
      <c r="H10102" s="72" t="s">
        <v>155</v>
      </c>
      <c r="I10102" s="72" t="s">
        <v>16</v>
      </c>
      <c r="J10102" s="72" t="s">
        <v>18</v>
      </c>
      <c r="K10102" s="72" t="s">
        <v>33</v>
      </c>
      <c r="L10102" s="72" t="s">
        <v>745</v>
      </c>
      <c r="M10102" s="72" t="s">
        <v>151</v>
      </c>
    </row>
    <row r="10103" spans="2:13" x14ac:dyDescent="0.25">
      <c r="B10103" s="72" t="s">
        <v>143</v>
      </c>
      <c r="C10103" s="72" t="s">
        <v>144</v>
      </c>
      <c r="D10103" s="72" t="s">
        <v>12</v>
      </c>
      <c r="E10103" s="72" t="s">
        <v>282</v>
      </c>
      <c r="F10103" s="73">
        <v>-8705</v>
      </c>
      <c r="G10103" s="72" t="s">
        <v>14</v>
      </c>
      <c r="H10103" s="72" t="s">
        <v>155</v>
      </c>
      <c r="I10103" s="72" t="s">
        <v>16</v>
      </c>
      <c r="J10103" s="72" t="s">
        <v>18</v>
      </c>
      <c r="K10103" s="72" t="s">
        <v>33</v>
      </c>
      <c r="L10103" s="72" t="s">
        <v>361</v>
      </c>
      <c r="M10103" s="72"/>
    </row>
    <row r="10104" spans="2:13" x14ac:dyDescent="0.25">
      <c r="B10104" s="72" t="s">
        <v>143</v>
      </c>
      <c r="C10104" s="72" t="s">
        <v>144</v>
      </c>
      <c r="D10104" s="72" t="s">
        <v>12</v>
      </c>
      <c r="E10104" s="72" t="s">
        <v>152</v>
      </c>
      <c r="F10104" s="73">
        <v>-18089</v>
      </c>
      <c r="G10104" s="72" t="s">
        <v>14</v>
      </c>
      <c r="H10104" s="72" t="s">
        <v>15</v>
      </c>
      <c r="I10104" s="72" t="s">
        <v>16</v>
      </c>
      <c r="J10104" s="72" t="s">
        <v>18</v>
      </c>
      <c r="K10104" s="72" t="s">
        <v>147</v>
      </c>
      <c r="L10104" s="72" t="s">
        <v>520</v>
      </c>
      <c r="M10104" s="72"/>
    </row>
    <row r="10105" spans="2:13" x14ac:dyDescent="0.25">
      <c r="B10105" s="72" t="s">
        <v>143</v>
      </c>
      <c r="C10105" s="72" t="s">
        <v>144</v>
      </c>
      <c r="D10105" s="72" t="s">
        <v>12</v>
      </c>
      <c r="E10105" s="72" t="s">
        <v>197</v>
      </c>
      <c r="F10105" s="73">
        <v>2185981</v>
      </c>
      <c r="G10105" s="72" t="s">
        <v>14</v>
      </c>
      <c r="H10105" s="72" t="s">
        <v>15</v>
      </c>
      <c r="I10105" s="72" t="s">
        <v>16</v>
      </c>
      <c r="J10105" s="72" t="s">
        <v>18</v>
      </c>
      <c r="K10105" s="72" t="s">
        <v>189</v>
      </c>
      <c r="L10105" s="72" t="s">
        <v>421</v>
      </c>
      <c r="M10105" s="72" t="s">
        <v>191</v>
      </c>
    </row>
    <row r="10106" spans="2:13" x14ac:dyDescent="0.25">
      <c r="B10106" s="72" t="s">
        <v>143</v>
      </c>
      <c r="C10106" s="72" t="s">
        <v>144</v>
      </c>
      <c r="D10106" s="72" t="s">
        <v>12</v>
      </c>
      <c r="E10106" s="72" t="s">
        <v>213</v>
      </c>
      <c r="F10106" s="73">
        <v>2825</v>
      </c>
      <c r="G10106" s="72" t="s">
        <v>14</v>
      </c>
      <c r="H10106" s="72" t="s">
        <v>15</v>
      </c>
      <c r="I10106" s="72" t="s">
        <v>16</v>
      </c>
      <c r="J10106" s="72" t="s">
        <v>18</v>
      </c>
      <c r="K10106" s="72" t="s">
        <v>147</v>
      </c>
      <c r="L10106" s="72" t="s">
        <v>703</v>
      </c>
      <c r="M10106" s="72" t="s">
        <v>151</v>
      </c>
    </row>
    <row r="10107" spans="2:13" x14ac:dyDescent="0.25">
      <c r="B10107" s="72" t="s">
        <v>143</v>
      </c>
      <c r="C10107" s="72" t="s">
        <v>144</v>
      </c>
      <c r="D10107" s="72" t="s">
        <v>12</v>
      </c>
      <c r="E10107" s="72" t="s">
        <v>181</v>
      </c>
      <c r="F10107" s="73">
        <v>-1032</v>
      </c>
      <c r="G10107" s="72" t="s">
        <v>14</v>
      </c>
      <c r="H10107" s="72" t="s">
        <v>15</v>
      </c>
      <c r="I10107" s="72" t="s">
        <v>16</v>
      </c>
      <c r="J10107" s="72" t="s">
        <v>18</v>
      </c>
      <c r="K10107" s="72" t="s">
        <v>33</v>
      </c>
      <c r="L10107" s="72" t="s">
        <v>179</v>
      </c>
      <c r="M10107" s="72"/>
    </row>
    <row r="10108" spans="2:13" x14ac:dyDescent="0.25">
      <c r="B10108" s="72" t="s">
        <v>143</v>
      </c>
      <c r="C10108" s="72" t="s">
        <v>144</v>
      </c>
      <c r="D10108" s="72" t="s">
        <v>12</v>
      </c>
      <c r="E10108" s="72" t="s">
        <v>197</v>
      </c>
      <c r="F10108" s="73">
        <v>255623</v>
      </c>
      <c r="G10108" s="72" t="s">
        <v>14</v>
      </c>
      <c r="H10108" s="72" t="s">
        <v>15</v>
      </c>
      <c r="I10108" s="72" t="s">
        <v>16</v>
      </c>
      <c r="J10108" s="72" t="s">
        <v>18</v>
      </c>
      <c r="K10108" s="72" t="s">
        <v>33</v>
      </c>
      <c r="L10108" s="72" t="s">
        <v>221</v>
      </c>
      <c r="M10108" s="72" t="s">
        <v>191</v>
      </c>
    </row>
    <row r="10109" spans="2:13" x14ac:dyDescent="0.25">
      <c r="B10109" s="72" t="s">
        <v>143</v>
      </c>
      <c r="C10109" s="72" t="s">
        <v>144</v>
      </c>
      <c r="D10109" s="72" t="s">
        <v>12</v>
      </c>
      <c r="E10109" s="72" t="s">
        <v>145</v>
      </c>
      <c r="F10109" s="73">
        <v>-6971</v>
      </c>
      <c r="G10109" s="72" t="s">
        <v>14</v>
      </c>
      <c r="H10109" s="72" t="s">
        <v>15</v>
      </c>
      <c r="I10109" s="72" t="s">
        <v>16</v>
      </c>
      <c r="J10109" s="72" t="s">
        <v>18</v>
      </c>
      <c r="K10109" s="72" t="s">
        <v>33</v>
      </c>
      <c r="L10109" s="72" t="s">
        <v>348</v>
      </c>
      <c r="M10109" s="72"/>
    </row>
    <row r="10110" spans="2:13" x14ac:dyDescent="0.25">
      <c r="B10110" s="72" t="s">
        <v>143</v>
      </c>
      <c r="C10110" s="72" t="s">
        <v>144</v>
      </c>
      <c r="D10110" s="72" t="s">
        <v>12</v>
      </c>
      <c r="E10110" s="72" t="s">
        <v>219</v>
      </c>
      <c r="F10110" s="73">
        <v>3408454</v>
      </c>
      <c r="G10110" s="72" t="s">
        <v>14</v>
      </c>
      <c r="H10110" s="72" t="s">
        <v>15</v>
      </c>
      <c r="I10110" s="72" t="s">
        <v>16</v>
      </c>
      <c r="J10110" s="72" t="s">
        <v>18</v>
      </c>
      <c r="K10110" s="72" t="s">
        <v>27</v>
      </c>
      <c r="L10110" s="72" t="s">
        <v>572</v>
      </c>
      <c r="M10110" s="72"/>
    </row>
    <row r="10111" spans="2:13" x14ac:dyDescent="0.25">
      <c r="B10111" s="72" t="s">
        <v>143</v>
      </c>
      <c r="C10111" s="72" t="s">
        <v>144</v>
      </c>
      <c r="D10111" s="72" t="s">
        <v>12</v>
      </c>
      <c r="E10111" s="72" t="s">
        <v>199</v>
      </c>
      <c r="F10111" s="73">
        <v>497</v>
      </c>
      <c r="G10111" s="72" t="s">
        <v>14</v>
      </c>
      <c r="H10111" s="72" t="s">
        <v>155</v>
      </c>
      <c r="I10111" s="72" t="s">
        <v>16</v>
      </c>
      <c r="J10111" s="72" t="s">
        <v>18</v>
      </c>
      <c r="K10111" s="72" t="s">
        <v>267</v>
      </c>
      <c r="L10111" s="72" t="s">
        <v>302</v>
      </c>
      <c r="M10111" s="72"/>
    </row>
    <row r="10112" spans="2:13" x14ac:dyDescent="0.25">
      <c r="B10112" s="72" t="s">
        <v>143</v>
      </c>
      <c r="C10112" s="72" t="s">
        <v>144</v>
      </c>
      <c r="D10112" s="72" t="s">
        <v>12</v>
      </c>
      <c r="E10112" s="72" t="s">
        <v>177</v>
      </c>
      <c r="F10112" s="73">
        <v>19994</v>
      </c>
      <c r="G10112" s="72" t="s">
        <v>14</v>
      </c>
      <c r="H10112" s="72" t="s">
        <v>155</v>
      </c>
      <c r="I10112" s="72" t="s">
        <v>16</v>
      </c>
      <c r="J10112" s="72" t="s">
        <v>18</v>
      </c>
      <c r="K10112" s="72" t="s">
        <v>33</v>
      </c>
      <c r="L10112" s="72" t="s">
        <v>630</v>
      </c>
      <c r="M10112" s="72"/>
    </row>
    <row r="10113" spans="2:13" x14ac:dyDescent="0.25">
      <c r="B10113" s="72" t="s">
        <v>143</v>
      </c>
      <c r="C10113" s="72" t="s">
        <v>144</v>
      </c>
      <c r="D10113" s="72" t="s">
        <v>12</v>
      </c>
      <c r="E10113" s="72" t="s">
        <v>181</v>
      </c>
      <c r="F10113" s="73">
        <v>-1</v>
      </c>
      <c r="G10113" s="72" t="s">
        <v>14</v>
      </c>
      <c r="H10113" s="72" t="s">
        <v>15</v>
      </c>
      <c r="I10113" s="72" t="s">
        <v>16</v>
      </c>
      <c r="J10113" s="72" t="s">
        <v>18</v>
      </c>
      <c r="K10113" s="72" t="s">
        <v>33</v>
      </c>
      <c r="L10113" s="72" t="s">
        <v>443</v>
      </c>
      <c r="M10113" s="72"/>
    </row>
    <row r="10114" spans="2:13" x14ac:dyDescent="0.25">
      <c r="B10114" s="72" t="s">
        <v>143</v>
      </c>
      <c r="C10114" s="72" t="s">
        <v>144</v>
      </c>
      <c r="D10114" s="72" t="s">
        <v>12</v>
      </c>
      <c r="E10114" s="72" t="s">
        <v>154</v>
      </c>
      <c r="F10114" s="73">
        <v>-3037</v>
      </c>
      <c r="G10114" s="72" t="s">
        <v>14</v>
      </c>
      <c r="H10114" s="72" t="s">
        <v>155</v>
      </c>
      <c r="I10114" s="72" t="s">
        <v>16</v>
      </c>
      <c r="J10114" s="72" t="s">
        <v>18</v>
      </c>
      <c r="K10114" s="72" t="s">
        <v>267</v>
      </c>
      <c r="L10114" s="72" t="s">
        <v>340</v>
      </c>
      <c r="M10114" s="72"/>
    </row>
    <row r="10115" spans="2:13" x14ac:dyDescent="0.25">
      <c r="B10115" s="72" t="s">
        <v>143</v>
      </c>
      <c r="C10115" s="72" t="s">
        <v>144</v>
      </c>
      <c r="D10115" s="72" t="s">
        <v>12</v>
      </c>
      <c r="E10115" s="72" t="s">
        <v>154</v>
      </c>
      <c r="F10115" s="73">
        <v>-1184</v>
      </c>
      <c r="G10115" s="72" t="s">
        <v>14</v>
      </c>
      <c r="H10115" s="72" t="s">
        <v>15</v>
      </c>
      <c r="I10115" s="72" t="s">
        <v>16</v>
      </c>
      <c r="J10115" s="72" t="s">
        <v>18</v>
      </c>
      <c r="K10115" s="72" t="s">
        <v>245</v>
      </c>
      <c r="L10115" s="72" t="s">
        <v>564</v>
      </c>
      <c r="M10115" s="72"/>
    </row>
    <row r="10116" spans="2:13" x14ac:dyDescent="0.25">
      <c r="B10116" s="72" t="s">
        <v>143</v>
      </c>
      <c r="C10116" s="72" t="s">
        <v>144</v>
      </c>
      <c r="D10116" s="72" t="s">
        <v>12</v>
      </c>
      <c r="E10116" s="72" t="s">
        <v>335</v>
      </c>
      <c r="F10116" s="73">
        <v>353329</v>
      </c>
      <c r="G10116" s="72" t="s">
        <v>14</v>
      </c>
      <c r="H10116" s="72" t="s">
        <v>15</v>
      </c>
      <c r="I10116" s="72" t="s">
        <v>16</v>
      </c>
      <c r="J10116" s="72" t="s">
        <v>18</v>
      </c>
      <c r="K10116" s="72" t="s">
        <v>214</v>
      </c>
      <c r="L10116" s="72" t="s">
        <v>479</v>
      </c>
      <c r="M10116" s="72" t="s">
        <v>334</v>
      </c>
    </row>
    <row r="10117" spans="2:13" x14ac:dyDescent="0.25">
      <c r="B10117" s="72" t="s">
        <v>143</v>
      </c>
      <c r="C10117" s="72" t="s">
        <v>144</v>
      </c>
      <c r="D10117" s="72" t="s">
        <v>12</v>
      </c>
      <c r="E10117" s="72" t="s">
        <v>219</v>
      </c>
      <c r="F10117" s="73">
        <v>744325</v>
      </c>
      <c r="G10117" s="72" t="s">
        <v>14</v>
      </c>
      <c r="H10117" s="72" t="s">
        <v>15</v>
      </c>
      <c r="I10117" s="72" t="s">
        <v>16</v>
      </c>
      <c r="J10117" s="72" t="s">
        <v>18</v>
      </c>
      <c r="K10117" s="72" t="s">
        <v>21</v>
      </c>
      <c r="L10117" s="72" t="s">
        <v>178</v>
      </c>
      <c r="M10117" s="72"/>
    </row>
    <row r="10118" spans="2:13" x14ac:dyDescent="0.25">
      <c r="B10118" s="72" t="s">
        <v>143</v>
      </c>
      <c r="C10118" s="72" t="s">
        <v>144</v>
      </c>
      <c r="D10118" s="72" t="s">
        <v>12</v>
      </c>
      <c r="E10118" s="72" t="s">
        <v>292</v>
      </c>
      <c r="F10118" s="73">
        <v>4799794</v>
      </c>
      <c r="G10118" s="72" t="s">
        <v>14</v>
      </c>
      <c r="H10118" s="72" t="s">
        <v>15</v>
      </c>
      <c r="I10118" s="72" t="s">
        <v>16</v>
      </c>
      <c r="J10118" s="72" t="s">
        <v>18</v>
      </c>
      <c r="K10118" s="72" t="s">
        <v>165</v>
      </c>
      <c r="L10118" s="72" t="s">
        <v>254</v>
      </c>
      <c r="M10118" s="72" t="s">
        <v>424</v>
      </c>
    </row>
    <row r="10119" spans="2:13" x14ac:dyDescent="0.25">
      <c r="B10119" s="72" t="s">
        <v>143</v>
      </c>
      <c r="C10119" s="72" t="s">
        <v>144</v>
      </c>
      <c r="D10119" s="72" t="s">
        <v>12</v>
      </c>
      <c r="E10119" s="72" t="s">
        <v>199</v>
      </c>
      <c r="F10119" s="73">
        <v>2215</v>
      </c>
      <c r="G10119" s="72" t="s">
        <v>14</v>
      </c>
      <c r="H10119" s="72" t="s">
        <v>15</v>
      </c>
      <c r="I10119" s="72" t="s">
        <v>16</v>
      </c>
      <c r="J10119" s="72" t="s">
        <v>18</v>
      </c>
      <c r="K10119" s="72" t="s">
        <v>24</v>
      </c>
      <c r="L10119" s="72" t="s">
        <v>25</v>
      </c>
      <c r="M10119" s="72"/>
    </row>
    <row r="10120" spans="2:13" x14ac:dyDescent="0.25">
      <c r="B10120" s="72" t="s">
        <v>143</v>
      </c>
      <c r="C10120" s="72" t="s">
        <v>144</v>
      </c>
      <c r="D10120" s="72" t="s">
        <v>12</v>
      </c>
      <c r="E10120" s="72" t="s">
        <v>183</v>
      </c>
      <c r="F10120" s="73">
        <v>9038</v>
      </c>
      <c r="G10120" s="72" t="s">
        <v>14</v>
      </c>
      <c r="H10120" s="72" t="s">
        <v>15</v>
      </c>
      <c r="I10120" s="72" t="s">
        <v>16</v>
      </c>
      <c r="J10120" s="72" t="s">
        <v>18</v>
      </c>
      <c r="K10120" s="72" t="s">
        <v>147</v>
      </c>
      <c r="L10120" s="72" t="s">
        <v>259</v>
      </c>
      <c r="M10120" s="72" t="s">
        <v>151</v>
      </c>
    </row>
    <row r="10121" spans="2:13" x14ac:dyDescent="0.25">
      <c r="B10121" s="72" t="s">
        <v>143</v>
      </c>
      <c r="C10121" s="72" t="s">
        <v>144</v>
      </c>
      <c r="D10121" s="72" t="s">
        <v>12</v>
      </c>
      <c r="E10121" s="72" t="s">
        <v>152</v>
      </c>
      <c r="F10121" s="73">
        <v>-350714</v>
      </c>
      <c r="G10121" s="72" t="s">
        <v>14</v>
      </c>
      <c r="H10121" s="72" t="s">
        <v>15</v>
      </c>
      <c r="I10121" s="72" t="s">
        <v>16</v>
      </c>
      <c r="J10121" s="72" t="s">
        <v>18</v>
      </c>
      <c r="K10121" s="72" t="s">
        <v>161</v>
      </c>
      <c r="L10121" s="72" t="s">
        <v>375</v>
      </c>
      <c r="M10121" s="72"/>
    </row>
    <row r="10122" spans="2:13" x14ac:dyDescent="0.25">
      <c r="B10122" s="72" t="s">
        <v>143</v>
      </c>
      <c r="C10122" s="72" t="s">
        <v>144</v>
      </c>
      <c r="D10122" s="72" t="s">
        <v>12</v>
      </c>
      <c r="E10122" s="72" t="s">
        <v>152</v>
      </c>
      <c r="F10122" s="73">
        <v>-44</v>
      </c>
      <c r="G10122" s="72" t="s">
        <v>14</v>
      </c>
      <c r="H10122" s="72" t="s">
        <v>155</v>
      </c>
      <c r="I10122" s="72" t="s">
        <v>136</v>
      </c>
      <c r="J10122" s="72" t="s">
        <v>18</v>
      </c>
      <c r="K10122" s="72" t="s">
        <v>21</v>
      </c>
      <c r="L10122" s="72" t="s">
        <v>602</v>
      </c>
      <c r="M10122" s="72"/>
    </row>
    <row r="10123" spans="2:13" x14ac:dyDescent="0.25">
      <c r="B10123" s="72" t="s">
        <v>143</v>
      </c>
      <c r="C10123" s="72" t="s">
        <v>144</v>
      </c>
      <c r="D10123" s="72" t="s">
        <v>12</v>
      </c>
      <c r="E10123" s="72" t="s">
        <v>292</v>
      </c>
      <c r="F10123" s="73">
        <v>232468</v>
      </c>
      <c r="G10123" s="72" t="s">
        <v>14</v>
      </c>
      <c r="H10123" s="72" t="s">
        <v>15</v>
      </c>
      <c r="I10123" s="72" t="s">
        <v>16</v>
      </c>
      <c r="J10123" s="72" t="s">
        <v>18</v>
      </c>
      <c r="K10123" s="72" t="s">
        <v>33</v>
      </c>
      <c r="L10123" s="72" t="s">
        <v>525</v>
      </c>
      <c r="M10123" s="72" t="s">
        <v>522</v>
      </c>
    </row>
    <row r="10124" spans="2:13" x14ac:dyDescent="0.25">
      <c r="B10124" s="72" t="s">
        <v>143</v>
      </c>
      <c r="C10124" s="72" t="s">
        <v>144</v>
      </c>
      <c r="D10124" s="72" t="s">
        <v>12</v>
      </c>
      <c r="E10124" s="72" t="s">
        <v>149</v>
      </c>
      <c r="F10124" s="73">
        <v>5503645</v>
      </c>
      <c r="G10124" s="72" t="s">
        <v>14</v>
      </c>
      <c r="H10124" s="72" t="s">
        <v>15</v>
      </c>
      <c r="I10124" s="72" t="s">
        <v>16</v>
      </c>
      <c r="J10124" s="72" t="s">
        <v>18</v>
      </c>
      <c r="K10124" s="72" t="s">
        <v>184</v>
      </c>
      <c r="L10124" s="72" t="s">
        <v>185</v>
      </c>
      <c r="M10124" s="72" t="s">
        <v>151</v>
      </c>
    </row>
    <row r="10125" spans="2:13" x14ac:dyDescent="0.25">
      <c r="B10125" s="72" t="s">
        <v>143</v>
      </c>
      <c r="C10125" s="72" t="s">
        <v>144</v>
      </c>
      <c r="D10125" s="72" t="s">
        <v>12</v>
      </c>
      <c r="E10125" s="72" t="s">
        <v>229</v>
      </c>
      <c r="F10125" s="73">
        <v>-23755</v>
      </c>
      <c r="G10125" s="72" t="s">
        <v>14</v>
      </c>
      <c r="H10125" s="72" t="s">
        <v>15</v>
      </c>
      <c r="I10125" s="72" t="s">
        <v>16</v>
      </c>
      <c r="J10125" s="72" t="s">
        <v>18</v>
      </c>
      <c r="K10125" s="72" t="s">
        <v>214</v>
      </c>
      <c r="L10125" s="72" t="s">
        <v>422</v>
      </c>
      <c r="M10125" s="72"/>
    </row>
    <row r="10126" spans="2:13" x14ac:dyDescent="0.25">
      <c r="B10126" s="72" t="s">
        <v>143</v>
      </c>
      <c r="C10126" s="72" t="s">
        <v>144</v>
      </c>
      <c r="D10126" s="72" t="s">
        <v>12</v>
      </c>
      <c r="E10126" s="72" t="s">
        <v>227</v>
      </c>
      <c r="F10126" s="73">
        <v>306</v>
      </c>
      <c r="G10126" s="72" t="s">
        <v>14</v>
      </c>
      <c r="H10126" s="72" t="s">
        <v>15</v>
      </c>
      <c r="I10126" s="72" t="s">
        <v>16</v>
      </c>
      <c r="J10126" s="72" t="s">
        <v>18</v>
      </c>
      <c r="K10126" s="72" t="s">
        <v>147</v>
      </c>
      <c r="L10126" s="72" t="s">
        <v>520</v>
      </c>
      <c r="M10126" s="72" t="s">
        <v>172</v>
      </c>
    </row>
    <row r="10127" spans="2:13" x14ac:dyDescent="0.25">
      <c r="B10127" s="72" t="s">
        <v>143</v>
      </c>
      <c r="C10127" s="72" t="s">
        <v>144</v>
      </c>
      <c r="D10127" s="72" t="s">
        <v>12</v>
      </c>
      <c r="E10127" s="72" t="s">
        <v>145</v>
      </c>
      <c r="F10127" s="73">
        <v>-858</v>
      </c>
      <c r="G10127" s="72" t="s">
        <v>14</v>
      </c>
      <c r="H10127" s="72" t="s">
        <v>15</v>
      </c>
      <c r="I10127" s="72" t="s">
        <v>16</v>
      </c>
      <c r="J10127" s="72" t="s">
        <v>18</v>
      </c>
      <c r="K10127" s="72" t="s">
        <v>24</v>
      </c>
      <c r="L10127" s="72" t="s">
        <v>708</v>
      </c>
      <c r="M10127" s="72"/>
    </row>
    <row r="10128" spans="2:13" x14ac:dyDescent="0.25">
      <c r="B10128" s="72" t="s">
        <v>143</v>
      </c>
      <c r="C10128" s="72" t="s">
        <v>144</v>
      </c>
      <c r="D10128" s="72" t="s">
        <v>12</v>
      </c>
      <c r="E10128" s="72" t="s">
        <v>213</v>
      </c>
      <c r="F10128" s="73">
        <v>235</v>
      </c>
      <c r="G10128" s="72" t="s">
        <v>14</v>
      </c>
      <c r="H10128" s="72" t="s">
        <v>15</v>
      </c>
      <c r="I10128" s="72" t="s">
        <v>16</v>
      </c>
      <c r="J10128" s="72" t="s">
        <v>18</v>
      </c>
      <c r="K10128" s="72" t="s">
        <v>165</v>
      </c>
      <c r="L10128" s="72" t="s">
        <v>254</v>
      </c>
      <c r="M10128" s="72" t="s">
        <v>172</v>
      </c>
    </row>
    <row r="10129" spans="2:13" x14ac:dyDescent="0.25">
      <c r="B10129" s="72" t="s">
        <v>143</v>
      </c>
      <c r="C10129" s="72" t="s">
        <v>144</v>
      </c>
      <c r="D10129" s="72" t="s">
        <v>12</v>
      </c>
      <c r="E10129" s="72" t="s">
        <v>219</v>
      </c>
      <c r="F10129" s="73">
        <v>145008</v>
      </c>
      <c r="G10129" s="72" t="s">
        <v>14</v>
      </c>
      <c r="H10129" s="72" t="s">
        <v>155</v>
      </c>
      <c r="I10129" s="72" t="s">
        <v>136</v>
      </c>
      <c r="J10129" s="72" t="s">
        <v>18</v>
      </c>
      <c r="K10129" s="72" t="s">
        <v>21</v>
      </c>
      <c r="L10129" s="72" t="s">
        <v>238</v>
      </c>
      <c r="M10129" s="72"/>
    </row>
    <row r="10130" spans="2:13" x14ac:dyDescent="0.25">
      <c r="B10130" s="72" t="s">
        <v>143</v>
      </c>
      <c r="C10130" s="72" t="s">
        <v>144</v>
      </c>
      <c r="D10130" s="72" t="s">
        <v>12</v>
      </c>
      <c r="E10130" s="72" t="s">
        <v>197</v>
      </c>
      <c r="F10130" s="73">
        <v>97725</v>
      </c>
      <c r="G10130" s="72" t="s">
        <v>14</v>
      </c>
      <c r="H10130" s="72" t="s">
        <v>15</v>
      </c>
      <c r="I10130" s="72" t="s">
        <v>16</v>
      </c>
      <c r="J10130" s="72" t="s">
        <v>18</v>
      </c>
      <c r="K10130" s="72" t="s">
        <v>33</v>
      </c>
      <c r="L10130" s="72" t="s">
        <v>323</v>
      </c>
      <c r="M10130" s="72" t="s">
        <v>191</v>
      </c>
    </row>
    <row r="10131" spans="2:13" x14ac:dyDescent="0.25">
      <c r="B10131" s="72" t="s">
        <v>143</v>
      </c>
      <c r="C10131" s="72" t="s">
        <v>144</v>
      </c>
      <c r="D10131" s="72" t="s">
        <v>12</v>
      </c>
      <c r="E10131" s="72" t="s">
        <v>349</v>
      </c>
      <c r="F10131" s="73">
        <v>201777</v>
      </c>
      <c r="G10131" s="72" t="s">
        <v>14</v>
      </c>
      <c r="H10131" s="72" t="s">
        <v>15</v>
      </c>
      <c r="I10131" s="72" t="s">
        <v>16</v>
      </c>
      <c r="J10131" s="72" t="s">
        <v>18</v>
      </c>
      <c r="K10131" s="72" t="s">
        <v>147</v>
      </c>
      <c r="L10131" s="72" t="s">
        <v>216</v>
      </c>
      <c r="M10131" s="72" t="s">
        <v>159</v>
      </c>
    </row>
    <row r="10132" spans="2:13" x14ac:dyDescent="0.25">
      <c r="B10132" s="72" t="s">
        <v>143</v>
      </c>
      <c r="C10132" s="72" t="s">
        <v>144</v>
      </c>
      <c r="D10132" s="72" t="s">
        <v>12</v>
      </c>
      <c r="E10132" s="72" t="s">
        <v>145</v>
      </c>
      <c r="F10132" s="73">
        <v>-37360</v>
      </c>
      <c r="G10132" s="72" t="s">
        <v>14</v>
      </c>
      <c r="H10132" s="72" t="s">
        <v>15</v>
      </c>
      <c r="I10132" s="72" t="s">
        <v>16</v>
      </c>
      <c r="J10132" s="72" t="s">
        <v>18</v>
      </c>
      <c r="K10132" s="72" t="s">
        <v>161</v>
      </c>
      <c r="L10132" s="72" t="s">
        <v>434</v>
      </c>
      <c r="M10132" s="72"/>
    </row>
    <row r="10133" spans="2:13" x14ac:dyDescent="0.25">
      <c r="B10133" s="72" t="s">
        <v>143</v>
      </c>
      <c r="C10133" s="72" t="s">
        <v>144</v>
      </c>
      <c r="D10133" s="72" t="s">
        <v>12</v>
      </c>
      <c r="E10133" s="72" t="s">
        <v>188</v>
      </c>
      <c r="F10133" s="73">
        <v>2174643</v>
      </c>
      <c r="G10133" s="72" t="s">
        <v>14</v>
      </c>
      <c r="H10133" s="72" t="s">
        <v>155</v>
      </c>
      <c r="I10133" s="72" t="s">
        <v>16</v>
      </c>
      <c r="J10133" s="72" t="s">
        <v>18</v>
      </c>
      <c r="K10133" s="72" t="s">
        <v>147</v>
      </c>
      <c r="L10133" s="72" t="s">
        <v>332</v>
      </c>
      <c r="M10133" s="72" t="s">
        <v>191</v>
      </c>
    </row>
    <row r="10134" spans="2:13" x14ac:dyDescent="0.25">
      <c r="B10134" s="72" t="s">
        <v>143</v>
      </c>
      <c r="C10134" s="72" t="s">
        <v>144</v>
      </c>
      <c r="D10134" s="72" t="s">
        <v>12</v>
      </c>
      <c r="E10134" s="72" t="s">
        <v>177</v>
      </c>
      <c r="F10134" s="73">
        <v>1107295</v>
      </c>
      <c r="G10134" s="72" t="s">
        <v>14</v>
      </c>
      <c r="H10134" s="72" t="s">
        <v>15</v>
      </c>
      <c r="I10134" s="72" t="s">
        <v>16</v>
      </c>
      <c r="J10134" s="72" t="s">
        <v>18</v>
      </c>
      <c r="K10134" s="72" t="s">
        <v>33</v>
      </c>
      <c r="L10134" s="72" t="s">
        <v>543</v>
      </c>
      <c r="M10134" s="72"/>
    </row>
    <row r="10135" spans="2:13" x14ac:dyDescent="0.25">
      <c r="B10135" s="72" t="s">
        <v>143</v>
      </c>
      <c r="C10135" s="72" t="s">
        <v>144</v>
      </c>
      <c r="D10135" s="72" t="s">
        <v>12</v>
      </c>
      <c r="E10135" s="72" t="s">
        <v>149</v>
      </c>
      <c r="F10135" s="73">
        <v>411149</v>
      </c>
      <c r="G10135" s="72" t="s">
        <v>14</v>
      </c>
      <c r="H10135" s="72" t="s">
        <v>155</v>
      </c>
      <c r="I10135" s="72" t="s">
        <v>16</v>
      </c>
      <c r="J10135" s="72" t="s">
        <v>18</v>
      </c>
      <c r="K10135" s="72" t="s">
        <v>33</v>
      </c>
      <c r="L10135" s="72" t="s">
        <v>354</v>
      </c>
      <c r="M10135" s="72" t="s">
        <v>151</v>
      </c>
    </row>
    <row r="10136" spans="2:13" x14ac:dyDescent="0.25">
      <c r="B10136" s="72" t="s">
        <v>143</v>
      </c>
      <c r="C10136" s="72" t="s">
        <v>144</v>
      </c>
      <c r="D10136" s="72" t="s">
        <v>12</v>
      </c>
      <c r="E10136" s="72" t="s">
        <v>328</v>
      </c>
      <c r="F10136" s="73">
        <v>103596</v>
      </c>
      <c r="G10136" s="72" t="s">
        <v>14</v>
      </c>
      <c r="H10136" s="72" t="s">
        <v>15</v>
      </c>
      <c r="I10136" s="72" t="s">
        <v>16</v>
      </c>
      <c r="J10136" s="72" t="s">
        <v>18</v>
      </c>
      <c r="K10136" s="72" t="s">
        <v>189</v>
      </c>
      <c r="L10136" s="72" t="s">
        <v>421</v>
      </c>
      <c r="M10136" s="72" t="s">
        <v>159</v>
      </c>
    </row>
    <row r="10137" spans="2:13" x14ac:dyDescent="0.25">
      <c r="B10137" s="72" t="s">
        <v>143</v>
      </c>
      <c r="C10137" s="72" t="s">
        <v>144</v>
      </c>
      <c r="D10137" s="72" t="s">
        <v>12</v>
      </c>
      <c r="E10137" s="72" t="s">
        <v>328</v>
      </c>
      <c r="F10137" s="73">
        <v>42098</v>
      </c>
      <c r="G10137" s="72" t="s">
        <v>14</v>
      </c>
      <c r="H10137" s="72" t="s">
        <v>15</v>
      </c>
      <c r="I10137" s="72" t="s">
        <v>16</v>
      </c>
      <c r="J10137" s="72" t="s">
        <v>18</v>
      </c>
      <c r="K10137" s="72" t="s">
        <v>214</v>
      </c>
      <c r="L10137" s="72" t="s">
        <v>450</v>
      </c>
      <c r="M10137" s="72" t="s">
        <v>159</v>
      </c>
    </row>
    <row r="10138" spans="2:13" x14ac:dyDescent="0.25">
      <c r="B10138" s="72" t="s">
        <v>143</v>
      </c>
      <c r="C10138" s="72" t="s">
        <v>144</v>
      </c>
      <c r="D10138" s="72" t="s">
        <v>12</v>
      </c>
      <c r="E10138" s="72" t="s">
        <v>177</v>
      </c>
      <c r="F10138" s="73">
        <v>24314</v>
      </c>
      <c r="G10138" s="72" t="s">
        <v>14</v>
      </c>
      <c r="H10138" s="72" t="s">
        <v>155</v>
      </c>
      <c r="I10138" s="72" t="s">
        <v>16</v>
      </c>
      <c r="J10138" s="72" t="s">
        <v>18</v>
      </c>
      <c r="K10138" s="72" t="s">
        <v>33</v>
      </c>
      <c r="L10138" s="72" t="s">
        <v>491</v>
      </c>
      <c r="M10138" s="72"/>
    </row>
    <row r="10139" spans="2:13" x14ac:dyDescent="0.25">
      <c r="B10139" s="72" t="s">
        <v>143</v>
      </c>
      <c r="C10139" s="72" t="s">
        <v>144</v>
      </c>
      <c r="D10139" s="72" t="s">
        <v>12</v>
      </c>
      <c r="E10139" s="72" t="s">
        <v>175</v>
      </c>
      <c r="F10139" s="73">
        <v>-59463</v>
      </c>
      <c r="G10139" s="72" t="s">
        <v>14</v>
      </c>
      <c r="H10139" s="72" t="s">
        <v>15</v>
      </c>
      <c r="I10139" s="72" t="s">
        <v>16</v>
      </c>
      <c r="J10139" s="72" t="s">
        <v>18</v>
      </c>
      <c r="K10139" s="72" t="s">
        <v>21</v>
      </c>
      <c r="L10139" s="72" t="s">
        <v>609</v>
      </c>
      <c r="M10139" s="72"/>
    </row>
    <row r="10140" spans="2:13" x14ac:dyDescent="0.25">
      <c r="B10140" s="72" t="s">
        <v>143</v>
      </c>
      <c r="C10140" s="72" t="s">
        <v>144</v>
      </c>
      <c r="D10140" s="72" t="s">
        <v>12</v>
      </c>
      <c r="E10140" s="72" t="s">
        <v>349</v>
      </c>
      <c r="F10140" s="73">
        <v>41106</v>
      </c>
      <c r="G10140" s="72" t="s">
        <v>14</v>
      </c>
      <c r="H10140" s="72" t="s">
        <v>155</v>
      </c>
      <c r="I10140" s="72" t="s">
        <v>16</v>
      </c>
      <c r="J10140" s="72" t="s">
        <v>18</v>
      </c>
      <c r="K10140" s="72" t="s">
        <v>147</v>
      </c>
      <c r="L10140" s="72" t="s">
        <v>241</v>
      </c>
      <c r="M10140" s="72" t="s">
        <v>159</v>
      </c>
    </row>
    <row r="10141" spans="2:13" x14ac:dyDescent="0.25">
      <c r="B10141" s="72" t="s">
        <v>143</v>
      </c>
      <c r="C10141" s="72" t="s">
        <v>144</v>
      </c>
      <c r="D10141" s="72" t="s">
        <v>12</v>
      </c>
      <c r="E10141" s="72" t="s">
        <v>199</v>
      </c>
      <c r="F10141" s="73">
        <v>3032</v>
      </c>
      <c r="G10141" s="72" t="s">
        <v>14</v>
      </c>
      <c r="H10141" s="72" t="s">
        <v>155</v>
      </c>
      <c r="I10141" s="72" t="s">
        <v>16</v>
      </c>
      <c r="J10141" s="72" t="s">
        <v>18</v>
      </c>
      <c r="K10141" s="72" t="s">
        <v>33</v>
      </c>
      <c r="L10141" s="72" t="s">
        <v>463</v>
      </c>
      <c r="M10141" s="72"/>
    </row>
    <row r="10142" spans="2:13" x14ac:dyDescent="0.25">
      <c r="B10142" s="72" t="s">
        <v>143</v>
      </c>
      <c r="C10142" s="72" t="s">
        <v>144</v>
      </c>
      <c r="D10142" s="72" t="s">
        <v>12</v>
      </c>
      <c r="E10142" s="72" t="s">
        <v>219</v>
      </c>
      <c r="F10142" s="73">
        <v>1304</v>
      </c>
      <c r="G10142" s="72" t="s">
        <v>14</v>
      </c>
      <c r="H10142" s="72" t="s">
        <v>15</v>
      </c>
      <c r="I10142" s="72" t="s">
        <v>16</v>
      </c>
      <c r="J10142" s="72" t="s">
        <v>18</v>
      </c>
      <c r="K10142" s="72" t="s">
        <v>33</v>
      </c>
      <c r="L10142" s="72" t="s">
        <v>331</v>
      </c>
      <c r="M10142" s="72"/>
    </row>
    <row r="10143" spans="2:13" x14ac:dyDescent="0.25">
      <c r="B10143" s="72" t="s">
        <v>143</v>
      </c>
      <c r="C10143" s="72" t="s">
        <v>144</v>
      </c>
      <c r="D10143" s="72" t="s">
        <v>12</v>
      </c>
      <c r="E10143" s="72" t="s">
        <v>229</v>
      </c>
      <c r="F10143" s="73">
        <v>-53984</v>
      </c>
      <c r="G10143" s="72" t="s">
        <v>14</v>
      </c>
      <c r="H10143" s="72" t="s">
        <v>15</v>
      </c>
      <c r="I10143" s="72" t="s">
        <v>16</v>
      </c>
      <c r="J10143" s="72" t="s">
        <v>18</v>
      </c>
      <c r="K10143" s="72" t="s">
        <v>168</v>
      </c>
      <c r="L10143" s="72" t="s">
        <v>546</v>
      </c>
      <c r="M10143" s="72"/>
    </row>
    <row r="10144" spans="2:13" x14ac:dyDescent="0.25">
      <c r="B10144" s="72" t="s">
        <v>143</v>
      </c>
      <c r="C10144" s="72" t="s">
        <v>144</v>
      </c>
      <c r="D10144" s="72" t="s">
        <v>12</v>
      </c>
      <c r="E10144" s="72" t="s">
        <v>154</v>
      </c>
      <c r="F10144" s="73">
        <v>-326</v>
      </c>
      <c r="G10144" s="72" t="s">
        <v>14</v>
      </c>
      <c r="H10144" s="72" t="s">
        <v>15</v>
      </c>
      <c r="I10144" s="72" t="s">
        <v>16</v>
      </c>
      <c r="J10144" s="72" t="s">
        <v>18</v>
      </c>
      <c r="K10144" s="72" t="s">
        <v>214</v>
      </c>
      <c r="L10144" s="72" t="s">
        <v>319</v>
      </c>
      <c r="M10144" s="72"/>
    </row>
    <row r="10145" spans="2:13" x14ac:dyDescent="0.25">
      <c r="B10145" s="72" t="s">
        <v>143</v>
      </c>
      <c r="C10145" s="72" t="s">
        <v>144</v>
      </c>
      <c r="D10145" s="72" t="s">
        <v>12</v>
      </c>
      <c r="E10145" s="72" t="s">
        <v>188</v>
      </c>
      <c r="F10145" s="73">
        <v>30244</v>
      </c>
      <c r="G10145" s="72" t="s">
        <v>14</v>
      </c>
      <c r="H10145" s="72" t="s">
        <v>155</v>
      </c>
      <c r="I10145" s="72" t="s">
        <v>136</v>
      </c>
      <c r="J10145" s="72" t="s">
        <v>18</v>
      </c>
      <c r="K10145" s="72" t="s">
        <v>267</v>
      </c>
      <c r="L10145" s="72" t="s">
        <v>603</v>
      </c>
      <c r="M10145" s="72" t="s">
        <v>191</v>
      </c>
    </row>
    <row r="10146" spans="2:13" x14ac:dyDescent="0.25">
      <c r="B10146" s="72" t="s">
        <v>143</v>
      </c>
      <c r="C10146" s="72" t="s">
        <v>144</v>
      </c>
      <c r="D10146" s="72" t="s">
        <v>12</v>
      </c>
      <c r="E10146" s="72" t="s">
        <v>219</v>
      </c>
      <c r="F10146" s="73">
        <v>1620</v>
      </c>
      <c r="G10146" s="72" t="s">
        <v>14</v>
      </c>
      <c r="H10146" s="72" t="s">
        <v>15</v>
      </c>
      <c r="I10146" s="72" t="s">
        <v>136</v>
      </c>
      <c r="J10146" s="72" t="s">
        <v>18</v>
      </c>
      <c r="K10146" s="72" t="s">
        <v>33</v>
      </c>
      <c r="L10146" s="72" t="s">
        <v>552</v>
      </c>
      <c r="M10146" s="72"/>
    </row>
    <row r="10147" spans="2:13" x14ac:dyDescent="0.25">
      <c r="B10147" s="72" t="s">
        <v>143</v>
      </c>
      <c r="C10147" s="72" t="s">
        <v>144</v>
      </c>
      <c r="D10147" s="72" t="s">
        <v>12</v>
      </c>
      <c r="E10147" s="72" t="s">
        <v>149</v>
      </c>
      <c r="F10147" s="73">
        <v>552745</v>
      </c>
      <c r="G10147" s="72" t="s">
        <v>14</v>
      </c>
      <c r="H10147" s="72" t="s">
        <v>155</v>
      </c>
      <c r="I10147" s="72" t="s">
        <v>16</v>
      </c>
      <c r="J10147" s="72" t="s">
        <v>18</v>
      </c>
      <c r="K10147" s="72" t="s">
        <v>33</v>
      </c>
      <c r="L10147" s="72" t="s">
        <v>543</v>
      </c>
      <c r="M10147" s="72" t="s">
        <v>151</v>
      </c>
    </row>
    <row r="10148" spans="2:13" x14ac:dyDescent="0.25">
      <c r="B10148" s="72" t="s">
        <v>143</v>
      </c>
      <c r="C10148" s="72" t="s">
        <v>144</v>
      </c>
      <c r="D10148" s="72" t="s">
        <v>12</v>
      </c>
      <c r="E10148" s="72" t="s">
        <v>181</v>
      </c>
      <c r="F10148" s="73">
        <v>-12</v>
      </c>
      <c r="G10148" s="72" t="s">
        <v>14</v>
      </c>
      <c r="H10148" s="72" t="s">
        <v>15</v>
      </c>
      <c r="I10148" s="72" t="s">
        <v>16</v>
      </c>
      <c r="J10148" s="72" t="s">
        <v>18</v>
      </c>
      <c r="K10148" s="72" t="s">
        <v>24</v>
      </c>
      <c r="L10148" s="72" t="s">
        <v>708</v>
      </c>
      <c r="M10148" s="72"/>
    </row>
    <row r="10149" spans="2:13" x14ac:dyDescent="0.25">
      <c r="B10149" s="72" t="s">
        <v>143</v>
      </c>
      <c r="C10149" s="72" t="s">
        <v>144</v>
      </c>
      <c r="D10149" s="72" t="s">
        <v>12</v>
      </c>
      <c r="E10149" s="72" t="s">
        <v>188</v>
      </c>
      <c r="F10149" s="73">
        <v>535592</v>
      </c>
      <c r="G10149" s="72" t="s">
        <v>14</v>
      </c>
      <c r="H10149" s="72" t="s">
        <v>15</v>
      </c>
      <c r="I10149" s="72" t="s">
        <v>16</v>
      </c>
      <c r="J10149" s="72" t="s">
        <v>18</v>
      </c>
      <c r="K10149" s="72" t="s">
        <v>33</v>
      </c>
      <c r="L10149" s="72" t="s">
        <v>346</v>
      </c>
      <c r="M10149" s="72" t="s">
        <v>248</v>
      </c>
    </row>
    <row r="10150" spans="2:13" x14ac:dyDescent="0.25">
      <c r="B10150" s="72" t="s">
        <v>143</v>
      </c>
      <c r="C10150" s="72" t="s">
        <v>144</v>
      </c>
      <c r="D10150" s="72" t="s">
        <v>12</v>
      </c>
      <c r="E10150" s="72" t="s">
        <v>804</v>
      </c>
      <c r="F10150" s="73">
        <v>1927823</v>
      </c>
      <c r="G10150" s="72" t="s">
        <v>14</v>
      </c>
      <c r="H10150" s="72" t="s">
        <v>155</v>
      </c>
      <c r="I10150" s="72" t="s">
        <v>16</v>
      </c>
      <c r="J10150" s="72" t="s">
        <v>18</v>
      </c>
      <c r="K10150" s="72"/>
      <c r="L10150" s="72"/>
      <c r="M10150" s="72" t="s">
        <v>253</v>
      </c>
    </row>
    <row r="10151" spans="2:13" x14ac:dyDescent="0.25">
      <c r="B10151" s="72" t="s">
        <v>143</v>
      </c>
      <c r="C10151" s="72" t="s">
        <v>144</v>
      </c>
      <c r="D10151" s="72" t="s">
        <v>12</v>
      </c>
      <c r="E10151" s="72" t="s">
        <v>152</v>
      </c>
      <c r="F10151" s="73">
        <v>-518</v>
      </c>
      <c r="G10151" s="72" t="s">
        <v>14</v>
      </c>
      <c r="H10151" s="72" t="s">
        <v>15</v>
      </c>
      <c r="I10151" s="72" t="s">
        <v>16</v>
      </c>
      <c r="J10151" s="72" t="s">
        <v>18</v>
      </c>
      <c r="K10151" s="72" t="s">
        <v>189</v>
      </c>
      <c r="L10151" s="72" t="s">
        <v>709</v>
      </c>
      <c r="M10151" s="72"/>
    </row>
    <row r="10152" spans="2:13" x14ac:dyDescent="0.25">
      <c r="B10152" s="72" t="s">
        <v>143</v>
      </c>
      <c r="C10152" s="72" t="s">
        <v>144</v>
      </c>
      <c r="D10152" s="72" t="s">
        <v>12</v>
      </c>
      <c r="E10152" s="72" t="s">
        <v>197</v>
      </c>
      <c r="F10152" s="73">
        <v>643319</v>
      </c>
      <c r="G10152" s="72" t="s">
        <v>14</v>
      </c>
      <c r="H10152" s="72" t="s">
        <v>15</v>
      </c>
      <c r="I10152" s="72" t="s">
        <v>16</v>
      </c>
      <c r="J10152" s="72" t="s">
        <v>18</v>
      </c>
      <c r="K10152" s="72" t="s">
        <v>147</v>
      </c>
      <c r="L10152" s="72" t="s">
        <v>309</v>
      </c>
      <c r="M10152" s="72" t="s">
        <v>163</v>
      </c>
    </row>
    <row r="10153" spans="2:13" x14ac:dyDescent="0.25">
      <c r="B10153" s="72" t="s">
        <v>143</v>
      </c>
      <c r="C10153" s="72" t="s">
        <v>144</v>
      </c>
      <c r="D10153" s="72" t="s">
        <v>12</v>
      </c>
      <c r="E10153" s="72" t="s">
        <v>181</v>
      </c>
      <c r="F10153" s="73">
        <v>-206</v>
      </c>
      <c r="G10153" s="72" t="s">
        <v>14</v>
      </c>
      <c r="H10153" s="72" t="s">
        <v>15</v>
      </c>
      <c r="I10153" s="72" t="s">
        <v>16</v>
      </c>
      <c r="J10153" s="72" t="s">
        <v>18</v>
      </c>
      <c r="K10153" s="72" t="s">
        <v>165</v>
      </c>
      <c r="L10153" s="72" t="s">
        <v>610</v>
      </c>
      <c r="M10153" s="72"/>
    </row>
    <row r="10154" spans="2:13" x14ac:dyDescent="0.25">
      <c r="B10154" s="72" t="s">
        <v>143</v>
      </c>
      <c r="C10154" s="72" t="s">
        <v>144</v>
      </c>
      <c r="D10154" s="72" t="s">
        <v>12</v>
      </c>
      <c r="E10154" s="72" t="s">
        <v>152</v>
      </c>
      <c r="F10154" s="73">
        <v>-10503</v>
      </c>
      <c r="G10154" s="72" t="s">
        <v>14</v>
      </c>
      <c r="H10154" s="72" t="s">
        <v>15</v>
      </c>
      <c r="I10154" s="72" t="s">
        <v>16</v>
      </c>
      <c r="J10154" s="72" t="s">
        <v>18</v>
      </c>
      <c r="K10154" s="72" t="s">
        <v>147</v>
      </c>
      <c r="L10154" s="72" t="s">
        <v>440</v>
      </c>
      <c r="M10154" s="72"/>
    </row>
    <row r="10155" spans="2:13" x14ac:dyDescent="0.25">
      <c r="B10155" s="72" t="s">
        <v>143</v>
      </c>
      <c r="C10155" s="72" t="s">
        <v>144</v>
      </c>
      <c r="D10155" s="72" t="s">
        <v>12</v>
      </c>
      <c r="E10155" s="72" t="s">
        <v>152</v>
      </c>
      <c r="F10155" s="73">
        <v>-1205</v>
      </c>
      <c r="G10155" s="72" t="s">
        <v>14</v>
      </c>
      <c r="H10155" s="72" t="s">
        <v>15</v>
      </c>
      <c r="I10155" s="72" t="s">
        <v>16</v>
      </c>
      <c r="J10155" s="72" t="s">
        <v>18</v>
      </c>
      <c r="K10155" s="72" t="s">
        <v>189</v>
      </c>
      <c r="L10155" s="72" t="s">
        <v>202</v>
      </c>
      <c r="M10155" s="72"/>
    </row>
    <row r="10156" spans="2:13" x14ac:dyDescent="0.25">
      <c r="B10156" s="72" t="s">
        <v>143</v>
      </c>
      <c r="C10156" s="72" t="s">
        <v>144</v>
      </c>
      <c r="D10156" s="72" t="s">
        <v>12</v>
      </c>
      <c r="E10156" s="72" t="s">
        <v>197</v>
      </c>
      <c r="F10156" s="73">
        <v>189376</v>
      </c>
      <c r="G10156" s="72" t="s">
        <v>14</v>
      </c>
      <c r="H10156" s="72" t="s">
        <v>15</v>
      </c>
      <c r="I10156" s="72" t="s">
        <v>16</v>
      </c>
      <c r="J10156" s="72" t="s">
        <v>18</v>
      </c>
      <c r="K10156" s="72" t="s">
        <v>214</v>
      </c>
      <c r="L10156" s="72" t="s">
        <v>614</v>
      </c>
      <c r="M10156" s="72" t="s">
        <v>163</v>
      </c>
    </row>
    <row r="10157" spans="2:13" x14ac:dyDescent="0.25">
      <c r="B10157" s="72" t="s">
        <v>143</v>
      </c>
      <c r="C10157" s="72" t="s">
        <v>144</v>
      </c>
      <c r="D10157" s="72" t="s">
        <v>12</v>
      </c>
      <c r="E10157" s="72" t="s">
        <v>292</v>
      </c>
      <c r="F10157" s="73">
        <v>203129</v>
      </c>
      <c r="G10157" s="72" t="s">
        <v>14</v>
      </c>
      <c r="H10157" s="72" t="s">
        <v>15</v>
      </c>
      <c r="I10157" s="72" t="s">
        <v>16</v>
      </c>
      <c r="J10157" s="72" t="s">
        <v>18</v>
      </c>
      <c r="K10157" s="72" t="s">
        <v>33</v>
      </c>
      <c r="L10157" s="72" t="s">
        <v>348</v>
      </c>
      <c r="M10157" s="72" t="s">
        <v>384</v>
      </c>
    </row>
    <row r="10158" spans="2:13" x14ac:dyDescent="0.25">
      <c r="B10158" s="72" t="s">
        <v>143</v>
      </c>
      <c r="C10158" s="72" t="s">
        <v>144</v>
      </c>
      <c r="D10158" s="72" t="s">
        <v>12</v>
      </c>
      <c r="E10158" s="72" t="s">
        <v>213</v>
      </c>
      <c r="F10158" s="73">
        <v>812</v>
      </c>
      <c r="G10158" s="72" t="s">
        <v>14</v>
      </c>
      <c r="H10158" s="72" t="s">
        <v>15</v>
      </c>
      <c r="I10158" s="72" t="s">
        <v>16</v>
      </c>
      <c r="J10158" s="72" t="s">
        <v>18</v>
      </c>
      <c r="K10158" s="72" t="s">
        <v>147</v>
      </c>
      <c r="L10158" s="72" t="s">
        <v>309</v>
      </c>
      <c r="M10158" s="72" t="s">
        <v>172</v>
      </c>
    </row>
    <row r="10159" spans="2:13" x14ac:dyDescent="0.25">
      <c r="B10159" s="72" t="s">
        <v>143</v>
      </c>
      <c r="C10159" s="72" t="s">
        <v>144</v>
      </c>
      <c r="D10159" s="72" t="s">
        <v>12</v>
      </c>
      <c r="E10159" s="72" t="s">
        <v>152</v>
      </c>
      <c r="F10159" s="73">
        <v>-18995</v>
      </c>
      <c r="G10159" s="72" t="s">
        <v>14</v>
      </c>
      <c r="H10159" s="72" t="s">
        <v>15</v>
      </c>
      <c r="I10159" s="72" t="s">
        <v>16</v>
      </c>
      <c r="J10159" s="72" t="s">
        <v>18</v>
      </c>
      <c r="K10159" s="72" t="s">
        <v>21</v>
      </c>
      <c r="L10159" s="72" t="s">
        <v>609</v>
      </c>
      <c r="M10159" s="72"/>
    </row>
    <row r="10160" spans="2:13" x14ac:dyDescent="0.25">
      <c r="B10160" s="72" t="s">
        <v>143</v>
      </c>
      <c r="C10160" s="72" t="s">
        <v>144</v>
      </c>
      <c r="D10160" s="72" t="s">
        <v>12</v>
      </c>
      <c r="E10160" s="72" t="s">
        <v>188</v>
      </c>
      <c r="F10160" s="73">
        <v>112901</v>
      </c>
      <c r="G10160" s="72" t="s">
        <v>14</v>
      </c>
      <c r="H10160" s="72" t="s">
        <v>15</v>
      </c>
      <c r="I10160" s="72" t="s">
        <v>16</v>
      </c>
      <c r="J10160" s="72" t="s">
        <v>18</v>
      </c>
      <c r="K10160" s="72" t="s">
        <v>161</v>
      </c>
      <c r="L10160" s="72" t="s">
        <v>315</v>
      </c>
      <c r="M10160" s="72" t="s">
        <v>163</v>
      </c>
    </row>
    <row r="10161" spans="2:13" x14ac:dyDescent="0.25">
      <c r="B10161" s="72" t="s">
        <v>143</v>
      </c>
      <c r="C10161" s="72" t="s">
        <v>144</v>
      </c>
      <c r="D10161" s="72" t="s">
        <v>12</v>
      </c>
      <c r="E10161" s="72" t="s">
        <v>439</v>
      </c>
      <c r="F10161" s="73">
        <v>5017</v>
      </c>
      <c r="G10161" s="72" t="s">
        <v>14</v>
      </c>
      <c r="H10161" s="72" t="s">
        <v>155</v>
      </c>
      <c r="I10161" s="72" t="s">
        <v>16</v>
      </c>
      <c r="J10161" s="72" t="s">
        <v>18</v>
      </c>
      <c r="K10161" s="72" t="s">
        <v>147</v>
      </c>
      <c r="L10161" s="72" t="s">
        <v>444</v>
      </c>
      <c r="M10161" s="72"/>
    </row>
    <row r="10162" spans="2:13" x14ac:dyDescent="0.25">
      <c r="B10162" s="72" t="s">
        <v>143</v>
      </c>
      <c r="C10162" s="72" t="s">
        <v>144</v>
      </c>
      <c r="D10162" s="72" t="s">
        <v>12</v>
      </c>
      <c r="E10162" s="72" t="s">
        <v>152</v>
      </c>
      <c r="F10162" s="73">
        <v>-1156</v>
      </c>
      <c r="G10162" s="72" t="s">
        <v>14</v>
      </c>
      <c r="H10162" s="72" t="s">
        <v>15</v>
      </c>
      <c r="I10162" s="72" t="s">
        <v>16</v>
      </c>
      <c r="J10162" s="72" t="s">
        <v>17</v>
      </c>
      <c r="K10162" s="72" t="s">
        <v>161</v>
      </c>
      <c r="L10162" s="72" t="s">
        <v>375</v>
      </c>
      <c r="M10162" s="72"/>
    </row>
    <row r="10163" spans="2:13" x14ac:dyDescent="0.25">
      <c r="B10163" s="72" t="s">
        <v>143</v>
      </c>
      <c r="C10163" s="72" t="s">
        <v>144</v>
      </c>
      <c r="D10163" s="72" t="s">
        <v>12</v>
      </c>
      <c r="E10163" s="72" t="s">
        <v>292</v>
      </c>
      <c r="F10163" s="73">
        <v>90329</v>
      </c>
      <c r="G10163" s="72" t="s">
        <v>14</v>
      </c>
      <c r="H10163" s="72" t="s">
        <v>15</v>
      </c>
      <c r="I10163" s="72" t="s">
        <v>136</v>
      </c>
      <c r="J10163" s="72" t="s">
        <v>18</v>
      </c>
      <c r="K10163" s="72" t="s">
        <v>205</v>
      </c>
      <c r="L10163" s="72" t="s">
        <v>210</v>
      </c>
      <c r="M10163" s="72" t="s">
        <v>522</v>
      </c>
    </row>
    <row r="10164" spans="2:13" x14ac:dyDescent="0.25">
      <c r="B10164" s="72" t="s">
        <v>143</v>
      </c>
      <c r="C10164" s="72" t="s">
        <v>144</v>
      </c>
      <c r="D10164" s="72" t="s">
        <v>12</v>
      </c>
      <c r="E10164" s="72" t="s">
        <v>240</v>
      </c>
      <c r="F10164" s="73">
        <v>-1159</v>
      </c>
      <c r="G10164" s="72" t="s">
        <v>14</v>
      </c>
      <c r="H10164" s="72" t="s">
        <v>15</v>
      </c>
      <c r="I10164" s="72" t="s">
        <v>16</v>
      </c>
      <c r="J10164" s="72" t="s">
        <v>18</v>
      </c>
      <c r="K10164" s="72" t="s">
        <v>214</v>
      </c>
      <c r="L10164" s="72" t="s">
        <v>398</v>
      </c>
      <c r="M10164" s="72"/>
    </row>
    <row r="10165" spans="2:13" x14ac:dyDescent="0.25">
      <c r="B10165" s="72" t="s">
        <v>143</v>
      </c>
      <c r="C10165" s="72" t="s">
        <v>144</v>
      </c>
      <c r="D10165" s="72" t="s">
        <v>12</v>
      </c>
      <c r="E10165" s="72" t="s">
        <v>199</v>
      </c>
      <c r="F10165" s="73">
        <v>1706575</v>
      </c>
      <c r="G10165" s="72" t="s">
        <v>14</v>
      </c>
      <c r="H10165" s="72" t="s">
        <v>15</v>
      </c>
      <c r="I10165" s="72" t="s">
        <v>16</v>
      </c>
      <c r="J10165" s="72" t="s">
        <v>18</v>
      </c>
      <c r="K10165" s="72" t="s">
        <v>205</v>
      </c>
      <c r="L10165" s="72" t="s">
        <v>540</v>
      </c>
      <c r="M10165" s="72"/>
    </row>
    <row r="10166" spans="2:13" x14ac:dyDescent="0.25">
      <c r="B10166" s="72" t="s">
        <v>143</v>
      </c>
      <c r="C10166" s="72" t="s">
        <v>144</v>
      </c>
      <c r="D10166" s="72" t="s">
        <v>12</v>
      </c>
      <c r="E10166" s="72" t="s">
        <v>197</v>
      </c>
      <c r="F10166" s="73">
        <v>478909</v>
      </c>
      <c r="G10166" s="72" t="s">
        <v>14</v>
      </c>
      <c r="H10166" s="72" t="s">
        <v>15</v>
      </c>
      <c r="I10166" s="72" t="s">
        <v>16</v>
      </c>
      <c r="J10166" s="72" t="s">
        <v>18</v>
      </c>
      <c r="K10166" s="72" t="s">
        <v>147</v>
      </c>
      <c r="L10166" s="72" t="s">
        <v>223</v>
      </c>
      <c r="M10166" s="72" t="s">
        <v>191</v>
      </c>
    </row>
    <row r="10167" spans="2:13" x14ac:dyDescent="0.25">
      <c r="B10167" s="72" t="s">
        <v>143</v>
      </c>
      <c r="C10167" s="72" t="s">
        <v>144</v>
      </c>
      <c r="D10167" s="72" t="s">
        <v>12</v>
      </c>
      <c r="E10167" s="72" t="s">
        <v>240</v>
      </c>
      <c r="F10167" s="73">
        <v>-57</v>
      </c>
      <c r="G10167" s="72" t="s">
        <v>14</v>
      </c>
      <c r="H10167" s="72" t="s">
        <v>15</v>
      </c>
      <c r="I10167" s="72" t="s">
        <v>16</v>
      </c>
      <c r="J10167" s="72" t="s">
        <v>18</v>
      </c>
      <c r="K10167" s="72" t="s">
        <v>21</v>
      </c>
      <c r="L10167" s="72" t="s">
        <v>249</v>
      </c>
      <c r="M10167" s="72"/>
    </row>
    <row r="10168" spans="2:13" x14ac:dyDescent="0.25">
      <c r="B10168" s="72" t="s">
        <v>143</v>
      </c>
      <c r="C10168" s="72" t="s">
        <v>144</v>
      </c>
      <c r="D10168" s="72" t="s">
        <v>12</v>
      </c>
      <c r="E10168" s="72" t="s">
        <v>197</v>
      </c>
      <c r="F10168" s="73">
        <v>613236</v>
      </c>
      <c r="G10168" s="72" t="s">
        <v>14</v>
      </c>
      <c r="H10168" s="72" t="s">
        <v>15</v>
      </c>
      <c r="I10168" s="72" t="s">
        <v>16</v>
      </c>
      <c r="J10168" s="72" t="s">
        <v>18</v>
      </c>
      <c r="K10168" s="72" t="s">
        <v>33</v>
      </c>
      <c r="L10168" s="72" t="s">
        <v>420</v>
      </c>
      <c r="M10168" s="72" t="s">
        <v>191</v>
      </c>
    </row>
    <row r="10169" spans="2:13" x14ac:dyDescent="0.25">
      <c r="B10169" s="72" t="s">
        <v>143</v>
      </c>
      <c r="C10169" s="72" t="s">
        <v>144</v>
      </c>
      <c r="D10169" s="72" t="s">
        <v>12</v>
      </c>
      <c r="E10169" s="72" t="s">
        <v>229</v>
      </c>
      <c r="F10169" s="73">
        <v>-138126</v>
      </c>
      <c r="G10169" s="72" t="s">
        <v>14</v>
      </c>
      <c r="H10169" s="72" t="s">
        <v>15</v>
      </c>
      <c r="I10169" s="72" t="s">
        <v>16</v>
      </c>
      <c r="J10169" s="72" t="s">
        <v>18</v>
      </c>
      <c r="K10169" s="72" t="s">
        <v>147</v>
      </c>
      <c r="L10169" s="72" t="s">
        <v>411</v>
      </c>
      <c r="M10169" s="72"/>
    </row>
    <row r="10170" spans="2:13" x14ac:dyDescent="0.25">
      <c r="B10170" s="72" t="s">
        <v>143</v>
      </c>
      <c r="C10170" s="72" t="s">
        <v>144</v>
      </c>
      <c r="D10170" s="72" t="s">
        <v>12</v>
      </c>
      <c r="E10170" s="72" t="s">
        <v>197</v>
      </c>
      <c r="F10170" s="73">
        <v>178953</v>
      </c>
      <c r="G10170" s="72" t="s">
        <v>14</v>
      </c>
      <c r="H10170" s="72" t="s">
        <v>15</v>
      </c>
      <c r="I10170" s="72" t="s">
        <v>16</v>
      </c>
      <c r="J10170" s="72" t="s">
        <v>18</v>
      </c>
      <c r="K10170" s="72" t="s">
        <v>147</v>
      </c>
      <c r="L10170" s="72" t="s">
        <v>332</v>
      </c>
      <c r="M10170" s="72" t="s">
        <v>163</v>
      </c>
    </row>
    <row r="10171" spans="2:13" x14ac:dyDescent="0.25">
      <c r="B10171" s="72" t="s">
        <v>143</v>
      </c>
      <c r="C10171" s="72" t="s">
        <v>144</v>
      </c>
      <c r="D10171" s="72" t="s">
        <v>12</v>
      </c>
      <c r="E10171" s="72" t="s">
        <v>145</v>
      </c>
      <c r="F10171" s="73">
        <v>-32307</v>
      </c>
      <c r="G10171" s="72" t="s">
        <v>14</v>
      </c>
      <c r="H10171" s="72" t="s">
        <v>155</v>
      </c>
      <c r="I10171" s="72" t="s">
        <v>16</v>
      </c>
      <c r="J10171" s="72" t="s">
        <v>18</v>
      </c>
      <c r="K10171" s="72" t="s">
        <v>147</v>
      </c>
      <c r="L10171" s="72" t="s">
        <v>225</v>
      </c>
      <c r="M10171" s="72"/>
    </row>
    <row r="10172" spans="2:13" x14ac:dyDescent="0.25">
      <c r="B10172" s="72" t="s">
        <v>143</v>
      </c>
      <c r="C10172" s="72" t="s">
        <v>144</v>
      </c>
      <c r="D10172" s="72" t="s">
        <v>12</v>
      </c>
      <c r="E10172" s="72" t="s">
        <v>237</v>
      </c>
      <c r="F10172" s="73">
        <v>24075</v>
      </c>
      <c r="G10172" s="72" t="s">
        <v>14</v>
      </c>
      <c r="H10172" s="72" t="s">
        <v>155</v>
      </c>
      <c r="I10172" s="72" t="s">
        <v>16</v>
      </c>
      <c r="J10172" s="72" t="s">
        <v>18</v>
      </c>
      <c r="K10172" s="72" t="s">
        <v>33</v>
      </c>
      <c r="L10172" s="72" t="s">
        <v>568</v>
      </c>
      <c r="M10172" s="72" t="s">
        <v>151</v>
      </c>
    </row>
    <row r="10173" spans="2:13" x14ac:dyDescent="0.25">
      <c r="B10173" s="72" t="s">
        <v>143</v>
      </c>
      <c r="C10173" s="72" t="s">
        <v>144</v>
      </c>
      <c r="D10173" s="72" t="s">
        <v>12</v>
      </c>
      <c r="E10173" s="72" t="s">
        <v>439</v>
      </c>
      <c r="F10173" s="73">
        <v>1753023</v>
      </c>
      <c r="G10173" s="72" t="s">
        <v>14</v>
      </c>
      <c r="H10173" s="72" t="s">
        <v>15</v>
      </c>
      <c r="I10173" s="72" t="s">
        <v>16</v>
      </c>
      <c r="J10173" s="72" t="s">
        <v>18</v>
      </c>
      <c r="K10173" s="72" t="s">
        <v>147</v>
      </c>
      <c r="L10173" s="72" t="s">
        <v>489</v>
      </c>
      <c r="M10173" s="72"/>
    </row>
    <row r="10174" spans="2:13" x14ac:dyDescent="0.25">
      <c r="B10174" s="72" t="s">
        <v>143</v>
      </c>
      <c r="C10174" s="72" t="s">
        <v>144</v>
      </c>
      <c r="D10174" s="72" t="s">
        <v>12</v>
      </c>
      <c r="E10174" s="72" t="s">
        <v>425</v>
      </c>
      <c r="F10174" s="73">
        <v>952181</v>
      </c>
      <c r="G10174" s="72" t="s">
        <v>14</v>
      </c>
      <c r="H10174" s="72" t="s">
        <v>15</v>
      </c>
      <c r="I10174" s="72" t="s">
        <v>16</v>
      </c>
      <c r="J10174" s="72" t="s">
        <v>18</v>
      </c>
      <c r="K10174" s="72" t="s">
        <v>147</v>
      </c>
      <c r="L10174" s="72" t="s">
        <v>529</v>
      </c>
      <c r="M10174" s="72"/>
    </row>
    <row r="10175" spans="2:13" x14ac:dyDescent="0.25">
      <c r="B10175" s="72" t="s">
        <v>143</v>
      </c>
      <c r="C10175" s="72" t="s">
        <v>144</v>
      </c>
      <c r="D10175" s="72" t="s">
        <v>12</v>
      </c>
      <c r="E10175" s="72" t="s">
        <v>242</v>
      </c>
      <c r="F10175" s="73">
        <v>-3000</v>
      </c>
      <c r="G10175" s="72" t="s">
        <v>14</v>
      </c>
      <c r="H10175" s="72" t="s">
        <v>155</v>
      </c>
      <c r="I10175" s="72" t="s">
        <v>16</v>
      </c>
      <c r="J10175" s="72" t="s">
        <v>18</v>
      </c>
      <c r="K10175" s="72" t="s">
        <v>267</v>
      </c>
      <c r="L10175" s="72" t="s">
        <v>340</v>
      </c>
      <c r="M10175" s="72"/>
    </row>
    <row r="10176" spans="2:13" x14ac:dyDescent="0.25">
      <c r="B10176" s="72" t="s">
        <v>143</v>
      </c>
      <c r="C10176" s="72" t="s">
        <v>144</v>
      </c>
      <c r="D10176" s="72" t="s">
        <v>12</v>
      </c>
      <c r="E10176" s="72" t="s">
        <v>244</v>
      </c>
      <c r="F10176" s="73">
        <v>161937</v>
      </c>
      <c r="G10176" s="72" t="s">
        <v>14</v>
      </c>
      <c r="H10176" s="72" t="s">
        <v>15</v>
      </c>
      <c r="I10176" s="72" t="s">
        <v>16</v>
      </c>
      <c r="J10176" s="72" t="s">
        <v>18</v>
      </c>
      <c r="K10176" s="72" t="s">
        <v>33</v>
      </c>
      <c r="L10176" s="72" t="s">
        <v>551</v>
      </c>
      <c r="M10176" s="72" t="s">
        <v>186</v>
      </c>
    </row>
    <row r="10177" spans="2:13" x14ac:dyDescent="0.25">
      <c r="B10177" s="72" t="s">
        <v>143</v>
      </c>
      <c r="C10177" s="72" t="s">
        <v>144</v>
      </c>
      <c r="D10177" s="72" t="s">
        <v>12</v>
      </c>
      <c r="E10177" s="72" t="s">
        <v>197</v>
      </c>
      <c r="F10177" s="73">
        <v>9232</v>
      </c>
      <c r="G10177" s="72" t="s">
        <v>14</v>
      </c>
      <c r="H10177" s="72" t="s">
        <v>15</v>
      </c>
      <c r="I10177" s="72" t="s">
        <v>16</v>
      </c>
      <c r="J10177" s="72" t="s">
        <v>18</v>
      </c>
      <c r="K10177" s="72" t="s">
        <v>189</v>
      </c>
      <c r="L10177" s="72" t="s">
        <v>283</v>
      </c>
      <c r="M10177" s="72" t="s">
        <v>163</v>
      </c>
    </row>
    <row r="10178" spans="2:13" x14ac:dyDescent="0.25">
      <c r="B10178" s="72" t="s">
        <v>143</v>
      </c>
      <c r="C10178" s="72" t="s">
        <v>144</v>
      </c>
      <c r="D10178" s="72" t="s">
        <v>12</v>
      </c>
      <c r="E10178" s="72" t="s">
        <v>197</v>
      </c>
      <c r="F10178" s="73">
        <v>459054</v>
      </c>
      <c r="G10178" s="72" t="s">
        <v>14</v>
      </c>
      <c r="H10178" s="72" t="s">
        <v>15</v>
      </c>
      <c r="I10178" s="72" t="s">
        <v>16</v>
      </c>
      <c r="J10178" s="72" t="s">
        <v>18</v>
      </c>
      <c r="K10178" s="72" t="s">
        <v>33</v>
      </c>
      <c r="L10178" s="72" t="s">
        <v>364</v>
      </c>
      <c r="M10178" s="72" t="s">
        <v>191</v>
      </c>
    </row>
    <row r="10179" spans="2:13" x14ac:dyDescent="0.25">
      <c r="B10179" s="72" t="s">
        <v>143</v>
      </c>
      <c r="C10179" s="72" t="s">
        <v>144</v>
      </c>
      <c r="D10179" s="72" t="s">
        <v>12</v>
      </c>
      <c r="E10179" s="72" t="s">
        <v>219</v>
      </c>
      <c r="F10179" s="73">
        <v>5970684</v>
      </c>
      <c r="G10179" s="72" t="s">
        <v>14</v>
      </c>
      <c r="H10179" s="72" t="s">
        <v>15</v>
      </c>
      <c r="I10179" s="72" t="s">
        <v>16</v>
      </c>
      <c r="J10179" s="72" t="s">
        <v>18</v>
      </c>
      <c r="K10179" s="72" t="s">
        <v>147</v>
      </c>
      <c r="L10179" s="72" t="s">
        <v>374</v>
      </c>
      <c r="M10179" s="72"/>
    </row>
    <row r="10180" spans="2:13" x14ac:dyDescent="0.25">
      <c r="B10180" s="72" t="s">
        <v>143</v>
      </c>
      <c r="C10180" s="72" t="s">
        <v>144</v>
      </c>
      <c r="D10180" s="72" t="s">
        <v>12</v>
      </c>
      <c r="E10180" s="72" t="s">
        <v>145</v>
      </c>
      <c r="F10180" s="73">
        <v>-135978</v>
      </c>
      <c r="G10180" s="72" t="s">
        <v>14</v>
      </c>
      <c r="H10180" s="72" t="s">
        <v>15</v>
      </c>
      <c r="I10180" s="72" t="s">
        <v>16</v>
      </c>
      <c r="J10180" s="72" t="s">
        <v>18</v>
      </c>
      <c r="K10180" s="72" t="s">
        <v>184</v>
      </c>
      <c r="L10180" s="72" t="s">
        <v>351</v>
      </c>
      <c r="M10180" s="72"/>
    </row>
    <row r="10181" spans="2:13" x14ac:dyDescent="0.25">
      <c r="B10181" s="72" t="s">
        <v>143</v>
      </c>
      <c r="C10181" s="72" t="s">
        <v>144</v>
      </c>
      <c r="D10181" s="72" t="s">
        <v>12</v>
      </c>
      <c r="E10181" s="72" t="s">
        <v>219</v>
      </c>
      <c r="F10181" s="73">
        <v>41679</v>
      </c>
      <c r="G10181" s="72" t="s">
        <v>14</v>
      </c>
      <c r="H10181" s="72" t="s">
        <v>15</v>
      </c>
      <c r="I10181" s="72" t="s">
        <v>16</v>
      </c>
      <c r="J10181" s="72" t="s">
        <v>18</v>
      </c>
      <c r="K10181" s="72" t="s">
        <v>24</v>
      </c>
      <c r="L10181" s="72" t="s">
        <v>585</v>
      </c>
      <c r="M10181" s="72"/>
    </row>
    <row r="10182" spans="2:13" x14ac:dyDescent="0.25">
      <c r="B10182" s="72" t="s">
        <v>143</v>
      </c>
      <c r="C10182" s="72" t="s">
        <v>144</v>
      </c>
      <c r="D10182" s="72" t="s">
        <v>12</v>
      </c>
      <c r="E10182" s="72" t="s">
        <v>152</v>
      </c>
      <c r="F10182" s="73">
        <v>-6771</v>
      </c>
      <c r="G10182" s="72" t="s">
        <v>14</v>
      </c>
      <c r="H10182" s="72" t="s">
        <v>15</v>
      </c>
      <c r="I10182" s="72" t="s">
        <v>16</v>
      </c>
      <c r="J10182" s="72" t="s">
        <v>18</v>
      </c>
      <c r="K10182" s="72" t="s">
        <v>147</v>
      </c>
      <c r="L10182" s="72" t="s">
        <v>259</v>
      </c>
      <c r="M10182" s="72"/>
    </row>
    <row r="10183" spans="2:13" x14ac:dyDescent="0.25">
      <c r="B10183" s="72" t="s">
        <v>143</v>
      </c>
      <c r="C10183" s="72" t="s">
        <v>144</v>
      </c>
      <c r="D10183" s="72" t="s">
        <v>12</v>
      </c>
      <c r="E10183" s="72" t="s">
        <v>229</v>
      </c>
      <c r="F10183" s="73">
        <v>-274281</v>
      </c>
      <c r="G10183" s="72" t="s">
        <v>14</v>
      </c>
      <c r="H10183" s="72" t="s">
        <v>15</v>
      </c>
      <c r="I10183" s="72" t="s">
        <v>16</v>
      </c>
      <c r="J10183" s="72" t="s">
        <v>18</v>
      </c>
      <c r="K10183" s="72" t="s">
        <v>33</v>
      </c>
      <c r="L10183" s="72" t="s">
        <v>551</v>
      </c>
      <c r="M10183" s="72"/>
    </row>
    <row r="10184" spans="2:13" x14ac:dyDescent="0.25">
      <c r="B10184" s="72" t="s">
        <v>143</v>
      </c>
      <c r="C10184" s="72" t="s">
        <v>144</v>
      </c>
      <c r="D10184" s="72" t="s">
        <v>12</v>
      </c>
      <c r="E10184" s="72" t="s">
        <v>209</v>
      </c>
      <c r="F10184" s="73">
        <v>107008</v>
      </c>
      <c r="G10184" s="72" t="s">
        <v>14</v>
      </c>
      <c r="H10184" s="72" t="s">
        <v>15</v>
      </c>
      <c r="I10184" s="72" t="s">
        <v>16</v>
      </c>
      <c r="J10184" s="72" t="s">
        <v>18</v>
      </c>
      <c r="K10184" s="72" t="s">
        <v>165</v>
      </c>
      <c r="L10184" s="72" t="s">
        <v>243</v>
      </c>
      <c r="M10184" s="72" t="s">
        <v>159</v>
      </c>
    </row>
    <row r="10185" spans="2:13" x14ac:dyDescent="0.25">
      <c r="B10185" s="72" t="s">
        <v>143</v>
      </c>
      <c r="C10185" s="72" t="s">
        <v>144</v>
      </c>
      <c r="D10185" s="72" t="s">
        <v>12</v>
      </c>
      <c r="E10185" s="72" t="s">
        <v>425</v>
      </c>
      <c r="F10185" s="73">
        <v>164741</v>
      </c>
      <c r="G10185" s="72" t="s">
        <v>14</v>
      </c>
      <c r="H10185" s="72" t="s">
        <v>15</v>
      </c>
      <c r="I10185" s="72" t="s">
        <v>16</v>
      </c>
      <c r="J10185" s="72" t="s">
        <v>18</v>
      </c>
      <c r="K10185" s="72" t="s">
        <v>161</v>
      </c>
      <c r="L10185" s="72" t="s">
        <v>375</v>
      </c>
      <c r="M10185" s="72"/>
    </row>
    <row r="10186" spans="2:13" x14ac:dyDescent="0.25">
      <c r="B10186" s="72" t="s">
        <v>143</v>
      </c>
      <c r="C10186" s="72" t="s">
        <v>144</v>
      </c>
      <c r="D10186" s="72" t="s">
        <v>12</v>
      </c>
      <c r="E10186" s="72" t="s">
        <v>199</v>
      </c>
      <c r="F10186" s="73">
        <v>649</v>
      </c>
      <c r="G10186" s="72" t="s">
        <v>14</v>
      </c>
      <c r="H10186" s="72" t="s">
        <v>155</v>
      </c>
      <c r="I10186" s="72" t="s">
        <v>16</v>
      </c>
      <c r="J10186" s="72" t="s">
        <v>18</v>
      </c>
      <c r="K10186" s="72" t="s">
        <v>33</v>
      </c>
      <c r="L10186" s="72" t="s">
        <v>597</v>
      </c>
      <c r="M10186" s="72"/>
    </row>
    <row r="10187" spans="2:13" x14ac:dyDescent="0.25">
      <c r="B10187" s="72" t="s">
        <v>143</v>
      </c>
      <c r="C10187" s="72" t="s">
        <v>144</v>
      </c>
      <c r="D10187" s="72" t="s">
        <v>12</v>
      </c>
      <c r="E10187" s="72" t="s">
        <v>188</v>
      </c>
      <c r="F10187" s="73">
        <v>284974</v>
      </c>
      <c r="G10187" s="72" t="s">
        <v>14</v>
      </c>
      <c r="H10187" s="72" t="s">
        <v>15</v>
      </c>
      <c r="I10187" s="72" t="s">
        <v>16</v>
      </c>
      <c r="J10187" s="72" t="s">
        <v>18</v>
      </c>
      <c r="K10187" s="72" t="s">
        <v>161</v>
      </c>
      <c r="L10187" s="72" t="s">
        <v>423</v>
      </c>
      <c r="M10187" s="72" t="s">
        <v>163</v>
      </c>
    </row>
    <row r="10188" spans="2:13" x14ac:dyDescent="0.25">
      <c r="B10188" s="72" t="s">
        <v>143</v>
      </c>
      <c r="C10188" s="72" t="s">
        <v>144</v>
      </c>
      <c r="D10188" s="72" t="s">
        <v>12</v>
      </c>
      <c r="E10188" s="72" t="s">
        <v>328</v>
      </c>
      <c r="F10188" s="73">
        <v>127043</v>
      </c>
      <c r="G10188" s="72" t="s">
        <v>14</v>
      </c>
      <c r="H10188" s="72" t="s">
        <v>15</v>
      </c>
      <c r="I10188" s="72" t="s">
        <v>16</v>
      </c>
      <c r="J10188" s="72" t="s">
        <v>18</v>
      </c>
      <c r="K10188" s="72" t="s">
        <v>21</v>
      </c>
      <c r="L10188" s="72" t="s">
        <v>711</v>
      </c>
      <c r="M10188" s="72" t="s">
        <v>159</v>
      </c>
    </row>
    <row r="10189" spans="2:13" x14ac:dyDescent="0.25">
      <c r="B10189" s="72" t="s">
        <v>143</v>
      </c>
      <c r="C10189" s="72" t="s">
        <v>144</v>
      </c>
      <c r="D10189" s="72" t="s">
        <v>12</v>
      </c>
      <c r="E10189" s="72" t="s">
        <v>160</v>
      </c>
      <c r="F10189" s="73">
        <v>152295</v>
      </c>
      <c r="G10189" s="72" t="s">
        <v>14</v>
      </c>
      <c r="H10189" s="72" t="s">
        <v>15</v>
      </c>
      <c r="I10189" s="72" t="s">
        <v>16</v>
      </c>
      <c r="J10189" s="72" t="s">
        <v>18</v>
      </c>
      <c r="K10189" s="72" t="s">
        <v>33</v>
      </c>
      <c r="L10189" s="72" t="s">
        <v>285</v>
      </c>
      <c r="M10189" s="72" t="s">
        <v>163</v>
      </c>
    </row>
    <row r="10190" spans="2:13" x14ac:dyDescent="0.25">
      <c r="B10190" s="72" t="s">
        <v>143</v>
      </c>
      <c r="C10190" s="72" t="s">
        <v>144</v>
      </c>
      <c r="D10190" s="72" t="s">
        <v>12</v>
      </c>
      <c r="E10190" s="72" t="s">
        <v>160</v>
      </c>
      <c r="F10190" s="73">
        <v>23949</v>
      </c>
      <c r="G10190" s="72" t="s">
        <v>14</v>
      </c>
      <c r="H10190" s="72" t="s">
        <v>15</v>
      </c>
      <c r="I10190" s="72" t="s">
        <v>16</v>
      </c>
      <c r="J10190" s="72" t="s">
        <v>18</v>
      </c>
      <c r="K10190" s="72" t="s">
        <v>165</v>
      </c>
      <c r="L10190" s="72" t="s">
        <v>549</v>
      </c>
      <c r="M10190" s="72" t="s">
        <v>163</v>
      </c>
    </row>
    <row r="10191" spans="2:13" x14ac:dyDescent="0.25">
      <c r="B10191" s="72" t="s">
        <v>143</v>
      </c>
      <c r="C10191" s="72" t="s">
        <v>144</v>
      </c>
      <c r="D10191" s="72" t="s">
        <v>12</v>
      </c>
      <c r="E10191" s="72" t="s">
        <v>335</v>
      </c>
      <c r="F10191" s="73">
        <v>106720</v>
      </c>
      <c r="G10191" s="72" t="s">
        <v>14</v>
      </c>
      <c r="H10191" s="72" t="s">
        <v>15</v>
      </c>
      <c r="I10191" s="72" t="s">
        <v>16</v>
      </c>
      <c r="J10191" s="72" t="s">
        <v>18</v>
      </c>
      <c r="K10191" s="72" t="s">
        <v>147</v>
      </c>
      <c r="L10191" s="72" t="s">
        <v>395</v>
      </c>
      <c r="M10191" s="72" t="s">
        <v>322</v>
      </c>
    </row>
    <row r="10192" spans="2:13" x14ac:dyDescent="0.25">
      <c r="B10192" s="72" t="s">
        <v>143</v>
      </c>
      <c r="C10192" s="72" t="s">
        <v>144</v>
      </c>
      <c r="D10192" s="72" t="s">
        <v>12</v>
      </c>
      <c r="E10192" s="72" t="s">
        <v>157</v>
      </c>
      <c r="F10192" s="73">
        <v>1771674</v>
      </c>
      <c r="G10192" s="72" t="s">
        <v>14</v>
      </c>
      <c r="H10192" s="72" t="s">
        <v>15</v>
      </c>
      <c r="I10192" s="72" t="s">
        <v>16</v>
      </c>
      <c r="J10192" s="72" t="s">
        <v>18</v>
      </c>
      <c r="K10192" s="72" t="s">
        <v>161</v>
      </c>
      <c r="L10192" s="72" t="s">
        <v>341</v>
      </c>
      <c r="M10192" s="72" t="s">
        <v>322</v>
      </c>
    </row>
    <row r="10193" spans="2:13" x14ac:dyDescent="0.25">
      <c r="B10193" s="72" t="s">
        <v>143</v>
      </c>
      <c r="C10193" s="72" t="s">
        <v>144</v>
      </c>
      <c r="D10193" s="72" t="s">
        <v>12</v>
      </c>
      <c r="E10193" s="72" t="s">
        <v>177</v>
      </c>
      <c r="F10193" s="73">
        <v>353245</v>
      </c>
      <c r="G10193" s="72" t="s">
        <v>14</v>
      </c>
      <c r="H10193" s="72" t="s">
        <v>15</v>
      </c>
      <c r="I10193" s="72" t="s">
        <v>16</v>
      </c>
      <c r="J10193" s="72" t="s">
        <v>18</v>
      </c>
      <c r="K10193" s="72" t="s">
        <v>33</v>
      </c>
      <c r="L10193" s="72" t="s">
        <v>364</v>
      </c>
      <c r="M10193" s="72"/>
    </row>
    <row r="10194" spans="2:13" x14ac:dyDescent="0.25">
      <c r="B10194" s="72" t="s">
        <v>143</v>
      </c>
      <c r="C10194" s="72" t="s">
        <v>144</v>
      </c>
      <c r="D10194" s="72" t="s">
        <v>12</v>
      </c>
      <c r="E10194" s="72" t="s">
        <v>154</v>
      </c>
      <c r="F10194" s="73">
        <v>-4648</v>
      </c>
      <c r="G10194" s="72" t="s">
        <v>14</v>
      </c>
      <c r="H10194" s="72" t="s">
        <v>15</v>
      </c>
      <c r="I10194" s="72" t="s">
        <v>16</v>
      </c>
      <c r="J10194" s="72" t="s">
        <v>18</v>
      </c>
      <c r="K10194" s="72" t="s">
        <v>189</v>
      </c>
      <c r="L10194" s="72" t="s">
        <v>704</v>
      </c>
      <c r="M10194" s="72"/>
    </row>
    <row r="10195" spans="2:13" x14ac:dyDescent="0.25">
      <c r="B10195" s="72" t="s">
        <v>143</v>
      </c>
      <c r="C10195" s="72" t="s">
        <v>144</v>
      </c>
      <c r="D10195" s="72" t="s">
        <v>12</v>
      </c>
      <c r="E10195" s="72" t="s">
        <v>145</v>
      </c>
      <c r="F10195" s="73">
        <v>-937</v>
      </c>
      <c r="G10195" s="72" t="s">
        <v>14</v>
      </c>
      <c r="H10195" s="72" t="s">
        <v>15</v>
      </c>
      <c r="I10195" s="72" t="s">
        <v>16</v>
      </c>
      <c r="J10195" s="72" t="s">
        <v>18</v>
      </c>
      <c r="K10195" s="72" t="s">
        <v>33</v>
      </c>
      <c r="L10195" s="72" t="s">
        <v>752</v>
      </c>
      <c r="M10195" s="72"/>
    </row>
    <row r="10196" spans="2:13" x14ac:dyDescent="0.25">
      <c r="B10196" s="72" t="s">
        <v>143</v>
      </c>
      <c r="C10196" s="72" t="s">
        <v>144</v>
      </c>
      <c r="D10196" s="72" t="s">
        <v>12</v>
      </c>
      <c r="E10196" s="72" t="s">
        <v>197</v>
      </c>
      <c r="F10196" s="73">
        <v>1028795</v>
      </c>
      <c r="G10196" s="72" t="s">
        <v>14</v>
      </c>
      <c r="H10196" s="72" t="s">
        <v>155</v>
      </c>
      <c r="I10196" s="72" t="s">
        <v>16</v>
      </c>
      <c r="J10196" s="72" t="s">
        <v>18</v>
      </c>
      <c r="K10196" s="72" t="s">
        <v>33</v>
      </c>
      <c r="L10196" s="72" t="s">
        <v>339</v>
      </c>
      <c r="M10196" s="72" t="s">
        <v>248</v>
      </c>
    </row>
    <row r="10197" spans="2:13" x14ac:dyDescent="0.25">
      <c r="B10197" s="72" t="s">
        <v>143</v>
      </c>
      <c r="C10197" s="72" t="s">
        <v>144</v>
      </c>
      <c r="D10197" s="72" t="s">
        <v>12</v>
      </c>
      <c r="E10197" s="72" t="s">
        <v>681</v>
      </c>
      <c r="F10197" s="73">
        <v>150000</v>
      </c>
      <c r="G10197" s="72" t="s">
        <v>14</v>
      </c>
      <c r="H10197" s="72" t="s">
        <v>15</v>
      </c>
      <c r="I10197" s="72" t="s">
        <v>16</v>
      </c>
      <c r="J10197" s="72" t="s">
        <v>18</v>
      </c>
      <c r="K10197" s="72" t="s">
        <v>33</v>
      </c>
      <c r="L10197" s="72" t="s">
        <v>212</v>
      </c>
      <c r="M10197" s="72"/>
    </row>
    <row r="10198" spans="2:13" x14ac:dyDescent="0.25">
      <c r="B10198" s="72" t="s">
        <v>143</v>
      </c>
      <c r="C10198" s="72" t="s">
        <v>144</v>
      </c>
      <c r="D10198" s="72" t="s">
        <v>12</v>
      </c>
      <c r="E10198" s="72" t="s">
        <v>181</v>
      </c>
      <c r="F10198" s="73">
        <v>-2349</v>
      </c>
      <c r="G10198" s="72" t="s">
        <v>14</v>
      </c>
      <c r="H10198" s="72" t="s">
        <v>15</v>
      </c>
      <c r="I10198" s="72" t="s">
        <v>16</v>
      </c>
      <c r="J10198" s="72" t="s">
        <v>18</v>
      </c>
      <c r="K10198" s="72" t="s">
        <v>147</v>
      </c>
      <c r="L10198" s="72" t="s">
        <v>511</v>
      </c>
      <c r="M10198" s="72"/>
    </row>
    <row r="10199" spans="2:13" x14ac:dyDescent="0.25">
      <c r="B10199" s="72" t="s">
        <v>143</v>
      </c>
      <c r="C10199" s="72" t="s">
        <v>144</v>
      </c>
      <c r="D10199" s="72" t="s">
        <v>12</v>
      </c>
      <c r="E10199" s="72" t="s">
        <v>149</v>
      </c>
      <c r="F10199" s="73">
        <v>196690916</v>
      </c>
      <c r="G10199" s="72" t="s">
        <v>14</v>
      </c>
      <c r="H10199" s="72" t="s">
        <v>15</v>
      </c>
      <c r="I10199" s="72" t="s">
        <v>16</v>
      </c>
      <c r="J10199" s="72" t="s">
        <v>18</v>
      </c>
      <c r="K10199" s="72" t="s">
        <v>184</v>
      </c>
      <c r="L10199" s="72" t="s">
        <v>639</v>
      </c>
      <c r="M10199" s="72" t="s">
        <v>151</v>
      </c>
    </row>
    <row r="10200" spans="2:13" x14ac:dyDescent="0.25">
      <c r="B10200" s="72" t="s">
        <v>143</v>
      </c>
      <c r="C10200" s="72" t="s">
        <v>144</v>
      </c>
      <c r="D10200" s="72" t="s">
        <v>12</v>
      </c>
      <c r="E10200" s="72" t="s">
        <v>154</v>
      </c>
      <c r="F10200" s="73">
        <v>-2229</v>
      </c>
      <c r="G10200" s="72" t="s">
        <v>14</v>
      </c>
      <c r="H10200" s="72" t="s">
        <v>15</v>
      </c>
      <c r="I10200" s="72" t="s">
        <v>16</v>
      </c>
      <c r="J10200" s="72" t="s">
        <v>18</v>
      </c>
      <c r="K10200" s="72" t="s">
        <v>267</v>
      </c>
      <c r="L10200" s="72" t="s">
        <v>372</v>
      </c>
      <c r="M10200" s="72"/>
    </row>
    <row r="10201" spans="2:13" x14ac:dyDescent="0.25">
      <c r="B10201" s="72" t="s">
        <v>143</v>
      </c>
      <c r="C10201" s="72" t="s">
        <v>144</v>
      </c>
      <c r="D10201" s="72" t="s">
        <v>12</v>
      </c>
      <c r="E10201" s="72" t="s">
        <v>242</v>
      </c>
      <c r="F10201" s="73">
        <v>-1974</v>
      </c>
      <c r="G10201" s="72" t="s">
        <v>14</v>
      </c>
      <c r="H10201" s="72" t="s">
        <v>155</v>
      </c>
      <c r="I10201" s="72" t="s">
        <v>16</v>
      </c>
      <c r="J10201" s="72" t="s">
        <v>18</v>
      </c>
      <c r="K10201" s="72" t="s">
        <v>267</v>
      </c>
      <c r="L10201" s="72" t="s">
        <v>628</v>
      </c>
      <c r="M10201" s="72"/>
    </row>
    <row r="10202" spans="2:13" x14ac:dyDescent="0.25">
      <c r="B10202" s="72" t="s">
        <v>143</v>
      </c>
      <c r="C10202" s="72" t="s">
        <v>144</v>
      </c>
      <c r="D10202" s="72" t="s">
        <v>12</v>
      </c>
      <c r="E10202" s="72" t="s">
        <v>183</v>
      </c>
      <c r="F10202" s="73">
        <v>79</v>
      </c>
      <c r="G10202" s="72" t="s">
        <v>14</v>
      </c>
      <c r="H10202" s="72" t="s">
        <v>155</v>
      </c>
      <c r="I10202" s="72" t="s">
        <v>16</v>
      </c>
      <c r="J10202" s="72" t="s">
        <v>18</v>
      </c>
      <c r="K10202" s="72" t="s">
        <v>33</v>
      </c>
      <c r="L10202" s="72" t="s">
        <v>650</v>
      </c>
      <c r="M10202" s="72" t="s">
        <v>172</v>
      </c>
    </row>
    <row r="10203" spans="2:13" x14ac:dyDescent="0.25">
      <c r="B10203" s="72" t="s">
        <v>143</v>
      </c>
      <c r="C10203" s="72" t="s">
        <v>144</v>
      </c>
      <c r="D10203" s="72" t="s">
        <v>12</v>
      </c>
      <c r="E10203" s="72" t="s">
        <v>439</v>
      </c>
      <c r="F10203" s="73">
        <v>225517</v>
      </c>
      <c r="G10203" s="72" t="s">
        <v>14</v>
      </c>
      <c r="H10203" s="72" t="s">
        <v>155</v>
      </c>
      <c r="I10203" s="72" t="s">
        <v>16</v>
      </c>
      <c r="J10203" s="72" t="s">
        <v>18</v>
      </c>
      <c r="K10203" s="72" t="s">
        <v>33</v>
      </c>
      <c r="L10203" s="72" t="s">
        <v>402</v>
      </c>
      <c r="M10203" s="72"/>
    </row>
    <row r="10204" spans="2:13" x14ac:dyDescent="0.25">
      <c r="B10204" s="72" t="s">
        <v>143</v>
      </c>
      <c r="C10204" s="72" t="s">
        <v>144</v>
      </c>
      <c r="D10204" s="72" t="s">
        <v>12</v>
      </c>
      <c r="E10204" s="72" t="s">
        <v>229</v>
      </c>
      <c r="F10204" s="73">
        <v>-104058</v>
      </c>
      <c r="G10204" s="72" t="s">
        <v>14</v>
      </c>
      <c r="H10204" s="72" t="s">
        <v>155</v>
      </c>
      <c r="I10204" s="72" t="s">
        <v>16</v>
      </c>
      <c r="J10204" s="72" t="s">
        <v>18</v>
      </c>
      <c r="K10204" s="72" t="s">
        <v>33</v>
      </c>
      <c r="L10204" s="72" t="s">
        <v>348</v>
      </c>
      <c r="M10204" s="72"/>
    </row>
    <row r="10205" spans="2:13" x14ac:dyDescent="0.25">
      <c r="B10205" s="72" t="s">
        <v>143</v>
      </c>
      <c r="C10205" s="72" t="s">
        <v>144</v>
      </c>
      <c r="D10205" s="72" t="s">
        <v>12</v>
      </c>
      <c r="E10205" s="72" t="s">
        <v>227</v>
      </c>
      <c r="F10205" s="73">
        <v>122184</v>
      </c>
      <c r="G10205" s="72" t="s">
        <v>14</v>
      </c>
      <c r="H10205" s="72" t="s">
        <v>155</v>
      </c>
      <c r="I10205" s="72" t="s">
        <v>16</v>
      </c>
      <c r="J10205" s="72" t="s">
        <v>18</v>
      </c>
      <c r="K10205" s="72" t="s">
        <v>147</v>
      </c>
      <c r="L10205" s="72" t="s">
        <v>369</v>
      </c>
      <c r="M10205" s="72" t="s">
        <v>163</v>
      </c>
    </row>
    <row r="10206" spans="2:13" x14ac:dyDescent="0.25">
      <c r="B10206" s="72" t="s">
        <v>143</v>
      </c>
      <c r="C10206" s="72" t="s">
        <v>144</v>
      </c>
      <c r="D10206" s="72" t="s">
        <v>12</v>
      </c>
      <c r="E10206" s="72" t="s">
        <v>237</v>
      </c>
      <c r="F10206" s="73">
        <v>823471</v>
      </c>
      <c r="G10206" s="72" t="s">
        <v>14</v>
      </c>
      <c r="H10206" s="72" t="s">
        <v>155</v>
      </c>
      <c r="I10206" s="72" t="s">
        <v>16</v>
      </c>
      <c r="J10206" s="72" t="s">
        <v>18</v>
      </c>
      <c r="K10206" s="72" t="s">
        <v>33</v>
      </c>
      <c r="L10206" s="72" t="s">
        <v>551</v>
      </c>
      <c r="M10206" s="72" t="s">
        <v>248</v>
      </c>
    </row>
    <row r="10207" spans="2:13" x14ac:dyDescent="0.25">
      <c r="B10207" s="72" t="s">
        <v>143</v>
      </c>
      <c r="C10207" s="72" t="s">
        <v>144</v>
      </c>
      <c r="D10207" s="72" t="s">
        <v>12</v>
      </c>
      <c r="E10207" s="72" t="s">
        <v>227</v>
      </c>
      <c r="F10207" s="73">
        <v>10</v>
      </c>
      <c r="G10207" s="72" t="s">
        <v>14</v>
      </c>
      <c r="H10207" s="72" t="s">
        <v>155</v>
      </c>
      <c r="I10207" s="72" t="s">
        <v>16</v>
      </c>
      <c r="J10207" s="72" t="s">
        <v>18</v>
      </c>
      <c r="K10207" s="72" t="s">
        <v>33</v>
      </c>
      <c r="L10207" s="72" t="s">
        <v>200</v>
      </c>
      <c r="M10207" s="72" t="s">
        <v>172</v>
      </c>
    </row>
    <row r="10208" spans="2:13" x14ac:dyDescent="0.25">
      <c r="B10208" s="72" t="s">
        <v>143</v>
      </c>
      <c r="C10208" s="72" t="s">
        <v>144</v>
      </c>
      <c r="D10208" s="72" t="s">
        <v>12</v>
      </c>
      <c r="E10208" s="72" t="s">
        <v>177</v>
      </c>
      <c r="F10208" s="73">
        <v>1</v>
      </c>
      <c r="G10208" s="72" t="s">
        <v>14</v>
      </c>
      <c r="H10208" s="72" t="s">
        <v>155</v>
      </c>
      <c r="I10208" s="72" t="s">
        <v>16</v>
      </c>
      <c r="J10208" s="72" t="s">
        <v>18</v>
      </c>
      <c r="K10208" s="72" t="s">
        <v>33</v>
      </c>
      <c r="L10208" s="72" t="s">
        <v>651</v>
      </c>
      <c r="M10208" s="72"/>
    </row>
    <row r="10209" spans="2:13" x14ac:dyDescent="0.25">
      <c r="B10209" s="72" t="s">
        <v>143</v>
      </c>
      <c r="C10209" s="72" t="s">
        <v>144</v>
      </c>
      <c r="D10209" s="72" t="s">
        <v>12</v>
      </c>
      <c r="E10209" s="72" t="s">
        <v>282</v>
      </c>
      <c r="F10209" s="73">
        <v>-1020</v>
      </c>
      <c r="G10209" s="72" t="s">
        <v>14</v>
      </c>
      <c r="H10209" s="72" t="s">
        <v>155</v>
      </c>
      <c r="I10209" s="72" t="s">
        <v>16</v>
      </c>
      <c r="J10209" s="72" t="s">
        <v>18</v>
      </c>
      <c r="K10209" s="72" t="s">
        <v>33</v>
      </c>
      <c r="L10209" s="72" t="s">
        <v>176</v>
      </c>
      <c r="M10209" s="72"/>
    </row>
    <row r="10210" spans="2:13" x14ac:dyDescent="0.25">
      <c r="B10210" s="72" t="s">
        <v>143</v>
      </c>
      <c r="C10210" s="72" t="s">
        <v>144</v>
      </c>
      <c r="D10210" s="72" t="s">
        <v>12</v>
      </c>
      <c r="E10210" s="72" t="s">
        <v>292</v>
      </c>
      <c r="F10210" s="73">
        <v>485498</v>
      </c>
      <c r="G10210" s="72" t="s">
        <v>14</v>
      </c>
      <c r="H10210" s="72" t="s">
        <v>15</v>
      </c>
      <c r="I10210" s="72" t="s">
        <v>16</v>
      </c>
      <c r="J10210" s="72" t="s">
        <v>18</v>
      </c>
      <c r="K10210" s="72" t="s">
        <v>147</v>
      </c>
      <c r="L10210" s="72" t="s">
        <v>327</v>
      </c>
      <c r="M10210" s="72" t="s">
        <v>424</v>
      </c>
    </row>
    <row r="10211" spans="2:13" x14ac:dyDescent="0.25">
      <c r="B10211" s="72" t="s">
        <v>143</v>
      </c>
      <c r="C10211" s="72" t="s">
        <v>144</v>
      </c>
      <c r="D10211" s="72" t="s">
        <v>12</v>
      </c>
      <c r="E10211" s="72" t="s">
        <v>152</v>
      </c>
      <c r="F10211" s="73">
        <v>-1476</v>
      </c>
      <c r="G10211" s="72" t="s">
        <v>14</v>
      </c>
      <c r="H10211" s="72" t="s">
        <v>15</v>
      </c>
      <c r="I10211" s="72" t="s">
        <v>16</v>
      </c>
      <c r="J10211" s="72" t="s">
        <v>18</v>
      </c>
      <c r="K10211" s="72" t="s">
        <v>33</v>
      </c>
      <c r="L10211" s="72" t="s">
        <v>344</v>
      </c>
      <c r="M10211" s="72"/>
    </row>
    <row r="10212" spans="2:13" x14ac:dyDescent="0.25">
      <c r="B10212" s="72" t="s">
        <v>143</v>
      </c>
      <c r="C10212" s="72" t="s">
        <v>144</v>
      </c>
      <c r="D10212" s="72" t="s">
        <v>12</v>
      </c>
      <c r="E10212" s="72" t="s">
        <v>152</v>
      </c>
      <c r="F10212" s="73">
        <v>-1398429</v>
      </c>
      <c r="G10212" s="72" t="s">
        <v>14</v>
      </c>
      <c r="H10212" s="72" t="s">
        <v>15</v>
      </c>
      <c r="I10212" s="72" t="s">
        <v>16</v>
      </c>
      <c r="J10212" s="72" t="s">
        <v>140</v>
      </c>
      <c r="K10212" s="72" t="s">
        <v>24</v>
      </c>
      <c r="L10212" s="72" t="s">
        <v>25</v>
      </c>
      <c r="M10212" s="72"/>
    </row>
    <row r="10213" spans="2:13" x14ac:dyDescent="0.25">
      <c r="B10213" s="72" t="s">
        <v>143</v>
      </c>
      <c r="C10213" s="72" t="s">
        <v>144</v>
      </c>
      <c r="D10213" s="72" t="s">
        <v>12</v>
      </c>
      <c r="E10213" s="72" t="s">
        <v>160</v>
      </c>
      <c r="F10213" s="73">
        <v>128319</v>
      </c>
      <c r="G10213" s="72" t="s">
        <v>14</v>
      </c>
      <c r="H10213" s="72" t="s">
        <v>155</v>
      </c>
      <c r="I10213" s="72" t="s">
        <v>16</v>
      </c>
      <c r="J10213" s="72" t="s">
        <v>18</v>
      </c>
      <c r="K10213" s="72" t="s">
        <v>33</v>
      </c>
      <c r="L10213" s="72" t="s">
        <v>807</v>
      </c>
      <c r="M10213" s="72" t="s">
        <v>191</v>
      </c>
    </row>
    <row r="10214" spans="2:13" x14ac:dyDescent="0.25">
      <c r="B10214" s="72" t="s">
        <v>143</v>
      </c>
      <c r="C10214" s="72" t="s">
        <v>144</v>
      </c>
      <c r="D10214" s="72" t="s">
        <v>12</v>
      </c>
      <c r="E10214" s="72" t="s">
        <v>240</v>
      </c>
      <c r="F10214" s="73">
        <v>-16274</v>
      </c>
      <c r="G10214" s="72" t="s">
        <v>14</v>
      </c>
      <c r="H10214" s="72" t="s">
        <v>15</v>
      </c>
      <c r="I10214" s="72" t="s">
        <v>16</v>
      </c>
      <c r="J10214" s="72" t="s">
        <v>18</v>
      </c>
      <c r="K10214" s="72" t="s">
        <v>24</v>
      </c>
      <c r="L10214" s="72" t="s">
        <v>585</v>
      </c>
      <c r="M10214" s="72"/>
    </row>
    <row r="10215" spans="2:13" x14ac:dyDescent="0.25">
      <c r="B10215" s="72" t="s">
        <v>143</v>
      </c>
      <c r="C10215" s="72" t="s">
        <v>144</v>
      </c>
      <c r="D10215" s="72" t="s">
        <v>12</v>
      </c>
      <c r="E10215" s="72" t="s">
        <v>177</v>
      </c>
      <c r="F10215" s="73">
        <v>61476</v>
      </c>
      <c r="G10215" s="72" t="s">
        <v>14</v>
      </c>
      <c r="H10215" s="72" t="s">
        <v>15</v>
      </c>
      <c r="I10215" s="72" t="s">
        <v>16</v>
      </c>
      <c r="J10215" s="72" t="s">
        <v>18</v>
      </c>
      <c r="K10215" s="72" t="s">
        <v>161</v>
      </c>
      <c r="L10215" s="72" t="s">
        <v>507</v>
      </c>
      <c r="M10215" s="72"/>
    </row>
    <row r="10216" spans="2:13" x14ac:dyDescent="0.25">
      <c r="B10216" s="72" t="s">
        <v>143</v>
      </c>
      <c r="C10216" s="72" t="s">
        <v>144</v>
      </c>
      <c r="D10216" s="72" t="s">
        <v>12</v>
      </c>
      <c r="E10216" s="72" t="s">
        <v>181</v>
      </c>
      <c r="F10216" s="73">
        <v>-1870</v>
      </c>
      <c r="G10216" s="72" t="s">
        <v>14</v>
      </c>
      <c r="H10216" s="72" t="s">
        <v>15</v>
      </c>
      <c r="I10216" s="72" t="s">
        <v>16</v>
      </c>
      <c r="J10216" s="72" t="s">
        <v>18</v>
      </c>
      <c r="K10216" s="72" t="s">
        <v>21</v>
      </c>
      <c r="L10216" s="72" t="s">
        <v>22</v>
      </c>
      <c r="M10216" s="72"/>
    </row>
    <row r="10217" spans="2:13" x14ac:dyDescent="0.25">
      <c r="B10217" s="72" t="s">
        <v>143</v>
      </c>
      <c r="C10217" s="72" t="s">
        <v>144</v>
      </c>
      <c r="D10217" s="72" t="s">
        <v>12</v>
      </c>
      <c r="E10217" s="72" t="s">
        <v>201</v>
      </c>
      <c r="F10217" s="73">
        <v>52397</v>
      </c>
      <c r="G10217" s="72" t="s">
        <v>14</v>
      </c>
      <c r="H10217" s="72" t="s">
        <v>15</v>
      </c>
      <c r="I10217" s="72" t="s">
        <v>16</v>
      </c>
      <c r="J10217" s="72" t="s">
        <v>18</v>
      </c>
      <c r="K10217" s="72" t="s">
        <v>147</v>
      </c>
      <c r="L10217" s="72" t="s">
        <v>622</v>
      </c>
      <c r="M10217" s="72" t="s">
        <v>159</v>
      </c>
    </row>
    <row r="10218" spans="2:13" x14ac:dyDescent="0.25">
      <c r="B10218" s="72" t="s">
        <v>143</v>
      </c>
      <c r="C10218" s="72" t="s">
        <v>144</v>
      </c>
      <c r="D10218" s="72" t="s">
        <v>12</v>
      </c>
      <c r="E10218" s="72" t="s">
        <v>219</v>
      </c>
      <c r="F10218" s="73">
        <v>816793</v>
      </c>
      <c r="G10218" s="72" t="s">
        <v>14</v>
      </c>
      <c r="H10218" s="72" t="s">
        <v>15</v>
      </c>
      <c r="I10218" s="72" t="s">
        <v>16</v>
      </c>
      <c r="J10218" s="72" t="s">
        <v>18</v>
      </c>
      <c r="K10218" s="72" t="s">
        <v>147</v>
      </c>
      <c r="L10218" s="72" t="s">
        <v>433</v>
      </c>
      <c r="M10218" s="72"/>
    </row>
    <row r="10219" spans="2:13" x14ac:dyDescent="0.25">
      <c r="B10219" s="72" t="s">
        <v>143</v>
      </c>
      <c r="C10219" s="72" t="s">
        <v>144</v>
      </c>
      <c r="D10219" s="72" t="s">
        <v>12</v>
      </c>
      <c r="E10219" s="72" t="s">
        <v>183</v>
      </c>
      <c r="F10219" s="73">
        <v>23130</v>
      </c>
      <c r="G10219" s="72" t="s">
        <v>14</v>
      </c>
      <c r="H10219" s="72" t="s">
        <v>155</v>
      </c>
      <c r="I10219" s="72" t="s">
        <v>16</v>
      </c>
      <c r="J10219" s="72" t="s">
        <v>18</v>
      </c>
      <c r="K10219" s="72" t="s">
        <v>33</v>
      </c>
      <c r="L10219" s="72" t="s">
        <v>359</v>
      </c>
      <c r="M10219" s="72" t="s">
        <v>191</v>
      </c>
    </row>
    <row r="10220" spans="2:13" x14ac:dyDescent="0.25">
      <c r="B10220" s="72" t="s">
        <v>143</v>
      </c>
      <c r="C10220" s="72" t="s">
        <v>144</v>
      </c>
      <c r="D10220" s="72" t="s">
        <v>12</v>
      </c>
      <c r="E10220" s="72" t="s">
        <v>197</v>
      </c>
      <c r="F10220" s="73">
        <v>76130</v>
      </c>
      <c r="G10220" s="72" t="s">
        <v>14</v>
      </c>
      <c r="H10220" s="72" t="s">
        <v>15</v>
      </c>
      <c r="I10220" s="72" t="s">
        <v>16</v>
      </c>
      <c r="J10220" s="72" t="s">
        <v>18</v>
      </c>
      <c r="K10220" s="72" t="s">
        <v>267</v>
      </c>
      <c r="L10220" s="72" t="s">
        <v>372</v>
      </c>
      <c r="M10220" s="72" t="s">
        <v>191</v>
      </c>
    </row>
    <row r="10221" spans="2:13" x14ac:dyDescent="0.25">
      <c r="B10221" s="72" t="s">
        <v>143</v>
      </c>
      <c r="C10221" s="72" t="s">
        <v>144</v>
      </c>
      <c r="D10221" s="72" t="s">
        <v>12</v>
      </c>
      <c r="E10221" s="72" t="s">
        <v>145</v>
      </c>
      <c r="F10221" s="73">
        <v>-23</v>
      </c>
      <c r="G10221" s="72" t="s">
        <v>14</v>
      </c>
      <c r="H10221" s="72" t="s">
        <v>15</v>
      </c>
      <c r="I10221" s="72" t="s">
        <v>16</v>
      </c>
      <c r="J10221" s="72" t="s">
        <v>220</v>
      </c>
      <c r="K10221" s="72" t="s">
        <v>161</v>
      </c>
      <c r="L10221" s="72" t="s">
        <v>341</v>
      </c>
      <c r="M10221" s="72"/>
    </row>
    <row r="10222" spans="2:13" x14ac:dyDescent="0.25">
      <c r="B10222" s="72" t="s">
        <v>143</v>
      </c>
      <c r="C10222" s="72" t="s">
        <v>144</v>
      </c>
      <c r="D10222" s="72" t="s">
        <v>12</v>
      </c>
      <c r="E10222" s="72" t="s">
        <v>328</v>
      </c>
      <c r="F10222" s="73">
        <v>33110</v>
      </c>
      <c r="G10222" s="72" t="s">
        <v>14</v>
      </c>
      <c r="H10222" s="72" t="s">
        <v>15</v>
      </c>
      <c r="I10222" s="72" t="s">
        <v>16</v>
      </c>
      <c r="J10222" s="72" t="s">
        <v>18</v>
      </c>
      <c r="K10222" s="72" t="s">
        <v>214</v>
      </c>
      <c r="L10222" s="72" t="s">
        <v>665</v>
      </c>
      <c r="M10222" s="72" t="s">
        <v>159</v>
      </c>
    </row>
    <row r="10223" spans="2:13" x14ac:dyDescent="0.25">
      <c r="B10223" s="72" t="s">
        <v>143</v>
      </c>
      <c r="C10223" s="72" t="s">
        <v>144</v>
      </c>
      <c r="D10223" s="72" t="s">
        <v>12</v>
      </c>
      <c r="E10223" s="72" t="s">
        <v>229</v>
      </c>
      <c r="F10223" s="73">
        <v>-63</v>
      </c>
      <c r="G10223" s="72" t="s">
        <v>31</v>
      </c>
      <c r="H10223" s="72" t="s">
        <v>15</v>
      </c>
      <c r="I10223" s="72" t="s">
        <v>16</v>
      </c>
      <c r="J10223" s="72" t="s">
        <v>393</v>
      </c>
      <c r="K10223" s="72" t="s">
        <v>161</v>
      </c>
      <c r="L10223" s="72" t="s">
        <v>375</v>
      </c>
      <c r="M10223" s="72"/>
    </row>
    <row r="10224" spans="2:13" x14ac:dyDescent="0.25">
      <c r="B10224" s="72" t="s">
        <v>143</v>
      </c>
      <c r="C10224" s="72" t="s">
        <v>144</v>
      </c>
      <c r="D10224" s="72" t="s">
        <v>12</v>
      </c>
      <c r="E10224" s="72" t="s">
        <v>219</v>
      </c>
      <c r="F10224" s="73">
        <v>4498407</v>
      </c>
      <c r="G10224" s="72" t="s">
        <v>14</v>
      </c>
      <c r="H10224" s="72" t="s">
        <v>15</v>
      </c>
      <c r="I10224" s="72" t="s">
        <v>16</v>
      </c>
      <c r="J10224" s="72" t="s">
        <v>18</v>
      </c>
      <c r="K10224" s="72" t="s">
        <v>205</v>
      </c>
      <c r="L10224" s="72" t="s">
        <v>401</v>
      </c>
      <c r="M10224" s="72"/>
    </row>
    <row r="10225" spans="2:13" x14ac:dyDescent="0.25">
      <c r="B10225" s="72" t="s">
        <v>143</v>
      </c>
      <c r="C10225" s="72" t="s">
        <v>144</v>
      </c>
      <c r="D10225" s="72" t="s">
        <v>12</v>
      </c>
      <c r="E10225" s="72" t="s">
        <v>227</v>
      </c>
      <c r="F10225" s="73">
        <v>24918</v>
      </c>
      <c r="G10225" s="72" t="s">
        <v>14</v>
      </c>
      <c r="H10225" s="72" t="s">
        <v>155</v>
      </c>
      <c r="I10225" s="72" t="s">
        <v>16</v>
      </c>
      <c r="J10225" s="72" t="s">
        <v>18</v>
      </c>
      <c r="K10225" s="72" t="s">
        <v>33</v>
      </c>
      <c r="L10225" s="72" t="s">
        <v>492</v>
      </c>
      <c r="M10225" s="72" t="s">
        <v>248</v>
      </c>
    </row>
    <row r="10226" spans="2:13" x14ac:dyDescent="0.25">
      <c r="B10226" s="72" t="s">
        <v>143</v>
      </c>
      <c r="C10226" s="72" t="s">
        <v>144</v>
      </c>
      <c r="D10226" s="72" t="s">
        <v>12</v>
      </c>
      <c r="E10226" s="72" t="s">
        <v>183</v>
      </c>
      <c r="F10226" s="73">
        <v>195191</v>
      </c>
      <c r="G10226" s="72" t="s">
        <v>14</v>
      </c>
      <c r="H10226" s="72" t="s">
        <v>15</v>
      </c>
      <c r="I10226" s="72" t="s">
        <v>16</v>
      </c>
      <c r="J10226" s="72" t="s">
        <v>18</v>
      </c>
      <c r="K10226" s="72" t="s">
        <v>147</v>
      </c>
      <c r="L10226" s="72" t="s">
        <v>587</v>
      </c>
      <c r="M10226" s="72" t="s">
        <v>248</v>
      </c>
    </row>
    <row r="10227" spans="2:13" x14ac:dyDescent="0.25">
      <c r="B10227" s="72" t="s">
        <v>143</v>
      </c>
      <c r="C10227" s="72" t="s">
        <v>144</v>
      </c>
      <c r="D10227" s="72" t="s">
        <v>12</v>
      </c>
      <c r="E10227" s="72" t="s">
        <v>152</v>
      </c>
      <c r="F10227" s="73">
        <v>-7460</v>
      </c>
      <c r="G10227" s="72" t="s">
        <v>14</v>
      </c>
      <c r="H10227" s="72" t="s">
        <v>155</v>
      </c>
      <c r="I10227" s="72" t="s">
        <v>16</v>
      </c>
      <c r="J10227" s="72" t="s">
        <v>18</v>
      </c>
      <c r="K10227" s="72" t="s">
        <v>33</v>
      </c>
      <c r="L10227" s="72" t="s">
        <v>418</v>
      </c>
      <c r="M10227" s="72"/>
    </row>
    <row r="10228" spans="2:13" x14ac:dyDescent="0.25">
      <c r="B10228" s="72" t="s">
        <v>143</v>
      </c>
      <c r="C10228" s="72" t="s">
        <v>144</v>
      </c>
      <c r="D10228" s="72" t="s">
        <v>12</v>
      </c>
      <c r="E10228" s="72" t="s">
        <v>219</v>
      </c>
      <c r="F10228" s="73">
        <v>15029</v>
      </c>
      <c r="G10228" s="72" t="s">
        <v>14</v>
      </c>
      <c r="H10228" s="72" t="s">
        <v>155</v>
      </c>
      <c r="I10228" s="72" t="s">
        <v>136</v>
      </c>
      <c r="J10228" s="72" t="s">
        <v>18</v>
      </c>
      <c r="K10228" s="72" t="s">
        <v>21</v>
      </c>
      <c r="L10228" s="72" t="s">
        <v>386</v>
      </c>
      <c r="M10228" s="72"/>
    </row>
    <row r="10229" spans="2:13" x14ac:dyDescent="0.25">
      <c r="B10229" s="72" t="s">
        <v>143</v>
      </c>
      <c r="C10229" s="72" t="s">
        <v>144</v>
      </c>
      <c r="D10229" s="72" t="s">
        <v>12</v>
      </c>
      <c r="E10229" s="72" t="s">
        <v>199</v>
      </c>
      <c r="F10229" s="73">
        <v>50569</v>
      </c>
      <c r="G10229" s="72" t="s">
        <v>14</v>
      </c>
      <c r="H10229" s="72" t="s">
        <v>15</v>
      </c>
      <c r="I10229" s="72" t="s">
        <v>136</v>
      </c>
      <c r="J10229" s="72" t="s">
        <v>18</v>
      </c>
      <c r="K10229" s="72" t="s">
        <v>33</v>
      </c>
      <c r="L10229" s="72" t="s">
        <v>212</v>
      </c>
      <c r="M10229" s="72"/>
    </row>
    <row r="10230" spans="2:13" x14ac:dyDescent="0.25">
      <c r="B10230" s="72" t="s">
        <v>143</v>
      </c>
      <c r="C10230" s="72" t="s">
        <v>144</v>
      </c>
      <c r="D10230" s="72" t="s">
        <v>12</v>
      </c>
      <c r="E10230" s="72" t="s">
        <v>170</v>
      </c>
      <c r="F10230" s="73">
        <v>545551</v>
      </c>
      <c r="G10230" s="72" t="s">
        <v>14</v>
      </c>
      <c r="H10230" s="72" t="s">
        <v>15</v>
      </c>
      <c r="I10230" s="72" t="s">
        <v>16</v>
      </c>
      <c r="J10230" s="72" t="s">
        <v>18</v>
      </c>
      <c r="K10230" s="72" t="s">
        <v>205</v>
      </c>
      <c r="L10230" s="72" t="s">
        <v>206</v>
      </c>
      <c r="M10230" s="72" t="s">
        <v>191</v>
      </c>
    </row>
    <row r="10231" spans="2:13" x14ac:dyDescent="0.25">
      <c r="B10231" s="72" t="s">
        <v>143</v>
      </c>
      <c r="C10231" s="72" t="s">
        <v>144</v>
      </c>
      <c r="D10231" s="72" t="s">
        <v>12</v>
      </c>
      <c r="E10231" s="72" t="s">
        <v>154</v>
      </c>
      <c r="F10231" s="73">
        <v>-1584</v>
      </c>
      <c r="G10231" s="72" t="s">
        <v>14</v>
      </c>
      <c r="H10231" s="72" t="s">
        <v>15</v>
      </c>
      <c r="I10231" s="72" t="s">
        <v>16</v>
      </c>
      <c r="J10231" s="72" t="s">
        <v>18</v>
      </c>
      <c r="K10231" s="72" t="s">
        <v>33</v>
      </c>
      <c r="L10231" s="72" t="s">
        <v>403</v>
      </c>
      <c r="M10231" s="72"/>
    </row>
    <row r="10232" spans="2:13" x14ac:dyDescent="0.25">
      <c r="B10232" s="72" t="s">
        <v>143</v>
      </c>
      <c r="C10232" s="72" t="s">
        <v>144</v>
      </c>
      <c r="D10232" s="72" t="s">
        <v>12</v>
      </c>
      <c r="E10232" s="72" t="s">
        <v>240</v>
      </c>
      <c r="F10232" s="73">
        <v>-20057</v>
      </c>
      <c r="G10232" s="72" t="s">
        <v>14</v>
      </c>
      <c r="H10232" s="72" t="s">
        <v>15</v>
      </c>
      <c r="I10232" s="72" t="s">
        <v>16</v>
      </c>
      <c r="J10232" s="72" t="s">
        <v>18</v>
      </c>
      <c r="K10232" s="72" t="s">
        <v>21</v>
      </c>
      <c r="L10232" s="72" t="s">
        <v>711</v>
      </c>
      <c r="M10232" s="72"/>
    </row>
    <row r="10233" spans="2:13" x14ac:dyDescent="0.25">
      <c r="B10233" s="72" t="s">
        <v>143</v>
      </c>
      <c r="C10233" s="72" t="s">
        <v>144</v>
      </c>
      <c r="D10233" s="72" t="s">
        <v>12</v>
      </c>
      <c r="E10233" s="72" t="s">
        <v>177</v>
      </c>
      <c r="F10233" s="73">
        <v>6528</v>
      </c>
      <c r="G10233" s="72" t="s">
        <v>14</v>
      </c>
      <c r="H10233" s="72" t="s">
        <v>15</v>
      </c>
      <c r="I10233" s="72" t="s">
        <v>136</v>
      </c>
      <c r="J10233" s="72" t="s">
        <v>18</v>
      </c>
      <c r="K10233" s="72" t="s">
        <v>147</v>
      </c>
      <c r="L10233" s="72" t="s">
        <v>369</v>
      </c>
      <c r="M10233" s="72"/>
    </row>
    <row r="10234" spans="2:13" x14ac:dyDescent="0.25">
      <c r="B10234" s="72" t="s">
        <v>143</v>
      </c>
      <c r="C10234" s="72" t="s">
        <v>144</v>
      </c>
      <c r="D10234" s="72" t="s">
        <v>12</v>
      </c>
      <c r="E10234" s="72" t="s">
        <v>152</v>
      </c>
      <c r="F10234" s="73">
        <v>-26148</v>
      </c>
      <c r="G10234" s="72" t="s">
        <v>14</v>
      </c>
      <c r="H10234" s="72" t="s">
        <v>155</v>
      </c>
      <c r="I10234" s="72" t="s">
        <v>16</v>
      </c>
      <c r="J10234" s="72" t="s">
        <v>18</v>
      </c>
      <c r="K10234" s="72" t="s">
        <v>33</v>
      </c>
      <c r="L10234" s="72" t="s">
        <v>429</v>
      </c>
      <c r="M10234" s="72"/>
    </row>
    <row r="10235" spans="2:13" x14ac:dyDescent="0.25">
      <c r="B10235" s="72" t="s">
        <v>143</v>
      </c>
      <c r="C10235" s="72" t="s">
        <v>144</v>
      </c>
      <c r="D10235" s="72" t="s">
        <v>12</v>
      </c>
      <c r="E10235" s="72" t="s">
        <v>197</v>
      </c>
      <c r="F10235" s="73">
        <v>223557</v>
      </c>
      <c r="G10235" s="72" t="s">
        <v>14</v>
      </c>
      <c r="H10235" s="72" t="s">
        <v>155</v>
      </c>
      <c r="I10235" s="72" t="s">
        <v>16</v>
      </c>
      <c r="J10235" s="72" t="s">
        <v>18</v>
      </c>
      <c r="K10235" s="72" t="s">
        <v>33</v>
      </c>
      <c r="L10235" s="72" t="s">
        <v>584</v>
      </c>
      <c r="M10235" s="72" t="s">
        <v>191</v>
      </c>
    </row>
    <row r="10236" spans="2:13" x14ac:dyDescent="0.25">
      <c r="B10236" s="72" t="s">
        <v>143</v>
      </c>
      <c r="C10236" s="72" t="s">
        <v>144</v>
      </c>
      <c r="D10236" s="72" t="s">
        <v>12</v>
      </c>
      <c r="E10236" s="72" t="s">
        <v>240</v>
      </c>
      <c r="F10236" s="73">
        <v>-4712</v>
      </c>
      <c r="G10236" s="72" t="s">
        <v>14</v>
      </c>
      <c r="H10236" s="72" t="s">
        <v>15</v>
      </c>
      <c r="I10236" s="72" t="s">
        <v>16</v>
      </c>
      <c r="J10236" s="72" t="s">
        <v>18</v>
      </c>
      <c r="K10236" s="72" t="s">
        <v>245</v>
      </c>
      <c r="L10236" s="72" t="s">
        <v>701</v>
      </c>
      <c r="M10236" s="72"/>
    </row>
    <row r="10237" spans="2:13" x14ac:dyDescent="0.25">
      <c r="B10237" s="72" t="s">
        <v>143</v>
      </c>
      <c r="C10237" s="72" t="s">
        <v>144</v>
      </c>
      <c r="D10237" s="72" t="s">
        <v>12</v>
      </c>
      <c r="E10237" s="72" t="s">
        <v>349</v>
      </c>
      <c r="F10237" s="73">
        <v>20908</v>
      </c>
      <c r="G10237" s="72" t="s">
        <v>14</v>
      </c>
      <c r="H10237" s="72" t="s">
        <v>15</v>
      </c>
      <c r="I10237" s="72" t="s">
        <v>16</v>
      </c>
      <c r="J10237" s="72" t="s">
        <v>18</v>
      </c>
      <c r="K10237" s="72" t="s">
        <v>24</v>
      </c>
      <c r="L10237" s="72" t="s">
        <v>281</v>
      </c>
      <c r="M10237" s="72" t="s">
        <v>159</v>
      </c>
    </row>
    <row r="10238" spans="2:13" x14ac:dyDescent="0.25">
      <c r="B10238" s="72" t="s">
        <v>143</v>
      </c>
      <c r="C10238" s="72" t="s">
        <v>144</v>
      </c>
      <c r="D10238" s="72" t="s">
        <v>12</v>
      </c>
      <c r="E10238" s="72" t="s">
        <v>175</v>
      </c>
      <c r="F10238" s="73">
        <v>-19825</v>
      </c>
      <c r="G10238" s="72" t="s">
        <v>14</v>
      </c>
      <c r="H10238" s="72" t="s">
        <v>155</v>
      </c>
      <c r="I10238" s="72" t="s">
        <v>16</v>
      </c>
      <c r="J10238" s="72" t="s">
        <v>18</v>
      </c>
      <c r="K10238" s="72" t="s">
        <v>33</v>
      </c>
      <c r="L10238" s="72" t="s">
        <v>473</v>
      </c>
      <c r="M10238" s="72"/>
    </row>
    <row r="10239" spans="2:13" x14ac:dyDescent="0.25">
      <c r="B10239" s="72" t="s">
        <v>143</v>
      </c>
      <c r="C10239" s="72" t="s">
        <v>144</v>
      </c>
      <c r="D10239" s="72" t="s">
        <v>12</v>
      </c>
      <c r="E10239" s="72" t="s">
        <v>188</v>
      </c>
      <c r="F10239" s="73">
        <v>59959</v>
      </c>
      <c r="G10239" s="72" t="s">
        <v>14</v>
      </c>
      <c r="H10239" s="72" t="s">
        <v>15</v>
      </c>
      <c r="I10239" s="72" t="s">
        <v>136</v>
      </c>
      <c r="J10239" s="72" t="s">
        <v>18</v>
      </c>
      <c r="K10239" s="72" t="s">
        <v>33</v>
      </c>
      <c r="L10239" s="72" t="s">
        <v>277</v>
      </c>
      <c r="M10239" s="72" t="s">
        <v>151</v>
      </c>
    </row>
    <row r="10240" spans="2:13" x14ac:dyDescent="0.25">
      <c r="B10240" s="72" t="s">
        <v>143</v>
      </c>
      <c r="C10240" s="72" t="s">
        <v>144</v>
      </c>
      <c r="D10240" s="72" t="s">
        <v>12</v>
      </c>
      <c r="E10240" s="72" t="s">
        <v>199</v>
      </c>
      <c r="F10240" s="73">
        <v>220543</v>
      </c>
      <c r="G10240" s="72" t="s">
        <v>14</v>
      </c>
      <c r="H10240" s="72" t="s">
        <v>15</v>
      </c>
      <c r="I10240" s="72" t="s">
        <v>16</v>
      </c>
      <c r="J10240" s="72" t="s">
        <v>18</v>
      </c>
      <c r="K10240" s="72" t="s">
        <v>147</v>
      </c>
      <c r="L10240" s="72" t="s">
        <v>523</v>
      </c>
      <c r="M10240" s="72"/>
    </row>
    <row r="10241" spans="2:13" x14ac:dyDescent="0.25">
      <c r="B10241" s="72" t="s">
        <v>143</v>
      </c>
      <c r="C10241" s="72" t="s">
        <v>144</v>
      </c>
      <c r="D10241" s="72" t="s">
        <v>12</v>
      </c>
      <c r="E10241" s="72" t="s">
        <v>219</v>
      </c>
      <c r="F10241" s="73">
        <v>1003738</v>
      </c>
      <c r="G10241" s="72" t="s">
        <v>14</v>
      </c>
      <c r="H10241" s="72" t="s">
        <v>155</v>
      </c>
      <c r="I10241" s="72" t="s">
        <v>16</v>
      </c>
      <c r="J10241" s="72" t="s">
        <v>18</v>
      </c>
      <c r="K10241" s="72" t="s">
        <v>33</v>
      </c>
      <c r="L10241" s="72" t="s">
        <v>834</v>
      </c>
      <c r="M10241" s="72"/>
    </row>
    <row r="10242" spans="2:13" x14ac:dyDescent="0.25">
      <c r="B10242" s="72" t="s">
        <v>143</v>
      </c>
      <c r="C10242" s="72" t="s">
        <v>144</v>
      </c>
      <c r="D10242" s="72" t="s">
        <v>12</v>
      </c>
      <c r="E10242" s="72" t="s">
        <v>237</v>
      </c>
      <c r="F10242" s="73">
        <v>2013031</v>
      </c>
      <c r="G10242" s="72" t="s">
        <v>14</v>
      </c>
      <c r="H10242" s="72" t="s">
        <v>155</v>
      </c>
      <c r="I10242" s="72" t="s">
        <v>136</v>
      </c>
      <c r="J10242" s="72" t="s">
        <v>18</v>
      </c>
      <c r="K10242" s="72" t="s">
        <v>33</v>
      </c>
      <c r="L10242" s="72" t="s">
        <v>636</v>
      </c>
      <c r="M10242" s="72" t="s">
        <v>191</v>
      </c>
    </row>
    <row r="10243" spans="2:13" x14ac:dyDescent="0.25">
      <c r="B10243" s="72" t="s">
        <v>143</v>
      </c>
      <c r="C10243" s="72" t="s">
        <v>144</v>
      </c>
      <c r="D10243" s="72" t="s">
        <v>12</v>
      </c>
      <c r="E10243" s="72" t="s">
        <v>181</v>
      </c>
      <c r="F10243" s="73">
        <v>-265</v>
      </c>
      <c r="G10243" s="72" t="s">
        <v>14</v>
      </c>
      <c r="H10243" s="72" t="s">
        <v>155</v>
      </c>
      <c r="I10243" s="72" t="s">
        <v>16</v>
      </c>
      <c r="J10243" s="72" t="s">
        <v>18</v>
      </c>
      <c r="K10243" s="72" t="s">
        <v>33</v>
      </c>
      <c r="L10243" s="72" t="s">
        <v>596</v>
      </c>
      <c r="M10243" s="72"/>
    </row>
    <row r="10244" spans="2:13" x14ac:dyDescent="0.25">
      <c r="B10244" s="72" t="s">
        <v>143</v>
      </c>
      <c r="C10244" s="72" t="s">
        <v>144</v>
      </c>
      <c r="D10244" s="72" t="s">
        <v>12</v>
      </c>
      <c r="E10244" s="72" t="s">
        <v>219</v>
      </c>
      <c r="F10244" s="73">
        <v>6870228</v>
      </c>
      <c r="G10244" s="72" t="s">
        <v>14</v>
      </c>
      <c r="H10244" s="72" t="s">
        <v>15</v>
      </c>
      <c r="I10244" s="72" t="s">
        <v>16</v>
      </c>
      <c r="J10244" s="72" t="s">
        <v>18</v>
      </c>
      <c r="K10244" s="72" t="s">
        <v>33</v>
      </c>
      <c r="L10244" s="72" t="s">
        <v>218</v>
      </c>
      <c r="M10244" s="72"/>
    </row>
    <row r="10245" spans="2:13" x14ac:dyDescent="0.25">
      <c r="B10245" s="72" t="s">
        <v>143</v>
      </c>
      <c r="C10245" s="72" t="s">
        <v>144</v>
      </c>
      <c r="D10245" s="72" t="s">
        <v>12</v>
      </c>
      <c r="E10245" s="72" t="s">
        <v>282</v>
      </c>
      <c r="F10245" s="73">
        <v>-184</v>
      </c>
      <c r="G10245" s="72" t="s">
        <v>14</v>
      </c>
      <c r="H10245" s="72" t="s">
        <v>15</v>
      </c>
      <c r="I10245" s="72" t="s">
        <v>16</v>
      </c>
      <c r="J10245" s="72" t="s">
        <v>18</v>
      </c>
      <c r="K10245" s="72" t="s">
        <v>147</v>
      </c>
      <c r="L10245" s="72" t="s">
        <v>466</v>
      </c>
      <c r="M10245" s="72"/>
    </row>
    <row r="10246" spans="2:13" x14ac:dyDescent="0.25">
      <c r="B10246" s="72" t="s">
        <v>143</v>
      </c>
      <c r="C10246" s="72" t="s">
        <v>144</v>
      </c>
      <c r="D10246" s="72" t="s">
        <v>12</v>
      </c>
      <c r="E10246" s="72" t="s">
        <v>199</v>
      </c>
      <c r="F10246" s="73">
        <v>2002</v>
      </c>
      <c r="G10246" s="72" t="s">
        <v>14</v>
      </c>
      <c r="H10246" s="72" t="s">
        <v>15</v>
      </c>
      <c r="I10246" s="72" t="s">
        <v>16</v>
      </c>
      <c r="J10246" s="72" t="s">
        <v>18</v>
      </c>
      <c r="K10246" s="72" t="s">
        <v>184</v>
      </c>
      <c r="L10246" s="72" t="s">
        <v>504</v>
      </c>
      <c r="M10246" s="72"/>
    </row>
    <row r="10247" spans="2:13" x14ac:dyDescent="0.25">
      <c r="B10247" s="72" t="s">
        <v>143</v>
      </c>
      <c r="C10247" s="72" t="s">
        <v>144</v>
      </c>
      <c r="D10247" s="72" t="s">
        <v>12</v>
      </c>
      <c r="E10247" s="72" t="s">
        <v>229</v>
      </c>
      <c r="F10247" s="73">
        <v>-602742</v>
      </c>
      <c r="G10247" s="72" t="s">
        <v>14</v>
      </c>
      <c r="H10247" s="72" t="s">
        <v>15</v>
      </c>
      <c r="I10247" s="72" t="s">
        <v>16</v>
      </c>
      <c r="J10247" s="72" t="s">
        <v>18</v>
      </c>
      <c r="K10247" s="72" t="s">
        <v>147</v>
      </c>
      <c r="L10247" s="72" t="s">
        <v>223</v>
      </c>
      <c r="M10247" s="72"/>
    </row>
    <row r="10248" spans="2:13" x14ac:dyDescent="0.25">
      <c r="B10248" s="72" t="s">
        <v>143</v>
      </c>
      <c r="C10248" s="72" t="s">
        <v>144</v>
      </c>
      <c r="D10248" s="72" t="s">
        <v>12</v>
      </c>
      <c r="E10248" s="72" t="s">
        <v>183</v>
      </c>
      <c r="F10248" s="73">
        <v>12408</v>
      </c>
      <c r="G10248" s="72" t="s">
        <v>14</v>
      </c>
      <c r="H10248" s="72" t="s">
        <v>155</v>
      </c>
      <c r="I10248" s="72" t="s">
        <v>16</v>
      </c>
      <c r="J10248" s="72" t="s">
        <v>18</v>
      </c>
      <c r="K10248" s="72" t="s">
        <v>147</v>
      </c>
      <c r="L10248" s="72" t="s">
        <v>417</v>
      </c>
      <c r="M10248" s="72" t="s">
        <v>191</v>
      </c>
    </row>
    <row r="10249" spans="2:13" x14ac:dyDescent="0.25">
      <c r="B10249" s="72" t="s">
        <v>143</v>
      </c>
      <c r="C10249" s="72" t="s">
        <v>144</v>
      </c>
      <c r="D10249" s="72" t="s">
        <v>12</v>
      </c>
      <c r="E10249" s="72" t="s">
        <v>160</v>
      </c>
      <c r="F10249" s="73">
        <v>179598</v>
      </c>
      <c r="G10249" s="72" t="s">
        <v>14</v>
      </c>
      <c r="H10249" s="72" t="s">
        <v>15</v>
      </c>
      <c r="I10249" s="72" t="s">
        <v>16</v>
      </c>
      <c r="J10249" s="72" t="s">
        <v>18</v>
      </c>
      <c r="K10249" s="72" t="s">
        <v>33</v>
      </c>
      <c r="L10249" s="72" t="s">
        <v>179</v>
      </c>
      <c r="M10249" s="72" t="s">
        <v>248</v>
      </c>
    </row>
    <row r="10250" spans="2:13" x14ac:dyDescent="0.25">
      <c r="B10250" s="72" t="s">
        <v>143</v>
      </c>
      <c r="C10250" s="72" t="s">
        <v>144</v>
      </c>
      <c r="D10250" s="72" t="s">
        <v>12</v>
      </c>
      <c r="E10250" s="72" t="s">
        <v>188</v>
      </c>
      <c r="F10250" s="73">
        <v>4603741</v>
      </c>
      <c r="G10250" s="72" t="s">
        <v>14</v>
      </c>
      <c r="H10250" s="72" t="s">
        <v>15</v>
      </c>
      <c r="I10250" s="72" t="s">
        <v>16</v>
      </c>
      <c r="J10250" s="72" t="s">
        <v>18</v>
      </c>
      <c r="K10250" s="72" t="s">
        <v>161</v>
      </c>
      <c r="L10250" s="72" t="s">
        <v>265</v>
      </c>
      <c r="M10250" s="72" t="s">
        <v>163</v>
      </c>
    </row>
    <row r="10251" spans="2:13" x14ac:dyDescent="0.25">
      <c r="B10251" s="72" t="s">
        <v>143</v>
      </c>
      <c r="C10251" s="72" t="s">
        <v>144</v>
      </c>
      <c r="D10251" s="72" t="s">
        <v>12</v>
      </c>
      <c r="E10251" s="72" t="s">
        <v>177</v>
      </c>
      <c r="F10251" s="73">
        <v>14575</v>
      </c>
      <c r="G10251" s="72" t="s">
        <v>14</v>
      </c>
      <c r="H10251" s="72" t="s">
        <v>15</v>
      </c>
      <c r="I10251" s="72" t="s">
        <v>16</v>
      </c>
      <c r="J10251" s="72" t="s">
        <v>18</v>
      </c>
      <c r="K10251" s="72" t="s">
        <v>24</v>
      </c>
      <c r="L10251" s="72" t="s">
        <v>664</v>
      </c>
      <c r="M10251" s="72"/>
    </row>
    <row r="10252" spans="2:13" x14ac:dyDescent="0.25">
      <c r="B10252" s="72" t="s">
        <v>143</v>
      </c>
      <c r="C10252" s="72" t="s">
        <v>144</v>
      </c>
      <c r="D10252" s="72" t="s">
        <v>12</v>
      </c>
      <c r="E10252" s="72" t="s">
        <v>170</v>
      </c>
      <c r="F10252" s="73">
        <v>466</v>
      </c>
      <c r="G10252" s="72" t="s">
        <v>14</v>
      </c>
      <c r="H10252" s="72" t="s">
        <v>15</v>
      </c>
      <c r="I10252" s="72" t="s">
        <v>16</v>
      </c>
      <c r="J10252" s="72" t="s">
        <v>18</v>
      </c>
      <c r="K10252" s="72" t="s">
        <v>147</v>
      </c>
      <c r="L10252" s="72" t="s">
        <v>236</v>
      </c>
      <c r="M10252" s="72" t="s">
        <v>172</v>
      </c>
    </row>
    <row r="10253" spans="2:13" x14ac:dyDescent="0.25">
      <c r="B10253" s="72" t="s">
        <v>143</v>
      </c>
      <c r="C10253" s="72" t="s">
        <v>144</v>
      </c>
      <c r="D10253" s="72" t="s">
        <v>12</v>
      </c>
      <c r="E10253" s="72" t="s">
        <v>175</v>
      </c>
      <c r="F10253" s="73">
        <v>-45812</v>
      </c>
      <c r="G10253" s="72" t="s">
        <v>14</v>
      </c>
      <c r="H10253" s="72" t="s">
        <v>15</v>
      </c>
      <c r="I10253" s="72" t="s">
        <v>16</v>
      </c>
      <c r="J10253" s="72" t="s">
        <v>18</v>
      </c>
      <c r="K10253" s="72" t="s">
        <v>33</v>
      </c>
      <c r="L10253" s="72" t="s">
        <v>491</v>
      </c>
      <c r="M10253" s="72"/>
    </row>
    <row r="10254" spans="2:13" x14ac:dyDescent="0.25">
      <c r="B10254" s="72" t="s">
        <v>143</v>
      </c>
      <c r="C10254" s="72" t="s">
        <v>144</v>
      </c>
      <c r="D10254" s="72" t="s">
        <v>12</v>
      </c>
      <c r="E10254" s="72" t="s">
        <v>199</v>
      </c>
      <c r="F10254" s="73">
        <v>28958</v>
      </c>
      <c r="G10254" s="72" t="s">
        <v>14</v>
      </c>
      <c r="H10254" s="72" t="s">
        <v>15</v>
      </c>
      <c r="I10254" s="72" t="s">
        <v>16</v>
      </c>
      <c r="J10254" s="72" t="s">
        <v>18</v>
      </c>
      <c r="K10254" s="72" t="s">
        <v>147</v>
      </c>
      <c r="L10254" s="72" t="s">
        <v>606</v>
      </c>
      <c r="M10254" s="72"/>
    </row>
    <row r="10255" spans="2:13" x14ac:dyDescent="0.25">
      <c r="B10255" s="72" t="s">
        <v>143</v>
      </c>
      <c r="C10255" s="72" t="s">
        <v>144</v>
      </c>
      <c r="D10255" s="72" t="s">
        <v>12</v>
      </c>
      <c r="E10255" s="72" t="s">
        <v>197</v>
      </c>
      <c r="F10255" s="73">
        <v>1392</v>
      </c>
      <c r="G10255" s="72" t="s">
        <v>14</v>
      </c>
      <c r="H10255" s="72" t="s">
        <v>15</v>
      </c>
      <c r="I10255" s="72" t="s">
        <v>16</v>
      </c>
      <c r="J10255" s="72" t="s">
        <v>18</v>
      </c>
      <c r="K10255" s="72" t="s">
        <v>189</v>
      </c>
      <c r="L10255" s="72" t="s">
        <v>704</v>
      </c>
      <c r="M10255" s="72" t="s">
        <v>151</v>
      </c>
    </row>
    <row r="10256" spans="2:13" x14ac:dyDescent="0.25">
      <c r="B10256" s="72" t="s">
        <v>143</v>
      </c>
      <c r="C10256" s="72" t="s">
        <v>144</v>
      </c>
      <c r="D10256" s="72" t="s">
        <v>12</v>
      </c>
      <c r="E10256" s="72" t="s">
        <v>197</v>
      </c>
      <c r="F10256" s="73">
        <v>1393451</v>
      </c>
      <c r="G10256" s="72" t="s">
        <v>14</v>
      </c>
      <c r="H10256" s="72" t="s">
        <v>15</v>
      </c>
      <c r="I10256" s="72" t="s">
        <v>16</v>
      </c>
      <c r="J10256" s="72" t="s">
        <v>18</v>
      </c>
      <c r="K10256" s="72" t="s">
        <v>147</v>
      </c>
      <c r="L10256" s="72" t="s">
        <v>574</v>
      </c>
      <c r="M10256" s="72" t="s">
        <v>163</v>
      </c>
    </row>
    <row r="10257" spans="2:13" x14ac:dyDescent="0.25">
      <c r="B10257" s="72" t="s">
        <v>143</v>
      </c>
      <c r="C10257" s="72" t="s">
        <v>144</v>
      </c>
      <c r="D10257" s="72" t="s">
        <v>12</v>
      </c>
      <c r="E10257" s="72" t="s">
        <v>227</v>
      </c>
      <c r="F10257" s="73">
        <v>186224</v>
      </c>
      <c r="G10257" s="72" t="s">
        <v>14</v>
      </c>
      <c r="H10257" s="72" t="s">
        <v>155</v>
      </c>
      <c r="I10257" s="72" t="s">
        <v>16</v>
      </c>
      <c r="J10257" s="72" t="s">
        <v>18</v>
      </c>
      <c r="K10257" s="72" t="s">
        <v>147</v>
      </c>
      <c r="L10257" s="72" t="s">
        <v>278</v>
      </c>
      <c r="M10257" s="72" t="s">
        <v>191</v>
      </c>
    </row>
    <row r="10258" spans="2:13" x14ac:dyDescent="0.25">
      <c r="B10258" s="72" t="s">
        <v>143</v>
      </c>
      <c r="C10258" s="72" t="s">
        <v>144</v>
      </c>
      <c r="D10258" s="72" t="s">
        <v>12</v>
      </c>
      <c r="E10258" s="72" t="s">
        <v>229</v>
      </c>
      <c r="F10258" s="73">
        <v>-394</v>
      </c>
      <c r="G10258" s="72" t="s">
        <v>14</v>
      </c>
      <c r="H10258" s="72" t="s">
        <v>15</v>
      </c>
      <c r="I10258" s="72" t="s">
        <v>136</v>
      </c>
      <c r="J10258" s="72" t="s">
        <v>18</v>
      </c>
      <c r="K10258" s="72" t="s">
        <v>21</v>
      </c>
      <c r="L10258" s="72" t="s">
        <v>274</v>
      </c>
      <c r="M10258" s="72"/>
    </row>
    <row r="10259" spans="2:13" x14ac:dyDescent="0.25">
      <c r="B10259" s="72" t="s">
        <v>143</v>
      </c>
      <c r="C10259" s="72" t="s">
        <v>144</v>
      </c>
      <c r="D10259" s="72" t="s">
        <v>12</v>
      </c>
      <c r="E10259" s="72" t="s">
        <v>188</v>
      </c>
      <c r="F10259" s="73">
        <v>88650</v>
      </c>
      <c r="G10259" s="72" t="s">
        <v>14</v>
      </c>
      <c r="H10259" s="72" t="s">
        <v>15</v>
      </c>
      <c r="I10259" s="72" t="s">
        <v>16</v>
      </c>
      <c r="J10259" s="72" t="s">
        <v>371</v>
      </c>
      <c r="K10259" s="72" t="s">
        <v>24</v>
      </c>
      <c r="L10259" s="72" t="s">
        <v>25</v>
      </c>
      <c r="M10259" s="72" t="s">
        <v>151</v>
      </c>
    </row>
    <row r="10260" spans="2:13" x14ac:dyDescent="0.25">
      <c r="B10260" s="72" t="s">
        <v>143</v>
      </c>
      <c r="C10260" s="72" t="s">
        <v>144</v>
      </c>
      <c r="D10260" s="72" t="s">
        <v>12</v>
      </c>
      <c r="E10260" s="72" t="s">
        <v>237</v>
      </c>
      <c r="F10260" s="73">
        <v>73832</v>
      </c>
      <c r="G10260" s="72" t="s">
        <v>14</v>
      </c>
      <c r="H10260" s="72" t="s">
        <v>15</v>
      </c>
      <c r="I10260" s="72" t="s">
        <v>16</v>
      </c>
      <c r="J10260" s="72" t="s">
        <v>18</v>
      </c>
      <c r="K10260" s="72" t="s">
        <v>214</v>
      </c>
      <c r="L10260" s="72" t="s">
        <v>599</v>
      </c>
      <c r="M10260" s="72" t="s">
        <v>191</v>
      </c>
    </row>
    <row r="10261" spans="2:13" x14ac:dyDescent="0.25">
      <c r="B10261" s="72" t="s">
        <v>143</v>
      </c>
      <c r="C10261" s="72" t="s">
        <v>144</v>
      </c>
      <c r="D10261" s="72" t="s">
        <v>12</v>
      </c>
      <c r="E10261" s="72" t="s">
        <v>177</v>
      </c>
      <c r="F10261" s="73">
        <v>621</v>
      </c>
      <c r="G10261" s="72" t="s">
        <v>14</v>
      </c>
      <c r="H10261" s="72" t="s">
        <v>155</v>
      </c>
      <c r="I10261" s="72" t="s">
        <v>16</v>
      </c>
      <c r="J10261" s="72" t="s">
        <v>18</v>
      </c>
      <c r="K10261" s="72" t="s">
        <v>303</v>
      </c>
      <c r="L10261" s="72" t="s">
        <v>304</v>
      </c>
      <c r="M10261" s="72"/>
    </row>
    <row r="10262" spans="2:13" x14ac:dyDescent="0.25">
      <c r="B10262" s="72" t="s">
        <v>143</v>
      </c>
      <c r="C10262" s="72" t="s">
        <v>144</v>
      </c>
      <c r="D10262" s="72" t="s">
        <v>12</v>
      </c>
      <c r="E10262" s="72" t="s">
        <v>229</v>
      </c>
      <c r="F10262" s="73">
        <v>-1775</v>
      </c>
      <c r="G10262" s="72" t="s">
        <v>14</v>
      </c>
      <c r="H10262" s="72" t="s">
        <v>15</v>
      </c>
      <c r="I10262" s="72" t="s">
        <v>16</v>
      </c>
      <c r="J10262" s="72" t="s">
        <v>18</v>
      </c>
      <c r="K10262" s="72" t="s">
        <v>33</v>
      </c>
      <c r="L10262" s="72" t="s">
        <v>231</v>
      </c>
      <c r="M10262" s="72"/>
    </row>
    <row r="10263" spans="2:13" x14ac:dyDescent="0.25">
      <c r="B10263" s="72" t="s">
        <v>143</v>
      </c>
      <c r="C10263" s="72" t="s">
        <v>144</v>
      </c>
      <c r="D10263" s="72" t="s">
        <v>12</v>
      </c>
      <c r="E10263" s="72" t="s">
        <v>152</v>
      </c>
      <c r="F10263" s="73">
        <v>-5296</v>
      </c>
      <c r="G10263" s="72" t="s">
        <v>14</v>
      </c>
      <c r="H10263" s="72" t="s">
        <v>15</v>
      </c>
      <c r="I10263" s="72" t="s">
        <v>16</v>
      </c>
      <c r="J10263" s="72" t="s">
        <v>18</v>
      </c>
      <c r="K10263" s="72" t="s">
        <v>33</v>
      </c>
      <c r="L10263" s="72" t="s">
        <v>485</v>
      </c>
      <c r="M10263" s="72"/>
    </row>
    <row r="10264" spans="2:13" x14ac:dyDescent="0.25">
      <c r="B10264" s="72" t="s">
        <v>143</v>
      </c>
      <c r="C10264" s="72" t="s">
        <v>144</v>
      </c>
      <c r="D10264" s="72" t="s">
        <v>12</v>
      </c>
      <c r="E10264" s="72" t="s">
        <v>219</v>
      </c>
      <c r="F10264" s="73">
        <v>406253</v>
      </c>
      <c r="G10264" s="72" t="s">
        <v>14</v>
      </c>
      <c r="H10264" s="72" t="s">
        <v>15</v>
      </c>
      <c r="I10264" s="72" t="s">
        <v>16</v>
      </c>
      <c r="J10264" s="72" t="s">
        <v>18</v>
      </c>
      <c r="K10264" s="72" t="s">
        <v>257</v>
      </c>
      <c r="L10264" s="72" t="s">
        <v>449</v>
      </c>
      <c r="M10264" s="72"/>
    </row>
    <row r="10265" spans="2:13" x14ac:dyDescent="0.25">
      <c r="B10265" s="72" t="s">
        <v>143</v>
      </c>
      <c r="C10265" s="72" t="s">
        <v>144</v>
      </c>
      <c r="D10265" s="72" t="s">
        <v>12</v>
      </c>
      <c r="E10265" s="72" t="s">
        <v>183</v>
      </c>
      <c r="F10265" s="73">
        <v>149296</v>
      </c>
      <c r="G10265" s="72" t="s">
        <v>14</v>
      </c>
      <c r="H10265" s="72" t="s">
        <v>15</v>
      </c>
      <c r="I10265" s="72" t="s">
        <v>16</v>
      </c>
      <c r="J10265" s="72" t="s">
        <v>18</v>
      </c>
      <c r="K10265" s="72" t="s">
        <v>161</v>
      </c>
      <c r="L10265" s="72" t="s">
        <v>507</v>
      </c>
      <c r="M10265" s="72" t="s">
        <v>248</v>
      </c>
    </row>
    <row r="10266" spans="2:13" x14ac:dyDescent="0.25">
      <c r="B10266" s="72" t="s">
        <v>143</v>
      </c>
      <c r="C10266" s="72" t="s">
        <v>144</v>
      </c>
      <c r="D10266" s="72" t="s">
        <v>12</v>
      </c>
      <c r="E10266" s="72" t="s">
        <v>152</v>
      </c>
      <c r="F10266" s="73">
        <v>-14133</v>
      </c>
      <c r="G10266" s="72" t="s">
        <v>14</v>
      </c>
      <c r="H10266" s="72" t="s">
        <v>15</v>
      </c>
      <c r="I10266" s="72" t="s">
        <v>16</v>
      </c>
      <c r="J10266" s="72" t="s">
        <v>18</v>
      </c>
      <c r="K10266" s="72" t="s">
        <v>24</v>
      </c>
      <c r="L10266" s="72" t="s">
        <v>281</v>
      </c>
      <c r="M10266" s="72"/>
    </row>
    <row r="10267" spans="2:13" x14ac:dyDescent="0.25">
      <c r="B10267" s="72" t="s">
        <v>143</v>
      </c>
      <c r="C10267" s="72" t="s">
        <v>144</v>
      </c>
      <c r="D10267" s="72" t="s">
        <v>12</v>
      </c>
      <c r="E10267" s="72" t="s">
        <v>882</v>
      </c>
      <c r="F10267" s="73">
        <v>31303</v>
      </c>
      <c r="G10267" s="72" t="s">
        <v>14</v>
      </c>
      <c r="H10267" s="72" t="s">
        <v>15</v>
      </c>
      <c r="I10267" s="72" t="s">
        <v>16</v>
      </c>
      <c r="J10267" s="72" t="s">
        <v>18</v>
      </c>
      <c r="K10267" s="72" t="s">
        <v>161</v>
      </c>
      <c r="L10267" s="72" t="s">
        <v>174</v>
      </c>
      <c r="M10267" s="72" t="s">
        <v>191</v>
      </c>
    </row>
    <row r="10268" spans="2:13" x14ac:dyDescent="0.25">
      <c r="B10268" s="72" t="s">
        <v>143</v>
      </c>
      <c r="C10268" s="72" t="s">
        <v>144</v>
      </c>
      <c r="D10268" s="72" t="s">
        <v>12</v>
      </c>
      <c r="E10268" s="72" t="s">
        <v>181</v>
      </c>
      <c r="F10268" s="73">
        <v>-35</v>
      </c>
      <c r="G10268" s="72" t="s">
        <v>14</v>
      </c>
      <c r="H10268" s="72" t="s">
        <v>15</v>
      </c>
      <c r="I10268" s="72" t="s">
        <v>16</v>
      </c>
      <c r="J10268" s="72" t="s">
        <v>18</v>
      </c>
      <c r="K10268" s="72" t="s">
        <v>147</v>
      </c>
      <c r="L10268" s="72" t="s">
        <v>466</v>
      </c>
      <c r="M10268" s="72"/>
    </row>
    <row r="10269" spans="2:13" x14ac:dyDescent="0.25">
      <c r="B10269" s="72" t="s">
        <v>143</v>
      </c>
      <c r="C10269" s="72" t="s">
        <v>144</v>
      </c>
      <c r="D10269" s="72" t="s">
        <v>12</v>
      </c>
      <c r="E10269" s="72" t="s">
        <v>229</v>
      </c>
      <c r="F10269" s="73">
        <v>-2968</v>
      </c>
      <c r="G10269" s="72" t="s">
        <v>14</v>
      </c>
      <c r="H10269" s="72" t="s">
        <v>155</v>
      </c>
      <c r="I10269" s="72" t="s">
        <v>16</v>
      </c>
      <c r="J10269" s="72" t="s">
        <v>18</v>
      </c>
      <c r="K10269" s="72" t="s">
        <v>33</v>
      </c>
      <c r="L10269" s="72" t="s">
        <v>232</v>
      </c>
      <c r="M10269" s="72"/>
    </row>
    <row r="10270" spans="2:13" x14ac:dyDescent="0.25">
      <c r="B10270" s="72" t="s">
        <v>143</v>
      </c>
      <c r="C10270" s="72" t="s">
        <v>144</v>
      </c>
      <c r="D10270" s="72" t="s">
        <v>12</v>
      </c>
      <c r="E10270" s="72" t="s">
        <v>219</v>
      </c>
      <c r="F10270" s="73">
        <v>149679</v>
      </c>
      <c r="G10270" s="72" t="s">
        <v>14</v>
      </c>
      <c r="H10270" s="72" t="s">
        <v>15</v>
      </c>
      <c r="I10270" s="72" t="s">
        <v>16</v>
      </c>
      <c r="J10270" s="72" t="s">
        <v>18</v>
      </c>
      <c r="K10270" s="72" t="s">
        <v>33</v>
      </c>
      <c r="L10270" s="72" t="s">
        <v>596</v>
      </c>
      <c r="M10270" s="72"/>
    </row>
    <row r="10271" spans="2:13" x14ac:dyDescent="0.25">
      <c r="B10271" s="72" t="s">
        <v>143</v>
      </c>
      <c r="C10271" s="72" t="s">
        <v>144</v>
      </c>
      <c r="D10271" s="72" t="s">
        <v>12</v>
      </c>
      <c r="E10271" s="72" t="s">
        <v>219</v>
      </c>
      <c r="F10271" s="73">
        <v>669</v>
      </c>
      <c r="G10271" s="72" t="s">
        <v>14</v>
      </c>
      <c r="H10271" s="72" t="s">
        <v>155</v>
      </c>
      <c r="I10271" s="72" t="s">
        <v>16</v>
      </c>
      <c r="J10271" s="72" t="s">
        <v>18</v>
      </c>
      <c r="K10271" s="72" t="s">
        <v>33</v>
      </c>
      <c r="L10271" s="72" t="s">
        <v>627</v>
      </c>
      <c r="M10271" s="72"/>
    </row>
    <row r="10272" spans="2:13" x14ac:dyDescent="0.25">
      <c r="B10272" s="72" t="s">
        <v>143</v>
      </c>
      <c r="C10272" s="72" t="s">
        <v>144</v>
      </c>
      <c r="D10272" s="72" t="s">
        <v>12</v>
      </c>
      <c r="E10272" s="72" t="s">
        <v>152</v>
      </c>
      <c r="F10272" s="73">
        <v>-578</v>
      </c>
      <c r="G10272" s="72" t="s">
        <v>14</v>
      </c>
      <c r="H10272" s="72" t="s">
        <v>155</v>
      </c>
      <c r="I10272" s="72" t="s">
        <v>16</v>
      </c>
      <c r="J10272" s="72" t="s">
        <v>18</v>
      </c>
      <c r="K10272" s="72" t="s">
        <v>33</v>
      </c>
      <c r="L10272" s="72" t="s">
        <v>544</v>
      </c>
      <c r="M10272" s="72"/>
    </row>
    <row r="10273" spans="2:13" x14ac:dyDescent="0.25">
      <c r="B10273" s="72" t="s">
        <v>143</v>
      </c>
      <c r="C10273" s="72" t="s">
        <v>144</v>
      </c>
      <c r="D10273" s="72" t="s">
        <v>12</v>
      </c>
      <c r="E10273" s="72" t="s">
        <v>197</v>
      </c>
      <c r="F10273" s="73">
        <v>155857</v>
      </c>
      <c r="G10273" s="72" t="s">
        <v>14</v>
      </c>
      <c r="H10273" s="72" t="s">
        <v>155</v>
      </c>
      <c r="I10273" s="72" t="s">
        <v>16</v>
      </c>
      <c r="J10273" s="72" t="s">
        <v>18</v>
      </c>
      <c r="K10273" s="72" t="s">
        <v>33</v>
      </c>
      <c r="L10273" s="72" t="s">
        <v>435</v>
      </c>
      <c r="M10273" s="72" t="s">
        <v>163</v>
      </c>
    </row>
    <row r="10274" spans="2:13" x14ac:dyDescent="0.25">
      <c r="B10274" s="72" t="s">
        <v>143</v>
      </c>
      <c r="C10274" s="72" t="s">
        <v>144</v>
      </c>
      <c r="D10274" s="72" t="s">
        <v>12</v>
      </c>
      <c r="E10274" s="72" t="s">
        <v>229</v>
      </c>
      <c r="F10274" s="73">
        <v>-8705</v>
      </c>
      <c r="G10274" s="72" t="s">
        <v>14</v>
      </c>
      <c r="H10274" s="72" t="s">
        <v>15</v>
      </c>
      <c r="I10274" s="72" t="s">
        <v>16</v>
      </c>
      <c r="J10274" s="72" t="s">
        <v>18</v>
      </c>
      <c r="K10274" s="72" t="s">
        <v>24</v>
      </c>
      <c r="L10274" s="72" t="s">
        <v>794</v>
      </c>
      <c r="M10274" s="72"/>
    </row>
    <row r="10275" spans="2:13" x14ac:dyDescent="0.25">
      <c r="B10275" s="72" t="s">
        <v>143</v>
      </c>
      <c r="C10275" s="72" t="s">
        <v>144</v>
      </c>
      <c r="D10275" s="72" t="s">
        <v>12</v>
      </c>
      <c r="E10275" s="72" t="s">
        <v>154</v>
      </c>
      <c r="F10275" s="73">
        <v>-9</v>
      </c>
      <c r="G10275" s="72" t="s">
        <v>14</v>
      </c>
      <c r="H10275" s="72" t="s">
        <v>15</v>
      </c>
      <c r="I10275" s="72" t="s">
        <v>16</v>
      </c>
      <c r="J10275" s="72" t="s">
        <v>18</v>
      </c>
      <c r="K10275" s="72" t="s">
        <v>184</v>
      </c>
      <c r="L10275" s="72" t="s">
        <v>698</v>
      </c>
      <c r="M10275" s="72"/>
    </row>
    <row r="10276" spans="2:13" x14ac:dyDescent="0.25">
      <c r="B10276" s="72" t="s">
        <v>143</v>
      </c>
      <c r="C10276" s="72" t="s">
        <v>144</v>
      </c>
      <c r="D10276" s="72" t="s">
        <v>12</v>
      </c>
      <c r="E10276" s="72" t="s">
        <v>197</v>
      </c>
      <c r="F10276" s="73">
        <v>67074</v>
      </c>
      <c r="G10276" s="72" t="s">
        <v>14</v>
      </c>
      <c r="H10276" s="72" t="s">
        <v>15</v>
      </c>
      <c r="I10276" s="72" t="s">
        <v>16</v>
      </c>
      <c r="J10276" s="72" t="s">
        <v>18</v>
      </c>
      <c r="K10276" s="72" t="s">
        <v>267</v>
      </c>
      <c r="L10276" s="72" t="s">
        <v>321</v>
      </c>
      <c r="M10276" s="72" t="s">
        <v>163</v>
      </c>
    </row>
    <row r="10277" spans="2:13" x14ac:dyDescent="0.25">
      <c r="B10277" s="72" t="s">
        <v>143</v>
      </c>
      <c r="C10277" s="72" t="s">
        <v>144</v>
      </c>
      <c r="D10277" s="72" t="s">
        <v>12</v>
      </c>
      <c r="E10277" s="72" t="s">
        <v>219</v>
      </c>
      <c r="F10277" s="73">
        <v>1300733</v>
      </c>
      <c r="G10277" s="72" t="s">
        <v>14</v>
      </c>
      <c r="H10277" s="72" t="s">
        <v>15</v>
      </c>
      <c r="I10277" s="72" t="s">
        <v>16</v>
      </c>
      <c r="J10277" s="72" t="s">
        <v>18</v>
      </c>
      <c r="K10277" s="72" t="s">
        <v>184</v>
      </c>
      <c r="L10277" s="72" t="s">
        <v>635</v>
      </c>
      <c r="M10277" s="72"/>
    </row>
    <row r="10278" spans="2:13" x14ac:dyDescent="0.25">
      <c r="B10278" s="72" t="s">
        <v>143</v>
      </c>
      <c r="C10278" s="72" t="s">
        <v>144</v>
      </c>
      <c r="D10278" s="72" t="s">
        <v>12</v>
      </c>
      <c r="E10278" s="72" t="s">
        <v>439</v>
      </c>
      <c r="F10278" s="73">
        <v>4403</v>
      </c>
      <c r="G10278" s="72" t="s">
        <v>14</v>
      </c>
      <c r="H10278" s="72" t="s">
        <v>15</v>
      </c>
      <c r="I10278" s="72" t="s">
        <v>16</v>
      </c>
      <c r="J10278" s="72" t="s">
        <v>18</v>
      </c>
      <c r="K10278" s="72" t="s">
        <v>184</v>
      </c>
      <c r="L10278" s="72" t="s">
        <v>317</v>
      </c>
      <c r="M10278" s="72"/>
    </row>
    <row r="10279" spans="2:13" x14ac:dyDescent="0.25">
      <c r="B10279" s="72" t="s">
        <v>143</v>
      </c>
      <c r="C10279" s="72" t="s">
        <v>144</v>
      </c>
      <c r="D10279" s="72" t="s">
        <v>12</v>
      </c>
      <c r="E10279" s="72" t="s">
        <v>229</v>
      </c>
      <c r="F10279" s="73">
        <v>-49159</v>
      </c>
      <c r="G10279" s="72" t="s">
        <v>14</v>
      </c>
      <c r="H10279" s="72" t="s">
        <v>15</v>
      </c>
      <c r="I10279" s="72" t="s">
        <v>16</v>
      </c>
      <c r="J10279" s="72" t="s">
        <v>18</v>
      </c>
      <c r="K10279" s="72" t="s">
        <v>21</v>
      </c>
      <c r="L10279" s="72" t="s">
        <v>386</v>
      </c>
      <c r="M10279" s="72"/>
    </row>
    <row r="10280" spans="2:13" x14ac:dyDescent="0.25">
      <c r="B10280" s="72" t="s">
        <v>143</v>
      </c>
      <c r="C10280" s="72" t="s">
        <v>144</v>
      </c>
      <c r="D10280" s="72" t="s">
        <v>12</v>
      </c>
      <c r="E10280" s="72" t="s">
        <v>219</v>
      </c>
      <c r="F10280" s="73">
        <v>3287</v>
      </c>
      <c r="G10280" s="72" t="s">
        <v>14</v>
      </c>
      <c r="H10280" s="72" t="s">
        <v>155</v>
      </c>
      <c r="I10280" s="72" t="s">
        <v>16</v>
      </c>
      <c r="J10280" s="72" t="s">
        <v>18</v>
      </c>
      <c r="K10280" s="72" t="s">
        <v>33</v>
      </c>
      <c r="L10280" s="72" t="s">
        <v>286</v>
      </c>
      <c r="M10280" s="72"/>
    </row>
    <row r="10281" spans="2:13" x14ac:dyDescent="0.25">
      <c r="B10281" s="72" t="s">
        <v>143</v>
      </c>
      <c r="C10281" s="72" t="s">
        <v>144</v>
      </c>
      <c r="D10281" s="72" t="s">
        <v>12</v>
      </c>
      <c r="E10281" s="72" t="s">
        <v>229</v>
      </c>
      <c r="F10281" s="73">
        <v>-1142051</v>
      </c>
      <c r="G10281" s="72" t="s">
        <v>14</v>
      </c>
      <c r="H10281" s="72" t="s">
        <v>15</v>
      </c>
      <c r="I10281" s="72" t="s">
        <v>16</v>
      </c>
      <c r="J10281" s="72" t="s">
        <v>18</v>
      </c>
      <c r="K10281" s="72" t="s">
        <v>161</v>
      </c>
      <c r="L10281" s="72" t="s">
        <v>174</v>
      </c>
      <c r="M10281" s="72"/>
    </row>
    <row r="10282" spans="2:13" x14ac:dyDescent="0.25">
      <c r="B10282" s="72" t="s">
        <v>143</v>
      </c>
      <c r="C10282" s="72" t="s">
        <v>144</v>
      </c>
      <c r="D10282" s="72" t="s">
        <v>12</v>
      </c>
      <c r="E10282" s="72" t="s">
        <v>181</v>
      </c>
      <c r="F10282" s="73">
        <v>-556</v>
      </c>
      <c r="G10282" s="72" t="s">
        <v>14</v>
      </c>
      <c r="H10282" s="72" t="s">
        <v>15</v>
      </c>
      <c r="I10282" s="72" t="s">
        <v>16</v>
      </c>
      <c r="J10282" s="72" t="s">
        <v>18</v>
      </c>
      <c r="K10282" s="72" t="s">
        <v>147</v>
      </c>
      <c r="L10282" s="72" t="s">
        <v>278</v>
      </c>
      <c r="M10282" s="72"/>
    </row>
    <row r="10283" spans="2:13" x14ac:dyDescent="0.25">
      <c r="B10283" s="72" t="s">
        <v>143</v>
      </c>
      <c r="C10283" s="72" t="s">
        <v>144</v>
      </c>
      <c r="D10283" s="72" t="s">
        <v>12</v>
      </c>
      <c r="E10283" s="72" t="s">
        <v>157</v>
      </c>
      <c r="F10283" s="73">
        <v>29549</v>
      </c>
      <c r="G10283" s="72" t="s">
        <v>14</v>
      </c>
      <c r="H10283" s="72" t="s">
        <v>15</v>
      </c>
      <c r="I10283" s="72" t="s">
        <v>16</v>
      </c>
      <c r="J10283" s="72" t="s">
        <v>18</v>
      </c>
      <c r="K10283" s="72" t="s">
        <v>33</v>
      </c>
      <c r="L10283" s="72" t="s">
        <v>542</v>
      </c>
      <c r="M10283" s="72" t="s">
        <v>159</v>
      </c>
    </row>
    <row r="10284" spans="2:13" x14ac:dyDescent="0.25">
      <c r="B10284" s="72" t="s">
        <v>143</v>
      </c>
      <c r="C10284" s="72" t="s">
        <v>144</v>
      </c>
      <c r="D10284" s="72" t="s">
        <v>12</v>
      </c>
      <c r="E10284" s="72" t="s">
        <v>177</v>
      </c>
      <c r="F10284" s="73">
        <v>984337</v>
      </c>
      <c r="G10284" s="72" t="s">
        <v>14</v>
      </c>
      <c r="H10284" s="72" t="s">
        <v>15</v>
      </c>
      <c r="I10284" s="72" t="s">
        <v>16</v>
      </c>
      <c r="J10284" s="72" t="s">
        <v>18</v>
      </c>
      <c r="K10284" s="72" t="s">
        <v>147</v>
      </c>
      <c r="L10284" s="72" t="s">
        <v>467</v>
      </c>
      <c r="M10284" s="72"/>
    </row>
    <row r="10285" spans="2:13" x14ac:dyDescent="0.25">
      <c r="B10285" s="72" t="s">
        <v>143</v>
      </c>
      <c r="C10285" s="72" t="s">
        <v>144</v>
      </c>
      <c r="D10285" s="72" t="s">
        <v>12</v>
      </c>
      <c r="E10285" s="72" t="s">
        <v>160</v>
      </c>
      <c r="F10285" s="73">
        <v>169529</v>
      </c>
      <c r="G10285" s="72" t="s">
        <v>14</v>
      </c>
      <c r="H10285" s="72" t="s">
        <v>155</v>
      </c>
      <c r="I10285" s="72" t="s">
        <v>16</v>
      </c>
      <c r="J10285" s="72" t="s">
        <v>18</v>
      </c>
      <c r="K10285" s="72" t="s">
        <v>33</v>
      </c>
      <c r="L10285" s="72" t="s">
        <v>348</v>
      </c>
      <c r="M10285" s="72" t="s">
        <v>248</v>
      </c>
    </row>
    <row r="10286" spans="2:13" x14ac:dyDescent="0.25">
      <c r="B10286" s="72" t="s">
        <v>143</v>
      </c>
      <c r="C10286" s="72" t="s">
        <v>144</v>
      </c>
      <c r="D10286" s="72" t="s">
        <v>12</v>
      </c>
      <c r="E10286" s="72" t="s">
        <v>152</v>
      </c>
      <c r="F10286" s="73">
        <v>-95</v>
      </c>
      <c r="G10286" s="72" t="s">
        <v>14</v>
      </c>
      <c r="H10286" s="72" t="s">
        <v>155</v>
      </c>
      <c r="I10286" s="72" t="s">
        <v>136</v>
      </c>
      <c r="J10286" s="72" t="s">
        <v>18</v>
      </c>
      <c r="K10286" s="72" t="s">
        <v>21</v>
      </c>
      <c r="L10286" s="72" t="s">
        <v>249</v>
      </c>
      <c r="M10286" s="72"/>
    </row>
    <row r="10287" spans="2:13" x14ac:dyDescent="0.25">
      <c r="B10287" s="72" t="s">
        <v>143</v>
      </c>
      <c r="C10287" s="72" t="s">
        <v>144</v>
      </c>
      <c r="D10287" s="72" t="s">
        <v>12</v>
      </c>
      <c r="E10287" s="72" t="s">
        <v>154</v>
      </c>
      <c r="F10287" s="73">
        <v>-36850</v>
      </c>
      <c r="G10287" s="72" t="s">
        <v>14</v>
      </c>
      <c r="H10287" s="72" t="s">
        <v>155</v>
      </c>
      <c r="I10287" s="72" t="s">
        <v>16</v>
      </c>
      <c r="J10287" s="72" t="s">
        <v>18</v>
      </c>
      <c r="K10287" s="72" t="s">
        <v>33</v>
      </c>
      <c r="L10287" s="72" t="s">
        <v>482</v>
      </c>
      <c r="M10287" s="72"/>
    </row>
    <row r="10288" spans="2:13" x14ac:dyDescent="0.25">
      <c r="B10288" s="72" t="s">
        <v>143</v>
      </c>
      <c r="C10288" s="72" t="s">
        <v>144</v>
      </c>
      <c r="D10288" s="72" t="s">
        <v>12</v>
      </c>
      <c r="E10288" s="72" t="s">
        <v>197</v>
      </c>
      <c r="F10288" s="73">
        <v>134464</v>
      </c>
      <c r="G10288" s="72" t="s">
        <v>14</v>
      </c>
      <c r="H10288" s="72" t="s">
        <v>155</v>
      </c>
      <c r="I10288" s="72" t="s">
        <v>16</v>
      </c>
      <c r="J10288" s="72" t="s">
        <v>18</v>
      </c>
      <c r="K10288" s="72" t="s">
        <v>33</v>
      </c>
      <c r="L10288" s="72" t="s">
        <v>453</v>
      </c>
      <c r="M10288" s="72" t="s">
        <v>163</v>
      </c>
    </row>
    <row r="10289" spans="2:13" x14ac:dyDescent="0.25">
      <c r="B10289" s="72" t="s">
        <v>143</v>
      </c>
      <c r="C10289" s="72" t="s">
        <v>144</v>
      </c>
      <c r="D10289" s="72" t="s">
        <v>12</v>
      </c>
      <c r="E10289" s="72" t="s">
        <v>188</v>
      </c>
      <c r="F10289" s="73">
        <v>1041635</v>
      </c>
      <c r="G10289" s="72" t="s">
        <v>14</v>
      </c>
      <c r="H10289" s="72" t="s">
        <v>155</v>
      </c>
      <c r="I10289" s="72" t="s">
        <v>16</v>
      </c>
      <c r="J10289" s="72" t="s">
        <v>18</v>
      </c>
      <c r="K10289" s="72" t="s">
        <v>33</v>
      </c>
      <c r="L10289" s="72" t="s">
        <v>194</v>
      </c>
      <c r="M10289" s="72" t="s">
        <v>151</v>
      </c>
    </row>
    <row r="10290" spans="2:13" x14ac:dyDescent="0.25">
      <c r="B10290" s="72" t="s">
        <v>143</v>
      </c>
      <c r="C10290" s="72" t="s">
        <v>144</v>
      </c>
      <c r="D10290" s="72" t="s">
        <v>12</v>
      </c>
      <c r="E10290" s="72" t="s">
        <v>227</v>
      </c>
      <c r="F10290" s="73">
        <v>1152974</v>
      </c>
      <c r="G10290" s="72" t="s">
        <v>14</v>
      </c>
      <c r="H10290" s="72" t="s">
        <v>15</v>
      </c>
      <c r="I10290" s="72" t="s">
        <v>16</v>
      </c>
      <c r="J10290" s="72" t="s">
        <v>18</v>
      </c>
      <c r="K10290" s="72" t="s">
        <v>33</v>
      </c>
      <c r="L10290" s="72" t="s">
        <v>221</v>
      </c>
      <c r="M10290" s="72" t="s">
        <v>151</v>
      </c>
    </row>
    <row r="10291" spans="2:13" x14ac:dyDescent="0.25">
      <c r="B10291" s="72" t="s">
        <v>143</v>
      </c>
      <c r="C10291" s="72" t="s">
        <v>144</v>
      </c>
      <c r="D10291" s="72" t="s">
        <v>12</v>
      </c>
      <c r="E10291" s="72" t="s">
        <v>152</v>
      </c>
      <c r="F10291" s="73">
        <v>-475</v>
      </c>
      <c r="G10291" s="72" t="s">
        <v>14</v>
      </c>
      <c r="H10291" s="72" t="s">
        <v>155</v>
      </c>
      <c r="I10291" s="72" t="s">
        <v>16</v>
      </c>
      <c r="J10291" s="72" t="s">
        <v>18</v>
      </c>
      <c r="K10291" s="72" t="s">
        <v>33</v>
      </c>
      <c r="L10291" s="72" t="s">
        <v>297</v>
      </c>
      <c r="M10291" s="72"/>
    </row>
    <row r="10292" spans="2:13" x14ac:dyDescent="0.25">
      <c r="B10292" s="72" t="s">
        <v>143</v>
      </c>
      <c r="C10292" s="72" t="s">
        <v>144</v>
      </c>
      <c r="D10292" s="72" t="s">
        <v>12</v>
      </c>
      <c r="E10292" s="72" t="s">
        <v>154</v>
      </c>
      <c r="F10292" s="73">
        <v>-5531</v>
      </c>
      <c r="G10292" s="72" t="s">
        <v>14</v>
      </c>
      <c r="H10292" s="72" t="s">
        <v>15</v>
      </c>
      <c r="I10292" s="72" t="s">
        <v>16</v>
      </c>
      <c r="J10292" s="72" t="s">
        <v>18</v>
      </c>
      <c r="K10292" s="72" t="s">
        <v>33</v>
      </c>
      <c r="L10292" s="72" t="s">
        <v>224</v>
      </c>
      <c r="M10292" s="72"/>
    </row>
    <row r="10293" spans="2:13" x14ac:dyDescent="0.25">
      <c r="B10293" s="72" t="s">
        <v>143</v>
      </c>
      <c r="C10293" s="72" t="s">
        <v>144</v>
      </c>
      <c r="D10293" s="72" t="s">
        <v>12</v>
      </c>
      <c r="E10293" s="72" t="s">
        <v>328</v>
      </c>
      <c r="F10293" s="73">
        <v>194183</v>
      </c>
      <c r="G10293" s="72" t="s">
        <v>14</v>
      </c>
      <c r="H10293" s="72" t="s">
        <v>15</v>
      </c>
      <c r="I10293" s="72" t="s">
        <v>16</v>
      </c>
      <c r="J10293" s="72" t="s">
        <v>18</v>
      </c>
      <c r="K10293" s="72" t="s">
        <v>33</v>
      </c>
      <c r="L10293" s="72" t="s">
        <v>316</v>
      </c>
      <c r="M10293" s="72" t="s">
        <v>159</v>
      </c>
    </row>
    <row r="10294" spans="2:13" x14ac:dyDescent="0.25">
      <c r="B10294" s="72" t="s">
        <v>143</v>
      </c>
      <c r="C10294" s="72" t="s">
        <v>144</v>
      </c>
      <c r="D10294" s="72" t="s">
        <v>12</v>
      </c>
      <c r="E10294" s="72" t="s">
        <v>145</v>
      </c>
      <c r="F10294" s="73">
        <v>-221959</v>
      </c>
      <c r="G10294" s="72" t="s">
        <v>14</v>
      </c>
      <c r="H10294" s="72" t="s">
        <v>155</v>
      </c>
      <c r="I10294" s="72" t="s">
        <v>16</v>
      </c>
      <c r="J10294" s="72" t="s">
        <v>18</v>
      </c>
      <c r="K10294" s="72" t="s">
        <v>33</v>
      </c>
      <c r="L10294" s="72" t="s">
        <v>392</v>
      </c>
      <c r="M10294" s="72"/>
    </row>
    <row r="10295" spans="2:13" x14ac:dyDescent="0.25">
      <c r="B10295" s="72" t="s">
        <v>143</v>
      </c>
      <c r="C10295" s="72" t="s">
        <v>144</v>
      </c>
      <c r="D10295" s="72" t="s">
        <v>12</v>
      </c>
      <c r="E10295" s="72" t="s">
        <v>280</v>
      </c>
      <c r="F10295" s="73">
        <v>108112</v>
      </c>
      <c r="G10295" s="72" t="s">
        <v>14</v>
      </c>
      <c r="H10295" s="72" t="s">
        <v>15</v>
      </c>
      <c r="I10295" s="72" t="s">
        <v>16</v>
      </c>
      <c r="J10295" s="72" t="s">
        <v>18</v>
      </c>
      <c r="K10295" s="72" t="s">
        <v>214</v>
      </c>
      <c r="L10295" s="72" t="s">
        <v>642</v>
      </c>
      <c r="M10295" s="72" t="s">
        <v>159</v>
      </c>
    </row>
    <row r="10296" spans="2:13" x14ac:dyDescent="0.25">
      <c r="B10296" s="72" t="s">
        <v>143</v>
      </c>
      <c r="C10296" s="72" t="s">
        <v>144</v>
      </c>
      <c r="D10296" s="72" t="s">
        <v>12</v>
      </c>
      <c r="E10296" s="72" t="s">
        <v>229</v>
      </c>
      <c r="F10296" s="73">
        <v>-518</v>
      </c>
      <c r="G10296" s="72" t="s">
        <v>14</v>
      </c>
      <c r="H10296" s="72" t="s">
        <v>155</v>
      </c>
      <c r="I10296" s="72" t="s">
        <v>16</v>
      </c>
      <c r="J10296" s="72" t="s">
        <v>18</v>
      </c>
      <c r="K10296" s="72" t="s">
        <v>184</v>
      </c>
      <c r="L10296" s="72" t="s">
        <v>414</v>
      </c>
      <c r="M10296" s="72"/>
    </row>
    <row r="10297" spans="2:13" x14ac:dyDescent="0.25">
      <c r="B10297" s="72" t="s">
        <v>143</v>
      </c>
      <c r="C10297" s="72" t="s">
        <v>144</v>
      </c>
      <c r="D10297" s="72" t="s">
        <v>12</v>
      </c>
      <c r="E10297" s="72" t="s">
        <v>209</v>
      </c>
      <c r="F10297" s="73">
        <v>4123540</v>
      </c>
      <c r="G10297" s="72" t="s">
        <v>14</v>
      </c>
      <c r="H10297" s="72" t="s">
        <v>15</v>
      </c>
      <c r="I10297" s="72" t="s">
        <v>16</v>
      </c>
      <c r="J10297" s="72" t="s">
        <v>18</v>
      </c>
      <c r="K10297" s="72" t="s">
        <v>214</v>
      </c>
      <c r="L10297" s="72" t="s">
        <v>479</v>
      </c>
      <c r="M10297" s="72" t="s">
        <v>203</v>
      </c>
    </row>
    <row r="10298" spans="2:13" x14ac:dyDescent="0.25">
      <c r="B10298" s="72" t="s">
        <v>143</v>
      </c>
      <c r="C10298" s="72" t="s">
        <v>144</v>
      </c>
      <c r="D10298" s="72" t="s">
        <v>12</v>
      </c>
      <c r="E10298" s="72" t="s">
        <v>292</v>
      </c>
      <c r="F10298" s="73">
        <v>3648256</v>
      </c>
      <c r="G10298" s="72" t="s">
        <v>14</v>
      </c>
      <c r="H10298" s="72" t="s">
        <v>15</v>
      </c>
      <c r="I10298" s="72" t="s">
        <v>16</v>
      </c>
      <c r="J10298" s="72" t="s">
        <v>18</v>
      </c>
      <c r="K10298" s="72" t="s">
        <v>205</v>
      </c>
      <c r="L10298" s="72" t="s">
        <v>658</v>
      </c>
      <c r="M10298" s="72" t="s">
        <v>293</v>
      </c>
    </row>
    <row r="10299" spans="2:13" x14ac:dyDescent="0.25">
      <c r="B10299" s="72" t="s">
        <v>143</v>
      </c>
      <c r="C10299" s="72" t="s">
        <v>144</v>
      </c>
      <c r="D10299" s="72" t="s">
        <v>12</v>
      </c>
      <c r="E10299" s="72" t="s">
        <v>292</v>
      </c>
      <c r="F10299" s="73">
        <v>56139</v>
      </c>
      <c r="G10299" s="72" t="s">
        <v>14</v>
      </c>
      <c r="H10299" s="72" t="s">
        <v>15</v>
      </c>
      <c r="I10299" s="72" t="s">
        <v>136</v>
      </c>
      <c r="J10299" s="72" t="s">
        <v>18</v>
      </c>
      <c r="K10299" s="72" t="s">
        <v>165</v>
      </c>
      <c r="L10299" s="72" t="s">
        <v>254</v>
      </c>
      <c r="M10299" s="72" t="s">
        <v>384</v>
      </c>
    </row>
    <row r="10300" spans="2:13" x14ac:dyDescent="0.25">
      <c r="B10300" s="72" t="s">
        <v>143</v>
      </c>
      <c r="C10300" s="72" t="s">
        <v>144</v>
      </c>
      <c r="D10300" s="72" t="s">
        <v>12</v>
      </c>
      <c r="E10300" s="72" t="s">
        <v>177</v>
      </c>
      <c r="F10300" s="73">
        <v>175842</v>
      </c>
      <c r="G10300" s="72" t="s">
        <v>14</v>
      </c>
      <c r="H10300" s="72" t="s">
        <v>155</v>
      </c>
      <c r="I10300" s="72" t="s">
        <v>16</v>
      </c>
      <c r="J10300" s="72" t="s">
        <v>18</v>
      </c>
      <c r="K10300" s="72" t="s">
        <v>33</v>
      </c>
      <c r="L10300" s="72" t="s">
        <v>289</v>
      </c>
      <c r="M10300" s="72"/>
    </row>
    <row r="10301" spans="2:13" x14ac:dyDescent="0.25">
      <c r="B10301" s="72" t="s">
        <v>143</v>
      </c>
      <c r="C10301" s="72" t="s">
        <v>144</v>
      </c>
      <c r="D10301" s="72" t="s">
        <v>12</v>
      </c>
      <c r="E10301" s="72" t="s">
        <v>145</v>
      </c>
      <c r="F10301" s="73">
        <v>-196734</v>
      </c>
      <c r="G10301" s="72" t="s">
        <v>14</v>
      </c>
      <c r="H10301" s="72" t="s">
        <v>15</v>
      </c>
      <c r="I10301" s="72" t="s">
        <v>16</v>
      </c>
      <c r="J10301" s="72" t="s">
        <v>18</v>
      </c>
      <c r="K10301" s="72" t="s">
        <v>267</v>
      </c>
      <c r="L10301" s="72" t="s">
        <v>576</v>
      </c>
      <c r="M10301" s="72"/>
    </row>
    <row r="10302" spans="2:13" x14ac:dyDescent="0.25">
      <c r="B10302" s="72" t="s">
        <v>143</v>
      </c>
      <c r="C10302" s="72" t="s">
        <v>144</v>
      </c>
      <c r="D10302" s="72" t="s">
        <v>12</v>
      </c>
      <c r="E10302" s="72" t="s">
        <v>183</v>
      </c>
      <c r="F10302" s="73">
        <v>5802</v>
      </c>
      <c r="G10302" s="72" t="s">
        <v>14</v>
      </c>
      <c r="H10302" s="72" t="s">
        <v>155</v>
      </c>
      <c r="I10302" s="72" t="s">
        <v>16</v>
      </c>
      <c r="J10302" s="72" t="s">
        <v>18</v>
      </c>
      <c r="K10302" s="72" t="s">
        <v>267</v>
      </c>
      <c r="L10302" s="72" t="s">
        <v>308</v>
      </c>
      <c r="M10302" s="72" t="s">
        <v>151</v>
      </c>
    </row>
    <row r="10303" spans="2:13" x14ac:dyDescent="0.25">
      <c r="B10303" s="72" t="s">
        <v>143</v>
      </c>
      <c r="C10303" s="72" t="s">
        <v>144</v>
      </c>
      <c r="D10303" s="72" t="s">
        <v>12</v>
      </c>
      <c r="E10303" s="72" t="s">
        <v>229</v>
      </c>
      <c r="F10303" s="73">
        <v>-8933</v>
      </c>
      <c r="G10303" s="72" t="s">
        <v>14</v>
      </c>
      <c r="H10303" s="72" t="s">
        <v>155</v>
      </c>
      <c r="I10303" s="72" t="s">
        <v>16</v>
      </c>
      <c r="J10303" s="72" t="s">
        <v>18</v>
      </c>
      <c r="K10303" s="72" t="s">
        <v>21</v>
      </c>
      <c r="L10303" s="72" t="s">
        <v>291</v>
      </c>
      <c r="M10303" s="72"/>
    </row>
    <row r="10304" spans="2:13" x14ac:dyDescent="0.25">
      <c r="B10304" s="72" t="s">
        <v>143</v>
      </c>
      <c r="C10304" s="72" t="s">
        <v>144</v>
      </c>
      <c r="D10304" s="72" t="s">
        <v>12</v>
      </c>
      <c r="E10304" s="72" t="s">
        <v>188</v>
      </c>
      <c r="F10304" s="73">
        <v>6707945</v>
      </c>
      <c r="G10304" s="72" t="s">
        <v>14</v>
      </c>
      <c r="H10304" s="72" t="s">
        <v>155</v>
      </c>
      <c r="I10304" s="72" t="s">
        <v>16</v>
      </c>
      <c r="J10304" s="72" t="s">
        <v>18</v>
      </c>
      <c r="K10304" s="72" t="s">
        <v>33</v>
      </c>
      <c r="L10304" s="72" t="s">
        <v>34</v>
      </c>
      <c r="M10304" s="72" t="s">
        <v>163</v>
      </c>
    </row>
    <row r="10305" spans="2:13" x14ac:dyDescent="0.25">
      <c r="B10305" s="72" t="s">
        <v>143</v>
      </c>
      <c r="C10305" s="72" t="s">
        <v>144</v>
      </c>
      <c r="D10305" s="72" t="s">
        <v>12</v>
      </c>
      <c r="E10305" s="72" t="s">
        <v>594</v>
      </c>
      <c r="F10305" s="73">
        <v>143189</v>
      </c>
      <c r="G10305" s="72" t="s">
        <v>14</v>
      </c>
      <c r="H10305" s="72" t="s">
        <v>155</v>
      </c>
      <c r="I10305" s="72" t="s">
        <v>16</v>
      </c>
      <c r="J10305" s="72" t="s">
        <v>18</v>
      </c>
      <c r="K10305" s="72" t="s">
        <v>33</v>
      </c>
      <c r="L10305" s="72" t="s">
        <v>176</v>
      </c>
      <c r="M10305" s="72" t="s">
        <v>522</v>
      </c>
    </row>
    <row r="10306" spans="2:13" x14ac:dyDescent="0.25">
      <c r="B10306" s="72" t="s">
        <v>143</v>
      </c>
      <c r="C10306" s="72" t="s">
        <v>144</v>
      </c>
      <c r="D10306" s="72" t="s">
        <v>12</v>
      </c>
      <c r="E10306" s="72" t="s">
        <v>152</v>
      </c>
      <c r="F10306" s="73">
        <v>-13100</v>
      </c>
      <c r="G10306" s="72" t="s">
        <v>14</v>
      </c>
      <c r="H10306" s="72" t="s">
        <v>155</v>
      </c>
      <c r="I10306" s="72" t="s">
        <v>16</v>
      </c>
      <c r="J10306" s="72" t="s">
        <v>18</v>
      </c>
      <c r="K10306" s="72" t="s">
        <v>33</v>
      </c>
      <c r="L10306" s="72" t="s">
        <v>739</v>
      </c>
      <c r="M10306" s="72"/>
    </row>
    <row r="10307" spans="2:13" x14ac:dyDescent="0.25">
      <c r="B10307" s="72" t="s">
        <v>143</v>
      </c>
      <c r="C10307" s="72" t="s">
        <v>144</v>
      </c>
      <c r="D10307" s="72" t="s">
        <v>12</v>
      </c>
      <c r="E10307" s="72" t="s">
        <v>439</v>
      </c>
      <c r="F10307" s="73">
        <v>200431</v>
      </c>
      <c r="G10307" s="72" t="s">
        <v>14</v>
      </c>
      <c r="H10307" s="72" t="s">
        <v>15</v>
      </c>
      <c r="I10307" s="72" t="s">
        <v>16</v>
      </c>
      <c r="J10307" s="72" t="s">
        <v>18</v>
      </c>
      <c r="K10307" s="72" t="s">
        <v>205</v>
      </c>
      <c r="L10307" s="72" t="s">
        <v>401</v>
      </c>
      <c r="M10307" s="72"/>
    </row>
    <row r="10308" spans="2:13" x14ac:dyDescent="0.25">
      <c r="B10308" s="72" t="s">
        <v>143</v>
      </c>
      <c r="C10308" s="72" t="s">
        <v>144</v>
      </c>
      <c r="D10308" s="72" t="s">
        <v>12</v>
      </c>
      <c r="E10308" s="72" t="s">
        <v>219</v>
      </c>
      <c r="F10308" s="73">
        <v>5135</v>
      </c>
      <c r="G10308" s="72" t="s">
        <v>14</v>
      </c>
      <c r="H10308" s="72" t="s">
        <v>15</v>
      </c>
      <c r="I10308" s="72" t="s">
        <v>16</v>
      </c>
      <c r="J10308" s="72" t="s">
        <v>371</v>
      </c>
      <c r="K10308" s="72" t="s">
        <v>147</v>
      </c>
      <c r="L10308" s="72" t="s">
        <v>370</v>
      </c>
      <c r="M10308" s="72"/>
    </row>
    <row r="10309" spans="2:13" x14ac:dyDescent="0.25">
      <c r="B10309" s="72" t="s">
        <v>143</v>
      </c>
      <c r="C10309" s="72" t="s">
        <v>144</v>
      </c>
      <c r="D10309" s="72" t="s">
        <v>12</v>
      </c>
      <c r="E10309" s="72" t="s">
        <v>177</v>
      </c>
      <c r="F10309" s="73">
        <v>218525</v>
      </c>
      <c r="G10309" s="72" t="s">
        <v>14</v>
      </c>
      <c r="H10309" s="72" t="s">
        <v>15</v>
      </c>
      <c r="I10309" s="72" t="s">
        <v>16</v>
      </c>
      <c r="J10309" s="72" t="s">
        <v>18</v>
      </c>
      <c r="K10309" s="72" t="s">
        <v>33</v>
      </c>
      <c r="L10309" s="72" t="s">
        <v>490</v>
      </c>
      <c r="M10309" s="72"/>
    </row>
    <row r="10310" spans="2:13" x14ac:dyDescent="0.25">
      <c r="B10310" s="72" t="s">
        <v>143</v>
      </c>
      <c r="C10310" s="72" t="s">
        <v>144</v>
      </c>
      <c r="D10310" s="72" t="s">
        <v>12</v>
      </c>
      <c r="E10310" s="72" t="s">
        <v>219</v>
      </c>
      <c r="F10310" s="73">
        <v>13</v>
      </c>
      <c r="G10310" s="72" t="s">
        <v>14</v>
      </c>
      <c r="H10310" s="72" t="s">
        <v>15</v>
      </c>
      <c r="I10310" s="72" t="s">
        <v>136</v>
      </c>
      <c r="J10310" s="72" t="s">
        <v>18</v>
      </c>
      <c r="K10310" s="72" t="s">
        <v>184</v>
      </c>
      <c r="L10310" s="72" t="s">
        <v>317</v>
      </c>
      <c r="M10310" s="72"/>
    </row>
    <row r="10311" spans="2:13" x14ac:dyDescent="0.25">
      <c r="B10311" s="72" t="s">
        <v>143</v>
      </c>
      <c r="C10311" s="72" t="s">
        <v>144</v>
      </c>
      <c r="D10311" s="72" t="s">
        <v>12</v>
      </c>
      <c r="E10311" s="72" t="s">
        <v>229</v>
      </c>
      <c r="F10311" s="73">
        <v>-26671</v>
      </c>
      <c r="G10311" s="72" t="s">
        <v>14</v>
      </c>
      <c r="H10311" s="72" t="s">
        <v>15</v>
      </c>
      <c r="I10311" s="72" t="s">
        <v>16</v>
      </c>
      <c r="J10311" s="72" t="s">
        <v>18</v>
      </c>
      <c r="K10311" s="72" t="s">
        <v>147</v>
      </c>
      <c r="L10311" s="72" t="s">
        <v>666</v>
      </c>
      <c r="M10311" s="72"/>
    </row>
    <row r="10312" spans="2:13" x14ac:dyDescent="0.25">
      <c r="B10312" s="72" t="s">
        <v>143</v>
      </c>
      <c r="C10312" s="72" t="s">
        <v>144</v>
      </c>
      <c r="D10312" s="72" t="s">
        <v>12</v>
      </c>
      <c r="E10312" s="72" t="s">
        <v>152</v>
      </c>
      <c r="F10312" s="73">
        <v>-96781</v>
      </c>
      <c r="G10312" s="72" t="s">
        <v>14</v>
      </c>
      <c r="H10312" s="72" t="s">
        <v>15</v>
      </c>
      <c r="I10312" s="72" t="s">
        <v>16</v>
      </c>
      <c r="J10312" s="72" t="s">
        <v>18</v>
      </c>
      <c r="K10312" s="72" t="s">
        <v>214</v>
      </c>
      <c r="L10312" s="72" t="s">
        <v>599</v>
      </c>
      <c r="M10312" s="72"/>
    </row>
    <row r="10313" spans="2:13" x14ac:dyDescent="0.25">
      <c r="B10313" s="72" t="s">
        <v>143</v>
      </c>
      <c r="C10313" s="72" t="s">
        <v>144</v>
      </c>
      <c r="D10313" s="72" t="s">
        <v>12</v>
      </c>
      <c r="E10313" s="72" t="s">
        <v>177</v>
      </c>
      <c r="F10313" s="73">
        <v>217697</v>
      </c>
      <c r="G10313" s="72" t="s">
        <v>14</v>
      </c>
      <c r="H10313" s="72" t="s">
        <v>15</v>
      </c>
      <c r="I10313" s="72" t="s">
        <v>16</v>
      </c>
      <c r="J10313" s="72" t="s">
        <v>18</v>
      </c>
      <c r="K10313" s="72" t="s">
        <v>21</v>
      </c>
      <c r="L10313" s="72" t="s">
        <v>515</v>
      </c>
      <c r="M10313" s="72"/>
    </row>
    <row r="10314" spans="2:13" x14ac:dyDescent="0.25">
      <c r="B10314" s="72" t="s">
        <v>143</v>
      </c>
      <c r="C10314" s="72" t="s">
        <v>144</v>
      </c>
      <c r="D10314" s="72" t="s">
        <v>12</v>
      </c>
      <c r="E10314" s="72" t="s">
        <v>219</v>
      </c>
      <c r="F10314" s="73">
        <v>347673</v>
      </c>
      <c r="G10314" s="72" t="s">
        <v>14</v>
      </c>
      <c r="H10314" s="72" t="s">
        <v>155</v>
      </c>
      <c r="I10314" s="72" t="s">
        <v>136</v>
      </c>
      <c r="J10314" s="72" t="s">
        <v>18</v>
      </c>
      <c r="K10314" s="72" t="s">
        <v>267</v>
      </c>
      <c r="L10314" s="72" t="s">
        <v>452</v>
      </c>
      <c r="M10314" s="72"/>
    </row>
    <row r="10315" spans="2:13" x14ac:dyDescent="0.25">
      <c r="B10315" s="72" t="s">
        <v>143</v>
      </c>
      <c r="C10315" s="72" t="s">
        <v>144</v>
      </c>
      <c r="D10315" s="72" t="s">
        <v>12</v>
      </c>
      <c r="E10315" s="72" t="s">
        <v>157</v>
      </c>
      <c r="F10315" s="73">
        <v>4234495</v>
      </c>
      <c r="G10315" s="72" t="s">
        <v>14</v>
      </c>
      <c r="H10315" s="72" t="s">
        <v>15</v>
      </c>
      <c r="I10315" s="72" t="s">
        <v>16</v>
      </c>
      <c r="J10315" s="72" t="s">
        <v>18</v>
      </c>
      <c r="K10315" s="72" t="s">
        <v>147</v>
      </c>
      <c r="L10315" s="72" t="s">
        <v>225</v>
      </c>
      <c r="M10315" s="72" t="s">
        <v>334</v>
      </c>
    </row>
    <row r="10316" spans="2:13" x14ac:dyDescent="0.25">
      <c r="B10316" s="72" t="s">
        <v>143</v>
      </c>
      <c r="C10316" s="72" t="s">
        <v>144</v>
      </c>
      <c r="D10316" s="72" t="s">
        <v>12</v>
      </c>
      <c r="E10316" s="72" t="s">
        <v>181</v>
      </c>
      <c r="F10316" s="73">
        <v>-278</v>
      </c>
      <c r="G10316" s="72" t="s">
        <v>14</v>
      </c>
      <c r="H10316" s="72" t="s">
        <v>15</v>
      </c>
      <c r="I10316" s="72" t="s">
        <v>16</v>
      </c>
      <c r="J10316" s="72" t="s">
        <v>18</v>
      </c>
      <c r="K10316" s="72" t="s">
        <v>33</v>
      </c>
      <c r="L10316" s="72" t="s">
        <v>409</v>
      </c>
      <c r="M10316" s="72"/>
    </row>
    <row r="10317" spans="2:13" x14ac:dyDescent="0.25">
      <c r="B10317" s="72" t="s">
        <v>143</v>
      </c>
      <c r="C10317" s="72" t="s">
        <v>144</v>
      </c>
      <c r="D10317" s="72" t="s">
        <v>12</v>
      </c>
      <c r="E10317" s="72" t="s">
        <v>177</v>
      </c>
      <c r="F10317" s="73">
        <v>64893</v>
      </c>
      <c r="G10317" s="72" t="s">
        <v>14</v>
      </c>
      <c r="H10317" s="72" t="s">
        <v>15</v>
      </c>
      <c r="I10317" s="72" t="s">
        <v>16</v>
      </c>
      <c r="J10317" s="72" t="s">
        <v>18</v>
      </c>
      <c r="K10317" s="72" t="s">
        <v>24</v>
      </c>
      <c r="L10317" s="72" t="s">
        <v>799</v>
      </c>
      <c r="M10317" s="72"/>
    </row>
    <row r="10318" spans="2:13" x14ac:dyDescent="0.25">
      <c r="B10318" s="72" t="s">
        <v>143</v>
      </c>
      <c r="C10318" s="72" t="s">
        <v>144</v>
      </c>
      <c r="D10318" s="72" t="s">
        <v>12</v>
      </c>
      <c r="E10318" s="72" t="s">
        <v>197</v>
      </c>
      <c r="F10318" s="73">
        <v>941366</v>
      </c>
      <c r="G10318" s="72" t="s">
        <v>14</v>
      </c>
      <c r="H10318" s="72" t="s">
        <v>15</v>
      </c>
      <c r="I10318" s="72" t="s">
        <v>16</v>
      </c>
      <c r="J10318" s="72" t="s">
        <v>18</v>
      </c>
      <c r="K10318" s="72" t="s">
        <v>161</v>
      </c>
      <c r="L10318" s="72" t="s">
        <v>643</v>
      </c>
      <c r="M10318" s="72" t="s">
        <v>163</v>
      </c>
    </row>
    <row r="10319" spans="2:13" x14ac:dyDescent="0.25">
      <c r="B10319" s="72" t="s">
        <v>143</v>
      </c>
      <c r="C10319" s="72" t="s">
        <v>144</v>
      </c>
      <c r="D10319" s="72" t="s">
        <v>12</v>
      </c>
      <c r="E10319" s="72" t="s">
        <v>725</v>
      </c>
      <c r="F10319" s="73">
        <v>-6742</v>
      </c>
      <c r="G10319" s="72" t="s">
        <v>14</v>
      </c>
      <c r="H10319" s="72" t="s">
        <v>155</v>
      </c>
      <c r="I10319" s="72" t="s">
        <v>136</v>
      </c>
      <c r="J10319" s="72" t="s">
        <v>18</v>
      </c>
      <c r="K10319" s="72"/>
      <c r="L10319" s="72"/>
      <c r="M10319" s="72"/>
    </row>
    <row r="10320" spans="2:13" x14ac:dyDescent="0.25">
      <c r="B10320" s="72" t="s">
        <v>143</v>
      </c>
      <c r="C10320" s="72" t="s">
        <v>144</v>
      </c>
      <c r="D10320" s="72" t="s">
        <v>12</v>
      </c>
      <c r="E10320" s="72" t="s">
        <v>183</v>
      </c>
      <c r="F10320" s="73">
        <v>740452</v>
      </c>
      <c r="G10320" s="72" t="s">
        <v>14</v>
      </c>
      <c r="H10320" s="72" t="s">
        <v>15</v>
      </c>
      <c r="I10320" s="72" t="s">
        <v>16</v>
      </c>
      <c r="J10320" s="72" t="s">
        <v>18</v>
      </c>
      <c r="K10320" s="72" t="s">
        <v>147</v>
      </c>
      <c r="L10320" s="72" t="s">
        <v>148</v>
      </c>
      <c r="M10320" s="72" t="s">
        <v>163</v>
      </c>
    </row>
    <row r="10321" spans="2:13" x14ac:dyDescent="0.25">
      <c r="B10321" s="72" t="s">
        <v>143</v>
      </c>
      <c r="C10321" s="72" t="s">
        <v>144</v>
      </c>
      <c r="D10321" s="72" t="s">
        <v>12</v>
      </c>
      <c r="E10321" s="72" t="s">
        <v>181</v>
      </c>
      <c r="F10321" s="73">
        <v>-1294</v>
      </c>
      <c r="G10321" s="72" t="s">
        <v>14</v>
      </c>
      <c r="H10321" s="72" t="s">
        <v>155</v>
      </c>
      <c r="I10321" s="72" t="s">
        <v>16</v>
      </c>
      <c r="J10321" s="72" t="s">
        <v>18</v>
      </c>
      <c r="K10321" s="72" t="s">
        <v>33</v>
      </c>
      <c r="L10321" s="72" t="s">
        <v>510</v>
      </c>
      <c r="M10321" s="72"/>
    </row>
    <row r="10322" spans="2:13" x14ac:dyDescent="0.25">
      <c r="B10322" s="72" t="s">
        <v>143</v>
      </c>
      <c r="C10322" s="72" t="s">
        <v>144</v>
      </c>
      <c r="D10322" s="72" t="s">
        <v>12</v>
      </c>
      <c r="E10322" s="72" t="s">
        <v>213</v>
      </c>
      <c r="F10322" s="73">
        <v>24620</v>
      </c>
      <c r="G10322" s="72" t="s">
        <v>14</v>
      </c>
      <c r="H10322" s="72" t="s">
        <v>15</v>
      </c>
      <c r="I10322" s="72" t="s">
        <v>16</v>
      </c>
      <c r="J10322" s="72" t="s">
        <v>18</v>
      </c>
      <c r="K10322" s="72" t="s">
        <v>214</v>
      </c>
      <c r="L10322" s="72" t="s">
        <v>665</v>
      </c>
      <c r="M10322" s="72" t="s">
        <v>163</v>
      </c>
    </row>
    <row r="10323" spans="2:13" x14ac:dyDescent="0.25">
      <c r="B10323" s="72" t="s">
        <v>143</v>
      </c>
      <c r="C10323" s="72" t="s">
        <v>144</v>
      </c>
      <c r="D10323" s="72" t="s">
        <v>12</v>
      </c>
      <c r="E10323" s="72" t="s">
        <v>177</v>
      </c>
      <c r="F10323" s="73">
        <v>40141</v>
      </c>
      <c r="G10323" s="72" t="s">
        <v>14</v>
      </c>
      <c r="H10323" s="72" t="s">
        <v>155</v>
      </c>
      <c r="I10323" s="72" t="s">
        <v>16</v>
      </c>
      <c r="J10323" s="72" t="s">
        <v>18</v>
      </c>
      <c r="K10323" s="72" t="s">
        <v>184</v>
      </c>
      <c r="L10323" s="72" t="s">
        <v>356</v>
      </c>
      <c r="M10323" s="72"/>
    </row>
    <row r="10324" spans="2:13" x14ac:dyDescent="0.25">
      <c r="B10324" s="72" t="s">
        <v>143</v>
      </c>
      <c r="C10324" s="72" t="s">
        <v>144</v>
      </c>
      <c r="D10324" s="72" t="s">
        <v>12</v>
      </c>
      <c r="E10324" s="72" t="s">
        <v>197</v>
      </c>
      <c r="F10324" s="73">
        <v>205725</v>
      </c>
      <c r="G10324" s="72" t="s">
        <v>14</v>
      </c>
      <c r="H10324" s="72" t="s">
        <v>15</v>
      </c>
      <c r="I10324" s="72" t="s">
        <v>16</v>
      </c>
      <c r="J10324" s="72" t="s">
        <v>18</v>
      </c>
      <c r="K10324" s="72" t="s">
        <v>27</v>
      </c>
      <c r="L10324" s="72" t="s">
        <v>469</v>
      </c>
      <c r="M10324" s="72" t="s">
        <v>163</v>
      </c>
    </row>
    <row r="10325" spans="2:13" x14ac:dyDescent="0.25">
      <c r="B10325" s="72" t="s">
        <v>143</v>
      </c>
      <c r="C10325" s="72" t="s">
        <v>144</v>
      </c>
      <c r="D10325" s="72" t="s">
        <v>12</v>
      </c>
      <c r="E10325" s="72" t="s">
        <v>164</v>
      </c>
      <c r="F10325" s="73">
        <v>-546</v>
      </c>
      <c r="G10325" s="72" t="s">
        <v>14</v>
      </c>
      <c r="H10325" s="72" t="s">
        <v>15</v>
      </c>
      <c r="I10325" s="72" t="s">
        <v>16</v>
      </c>
      <c r="J10325" s="72" t="s">
        <v>18</v>
      </c>
      <c r="K10325" s="72" t="s">
        <v>147</v>
      </c>
      <c r="L10325" s="72" t="s">
        <v>606</v>
      </c>
      <c r="M10325" s="72"/>
    </row>
    <row r="10326" spans="2:13" x14ac:dyDescent="0.25">
      <c r="B10326" s="72" t="s">
        <v>143</v>
      </c>
      <c r="C10326" s="72" t="s">
        <v>144</v>
      </c>
      <c r="D10326" s="72" t="s">
        <v>12</v>
      </c>
      <c r="E10326" s="72" t="s">
        <v>199</v>
      </c>
      <c r="F10326" s="73">
        <v>2275</v>
      </c>
      <c r="G10326" s="72" t="s">
        <v>14</v>
      </c>
      <c r="H10326" s="72" t="s">
        <v>155</v>
      </c>
      <c r="I10326" s="72" t="s">
        <v>136</v>
      </c>
      <c r="J10326" s="72" t="s">
        <v>18</v>
      </c>
      <c r="K10326" s="72" t="s">
        <v>21</v>
      </c>
      <c r="L10326" s="72" t="s">
        <v>249</v>
      </c>
      <c r="M10326" s="72"/>
    </row>
    <row r="10327" spans="2:13" x14ac:dyDescent="0.25">
      <c r="B10327" s="72" t="s">
        <v>143</v>
      </c>
      <c r="C10327" s="72" t="s">
        <v>144</v>
      </c>
      <c r="D10327" s="72" t="s">
        <v>12</v>
      </c>
      <c r="E10327" s="72" t="s">
        <v>219</v>
      </c>
      <c r="F10327" s="73">
        <v>57557</v>
      </c>
      <c r="G10327" s="72" t="s">
        <v>14</v>
      </c>
      <c r="H10327" s="72" t="s">
        <v>155</v>
      </c>
      <c r="I10327" s="72" t="s">
        <v>136</v>
      </c>
      <c r="J10327" s="72" t="s">
        <v>18</v>
      </c>
      <c r="K10327" s="72" t="s">
        <v>267</v>
      </c>
      <c r="L10327" s="72" t="s">
        <v>603</v>
      </c>
      <c r="M10327" s="72"/>
    </row>
    <row r="10328" spans="2:13" x14ac:dyDescent="0.25">
      <c r="B10328" s="72" t="s">
        <v>143</v>
      </c>
      <c r="C10328" s="72" t="s">
        <v>144</v>
      </c>
      <c r="D10328" s="72" t="s">
        <v>12</v>
      </c>
      <c r="E10328" s="72" t="s">
        <v>219</v>
      </c>
      <c r="F10328" s="73">
        <v>2115872</v>
      </c>
      <c r="G10328" s="72" t="s">
        <v>14</v>
      </c>
      <c r="H10328" s="72" t="s">
        <v>15</v>
      </c>
      <c r="I10328" s="72" t="s">
        <v>16</v>
      </c>
      <c r="J10328" s="72" t="s">
        <v>18</v>
      </c>
      <c r="K10328" s="72" t="s">
        <v>189</v>
      </c>
      <c r="L10328" s="72" t="s">
        <v>324</v>
      </c>
      <c r="M10328" s="72"/>
    </row>
    <row r="10329" spans="2:13" x14ac:dyDescent="0.25">
      <c r="B10329" s="72" t="s">
        <v>143</v>
      </c>
      <c r="C10329" s="72" t="s">
        <v>144</v>
      </c>
      <c r="D10329" s="72" t="s">
        <v>12</v>
      </c>
      <c r="E10329" s="72" t="s">
        <v>328</v>
      </c>
      <c r="F10329" s="73">
        <v>25230</v>
      </c>
      <c r="G10329" s="72" t="s">
        <v>14</v>
      </c>
      <c r="H10329" s="72" t="s">
        <v>15</v>
      </c>
      <c r="I10329" s="72" t="s">
        <v>16</v>
      </c>
      <c r="J10329" s="72" t="s">
        <v>18</v>
      </c>
      <c r="K10329" s="72" t="s">
        <v>267</v>
      </c>
      <c r="L10329" s="72" t="s">
        <v>313</v>
      </c>
      <c r="M10329" s="72" t="s">
        <v>159</v>
      </c>
    </row>
    <row r="10330" spans="2:13" x14ac:dyDescent="0.25">
      <c r="B10330" s="72" t="s">
        <v>143</v>
      </c>
      <c r="C10330" s="72" t="s">
        <v>144</v>
      </c>
      <c r="D10330" s="72" t="s">
        <v>12</v>
      </c>
      <c r="E10330" s="72" t="s">
        <v>157</v>
      </c>
      <c r="F10330" s="73">
        <v>95592</v>
      </c>
      <c r="G10330" s="72" t="s">
        <v>14</v>
      </c>
      <c r="H10330" s="72" t="s">
        <v>15</v>
      </c>
      <c r="I10330" s="72" t="s">
        <v>16</v>
      </c>
      <c r="J10330" s="72" t="s">
        <v>18</v>
      </c>
      <c r="K10330" s="72" t="s">
        <v>214</v>
      </c>
      <c r="L10330" s="72" t="s">
        <v>590</v>
      </c>
      <c r="M10330" s="72" t="s">
        <v>159</v>
      </c>
    </row>
    <row r="10331" spans="2:13" x14ac:dyDescent="0.25">
      <c r="B10331" s="72" t="s">
        <v>143</v>
      </c>
      <c r="C10331" s="72" t="s">
        <v>144</v>
      </c>
      <c r="D10331" s="72" t="s">
        <v>12</v>
      </c>
      <c r="E10331" s="72" t="s">
        <v>197</v>
      </c>
      <c r="F10331" s="73">
        <v>312058</v>
      </c>
      <c r="G10331" s="72" t="s">
        <v>14</v>
      </c>
      <c r="H10331" s="72" t="s">
        <v>15</v>
      </c>
      <c r="I10331" s="72" t="s">
        <v>16</v>
      </c>
      <c r="J10331" s="72" t="s">
        <v>18</v>
      </c>
      <c r="K10331" s="72" t="s">
        <v>214</v>
      </c>
      <c r="L10331" s="72" t="s">
        <v>678</v>
      </c>
      <c r="M10331" s="72" t="s">
        <v>191</v>
      </c>
    </row>
    <row r="10332" spans="2:13" x14ac:dyDescent="0.25">
      <c r="B10332" s="72" t="s">
        <v>143</v>
      </c>
      <c r="C10332" s="72" t="s">
        <v>144</v>
      </c>
      <c r="D10332" s="72" t="s">
        <v>12</v>
      </c>
      <c r="E10332" s="72" t="s">
        <v>229</v>
      </c>
      <c r="F10332" s="73">
        <v>-748</v>
      </c>
      <c r="G10332" s="72" t="s">
        <v>14</v>
      </c>
      <c r="H10332" s="72" t="s">
        <v>155</v>
      </c>
      <c r="I10332" s="72" t="s">
        <v>136</v>
      </c>
      <c r="J10332" s="72" t="s">
        <v>18</v>
      </c>
      <c r="K10332" s="72" t="s">
        <v>267</v>
      </c>
      <c r="L10332" s="72" t="s">
        <v>673</v>
      </c>
      <c r="M10332" s="72"/>
    </row>
    <row r="10333" spans="2:13" x14ac:dyDescent="0.25">
      <c r="B10333" s="72" t="s">
        <v>143</v>
      </c>
      <c r="C10333" s="72" t="s">
        <v>144</v>
      </c>
      <c r="D10333" s="72" t="s">
        <v>12</v>
      </c>
      <c r="E10333" s="72" t="s">
        <v>181</v>
      </c>
      <c r="F10333" s="73">
        <v>-47</v>
      </c>
      <c r="G10333" s="72" t="s">
        <v>14</v>
      </c>
      <c r="H10333" s="72" t="s">
        <v>15</v>
      </c>
      <c r="I10333" s="72" t="s">
        <v>16</v>
      </c>
      <c r="J10333" s="72" t="s">
        <v>18</v>
      </c>
      <c r="K10333" s="72" t="s">
        <v>33</v>
      </c>
      <c r="L10333" s="72" t="s">
        <v>153</v>
      </c>
      <c r="M10333" s="72"/>
    </row>
    <row r="10334" spans="2:13" x14ac:dyDescent="0.25">
      <c r="B10334" s="72" t="s">
        <v>143</v>
      </c>
      <c r="C10334" s="72" t="s">
        <v>144</v>
      </c>
      <c r="D10334" s="72" t="s">
        <v>12</v>
      </c>
      <c r="E10334" s="72" t="s">
        <v>227</v>
      </c>
      <c r="F10334" s="73">
        <v>28691</v>
      </c>
      <c r="G10334" s="72" t="s">
        <v>14</v>
      </c>
      <c r="H10334" s="72" t="s">
        <v>155</v>
      </c>
      <c r="I10334" s="72" t="s">
        <v>16</v>
      </c>
      <c r="J10334" s="72" t="s">
        <v>18</v>
      </c>
      <c r="K10334" s="72" t="s">
        <v>33</v>
      </c>
      <c r="L10334" s="72" t="s">
        <v>397</v>
      </c>
      <c r="M10334" s="72" t="s">
        <v>151</v>
      </c>
    </row>
    <row r="10335" spans="2:13" x14ac:dyDescent="0.25">
      <c r="B10335" s="72" t="s">
        <v>143</v>
      </c>
      <c r="C10335" s="72" t="s">
        <v>144</v>
      </c>
      <c r="D10335" s="72" t="s">
        <v>12</v>
      </c>
      <c r="E10335" s="72" t="s">
        <v>154</v>
      </c>
      <c r="F10335" s="73">
        <v>-3</v>
      </c>
      <c r="G10335" s="72" t="s">
        <v>14</v>
      </c>
      <c r="H10335" s="72" t="s">
        <v>15</v>
      </c>
      <c r="I10335" s="72" t="s">
        <v>16</v>
      </c>
      <c r="J10335" s="72" t="s">
        <v>18</v>
      </c>
      <c r="K10335" s="72" t="s">
        <v>147</v>
      </c>
      <c r="L10335" s="72" t="s">
        <v>309</v>
      </c>
      <c r="M10335" s="72"/>
    </row>
    <row r="10336" spans="2:13" x14ac:dyDescent="0.25">
      <c r="B10336" s="72" t="s">
        <v>143</v>
      </c>
      <c r="C10336" s="72" t="s">
        <v>144</v>
      </c>
      <c r="D10336" s="72" t="s">
        <v>12</v>
      </c>
      <c r="E10336" s="72" t="s">
        <v>219</v>
      </c>
      <c r="F10336" s="73">
        <v>4</v>
      </c>
      <c r="G10336" s="72" t="s">
        <v>14</v>
      </c>
      <c r="H10336" s="72" t="s">
        <v>15</v>
      </c>
      <c r="I10336" s="72" t="s">
        <v>16</v>
      </c>
      <c r="J10336" s="72" t="s">
        <v>18</v>
      </c>
      <c r="K10336" s="72" t="s">
        <v>303</v>
      </c>
      <c r="L10336" s="72" t="s">
        <v>357</v>
      </c>
      <c r="M10336" s="72"/>
    </row>
    <row r="10337" spans="2:13" x14ac:dyDescent="0.25">
      <c r="B10337" s="72" t="s">
        <v>143</v>
      </c>
      <c r="C10337" s="72" t="s">
        <v>144</v>
      </c>
      <c r="D10337" s="72" t="s">
        <v>12</v>
      </c>
      <c r="E10337" s="72" t="s">
        <v>199</v>
      </c>
      <c r="F10337" s="73">
        <v>465060</v>
      </c>
      <c r="G10337" s="72" t="s">
        <v>14</v>
      </c>
      <c r="H10337" s="72" t="s">
        <v>15</v>
      </c>
      <c r="I10337" s="72" t="s">
        <v>16</v>
      </c>
      <c r="J10337" s="72" t="s">
        <v>18</v>
      </c>
      <c r="K10337" s="72" t="s">
        <v>147</v>
      </c>
      <c r="L10337" s="72" t="s">
        <v>378</v>
      </c>
      <c r="M10337" s="72"/>
    </row>
    <row r="10338" spans="2:13" x14ac:dyDescent="0.25">
      <c r="B10338" s="72" t="s">
        <v>143</v>
      </c>
      <c r="C10338" s="72" t="s">
        <v>144</v>
      </c>
      <c r="D10338" s="72" t="s">
        <v>12</v>
      </c>
      <c r="E10338" s="72" t="s">
        <v>145</v>
      </c>
      <c r="F10338" s="73">
        <v>-329</v>
      </c>
      <c r="G10338" s="72" t="s">
        <v>14</v>
      </c>
      <c r="H10338" s="72" t="s">
        <v>155</v>
      </c>
      <c r="I10338" s="72" t="s">
        <v>16</v>
      </c>
      <c r="J10338" s="72" t="s">
        <v>18</v>
      </c>
      <c r="K10338" s="72" t="s">
        <v>33</v>
      </c>
      <c r="L10338" s="72" t="s">
        <v>156</v>
      </c>
      <c r="M10338" s="72"/>
    </row>
    <row r="10339" spans="2:13" x14ac:dyDescent="0.25">
      <c r="B10339" s="72" t="s">
        <v>143</v>
      </c>
      <c r="C10339" s="72" t="s">
        <v>144</v>
      </c>
      <c r="D10339" s="72" t="s">
        <v>12</v>
      </c>
      <c r="E10339" s="72" t="s">
        <v>335</v>
      </c>
      <c r="F10339" s="73">
        <v>6888868</v>
      </c>
      <c r="G10339" s="72" t="s">
        <v>14</v>
      </c>
      <c r="H10339" s="72" t="s">
        <v>15</v>
      </c>
      <c r="I10339" s="72" t="s">
        <v>16</v>
      </c>
      <c r="J10339" s="72" t="s">
        <v>18</v>
      </c>
      <c r="K10339" s="72" t="s">
        <v>27</v>
      </c>
      <c r="L10339" s="72" t="s">
        <v>572</v>
      </c>
      <c r="M10339" s="72" t="s">
        <v>334</v>
      </c>
    </row>
    <row r="10340" spans="2:13" x14ac:dyDescent="0.25">
      <c r="B10340" s="72" t="s">
        <v>143</v>
      </c>
      <c r="C10340" s="72" t="s">
        <v>144</v>
      </c>
      <c r="D10340" s="72" t="s">
        <v>12</v>
      </c>
      <c r="E10340" s="72" t="s">
        <v>152</v>
      </c>
      <c r="F10340" s="73">
        <v>-99695</v>
      </c>
      <c r="G10340" s="72" t="s">
        <v>14</v>
      </c>
      <c r="H10340" s="72" t="s">
        <v>15</v>
      </c>
      <c r="I10340" s="72" t="s">
        <v>16</v>
      </c>
      <c r="J10340" s="72" t="s">
        <v>18</v>
      </c>
      <c r="K10340" s="72" t="s">
        <v>21</v>
      </c>
      <c r="L10340" s="72" t="s">
        <v>352</v>
      </c>
      <c r="M10340" s="72"/>
    </row>
    <row r="10341" spans="2:13" x14ac:dyDescent="0.25">
      <c r="B10341" s="72" t="s">
        <v>143</v>
      </c>
      <c r="C10341" s="72" t="s">
        <v>144</v>
      </c>
      <c r="D10341" s="72" t="s">
        <v>12</v>
      </c>
      <c r="E10341" s="72" t="s">
        <v>181</v>
      </c>
      <c r="F10341" s="73">
        <v>-824</v>
      </c>
      <c r="G10341" s="72" t="s">
        <v>14</v>
      </c>
      <c r="H10341" s="72" t="s">
        <v>15</v>
      </c>
      <c r="I10341" s="72" t="s">
        <v>16</v>
      </c>
      <c r="J10341" s="72" t="s">
        <v>18</v>
      </c>
      <c r="K10341" s="72" t="s">
        <v>267</v>
      </c>
      <c r="L10341" s="72" t="s">
        <v>579</v>
      </c>
      <c r="M10341" s="72"/>
    </row>
    <row r="10342" spans="2:13" x14ac:dyDescent="0.25">
      <c r="B10342" s="72" t="s">
        <v>143</v>
      </c>
      <c r="C10342" s="72" t="s">
        <v>144</v>
      </c>
      <c r="D10342" s="72" t="s">
        <v>12</v>
      </c>
      <c r="E10342" s="72" t="s">
        <v>197</v>
      </c>
      <c r="F10342" s="73">
        <v>420572</v>
      </c>
      <c r="G10342" s="72" t="s">
        <v>14</v>
      </c>
      <c r="H10342" s="72" t="s">
        <v>155</v>
      </c>
      <c r="I10342" s="72" t="s">
        <v>16</v>
      </c>
      <c r="J10342" s="72" t="s">
        <v>18</v>
      </c>
      <c r="K10342" s="72" t="s">
        <v>147</v>
      </c>
      <c r="L10342" s="72" t="s">
        <v>454</v>
      </c>
      <c r="M10342" s="72" t="s">
        <v>191</v>
      </c>
    </row>
    <row r="10343" spans="2:13" x14ac:dyDescent="0.25">
      <c r="B10343" s="72" t="s">
        <v>143</v>
      </c>
      <c r="C10343" s="72" t="s">
        <v>144</v>
      </c>
      <c r="D10343" s="72" t="s">
        <v>12</v>
      </c>
      <c r="E10343" s="72" t="s">
        <v>199</v>
      </c>
      <c r="F10343" s="73">
        <v>2278</v>
      </c>
      <c r="G10343" s="72" t="s">
        <v>14</v>
      </c>
      <c r="H10343" s="72" t="s">
        <v>155</v>
      </c>
      <c r="I10343" s="72" t="s">
        <v>16</v>
      </c>
      <c r="J10343" s="72" t="s">
        <v>18</v>
      </c>
      <c r="K10343" s="72" t="s">
        <v>147</v>
      </c>
      <c r="L10343" s="72" t="s">
        <v>388</v>
      </c>
      <c r="M10343" s="72"/>
    </row>
    <row r="10344" spans="2:13" x14ac:dyDescent="0.25">
      <c r="B10344" s="72" t="s">
        <v>143</v>
      </c>
      <c r="C10344" s="72" t="s">
        <v>144</v>
      </c>
      <c r="D10344" s="72" t="s">
        <v>12</v>
      </c>
      <c r="E10344" s="72" t="s">
        <v>229</v>
      </c>
      <c r="F10344" s="73">
        <v>-107</v>
      </c>
      <c r="G10344" s="72" t="s">
        <v>14</v>
      </c>
      <c r="H10344" s="72" t="s">
        <v>15</v>
      </c>
      <c r="I10344" s="72" t="s">
        <v>136</v>
      </c>
      <c r="J10344" s="72" t="s">
        <v>18</v>
      </c>
      <c r="K10344" s="72" t="s">
        <v>21</v>
      </c>
      <c r="L10344" s="72" t="s">
        <v>645</v>
      </c>
      <c r="M10344" s="72"/>
    </row>
    <row r="10345" spans="2:13" x14ac:dyDescent="0.25">
      <c r="B10345" s="72" t="s">
        <v>143</v>
      </c>
      <c r="C10345" s="72" t="s">
        <v>144</v>
      </c>
      <c r="D10345" s="72" t="s">
        <v>12</v>
      </c>
      <c r="E10345" s="72" t="s">
        <v>152</v>
      </c>
      <c r="F10345" s="73">
        <v>-16497</v>
      </c>
      <c r="G10345" s="72" t="s">
        <v>14</v>
      </c>
      <c r="H10345" s="72" t="s">
        <v>15</v>
      </c>
      <c r="I10345" s="72" t="s">
        <v>16</v>
      </c>
      <c r="J10345" s="72" t="s">
        <v>18</v>
      </c>
      <c r="K10345" s="72" t="s">
        <v>33</v>
      </c>
      <c r="L10345" s="72" t="s">
        <v>326</v>
      </c>
      <c r="M10345" s="72"/>
    </row>
    <row r="10346" spans="2:13" x14ac:dyDescent="0.25">
      <c r="B10346" s="72" t="s">
        <v>143</v>
      </c>
      <c r="C10346" s="72" t="s">
        <v>144</v>
      </c>
      <c r="D10346" s="72" t="s">
        <v>12</v>
      </c>
      <c r="E10346" s="72" t="s">
        <v>181</v>
      </c>
      <c r="F10346" s="73">
        <v>-250</v>
      </c>
      <c r="G10346" s="72" t="s">
        <v>14</v>
      </c>
      <c r="H10346" s="72" t="s">
        <v>155</v>
      </c>
      <c r="I10346" s="72" t="s">
        <v>16</v>
      </c>
      <c r="J10346" s="72" t="s">
        <v>18</v>
      </c>
      <c r="K10346" s="72" t="s">
        <v>33</v>
      </c>
      <c r="L10346" s="72" t="s">
        <v>362</v>
      </c>
      <c r="M10346" s="72"/>
    </row>
    <row r="10347" spans="2:13" x14ac:dyDescent="0.25">
      <c r="B10347" s="72" t="s">
        <v>143</v>
      </c>
      <c r="C10347" s="72" t="s">
        <v>144</v>
      </c>
      <c r="D10347" s="72" t="s">
        <v>12</v>
      </c>
      <c r="E10347" s="72" t="s">
        <v>219</v>
      </c>
      <c r="F10347" s="73">
        <v>5574</v>
      </c>
      <c r="G10347" s="72" t="s">
        <v>14</v>
      </c>
      <c r="H10347" s="72" t="s">
        <v>155</v>
      </c>
      <c r="I10347" s="72" t="s">
        <v>16</v>
      </c>
      <c r="J10347" s="72" t="s">
        <v>18</v>
      </c>
      <c r="K10347" s="72" t="s">
        <v>147</v>
      </c>
      <c r="L10347" s="72" t="s">
        <v>247</v>
      </c>
      <c r="M10347" s="72"/>
    </row>
    <row r="10348" spans="2:13" x14ac:dyDescent="0.25">
      <c r="B10348" s="72" t="s">
        <v>143</v>
      </c>
      <c r="C10348" s="72" t="s">
        <v>144</v>
      </c>
      <c r="D10348" s="72" t="s">
        <v>12</v>
      </c>
      <c r="E10348" s="72" t="s">
        <v>227</v>
      </c>
      <c r="F10348" s="73">
        <v>360485</v>
      </c>
      <c r="G10348" s="72" t="s">
        <v>14</v>
      </c>
      <c r="H10348" s="72" t="s">
        <v>155</v>
      </c>
      <c r="I10348" s="72" t="s">
        <v>16</v>
      </c>
      <c r="J10348" s="72" t="s">
        <v>18</v>
      </c>
      <c r="K10348" s="72" t="s">
        <v>33</v>
      </c>
      <c r="L10348" s="72" t="s">
        <v>289</v>
      </c>
      <c r="M10348" s="72" t="s">
        <v>191</v>
      </c>
    </row>
    <row r="10349" spans="2:13" x14ac:dyDescent="0.25">
      <c r="B10349" s="72" t="s">
        <v>143</v>
      </c>
      <c r="C10349" s="72" t="s">
        <v>144</v>
      </c>
      <c r="D10349" s="72" t="s">
        <v>12</v>
      </c>
      <c r="E10349" s="72" t="s">
        <v>160</v>
      </c>
      <c r="F10349" s="73">
        <v>16143</v>
      </c>
      <c r="G10349" s="72" t="s">
        <v>14</v>
      </c>
      <c r="H10349" s="72" t="s">
        <v>15</v>
      </c>
      <c r="I10349" s="72" t="s">
        <v>16</v>
      </c>
      <c r="J10349" s="72" t="s">
        <v>18</v>
      </c>
      <c r="K10349" s="72" t="s">
        <v>24</v>
      </c>
      <c r="L10349" s="72" t="s">
        <v>685</v>
      </c>
      <c r="M10349" s="72" t="s">
        <v>163</v>
      </c>
    </row>
    <row r="10350" spans="2:13" x14ac:dyDescent="0.25">
      <c r="B10350" s="72" t="s">
        <v>143</v>
      </c>
      <c r="C10350" s="72" t="s">
        <v>144</v>
      </c>
      <c r="D10350" s="72" t="s">
        <v>12</v>
      </c>
      <c r="E10350" s="72" t="s">
        <v>282</v>
      </c>
      <c r="F10350" s="73">
        <v>-214</v>
      </c>
      <c r="G10350" s="72" t="s">
        <v>14</v>
      </c>
      <c r="H10350" s="72" t="s">
        <v>15</v>
      </c>
      <c r="I10350" s="72" t="s">
        <v>16</v>
      </c>
      <c r="J10350" s="72" t="s">
        <v>18</v>
      </c>
      <c r="K10350" s="72" t="s">
        <v>24</v>
      </c>
      <c r="L10350" s="72" t="s">
        <v>540</v>
      </c>
      <c r="M10350" s="72"/>
    </row>
    <row r="10351" spans="2:13" x14ac:dyDescent="0.25">
      <c r="B10351" s="72" t="s">
        <v>143</v>
      </c>
      <c r="C10351" s="72" t="s">
        <v>144</v>
      </c>
      <c r="D10351" s="72" t="s">
        <v>12</v>
      </c>
      <c r="E10351" s="72" t="s">
        <v>149</v>
      </c>
      <c r="F10351" s="73">
        <v>1526080</v>
      </c>
      <c r="G10351" s="72" t="s">
        <v>14</v>
      </c>
      <c r="H10351" s="72" t="s">
        <v>155</v>
      </c>
      <c r="I10351" s="72" t="s">
        <v>16</v>
      </c>
      <c r="J10351" s="72" t="s">
        <v>18</v>
      </c>
      <c r="K10351" s="72" t="s">
        <v>33</v>
      </c>
      <c r="L10351" s="72" t="s">
        <v>521</v>
      </c>
      <c r="M10351" s="72" t="s">
        <v>151</v>
      </c>
    </row>
    <row r="10352" spans="2:13" x14ac:dyDescent="0.25">
      <c r="B10352" s="72" t="s">
        <v>143</v>
      </c>
      <c r="C10352" s="72" t="s">
        <v>144</v>
      </c>
      <c r="D10352" s="72" t="s">
        <v>12</v>
      </c>
      <c r="E10352" s="72" t="s">
        <v>209</v>
      </c>
      <c r="F10352" s="73">
        <v>3365066</v>
      </c>
      <c r="G10352" s="72" t="s">
        <v>14</v>
      </c>
      <c r="H10352" s="72" t="s">
        <v>15</v>
      </c>
      <c r="I10352" s="72" t="s">
        <v>16</v>
      </c>
      <c r="J10352" s="72" t="s">
        <v>18</v>
      </c>
      <c r="K10352" s="72" t="s">
        <v>168</v>
      </c>
      <c r="L10352" s="72" t="s">
        <v>296</v>
      </c>
      <c r="M10352" s="72" t="s">
        <v>334</v>
      </c>
    </row>
    <row r="10353" spans="2:13" x14ac:dyDescent="0.25">
      <c r="B10353" s="72" t="s">
        <v>143</v>
      </c>
      <c r="C10353" s="72" t="s">
        <v>144</v>
      </c>
      <c r="D10353" s="72" t="s">
        <v>12</v>
      </c>
      <c r="E10353" s="72" t="s">
        <v>292</v>
      </c>
      <c r="F10353" s="73">
        <v>11752900</v>
      </c>
      <c r="G10353" s="72" t="s">
        <v>14</v>
      </c>
      <c r="H10353" s="72" t="s">
        <v>15</v>
      </c>
      <c r="I10353" s="72" t="s">
        <v>16</v>
      </c>
      <c r="J10353" s="72" t="s">
        <v>18</v>
      </c>
      <c r="K10353" s="72" t="s">
        <v>165</v>
      </c>
      <c r="L10353" s="72" t="s">
        <v>243</v>
      </c>
      <c r="M10353" s="72" t="s">
        <v>424</v>
      </c>
    </row>
    <row r="10354" spans="2:13" x14ac:dyDescent="0.25">
      <c r="B10354" s="72" t="s">
        <v>143</v>
      </c>
      <c r="C10354" s="72" t="s">
        <v>144</v>
      </c>
      <c r="D10354" s="72" t="s">
        <v>12</v>
      </c>
      <c r="E10354" s="72" t="s">
        <v>188</v>
      </c>
      <c r="F10354" s="73">
        <v>866563</v>
      </c>
      <c r="G10354" s="72" t="s">
        <v>14</v>
      </c>
      <c r="H10354" s="72" t="s">
        <v>15</v>
      </c>
      <c r="I10354" s="72" t="s">
        <v>16</v>
      </c>
      <c r="J10354" s="72" t="s">
        <v>18</v>
      </c>
      <c r="K10354" s="72" t="s">
        <v>267</v>
      </c>
      <c r="L10354" s="72" t="s">
        <v>579</v>
      </c>
      <c r="M10354" s="72" t="s">
        <v>191</v>
      </c>
    </row>
    <row r="10355" spans="2:13" x14ac:dyDescent="0.25">
      <c r="B10355" s="72" t="s">
        <v>143</v>
      </c>
      <c r="C10355" s="72" t="s">
        <v>144</v>
      </c>
      <c r="D10355" s="72" t="s">
        <v>12</v>
      </c>
      <c r="E10355" s="72" t="s">
        <v>154</v>
      </c>
      <c r="F10355" s="73">
        <v>-7063</v>
      </c>
      <c r="G10355" s="72" t="s">
        <v>14</v>
      </c>
      <c r="H10355" s="72" t="s">
        <v>15</v>
      </c>
      <c r="I10355" s="72" t="s">
        <v>16</v>
      </c>
      <c r="J10355" s="72" t="s">
        <v>18</v>
      </c>
      <c r="K10355" s="72" t="s">
        <v>214</v>
      </c>
      <c r="L10355" s="72" t="s">
        <v>642</v>
      </c>
      <c r="M10355" s="72"/>
    </row>
    <row r="10356" spans="2:13" x14ac:dyDescent="0.25">
      <c r="B10356" s="72" t="s">
        <v>143</v>
      </c>
      <c r="C10356" s="72" t="s">
        <v>144</v>
      </c>
      <c r="D10356" s="72" t="s">
        <v>12</v>
      </c>
      <c r="E10356" s="72" t="s">
        <v>188</v>
      </c>
      <c r="F10356" s="73">
        <v>833263</v>
      </c>
      <c r="G10356" s="72" t="s">
        <v>14</v>
      </c>
      <c r="H10356" s="72" t="s">
        <v>155</v>
      </c>
      <c r="I10356" s="72" t="s">
        <v>16</v>
      </c>
      <c r="J10356" s="72" t="s">
        <v>18</v>
      </c>
      <c r="K10356" s="72" t="s">
        <v>147</v>
      </c>
      <c r="L10356" s="72" t="s">
        <v>390</v>
      </c>
      <c r="M10356" s="72" t="s">
        <v>163</v>
      </c>
    </row>
    <row r="10357" spans="2:13" x14ac:dyDescent="0.25">
      <c r="B10357" s="72" t="s">
        <v>143</v>
      </c>
      <c r="C10357" s="72" t="s">
        <v>144</v>
      </c>
      <c r="D10357" s="72" t="s">
        <v>12</v>
      </c>
      <c r="E10357" s="72" t="s">
        <v>188</v>
      </c>
      <c r="F10357" s="73">
        <v>19595082</v>
      </c>
      <c r="G10357" s="72" t="s">
        <v>14</v>
      </c>
      <c r="H10357" s="72" t="s">
        <v>15</v>
      </c>
      <c r="I10357" s="72" t="s">
        <v>136</v>
      </c>
      <c r="J10357" s="72" t="s">
        <v>18</v>
      </c>
      <c r="K10357" s="72" t="s">
        <v>184</v>
      </c>
      <c r="L10357" s="72" t="s">
        <v>204</v>
      </c>
      <c r="M10357" s="72" t="s">
        <v>191</v>
      </c>
    </row>
    <row r="10358" spans="2:13" x14ac:dyDescent="0.25">
      <c r="B10358" s="72" t="s">
        <v>143</v>
      </c>
      <c r="C10358" s="72" t="s">
        <v>144</v>
      </c>
      <c r="D10358" s="72" t="s">
        <v>12</v>
      </c>
      <c r="E10358" s="72" t="s">
        <v>160</v>
      </c>
      <c r="F10358" s="73">
        <v>177634</v>
      </c>
      <c r="G10358" s="72" t="s">
        <v>14</v>
      </c>
      <c r="H10358" s="72" t="s">
        <v>15</v>
      </c>
      <c r="I10358" s="72" t="s">
        <v>16</v>
      </c>
      <c r="J10358" s="72" t="s">
        <v>18</v>
      </c>
      <c r="K10358" s="72" t="s">
        <v>214</v>
      </c>
      <c r="L10358" s="72" t="s">
        <v>640</v>
      </c>
      <c r="M10358" s="72" t="s">
        <v>248</v>
      </c>
    </row>
    <row r="10359" spans="2:13" x14ac:dyDescent="0.25">
      <c r="B10359" s="72" t="s">
        <v>143</v>
      </c>
      <c r="C10359" s="72" t="s">
        <v>144</v>
      </c>
      <c r="D10359" s="72" t="s">
        <v>12</v>
      </c>
      <c r="E10359" s="72" t="s">
        <v>152</v>
      </c>
      <c r="F10359" s="73">
        <v>-31</v>
      </c>
      <c r="G10359" s="72" t="s">
        <v>14</v>
      </c>
      <c r="H10359" s="72" t="s">
        <v>155</v>
      </c>
      <c r="I10359" s="72" t="s">
        <v>16</v>
      </c>
      <c r="J10359" s="72" t="s">
        <v>18</v>
      </c>
      <c r="K10359" s="72" t="s">
        <v>33</v>
      </c>
      <c r="L10359" s="72" t="s">
        <v>802</v>
      </c>
      <c r="M10359" s="72"/>
    </row>
    <row r="10360" spans="2:13" x14ac:dyDescent="0.25">
      <c r="B10360" s="72" t="s">
        <v>143</v>
      </c>
      <c r="C10360" s="72" t="s">
        <v>144</v>
      </c>
      <c r="D10360" s="72" t="s">
        <v>12</v>
      </c>
      <c r="E10360" s="72" t="s">
        <v>282</v>
      </c>
      <c r="F10360" s="73">
        <v>-1899</v>
      </c>
      <c r="G10360" s="72" t="s">
        <v>14</v>
      </c>
      <c r="H10360" s="72" t="s">
        <v>15</v>
      </c>
      <c r="I10360" s="72" t="s">
        <v>16</v>
      </c>
      <c r="J10360" s="72" t="s">
        <v>18</v>
      </c>
      <c r="K10360" s="72" t="s">
        <v>147</v>
      </c>
      <c r="L10360" s="72" t="s">
        <v>370</v>
      </c>
      <c r="M10360" s="72"/>
    </row>
    <row r="10361" spans="2:13" x14ac:dyDescent="0.25">
      <c r="B10361" s="72" t="s">
        <v>143</v>
      </c>
      <c r="C10361" s="72" t="s">
        <v>144</v>
      </c>
      <c r="D10361" s="72" t="s">
        <v>12</v>
      </c>
      <c r="E10361" s="72" t="s">
        <v>145</v>
      </c>
      <c r="F10361" s="73">
        <v>-1743</v>
      </c>
      <c r="G10361" s="72" t="s">
        <v>14</v>
      </c>
      <c r="H10361" s="72" t="s">
        <v>15</v>
      </c>
      <c r="I10361" s="72" t="s">
        <v>16</v>
      </c>
      <c r="J10361" s="72" t="s">
        <v>18</v>
      </c>
      <c r="K10361" s="72" t="s">
        <v>24</v>
      </c>
      <c r="L10361" s="72" t="s">
        <v>664</v>
      </c>
      <c r="M10361" s="72"/>
    </row>
    <row r="10362" spans="2:13" x14ac:dyDescent="0.25">
      <c r="B10362" s="72" t="s">
        <v>143</v>
      </c>
      <c r="C10362" s="72" t="s">
        <v>144</v>
      </c>
      <c r="D10362" s="72" t="s">
        <v>12</v>
      </c>
      <c r="E10362" s="72" t="s">
        <v>328</v>
      </c>
      <c r="F10362" s="73">
        <v>98992</v>
      </c>
      <c r="G10362" s="72" t="s">
        <v>14</v>
      </c>
      <c r="H10362" s="72" t="s">
        <v>15</v>
      </c>
      <c r="I10362" s="72" t="s">
        <v>16</v>
      </c>
      <c r="J10362" s="72" t="s">
        <v>18</v>
      </c>
      <c r="K10362" s="72" t="s">
        <v>147</v>
      </c>
      <c r="L10362" s="72" t="s">
        <v>587</v>
      </c>
      <c r="M10362" s="72" t="s">
        <v>337</v>
      </c>
    </row>
    <row r="10363" spans="2:13" x14ac:dyDescent="0.25">
      <c r="B10363" s="72" t="s">
        <v>143</v>
      </c>
      <c r="C10363" s="72" t="s">
        <v>144</v>
      </c>
      <c r="D10363" s="72" t="s">
        <v>12</v>
      </c>
      <c r="E10363" s="72" t="s">
        <v>282</v>
      </c>
      <c r="F10363" s="73">
        <v>-174</v>
      </c>
      <c r="G10363" s="72" t="s">
        <v>14</v>
      </c>
      <c r="H10363" s="72" t="s">
        <v>15</v>
      </c>
      <c r="I10363" s="72" t="s">
        <v>16</v>
      </c>
      <c r="J10363" s="72" t="s">
        <v>18</v>
      </c>
      <c r="K10363" s="72" t="s">
        <v>161</v>
      </c>
      <c r="L10363" s="72" t="s">
        <v>695</v>
      </c>
      <c r="M10363" s="72"/>
    </row>
    <row r="10364" spans="2:13" x14ac:dyDescent="0.25">
      <c r="B10364" s="72" t="s">
        <v>143</v>
      </c>
      <c r="C10364" s="72" t="s">
        <v>144</v>
      </c>
      <c r="D10364" s="72" t="s">
        <v>12</v>
      </c>
      <c r="E10364" s="72" t="s">
        <v>188</v>
      </c>
      <c r="F10364" s="73">
        <v>3174745</v>
      </c>
      <c r="G10364" s="72" t="s">
        <v>14</v>
      </c>
      <c r="H10364" s="72" t="s">
        <v>15</v>
      </c>
      <c r="I10364" s="72" t="s">
        <v>16</v>
      </c>
      <c r="J10364" s="72" t="s">
        <v>371</v>
      </c>
      <c r="K10364" s="72" t="s">
        <v>147</v>
      </c>
      <c r="L10364" s="72" t="s">
        <v>675</v>
      </c>
      <c r="M10364" s="72" t="s">
        <v>151</v>
      </c>
    </row>
    <row r="10365" spans="2:13" x14ac:dyDescent="0.25">
      <c r="B10365" s="72" t="s">
        <v>143</v>
      </c>
      <c r="C10365" s="72" t="s">
        <v>144</v>
      </c>
      <c r="D10365" s="72" t="s">
        <v>12</v>
      </c>
      <c r="E10365" s="72" t="s">
        <v>219</v>
      </c>
      <c r="F10365" s="73">
        <v>583</v>
      </c>
      <c r="G10365" s="72" t="s">
        <v>14</v>
      </c>
      <c r="H10365" s="72" t="s">
        <v>155</v>
      </c>
      <c r="I10365" s="72" t="s">
        <v>16</v>
      </c>
      <c r="J10365" s="72" t="s">
        <v>18</v>
      </c>
      <c r="K10365" s="72" t="s">
        <v>303</v>
      </c>
      <c r="L10365" s="72" t="s">
        <v>357</v>
      </c>
      <c r="M10365" s="72"/>
    </row>
    <row r="10366" spans="2:13" x14ac:dyDescent="0.25">
      <c r="B10366" s="72" t="s">
        <v>143</v>
      </c>
      <c r="C10366" s="72" t="s">
        <v>144</v>
      </c>
      <c r="D10366" s="72" t="s">
        <v>12</v>
      </c>
      <c r="E10366" s="72" t="s">
        <v>883</v>
      </c>
      <c r="F10366" s="73">
        <v>3559109</v>
      </c>
      <c r="G10366" s="72" t="s">
        <v>14</v>
      </c>
      <c r="H10366" s="72" t="s">
        <v>15</v>
      </c>
      <c r="I10366" s="72" t="s">
        <v>16</v>
      </c>
      <c r="J10366" s="72" t="s">
        <v>18</v>
      </c>
      <c r="K10366" s="72"/>
      <c r="L10366" s="72"/>
      <c r="M10366" s="72"/>
    </row>
    <row r="10367" spans="2:13" x14ac:dyDescent="0.25">
      <c r="B10367" s="72" t="s">
        <v>143</v>
      </c>
      <c r="C10367" s="72" t="s">
        <v>144</v>
      </c>
      <c r="D10367" s="72" t="s">
        <v>12</v>
      </c>
      <c r="E10367" s="72" t="s">
        <v>149</v>
      </c>
      <c r="F10367" s="73">
        <v>5564226</v>
      </c>
      <c r="G10367" s="72" t="s">
        <v>14</v>
      </c>
      <c r="H10367" s="72" t="s">
        <v>155</v>
      </c>
      <c r="I10367" s="72" t="s">
        <v>16</v>
      </c>
      <c r="J10367" s="72" t="s">
        <v>18</v>
      </c>
      <c r="K10367" s="72" t="s">
        <v>303</v>
      </c>
      <c r="L10367" s="72" t="s">
        <v>712</v>
      </c>
      <c r="M10367" s="72" t="s">
        <v>186</v>
      </c>
    </row>
    <row r="10368" spans="2:13" x14ac:dyDescent="0.25">
      <c r="B10368" s="72" t="s">
        <v>143</v>
      </c>
      <c r="C10368" s="72" t="s">
        <v>144</v>
      </c>
      <c r="D10368" s="72" t="s">
        <v>12</v>
      </c>
      <c r="E10368" s="72" t="s">
        <v>227</v>
      </c>
      <c r="F10368" s="73">
        <v>312344</v>
      </c>
      <c r="G10368" s="72" t="s">
        <v>14</v>
      </c>
      <c r="H10368" s="72" t="s">
        <v>15</v>
      </c>
      <c r="I10368" s="72" t="s">
        <v>16</v>
      </c>
      <c r="J10368" s="72" t="s">
        <v>18</v>
      </c>
      <c r="K10368" s="72" t="s">
        <v>147</v>
      </c>
      <c r="L10368" s="72" t="s">
        <v>533</v>
      </c>
      <c r="M10368" s="72" t="s">
        <v>151</v>
      </c>
    </row>
    <row r="10369" spans="2:13" x14ac:dyDescent="0.25">
      <c r="B10369" s="72" t="s">
        <v>143</v>
      </c>
      <c r="C10369" s="72" t="s">
        <v>144</v>
      </c>
      <c r="D10369" s="72" t="s">
        <v>12</v>
      </c>
      <c r="E10369" s="72" t="s">
        <v>199</v>
      </c>
      <c r="F10369" s="73">
        <v>173</v>
      </c>
      <c r="G10369" s="72" t="s">
        <v>14</v>
      </c>
      <c r="H10369" s="72" t="s">
        <v>15</v>
      </c>
      <c r="I10369" s="72" t="s">
        <v>16</v>
      </c>
      <c r="J10369" s="72" t="s">
        <v>371</v>
      </c>
      <c r="K10369" s="72" t="s">
        <v>189</v>
      </c>
      <c r="L10369" s="72" t="s">
        <v>500</v>
      </c>
      <c r="M10369" s="72"/>
    </row>
    <row r="10370" spans="2:13" x14ac:dyDescent="0.25">
      <c r="B10370" s="72" t="s">
        <v>143</v>
      </c>
      <c r="C10370" s="72" t="s">
        <v>144</v>
      </c>
      <c r="D10370" s="72" t="s">
        <v>12</v>
      </c>
      <c r="E10370" s="72" t="s">
        <v>242</v>
      </c>
      <c r="F10370" s="73">
        <v>-952</v>
      </c>
      <c r="G10370" s="72" t="s">
        <v>14</v>
      </c>
      <c r="H10370" s="72" t="s">
        <v>15</v>
      </c>
      <c r="I10370" s="72" t="s">
        <v>16</v>
      </c>
      <c r="J10370" s="72" t="s">
        <v>18</v>
      </c>
      <c r="K10370" s="72" t="s">
        <v>168</v>
      </c>
      <c r="L10370" s="72" t="s">
        <v>413</v>
      </c>
      <c r="M10370" s="72"/>
    </row>
    <row r="10371" spans="2:13" x14ac:dyDescent="0.25">
      <c r="B10371" s="72" t="s">
        <v>143</v>
      </c>
      <c r="C10371" s="72" t="s">
        <v>144</v>
      </c>
      <c r="D10371" s="72" t="s">
        <v>12</v>
      </c>
      <c r="E10371" s="72" t="s">
        <v>157</v>
      </c>
      <c r="F10371" s="73">
        <v>1691555</v>
      </c>
      <c r="G10371" s="72" t="s">
        <v>14</v>
      </c>
      <c r="H10371" s="72" t="s">
        <v>15</v>
      </c>
      <c r="I10371" s="72" t="s">
        <v>16</v>
      </c>
      <c r="J10371" s="72" t="s">
        <v>18</v>
      </c>
      <c r="K10371" s="72" t="s">
        <v>147</v>
      </c>
      <c r="L10371" s="72" t="s">
        <v>358</v>
      </c>
      <c r="M10371" s="72" t="s">
        <v>159</v>
      </c>
    </row>
    <row r="10372" spans="2:13" x14ac:dyDescent="0.25">
      <c r="B10372" s="72" t="s">
        <v>143</v>
      </c>
      <c r="C10372" s="72" t="s">
        <v>144</v>
      </c>
      <c r="D10372" s="72" t="s">
        <v>12</v>
      </c>
      <c r="E10372" s="72" t="s">
        <v>183</v>
      </c>
      <c r="F10372" s="73">
        <v>19285</v>
      </c>
      <c r="G10372" s="72" t="s">
        <v>14</v>
      </c>
      <c r="H10372" s="72" t="s">
        <v>155</v>
      </c>
      <c r="I10372" s="72" t="s">
        <v>136</v>
      </c>
      <c r="J10372" s="72" t="s">
        <v>18</v>
      </c>
      <c r="K10372" s="72" t="s">
        <v>21</v>
      </c>
      <c r="L10372" s="72" t="s">
        <v>711</v>
      </c>
      <c r="M10372" s="72" t="s">
        <v>186</v>
      </c>
    </row>
    <row r="10373" spans="2:13" x14ac:dyDescent="0.25">
      <c r="B10373" s="72" t="s">
        <v>143</v>
      </c>
      <c r="C10373" s="72" t="s">
        <v>144</v>
      </c>
      <c r="D10373" s="72" t="s">
        <v>12</v>
      </c>
      <c r="E10373" s="72" t="s">
        <v>177</v>
      </c>
      <c r="F10373" s="73">
        <v>3025207</v>
      </c>
      <c r="G10373" s="72" t="s">
        <v>14</v>
      </c>
      <c r="H10373" s="72" t="s">
        <v>15</v>
      </c>
      <c r="I10373" s="72" t="s">
        <v>16</v>
      </c>
      <c r="J10373" s="72" t="s">
        <v>18</v>
      </c>
      <c r="K10373" s="72" t="s">
        <v>161</v>
      </c>
      <c r="L10373" s="72" t="s">
        <v>375</v>
      </c>
      <c r="M10373" s="72"/>
    </row>
    <row r="10374" spans="2:13" x14ac:dyDescent="0.25">
      <c r="B10374" s="72" t="s">
        <v>143</v>
      </c>
      <c r="C10374" s="72" t="s">
        <v>144</v>
      </c>
      <c r="D10374" s="72" t="s">
        <v>12</v>
      </c>
      <c r="E10374" s="72" t="s">
        <v>282</v>
      </c>
      <c r="F10374" s="73">
        <v>-3814</v>
      </c>
      <c r="G10374" s="72" t="s">
        <v>14</v>
      </c>
      <c r="H10374" s="72" t="s">
        <v>15</v>
      </c>
      <c r="I10374" s="72" t="s">
        <v>16</v>
      </c>
      <c r="J10374" s="72" t="s">
        <v>18</v>
      </c>
      <c r="K10374" s="72" t="s">
        <v>147</v>
      </c>
      <c r="L10374" s="72" t="s">
        <v>365</v>
      </c>
      <c r="M10374" s="72"/>
    </row>
    <row r="10375" spans="2:13" x14ac:dyDescent="0.25">
      <c r="B10375" s="72" t="s">
        <v>143</v>
      </c>
      <c r="C10375" s="72" t="s">
        <v>144</v>
      </c>
      <c r="D10375" s="72" t="s">
        <v>12</v>
      </c>
      <c r="E10375" s="72" t="s">
        <v>199</v>
      </c>
      <c r="F10375" s="73">
        <v>69658</v>
      </c>
      <c r="G10375" s="72" t="s">
        <v>14</v>
      </c>
      <c r="H10375" s="72" t="s">
        <v>15</v>
      </c>
      <c r="I10375" s="72" t="s">
        <v>16</v>
      </c>
      <c r="J10375" s="72" t="s">
        <v>18</v>
      </c>
      <c r="K10375" s="72" t="s">
        <v>147</v>
      </c>
      <c r="L10375" s="72" t="s">
        <v>390</v>
      </c>
      <c r="M10375" s="72"/>
    </row>
    <row r="10376" spans="2:13" x14ac:dyDescent="0.25">
      <c r="B10376" s="72" t="s">
        <v>143</v>
      </c>
      <c r="C10376" s="72" t="s">
        <v>144</v>
      </c>
      <c r="D10376" s="72" t="s">
        <v>12</v>
      </c>
      <c r="E10376" s="72" t="s">
        <v>149</v>
      </c>
      <c r="F10376" s="73">
        <v>711602</v>
      </c>
      <c r="G10376" s="72" t="s">
        <v>14</v>
      </c>
      <c r="H10376" s="72" t="s">
        <v>155</v>
      </c>
      <c r="I10376" s="72" t="s">
        <v>16</v>
      </c>
      <c r="J10376" s="72" t="s">
        <v>18</v>
      </c>
      <c r="K10376" s="72" t="s">
        <v>269</v>
      </c>
      <c r="L10376" s="72" t="s">
        <v>717</v>
      </c>
      <c r="M10376" s="72" t="s">
        <v>151</v>
      </c>
    </row>
    <row r="10377" spans="2:13" x14ac:dyDescent="0.25">
      <c r="B10377" s="72" t="s">
        <v>143</v>
      </c>
      <c r="C10377" s="72" t="s">
        <v>144</v>
      </c>
      <c r="D10377" s="72" t="s">
        <v>12</v>
      </c>
      <c r="E10377" s="72" t="s">
        <v>219</v>
      </c>
      <c r="F10377" s="73">
        <v>55792</v>
      </c>
      <c r="G10377" s="72" t="s">
        <v>14</v>
      </c>
      <c r="H10377" s="72" t="s">
        <v>15</v>
      </c>
      <c r="I10377" s="72" t="s">
        <v>16</v>
      </c>
      <c r="J10377" s="72" t="s">
        <v>18</v>
      </c>
      <c r="K10377" s="72" t="s">
        <v>257</v>
      </c>
      <c r="L10377" s="72" t="s">
        <v>806</v>
      </c>
      <c r="M10377" s="72"/>
    </row>
    <row r="10378" spans="2:13" x14ac:dyDescent="0.25">
      <c r="B10378" s="72" t="s">
        <v>143</v>
      </c>
      <c r="C10378" s="72" t="s">
        <v>144</v>
      </c>
      <c r="D10378" s="72" t="s">
        <v>12</v>
      </c>
      <c r="E10378" s="72" t="s">
        <v>177</v>
      </c>
      <c r="F10378" s="73">
        <v>118</v>
      </c>
      <c r="G10378" s="72" t="s">
        <v>14</v>
      </c>
      <c r="H10378" s="72" t="s">
        <v>15</v>
      </c>
      <c r="I10378" s="72" t="s">
        <v>16</v>
      </c>
      <c r="J10378" s="72" t="s">
        <v>18</v>
      </c>
      <c r="K10378" s="72" t="s">
        <v>33</v>
      </c>
      <c r="L10378" s="72" t="s">
        <v>631</v>
      </c>
      <c r="M10378" s="72"/>
    </row>
    <row r="10379" spans="2:13" x14ac:dyDescent="0.25">
      <c r="B10379" s="72" t="s">
        <v>143</v>
      </c>
      <c r="C10379" s="72" t="s">
        <v>144</v>
      </c>
      <c r="D10379" s="72" t="s">
        <v>12</v>
      </c>
      <c r="E10379" s="72" t="s">
        <v>177</v>
      </c>
      <c r="F10379" s="73">
        <v>83</v>
      </c>
      <c r="G10379" s="72" t="s">
        <v>14</v>
      </c>
      <c r="H10379" s="72" t="s">
        <v>15</v>
      </c>
      <c r="I10379" s="72" t="s">
        <v>16</v>
      </c>
      <c r="J10379" s="72" t="s">
        <v>220</v>
      </c>
      <c r="K10379" s="72" t="s">
        <v>161</v>
      </c>
      <c r="L10379" s="72" t="s">
        <v>341</v>
      </c>
      <c r="M10379" s="72"/>
    </row>
    <row r="10380" spans="2:13" x14ac:dyDescent="0.25">
      <c r="B10380" s="72" t="s">
        <v>143</v>
      </c>
      <c r="C10380" s="72" t="s">
        <v>144</v>
      </c>
      <c r="D10380" s="72" t="s">
        <v>12</v>
      </c>
      <c r="E10380" s="72" t="s">
        <v>201</v>
      </c>
      <c r="F10380" s="73">
        <v>261969</v>
      </c>
      <c r="G10380" s="72" t="s">
        <v>14</v>
      </c>
      <c r="H10380" s="72" t="s">
        <v>155</v>
      </c>
      <c r="I10380" s="72" t="s">
        <v>16</v>
      </c>
      <c r="J10380" s="72" t="s">
        <v>18</v>
      </c>
      <c r="K10380" s="72" t="s">
        <v>33</v>
      </c>
      <c r="L10380" s="72" t="s">
        <v>499</v>
      </c>
      <c r="M10380" s="72" t="s">
        <v>203</v>
      </c>
    </row>
    <row r="10381" spans="2:13" x14ac:dyDescent="0.25">
      <c r="B10381" s="72" t="s">
        <v>143</v>
      </c>
      <c r="C10381" s="72" t="s">
        <v>144</v>
      </c>
      <c r="D10381" s="72" t="s">
        <v>12</v>
      </c>
      <c r="E10381" s="72" t="s">
        <v>183</v>
      </c>
      <c r="F10381" s="73">
        <v>26200</v>
      </c>
      <c r="G10381" s="72" t="s">
        <v>14</v>
      </c>
      <c r="H10381" s="72" t="s">
        <v>155</v>
      </c>
      <c r="I10381" s="72" t="s">
        <v>16</v>
      </c>
      <c r="J10381" s="72" t="s">
        <v>18</v>
      </c>
      <c r="K10381" s="72" t="s">
        <v>33</v>
      </c>
      <c r="L10381" s="72" t="s">
        <v>360</v>
      </c>
      <c r="M10381" s="72" t="s">
        <v>248</v>
      </c>
    </row>
    <row r="10382" spans="2:13" x14ac:dyDescent="0.25">
      <c r="B10382" s="72" t="s">
        <v>143</v>
      </c>
      <c r="C10382" s="72" t="s">
        <v>144</v>
      </c>
      <c r="D10382" s="72" t="s">
        <v>12</v>
      </c>
      <c r="E10382" s="72" t="s">
        <v>181</v>
      </c>
      <c r="F10382" s="73">
        <v>-3504</v>
      </c>
      <c r="G10382" s="72" t="s">
        <v>14</v>
      </c>
      <c r="H10382" s="72" t="s">
        <v>15</v>
      </c>
      <c r="I10382" s="72" t="s">
        <v>16</v>
      </c>
      <c r="J10382" s="72" t="s">
        <v>18</v>
      </c>
      <c r="K10382" s="72" t="s">
        <v>147</v>
      </c>
      <c r="L10382" s="72" t="s">
        <v>374</v>
      </c>
      <c r="M10382" s="72"/>
    </row>
    <row r="10383" spans="2:13" x14ac:dyDescent="0.25">
      <c r="B10383" s="72" t="s">
        <v>143</v>
      </c>
      <c r="C10383" s="72" t="s">
        <v>144</v>
      </c>
      <c r="D10383" s="72" t="s">
        <v>12</v>
      </c>
      <c r="E10383" s="72" t="s">
        <v>227</v>
      </c>
      <c r="F10383" s="73">
        <v>7196</v>
      </c>
      <c r="G10383" s="72" t="s">
        <v>14</v>
      </c>
      <c r="H10383" s="72" t="s">
        <v>15</v>
      </c>
      <c r="I10383" s="72" t="s">
        <v>16</v>
      </c>
      <c r="J10383" s="72" t="s">
        <v>18</v>
      </c>
      <c r="K10383" s="72" t="s">
        <v>33</v>
      </c>
      <c r="L10383" s="72" t="s">
        <v>490</v>
      </c>
      <c r="M10383" s="72" t="s">
        <v>151</v>
      </c>
    </row>
    <row r="10384" spans="2:13" x14ac:dyDescent="0.25">
      <c r="B10384" s="72" t="s">
        <v>143</v>
      </c>
      <c r="C10384" s="72" t="s">
        <v>144</v>
      </c>
      <c r="D10384" s="72" t="s">
        <v>12</v>
      </c>
      <c r="E10384" s="72" t="s">
        <v>188</v>
      </c>
      <c r="F10384" s="73">
        <v>32273112</v>
      </c>
      <c r="G10384" s="72" t="s">
        <v>14</v>
      </c>
      <c r="H10384" s="72" t="s">
        <v>15</v>
      </c>
      <c r="I10384" s="72" t="s">
        <v>16</v>
      </c>
      <c r="J10384" s="72" t="s">
        <v>18</v>
      </c>
      <c r="K10384" s="72" t="s">
        <v>147</v>
      </c>
      <c r="L10384" s="72" t="s">
        <v>148</v>
      </c>
      <c r="M10384" s="72" t="s">
        <v>191</v>
      </c>
    </row>
    <row r="10385" spans="2:13" x14ac:dyDescent="0.25">
      <c r="B10385" s="72" t="s">
        <v>143</v>
      </c>
      <c r="C10385" s="72" t="s">
        <v>144</v>
      </c>
      <c r="D10385" s="72" t="s">
        <v>12</v>
      </c>
      <c r="E10385" s="72" t="s">
        <v>335</v>
      </c>
      <c r="F10385" s="73">
        <v>92118</v>
      </c>
      <c r="G10385" s="72" t="s">
        <v>14</v>
      </c>
      <c r="H10385" s="72" t="s">
        <v>15</v>
      </c>
      <c r="I10385" s="72" t="s">
        <v>16</v>
      </c>
      <c r="J10385" s="72" t="s">
        <v>18</v>
      </c>
      <c r="K10385" s="72" t="s">
        <v>33</v>
      </c>
      <c r="L10385" s="72" t="s">
        <v>392</v>
      </c>
      <c r="M10385" s="72" t="s">
        <v>337</v>
      </c>
    </row>
    <row r="10386" spans="2:13" x14ac:dyDescent="0.25">
      <c r="B10386" s="72" t="s">
        <v>143</v>
      </c>
      <c r="C10386" s="72" t="s">
        <v>144</v>
      </c>
      <c r="D10386" s="72" t="s">
        <v>12</v>
      </c>
      <c r="E10386" s="72" t="s">
        <v>237</v>
      </c>
      <c r="F10386" s="73">
        <v>88575</v>
      </c>
      <c r="G10386" s="72" t="s">
        <v>14</v>
      </c>
      <c r="H10386" s="72" t="s">
        <v>155</v>
      </c>
      <c r="I10386" s="72" t="s">
        <v>16</v>
      </c>
      <c r="J10386" s="72" t="s">
        <v>18</v>
      </c>
      <c r="K10386" s="72" t="s">
        <v>33</v>
      </c>
      <c r="L10386" s="72" t="s">
        <v>542</v>
      </c>
      <c r="M10386" s="72" t="s">
        <v>163</v>
      </c>
    </row>
    <row r="10387" spans="2:13" x14ac:dyDescent="0.25">
      <c r="B10387" s="72" t="s">
        <v>143</v>
      </c>
      <c r="C10387" s="72" t="s">
        <v>144</v>
      </c>
      <c r="D10387" s="72" t="s">
        <v>12</v>
      </c>
      <c r="E10387" s="72" t="s">
        <v>229</v>
      </c>
      <c r="F10387" s="73">
        <v>-23704</v>
      </c>
      <c r="G10387" s="72" t="s">
        <v>14</v>
      </c>
      <c r="H10387" s="72" t="s">
        <v>155</v>
      </c>
      <c r="I10387" s="72" t="s">
        <v>136</v>
      </c>
      <c r="J10387" s="72" t="s">
        <v>18</v>
      </c>
      <c r="K10387" s="72" t="s">
        <v>267</v>
      </c>
      <c r="L10387" s="72" t="s">
        <v>452</v>
      </c>
      <c r="M10387" s="72"/>
    </row>
    <row r="10388" spans="2:13" x14ac:dyDescent="0.25">
      <c r="B10388" s="72" t="s">
        <v>143</v>
      </c>
      <c r="C10388" s="72" t="s">
        <v>144</v>
      </c>
      <c r="D10388" s="72" t="s">
        <v>12</v>
      </c>
      <c r="E10388" s="72" t="s">
        <v>145</v>
      </c>
      <c r="F10388" s="73">
        <v>-72577</v>
      </c>
      <c r="G10388" s="72" t="s">
        <v>14</v>
      </c>
      <c r="H10388" s="72" t="s">
        <v>15</v>
      </c>
      <c r="I10388" s="72" t="s">
        <v>16</v>
      </c>
      <c r="J10388" s="72" t="s">
        <v>18</v>
      </c>
      <c r="K10388" s="72" t="s">
        <v>147</v>
      </c>
      <c r="L10388" s="72" t="s">
        <v>358</v>
      </c>
      <c r="M10388" s="72"/>
    </row>
    <row r="10389" spans="2:13" x14ac:dyDescent="0.25">
      <c r="B10389" s="72" t="s">
        <v>143</v>
      </c>
      <c r="C10389" s="72" t="s">
        <v>144</v>
      </c>
      <c r="D10389" s="72" t="s">
        <v>12</v>
      </c>
      <c r="E10389" s="72" t="s">
        <v>197</v>
      </c>
      <c r="F10389" s="73">
        <v>181737</v>
      </c>
      <c r="G10389" s="72" t="s">
        <v>14</v>
      </c>
      <c r="H10389" s="72" t="s">
        <v>15</v>
      </c>
      <c r="I10389" s="72" t="s">
        <v>16</v>
      </c>
      <c r="J10389" s="72" t="s">
        <v>18</v>
      </c>
      <c r="K10389" s="72" t="s">
        <v>165</v>
      </c>
      <c r="L10389" s="72" t="s">
        <v>563</v>
      </c>
      <c r="M10389" s="72" t="s">
        <v>163</v>
      </c>
    </row>
    <row r="10390" spans="2:13" x14ac:dyDescent="0.25">
      <c r="B10390" s="72" t="s">
        <v>143</v>
      </c>
      <c r="C10390" s="72" t="s">
        <v>144</v>
      </c>
      <c r="D10390" s="72" t="s">
        <v>12</v>
      </c>
      <c r="E10390" s="72" t="s">
        <v>177</v>
      </c>
      <c r="F10390" s="73">
        <v>22717</v>
      </c>
      <c r="G10390" s="72" t="s">
        <v>14</v>
      </c>
      <c r="H10390" s="72" t="s">
        <v>15</v>
      </c>
      <c r="I10390" s="72" t="s">
        <v>16</v>
      </c>
      <c r="J10390" s="72" t="s">
        <v>18</v>
      </c>
      <c r="K10390" s="72" t="s">
        <v>189</v>
      </c>
      <c r="L10390" s="72" t="s">
        <v>618</v>
      </c>
      <c r="M10390" s="72"/>
    </row>
    <row r="10391" spans="2:13" x14ac:dyDescent="0.25">
      <c r="B10391" s="72" t="s">
        <v>143</v>
      </c>
      <c r="C10391" s="72" t="s">
        <v>144</v>
      </c>
      <c r="D10391" s="72" t="s">
        <v>12</v>
      </c>
      <c r="E10391" s="72" t="s">
        <v>145</v>
      </c>
      <c r="F10391" s="73">
        <v>-52491</v>
      </c>
      <c r="G10391" s="72" t="s">
        <v>14</v>
      </c>
      <c r="H10391" s="72" t="s">
        <v>155</v>
      </c>
      <c r="I10391" s="72" t="s">
        <v>16</v>
      </c>
      <c r="J10391" s="72" t="s">
        <v>18</v>
      </c>
      <c r="K10391" s="72" t="s">
        <v>147</v>
      </c>
      <c r="L10391" s="72" t="s">
        <v>332</v>
      </c>
      <c r="M10391" s="72"/>
    </row>
    <row r="10392" spans="2:13" x14ac:dyDescent="0.25">
      <c r="B10392" s="72" t="s">
        <v>143</v>
      </c>
      <c r="C10392" s="72" t="s">
        <v>144</v>
      </c>
      <c r="D10392" s="72" t="s">
        <v>12</v>
      </c>
      <c r="E10392" s="72" t="s">
        <v>219</v>
      </c>
      <c r="F10392" s="73">
        <v>253873</v>
      </c>
      <c r="G10392" s="72" t="s">
        <v>14</v>
      </c>
      <c r="H10392" s="72" t="s">
        <v>155</v>
      </c>
      <c r="I10392" s="72" t="s">
        <v>16</v>
      </c>
      <c r="J10392" s="72" t="s">
        <v>18</v>
      </c>
      <c r="K10392" s="72" t="s">
        <v>147</v>
      </c>
      <c r="L10392" s="72" t="s">
        <v>365</v>
      </c>
      <c r="M10392" s="72"/>
    </row>
    <row r="10393" spans="2:13" x14ac:dyDescent="0.25">
      <c r="B10393" s="72" t="s">
        <v>143</v>
      </c>
      <c r="C10393" s="72" t="s">
        <v>144</v>
      </c>
      <c r="D10393" s="72" t="s">
        <v>12</v>
      </c>
      <c r="E10393" s="72" t="s">
        <v>197</v>
      </c>
      <c r="F10393" s="73">
        <v>52933</v>
      </c>
      <c r="G10393" s="72" t="s">
        <v>14</v>
      </c>
      <c r="H10393" s="72" t="s">
        <v>15</v>
      </c>
      <c r="I10393" s="72" t="s">
        <v>16</v>
      </c>
      <c r="J10393" s="72" t="s">
        <v>18</v>
      </c>
      <c r="K10393" s="72" t="s">
        <v>214</v>
      </c>
      <c r="L10393" s="72" t="s">
        <v>640</v>
      </c>
      <c r="M10393" s="72" t="s">
        <v>163</v>
      </c>
    </row>
    <row r="10394" spans="2:13" x14ac:dyDescent="0.25">
      <c r="B10394" s="72" t="s">
        <v>143</v>
      </c>
      <c r="C10394" s="72" t="s">
        <v>144</v>
      </c>
      <c r="D10394" s="72" t="s">
        <v>12</v>
      </c>
      <c r="E10394" s="72" t="s">
        <v>188</v>
      </c>
      <c r="F10394" s="73">
        <v>9897392</v>
      </c>
      <c r="G10394" s="72" t="s">
        <v>14</v>
      </c>
      <c r="H10394" s="72" t="s">
        <v>155</v>
      </c>
      <c r="I10394" s="72" t="s">
        <v>136</v>
      </c>
      <c r="J10394" s="72" t="s">
        <v>18</v>
      </c>
      <c r="K10394" s="72" t="s">
        <v>33</v>
      </c>
      <c r="L10394" s="72" t="s">
        <v>221</v>
      </c>
      <c r="M10394" s="72" t="s">
        <v>151</v>
      </c>
    </row>
    <row r="10395" spans="2:13" x14ac:dyDescent="0.25">
      <c r="B10395" s="72" t="s">
        <v>143</v>
      </c>
      <c r="C10395" s="72" t="s">
        <v>144</v>
      </c>
      <c r="D10395" s="72" t="s">
        <v>12</v>
      </c>
      <c r="E10395" s="72" t="s">
        <v>646</v>
      </c>
      <c r="F10395" s="73">
        <v>286063</v>
      </c>
      <c r="G10395" s="72" t="s">
        <v>14</v>
      </c>
      <c r="H10395" s="72" t="s">
        <v>15</v>
      </c>
      <c r="I10395" s="72" t="s">
        <v>16</v>
      </c>
      <c r="J10395" s="72" t="s">
        <v>18</v>
      </c>
      <c r="K10395" s="72" t="s">
        <v>147</v>
      </c>
      <c r="L10395" s="72" t="s">
        <v>444</v>
      </c>
      <c r="M10395" s="72"/>
    </row>
    <row r="10396" spans="2:13" x14ac:dyDescent="0.25">
      <c r="B10396" s="72" t="s">
        <v>143</v>
      </c>
      <c r="C10396" s="72" t="s">
        <v>144</v>
      </c>
      <c r="D10396" s="72" t="s">
        <v>12</v>
      </c>
      <c r="E10396" s="72" t="s">
        <v>292</v>
      </c>
      <c r="F10396" s="73">
        <v>135408</v>
      </c>
      <c r="G10396" s="72" t="s">
        <v>14</v>
      </c>
      <c r="H10396" s="72" t="s">
        <v>15</v>
      </c>
      <c r="I10396" s="72" t="s">
        <v>16</v>
      </c>
      <c r="J10396" s="72" t="s">
        <v>18</v>
      </c>
      <c r="K10396" s="72" t="s">
        <v>33</v>
      </c>
      <c r="L10396" s="72" t="s">
        <v>649</v>
      </c>
      <c r="M10396" s="72" t="s">
        <v>384</v>
      </c>
    </row>
    <row r="10397" spans="2:13" x14ac:dyDescent="0.25">
      <c r="B10397" s="72" t="s">
        <v>143</v>
      </c>
      <c r="C10397" s="72" t="s">
        <v>144</v>
      </c>
      <c r="D10397" s="72" t="s">
        <v>12</v>
      </c>
      <c r="E10397" s="72" t="s">
        <v>335</v>
      </c>
      <c r="F10397" s="73">
        <v>800658</v>
      </c>
      <c r="G10397" s="72" t="s">
        <v>14</v>
      </c>
      <c r="H10397" s="72" t="s">
        <v>15</v>
      </c>
      <c r="I10397" s="72" t="s">
        <v>16</v>
      </c>
      <c r="J10397" s="72" t="s">
        <v>18</v>
      </c>
      <c r="K10397" s="72" t="s">
        <v>168</v>
      </c>
      <c r="L10397" s="72" t="s">
        <v>680</v>
      </c>
      <c r="M10397" s="72" t="s">
        <v>203</v>
      </c>
    </row>
    <row r="10398" spans="2:13" x14ac:dyDescent="0.25">
      <c r="B10398" s="72" t="s">
        <v>143</v>
      </c>
      <c r="C10398" s="72" t="s">
        <v>144</v>
      </c>
      <c r="D10398" s="72" t="s">
        <v>12</v>
      </c>
      <c r="E10398" s="72" t="s">
        <v>181</v>
      </c>
      <c r="F10398" s="73">
        <v>-223</v>
      </c>
      <c r="G10398" s="72" t="s">
        <v>14</v>
      </c>
      <c r="H10398" s="72" t="s">
        <v>155</v>
      </c>
      <c r="I10398" s="72" t="s">
        <v>16</v>
      </c>
      <c r="J10398" s="72" t="s">
        <v>18</v>
      </c>
      <c r="K10398" s="72" t="s">
        <v>33</v>
      </c>
      <c r="L10398" s="72" t="s">
        <v>430</v>
      </c>
      <c r="M10398" s="72"/>
    </row>
    <row r="10399" spans="2:13" x14ac:dyDescent="0.25">
      <c r="B10399" s="72" t="s">
        <v>143</v>
      </c>
      <c r="C10399" s="72" t="s">
        <v>144</v>
      </c>
      <c r="D10399" s="72" t="s">
        <v>12</v>
      </c>
      <c r="E10399" s="72" t="s">
        <v>177</v>
      </c>
      <c r="F10399" s="73">
        <v>87</v>
      </c>
      <c r="G10399" s="72" t="s">
        <v>14</v>
      </c>
      <c r="H10399" s="72" t="s">
        <v>15</v>
      </c>
      <c r="I10399" s="72" t="s">
        <v>136</v>
      </c>
      <c r="J10399" s="72" t="s">
        <v>18</v>
      </c>
      <c r="K10399" s="72" t="s">
        <v>147</v>
      </c>
      <c r="L10399" s="72" t="s">
        <v>310</v>
      </c>
      <c r="M10399" s="72"/>
    </row>
    <row r="10400" spans="2:13" x14ac:dyDescent="0.25">
      <c r="B10400" s="72" t="s">
        <v>143</v>
      </c>
      <c r="C10400" s="72" t="s">
        <v>144</v>
      </c>
      <c r="D10400" s="72" t="s">
        <v>12</v>
      </c>
      <c r="E10400" s="72" t="s">
        <v>229</v>
      </c>
      <c r="F10400" s="73">
        <v>-42599</v>
      </c>
      <c r="G10400" s="72" t="s">
        <v>14</v>
      </c>
      <c r="H10400" s="72" t="s">
        <v>15</v>
      </c>
      <c r="I10400" s="72" t="s">
        <v>16</v>
      </c>
      <c r="J10400" s="72" t="s">
        <v>18</v>
      </c>
      <c r="K10400" s="72" t="s">
        <v>33</v>
      </c>
      <c r="L10400" s="72" t="s">
        <v>345</v>
      </c>
      <c r="M10400" s="72"/>
    </row>
    <row r="10401" spans="2:13" x14ac:dyDescent="0.25">
      <c r="B10401" s="72" t="s">
        <v>143</v>
      </c>
      <c r="C10401" s="72" t="s">
        <v>144</v>
      </c>
      <c r="D10401" s="72" t="s">
        <v>12</v>
      </c>
      <c r="E10401" s="72" t="s">
        <v>154</v>
      </c>
      <c r="F10401" s="73">
        <v>-385</v>
      </c>
      <c r="G10401" s="72" t="s">
        <v>14</v>
      </c>
      <c r="H10401" s="72" t="s">
        <v>155</v>
      </c>
      <c r="I10401" s="72" t="s">
        <v>16</v>
      </c>
      <c r="J10401" s="72" t="s">
        <v>18</v>
      </c>
      <c r="K10401" s="72" t="s">
        <v>147</v>
      </c>
      <c r="L10401" s="72" t="s">
        <v>417</v>
      </c>
      <c r="M10401" s="72"/>
    </row>
    <row r="10402" spans="2:13" x14ac:dyDescent="0.25">
      <c r="B10402" s="72" t="s">
        <v>143</v>
      </c>
      <c r="C10402" s="72" t="s">
        <v>144</v>
      </c>
      <c r="D10402" s="72" t="s">
        <v>12</v>
      </c>
      <c r="E10402" s="72" t="s">
        <v>292</v>
      </c>
      <c r="F10402" s="73">
        <v>125585</v>
      </c>
      <c r="G10402" s="72" t="s">
        <v>14</v>
      </c>
      <c r="H10402" s="72" t="s">
        <v>15</v>
      </c>
      <c r="I10402" s="72" t="s">
        <v>16</v>
      </c>
      <c r="J10402" s="72" t="s">
        <v>18</v>
      </c>
      <c r="K10402" s="72" t="s">
        <v>147</v>
      </c>
      <c r="L10402" s="72" t="s">
        <v>295</v>
      </c>
      <c r="M10402" s="72" t="s">
        <v>522</v>
      </c>
    </row>
    <row r="10403" spans="2:13" x14ac:dyDescent="0.25">
      <c r="B10403" s="72" t="s">
        <v>143</v>
      </c>
      <c r="C10403" s="72" t="s">
        <v>144</v>
      </c>
      <c r="D10403" s="72" t="s">
        <v>12</v>
      </c>
      <c r="E10403" s="72" t="s">
        <v>201</v>
      </c>
      <c r="F10403" s="73">
        <v>44190</v>
      </c>
      <c r="G10403" s="72" t="s">
        <v>14</v>
      </c>
      <c r="H10403" s="72" t="s">
        <v>15</v>
      </c>
      <c r="I10403" s="72" t="s">
        <v>16</v>
      </c>
      <c r="J10403" s="72" t="s">
        <v>18</v>
      </c>
      <c r="K10403" s="72" t="s">
        <v>184</v>
      </c>
      <c r="L10403" s="72" t="s">
        <v>635</v>
      </c>
      <c r="M10403" s="72" t="s">
        <v>159</v>
      </c>
    </row>
    <row r="10404" spans="2:13" x14ac:dyDescent="0.25">
      <c r="B10404" s="72" t="s">
        <v>143</v>
      </c>
      <c r="C10404" s="72" t="s">
        <v>144</v>
      </c>
      <c r="D10404" s="72" t="s">
        <v>12</v>
      </c>
      <c r="E10404" s="72" t="s">
        <v>219</v>
      </c>
      <c r="F10404" s="73">
        <v>18</v>
      </c>
      <c r="G10404" s="72" t="s">
        <v>31</v>
      </c>
      <c r="H10404" s="72" t="s">
        <v>15</v>
      </c>
      <c r="I10404" s="72" t="s">
        <v>16</v>
      </c>
      <c r="J10404" s="72" t="s">
        <v>872</v>
      </c>
      <c r="K10404" s="72" t="s">
        <v>161</v>
      </c>
      <c r="L10404" s="72" t="s">
        <v>265</v>
      </c>
      <c r="M10404" s="72"/>
    </row>
    <row r="10405" spans="2:13" x14ac:dyDescent="0.25">
      <c r="B10405" s="72" t="s">
        <v>143</v>
      </c>
      <c r="C10405" s="72" t="s">
        <v>144</v>
      </c>
      <c r="D10405" s="72" t="s">
        <v>12</v>
      </c>
      <c r="E10405" s="72" t="s">
        <v>145</v>
      </c>
      <c r="F10405" s="73">
        <v>-887</v>
      </c>
      <c r="G10405" s="72" t="s">
        <v>14</v>
      </c>
      <c r="H10405" s="72" t="s">
        <v>15</v>
      </c>
      <c r="I10405" s="72" t="s">
        <v>16</v>
      </c>
      <c r="J10405" s="72" t="s">
        <v>18</v>
      </c>
      <c r="K10405" s="72" t="s">
        <v>267</v>
      </c>
      <c r="L10405" s="72" t="s">
        <v>565</v>
      </c>
      <c r="M10405" s="72"/>
    </row>
    <row r="10406" spans="2:13" x14ac:dyDescent="0.25">
      <c r="B10406" s="72" t="s">
        <v>143</v>
      </c>
      <c r="C10406" s="72" t="s">
        <v>144</v>
      </c>
      <c r="D10406" s="72" t="s">
        <v>12</v>
      </c>
      <c r="E10406" s="72" t="s">
        <v>145</v>
      </c>
      <c r="F10406" s="73">
        <v>-5160</v>
      </c>
      <c r="G10406" s="72" t="s">
        <v>14</v>
      </c>
      <c r="H10406" s="72" t="s">
        <v>155</v>
      </c>
      <c r="I10406" s="72" t="s">
        <v>16</v>
      </c>
      <c r="J10406" s="72" t="s">
        <v>18</v>
      </c>
      <c r="K10406" s="72" t="s">
        <v>33</v>
      </c>
      <c r="L10406" s="72" t="s">
        <v>346</v>
      </c>
      <c r="M10406" s="72"/>
    </row>
    <row r="10407" spans="2:13" x14ac:dyDescent="0.25">
      <c r="B10407" s="72" t="s">
        <v>143</v>
      </c>
      <c r="C10407" s="72" t="s">
        <v>144</v>
      </c>
      <c r="D10407" s="72" t="s">
        <v>12</v>
      </c>
      <c r="E10407" s="72" t="s">
        <v>219</v>
      </c>
      <c r="F10407" s="73">
        <v>4148</v>
      </c>
      <c r="G10407" s="72" t="s">
        <v>14</v>
      </c>
      <c r="H10407" s="72" t="s">
        <v>15</v>
      </c>
      <c r="I10407" s="72" t="s">
        <v>16</v>
      </c>
      <c r="J10407" s="72" t="s">
        <v>18</v>
      </c>
      <c r="K10407" s="72" t="s">
        <v>33</v>
      </c>
      <c r="L10407" s="72" t="s">
        <v>286</v>
      </c>
      <c r="M10407" s="72"/>
    </row>
    <row r="10408" spans="2:13" x14ac:dyDescent="0.25">
      <c r="B10408" s="72" t="s">
        <v>143</v>
      </c>
      <c r="C10408" s="72" t="s">
        <v>144</v>
      </c>
      <c r="D10408" s="72" t="s">
        <v>12</v>
      </c>
      <c r="E10408" s="72" t="s">
        <v>884</v>
      </c>
      <c r="F10408" s="73">
        <v>-17237</v>
      </c>
      <c r="G10408" s="72" t="s">
        <v>14</v>
      </c>
      <c r="H10408" s="72" t="s">
        <v>15</v>
      </c>
      <c r="I10408" s="72" t="s">
        <v>16</v>
      </c>
      <c r="J10408" s="72" t="s">
        <v>18</v>
      </c>
      <c r="K10408" s="72" t="s">
        <v>161</v>
      </c>
      <c r="L10408" s="72" t="s">
        <v>434</v>
      </c>
      <c r="M10408" s="72"/>
    </row>
    <row r="10409" spans="2:13" x14ac:dyDescent="0.25">
      <c r="B10409" s="72" t="s">
        <v>143</v>
      </c>
      <c r="C10409" s="72" t="s">
        <v>144</v>
      </c>
      <c r="D10409" s="72" t="s">
        <v>12</v>
      </c>
      <c r="E10409" s="72" t="s">
        <v>251</v>
      </c>
      <c r="F10409" s="73">
        <v>500278</v>
      </c>
      <c r="G10409" s="72" t="s">
        <v>14</v>
      </c>
      <c r="H10409" s="72" t="s">
        <v>155</v>
      </c>
      <c r="I10409" s="72" t="s">
        <v>16</v>
      </c>
      <c r="J10409" s="72" t="s">
        <v>18</v>
      </c>
      <c r="K10409" s="72" t="s">
        <v>303</v>
      </c>
      <c r="L10409" s="72" t="s">
        <v>304</v>
      </c>
      <c r="M10409" s="72" t="s">
        <v>601</v>
      </c>
    </row>
    <row r="10410" spans="2:13" x14ac:dyDescent="0.25">
      <c r="B10410" s="72" t="s">
        <v>143</v>
      </c>
      <c r="C10410" s="72" t="s">
        <v>144</v>
      </c>
      <c r="D10410" s="72" t="s">
        <v>12</v>
      </c>
      <c r="E10410" s="72" t="s">
        <v>188</v>
      </c>
      <c r="F10410" s="73">
        <v>357936</v>
      </c>
      <c r="G10410" s="72" t="s">
        <v>14</v>
      </c>
      <c r="H10410" s="72" t="s">
        <v>155</v>
      </c>
      <c r="I10410" s="72" t="s">
        <v>16</v>
      </c>
      <c r="J10410" s="72" t="s">
        <v>18</v>
      </c>
      <c r="K10410" s="72" t="s">
        <v>33</v>
      </c>
      <c r="L10410" s="72" t="s">
        <v>764</v>
      </c>
      <c r="M10410" s="72" t="s">
        <v>163</v>
      </c>
    </row>
    <row r="10411" spans="2:13" x14ac:dyDescent="0.25">
      <c r="B10411" s="72" t="s">
        <v>143</v>
      </c>
      <c r="C10411" s="72" t="s">
        <v>144</v>
      </c>
      <c r="D10411" s="72" t="s">
        <v>12</v>
      </c>
      <c r="E10411" s="72" t="s">
        <v>237</v>
      </c>
      <c r="F10411" s="73">
        <v>205250</v>
      </c>
      <c r="G10411" s="72" t="s">
        <v>14</v>
      </c>
      <c r="H10411" s="72" t="s">
        <v>155</v>
      </c>
      <c r="I10411" s="72" t="s">
        <v>16</v>
      </c>
      <c r="J10411" s="72" t="s">
        <v>18</v>
      </c>
      <c r="K10411" s="72" t="s">
        <v>33</v>
      </c>
      <c r="L10411" s="72" t="s">
        <v>392</v>
      </c>
      <c r="M10411" s="72" t="s">
        <v>163</v>
      </c>
    </row>
    <row r="10412" spans="2:13" x14ac:dyDescent="0.25">
      <c r="B10412" s="72" t="s">
        <v>143</v>
      </c>
      <c r="C10412" s="72" t="s">
        <v>144</v>
      </c>
      <c r="D10412" s="72" t="s">
        <v>12</v>
      </c>
      <c r="E10412" s="72" t="s">
        <v>177</v>
      </c>
      <c r="F10412" s="73">
        <v>21675</v>
      </c>
      <c r="G10412" s="72" t="s">
        <v>14</v>
      </c>
      <c r="H10412" s="72" t="s">
        <v>15</v>
      </c>
      <c r="I10412" s="72" t="s">
        <v>16</v>
      </c>
      <c r="J10412" s="72" t="s">
        <v>18</v>
      </c>
      <c r="K10412" s="72" t="s">
        <v>189</v>
      </c>
      <c r="L10412" s="72" t="s">
        <v>709</v>
      </c>
      <c r="M10412" s="72"/>
    </row>
    <row r="10413" spans="2:13" x14ac:dyDescent="0.25">
      <c r="B10413" s="72" t="s">
        <v>143</v>
      </c>
      <c r="C10413" s="72" t="s">
        <v>144</v>
      </c>
      <c r="D10413" s="72" t="s">
        <v>12</v>
      </c>
      <c r="E10413" s="72" t="s">
        <v>328</v>
      </c>
      <c r="F10413" s="73">
        <v>114750</v>
      </c>
      <c r="G10413" s="72" t="s">
        <v>14</v>
      </c>
      <c r="H10413" s="72" t="s">
        <v>15</v>
      </c>
      <c r="I10413" s="72" t="s">
        <v>16</v>
      </c>
      <c r="J10413" s="72" t="s">
        <v>18</v>
      </c>
      <c r="K10413" s="72" t="s">
        <v>184</v>
      </c>
      <c r="L10413" s="72" t="s">
        <v>639</v>
      </c>
      <c r="M10413" s="72" t="s">
        <v>159</v>
      </c>
    </row>
    <row r="10414" spans="2:13" x14ac:dyDescent="0.25">
      <c r="B10414" s="72" t="s">
        <v>143</v>
      </c>
      <c r="C10414" s="72" t="s">
        <v>144</v>
      </c>
      <c r="D10414" s="72" t="s">
        <v>12</v>
      </c>
      <c r="E10414" s="72" t="s">
        <v>188</v>
      </c>
      <c r="F10414" s="73">
        <v>809425</v>
      </c>
      <c r="G10414" s="72" t="s">
        <v>14</v>
      </c>
      <c r="H10414" s="72" t="s">
        <v>15</v>
      </c>
      <c r="I10414" s="72" t="s">
        <v>16</v>
      </c>
      <c r="J10414" s="72" t="s">
        <v>18</v>
      </c>
      <c r="K10414" s="72" t="s">
        <v>24</v>
      </c>
      <c r="L10414" s="72" t="s">
        <v>676</v>
      </c>
      <c r="M10414" s="72" t="s">
        <v>163</v>
      </c>
    </row>
    <row r="10415" spans="2:13" x14ac:dyDescent="0.25">
      <c r="B10415" s="72" t="s">
        <v>143</v>
      </c>
      <c r="C10415" s="72" t="s">
        <v>144</v>
      </c>
      <c r="D10415" s="72" t="s">
        <v>12</v>
      </c>
      <c r="E10415" s="72" t="s">
        <v>199</v>
      </c>
      <c r="F10415" s="73">
        <v>331</v>
      </c>
      <c r="G10415" s="72" t="s">
        <v>14</v>
      </c>
      <c r="H10415" s="72" t="s">
        <v>15</v>
      </c>
      <c r="I10415" s="72" t="s">
        <v>16</v>
      </c>
      <c r="J10415" s="72" t="s">
        <v>18</v>
      </c>
      <c r="K10415" s="72" t="s">
        <v>33</v>
      </c>
      <c r="L10415" s="72" t="s">
        <v>419</v>
      </c>
      <c r="M10415" s="72"/>
    </row>
    <row r="10416" spans="2:13" x14ac:dyDescent="0.25">
      <c r="B10416" s="72" t="s">
        <v>143</v>
      </c>
      <c r="C10416" s="72" t="s">
        <v>144</v>
      </c>
      <c r="D10416" s="72" t="s">
        <v>12</v>
      </c>
      <c r="E10416" s="72" t="s">
        <v>197</v>
      </c>
      <c r="F10416" s="73">
        <v>32563</v>
      </c>
      <c r="G10416" s="72" t="s">
        <v>14</v>
      </c>
      <c r="H10416" s="72" t="s">
        <v>155</v>
      </c>
      <c r="I10416" s="72" t="s">
        <v>136</v>
      </c>
      <c r="J10416" s="72" t="s">
        <v>18</v>
      </c>
      <c r="K10416" s="72" t="s">
        <v>21</v>
      </c>
      <c r="L10416" s="72" t="s">
        <v>515</v>
      </c>
      <c r="M10416" s="72" t="s">
        <v>248</v>
      </c>
    </row>
    <row r="10417" spans="2:13" x14ac:dyDescent="0.25">
      <c r="B10417" s="72" t="s">
        <v>143</v>
      </c>
      <c r="C10417" s="72" t="s">
        <v>144</v>
      </c>
      <c r="D10417" s="72" t="s">
        <v>12</v>
      </c>
      <c r="E10417" s="72" t="s">
        <v>145</v>
      </c>
      <c r="F10417" s="73">
        <v>-5408</v>
      </c>
      <c r="G10417" s="72" t="s">
        <v>14</v>
      </c>
      <c r="H10417" s="72" t="s">
        <v>15</v>
      </c>
      <c r="I10417" s="72" t="s">
        <v>16</v>
      </c>
      <c r="J10417" s="72" t="s">
        <v>18</v>
      </c>
      <c r="K10417" s="72" t="s">
        <v>33</v>
      </c>
      <c r="L10417" s="72" t="s">
        <v>294</v>
      </c>
      <c r="M10417" s="72"/>
    </row>
    <row r="10418" spans="2:13" x14ac:dyDescent="0.25">
      <c r="B10418" s="72" t="s">
        <v>143</v>
      </c>
      <c r="C10418" s="72" t="s">
        <v>144</v>
      </c>
      <c r="D10418" s="72" t="s">
        <v>12</v>
      </c>
      <c r="E10418" s="72" t="s">
        <v>152</v>
      </c>
      <c r="F10418" s="73">
        <v>-11760</v>
      </c>
      <c r="G10418" s="72" t="s">
        <v>14</v>
      </c>
      <c r="H10418" s="72" t="s">
        <v>15</v>
      </c>
      <c r="I10418" s="72" t="s">
        <v>16</v>
      </c>
      <c r="J10418" s="72" t="s">
        <v>18</v>
      </c>
      <c r="K10418" s="72" t="s">
        <v>33</v>
      </c>
      <c r="L10418" s="72" t="s">
        <v>465</v>
      </c>
      <c r="M10418" s="72"/>
    </row>
    <row r="10419" spans="2:13" x14ac:dyDescent="0.25">
      <c r="B10419" s="72" t="s">
        <v>143</v>
      </c>
      <c r="C10419" s="72" t="s">
        <v>144</v>
      </c>
      <c r="D10419" s="72" t="s">
        <v>12</v>
      </c>
      <c r="E10419" s="72" t="s">
        <v>201</v>
      </c>
      <c r="F10419" s="73">
        <v>97298</v>
      </c>
      <c r="G10419" s="72" t="s">
        <v>14</v>
      </c>
      <c r="H10419" s="72" t="s">
        <v>155</v>
      </c>
      <c r="I10419" s="72" t="s">
        <v>16</v>
      </c>
      <c r="J10419" s="72" t="s">
        <v>18</v>
      </c>
      <c r="K10419" s="72" t="s">
        <v>33</v>
      </c>
      <c r="L10419" s="72" t="s">
        <v>497</v>
      </c>
      <c r="M10419" s="72" t="s">
        <v>159</v>
      </c>
    </row>
    <row r="10420" spans="2:13" x14ac:dyDescent="0.25">
      <c r="B10420" s="72" t="s">
        <v>143</v>
      </c>
      <c r="C10420" s="72" t="s">
        <v>144</v>
      </c>
      <c r="D10420" s="72" t="s">
        <v>12</v>
      </c>
      <c r="E10420" s="72" t="s">
        <v>237</v>
      </c>
      <c r="F10420" s="73">
        <v>1704972</v>
      </c>
      <c r="G10420" s="72" t="s">
        <v>14</v>
      </c>
      <c r="H10420" s="72" t="s">
        <v>15</v>
      </c>
      <c r="I10420" s="72" t="s">
        <v>16</v>
      </c>
      <c r="J10420" s="72" t="s">
        <v>18</v>
      </c>
      <c r="K10420" s="72" t="s">
        <v>27</v>
      </c>
      <c r="L10420" s="72" t="s">
        <v>469</v>
      </c>
      <c r="M10420" s="72" t="s">
        <v>248</v>
      </c>
    </row>
    <row r="10421" spans="2:13" x14ac:dyDescent="0.25">
      <c r="B10421" s="72" t="s">
        <v>143</v>
      </c>
      <c r="C10421" s="72" t="s">
        <v>144</v>
      </c>
      <c r="D10421" s="72" t="s">
        <v>12</v>
      </c>
      <c r="E10421" s="72" t="s">
        <v>227</v>
      </c>
      <c r="F10421" s="73">
        <v>156405</v>
      </c>
      <c r="G10421" s="72" t="s">
        <v>14</v>
      </c>
      <c r="H10421" s="72" t="s">
        <v>15</v>
      </c>
      <c r="I10421" s="72" t="s">
        <v>16</v>
      </c>
      <c r="J10421" s="72" t="s">
        <v>18</v>
      </c>
      <c r="K10421" s="72" t="s">
        <v>27</v>
      </c>
      <c r="L10421" s="72" t="s">
        <v>469</v>
      </c>
      <c r="M10421" s="72" t="s">
        <v>191</v>
      </c>
    </row>
    <row r="10422" spans="2:13" x14ac:dyDescent="0.25">
      <c r="B10422" s="72" t="s">
        <v>143</v>
      </c>
      <c r="C10422" s="72" t="s">
        <v>144</v>
      </c>
      <c r="D10422" s="72" t="s">
        <v>12</v>
      </c>
      <c r="E10422" s="72" t="s">
        <v>197</v>
      </c>
      <c r="F10422" s="73">
        <v>7665</v>
      </c>
      <c r="G10422" s="72" t="s">
        <v>14</v>
      </c>
      <c r="H10422" s="72" t="s">
        <v>15</v>
      </c>
      <c r="I10422" s="72" t="s">
        <v>136</v>
      </c>
      <c r="J10422" s="72" t="s">
        <v>18</v>
      </c>
      <c r="K10422" s="72" t="s">
        <v>33</v>
      </c>
      <c r="L10422" s="72" t="s">
        <v>261</v>
      </c>
      <c r="M10422" s="72" t="s">
        <v>163</v>
      </c>
    </row>
    <row r="10423" spans="2:13" x14ac:dyDescent="0.25">
      <c r="B10423" s="72" t="s">
        <v>143</v>
      </c>
      <c r="C10423" s="72" t="s">
        <v>144</v>
      </c>
      <c r="D10423" s="72" t="s">
        <v>12</v>
      </c>
      <c r="E10423" s="72" t="s">
        <v>213</v>
      </c>
      <c r="F10423" s="73">
        <v>37918</v>
      </c>
      <c r="G10423" s="72" t="s">
        <v>14</v>
      </c>
      <c r="H10423" s="72" t="s">
        <v>15</v>
      </c>
      <c r="I10423" s="72" t="s">
        <v>16</v>
      </c>
      <c r="J10423" s="72" t="s">
        <v>18</v>
      </c>
      <c r="K10423" s="72" t="s">
        <v>147</v>
      </c>
      <c r="L10423" s="72" t="s">
        <v>404</v>
      </c>
      <c r="M10423" s="72" t="s">
        <v>191</v>
      </c>
    </row>
    <row r="10424" spans="2:13" x14ac:dyDescent="0.25">
      <c r="B10424" s="72" t="s">
        <v>143</v>
      </c>
      <c r="C10424" s="72" t="s">
        <v>144</v>
      </c>
      <c r="D10424" s="72" t="s">
        <v>12</v>
      </c>
      <c r="E10424" s="72" t="s">
        <v>229</v>
      </c>
      <c r="F10424" s="73">
        <v>-4050</v>
      </c>
      <c r="G10424" s="72" t="s">
        <v>14</v>
      </c>
      <c r="H10424" s="72" t="s">
        <v>155</v>
      </c>
      <c r="I10424" s="72" t="s">
        <v>16</v>
      </c>
      <c r="J10424" s="72" t="s">
        <v>18</v>
      </c>
      <c r="K10424" s="72" t="s">
        <v>267</v>
      </c>
      <c r="L10424" s="72" t="s">
        <v>589</v>
      </c>
      <c r="M10424" s="72"/>
    </row>
    <row r="10425" spans="2:13" x14ac:dyDescent="0.25">
      <c r="B10425" s="72" t="s">
        <v>143</v>
      </c>
      <c r="C10425" s="72" t="s">
        <v>144</v>
      </c>
      <c r="D10425" s="72" t="s">
        <v>12</v>
      </c>
      <c r="E10425" s="72" t="s">
        <v>229</v>
      </c>
      <c r="F10425" s="73">
        <v>-9270126</v>
      </c>
      <c r="G10425" s="72" t="s">
        <v>14</v>
      </c>
      <c r="H10425" s="72" t="s">
        <v>15</v>
      </c>
      <c r="I10425" s="72" t="s">
        <v>16</v>
      </c>
      <c r="J10425" s="72" t="s">
        <v>18</v>
      </c>
      <c r="K10425" s="72" t="s">
        <v>214</v>
      </c>
      <c r="L10425" s="72" t="s">
        <v>479</v>
      </c>
      <c r="M10425" s="72"/>
    </row>
    <row r="10426" spans="2:13" x14ac:dyDescent="0.25">
      <c r="B10426" s="72" t="s">
        <v>143</v>
      </c>
      <c r="C10426" s="72" t="s">
        <v>144</v>
      </c>
      <c r="D10426" s="72" t="s">
        <v>12</v>
      </c>
      <c r="E10426" s="72" t="s">
        <v>425</v>
      </c>
      <c r="F10426" s="73">
        <v>62303</v>
      </c>
      <c r="G10426" s="72" t="s">
        <v>14</v>
      </c>
      <c r="H10426" s="72" t="s">
        <v>15</v>
      </c>
      <c r="I10426" s="72" t="s">
        <v>16</v>
      </c>
      <c r="J10426" s="72" t="s">
        <v>18</v>
      </c>
      <c r="K10426" s="72" t="s">
        <v>147</v>
      </c>
      <c r="L10426" s="72" t="s">
        <v>557</v>
      </c>
      <c r="M10426" s="72"/>
    </row>
    <row r="10427" spans="2:13" x14ac:dyDescent="0.25">
      <c r="B10427" s="72" t="s">
        <v>143</v>
      </c>
      <c r="C10427" s="72" t="s">
        <v>144</v>
      </c>
      <c r="D10427" s="72" t="s">
        <v>12</v>
      </c>
      <c r="E10427" s="72" t="s">
        <v>149</v>
      </c>
      <c r="F10427" s="73">
        <v>8269473</v>
      </c>
      <c r="G10427" s="72" t="s">
        <v>14</v>
      </c>
      <c r="H10427" s="72" t="s">
        <v>15</v>
      </c>
      <c r="I10427" s="72" t="s">
        <v>16</v>
      </c>
      <c r="J10427" s="72" t="s">
        <v>18</v>
      </c>
      <c r="K10427" s="72" t="s">
        <v>33</v>
      </c>
      <c r="L10427" s="72" t="s">
        <v>289</v>
      </c>
      <c r="M10427" s="72" t="s">
        <v>151</v>
      </c>
    </row>
    <row r="10428" spans="2:13" x14ac:dyDescent="0.25">
      <c r="B10428" s="72" t="s">
        <v>143</v>
      </c>
      <c r="C10428" s="72" t="s">
        <v>144</v>
      </c>
      <c r="D10428" s="72" t="s">
        <v>12</v>
      </c>
      <c r="E10428" s="72" t="s">
        <v>152</v>
      </c>
      <c r="F10428" s="73">
        <v>-1755</v>
      </c>
      <c r="G10428" s="72" t="s">
        <v>14</v>
      </c>
      <c r="H10428" s="72" t="s">
        <v>15</v>
      </c>
      <c r="I10428" s="72" t="s">
        <v>16</v>
      </c>
      <c r="J10428" s="72" t="s">
        <v>18</v>
      </c>
      <c r="K10428" s="72" t="s">
        <v>214</v>
      </c>
      <c r="L10428" s="72" t="s">
        <v>605</v>
      </c>
      <c r="M10428" s="72"/>
    </row>
    <row r="10429" spans="2:13" x14ac:dyDescent="0.25">
      <c r="B10429" s="72" t="s">
        <v>143</v>
      </c>
      <c r="C10429" s="72" t="s">
        <v>144</v>
      </c>
      <c r="D10429" s="72" t="s">
        <v>12</v>
      </c>
      <c r="E10429" s="72" t="s">
        <v>181</v>
      </c>
      <c r="F10429" s="73">
        <v>-164</v>
      </c>
      <c r="G10429" s="72" t="s">
        <v>14</v>
      </c>
      <c r="H10429" s="72" t="s">
        <v>15</v>
      </c>
      <c r="I10429" s="72" t="s">
        <v>16</v>
      </c>
      <c r="J10429" s="72" t="s">
        <v>18</v>
      </c>
      <c r="K10429" s="72" t="s">
        <v>168</v>
      </c>
      <c r="L10429" s="72" t="s">
        <v>591</v>
      </c>
      <c r="M10429" s="72"/>
    </row>
    <row r="10430" spans="2:13" x14ac:dyDescent="0.25">
      <c r="B10430" s="72" t="s">
        <v>143</v>
      </c>
      <c r="C10430" s="72" t="s">
        <v>144</v>
      </c>
      <c r="D10430" s="72" t="s">
        <v>12</v>
      </c>
      <c r="E10430" s="72" t="s">
        <v>244</v>
      </c>
      <c r="F10430" s="73">
        <v>93</v>
      </c>
      <c r="G10430" s="72" t="s">
        <v>14</v>
      </c>
      <c r="H10430" s="72" t="s">
        <v>15</v>
      </c>
      <c r="I10430" s="72" t="s">
        <v>16</v>
      </c>
      <c r="J10430" s="72" t="s">
        <v>18</v>
      </c>
      <c r="K10430" s="72" t="s">
        <v>21</v>
      </c>
      <c r="L10430" s="72" t="s">
        <v>198</v>
      </c>
      <c r="M10430" s="72" t="s">
        <v>172</v>
      </c>
    </row>
    <row r="10431" spans="2:13" x14ac:dyDescent="0.25">
      <c r="B10431" s="72" t="s">
        <v>143</v>
      </c>
      <c r="C10431" s="72" t="s">
        <v>144</v>
      </c>
      <c r="D10431" s="72" t="s">
        <v>12</v>
      </c>
      <c r="E10431" s="72" t="s">
        <v>197</v>
      </c>
      <c r="F10431" s="73">
        <v>8425</v>
      </c>
      <c r="G10431" s="72" t="s">
        <v>14</v>
      </c>
      <c r="H10431" s="72" t="s">
        <v>15</v>
      </c>
      <c r="I10431" s="72" t="s">
        <v>16</v>
      </c>
      <c r="J10431" s="72" t="s">
        <v>18</v>
      </c>
      <c r="K10431" s="72" t="s">
        <v>147</v>
      </c>
      <c r="L10431" s="72" t="s">
        <v>666</v>
      </c>
      <c r="M10431" s="72" t="s">
        <v>163</v>
      </c>
    </row>
    <row r="10432" spans="2:13" x14ac:dyDescent="0.25">
      <c r="B10432" s="72" t="s">
        <v>143</v>
      </c>
      <c r="C10432" s="72" t="s">
        <v>144</v>
      </c>
      <c r="D10432" s="72" t="s">
        <v>12</v>
      </c>
      <c r="E10432" s="72" t="s">
        <v>181</v>
      </c>
      <c r="F10432" s="73">
        <v>-2504</v>
      </c>
      <c r="G10432" s="72" t="s">
        <v>14</v>
      </c>
      <c r="H10432" s="72" t="s">
        <v>15</v>
      </c>
      <c r="I10432" s="72" t="s">
        <v>16</v>
      </c>
      <c r="J10432" s="72" t="s">
        <v>18</v>
      </c>
      <c r="K10432" s="72" t="s">
        <v>147</v>
      </c>
      <c r="L10432" s="72" t="s">
        <v>527</v>
      </c>
      <c r="M10432" s="72"/>
    </row>
    <row r="10433" spans="2:13" x14ac:dyDescent="0.25">
      <c r="B10433" s="72" t="s">
        <v>143</v>
      </c>
      <c r="C10433" s="72" t="s">
        <v>144</v>
      </c>
      <c r="D10433" s="72" t="s">
        <v>12</v>
      </c>
      <c r="E10433" s="72" t="s">
        <v>164</v>
      </c>
      <c r="F10433" s="73">
        <v>-2654</v>
      </c>
      <c r="G10433" s="72" t="s">
        <v>14</v>
      </c>
      <c r="H10433" s="72" t="s">
        <v>15</v>
      </c>
      <c r="I10433" s="72" t="s">
        <v>16</v>
      </c>
      <c r="J10433" s="72" t="s">
        <v>18</v>
      </c>
      <c r="K10433" s="72" t="s">
        <v>161</v>
      </c>
      <c r="L10433" s="72" t="s">
        <v>180</v>
      </c>
      <c r="M10433" s="72"/>
    </row>
    <row r="10434" spans="2:13" x14ac:dyDescent="0.25">
      <c r="B10434" s="72" t="s">
        <v>143</v>
      </c>
      <c r="C10434" s="72" t="s">
        <v>144</v>
      </c>
      <c r="D10434" s="72" t="s">
        <v>12</v>
      </c>
      <c r="E10434" s="72" t="s">
        <v>439</v>
      </c>
      <c r="F10434" s="73">
        <v>200082</v>
      </c>
      <c r="G10434" s="72" t="s">
        <v>14</v>
      </c>
      <c r="H10434" s="72" t="s">
        <v>15</v>
      </c>
      <c r="I10434" s="72" t="s">
        <v>16</v>
      </c>
      <c r="J10434" s="72" t="s">
        <v>18</v>
      </c>
      <c r="K10434" s="72" t="s">
        <v>267</v>
      </c>
      <c r="L10434" s="72" t="s">
        <v>579</v>
      </c>
      <c r="M10434" s="72"/>
    </row>
    <row r="10435" spans="2:13" x14ac:dyDescent="0.25">
      <c r="B10435" s="72" t="s">
        <v>143</v>
      </c>
      <c r="C10435" s="72" t="s">
        <v>144</v>
      </c>
      <c r="D10435" s="72" t="s">
        <v>12</v>
      </c>
      <c r="E10435" s="72" t="s">
        <v>177</v>
      </c>
      <c r="F10435" s="73">
        <v>42719</v>
      </c>
      <c r="G10435" s="72" t="s">
        <v>14</v>
      </c>
      <c r="H10435" s="72" t="s">
        <v>155</v>
      </c>
      <c r="I10435" s="72" t="s">
        <v>136</v>
      </c>
      <c r="J10435" s="72" t="s">
        <v>18</v>
      </c>
      <c r="K10435" s="72" t="s">
        <v>21</v>
      </c>
      <c r="L10435" s="72" t="s">
        <v>711</v>
      </c>
      <c r="M10435" s="72"/>
    </row>
    <row r="10436" spans="2:13" x14ac:dyDescent="0.25">
      <c r="B10436" s="72" t="s">
        <v>143</v>
      </c>
      <c r="C10436" s="72" t="s">
        <v>144</v>
      </c>
      <c r="D10436" s="72" t="s">
        <v>12</v>
      </c>
      <c r="E10436" s="72" t="s">
        <v>280</v>
      </c>
      <c r="F10436" s="73">
        <v>436705</v>
      </c>
      <c r="G10436" s="72" t="s">
        <v>14</v>
      </c>
      <c r="H10436" s="72" t="s">
        <v>15</v>
      </c>
      <c r="I10436" s="72" t="s">
        <v>16</v>
      </c>
      <c r="J10436" s="72" t="s">
        <v>18</v>
      </c>
      <c r="K10436" s="72" t="s">
        <v>165</v>
      </c>
      <c r="L10436" s="72" t="s">
        <v>166</v>
      </c>
      <c r="M10436" s="72" t="s">
        <v>203</v>
      </c>
    </row>
    <row r="10437" spans="2:13" x14ac:dyDescent="0.25">
      <c r="B10437" s="72" t="s">
        <v>143</v>
      </c>
      <c r="C10437" s="72" t="s">
        <v>144</v>
      </c>
      <c r="D10437" s="72" t="s">
        <v>12</v>
      </c>
      <c r="E10437" s="72" t="s">
        <v>594</v>
      </c>
      <c r="F10437" s="73">
        <v>72717</v>
      </c>
      <c r="G10437" s="72" t="s">
        <v>14</v>
      </c>
      <c r="H10437" s="72" t="s">
        <v>15</v>
      </c>
      <c r="I10437" s="72" t="s">
        <v>16</v>
      </c>
      <c r="J10437" s="72" t="s">
        <v>18</v>
      </c>
      <c r="K10437" s="72" t="s">
        <v>21</v>
      </c>
      <c r="L10437" s="72" t="s">
        <v>272</v>
      </c>
      <c r="M10437" s="72" t="s">
        <v>253</v>
      </c>
    </row>
    <row r="10438" spans="2:13" x14ac:dyDescent="0.25">
      <c r="B10438" s="72" t="s">
        <v>143</v>
      </c>
      <c r="C10438" s="72" t="s">
        <v>144</v>
      </c>
      <c r="D10438" s="72" t="s">
        <v>12</v>
      </c>
      <c r="E10438" s="72" t="s">
        <v>183</v>
      </c>
      <c r="F10438" s="73">
        <v>11734</v>
      </c>
      <c r="G10438" s="72" t="s">
        <v>14</v>
      </c>
      <c r="H10438" s="72" t="s">
        <v>15</v>
      </c>
      <c r="I10438" s="72" t="s">
        <v>16</v>
      </c>
      <c r="J10438" s="72" t="s">
        <v>18</v>
      </c>
      <c r="K10438" s="72" t="s">
        <v>147</v>
      </c>
      <c r="L10438" s="72" t="s">
        <v>571</v>
      </c>
      <c r="M10438" s="72" t="s">
        <v>248</v>
      </c>
    </row>
    <row r="10439" spans="2:13" x14ac:dyDescent="0.25">
      <c r="B10439" s="72" t="s">
        <v>143</v>
      </c>
      <c r="C10439" s="72" t="s">
        <v>144</v>
      </c>
      <c r="D10439" s="72" t="s">
        <v>12</v>
      </c>
      <c r="E10439" s="72" t="s">
        <v>181</v>
      </c>
      <c r="F10439" s="73">
        <v>-4089</v>
      </c>
      <c r="G10439" s="72" t="s">
        <v>14</v>
      </c>
      <c r="H10439" s="72" t="s">
        <v>15</v>
      </c>
      <c r="I10439" s="72" t="s">
        <v>16</v>
      </c>
      <c r="J10439" s="72" t="s">
        <v>18</v>
      </c>
      <c r="K10439" s="72" t="s">
        <v>205</v>
      </c>
      <c r="L10439" s="72" t="s">
        <v>401</v>
      </c>
      <c r="M10439" s="72"/>
    </row>
    <row r="10440" spans="2:13" x14ac:dyDescent="0.25">
      <c r="B10440" s="72" t="s">
        <v>143</v>
      </c>
      <c r="C10440" s="72" t="s">
        <v>144</v>
      </c>
      <c r="D10440" s="72" t="s">
        <v>12</v>
      </c>
      <c r="E10440" s="72" t="s">
        <v>229</v>
      </c>
      <c r="F10440" s="73">
        <v>-1536</v>
      </c>
      <c r="G10440" s="72" t="s">
        <v>14</v>
      </c>
      <c r="H10440" s="72" t="s">
        <v>15</v>
      </c>
      <c r="I10440" s="72" t="s">
        <v>16</v>
      </c>
      <c r="J10440" s="72" t="s">
        <v>18</v>
      </c>
      <c r="K10440" s="72" t="s">
        <v>33</v>
      </c>
      <c r="L10440" s="72" t="s">
        <v>377</v>
      </c>
      <c r="M10440" s="72"/>
    </row>
    <row r="10441" spans="2:13" x14ac:dyDescent="0.25">
      <c r="B10441" s="72" t="s">
        <v>143</v>
      </c>
      <c r="C10441" s="72" t="s">
        <v>144</v>
      </c>
      <c r="D10441" s="72" t="s">
        <v>12</v>
      </c>
      <c r="E10441" s="72" t="s">
        <v>282</v>
      </c>
      <c r="F10441" s="73">
        <v>-1083</v>
      </c>
      <c r="G10441" s="72" t="s">
        <v>14</v>
      </c>
      <c r="H10441" s="72" t="s">
        <v>155</v>
      </c>
      <c r="I10441" s="72" t="s">
        <v>16</v>
      </c>
      <c r="J10441" s="72" t="s">
        <v>18</v>
      </c>
      <c r="K10441" s="72" t="s">
        <v>33</v>
      </c>
      <c r="L10441" s="72" t="s">
        <v>402</v>
      </c>
      <c r="M10441" s="72"/>
    </row>
    <row r="10442" spans="2:13" x14ac:dyDescent="0.25">
      <c r="B10442" s="72" t="s">
        <v>143</v>
      </c>
      <c r="C10442" s="72" t="s">
        <v>144</v>
      </c>
      <c r="D10442" s="72" t="s">
        <v>12</v>
      </c>
      <c r="E10442" s="72" t="s">
        <v>219</v>
      </c>
      <c r="F10442" s="73">
        <v>1629</v>
      </c>
      <c r="G10442" s="72" t="s">
        <v>14</v>
      </c>
      <c r="H10442" s="72" t="s">
        <v>155</v>
      </c>
      <c r="I10442" s="72" t="s">
        <v>16</v>
      </c>
      <c r="J10442" s="72" t="s">
        <v>18</v>
      </c>
      <c r="K10442" s="72" t="s">
        <v>33</v>
      </c>
      <c r="L10442" s="72" t="s">
        <v>814</v>
      </c>
      <c r="M10442" s="72"/>
    </row>
    <row r="10443" spans="2:13" x14ac:dyDescent="0.25">
      <c r="B10443" s="72" t="s">
        <v>143</v>
      </c>
      <c r="C10443" s="72" t="s">
        <v>144</v>
      </c>
      <c r="D10443" s="72" t="s">
        <v>12</v>
      </c>
      <c r="E10443" s="72" t="s">
        <v>145</v>
      </c>
      <c r="F10443" s="73">
        <v>-3</v>
      </c>
      <c r="G10443" s="72" t="s">
        <v>31</v>
      </c>
      <c r="H10443" s="72" t="s">
        <v>15</v>
      </c>
      <c r="I10443" s="72" t="s">
        <v>16</v>
      </c>
      <c r="J10443" s="72" t="s">
        <v>393</v>
      </c>
      <c r="K10443" s="72" t="s">
        <v>214</v>
      </c>
      <c r="L10443" s="72" t="s">
        <v>479</v>
      </c>
      <c r="M10443" s="72"/>
    </row>
    <row r="10444" spans="2:13" x14ac:dyDescent="0.25">
      <c r="B10444" s="72" t="s">
        <v>143</v>
      </c>
      <c r="C10444" s="72" t="s">
        <v>144</v>
      </c>
      <c r="D10444" s="72" t="s">
        <v>12</v>
      </c>
      <c r="E10444" s="72" t="s">
        <v>145</v>
      </c>
      <c r="F10444" s="73">
        <v>-22620</v>
      </c>
      <c r="G10444" s="72" t="s">
        <v>14</v>
      </c>
      <c r="H10444" s="72" t="s">
        <v>15</v>
      </c>
      <c r="I10444" s="72" t="s">
        <v>16</v>
      </c>
      <c r="J10444" s="72" t="s">
        <v>18</v>
      </c>
      <c r="K10444" s="72" t="s">
        <v>33</v>
      </c>
      <c r="L10444" s="72" t="s">
        <v>768</v>
      </c>
      <c r="M10444" s="72"/>
    </row>
    <row r="10445" spans="2:13" x14ac:dyDescent="0.25">
      <c r="B10445" s="72" t="s">
        <v>143</v>
      </c>
      <c r="C10445" s="72" t="s">
        <v>144</v>
      </c>
      <c r="D10445" s="72" t="s">
        <v>12</v>
      </c>
      <c r="E10445" s="72" t="s">
        <v>227</v>
      </c>
      <c r="F10445" s="73">
        <v>4417</v>
      </c>
      <c r="G10445" s="72" t="s">
        <v>14</v>
      </c>
      <c r="H10445" s="72" t="s">
        <v>15</v>
      </c>
      <c r="I10445" s="72" t="s">
        <v>16</v>
      </c>
      <c r="J10445" s="72" t="s">
        <v>18</v>
      </c>
      <c r="K10445" s="72" t="s">
        <v>33</v>
      </c>
      <c r="L10445" s="72" t="s">
        <v>385</v>
      </c>
      <c r="M10445" s="72" t="s">
        <v>151</v>
      </c>
    </row>
    <row r="10446" spans="2:13" x14ac:dyDescent="0.25">
      <c r="B10446" s="72" t="s">
        <v>143</v>
      </c>
      <c r="C10446" s="72" t="s">
        <v>144</v>
      </c>
      <c r="D10446" s="72" t="s">
        <v>12</v>
      </c>
      <c r="E10446" s="72" t="s">
        <v>229</v>
      </c>
      <c r="F10446" s="73">
        <v>-18357</v>
      </c>
      <c r="G10446" s="72" t="s">
        <v>14</v>
      </c>
      <c r="H10446" s="72" t="s">
        <v>15</v>
      </c>
      <c r="I10446" s="72" t="s">
        <v>16</v>
      </c>
      <c r="J10446" s="72" t="s">
        <v>18</v>
      </c>
      <c r="K10446" s="72" t="s">
        <v>257</v>
      </c>
      <c r="L10446" s="72" t="s">
        <v>554</v>
      </c>
      <c r="M10446" s="72"/>
    </row>
    <row r="10447" spans="2:13" x14ac:dyDescent="0.25">
      <c r="B10447" s="72" t="s">
        <v>143</v>
      </c>
      <c r="C10447" s="72" t="s">
        <v>144</v>
      </c>
      <c r="D10447" s="72" t="s">
        <v>12</v>
      </c>
      <c r="E10447" s="72" t="s">
        <v>199</v>
      </c>
      <c r="F10447" s="73">
        <v>339</v>
      </c>
      <c r="G10447" s="72" t="s">
        <v>14</v>
      </c>
      <c r="H10447" s="72" t="s">
        <v>155</v>
      </c>
      <c r="I10447" s="72" t="s">
        <v>16</v>
      </c>
      <c r="J10447" s="72" t="s">
        <v>371</v>
      </c>
      <c r="K10447" s="72" t="s">
        <v>267</v>
      </c>
      <c r="L10447" s="72" t="s">
        <v>313</v>
      </c>
      <c r="M10447" s="72"/>
    </row>
    <row r="10448" spans="2:13" x14ac:dyDescent="0.25">
      <c r="B10448" s="72" t="s">
        <v>143</v>
      </c>
      <c r="C10448" s="72" t="s">
        <v>144</v>
      </c>
      <c r="D10448" s="72" t="s">
        <v>12</v>
      </c>
      <c r="E10448" s="72" t="s">
        <v>152</v>
      </c>
      <c r="F10448" s="73">
        <v>-48837</v>
      </c>
      <c r="G10448" s="72" t="s">
        <v>14</v>
      </c>
      <c r="H10448" s="72" t="s">
        <v>15</v>
      </c>
      <c r="I10448" s="72" t="s">
        <v>16</v>
      </c>
      <c r="J10448" s="72" t="s">
        <v>371</v>
      </c>
      <c r="K10448" s="72" t="s">
        <v>147</v>
      </c>
      <c r="L10448" s="72" t="s">
        <v>675</v>
      </c>
      <c r="M10448" s="72"/>
    </row>
    <row r="10449" spans="2:13" x14ac:dyDescent="0.25">
      <c r="B10449" s="72" t="s">
        <v>143</v>
      </c>
      <c r="C10449" s="72" t="s">
        <v>144</v>
      </c>
      <c r="D10449" s="72" t="s">
        <v>12</v>
      </c>
      <c r="E10449" s="72" t="s">
        <v>328</v>
      </c>
      <c r="F10449" s="73">
        <v>18855</v>
      </c>
      <c r="G10449" s="72" t="s">
        <v>14</v>
      </c>
      <c r="H10449" s="72" t="s">
        <v>155</v>
      </c>
      <c r="I10449" s="72" t="s">
        <v>16</v>
      </c>
      <c r="J10449" s="72" t="s">
        <v>18</v>
      </c>
      <c r="K10449" s="72" t="s">
        <v>147</v>
      </c>
      <c r="L10449" s="72" t="s">
        <v>571</v>
      </c>
      <c r="M10449" s="72" t="s">
        <v>159</v>
      </c>
    </row>
    <row r="10450" spans="2:13" x14ac:dyDescent="0.25">
      <c r="B10450" s="72" t="s">
        <v>143</v>
      </c>
      <c r="C10450" s="72" t="s">
        <v>144</v>
      </c>
      <c r="D10450" s="72" t="s">
        <v>12</v>
      </c>
      <c r="E10450" s="72" t="s">
        <v>748</v>
      </c>
      <c r="F10450" s="73">
        <v>69983</v>
      </c>
      <c r="G10450" s="72" t="s">
        <v>14</v>
      </c>
      <c r="H10450" s="72" t="s">
        <v>15</v>
      </c>
      <c r="I10450" s="72" t="s">
        <v>16</v>
      </c>
      <c r="J10450" s="72" t="s">
        <v>18</v>
      </c>
      <c r="K10450" s="72" t="s">
        <v>21</v>
      </c>
      <c r="L10450" s="72" t="s">
        <v>272</v>
      </c>
      <c r="M10450" s="72" t="s">
        <v>253</v>
      </c>
    </row>
    <row r="10451" spans="2:13" x14ac:dyDescent="0.25">
      <c r="B10451" s="72" t="s">
        <v>143</v>
      </c>
      <c r="C10451" s="72" t="s">
        <v>144</v>
      </c>
      <c r="D10451" s="72" t="s">
        <v>12</v>
      </c>
      <c r="E10451" s="72" t="s">
        <v>705</v>
      </c>
      <c r="F10451" s="73">
        <v>19616</v>
      </c>
      <c r="G10451" s="72" t="s">
        <v>14</v>
      </c>
      <c r="H10451" s="72" t="s">
        <v>15</v>
      </c>
      <c r="I10451" s="72" t="s">
        <v>136</v>
      </c>
      <c r="J10451" s="72" t="s">
        <v>18</v>
      </c>
      <c r="K10451" s="72"/>
      <c r="L10451" s="72"/>
      <c r="M10451" s="72" t="s">
        <v>159</v>
      </c>
    </row>
    <row r="10452" spans="2:13" x14ac:dyDescent="0.25">
      <c r="B10452" s="72" t="s">
        <v>143</v>
      </c>
      <c r="C10452" s="72" t="s">
        <v>144</v>
      </c>
      <c r="D10452" s="72" t="s">
        <v>12</v>
      </c>
      <c r="E10452" s="72" t="s">
        <v>154</v>
      </c>
      <c r="F10452" s="73">
        <v>-81</v>
      </c>
      <c r="G10452" s="72" t="s">
        <v>14</v>
      </c>
      <c r="H10452" s="72" t="s">
        <v>15</v>
      </c>
      <c r="I10452" s="72" t="s">
        <v>16</v>
      </c>
      <c r="J10452" s="72" t="s">
        <v>18</v>
      </c>
      <c r="K10452" s="72" t="s">
        <v>33</v>
      </c>
      <c r="L10452" s="72" t="s">
        <v>458</v>
      </c>
      <c r="M10452" s="72"/>
    </row>
    <row r="10453" spans="2:13" x14ac:dyDescent="0.25">
      <c r="B10453" s="72" t="s">
        <v>143</v>
      </c>
      <c r="C10453" s="72" t="s">
        <v>144</v>
      </c>
      <c r="D10453" s="72" t="s">
        <v>12</v>
      </c>
      <c r="E10453" s="72" t="s">
        <v>177</v>
      </c>
      <c r="F10453" s="73">
        <v>732907</v>
      </c>
      <c r="G10453" s="72" t="s">
        <v>14</v>
      </c>
      <c r="H10453" s="72" t="s">
        <v>155</v>
      </c>
      <c r="I10453" s="72" t="s">
        <v>16</v>
      </c>
      <c r="J10453" s="72" t="s">
        <v>18</v>
      </c>
      <c r="K10453" s="72" t="s">
        <v>33</v>
      </c>
      <c r="L10453" s="72" t="s">
        <v>353</v>
      </c>
      <c r="M10453" s="72"/>
    </row>
    <row r="10454" spans="2:13" x14ac:dyDescent="0.25">
      <c r="B10454" s="72" t="s">
        <v>143</v>
      </c>
      <c r="C10454" s="72" t="s">
        <v>144</v>
      </c>
      <c r="D10454" s="72" t="s">
        <v>12</v>
      </c>
      <c r="E10454" s="72" t="s">
        <v>219</v>
      </c>
      <c r="F10454" s="73">
        <v>713444</v>
      </c>
      <c r="G10454" s="72" t="s">
        <v>14</v>
      </c>
      <c r="H10454" s="72" t="s">
        <v>155</v>
      </c>
      <c r="I10454" s="72" t="s">
        <v>16</v>
      </c>
      <c r="J10454" s="72" t="s">
        <v>18</v>
      </c>
      <c r="K10454" s="72" t="s">
        <v>33</v>
      </c>
      <c r="L10454" s="72" t="s">
        <v>232</v>
      </c>
      <c r="M10454" s="72"/>
    </row>
    <row r="10455" spans="2:13" x14ac:dyDescent="0.25">
      <c r="B10455" s="72" t="s">
        <v>143</v>
      </c>
      <c r="C10455" s="72" t="s">
        <v>144</v>
      </c>
      <c r="D10455" s="72" t="s">
        <v>12</v>
      </c>
      <c r="E10455" s="72" t="s">
        <v>199</v>
      </c>
      <c r="F10455" s="73">
        <v>1028524</v>
      </c>
      <c r="G10455" s="72" t="s">
        <v>14</v>
      </c>
      <c r="H10455" s="72" t="s">
        <v>155</v>
      </c>
      <c r="I10455" s="72" t="s">
        <v>16</v>
      </c>
      <c r="J10455" s="72" t="s">
        <v>18</v>
      </c>
      <c r="K10455" s="72" t="s">
        <v>267</v>
      </c>
      <c r="L10455" s="72" t="s">
        <v>313</v>
      </c>
      <c r="M10455" s="72"/>
    </row>
    <row r="10456" spans="2:13" x14ac:dyDescent="0.25">
      <c r="B10456" s="72" t="s">
        <v>143</v>
      </c>
      <c r="C10456" s="72" t="s">
        <v>144</v>
      </c>
      <c r="D10456" s="72" t="s">
        <v>12</v>
      </c>
      <c r="E10456" s="72" t="s">
        <v>828</v>
      </c>
      <c r="F10456" s="73">
        <v>10882200</v>
      </c>
      <c r="G10456" s="72" t="s">
        <v>14</v>
      </c>
      <c r="H10456" s="72" t="s">
        <v>15</v>
      </c>
      <c r="I10456" s="72" t="s">
        <v>136</v>
      </c>
      <c r="J10456" s="72" t="s">
        <v>18</v>
      </c>
      <c r="K10456" s="72"/>
      <c r="L10456" s="72"/>
      <c r="M10456" s="72" t="s">
        <v>322</v>
      </c>
    </row>
    <row r="10457" spans="2:13" x14ac:dyDescent="0.25">
      <c r="B10457" s="72" t="s">
        <v>143</v>
      </c>
      <c r="C10457" s="72" t="s">
        <v>144</v>
      </c>
      <c r="D10457" s="72" t="s">
        <v>12</v>
      </c>
      <c r="E10457" s="72" t="s">
        <v>199</v>
      </c>
      <c r="F10457" s="73">
        <v>238851</v>
      </c>
      <c r="G10457" s="72" t="s">
        <v>14</v>
      </c>
      <c r="H10457" s="72" t="s">
        <v>15</v>
      </c>
      <c r="I10457" s="72" t="s">
        <v>16</v>
      </c>
      <c r="J10457" s="72" t="s">
        <v>18</v>
      </c>
      <c r="K10457" s="72" t="s">
        <v>33</v>
      </c>
      <c r="L10457" s="72" t="s">
        <v>316</v>
      </c>
      <c r="M10457" s="72"/>
    </row>
    <row r="10458" spans="2:13" x14ac:dyDescent="0.25">
      <c r="B10458" s="72" t="s">
        <v>143</v>
      </c>
      <c r="C10458" s="72" t="s">
        <v>144</v>
      </c>
      <c r="D10458" s="72" t="s">
        <v>12</v>
      </c>
      <c r="E10458" s="72" t="s">
        <v>219</v>
      </c>
      <c r="F10458" s="73">
        <v>154130</v>
      </c>
      <c r="G10458" s="72" t="s">
        <v>14</v>
      </c>
      <c r="H10458" s="72" t="s">
        <v>15</v>
      </c>
      <c r="I10458" s="72" t="s">
        <v>16</v>
      </c>
      <c r="J10458" s="72" t="s">
        <v>18</v>
      </c>
      <c r="K10458" s="72" t="s">
        <v>21</v>
      </c>
      <c r="L10458" s="72" t="s">
        <v>274</v>
      </c>
      <c r="M10458" s="72"/>
    </row>
    <row r="10459" spans="2:13" x14ac:dyDescent="0.25">
      <c r="B10459" s="72" t="s">
        <v>143</v>
      </c>
      <c r="C10459" s="72" t="s">
        <v>144</v>
      </c>
      <c r="D10459" s="72" t="s">
        <v>12</v>
      </c>
      <c r="E10459" s="72" t="s">
        <v>177</v>
      </c>
      <c r="F10459" s="73">
        <v>15051</v>
      </c>
      <c r="G10459" s="72" t="s">
        <v>14</v>
      </c>
      <c r="H10459" s="72" t="s">
        <v>155</v>
      </c>
      <c r="I10459" s="72" t="s">
        <v>136</v>
      </c>
      <c r="J10459" s="72" t="s">
        <v>18</v>
      </c>
      <c r="K10459" s="72" t="s">
        <v>33</v>
      </c>
      <c r="L10459" s="72" t="s">
        <v>307</v>
      </c>
      <c r="M10459" s="72"/>
    </row>
    <row r="10460" spans="2:13" x14ac:dyDescent="0.25">
      <c r="B10460" s="72" t="s">
        <v>143</v>
      </c>
      <c r="C10460" s="72" t="s">
        <v>144</v>
      </c>
      <c r="D10460" s="72" t="s">
        <v>12</v>
      </c>
      <c r="E10460" s="72" t="s">
        <v>164</v>
      </c>
      <c r="F10460" s="73">
        <v>-11506</v>
      </c>
      <c r="G10460" s="72" t="s">
        <v>14</v>
      </c>
      <c r="H10460" s="72" t="s">
        <v>15</v>
      </c>
      <c r="I10460" s="72" t="s">
        <v>16</v>
      </c>
      <c r="J10460" s="72" t="s">
        <v>18</v>
      </c>
      <c r="K10460" s="72" t="s">
        <v>147</v>
      </c>
      <c r="L10460" s="72" t="s">
        <v>217</v>
      </c>
      <c r="M10460" s="72"/>
    </row>
    <row r="10461" spans="2:13" x14ac:dyDescent="0.25">
      <c r="B10461" s="72" t="s">
        <v>143</v>
      </c>
      <c r="C10461" s="72" t="s">
        <v>144</v>
      </c>
      <c r="D10461" s="72" t="s">
        <v>12</v>
      </c>
      <c r="E10461" s="72" t="s">
        <v>188</v>
      </c>
      <c r="F10461" s="73">
        <v>262441</v>
      </c>
      <c r="G10461" s="72" t="s">
        <v>14</v>
      </c>
      <c r="H10461" s="72" t="s">
        <v>155</v>
      </c>
      <c r="I10461" s="72" t="s">
        <v>16</v>
      </c>
      <c r="J10461" s="72" t="s">
        <v>18</v>
      </c>
      <c r="K10461" s="72" t="s">
        <v>147</v>
      </c>
      <c r="L10461" s="72" t="s">
        <v>606</v>
      </c>
      <c r="M10461" s="72" t="s">
        <v>191</v>
      </c>
    </row>
    <row r="10462" spans="2:13" x14ac:dyDescent="0.25">
      <c r="B10462" s="72" t="s">
        <v>143</v>
      </c>
      <c r="C10462" s="72" t="s">
        <v>144</v>
      </c>
      <c r="D10462" s="72" t="s">
        <v>12</v>
      </c>
      <c r="E10462" s="72" t="s">
        <v>219</v>
      </c>
      <c r="F10462" s="73">
        <v>204</v>
      </c>
      <c r="G10462" s="72" t="s">
        <v>14</v>
      </c>
      <c r="H10462" s="72" t="s">
        <v>15</v>
      </c>
      <c r="I10462" s="72" t="s">
        <v>16</v>
      </c>
      <c r="J10462" s="72" t="s">
        <v>18</v>
      </c>
      <c r="K10462" s="72" t="s">
        <v>33</v>
      </c>
      <c r="L10462" s="72" t="s">
        <v>627</v>
      </c>
      <c r="M10462" s="72"/>
    </row>
    <row r="10463" spans="2:13" x14ac:dyDescent="0.25">
      <c r="B10463" s="72" t="s">
        <v>143</v>
      </c>
      <c r="C10463" s="72" t="s">
        <v>144</v>
      </c>
      <c r="D10463" s="72" t="s">
        <v>12</v>
      </c>
      <c r="E10463" s="72" t="s">
        <v>646</v>
      </c>
      <c r="F10463" s="73">
        <v>1203349</v>
      </c>
      <c r="G10463" s="72" t="s">
        <v>14</v>
      </c>
      <c r="H10463" s="72" t="s">
        <v>15</v>
      </c>
      <c r="I10463" s="72" t="s">
        <v>16</v>
      </c>
      <c r="J10463" s="72" t="s">
        <v>18</v>
      </c>
      <c r="K10463" s="72" t="s">
        <v>165</v>
      </c>
      <c r="L10463" s="72" t="s">
        <v>472</v>
      </c>
      <c r="M10463" s="72"/>
    </row>
    <row r="10464" spans="2:13" x14ac:dyDescent="0.25">
      <c r="B10464" s="72" t="s">
        <v>143</v>
      </c>
      <c r="C10464" s="72" t="s">
        <v>144</v>
      </c>
      <c r="D10464" s="72" t="s">
        <v>12</v>
      </c>
      <c r="E10464" s="72" t="s">
        <v>197</v>
      </c>
      <c r="F10464" s="73">
        <v>10235</v>
      </c>
      <c r="G10464" s="72" t="s">
        <v>14</v>
      </c>
      <c r="H10464" s="72" t="s">
        <v>15</v>
      </c>
      <c r="I10464" s="72" t="s">
        <v>16</v>
      </c>
      <c r="J10464" s="72" t="s">
        <v>18</v>
      </c>
      <c r="K10464" s="72" t="s">
        <v>267</v>
      </c>
      <c r="L10464" s="72" t="s">
        <v>428</v>
      </c>
      <c r="M10464" s="72" t="s">
        <v>191</v>
      </c>
    </row>
    <row r="10465" spans="2:13" x14ac:dyDescent="0.25">
      <c r="B10465" s="72" t="s">
        <v>143</v>
      </c>
      <c r="C10465" s="72" t="s">
        <v>144</v>
      </c>
      <c r="D10465" s="72" t="s">
        <v>12</v>
      </c>
      <c r="E10465" s="72" t="s">
        <v>282</v>
      </c>
      <c r="F10465" s="73">
        <v>-98</v>
      </c>
      <c r="G10465" s="72" t="s">
        <v>14</v>
      </c>
      <c r="H10465" s="72" t="s">
        <v>15</v>
      </c>
      <c r="I10465" s="72" t="s">
        <v>136</v>
      </c>
      <c r="J10465" s="72" t="s">
        <v>18</v>
      </c>
      <c r="K10465" s="72" t="s">
        <v>161</v>
      </c>
      <c r="L10465" s="72" t="s">
        <v>507</v>
      </c>
      <c r="M10465" s="72"/>
    </row>
    <row r="10466" spans="2:13" x14ac:dyDescent="0.25">
      <c r="B10466" s="72" t="s">
        <v>143</v>
      </c>
      <c r="C10466" s="72" t="s">
        <v>144</v>
      </c>
      <c r="D10466" s="72" t="s">
        <v>12</v>
      </c>
      <c r="E10466" s="72" t="s">
        <v>213</v>
      </c>
      <c r="F10466" s="73">
        <v>412</v>
      </c>
      <c r="G10466" s="72" t="s">
        <v>14</v>
      </c>
      <c r="H10466" s="72" t="s">
        <v>15</v>
      </c>
      <c r="I10466" s="72" t="s">
        <v>16</v>
      </c>
      <c r="J10466" s="72" t="s">
        <v>18</v>
      </c>
      <c r="K10466" s="72" t="s">
        <v>168</v>
      </c>
      <c r="L10466" s="72" t="s">
        <v>680</v>
      </c>
      <c r="M10466" s="72" t="s">
        <v>172</v>
      </c>
    </row>
    <row r="10467" spans="2:13" x14ac:dyDescent="0.25">
      <c r="B10467" s="72" t="s">
        <v>143</v>
      </c>
      <c r="C10467" s="72" t="s">
        <v>144</v>
      </c>
      <c r="D10467" s="72" t="s">
        <v>12</v>
      </c>
      <c r="E10467" s="72" t="s">
        <v>227</v>
      </c>
      <c r="F10467" s="73">
        <v>253937</v>
      </c>
      <c r="G10467" s="72" t="s">
        <v>14</v>
      </c>
      <c r="H10467" s="72" t="s">
        <v>15</v>
      </c>
      <c r="I10467" s="72" t="s">
        <v>16</v>
      </c>
      <c r="J10467" s="72" t="s">
        <v>18</v>
      </c>
      <c r="K10467" s="72" t="s">
        <v>33</v>
      </c>
      <c r="L10467" s="72" t="s">
        <v>289</v>
      </c>
      <c r="M10467" s="72" t="s">
        <v>151</v>
      </c>
    </row>
    <row r="10468" spans="2:13" x14ac:dyDescent="0.25">
      <c r="B10468" s="72" t="s">
        <v>143</v>
      </c>
      <c r="C10468" s="72" t="s">
        <v>144</v>
      </c>
      <c r="D10468" s="72" t="s">
        <v>12</v>
      </c>
      <c r="E10468" s="72" t="s">
        <v>292</v>
      </c>
      <c r="F10468" s="73">
        <v>361940</v>
      </c>
      <c r="G10468" s="72" t="s">
        <v>14</v>
      </c>
      <c r="H10468" s="72" t="s">
        <v>155</v>
      </c>
      <c r="I10468" s="72" t="s">
        <v>16</v>
      </c>
      <c r="J10468" s="72" t="s">
        <v>18</v>
      </c>
      <c r="K10468" s="72" t="s">
        <v>147</v>
      </c>
      <c r="L10468" s="72" t="s">
        <v>158</v>
      </c>
      <c r="M10468" s="72" t="s">
        <v>293</v>
      </c>
    </row>
    <row r="10469" spans="2:13" x14ac:dyDescent="0.25">
      <c r="B10469" s="72" t="s">
        <v>143</v>
      </c>
      <c r="C10469" s="72" t="s">
        <v>144</v>
      </c>
      <c r="D10469" s="72" t="s">
        <v>12</v>
      </c>
      <c r="E10469" s="72" t="s">
        <v>183</v>
      </c>
      <c r="F10469" s="73">
        <v>138407</v>
      </c>
      <c r="G10469" s="72" t="s">
        <v>14</v>
      </c>
      <c r="H10469" s="72" t="s">
        <v>155</v>
      </c>
      <c r="I10469" s="72" t="s">
        <v>16</v>
      </c>
      <c r="J10469" s="72" t="s">
        <v>18</v>
      </c>
      <c r="K10469" s="72" t="s">
        <v>147</v>
      </c>
      <c r="L10469" s="72" t="s">
        <v>158</v>
      </c>
      <c r="M10469" s="72" t="s">
        <v>248</v>
      </c>
    </row>
    <row r="10470" spans="2:13" x14ac:dyDescent="0.25">
      <c r="B10470" s="72" t="s">
        <v>143</v>
      </c>
      <c r="C10470" s="72" t="s">
        <v>144</v>
      </c>
      <c r="D10470" s="72" t="s">
        <v>12</v>
      </c>
      <c r="E10470" s="72" t="s">
        <v>237</v>
      </c>
      <c r="F10470" s="73">
        <v>7097</v>
      </c>
      <c r="G10470" s="72" t="s">
        <v>14</v>
      </c>
      <c r="H10470" s="72" t="s">
        <v>15</v>
      </c>
      <c r="I10470" s="72" t="s">
        <v>16</v>
      </c>
      <c r="J10470" s="72" t="s">
        <v>18</v>
      </c>
      <c r="K10470" s="72" t="s">
        <v>161</v>
      </c>
      <c r="L10470" s="72" t="s">
        <v>643</v>
      </c>
      <c r="M10470" s="72" t="s">
        <v>151</v>
      </c>
    </row>
    <row r="10471" spans="2:13" x14ac:dyDescent="0.25">
      <c r="B10471" s="72" t="s">
        <v>143</v>
      </c>
      <c r="C10471" s="72" t="s">
        <v>144</v>
      </c>
      <c r="D10471" s="72" t="s">
        <v>12</v>
      </c>
      <c r="E10471" s="72" t="s">
        <v>157</v>
      </c>
      <c r="F10471" s="73">
        <v>1340850</v>
      </c>
      <c r="G10471" s="72" t="s">
        <v>14</v>
      </c>
      <c r="H10471" s="72" t="s">
        <v>15</v>
      </c>
      <c r="I10471" s="72" t="s">
        <v>16</v>
      </c>
      <c r="J10471" s="72" t="s">
        <v>18</v>
      </c>
      <c r="K10471" s="72" t="s">
        <v>205</v>
      </c>
      <c r="L10471" s="72" t="s">
        <v>210</v>
      </c>
      <c r="M10471" s="72" t="s">
        <v>322</v>
      </c>
    </row>
    <row r="10472" spans="2:13" x14ac:dyDescent="0.25">
      <c r="B10472" s="72" t="s">
        <v>143</v>
      </c>
      <c r="C10472" s="72" t="s">
        <v>144</v>
      </c>
      <c r="D10472" s="72" t="s">
        <v>12</v>
      </c>
      <c r="E10472" s="72" t="s">
        <v>209</v>
      </c>
      <c r="F10472" s="73">
        <v>584813</v>
      </c>
      <c r="G10472" s="72" t="s">
        <v>14</v>
      </c>
      <c r="H10472" s="72" t="s">
        <v>15</v>
      </c>
      <c r="I10472" s="72" t="s">
        <v>16</v>
      </c>
      <c r="J10472" s="72" t="s">
        <v>18</v>
      </c>
      <c r="K10472" s="72" t="s">
        <v>147</v>
      </c>
      <c r="L10472" s="72" t="s">
        <v>370</v>
      </c>
      <c r="M10472" s="72" t="s">
        <v>159</v>
      </c>
    </row>
    <row r="10473" spans="2:13" x14ac:dyDescent="0.25">
      <c r="B10473" s="72" t="s">
        <v>143</v>
      </c>
      <c r="C10473" s="72" t="s">
        <v>144</v>
      </c>
      <c r="D10473" s="72" t="s">
        <v>12</v>
      </c>
      <c r="E10473" s="72" t="s">
        <v>145</v>
      </c>
      <c r="F10473" s="73">
        <v>-13226</v>
      </c>
      <c r="G10473" s="72" t="s">
        <v>14</v>
      </c>
      <c r="H10473" s="72" t="s">
        <v>15</v>
      </c>
      <c r="I10473" s="72" t="s">
        <v>16</v>
      </c>
      <c r="J10473" s="72" t="s">
        <v>18</v>
      </c>
      <c r="K10473" s="72" t="s">
        <v>24</v>
      </c>
      <c r="L10473" s="72" t="s">
        <v>448</v>
      </c>
      <c r="M10473" s="72"/>
    </row>
    <row r="10474" spans="2:13" x14ac:dyDescent="0.25">
      <c r="B10474" s="72" t="s">
        <v>143</v>
      </c>
      <c r="C10474" s="72" t="s">
        <v>144</v>
      </c>
      <c r="D10474" s="72" t="s">
        <v>12</v>
      </c>
      <c r="E10474" s="72" t="s">
        <v>152</v>
      </c>
      <c r="F10474" s="73">
        <v>-892</v>
      </c>
      <c r="G10474" s="72" t="s">
        <v>14</v>
      </c>
      <c r="H10474" s="72" t="s">
        <v>15</v>
      </c>
      <c r="I10474" s="72" t="s">
        <v>16</v>
      </c>
      <c r="J10474" s="72" t="s">
        <v>18</v>
      </c>
      <c r="K10474" s="72" t="s">
        <v>33</v>
      </c>
      <c r="L10474" s="72" t="s">
        <v>789</v>
      </c>
      <c r="M10474" s="72"/>
    </row>
    <row r="10475" spans="2:13" x14ac:dyDescent="0.25">
      <c r="B10475" s="72" t="s">
        <v>143</v>
      </c>
      <c r="C10475" s="72" t="s">
        <v>144</v>
      </c>
      <c r="D10475" s="72" t="s">
        <v>12</v>
      </c>
      <c r="E10475" s="72" t="s">
        <v>154</v>
      </c>
      <c r="F10475" s="73">
        <v>-282</v>
      </c>
      <c r="G10475" s="72" t="s">
        <v>14</v>
      </c>
      <c r="H10475" s="72" t="s">
        <v>155</v>
      </c>
      <c r="I10475" s="72" t="s">
        <v>16</v>
      </c>
      <c r="J10475" s="72" t="s">
        <v>18</v>
      </c>
      <c r="K10475" s="72" t="s">
        <v>147</v>
      </c>
      <c r="L10475" s="72" t="s">
        <v>369</v>
      </c>
      <c r="M10475" s="72"/>
    </row>
    <row r="10476" spans="2:13" x14ac:dyDescent="0.25">
      <c r="B10476" s="72" t="s">
        <v>143</v>
      </c>
      <c r="C10476" s="72" t="s">
        <v>144</v>
      </c>
      <c r="D10476" s="72" t="s">
        <v>12</v>
      </c>
      <c r="E10476" s="72" t="s">
        <v>213</v>
      </c>
      <c r="F10476" s="73">
        <v>130971</v>
      </c>
      <c r="G10476" s="72" t="s">
        <v>14</v>
      </c>
      <c r="H10476" s="72" t="s">
        <v>155</v>
      </c>
      <c r="I10476" s="72" t="s">
        <v>16</v>
      </c>
      <c r="J10476" s="72" t="s">
        <v>18</v>
      </c>
      <c r="K10476" s="72" t="s">
        <v>33</v>
      </c>
      <c r="L10476" s="72" t="s">
        <v>526</v>
      </c>
      <c r="M10476" s="72" t="s">
        <v>151</v>
      </c>
    </row>
    <row r="10477" spans="2:13" x14ac:dyDescent="0.25">
      <c r="B10477" s="72" t="s">
        <v>143</v>
      </c>
      <c r="C10477" s="72" t="s">
        <v>144</v>
      </c>
      <c r="D10477" s="72" t="s">
        <v>12</v>
      </c>
      <c r="E10477" s="72" t="s">
        <v>199</v>
      </c>
      <c r="F10477" s="73">
        <v>111</v>
      </c>
      <c r="G10477" s="72" t="s">
        <v>14</v>
      </c>
      <c r="H10477" s="72" t="s">
        <v>15</v>
      </c>
      <c r="I10477" s="72" t="s">
        <v>16</v>
      </c>
      <c r="J10477" s="72" t="s">
        <v>18</v>
      </c>
      <c r="K10477" s="72" t="s">
        <v>214</v>
      </c>
      <c r="L10477" s="72" t="s">
        <v>441</v>
      </c>
      <c r="M10477" s="72"/>
    </row>
    <row r="10478" spans="2:13" x14ac:dyDescent="0.25">
      <c r="B10478" s="72" t="s">
        <v>143</v>
      </c>
      <c r="C10478" s="72" t="s">
        <v>144</v>
      </c>
      <c r="D10478" s="72" t="s">
        <v>12</v>
      </c>
      <c r="E10478" s="72" t="s">
        <v>145</v>
      </c>
      <c r="F10478" s="73">
        <v>-37743</v>
      </c>
      <c r="G10478" s="72" t="s">
        <v>14</v>
      </c>
      <c r="H10478" s="72" t="s">
        <v>155</v>
      </c>
      <c r="I10478" s="72" t="s">
        <v>16</v>
      </c>
      <c r="J10478" s="72" t="s">
        <v>18</v>
      </c>
      <c r="K10478" s="72" t="s">
        <v>147</v>
      </c>
      <c r="L10478" s="72" t="s">
        <v>241</v>
      </c>
      <c r="M10478" s="72"/>
    </row>
    <row r="10479" spans="2:13" x14ac:dyDescent="0.25">
      <c r="B10479" s="72" t="s">
        <v>143</v>
      </c>
      <c r="C10479" s="72" t="s">
        <v>144</v>
      </c>
      <c r="D10479" s="72" t="s">
        <v>12</v>
      </c>
      <c r="E10479" s="72" t="s">
        <v>383</v>
      </c>
      <c r="F10479" s="73">
        <v>43735</v>
      </c>
      <c r="G10479" s="72" t="s">
        <v>14</v>
      </c>
      <c r="H10479" s="72" t="s">
        <v>155</v>
      </c>
      <c r="I10479" s="72" t="s">
        <v>16</v>
      </c>
      <c r="J10479" s="72" t="s">
        <v>18</v>
      </c>
      <c r="K10479" s="72" t="s">
        <v>21</v>
      </c>
      <c r="L10479" s="72" t="s">
        <v>457</v>
      </c>
      <c r="M10479" s="72" t="s">
        <v>601</v>
      </c>
    </row>
    <row r="10480" spans="2:13" x14ac:dyDescent="0.25">
      <c r="B10480" s="72" t="s">
        <v>143</v>
      </c>
      <c r="C10480" s="72" t="s">
        <v>144</v>
      </c>
      <c r="D10480" s="72" t="s">
        <v>12</v>
      </c>
      <c r="E10480" s="72" t="s">
        <v>229</v>
      </c>
      <c r="F10480" s="73">
        <v>-80447</v>
      </c>
      <c r="G10480" s="72" t="s">
        <v>14</v>
      </c>
      <c r="H10480" s="72" t="s">
        <v>15</v>
      </c>
      <c r="I10480" s="72" t="s">
        <v>16</v>
      </c>
      <c r="J10480" s="72" t="s">
        <v>18</v>
      </c>
      <c r="K10480" s="72" t="s">
        <v>214</v>
      </c>
      <c r="L10480" s="72" t="s">
        <v>726</v>
      </c>
      <c r="M10480" s="72"/>
    </row>
    <row r="10481" spans="2:13" x14ac:dyDescent="0.25">
      <c r="B10481" s="72" t="s">
        <v>143</v>
      </c>
      <c r="C10481" s="72" t="s">
        <v>144</v>
      </c>
      <c r="D10481" s="72" t="s">
        <v>12</v>
      </c>
      <c r="E10481" s="72" t="s">
        <v>242</v>
      </c>
      <c r="F10481" s="73">
        <v>-11513</v>
      </c>
      <c r="G10481" s="72" t="s">
        <v>14</v>
      </c>
      <c r="H10481" s="72" t="s">
        <v>15</v>
      </c>
      <c r="I10481" s="72" t="s">
        <v>16</v>
      </c>
      <c r="J10481" s="72" t="s">
        <v>18</v>
      </c>
      <c r="K10481" s="72" t="s">
        <v>147</v>
      </c>
      <c r="L10481" s="72" t="s">
        <v>378</v>
      </c>
      <c r="M10481" s="72"/>
    </row>
    <row r="10482" spans="2:13" x14ac:dyDescent="0.25">
      <c r="B10482" s="72" t="s">
        <v>143</v>
      </c>
      <c r="C10482" s="72" t="s">
        <v>144</v>
      </c>
      <c r="D10482" s="72" t="s">
        <v>12</v>
      </c>
      <c r="E10482" s="72" t="s">
        <v>181</v>
      </c>
      <c r="F10482" s="73">
        <v>-528</v>
      </c>
      <c r="G10482" s="72" t="s">
        <v>14</v>
      </c>
      <c r="H10482" s="72" t="s">
        <v>15</v>
      </c>
      <c r="I10482" s="72" t="s">
        <v>16</v>
      </c>
      <c r="J10482" s="72" t="s">
        <v>18</v>
      </c>
      <c r="K10482" s="72" t="s">
        <v>33</v>
      </c>
      <c r="L10482" s="72" t="s">
        <v>339</v>
      </c>
      <c r="M10482" s="72"/>
    </row>
    <row r="10483" spans="2:13" x14ac:dyDescent="0.25">
      <c r="B10483" s="72" t="s">
        <v>143</v>
      </c>
      <c r="C10483" s="72" t="s">
        <v>144</v>
      </c>
      <c r="D10483" s="72" t="s">
        <v>12</v>
      </c>
      <c r="E10483" s="72" t="s">
        <v>229</v>
      </c>
      <c r="F10483" s="73">
        <v>-45154</v>
      </c>
      <c r="G10483" s="72" t="s">
        <v>14</v>
      </c>
      <c r="H10483" s="72" t="s">
        <v>155</v>
      </c>
      <c r="I10483" s="72" t="s">
        <v>16</v>
      </c>
      <c r="J10483" s="72" t="s">
        <v>18</v>
      </c>
      <c r="K10483" s="72" t="s">
        <v>33</v>
      </c>
      <c r="L10483" s="72" t="s">
        <v>290</v>
      </c>
      <c r="M10483" s="72"/>
    </row>
    <row r="10484" spans="2:13" x14ac:dyDescent="0.25">
      <c r="B10484" s="72" t="s">
        <v>143</v>
      </c>
      <c r="C10484" s="72" t="s">
        <v>144</v>
      </c>
      <c r="D10484" s="72" t="s">
        <v>12</v>
      </c>
      <c r="E10484" s="72" t="s">
        <v>292</v>
      </c>
      <c r="F10484" s="73">
        <v>726201</v>
      </c>
      <c r="G10484" s="72" t="s">
        <v>14</v>
      </c>
      <c r="H10484" s="72" t="s">
        <v>15</v>
      </c>
      <c r="I10484" s="72" t="s">
        <v>16</v>
      </c>
      <c r="J10484" s="72" t="s">
        <v>18</v>
      </c>
      <c r="K10484" s="72" t="s">
        <v>33</v>
      </c>
      <c r="L10484" s="72" t="s">
        <v>402</v>
      </c>
      <c r="M10484" s="72" t="s">
        <v>601</v>
      </c>
    </row>
    <row r="10485" spans="2:13" x14ac:dyDescent="0.25">
      <c r="B10485" s="72" t="s">
        <v>143</v>
      </c>
      <c r="C10485" s="72" t="s">
        <v>144</v>
      </c>
      <c r="D10485" s="72" t="s">
        <v>12</v>
      </c>
      <c r="E10485" s="72" t="s">
        <v>160</v>
      </c>
      <c r="F10485" s="73">
        <v>54849</v>
      </c>
      <c r="G10485" s="72" t="s">
        <v>14</v>
      </c>
      <c r="H10485" s="72" t="s">
        <v>15</v>
      </c>
      <c r="I10485" s="72" t="s">
        <v>16</v>
      </c>
      <c r="J10485" s="72" t="s">
        <v>18</v>
      </c>
      <c r="K10485" s="72" t="s">
        <v>33</v>
      </c>
      <c r="L10485" s="72" t="s">
        <v>510</v>
      </c>
      <c r="M10485" s="72" t="s">
        <v>186</v>
      </c>
    </row>
    <row r="10486" spans="2:13" x14ac:dyDescent="0.25">
      <c r="B10486" s="72" t="s">
        <v>143</v>
      </c>
      <c r="C10486" s="72" t="s">
        <v>144</v>
      </c>
      <c r="D10486" s="72" t="s">
        <v>12</v>
      </c>
      <c r="E10486" s="72" t="s">
        <v>157</v>
      </c>
      <c r="F10486" s="73">
        <v>117581</v>
      </c>
      <c r="G10486" s="72" t="s">
        <v>14</v>
      </c>
      <c r="H10486" s="72" t="s">
        <v>15</v>
      </c>
      <c r="I10486" s="72" t="s">
        <v>16</v>
      </c>
      <c r="J10486" s="72" t="s">
        <v>18</v>
      </c>
      <c r="K10486" s="72" t="s">
        <v>24</v>
      </c>
      <c r="L10486" s="72" t="s">
        <v>540</v>
      </c>
      <c r="M10486" s="72" t="s">
        <v>322</v>
      </c>
    </row>
    <row r="10487" spans="2:13" x14ac:dyDescent="0.25">
      <c r="B10487" s="72" t="s">
        <v>143</v>
      </c>
      <c r="C10487" s="72" t="s">
        <v>144</v>
      </c>
      <c r="D10487" s="72" t="s">
        <v>12</v>
      </c>
      <c r="E10487" s="72" t="s">
        <v>240</v>
      </c>
      <c r="F10487" s="73">
        <v>-576</v>
      </c>
      <c r="G10487" s="72" t="s">
        <v>14</v>
      </c>
      <c r="H10487" s="72" t="s">
        <v>155</v>
      </c>
      <c r="I10487" s="72" t="s">
        <v>16</v>
      </c>
      <c r="J10487" s="72" t="s">
        <v>18</v>
      </c>
      <c r="K10487" s="72" t="s">
        <v>267</v>
      </c>
      <c r="L10487" s="72" t="s">
        <v>302</v>
      </c>
      <c r="M10487" s="72"/>
    </row>
    <row r="10488" spans="2:13" x14ac:dyDescent="0.25">
      <c r="B10488" s="72" t="s">
        <v>143</v>
      </c>
      <c r="C10488" s="72" t="s">
        <v>144</v>
      </c>
      <c r="D10488" s="72" t="s">
        <v>12</v>
      </c>
      <c r="E10488" s="72" t="s">
        <v>188</v>
      </c>
      <c r="F10488" s="73">
        <v>158847</v>
      </c>
      <c r="G10488" s="72" t="s">
        <v>14</v>
      </c>
      <c r="H10488" s="72" t="s">
        <v>15</v>
      </c>
      <c r="I10488" s="72" t="s">
        <v>136</v>
      </c>
      <c r="J10488" s="72" t="s">
        <v>18</v>
      </c>
      <c r="K10488" s="72" t="s">
        <v>147</v>
      </c>
      <c r="L10488" s="72" t="s">
        <v>365</v>
      </c>
      <c r="M10488" s="72" t="s">
        <v>163</v>
      </c>
    </row>
    <row r="10489" spans="2:13" x14ac:dyDescent="0.25">
      <c r="B10489" s="72" t="s">
        <v>143</v>
      </c>
      <c r="C10489" s="72" t="s">
        <v>144</v>
      </c>
      <c r="D10489" s="72" t="s">
        <v>12</v>
      </c>
      <c r="E10489" s="72" t="s">
        <v>229</v>
      </c>
      <c r="F10489" s="73">
        <v>-134</v>
      </c>
      <c r="G10489" s="72" t="s">
        <v>14</v>
      </c>
      <c r="H10489" s="72" t="s">
        <v>155</v>
      </c>
      <c r="I10489" s="72" t="s">
        <v>16</v>
      </c>
      <c r="J10489" s="72" t="s">
        <v>18</v>
      </c>
      <c r="K10489" s="72" t="s">
        <v>147</v>
      </c>
      <c r="L10489" s="72" t="s">
        <v>466</v>
      </c>
      <c r="M10489" s="72"/>
    </row>
    <row r="10490" spans="2:13" x14ac:dyDescent="0.25">
      <c r="B10490" s="72" t="s">
        <v>143</v>
      </c>
      <c r="C10490" s="72" t="s">
        <v>144</v>
      </c>
      <c r="D10490" s="72" t="s">
        <v>12</v>
      </c>
      <c r="E10490" s="72" t="s">
        <v>237</v>
      </c>
      <c r="F10490" s="73">
        <v>193265</v>
      </c>
      <c r="G10490" s="72" t="s">
        <v>14</v>
      </c>
      <c r="H10490" s="72" t="s">
        <v>15</v>
      </c>
      <c r="I10490" s="72" t="s">
        <v>16</v>
      </c>
      <c r="J10490" s="72" t="s">
        <v>18</v>
      </c>
      <c r="K10490" s="72" t="s">
        <v>214</v>
      </c>
      <c r="L10490" s="72" t="s">
        <v>665</v>
      </c>
      <c r="M10490" s="72" t="s">
        <v>186</v>
      </c>
    </row>
    <row r="10491" spans="2:13" x14ac:dyDescent="0.25">
      <c r="B10491" s="72" t="s">
        <v>143</v>
      </c>
      <c r="C10491" s="72" t="s">
        <v>144</v>
      </c>
      <c r="D10491" s="72" t="s">
        <v>12</v>
      </c>
      <c r="E10491" s="72" t="s">
        <v>229</v>
      </c>
      <c r="F10491" s="73">
        <v>-144687</v>
      </c>
      <c r="G10491" s="72" t="s">
        <v>14</v>
      </c>
      <c r="H10491" s="72" t="s">
        <v>15</v>
      </c>
      <c r="I10491" s="72" t="s">
        <v>16</v>
      </c>
      <c r="J10491" s="72" t="s">
        <v>18</v>
      </c>
      <c r="K10491" s="72" t="s">
        <v>147</v>
      </c>
      <c r="L10491" s="72" t="s">
        <v>433</v>
      </c>
      <c r="M10491" s="72"/>
    </row>
    <row r="10492" spans="2:13" x14ac:dyDescent="0.25">
      <c r="B10492" s="72" t="s">
        <v>143</v>
      </c>
      <c r="C10492" s="72" t="s">
        <v>144</v>
      </c>
      <c r="D10492" s="72" t="s">
        <v>12</v>
      </c>
      <c r="E10492" s="72" t="s">
        <v>164</v>
      </c>
      <c r="F10492" s="73">
        <v>-452</v>
      </c>
      <c r="G10492" s="72" t="s">
        <v>14</v>
      </c>
      <c r="H10492" s="72" t="s">
        <v>15</v>
      </c>
      <c r="I10492" s="72" t="s">
        <v>16</v>
      </c>
      <c r="J10492" s="72" t="s">
        <v>17</v>
      </c>
      <c r="K10492" s="72" t="s">
        <v>147</v>
      </c>
      <c r="L10492" s="72" t="s">
        <v>509</v>
      </c>
      <c r="M10492" s="72"/>
    </row>
    <row r="10493" spans="2:13" x14ac:dyDescent="0.25">
      <c r="B10493" s="72" t="s">
        <v>143</v>
      </c>
      <c r="C10493" s="72" t="s">
        <v>144</v>
      </c>
      <c r="D10493" s="72" t="s">
        <v>12</v>
      </c>
      <c r="E10493" s="72" t="s">
        <v>240</v>
      </c>
      <c r="F10493" s="73">
        <v>-333</v>
      </c>
      <c r="G10493" s="72" t="s">
        <v>14</v>
      </c>
      <c r="H10493" s="72" t="s">
        <v>15</v>
      </c>
      <c r="I10493" s="72" t="s">
        <v>16</v>
      </c>
      <c r="J10493" s="72" t="s">
        <v>18</v>
      </c>
      <c r="K10493" s="72" t="s">
        <v>245</v>
      </c>
      <c r="L10493" s="72" t="s">
        <v>471</v>
      </c>
      <c r="M10493" s="72"/>
    </row>
    <row r="10494" spans="2:13" x14ac:dyDescent="0.25">
      <c r="B10494" s="72" t="s">
        <v>143</v>
      </c>
      <c r="C10494" s="72" t="s">
        <v>144</v>
      </c>
      <c r="D10494" s="72" t="s">
        <v>12</v>
      </c>
      <c r="E10494" s="72" t="s">
        <v>177</v>
      </c>
      <c r="F10494" s="73">
        <v>4173</v>
      </c>
      <c r="G10494" s="72" t="s">
        <v>14</v>
      </c>
      <c r="H10494" s="72" t="s">
        <v>15</v>
      </c>
      <c r="I10494" s="72" t="s">
        <v>16</v>
      </c>
      <c r="J10494" s="72" t="s">
        <v>18</v>
      </c>
      <c r="K10494" s="72" t="s">
        <v>33</v>
      </c>
      <c r="L10494" s="72" t="s">
        <v>458</v>
      </c>
      <c r="M10494" s="72"/>
    </row>
    <row r="10495" spans="2:13" x14ac:dyDescent="0.25">
      <c r="B10495" s="72" t="s">
        <v>143</v>
      </c>
      <c r="C10495" s="72" t="s">
        <v>144</v>
      </c>
      <c r="D10495" s="72" t="s">
        <v>12</v>
      </c>
      <c r="E10495" s="72" t="s">
        <v>229</v>
      </c>
      <c r="F10495" s="73">
        <v>-727</v>
      </c>
      <c r="G10495" s="72" t="s">
        <v>14</v>
      </c>
      <c r="H10495" s="72" t="s">
        <v>15</v>
      </c>
      <c r="I10495" s="72" t="s">
        <v>16</v>
      </c>
      <c r="J10495" s="72" t="s">
        <v>18</v>
      </c>
      <c r="K10495" s="72" t="s">
        <v>33</v>
      </c>
      <c r="L10495" s="72" t="s">
        <v>613</v>
      </c>
      <c r="M10495" s="72"/>
    </row>
    <row r="10496" spans="2:13" x14ac:dyDescent="0.25">
      <c r="B10496" s="72" t="s">
        <v>143</v>
      </c>
      <c r="C10496" s="72" t="s">
        <v>144</v>
      </c>
      <c r="D10496" s="72" t="s">
        <v>12</v>
      </c>
      <c r="E10496" s="72" t="s">
        <v>227</v>
      </c>
      <c r="F10496" s="73">
        <v>7474</v>
      </c>
      <c r="G10496" s="72" t="s">
        <v>14</v>
      </c>
      <c r="H10496" s="72" t="s">
        <v>155</v>
      </c>
      <c r="I10496" s="72" t="s">
        <v>16</v>
      </c>
      <c r="J10496" s="72" t="s">
        <v>18</v>
      </c>
      <c r="K10496" s="72" t="s">
        <v>147</v>
      </c>
      <c r="L10496" s="72" t="s">
        <v>626</v>
      </c>
      <c r="M10496" s="72" t="s">
        <v>163</v>
      </c>
    </row>
    <row r="10497" spans="2:13" x14ac:dyDescent="0.25">
      <c r="B10497" s="72" t="s">
        <v>143</v>
      </c>
      <c r="C10497" s="72" t="s">
        <v>144</v>
      </c>
      <c r="D10497" s="72" t="s">
        <v>12</v>
      </c>
      <c r="E10497" s="72" t="s">
        <v>181</v>
      </c>
      <c r="F10497" s="73">
        <v>-2</v>
      </c>
      <c r="G10497" s="72" t="s">
        <v>14</v>
      </c>
      <c r="H10497" s="72" t="s">
        <v>15</v>
      </c>
      <c r="I10497" s="72" t="s">
        <v>16</v>
      </c>
      <c r="J10497" s="72" t="s">
        <v>18</v>
      </c>
      <c r="K10497" s="72" t="s">
        <v>33</v>
      </c>
      <c r="L10497" s="72" t="s">
        <v>814</v>
      </c>
      <c r="M10497" s="72"/>
    </row>
    <row r="10498" spans="2:13" x14ac:dyDescent="0.25">
      <c r="B10498" s="72" t="s">
        <v>143</v>
      </c>
      <c r="C10498" s="72" t="s">
        <v>144</v>
      </c>
      <c r="D10498" s="72" t="s">
        <v>12</v>
      </c>
      <c r="E10498" s="72" t="s">
        <v>244</v>
      </c>
      <c r="F10498" s="73">
        <v>1744438</v>
      </c>
      <c r="G10498" s="72" t="s">
        <v>14</v>
      </c>
      <c r="H10498" s="72" t="s">
        <v>155</v>
      </c>
      <c r="I10498" s="72" t="s">
        <v>16</v>
      </c>
      <c r="J10498" s="72" t="s">
        <v>18</v>
      </c>
      <c r="K10498" s="72" t="s">
        <v>33</v>
      </c>
      <c r="L10498" s="72" t="s">
        <v>551</v>
      </c>
      <c r="M10498" s="72" t="s">
        <v>163</v>
      </c>
    </row>
    <row r="10499" spans="2:13" x14ac:dyDescent="0.25">
      <c r="B10499" s="72" t="s">
        <v>143</v>
      </c>
      <c r="C10499" s="72" t="s">
        <v>144</v>
      </c>
      <c r="D10499" s="72" t="s">
        <v>12</v>
      </c>
      <c r="E10499" s="72" t="s">
        <v>199</v>
      </c>
      <c r="F10499" s="73">
        <v>63109</v>
      </c>
      <c r="G10499" s="72" t="s">
        <v>14</v>
      </c>
      <c r="H10499" s="72" t="s">
        <v>15</v>
      </c>
      <c r="I10499" s="72" t="s">
        <v>16</v>
      </c>
      <c r="J10499" s="72" t="s">
        <v>18</v>
      </c>
      <c r="K10499" s="72" t="s">
        <v>147</v>
      </c>
      <c r="L10499" s="72" t="s">
        <v>587</v>
      </c>
      <c r="M10499" s="72"/>
    </row>
    <row r="10500" spans="2:13" x14ac:dyDescent="0.25">
      <c r="B10500" s="72" t="s">
        <v>143</v>
      </c>
      <c r="C10500" s="72" t="s">
        <v>144</v>
      </c>
      <c r="D10500" s="72" t="s">
        <v>12</v>
      </c>
      <c r="E10500" s="72" t="s">
        <v>188</v>
      </c>
      <c r="F10500" s="73">
        <v>540777</v>
      </c>
      <c r="G10500" s="72" t="s">
        <v>14</v>
      </c>
      <c r="H10500" s="72" t="s">
        <v>155</v>
      </c>
      <c r="I10500" s="72" t="s">
        <v>16</v>
      </c>
      <c r="J10500" s="72" t="s">
        <v>18</v>
      </c>
      <c r="K10500" s="72" t="s">
        <v>33</v>
      </c>
      <c r="L10500" s="72" t="s">
        <v>465</v>
      </c>
      <c r="M10500" s="72" t="s">
        <v>191</v>
      </c>
    </row>
    <row r="10501" spans="2:13" x14ac:dyDescent="0.25">
      <c r="B10501" s="72" t="s">
        <v>143</v>
      </c>
      <c r="C10501" s="72" t="s">
        <v>144</v>
      </c>
      <c r="D10501" s="72" t="s">
        <v>12</v>
      </c>
      <c r="E10501" s="72" t="s">
        <v>282</v>
      </c>
      <c r="F10501" s="73">
        <v>-12239</v>
      </c>
      <c r="G10501" s="72" t="s">
        <v>14</v>
      </c>
      <c r="H10501" s="72" t="s">
        <v>15</v>
      </c>
      <c r="I10501" s="72" t="s">
        <v>16</v>
      </c>
      <c r="J10501" s="72" t="s">
        <v>18</v>
      </c>
      <c r="K10501" s="72" t="s">
        <v>147</v>
      </c>
      <c r="L10501" s="72" t="s">
        <v>295</v>
      </c>
      <c r="M10501" s="72"/>
    </row>
    <row r="10502" spans="2:13" x14ac:dyDescent="0.25">
      <c r="B10502" s="72" t="s">
        <v>143</v>
      </c>
      <c r="C10502" s="72" t="s">
        <v>144</v>
      </c>
      <c r="D10502" s="72" t="s">
        <v>12</v>
      </c>
      <c r="E10502" s="72" t="s">
        <v>197</v>
      </c>
      <c r="F10502" s="73">
        <v>715519</v>
      </c>
      <c r="G10502" s="72" t="s">
        <v>14</v>
      </c>
      <c r="H10502" s="72" t="s">
        <v>155</v>
      </c>
      <c r="I10502" s="72" t="s">
        <v>16</v>
      </c>
      <c r="J10502" s="72" t="s">
        <v>18</v>
      </c>
      <c r="K10502" s="72" t="s">
        <v>33</v>
      </c>
      <c r="L10502" s="72" t="s">
        <v>326</v>
      </c>
      <c r="M10502" s="72" t="s">
        <v>191</v>
      </c>
    </row>
    <row r="10503" spans="2:13" x14ac:dyDescent="0.25">
      <c r="B10503" s="72" t="s">
        <v>143</v>
      </c>
      <c r="C10503" s="72" t="s">
        <v>144</v>
      </c>
      <c r="D10503" s="72" t="s">
        <v>12</v>
      </c>
      <c r="E10503" s="72" t="s">
        <v>201</v>
      </c>
      <c r="F10503" s="73">
        <v>1105870</v>
      </c>
      <c r="G10503" s="72" t="s">
        <v>14</v>
      </c>
      <c r="H10503" s="72" t="s">
        <v>15</v>
      </c>
      <c r="I10503" s="72" t="s">
        <v>16</v>
      </c>
      <c r="J10503" s="72" t="s">
        <v>18</v>
      </c>
      <c r="K10503" s="72" t="s">
        <v>205</v>
      </c>
      <c r="L10503" s="72" t="s">
        <v>401</v>
      </c>
      <c r="M10503" s="72" t="s">
        <v>203</v>
      </c>
    </row>
    <row r="10504" spans="2:13" x14ac:dyDescent="0.25">
      <c r="B10504" s="72" t="s">
        <v>143</v>
      </c>
      <c r="C10504" s="72" t="s">
        <v>144</v>
      </c>
      <c r="D10504" s="72" t="s">
        <v>12</v>
      </c>
      <c r="E10504" s="72" t="s">
        <v>183</v>
      </c>
      <c r="F10504" s="73">
        <v>81238</v>
      </c>
      <c r="G10504" s="72" t="s">
        <v>14</v>
      </c>
      <c r="H10504" s="72" t="s">
        <v>155</v>
      </c>
      <c r="I10504" s="72" t="s">
        <v>16</v>
      </c>
      <c r="J10504" s="72" t="s">
        <v>18</v>
      </c>
      <c r="K10504" s="72" t="s">
        <v>147</v>
      </c>
      <c r="L10504" s="72" t="s">
        <v>444</v>
      </c>
      <c r="M10504" s="72" t="s">
        <v>163</v>
      </c>
    </row>
    <row r="10505" spans="2:13" x14ac:dyDescent="0.25">
      <c r="B10505" s="72" t="s">
        <v>143</v>
      </c>
      <c r="C10505" s="72" t="s">
        <v>144</v>
      </c>
      <c r="D10505" s="72" t="s">
        <v>12</v>
      </c>
      <c r="E10505" s="72" t="s">
        <v>177</v>
      </c>
      <c r="F10505" s="73">
        <v>36014</v>
      </c>
      <c r="G10505" s="72" t="s">
        <v>14</v>
      </c>
      <c r="H10505" s="72" t="s">
        <v>15</v>
      </c>
      <c r="I10505" s="72" t="s">
        <v>16</v>
      </c>
      <c r="J10505" s="72" t="s">
        <v>18</v>
      </c>
      <c r="K10505" s="72" t="s">
        <v>267</v>
      </c>
      <c r="L10505" s="72" t="s">
        <v>428</v>
      </c>
      <c r="M10505" s="72"/>
    </row>
    <row r="10506" spans="2:13" x14ac:dyDescent="0.25">
      <c r="B10506" s="72" t="s">
        <v>143</v>
      </c>
      <c r="C10506" s="72" t="s">
        <v>144</v>
      </c>
      <c r="D10506" s="72" t="s">
        <v>12</v>
      </c>
      <c r="E10506" s="72" t="s">
        <v>154</v>
      </c>
      <c r="F10506" s="73">
        <v>-4630</v>
      </c>
      <c r="G10506" s="72" t="s">
        <v>14</v>
      </c>
      <c r="H10506" s="72" t="s">
        <v>15</v>
      </c>
      <c r="I10506" s="72" t="s">
        <v>16</v>
      </c>
      <c r="J10506" s="72" t="s">
        <v>18</v>
      </c>
      <c r="K10506" s="72" t="s">
        <v>184</v>
      </c>
      <c r="L10506" s="72" t="s">
        <v>539</v>
      </c>
      <c r="M10506" s="72"/>
    </row>
    <row r="10507" spans="2:13" x14ac:dyDescent="0.25">
      <c r="B10507" s="72" t="s">
        <v>143</v>
      </c>
      <c r="C10507" s="72" t="s">
        <v>144</v>
      </c>
      <c r="D10507" s="72" t="s">
        <v>12</v>
      </c>
      <c r="E10507" s="72" t="s">
        <v>197</v>
      </c>
      <c r="F10507" s="73">
        <v>57358</v>
      </c>
      <c r="G10507" s="72" t="s">
        <v>14</v>
      </c>
      <c r="H10507" s="72" t="s">
        <v>15</v>
      </c>
      <c r="I10507" s="72" t="s">
        <v>16</v>
      </c>
      <c r="J10507" s="72" t="s">
        <v>18</v>
      </c>
      <c r="K10507" s="72" t="s">
        <v>33</v>
      </c>
      <c r="L10507" s="72" t="s">
        <v>770</v>
      </c>
      <c r="M10507" s="72" t="s">
        <v>163</v>
      </c>
    </row>
    <row r="10508" spans="2:13" x14ac:dyDescent="0.25">
      <c r="B10508" s="72" t="s">
        <v>143</v>
      </c>
      <c r="C10508" s="72" t="s">
        <v>144</v>
      </c>
      <c r="D10508" s="72" t="s">
        <v>12</v>
      </c>
      <c r="E10508" s="72" t="s">
        <v>199</v>
      </c>
      <c r="F10508" s="73">
        <v>613</v>
      </c>
      <c r="G10508" s="72" t="s">
        <v>14</v>
      </c>
      <c r="H10508" s="72" t="s">
        <v>15</v>
      </c>
      <c r="I10508" s="72" t="s">
        <v>16</v>
      </c>
      <c r="J10508" s="72" t="s">
        <v>18</v>
      </c>
      <c r="K10508" s="72" t="s">
        <v>147</v>
      </c>
      <c r="L10508" s="72" t="s">
        <v>692</v>
      </c>
      <c r="M10508" s="72"/>
    </row>
    <row r="10509" spans="2:13" x14ac:dyDescent="0.25">
      <c r="B10509" s="72" t="s">
        <v>143</v>
      </c>
      <c r="C10509" s="72" t="s">
        <v>144</v>
      </c>
      <c r="D10509" s="72" t="s">
        <v>12</v>
      </c>
      <c r="E10509" s="72" t="s">
        <v>188</v>
      </c>
      <c r="F10509" s="73">
        <v>266848</v>
      </c>
      <c r="G10509" s="72" t="s">
        <v>14</v>
      </c>
      <c r="H10509" s="72" t="s">
        <v>155</v>
      </c>
      <c r="I10509" s="72" t="s">
        <v>16</v>
      </c>
      <c r="J10509" s="72" t="s">
        <v>18</v>
      </c>
      <c r="K10509" s="72" t="s">
        <v>267</v>
      </c>
      <c r="L10509" s="72" t="s">
        <v>561</v>
      </c>
      <c r="M10509" s="72" t="s">
        <v>191</v>
      </c>
    </row>
    <row r="10510" spans="2:13" x14ac:dyDescent="0.25">
      <c r="B10510" s="72" t="s">
        <v>143</v>
      </c>
      <c r="C10510" s="72" t="s">
        <v>144</v>
      </c>
      <c r="D10510" s="72" t="s">
        <v>12</v>
      </c>
      <c r="E10510" s="72" t="s">
        <v>292</v>
      </c>
      <c r="F10510" s="73">
        <v>288737</v>
      </c>
      <c r="G10510" s="72" t="s">
        <v>14</v>
      </c>
      <c r="H10510" s="72" t="s">
        <v>15</v>
      </c>
      <c r="I10510" s="72" t="s">
        <v>16</v>
      </c>
      <c r="J10510" s="72" t="s">
        <v>18</v>
      </c>
      <c r="K10510" s="72" t="s">
        <v>189</v>
      </c>
      <c r="L10510" s="72" t="s">
        <v>399</v>
      </c>
      <c r="M10510" s="72" t="s">
        <v>424</v>
      </c>
    </row>
    <row r="10511" spans="2:13" x14ac:dyDescent="0.25">
      <c r="B10511" s="72" t="s">
        <v>143</v>
      </c>
      <c r="C10511" s="72" t="s">
        <v>144</v>
      </c>
      <c r="D10511" s="72" t="s">
        <v>12</v>
      </c>
      <c r="E10511" s="72" t="s">
        <v>282</v>
      </c>
      <c r="F10511" s="73">
        <v>-30</v>
      </c>
      <c r="G10511" s="72" t="s">
        <v>14</v>
      </c>
      <c r="H10511" s="72" t="s">
        <v>15</v>
      </c>
      <c r="I10511" s="72" t="s">
        <v>16</v>
      </c>
      <c r="J10511" s="72" t="s">
        <v>18</v>
      </c>
      <c r="K10511" s="72" t="s">
        <v>189</v>
      </c>
      <c r="L10511" s="72" t="s">
        <v>486</v>
      </c>
      <c r="M10511" s="72"/>
    </row>
    <row r="10512" spans="2:13" x14ac:dyDescent="0.25">
      <c r="B10512" s="72" t="s">
        <v>143</v>
      </c>
      <c r="C10512" s="72" t="s">
        <v>144</v>
      </c>
      <c r="D10512" s="72" t="s">
        <v>12</v>
      </c>
      <c r="E10512" s="72" t="s">
        <v>160</v>
      </c>
      <c r="F10512" s="73">
        <v>29616</v>
      </c>
      <c r="G10512" s="72" t="s">
        <v>14</v>
      </c>
      <c r="H10512" s="72" t="s">
        <v>155</v>
      </c>
      <c r="I10512" s="72" t="s">
        <v>16</v>
      </c>
      <c r="J10512" s="72" t="s">
        <v>18</v>
      </c>
      <c r="K10512" s="72" t="s">
        <v>33</v>
      </c>
      <c r="L10512" s="72" t="s">
        <v>752</v>
      </c>
      <c r="M10512" s="72" t="s">
        <v>191</v>
      </c>
    </row>
    <row r="10513" spans="2:13" x14ac:dyDescent="0.25">
      <c r="B10513" s="72" t="s">
        <v>143</v>
      </c>
      <c r="C10513" s="72" t="s">
        <v>144</v>
      </c>
      <c r="D10513" s="72" t="s">
        <v>12</v>
      </c>
      <c r="E10513" s="72" t="s">
        <v>145</v>
      </c>
      <c r="F10513" s="73">
        <v>-5535</v>
      </c>
      <c r="G10513" s="72" t="s">
        <v>14</v>
      </c>
      <c r="H10513" s="72" t="s">
        <v>15</v>
      </c>
      <c r="I10513" s="72" t="s">
        <v>16</v>
      </c>
      <c r="J10513" s="72" t="s">
        <v>18</v>
      </c>
      <c r="K10513" s="72" t="s">
        <v>147</v>
      </c>
      <c r="L10513" s="72" t="s">
        <v>416</v>
      </c>
      <c r="M10513" s="72"/>
    </row>
    <row r="10514" spans="2:13" x14ac:dyDescent="0.25">
      <c r="B10514" s="72" t="s">
        <v>143</v>
      </c>
      <c r="C10514" s="72" t="s">
        <v>144</v>
      </c>
      <c r="D10514" s="72" t="s">
        <v>12</v>
      </c>
      <c r="E10514" s="72" t="s">
        <v>219</v>
      </c>
      <c r="F10514" s="73">
        <v>8490</v>
      </c>
      <c r="G10514" s="72" t="s">
        <v>14</v>
      </c>
      <c r="H10514" s="72" t="s">
        <v>155</v>
      </c>
      <c r="I10514" s="72" t="s">
        <v>16</v>
      </c>
      <c r="J10514" s="72" t="s">
        <v>18</v>
      </c>
      <c r="K10514" s="72" t="s">
        <v>33</v>
      </c>
      <c r="L10514" s="72" t="s">
        <v>710</v>
      </c>
      <c r="M10514" s="72"/>
    </row>
    <row r="10515" spans="2:13" x14ac:dyDescent="0.25">
      <c r="B10515" s="72" t="s">
        <v>143</v>
      </c>
      <c r="C10515" s="72" t="s">
        <v>144</v>
      </c>
      <c r="D10515" s="72" t="s">
        <v>12</v>
      </c>
      <c r="E10515" s="72" t="s">
        <v>219</v>
      </c>
      <c r="F10515" s="73">
        <v>1021</v>
      </c>
      <c r="G10515" s="72" t="s">
        <v>14</v>
      </c>
      <c r="H10515" s="72" t="s">
        <v>155</v>
      </c>
      <c r="I10515" s="72" t="s">
        <v>136</v>
      </c>
      <c r="J10515" s="72" t="s">
        <v>18</v>
      </c>
      <c r="K10515" s="72" t="s">
        <v>21</v>
      </c>
      <c r="L10515" s="72" t="s">
        <v>291</v>
      </c>
      <c r="M10515" s="72"/>
    </row>
    <row r="10516" spans="2:13" x14ac:dyDescent="0.25">
      <c r="B10516" s="72" t="s">
        <v>143</v>
      </c>
      <c r="C10516" s="72" t="s">
        <v>144</v>
      </c>
      <c r="D10516" s="72" t="s">
        <v>12</v>
      </c>
      <c r="E10516" s="72" t="s">
        <v>157</v>
      </c>
      <c r="F10516" s="73">
        <v>226383</v>
      </c>
      <c r="G10516" s="72" t="s">
        <v>14</v>
      </c>
      <c r="H10516" s="72" t="s">
        <v>15</v>
      </c>
      <c r="I10516" s="72" t="s">
        <v>16</v>
      </c>
      <c r="J10516" s="72" t="s">
        <v>18</v>
      </c>
      <c r="K10516" s="72" t="s">
        <v>257</v>
      </c>
      <c r="L10516" s="72" t="s">
        <v>449</v>
      </c>
      <c r="M10516" s="72" t="s">
        <v>322</v>
      </c>
    </row>
    <row r="10517" spans="2:13" x14ac:dyDescent="0.25">
      <c r="B10517" s="72" t="s">
        <v>143</v>
      </c>
      <c r="C10517" s="72" t="s">
        <v>144</v>
      </c>
      <c r="D10517" s="72" t="s">
        <v>12</v>
      </c>
      <c r="E10517" s="72" t="s">
        <v>154</v>
      </c>
      <c r="F10517" s="73">
        <v>-1873</v>
      </c>
      <c r="G10517" s="72" t="s">
        <v>14</v>
      </c>
      <c r="H10517" s="72" t="s">
        <v>15</v>
      </c>
      <c r="I10517" s="72" t="s">
        <v>16</v>
      </c>
      <c r="J10517" s="72" t="s">
        <v>18</v>
      </c>
      <c r="K10517" s="72" t="s">
        <v>214</v>
      </c>
      <c r="L10517" s="72" t="s">
        <v>614</v>
      </c>
      <c r="M10517" s="72"/>
    </row>
    <row r="10518" spans="2:13" x14ac:dyDescent="0.25">
      <c r="B10518" s="72" t="s">
        <v>143</v>
      </c>
      <c r="C10518" s="72" t="s">
        <v>144</v>
      </c>
      <c r="D10518" s="72" t="s">
        <v>12</v>
      </c>
      <c r="E10518" s="72" t="s">
        <v>183</v>
      </c>
      <c r="F10518" s="73">
        <v>73483</v>
      </c>
      <c r="G10518" s="72" t="s">
        <v>14</v>
      </c>
      <c r="H10518" s="72" t="s">
        <v>15</v>
      </c>
      <c r="I10518" s="72" t="s">
        <v>16</v>
      </c>
      <c r="J10518" s="72" t="s">
        <v>18</v>
      </c>
      <c r="K10518" s="72" t="s">
        <v>33</v>
      </c>
      <c r="L10518" s="72" t="s">
        <v>212</v>
      </c>
      <c r="M10518" s="72" t="s">
        <v>163</v>
      </c>
    </row>
    <row r="10519" spans="2:13" x14ac:dyDescent="0.25">
      <c r="B10519" s="72" t="s">
        <v>143</v>
      </c>
      <c r="C10519" s="72" t="s">
        <v>144</v>
      </c>
      <c r="D10519" s="72" t="s">
        <v>12</v>
      </c>
      <c r="E10519" s="72" t="s">
        <v>183</v>
      </c>
      <c r="F10519" s="73">
        <v>13791</v>
      </c>
      <c r="G10519" s="72" t="s">
        <v>14</v>
      </c>
      <c r="H10519" s="72" t="s">
        <v>155</v>
      </c>
      <c r="I10519" s="72" t="s">
        <v>16</v>
      </c>
      <c r="J10519" s="72" t="s">
        <v>18</v>
      </c>
      <c r="K10519" s="72" t="s">
        <v>33</v>
      </c>
      <c r="L10519" s="72" t="s">
        <v>232</v>
      </c>
      <c r="M10519" s="72" t="s">
        <v>186</v>
      </c>
    </row>
    <row r="10520" spans="2:13" x14ac:dyDescent="0.25">
      <c r="B10520" s="72" t="s">
        <v>143</v>
      </c>
      <c r="C10520" s="72" t="s">
        <v>144</v>
      </c>
      <c r="D10520" s="72" t="s">
        <v>12</v>
      </c>
      <c r="E10520" s="72" t="s">
        <v>152</v>
      </c>
      <c r="F10520" s="73">
        <v>-12</v>
      </c>
      <c r="G10520" s="72" t="s">
        <v>14</v>
      </c>
      <c r="H10520" s="72" t="s">
        <v>155</v>
      </c>
      <c r="I10520" s="72" t="s">
        <v>16</v>
      </c>
      <c r="J10520" s="72" t="s">
        <v>18</v>
      </c>
      <c r="K10520" s="72" t="s">
        <v>21</v>
      </c>
      <c r="L10520" s="72" t="s">
        <v>329</v>
      </c>
      <c r="M10520" s="72"/>
    </row>
    <row r="10521" spans="2:13" x14ac:dyDescent="0.25">
      <c r="B10521" s="72" t="s">
        <v>143</v>
      </c>
      <c r="C10521" s="72" t="s">
        <v>144</v>
      </c>
      <c r="D10521" s="72" t="s">
        <v>12</v>
      </c>
      <c r="E10521" s="72" t="s">
        <v>282</v>
      </c>
      <c r="F10521" s="73">
        <v>-2554</v>
      </c>
      <c r="G10521" s="72" t="s">
        <v>14</v>
      </c>
      <c r="H10521" s="72" t="s">
        <v>15</v>
      </c>
      <c r="I10521" s="72" t="s">
        <v>16</v>
      </c>
      <c r="J10521" s="72" t="s">
        <v>18</v>
      </c>
      <c r="K10521" s="72" t="s">
        <v>21</v>
      </c>
      <c r="L10521" s="72" t="s">
        <v>198</v>
      </c>
      <c r="M10521" s="72"/>
    </row>
    <row r="10522" spans="2:13" x14ac:dyDescent="0.25">
      <c r="B10522" s="72" t="s">
        <v>143</v>
      </c>
      <c r="C10522" s="72" t="s">
        <v>144</v>
      </c>
      <c r="D10522" s="72" t="s">
        <v>12</v>
      </c>
      <c r="E10522" s="72" t="s">
        <v>197</v>
      </c>
      <c r="F10522" s="73">
        <v>23342</v>
      </c>
      <c r="G10522" s="72" t="s">
        <v>14</v>
      </c>
      <c r="H10522" s="72" t="s">
        <v>15</v>
      </c>
      <c r="I10522" s="72" t="s">
        <v>16</v>
      </c>
      <c r="J10522" s="72" t="s">
        <v>18</v>
      </c>
      <c r="K10522" s="72" t="s">
        <v>168</v>
      </c>
      <c r="L10522" s="72" t="s">
        <v>546</v>
      </c>
      <c r="M10522" s="72" t="s">
        <v>191</v>
      </c>
    </row>
    <row r="10523" spans="2:13" x14ac:dyDescent="0.25">
      <c r="B10523" s="72" t="s">
        <v>143</v>
      </c>
      <c r="C10523" s="72" t="s">
        <v>144</v>
      </c>
      <c r="D10523" s="72" t="s">
        <v>12</v>
      </c>
      <c r="E10523" s="72" t="s">
        <v>227</v>
      </c>
      <c r="F10523" s="73">
        <v>62711</v>
      </c>
      <c r="G10523" s="72" t="s">
        <v>14</v>
      </c>
      <c r="H10523" s="72" t="s">
        <v>15</v>
      </c>
      <c r="I10523" s="72" t="s">
        <v>16</v>
      </c>
      <c r="J10523" s="72" t="s">
        <v>18</v>
      </c>
      <c r="K10523" s="72" t="s">
        <v>147</v>
      </c>
      <c r="L10523" s="72" t="s">
        <v>273</v>
      </c>
      <c r="M10523" s="72" t="s">
        <v>163</v>
      </c>
    </row>
    <row r="10524" spans="2:13" x14ac:dyDescent="0.25">
      <c r="B10524" s="72" t="s">
        <v>143</v>
      </c>
      <c r="C10524" s="72" t="s">
        <v>144</v>
      </c>
      <c r="D10524" s="72" t="s">
        <v>12</v>
      </c>
      <c r="E10524" s="72" t="s">
        <v>160</v>
      </c>
      <c r="F10524" s="73">
        <v>77024</v>
      </c>
      <c r="G10524" s="72" t="s">
        <v>14</v>
      </c>
      <c r="H10524" s="72" t="s">
        <v>155</v>
      </c>
      <c r="I10524" s="72" t="s">
        <v>16</v>
      </c>
      <c r="J10524" s="72" t="s">
        <v>18</v>
      </c>
      <c r="K10524" s="72" t="s">
        <v>33</v>
      </c>
      <c r="L10524" s="72" t="s">
        <v>465</v>
      </c>
      <c r="M10524" s="72" t="s">
        <v>248</v>
      </c>
    </row>
    <row r="10525" spans="2:13" x14ac:dyDescent="0.25">
      <c r="B10525" s="72" t="s">
        <v>143</v>
      </c>
      <c r="C10525" s="72" t="s">
        <v>144</v>
      </c>
      <c r="D10525" s="72" t="s">
        <v>12</v>
      </c>
      <c r="E10525" s="72" t="s">
        <v>157</v>
      </c>
      <c r="F10525" s="73">
        <v>119632</v>
      </c>
      <c r="G10525" s="72" t="s">
        <v>14</v>
      </c>
      <c r="H10525" s="72" t="s">
        <v>15</v>
      </c>
      <c r="I10525" s="72" t="s">
        <v>16</v>
      </c>
      <c r="J10525" s="72" t="s">
        <v>18</v>
      </c>
      <c r="K10525" s="72" t="s">
        <v>214</v>
      </c>
      <c r="L10525" s="72" t="s">
        <v>373</v>
      </c>
      <c r="M10525" s="72" t="s">
        <v>322</v>
      </c>
    </row>
    <row r="10526" spans="2:13" x14ac:dyDescent="0.25">
      <c r="B10526" s="72" t="s">
        <v>143</v>
      </c>
      <c r="C10526" s="72" t="s">
        <v>144</v>
      </c>
      <c r="D10526" s="72" t="s">
        <v>12</v>
      </c>
      <c r="E10526" s="72" t="s">
        <v>240</v>
      </c>
      <c r="F10526" s="73">
        <v>-7280</v>
      </c>
      <c r="G10526" s="72" t="s">
        <v>14</v>
      </c>
      <c r="H10526" s="72" t="s">
        <v>15</v>
      </c>
      <c r="I10526" s="72" t="s">
        <v>16</v>
      </c>
      <c r="J10526" s="72" t="s">
        <v>18</v>
      </c>
      <c r="K10526" s="72" t="s">
        <v>147</v>
      </c>
      <c r="L10526" s="72" t="s">
        <v>574</v>
      </c>
      <c r="M10526" s="72"/>
    </row>
    <row r="10527" spans="2:13" x14ac:dyDescent="0.25">
      <c r="B10527" s="72" t="s">
        <v>143</v>
      </c>
      <c r="C10527" s="72" t="s">
        <v>144</v>
      </c>
      <c r="D10527" s="72" t="s">
        <v>12</v>
      </c>
      <c r="E10527" s="72" t="s">
        <v>181</v>
      </c>
      <c r="F10527" s="73">
        <v>-34</v>
      </c>
      <c r="G10527" s="72" t="s">
        <v>14</v>
      </c>
      <c r="H10527" s="72" t="s">
        <v>15</v>
      </c>
      <c r="I10527" s="72" t="s">
        <v>16</v>
      </c>
      <c r="J10527" s="72" t="s">
        <v>18</v>
      </c>
      <c r="K10527" s="72" t="s">
        <v>214</v>
      </c>
      <c r="L10527" s="72" t="s">
        <v>810</v>
      </c>
      <c r="M10527" s="72"/>
    </row>
    <row r="10528" spans="2:13" x14ac:dyDescent="0.25">
      <c r="B10528" s="72" t="s">
        <v>143</v>
      </c>
      <c r="C10528" s="72" t="s">
        <v>144</v>
      </c>
      <c r="D10528" s="72" t="s">
        <v>12</v>
      </c>
      <c r="E10528" s="72" t="s">
        <v>177</v>
      </c>
      <c r="F10528" s="73">
        <v>14</v>
      </c>
      <c r="G10528" s="72" t="s">
        <v>14</v>
      </c>
      <c r="H10528" s="72" t="s">
        <v>155</v>
      </c>
      <c r="I10528" s="72" t="s">
        <v>136</v>
      </c>
      <c r="J10528" s="72" t="s">
        <v>18</v>
      </c>
      <c r="K10528" s="72" t="s">
        <v>33</v>
      </c>
      <c r="L10528" s="72" t="s">
        <v>490</v>
      </c>
      <c r="M10528" s="72"/>
    </row>
    <row r="10529" spans="2:13" x14ac:dyDescent="0.25">
      <c r="B10529" s="72" t="s">
        <v>143</v>
      </c>
      <c r="C10529" s="72" t="s">
        <v>144</v>
      </c>
      <c r="D10529" s="72" t="s">
        <v>12</v>
      </c>
      <c r="E10529" s="72" t="s">
        <v>885</v>
      </c>
      <c r="F10529" s="73">
        <v>36402799</v>
      </c>
      <c r="G10529" s="72" t="s">
        <v>14</v>
      </c>
      <c r="H10529" s="72" t="s">
        <v>15</v>
      </c>
      <c r="I10529" s="72" t="s">
        <v>16</v>
      </c>
      <c r="J10529" s="72" t="s">
        <v>18</v>
      </c>
      <c r="K10529" s="72"/>
      <c r="L10529" s="72"/>
      <c r="M10529" s="72" t="s">
        <v>334</v>
      </c>
    </row>
    <row r="10530" spans="2:13" x14ac:dyDescent="0.25">
      <c r="B10530" s="72" t="s">
        <v>143</v>
      </c>
      <c r="C10530" s="72" t="s">
        <v>144</v>
      </c>
      <c r="D10530" s="72" t="s">
        <v>12</v>
      </c>
      <c r="E10530" s="72" t="s">
        <v>152</v>
      </c>
      <c r="F10530" s="73">
        <v>-476</v>
      </c>
      <c r="G10530" s="72" t="s">
        <v>14</v>
      </c>
      <c r="H10530" s="72" t="s">
        <v>15</v>
      </c>
      <c r="I10530" s="72" t="s">
        <v>16</v>
      </c>
      <c r="J10530" s="72" t="s">
        <v>18</v>
      </c>
      <c r="K10530" s="72" t="s">
        <v>24</v>
      </c>
      <c r="L10530" s="72" t="s">
        <v>608</v>
      </c>
      <c r="M10530" s="72"/>
    </row>
    <row r="10531" spans="2:13" x14ac:dyDescent="0.25">
      <c r="B10531" s="72" t="s">
        <v>143</v>
      </c>
      <c r="C10531" s="72" t="s">
        <v>144</v>
      </c>
      <c r="D10531" s="72" t="s">
        <v>12</v>
      </c>
      <c r="E10531" s="72" t="s">
        <v>154</v>
      </c>
      <c r="F10531" s="73">
        <v>-647</v>
      </c>
      <c r="G10531" s="72" t="s">
        <v>14</v>
      </c>
      <c r="H10531" s="72" t="s">
        <v>155</v>
      </c>
      <c r="I10531" s="72" t="s">
        <v>16</v>
      </c>
      <c r="J10531" s="72" t="s">
        <v>18</v>
      </c>
      <c r="K10531" s="72" t="s">
        <v>33</v>
      </c>
      <c r="L10531" s="72" t="s">
        <v>531</v>
      </c>
      <c r="M10531" s="72"/>
    </row>
    <row r="10532" spans="2:13" x14ac:dyDescent="0.25">
      <c r="B10532" s="72" t="s">
        <v>143</v>
      </c>
      <c r="C10532" s="72" t="s">
        <v>144</v>
      </c>
      <c r="D10532" s="72" t="s">
        <v>12</v>
      </c>
      <c r="E10532" s="72" t="s">
        <v>886</v>
      </c>
      <c r="F10532" s="73">
        <v>38276506</v>
      </c>
      <c r="G10532" s="72" t="s">
        <v>14</v>
      </c>
      <c r="H10532" s="72" t="s">
        <v>15</v>
      </c>
      <c r="I10532" s="72" t="s">
        <v>16</v>
      </c>
      <c r="J10532" s="72" t="s">
        <v>18</v>
      </c>
      <c r="K10532" s="72"/>
      <c r="L10532" s="72"/>
      <c r="M10532" s="72" t="s">
        <v>163</v>
      </c>
    </row>
    <row r="10533" spans="2:13" x14ac:dyDescent="0.25">
      <c r="B10533" s="72" t="s">
        <v>143</v>
      </c>
      <c r="C10533" s="72" t="s">
        <v>144</v>
      </c>
      <c r="D10533" s="72" t="s">
        <v>12</v>
      </c>
      <c r="E10533" s="72" t="s">
        <v>349</v>
      </c>
      <c r="F10533" s="73">
        <v>511505</v>
      </c>
      <c r="G10533" s="72" t="s">
        <v>14</v>
      </c>
      <c r="H10533" s="72" t="s">
        <v>155</v>
      </c>
      <c r="I10533" s="72" t="s">
        <v>16</v>
      </c>
      <c r="J10533" s="72" t="s">
        <v>18</v>
      </c>
      <c r="K10533" s="72" t="s">
        <v>147</v>
      </c>
      <c r="L10533" s="72" t="s">
        <v>225</v>
      </c>
      <c r="M10533" s="72" t="s">
        <v>159</v>
      </c>
    </row>
    <row r="10534" spans="2:13" x14ac:dyDescent="0.25">
      <c r="B10534" s="72" t="s">
        <v>143</v>
      </c>
      <c r="C10534" s="72" t="s">
        <v>144</v>
      </c>
      <c r="D10534" s="72" t="s">
        <v>12</v>
      </c>
      <c r="E10534" s="72" t="s">
        <v>188</v>
      </c>
      <c r="F10534" s="73">
        <v>246311</v>
      </c>
      <c r="G10534" s="72" t="s">
        <v>14</v>
      </c>
      <c r="H10534" s="72" t="s">
        <v>15</v>
      </c>
      <c r="I10534" s="72" t="s">
        <v>16</v>
      </c>
      <c r="J10534" s="72" t="s">
        <v>18</v>
      </c>
      <c r="K10534" s="72" t="s">
        <v>257</v>
      </c>
      <c r="L10534" s="72" t="s">
        <v>669</v>
      </c>
      <c r="M10534" s="72" t="s">
        <v>163</v>
      </c>
    </row>
    <row r="10535" spans="2:13" x14ac:dyDescent="0.25">
      <c r="B10535" s="72" t="s">
        <v>143</v>
      </c>
      <c r="C10535" s="72" t="s">
        <v>144</v>
      </c>
      <c r="D10535" s="72" t="s">
        <v>12</v>
      </c>
      <c r="E10535" s="72" t="s">
        <v>160</v>
      </c>
      <c r="F10535" s="73">
        <v>414766</v>
      </c>
      <c r="G10535" s="72" t="s">
        <v>14</v>
      </c>
      <c r="H10535" s="72" t="s">
        <v>15</v>
      </c>
      <c r="I10535" s="72" t="s">
        <v>16</v>
      </c>
      <c r="J10535" s="72" t="s">
        <v>18</v>
      </c>
      <c r="K10535" s="72" t="s">
        <v>161</v>
      </c>
      <c r="L10535" s="72" t="s">
        <v>507</v>
      </c>
      <c r="M10535" s="72" t="s">
        <v>163</v>
      </c>
    </row>
    <row r="10536" spans="2:13" x14ac:dyDescent="0.25">
      <c r="B10536" s="72" t="s">
        <v>143</v>
      </c>
      <c r="C10536" s="72" t="s">
        <v>144</v>
      </c>
      <c r="D10536" s="72" t="s">
        <v>12</v>
      </c>
      <c r="E10536" s="72" t="s">
        <v>197</v>
      </c>
      <c r="F10536" s="73">
        <v>46466</v>
      </c>
      <c r="G10536" s="72" t="s">
        <v>14</v>
      </c>
      <c r="H10536" s="72" t="s">
        <v>15</v>
      </c>
      <c r="I10536" s="72" t="s">
        <v>16</v>
      </c>
      <c r="J10536" s="72" t="s">
        <v>18</v>
      </c>
      <c r="K10536" s="72" t="s">
        <v>161</v>
      </c>
      <c r="L10536" s="72" t="s">
        <v>315</v>
      </c>
      <c r="M10536" s="72" t="s">
        <v>191</v>
      </c>
    </row>
    <row r="10537" spans="2:13" x14ac:dyDescent="0.25">
      <c r="B10537" s="72" t="s">
        <v>143</v>
      </c>
      <c r="C10537" s="72" t="s">
        <v>144</v>
      </c>
      <c r="D10537" s="72" t="s">
        <v>12</v>
      </c>
      <c r="E10537" s="72" t="s">
        <v>199</v>
      </c>
      <c r="F10537" s="73">
        <v>95071</v>
      </c>
      <c r="G10537" s="72" t="s">
        <v>14</v>
      </c>
      <c r="H10537" s="72" t="s">
        <v>15</v>
      </c>
      <c r="I10537" s="72" t="s">
        <v>16</v>
      </c>
      <c r="J10537" s="72" t="s">
        <v>18</v>
      </c>
      <c r="K10537" s="72" t="s">
        <v>33</v>
      </c>
      <c r="L10537" s="72" t="s">
        <v>543</v>
      </c>
      <c r="M10537" s="72"/>
    </row>
    <row r="10538" spans="2:13" x14ac:dyDescent="0.25">
      <c r="B10538" s="72" t="s">
        <v>143</v>
      </c>
      <c r="C10538" s="72" t="s">
        <v>144</v>
      </c>
      <c r="D10538" s="72" t="s">
        <v>12</v>
      </c>
      <c r="E10538" s="72" t="s">
        <v>177</v>
      </c>
      <c r="F10538" s="73">
        <v>8032</v>
      </c>
      <c r="G10538" s="72" t="s">
        <v>14</v>
      </c>
      <c r="H10538" s="72" t="s">
        <v>15</v>
      </c>
      <c r="I10538" s="72" t="s">
        <v>16</v>
      </c>
      <c r="J10538" s="72" t="s">
        <v>18</v>
      </c>
      <c r="K10538" s="72" t="s">
        <v>33</v>
      </c>
      <c r="L10538" s="72" t="s">
        <v>651</v>
      </c>
      <c r="M10538" s="72"/>
    </row>
    <row r="10539" spans="2:13" x14ac:dyDescent="0.25">
      <c r="B10539" s="72" t="s">
        <v>143</v>
      </c>
      <c r="C10539" s="72" t="s">
        <v>144</v>
      </c>
      <c r="D10539" s="72" t="s">
        <v>12</v>
      </c>
      <c r="E10539" s="72" t="s">
        <v>152</v>
      </c>
      <c r="F10539" s="73">
        <v>-1450</v>
      </c>
      <c r="G10539" s="72" t="s">
        <v>14</v>
      </c>
      <c r="H10539" s="72" t="s">
        <v>155</v>
      </c>
      <c r="I10539" s="72" t="s">
        <v>16</v>
      </c>
      <c r="J10539" s="72" t="s">
        <v>18</v>
      </c>
      <c r="K10539" s="72" t="s">
        <v>33</v>
      </c>
      <c r="L10539" s="72" t="s">
        <v>630</v>
      </c>
      <c r="M10539" s="72"/>
    </row>
    <row r="10540" spans="2:13" x14ac:dyDescent="0.25">
      <c r="B10540" s="72" t="s">
        <v>143</v>
      </c>
      <c r="C10540" s="72" t="s">
        <v>144</v>
      </c>
      <c r="D10540" s="72" t="s">
        <v>12</v>
      </c>
      <c r="E10540" s="72" t="s">
        <v>199</v>
      </c>
      <c r="F10540" s="73">
        <v>103528</v>
      </c>
      <c r="G10540" s="72" t="s">
        <v>14</v>
      </c>
      <c r="H10540" s="72" t="s">
        <v>15</v>
      </c>
      <c r="I10540" s="72" t="s">
        <v>16</v>
      </c>
      <c r="J10540" s="72" t="s">
        <v>18</v>
      </c>
      <c r="K10540" s="72" t="s">
        <v>21</v>
      </c>
      <c r="L10540" s="72" t="s">
        <v>249</v>
      </c>
      <c r="M10540" s="72"/>
    </row>
    <row r="10541" spans="2:13" x14ac:dyDescent="0.25">
      <c r="B10541" s="72" t="s">
        <v>143</v>
      </c>
      <c r="C10541" s="72" t="s">
        <v>144</v>
      </c>
      <c r="D10541" s="72" t="s">
        <v>12</v>
      </c>
      <c r="E10541" s="72" t="s">
        <v>160</v>
      </c>
      <c r="F10541" s="73">
        <v>487283</v>
      </c>
      <c r="G10541" s="72" t="s">
        <v>14</v>
      </c>
      <c r="H10541" s="72" t="s">
        <v>155</v>
      </c>
      <c r="I10541" s="72" t="s">
        <v>16</v>
      </c>
      <c r="J10541" s="72" t="s">
        <v>18</v>
      </c>
      <c r="K10541" s="72" t="s">
        <v>21</v>
      </c>
      <c r="L10541" s="72" t="s">
        <v>457</v>
      </c>
      <c r="M10541" s="72" t="s">
        <v>248</v>
      </c>
    </row>
    <row r="10542" spans="2:13" x14ac:dyDescent="0.25">
      <c r="B10542" s="72" t="s">
        <v>143</v>
      </c>
      <c r="C10542" s="72" t="s">
        <v>144</v>
      </c>
      <c r="D10542" s="72" t="s">
        <v>12</v>
      </c>
      <c r="E10542" s="72" t="s">
        <v>183</v>
      </c>
      <c r="F10542" s="73">
        <v>82113</v>
      </c>
      <c r="G10542" s="72" t="s">
        <v>14</v>
      </c>
      <c r="H10542" s="72" t="s">
        <v>15</v>
      </c>
      <c r="I10542" s="72" t="s">
        <v>16</v>
      </c>
      <c r="J10542" s="72" t="s">
        <v>18</v>
      </c>
      <c r="K10542" s="72" t="s">
        <v>267</v>
      </c>
      <c r="L10542" s="72" t="s">
        <v>452</v>
      </c>
      <c r="M10542" s="72" t="s">
        <v>248</v>
      </c>
    </row>
    <row r="10543" spans="2:13" x14ac:dyDescent="0.25">
      <c r="B10543" s="72" t="s">
        <v>143</v>
      </c>
      <c r="C10543" s="72" t="s">
        <v>144</v>
      </c>
      <c r="D10543" s="72" t="s">
        <v>12</v>
      </c>
      <c r="E10543" s="72" t="s">
        <v>240</v>
      </c>
      <c r="F10543" s="73">
        <v>-693</v>
      </c>
      <c r="G10543" s="72" t="s">
        <v>14</v>
      </c>
      <c r="H10543" s="72" t="s">
        <v>155</v>
      </c>
      <c r="I10543" s="72" t="s">
        <v>16</v>
      </c>
      <c r="J10543" s="72" t="s">
        <v>18</v>
      </c>
      <c r="K10543" s="72" t="s">
        <v>147</v>
      </c>
      <c r="L10543" s="72" t="s">
        <v>417</v>
      </c>
      <c r="M10543" s="72"/>
    </row>
    <row r="10544" spans="2:13" x14ac:dyDescent="0.25">
      <c r="B10544" s="72" t="s">
        <v>143</v>
      </c>
      <c r="C10544" s="72" t="s">
        <v>144</v>
      </c>
      <c r="D10544" s="72" t="s">
        <v>12</v>
      </c>
      <c r="E10544" s="72" t="s">
        <v>149</v>
      </c>
      <c r="F10544" s="73">
        <v>2515185</v>
      </c>
      <c r="G10544" s="72" t="s">
        <v>14</v>
      </c>
      <c r="H10544" s="72" t="s">
        <v>155</v>
      </c>
      <c r="I10544" s="72" t="s">
        <v>16</v>
      </c>
      <c r="J10544" s="72" t="s">
        <v>18</v>
      </c>
      <c r="K10544" s="72" t="s">
        <v>33</v>
      </c>
      <c r="L10544" s="72" t="s">
        <v>552</v>
      </c>
      <c r="M10544" s="72" t="s">
        <v>151</v>
      </c>
    </row>
    <row r="10545" spans="2:13" x14ac:dyDescent="0.25">
      <c r="B10545" s="72" t="s">
        <v>143</v>
      </c>
      <c r="C10545" s="72" t="s">
        <v>144</v>
      </c>
      <c r="D10545" s="72" t="s">
        <v>12</v>
      </c>
      <c r="E10545" s="72" t="s">
        <v>152</v>
      </c>
      <c r="F10545" s="73">
        <v>-1215</v>
      </c>
      <c r="G10545" s="72" t="s">
        <v>14</v>
      </c>
      <c r="H10545" s="72" t="s">
        <v>155</v>
      </c>
      <c r="I10545" s="72" t="s">
        <v>16</v>
      </c>
      <c r="J10545" s="72" t="s">
        <v>18</v>
      </c>
      <c r="K10545" s="72" t="s">
        <v>33</v>
      </c>
      <c r="L10545" s="72" t="s">
        <v>385</v>
      </c>
      <c r="M10545" s="72"/>
    </row>
    <row r="10546" spans="2:13" x14ac:dyDescent="0.25">
      <c r="B10546" s="72" t="s">
        <v>143</v>
      </c>
      <c r="C10546" s="72" t="s">
        <v>144</v>
      </c>
      <c r="D10546" s="72" t="s">
        <v>12</v>
      </c>
      <c r="E10546" s="72" t="s">
        <v>229</v>
      </c>
      <c r="F10546" s="73">
        <v>-527</v>
      </c>
      <c r="G10546" s="72" t="s">
        <v>14</v>
      </c>
      <c r="H10546" s="72" t="s">
        <v>15</v>
      </c>
      <c r="I10546" s="72" t="s">
        <v>16</v>
      </c>
      <c r="J10546" s="72" t="s">
        <v>18</v>
      </c>
      <c r="K10546" s="72" t="s">
        <v>33</v>
      </c>
      <c r="L10546" s="72" t="s">
        <v>858</v>
      </c>
      <c r="M10546" s="72"/>
    </row>
    <row r="10547" spans="2:13" x14ac:dyDescent="0.25">
      <c r="B10547" s="72" t="s">
        <v>143</v>
      </c>
      <c r="C10547" s="72" t="s">
        <v>144</v>
      </c>
      <c r="D10547" s="72" t="s">
        <v>12</v>
      </c>
      <c r="E10547" s="72" t="s">
        <v>282</v>
      </c>
      <c r="F10547" s="73">
        <v>-53</v>
      </c>
      <c r="G10547" s="72" t="s">
        <v>14</v>
      </c>
      <c r="H10547" s="72" t="s">
        <v>155</v>
      </c>
      <c r="I10547" s="72" t="s">
        <v>16</v>
      </c>
      <c r="J10547" s="72" t="s">
        <v>18</v>
      </c>
      <c r="K10547" s="72" t="s">
        <v>33</v>
      </c>
      <c r="L10547" s="72" t="s">
        <v>453</v>
      </c>
      <c r="M10547" s="72"/>
    </row>
    <row r="10548" spans="2:13" x14ac:dyDescent="0.25">
      <c r="B10548" s="72" t="s">
        <v>143</v>
      </c>
      <c r="C10548" s="72" t="s">
        <v>144</v>
      </c>
      <c r="D10548" s="72" t="s">
        <v>12</v>
      </c>
      <c r="E10548" s="72" t="s">
        <v>152</v>
      </c>
      <c r="F10548" s="73">
        <v>-4832</v>
      </c>
      <c r="G10548" s="72" t="s">
        <v>14</v>
      </c>
      <c r="H10548" s="72" t="s">
        <v>155</v>
      </c>
      <c r="I10548" s="72" t="s">
        <v>16</v>
      </c>
      <c r="J10548" s="72" t="s">
        <v>18</v>
      </c>
      <c r="K10548" s="72" t="s">
        <v>33</v>
      </c>
      <c r="L10548" s="72" t="s">
        <v>344</v>
      </c>
      <c r="M10548" s="72"/>
    </row>
    <row r="10549" spans="2:13" x14ac:dyDescent="0.25">
      <c r="B10549" s="72" t="s">
        <v>143</v>
      </c>
      <c r="C10549" s="72" t="s">
        <v>144</v>
      </c>
      <c r="D10549" s="72" t="s">
        <v>12</v>
      </c>
      <c r="E10549" s="72" t="s">
        <v>145</v>
      </c>
      <c r="F10549" s="73">
        <v>-352</v>
      </c>
      <c r="G10549" s="72" t="s">
        <v>14</v>
      </c>
      <c r="H10549" s="72" t="s">
        <v>15</v>
      </c>
      <c r="I10549" s="72" t="s">
        <v>16</v>
      </c>
      <c r="J10549" s="72" t="s">
        <v>18</v>
      </c>
      <c r="K10549" s="72" t="s">
        <v>33</v>
      </c>
      <c r="L10549" s="72" t="s">
        <v>497</v>
      </c>
      <c r="M10549" s="72"/>
    </row>
    <row r="10550" spans="2:13" x14ac:dyDescent="0.25">
      <c r="B10550" s="72" t="s">
        <v>143</v>
      </c>
      <c r="C10550" s="72" t="s">
        <v>144</v>
      </c>
      <c r="D10550" s="72" t="s">
        <v>12</v>
      </c>
      <c r="E10550" s="72" t="s">
        <v>240</v>
      </c>
      <c r="F10550" s="73">
        <v>-5995</v>
      </c>
      <c r="G10550" s="72" t="s">
        <v>14</v>
      </c>
      <c r="H10550" s="72" t="s">
        <v>15</v>
      </c>
      <c r="I10550" s="72" t="s">
        <v>16</v>
      </c>
      <c r="J10550" s="72" t="s">
        <v>18</v>
      </c>
      <c r="K10550" s="72" t="s">
        <v>147</v>
      </c>
      <c r="L10550" s="72" t="s">
        <v>454</v>
      </c>
      <c r="M10550" s="72"/>
    </row>
    <row r="10551" spans="2:13" x14ac:dyDescent="0.25">
      <c r="B10551" s="72" t="s">
        <v>143</v>
      </c>
      <c r="C10551" s="72" t="s">
        <v>144</v>
      </c>
      <c r="D10551" s="72" t="s">
        <v>12</v>
      </c>
      <c r="E10551" s="72" t="s">
        <v>219</v>
      </c>
      <c r="F10551" s="73">
        <v>1172190</v>
      </c>
      <c r="G10551" s="72" t="s">
        <v>14</v>
      </c>
      <c r="H10551" s="72" t="s">
        <v>15</v>
      </c>
      <c r="I10551" s="72" t="s">
        <v>16</v>
      </c>
      <c r="J10551" s="72" t="s">
        <v>18</v>
      </c>
      <c r="K10551" s="72" t="s">
        <v>267</v>
      </c>
      <c r="L10551" s="72" t="s">
        <v>579</v>
      </c>
      <c r="M10551" s="72"/>
    </row>
    <row r="10552" spans="2:13" x14ac:dyDescent="0.25">
      <c r="B10552" s="72" t="s">
        <v>143</v>
      </c>
      <c r="C10552" s="72" t="s">
        <v>144</v>
      </c>
      <c r="D10552" s="72" t="s">
        <v>12</v>
      </c>
      <c r="E10552" s="72" t="s">
        <v>177</v>
      </c>
      <c r="F10552" s="73">
        <v>96602</v>
      </c>
      <c r="G10552" s="72" t="s">
        <v>14</v>
      </c>
      <c r="H10552" s="72" t="s">
        <v>155</v>
      </c>
      <c r="I10552" s="72" t="s">
        <v>16</v>
      </c>
      <c r="J10552" s="72" t="s">
        <v>18</v>
      </c>
      <c r="K10552" s="72" t="s">
        <v>147</v>
      </c>
      <c r="L10552" s="72" t="s">
        <v>747</v>
      </c>
      <c r="M10552" s="72"/>
    </row>
    <row r="10553" spans="2:13" x14ac:dyDescent="0.25">
      <c r="B10553" s="72" t="s">
        <v>143</v>
      </c>
      <c r="C10553" s="72" t="s">
        <v>144</v>
      </c>
      <c r="D10553" s="72" t="s">
        <v>12</v>
      </c>
      <c r="E10553" s="72" t="s">
        <v>282</v>
      </c>
      <c r="F10553" s="73">
        <v>-104</v>
      </c>
      <c r="G10553" s="72" t="s">
        <v>14</v>
      </c>
      <c r="H10553" s="72" t="s">
        <v>15</v>
      </c>
      <c r="I10553" s="72" t="s">
        <v>16</v>
      </c>
      <c r="J10553" s="72" t="s">
        <v>18</v>
      </c>
      <c r="K10553" s="72" t="s">
        <v>24</v>
      </c>
      <c r="L10553" s="72" t="s">
        <v>798</v>
      </c>
      <c r="M10553" s="72"/>
    </row>
    <row r="10554" spans="2:13" x14ac:dyDescent="0.25">
      <c r="B10554" s="72" t="s">
        <v>143</v>
      </c>
      <c r="C10554" s="72" t="s">
        <v>144</v>
      </c>
      <c r="D10554" s="72" t="s">
        <v>12</v>
      </c>
      <c r="E10554" s="72" t="s">
        <v>152</v>
      </c>
      <c r="F10554" s="73">
        <v>-5819</v>
      </c>
      <c r="G10554" s="72" t="s">
        <v>14</v>
      </c>
      <c r="H10554" s="72" t="s">
        <v>15</v>
      </c>
      <c r="I10554" s="72" t="s">
        <v>16</v>
      </c>
      <c r="J10554" s="72" t="s">
        <v>18</v>
      </c>
      <c r="K10554" s="72" t="s">
        <v>184</v>
      </c>
      <c r="L10554" s="72" t="s">
        <v>312</v>
      </c>
      <c r="M10554" s="72"/>
    </row>
    <row r="10555" spans="2:13" x14ac:dyDescent="0.25">
      <c r="B10555" s="72" t="s">
        <v>143</v>
      </c>
      <c r="C10555" s="72" t="s">
        <v>144</v>
      </c>
      <c r="D10555" s="72" t="s">
        <v>12</v>
      </c>
      <c r="E10555" s="72" t="s">
        <v>152</v>
      </c>
      <c r="F10555" s="73">
        <v>-3</v>
      </c>
      <c r="G10555" s="72" t="s">
        <v>14</v>
      </c>
      <c r="H10555" s="72" t="s">
        <v>15</v>
      </c>
      <c r="I10555" s="72" t="s">
        <v>16</v>
      </c>
      <c r="J10555" s="72" t="s">
        <v>371</v>
      </c>
      <c r="K10555" s="72" t="s">
        <v>184</v>
      </c>
      <c r="L10555" s="72" t="s">
        <v>312</v>
      </c>
      <c r="M10555" s="72"/>
    </row>
    <row r="10556" spans="2:13" x14ac:dyDescent="0.25">
      <c r="B10556" s="72" t="s">
        <v>143</v>
      </c>
      <c r="C10556" s="72" t="s">
        <v>144</v>
      </c>
      <c r="D10556" s="72" t="s">
        <v>12</v>
      </c>
      <c r="E10556" s="72" t="s">
        <v>229</v>
      </c>
      <c r="F10556" s="73">
        <v>-590757</v>
      </c>
      <c r="G10556" s="72" t="s">
        <v>14</v>
      </c>
      <c r="H10556" s="72" t="s">
        <v>15</v>
      </c>
      <c r="I10556" s="72" t="s">
        <v>16</v>
      </c>
      <c r="J10556" s="72" t="s">
        <v>18</v>
      </c>
      <c r="K10556" s="72" t="s">
        <v>147</v>
      </c>
      <c r="L10556" s="72" t="s">
        <v>374</v>
      </c>
      <c r="M10556" s="72"/>
    </row>
    <row r="10557" spans="2:13" x14ac:dyDescent="0.25">
      <c r="B10557" s="72" t="s">
        <v>143</v>
      </c>
      <c r="C10557" s="72" t="s">
        <v>144</v>
      </c>
      <c r="D10557" s="72" t="s">
        <v>12</v>
      </c>
      <c r="E10557" s="72" t="s">
        <v>292</v>
      </c>
      <c r="F10557" s="73">
        <v>823961</v>
      </c>
      <c r="G10557" s="72" t="s">
        <v>14</v>
      </c>
      <c r="H10557" s="72" t="s">
        <v>15</v>
      </c>
      <c r="I10557" s="72" t="s">
        <v>16</v>
      </c>
      <c r="J10557" s="72" t="s">
        <v>18</v>
      </c>
      <c r="K10557" s="72" t="s">
        <v>147</v>
      </c>
      <c r="L10557" s="72" t="s">
        <v>182</v>
      </c>
      <c r="M10557" s="72" t="s">
        <v>384</v>
      </c>
    </row>
    <row r="10558" spans="2:13" x14ac:dyDescent="0.25">
      <c r="B10558" s="72" t="s">
        <v>143</v>
      </c>
      <c r="C10558" s="72" t="s">
        <v>144</v>
      </c>
      <c r="D10558" s="72" t="s">
        <v>12</v>
      </c>
      <c r="E10558" s="72" t="s">
        <v>197</v>
      </c>
      <c r="F10558" s="73">
        <v>1917147</v>
      </c>
      <c r="G10558" s="72" t="s">
        <v>14</v>
      </c>
      <c r="H10558" s="72" t="s">
        <v>15</v>
      </c>
      <c r="I10558" s="72" t="s">
        <v>16</v>
      </c>
      <c r="J10558" s="72" t="s">
        <v>18</v>
      </c>
      <c r="K10558" s="72" t="s">
        <v>33</v>
      </c>
      <c r="L10558" s="72" t="s">
        <v>285</v>
      </c>
      <c r="M10558" s="72" t="s">
        <v>191</v>
      </c>
    </row>
    <row r="10559" spans="2:13" x14ac:dyDescent="0.25">
      <c r="B10559" s="72" t="s">
        <v>143</v>
      </c>
      <c r="C10559" s="72" t="s">
        <v>144</v>
      </c>
      <c r="D10559" s="72" t="s">
        <v>12</v>
      </c>
      <c r="E10559" s="72" t="s">
        <v>152</v>
      </c>
      <c r="F10559" s="73">
        <v>-346</v>
      </c>
      <c r="G10559" s="72" t="s">
        <v>14</v>
      </c>
      <c r="H10559" s="72" t="s">
        <v>15</v>
      </c>
      <c r="I10559" s="72" t="s">
        <v>16</v>
      </c>
      <c r="J10559" s="72" t="s">
        <v>18</v>
      </c>
      <c r="K10559" s="72" t="s">
        <v>184</v>
      </c>
      <c r="L10559" s="72" t="s">
        <v>573</v>
      </c>
      <c r="M10559" s="72"/>
    </row>
    <row r="10560" spans="2:13" x14ac:dyDescent="0.25">
      <c r="B10560" s="72" t="s">
        <v>143</v>
      </c>
      <c r="C10560" s="72" t="s">
        <v>144</v>
      </c>
      <c r="D10560" s="72" t="s">
        <v>12</v>
      </c>
      <c r="E10560" s="72" t="s">
        <v>227</v>
      </c>
      <c r="F10560" s="73">
        <v>12032</v>
      </c>
      <c r="G10560" s="72" t="s">
        <v>14</v>
      </c>
      <c r="H10560" s="72" t="s">
        <v>155</v>
      </c>
      <c r="I10560" s="72" t="s">
        <v>16</v>
      </c>
      <c r="J10560" s="72" t="s">
        <v>18</v>
      </c>
      <c r="K10560" s="72" t="s">
        <v>267</v>
      </c>
      <c r="L10560" s="72" t="s">
        <v>673</v>
      </c>
      <c r="M10560" s="72" t="s">
        <v>163</v>
      </c>
    </row>
    <row r="10561" spans="2:13" x14ac:dyDescent="0.25">
      <c r="B10561" s="72" t="s">
        <v>143</v>
      </c>
      <c r="C10561" s="72" t="s">
        <v>144</v>
      </c>
      <c r="D10561" s="72" t="s">
        <v>12</v>
      </c>
      <c r="E10561" s="72" t="s">
        <v>219</v>
      </c>
      <c r="F10561" s="73">
        <v>69862</v>
      </c>
      <c r="G10561" s="72" t="s">
        <v>14</v>
      </c>
      <c r="H10561" s="72" t="s">
        <v>15</v>
      </c>
      <c r="I10561" s="72" t="s">
        <v>16</v>
      </c>
      <c r="J10561" s="72" t="s">
        <v>18</v>
      </c>
      <c r="K10561" s="72" t="s">
        <v>267</v>
      </c>
      <c r="L10561" s="72" t="s">
        <v>603</v>
      </c>
      <c r="M10561" s="72"/>
    </row>
    <row r="10562" spans="2:13" x14ac:dyDescent="0.25">
      <c r="B10562" s="72" t="s">
        <v>143</v>
      </c>
      <c r="C10562" s="72" t="s">
        <v>144</v>
      </c>
      <c r="D10562" s="72" t="s">
        <v>12</v>
      </c>
      <c r="E10562" s="72" t="s">
        <v>199</v>
      </c>
      <c r="F10562" s="73">
        <v>231</v>
      </c>
      <c r="G10562" s="72" t="s">
        <v>14</v>
      </c>
      <c r="H10562" s="72" t="s">
        <v>15</v>
      </c>
      <c r="I10562" s="72" t="s">
        <v>16</v>
      </c>
      <c r="J10562" s="72" t="s">
        <v>18</v>
      </c>
      <c r="K10562" s="72" t="s">
        <v>24</v>
      </c>
      <c r="L10562" s="72" t="s">
        <v>529</v>
      </c>
      <c r="M10562" s="72"/>
    </row>
    <row r="10563" spans="2:13" x14ac:dyDescent="0.25">
      <c r="B10563" s="72" t="s">
        <v>143</v>
      </c>
      <c r="C10563" s="72" t="s">
        <v>144</v>
      </c>
      <c r="D10563" s="72" t="s">
        <v>12</v>
      </c>
      <c r="E10563" s="72" t="s">
        <v>280</v>
      </c>
      <c r="F10563" s="73">
        <v>36661</v>
      </c>
      <c r="G10563" s="72" t="s">
        <v>14</v>
      </c>
      <c r="H10563" s="72" t="s">
        <v>15</v>
      </c>
      <c r="I10563" s="72" t="s">
        <v>16</v>
      </c>
      <c r="J10563" s="72" t="s">
        <v>18</v>
      </c>
      <c r="K10563" s="72" t="s">
        <v>21</v>
      </c>
      <c r="L10563" s="72" t="s">
        <v>352</v>
      </c>
      <c r="M10563" s="72" t="s">
        <v>203</v>
      </c>
    </row>
    <row r="10564" spans="2:13" x14ac:dyDescent="0.25">
      <c r="B10564" s="72" t="s">
        <v>143</v>
      </c>
      <c r="C10564" s="72" t="s">
        <v>144</v>
      </c>
      <c r="D10564" s="72" t="s">
        <v>12</v>
      </c>
      <c r="E10564" s="72" t="s">
        <v>170</v>
      </c>
      <c r="F10564" s="73">
        <v>769665</v>
      </c>
      <c r="G10564" s="72" t="s">
        <v>14</v>
      </c>
      <c r="H10564" s="72" t="s">
        <v>15</v>
      </c>
      <c r="I10564" s="72" t="s">
        <v>16</v>
      </c>
      <c r="J10564" s="72" t="s">
        <v>18</v>
      </c>
      <c r="K10564" s="72" t="s">
        <v>33</v>
      </c>
      <c r="L10564" s="72" t="s">
        <v>435</v>
      </c>
      <c r="M10564" s="72" t="s">
        <v>248</v>
      </c>
    </row>
    <row r="10565" spans="2:13" x14ac:dyDescent="0.25">
      <c r="B10565" s="72" t="s">
        <v>143</v>
      </c>
      <c r="C10565" s="72" t="s">
        <v>144</v>
      </c>
      <c r="D10565" s="72" t="s">
        <v>12</v>
      </c>
      <c r="E10565" s="72" t="s">
        <v>242</v>
      </c>
      <c r="F10565" s="73">
        <v>-893</v>
      </c>
      <c r="G10565" s="72" t="s">
        <v>14</v>
      </c>
      <c r="H10565" s="72" t="s">
        <v>15</v>
      </c>
      <c r="I10565" s="72" t="s">
        <v>16</v>
      </c>
      <c r="J10565" s="72" t="s">
        <v>18</v>
      </c>
      <c r="K10565" s="72" t="s">
        <v>33</v>
      </c>
      <c r="L10565" s="72" t="s">
        <v>326</v>
      </c>
      <c r="M10565" s="72"/>
    </row>
    <row r="10566" spans="2:13" x14ac:dyDescent="0.25">
      <c r="B10566" s="72" t="s">
        <v>143</v>
      </c>
      <c r="C10566" s="72" t="s">
        <v>144</v>
      </c>
      <c r="D10566" s="72" t="s">
        <v>12</v>
      </c>
      <c r="E10566" s="72" t="s">
        <v>160</v>
      </c>
      <c r="F10566" s="73">
        <v>57646</v>
      </c>
      <c r="G10566" s="72" t="s">
        <v>14</v>
      </c>
      <c r="H10566" s="72" t="s">
        <v>155</v>
      </c>
      <c r="I10566" s="72" t="s">
        <v>16</v>
      </c>
      <c r="J10566" s="72" t="s">
        <v>18</v>
      </c>
      <c r="K10566" s="72" t="s">
        <v>33</v>
      </c>
      <c r="L10566" s="72" t="s">
        <v>805</v>
      </c>
      <c r="M10566" s="72" t="s">
        <v>163</v>
      </c>
    </row>
    <row r="10567" spans="2:13" x14ac:dyDescent="0.25">
      <c r="B10567" s="72" t="s">
        <v>143</v>
      </c>
      <c r="C10567" s="72" t="s">
        <v>144</v>
      </c>
      <c r="D10567" s="72" t="s">
        <v>12</v>
      </c>
      <c r="E10567" s="72" t="s">
        <v>425</v>
      </c>
      <c r="F10567" s="73">
        <v>75151</v>
      </c>
      <c r="G10567" s="72" t="s">
        <v>14</v>
      </c>
      <c r="H10567" s="72" t="s">
        <v>15</v>
      </c>
      <c r="I10567" s="72" t="s">
        <v>16</v>
      </c>
      <c r="J10567" s="72" t="s">
        <v>18</v>
      </c>
      <c r="K10567" s="72" t="s">
        <v>147</v>
      </c>
      <c r="L10567" s="72" t="s">
        <v>158</v>
      </c>
      <c r="M10567" s="72"/>
    </row>
    <row r="10568" spans="2:13" x14ac:dyDescent="0.25">
      <c r="B10568" s="72" t="s">
        <v>143</v>
      </c>
      <c r="C10568" s="72" t="s">
        <v>144</v>
      </c>
      <c r="D10568" s="72" t="s">
        <v>12</v>
      </c>
      <c r="E10568" s="72" t="s">
        <v>188</v>
      </c>
      <c r="F10568" s="73">
        <v>109093</v>
      </c>
      <c r="G10568" s="72" t="s">
        <v>14</v>
      </c>
      <c r="H10568" s="72" t="s">
        <v>15</v>
      </c>
      <c r="I10568" s="72" t="s">
        <v>136</v>
      </c>
      <c r="J10568" s="72" t="s">
        <v>18</v>
      </c>
      <c r="K10568" s="72" t="s">
        <v>147</v>
      </c>
      <c r="L10568" s="72" t="s">
        <v>511</v>
      </c>
      <c r="M10568" s="72" t="s">
        <v>163</v>
      </c>
    </row>
    <row r="10569" spans="2:13" x14ac:dyDescent="0.25">
      <c r="B10569" s="72" t="s">
        <v>143</v>
      </c>
      <c r="C10569" s="72" t="s">
        <v>144</v>
      </c>
      <c r="D10569" s="72" t="s">
        <v>12</v>
      </c>
      <c r="E10569" s="72" t="s">
        <v>804</v>
      </c>
      <c r="F10569" s="73">
        <v>248162099</v>
      </c>
      <c r="G10569" s="72" t="s">
        <v>14</v>
      </c>
      <c r="H10569" s="72" t="s">
        <v>15</v>
      </c>
      <c r="I10569" s="72" t="s">
        <v>16</v>
      </c>
      <c r="J10569" s="72" t="s">
        <v>18</v>
      </c>
      <c r="K10569" s="72"/>
      <c r="L10569" s="72"/>
      <c r="M10569" s="72" t="s">
        <v>253</v>
      </c>
    </row>
    <row r="10570" spans="2:13" x14ac:dyDescent="0.25">
      <c r="B10570" s="72" t="s">
        <v>143</v>
      </c>
      <c r="C10570" s="72" t="s">
        <v>144</v>
      </c>
      <c r="D10570" s="72" t="s">
        <v>12</v>
      </c>
      <c r="E10570" s="72" t="s">
        <v>292</v>
      </c>
      <c r="F10570" s="73">
        <v>845383</v>
      </c>
      <c r="G10570" s="72" t="s">
        <v>14</v>
      </c>
      <c r="H10570" s="72" t="s">
        <v>155</v>
      </c>
      <c r="I10570" s="72" t="s">
        <v>16</v>
      </c>
      <c r="J10570" s="72" t="s">
        <v>18</v>
      </c>
      <c r="K10570" s="72" t="s">
        <v>267</v>
      </c>
      <c r="L10570" s="72" t="s">
        <v>308</v>
      </c>
      <c r="M10570" s="72" t="s">
        <v>522</v>
      </c>
    </row>
    <row r="10571" spans="2:13" x14ac:dyDescent="0.25">
      <c r="B10571" s="72" t="s">
        <v>143</v>
      </c>
      <c r="C10571" s="72" t="s">
        <v>144</v>
      </c>
      <c r="D10571" s="72" t="s">
        <v>12</v>
      </c>
      <c r="E10571" s="72" t="s">
        <v>229</v>
      </c>
      <c r="F10571" s="73">
        <v>-65181</v>
      </c>
      <c r="G10571" s="72" t="s">
        <v>14</v>
      </c>
      <c r="H10571" s="72" t="s">
        <v>15</v>
      </c>
      <c r="I10571" s="72" t="s">
        <v>16</v>
      </c>
      <c r="J10571" s="72" t="s">
        <v>18</v>
      </c>
      <c r="K10571" s="72" t="s">
        <v>165</v>
      </c>
      <c r="L10571" s="72" t="s">
        <v>254</v>
      </c>
      <c r="M10571" s="72"/>
    </row>
    <row r="10572" spans="2:13" x14ac:dyDescent="0.25">
      <c r="B10572" s="72" t="s">
        <v>143</v>
      </c>
      <c r="C10572" s="72" t="s">
        <v>144</v>
      </c>
      <c r="D10572" s="72" t="s">
        <v>12</v>
      </c>
      <c r="E10572" s="72" t="s">
        <v>227</v>
      </c>
      <c r="F10572" s="73">
        <v>39691</v>
      </c>
      <c r="G10572" s="72" t="s">
        <v>14</v>
      </c>
      <c r="H10572" s="72" t="s">
        <v>155</v>
      </c>
      <c r="I10572" s="72" t="s">
        <v>16</v>
      </c>
      <c r="J10572" s="72" t="s">
        <v>18</v>
      </c>
      <c r="K10572" s="72" t="s">
        <v>33</v>
      </c>
      <c r="L10572" s="72" t="s">
        <v>360</v>
      </c>
      <c r="M10572" s="72" t="s">
        <v>191</v>
      </c>
    </row>
    <row r="10573" spans="2:13" x14ac:dyDescent="0.25">
      <c r="B10573" s="72" t="s">
        <v>143</v>
      </c>
      <c r="C10573" s="72" t="s">
        <v>144</v>
      </c>
      <c r="D10573" s="72" t="s">
        <v>12</v>
      </c>
      <c r="E10573" s="72" t="s">
        <v>157</v>
      </c>
      <c r="F10573" s="73">
        <v>84478</v>
      </c>
      <c r="G10573" s="72" t="s">
        <v>14</v>
      </c>
      <c r="H10573" s="72" t="s">
        <v>155</v>
      </c>
      <c r="I10573" s="72" t="s">
        <v>16</v>
      </c>
      <c r="J10573" s="72" t="s">
        <v>18</v>
      </c>
      <c r="K10573" s="72" t="s">
        <v>33</v>
      </c>
      <c r="L10573" s="72" t="s">
        <v>179</v>
      </c>
      <c r="M10573" s="72" t="s">
        <v>159</v>
      </c>
    </row>
    <row r="10574" spans="2:13" x14ac:dyDescent="0.25">
      <c r="B10574" s="72" t="s">
        <v>143</v>
      </c>
      <c r="C10574" s="72" t="s">
        <v>144</v>
      </c>
      <c r="D10574" s="72" t="s">
        <v>12</v>
      </c>
      <c r="E10574" s="72" t="s">
        <v>383</v>
      </c>
      <c r="F10574" s="73">
        <v>89790</v>
      </c>
      <c r="G10574" s="72" t="s">
        <v>14</v>
      </c>
      <c r="H10574" s="72" t="s">
        <v>15</v>
      </c>
      <c r="I10574" s="72" t="s">
        <v>16</v>
      </c>
      <c r="J10574" s="72" t="s">
        <v>18</v>
      </c>
      <c r="K10574" s="72" t="s">
        <v>189</v>
      </c>
      <c r="L10574" s="72" t="s">
        <v>685</v>
      </c>
      <c r="M10574" s="72" t="s">
        <v>384</v>
      </c>
    </row>
    <row r="10575" spans="2:13" x14ac:dyDescent="0.25">
      <c r="B10575" s="72" t="s">
        <v>143</v>
      </c>
      <c r="C10575" s="72" t="s">
        <v>144</v>
      </c>
      <c r="D10575" s="72" t="s">
        <v>12</v>
      </c>
      <c r="E10575" s="72" t="s">
        <v>145</v>
      </c>
      <c r="F10575" s="73">
        <v>-45538</v>
      </c>
      <c r="G10575" s="72" t="s">
        <v>14</v>
      </c>
      <c r="H10575" s="72" t="s">
        <v>15</v>
      </c>
      <c r="I10575" s="72" t="s">
        <v>16</v>
      </c>
      <c r="J10575" s="72" t="s">
        <v>18</v>
      </c>
      <c r="K10575" s="72" t="s">
        <v>214</v>
      </c>
      <c r="L10575" s="72" t="s">
        <v>493</v>
      </c>
      <c r="M10575" s="72"/>
    </row>
    <row r="10576" spans="2:13" x14ac:dyDescent="0.25">
      <c r="B10576" s="72" t="s">
        <v>143</v>
      </c>
      <c r="C10576" s="72" t="s">
        <v>144</v>
      </c>
      <c r="D10576" s="72" t="s">
        <v>12</v>
      </c>
      <c r="E10576" s="72" t="s">
        <v>213</v>
      </c>
      <c r="F10576" s="73">
        <v>10521</v>
      </c>
      <c r="G10576" s="72" t="s">
        <v>14</v>
      </c>
      <c r="H10576" s="72" t="s">
        <v>15</v>
      </c>
      <c r="I10576" s="72" t="s">
        <v>16</v>
      </c>
      <c r="J10576" s="72" t="s">
        <v>18</v>
      </c>
      <c r="K10576" s="72" t="s">
        <v>189</v>
      </c>
      <c r="L10576" s="72" t="s">
        <v>324</v>
      </c>
      <c r="M10576" s="72" t="s">
        <v>172</v>
      </c>
    </row>
    <row r="10577" spans="2:13" x14ac:dyDescent="0.25">
      <c r="B10577" s="72" t="s">
        <v>143</v>
      </c>
      <c r="C10577" s="72" t="s">
        <v>144</v>
      </c>
      <c r="D10577" s="72" t="s">
        <v>12</v>
      </c>
      <c r="E10577" s="72" t="s">
        <v>188</v>
      </c>
      <c r="F10577" s="73">
        <v>31021</v>
      </c>
      <c r="G10577" s="72" t="s">
        <v>14</v>
      </c>
      <c r="H10577" s="72" t="s">
        <v>15</v>
      </c>
      <c r="I10577" s="72" t="s">
        <v>16</v>
      </c>
      <c r="J10577" s="72" t="s">
        <v>18</v>
      </c>
      <c r="K10577" s="72" t="s">
        <v>245</v>
      </c>
      <c r="L10577" s="72" t="s">
        <v>769</v>
      </c>
      <c r="M10577" s="72" t="s">
        <v>151</v>
      </c>
    </row>
    <row r="10578" spans="2:13" x14ac:dyDescent="0.25">
      <c r="B10578" s="72" t="s">
        <v>143</v>
      </c>
      <c r="C10578" s="72" t="s">
        <v>144</v>
      </c>
      <c r="D10578" s="72" t="s">
        <v>12</v>
      </c>
      <c r="E10578" s="72" t="s">
        <v>181</v>
      </c>
      <c r="F10578" s="73">
        <v>-218</v>
      </c>
      <c r="G10578" s="72" t="s">
        <v>14</v>
      </c>
      <c r="H10578" s="72" t="s">
        <v>15</v>
      </c>
      <c r="I10578" s="72" t="s">
        <v>16</v>
      </c>
      <c r="J10578" s="72" t="s">
        <v>18</v>
      </c>
      <c r="K10578" s="72" t="s">
        <v>24</v>
      </c>
      <c r="L10578" s="72" t="s">
        <v>289</v>
      </c>
      <c r="M10578" s="72"/>
    </row>
    <row r="10579" spans="2:13" x14ac:dyDescent="0.25">
      <c r="B10579" s="72" t="s">
        <v>143</v>
      </c>
      <c r="C10579" s="72" t="s">
        <v>144</v>
      </c>
      <c r="D10579" s="72" t="s">
        <v>12</v>
      </c>
      <c r="E10579" s="72" t="s">
        <v>439</v>
      </c>
      <c r="F10579" s="73">
        <v>516255</v>
      </c>
      <c r="G10579" s="72" t="s">
        <v>14</v>
      </c>
      <c r="H10579" s="72" t="s">
        <v>155</v>
      </c>
      <c r="I10579" s="72" t="s">
        <v>16</v>
      </c>
      <c r="J10579" s="72" t="s">
        <v>18</v>
      </c>
      <c r="K10579" s="72" t="s">
        <v>33</v>
      </c>
      <c r="L10579" s="72" t="s">
        <v>490</v>
      </c>
      <c r="M10579" s="72"/>
    </row>
    <row r="10580" spans="2:13" x14ac:dyDescent="0.25">
      <c r="B10580" s="72" t="s">
        <v>143</v>
      </c>
      <c r="C10580" s="72" t="s">
        <v>144</v>
      </c>
      <c r="D10580" s="72" t="s">
        <v>12</v>
      </c>
      <c r="E10580" s="72" t="s">
        <v>170</v>
      </c>
      <c r="F10580" s="73">
        <v>4532</v>
      </c>
      <c r="G10580" s="72" t="s">
        <v>14</v>
      </c>
      <c r="H10580" s="72" t="s">
        <v>15</v>
      </c>
      <c r="I10580" s="72" t="s">
        <v>16</v>
      </c>
      <c r="J10580" s="72" t="s">
        <v>18</v>
      </c>
      <c r="K10580" s="72" t="s">
        <v>33</v>
      </c>
      <c r="L10580" s="72" t="s">
        <v>492</v>
      </c>
      <c r="M10580" s="72" t="s">
        <v>151</v>
      </c>
    </row>
    <row r="10581" spans="2:13" x14ac:dyDescent="0.25">
      <c r="B10581" s="72" t="s">
        <v>143</v>
      </c>
      <c r="C10581" s="72" t="s">
        <v>144</v>
      </c>
      <c r="D10581" s="72" t="s">
        <v>12</v>
      </c>
      <c r="E10581" s="72" t="s">
        <v>160</v>
      </c>
      <c r="F10581" s="73">
        <v>10189</v>
      </c>
      <c r="G10581" s="72" t="s">
        <v>14</v>
      </c>
      <c r="H10581" s="72" t="s">
        <v>15</v>
      </c>
      <c r="I10581" s="72" t="s">
        <v>16</v>
      </c>
      <c r="J10581" s="72" t="s">
        <v>18</v>
      </c>
      <c r="K10581" s="72" t="s">
        <v>33</v>
      </c>
      <c r="L10581" s="72" t="s">
        <v>338</v>
      </c>
      <c r="M10581" s="72" t="s">
        <v>191</v>
      </c>
    </row>
    <row r="10582" spans="2:13" x14ac:dyDescent="0.25">
      <c r="B10582" s="72" t="s">
        <v>143</v>
      </c>
      <c r="C10582" s="72" t="s">
        <v>144</v>
      </c>
      <c r="D10582" s="72" t="s">
        <v>12</v>
      </c>
      <c r="E10582" s="72" t="s">
        <v>240</v>
      </c>
      <c r="F10582" s="73">
        <v>-2120</v>
      </c>
      <c r="G10582" s="72" t="s">
        <v>14</v>
      </c>
      <c r="H10582" s="72" t="s">
        <v>155</v>
      </c>
      <c r="I10582" s="72" t="s">
        <v>16</v>
      </c>
      <c r="J10582" s="72" t="s">
        <v>18</v>
      </c>
      <c r="K10582" s="72" t="s">
        <v>267</v>
      </c>
      <c r="L10582" s="72" t="s">
        <v>561</v>
      </c>
      <c r="M10582" s="72"/>
    </row>
    <row r="10583" spans="2:13" x14ac:dyDescent="0.25">
      <c r="B10583" s="72" t="s">
        <v>143</v>
      </c>
      <c r="C10583" s="72" t="s">
        <v>144</v>
      </c>
      <c r="D10583" s="72" t="s">
        <v>12</v>
      </c>
      <c r="E10583" s="72" t="s">
        <v>160</v>
      </c>
      <c r="F10583" s="73">
        <v>51929</v>
      </c>
      <c r="G10583" s="72" t="s">
        <v>14</v>
      </c>
      <c r="H10583" s="72" t="s">
        <v>15</v>
      </c>
      <c r="I10583" s="72" t="s">
        <v>16</v>
      </c>
      <c r="J10583" s="72" t="s">
        <v>18</v>
      </c>
      <c r="K10583" s="72" t="s">
        <v>147</v>
      </c>
      <c r="L10583" s="72" t="s">
        <v>619</v>
      </c>
      <c r="M10583" s="72" t="s">
        <v>163</v>
      </c>
    </row>
    <row r="10584" spans="2:13" x14ac:dyDescent="0.25">
      <c r="B10584" s="72" t="s">
        <v>143</v>
      </c>
      <c r="C10584" s="72" t="s">
        <v>144</v>
      </c>
      <c r="D10584" s="72" t="s">
        <v>12</v>
      </c>
      <c r="E10584" s="72" t="s">
        <v>227</v>
      </c>
      <c r="F10584" s="73">
        <v>46705</v>
      </c>
      <c r="G10584" s="72" t="s">
        <v>14</v>
      </c>
      <c r="H10584" s="72" t="s">
        <v>155</v>
      </c>
      <c r="I10584" s="72" t="s">
        <v>16</v>
      </c>
      <c r="J10584" s="72" t="s">
        <v>18</v>
      </c>
      <c r="K10584" s="72" t="s">
        <v>33</v>
      </c>
      <c r="L10584" s="72" t="s">
        <v>779</v>
      </c>
      <c r="M10584" s="72" t="s">
        <v>172</v>
      </c>
    </row>
    <row r="10585" spans="2:13" x14ac:dyDescent="0.25">
      <c r="B10585" s="72" t="s">
        <v>143</v>
      </c>
      <c r="C10585" s="72" t="s">
        <v>144</v>
      </c>
      <c r="D10585" s="72" t="s">
        <v>12</v>
      </c>
      <c r="E10585" s="72" t="s">
        <v>282</v>
      </c>
      <c r="F10585" s="73">
        <v>-2229</v>
      </c>
      <c r="G10585" s="72" t="s">
        <v>14</v>
      </c>
      <c r="H10585" s="72" t="s">
        <v>15</v>
      </c>
      <c r="I10585" s="72" t="s">
        <v>16</v>
      </c>
      <c r="J10585" s="72" t="s">
        <v>18</v>
      </c>
      <c r="K10585" s="72" t="s">
        <v>21</v>
      </c>
      <c r="L10585" s="72" t="s">
        <v>711</v>
      </c>
      <c r="M10585" s="72"/>
    </row>
    <row r="10586" spans="2:13" x14ac:dyDescent="0.25">
      <c r="B10586" s="72" t="s">
        <v>143</v>
      </c>
      <c r="C10586" s="72" t="s">
        <v>144</v>
      </c>
      <c r="D10586" s="72" t="s">
        <v>12</v>
      </c>
      <c r="E10586" s="72" t="s">
        <v>154</v>
      </c>
      <c r="F10586" s="73">
        <v>-91</v>
      </c>
      <c r="G10586" s="72" t="s">
        <v>14</v>
      </c>
      <c r="H10586" s="72" t="s">
        <v>155</v>
      </c>
      <c r="I10586" s="72" t="s">
        <v>16</v>
      </c>
      <c r="J10586" s="72" t="s">
        <v>18</v>
      </c>
      <c r="K10586" s="72" t="s">
        <v>33</v>
      </c>
      <c r="L10586" s="72" t="s">
        <v>314</v>
      </c>
      <c r="M10586" s="72"/>
    </row>
    <row r="10587" spans="2:13" x14ac:dyDescent="0.25">
      <c r="B10587" s="72" t="s">
        <v>143</v>
      </c>
      <c r="C10587" s="72" t="s">
        <v>144</v>
      </c>
      <c r="D10587" s="72" t="s">
        <v>12</v>
      </c>
      <c r="E10587" s="72" t="s">
        <v>154</v>
      </c>
      <c r="F10587" s="73">
        <v>-852</v>
      </c>
      <c r="G10587" s="72" t="s">
        <v>14</v>
      </c>
      <c r="H10587" s="72" t="s">
        <v>155</v>
      </c>
      <c r="I10587" s="72" t="s">
        <v>16</v>
      </c>
      <c r="J10587" s="72" t="s">
        <v>18</v>
      </c>
      <c r="K10587" s="72" t="s">
        <v>33</v>
      </c>
      <c r="L10587" s="72" t="s">
        <v>232</v>
      </c>
      <c r="M10587" s="72"/>
    </row>
    <row r="10588" spans="2:13" x14ac:dyDescent="0.25">
      <c r="B10588" s="72" t="s">
        <v>143</v>
      </c>
      <c r="C10588" s="72" t="s">
        <v>144</v>
      </c>
      <c r="D10588" s="72" t="s">
        <v>12</v>
      </c>
      <c r="E10588" s="72" t="s">
        <v>227</v>
      </c>
      <c r="F10588" s="73">
        <v>9089</v>
      </c>
      <c r="G10588" s="72" t="s">
        <v>14</v>
      </c>
      <c r="H10588" s="72" t="s">
        <v>15</v>
      </c>
      <c r="I10588" s="72" t="s">
        <v>16</v>
      </c>
      <c r="J10588" s="72" t="s">
        <v>18</v>
      </c>
      <c r="K10588" s="72" t="s">
        <v>147</v>
      </c>
      <c r="L10588" s="72" t="s">
        <v>720</v>
      </c>
      <c r="M10588" s="72" t="s">
        <v>163</v>
      </c>
    </row>
    <row r="10589" spans="2:13" x14ac:dyDescent="0.25">
      <c r="B10589" s="72" t="s">
        <v>143</v>
      </c>
      <c r="C10589" s="72" t="s">
        <v>144</v>
      </c>
      <c r="D10589" s="72" t="s">
        <v>12</v>
      </c>
      <c r="E10589" s="72" t="s">
        <v>282</v>
      </c>
      <c r="F10589" s="73">
        <v>-56</v>
      </c>
      <c r="G10589" s="72" t="s">
        <v>14</v>
      </c>
      <c r="H10589" s="72" t="s">
        <v>15</v>
      </c>
      <c r="I10589" s="72" t="s">
        <v>16</v>
      </c>
      <c r="J10589" s="72" t="s">
        <v>18</v>
      </c>
      <c r="K10589" s="72" t="s">
        <v>245</v>
      </c>
      <c r="L10589" s="72" t="s">
        <v>701</v>
      </c>
      <c r="M10589" s="72"/>
    </row>
    <row r="10590" spans="2:13" x14ac:dyDescent="0.25">
      <c r="B10590" s="72" t="s">
        <v>143</v>
      </c>
      <c r="C10590" s="72" t="s">
        <v>144</v>
      </c>
      <c r="D10590" s="72" t="s">
        <v>12</v>
      </c>
      <c r="E10590" s="72" t="s">
        <v>160</v>
      </c>
      <c r="F10590" s="73">
        <v>37672</v>
      </c>
      <c r="G10590" s="72" t="s">
        <v>14</v>
      </c>
      <c r="H10590" s="72" t="s">
        <v>15</v>
      </c>
      <c r="I10590" s="72" t="s">
        <v>16</v>
      </c>
      <c r="J10590" s="72" t="s">
        <v>18</v>
      </c>
      <c r="K10590" s="72" t="s">
        <v>33</v>
      </c>
      <c r="L10590" s="72" t="s">
        <v>429</v>
      </c>
      <c r="M10590" s="72" t="s">
        <v>163</v>
      </c>
    </row>
    <row r="10591" spans="2:13" x14ac:dyDescent="0.25">
      <c r="B10591" s="72" t="s">
        <v>143</v>
      </c>
      <c r="C10591" s="72" t="s">
        <v>144</v>
      </c>
      <c r="D10591" s="72" t="s">
        <v>12</v>
      </c>
      <c r="E10591" s="72" t="s">
        <v>237</v>
      </c>
      <c r="F10591" s="73">
        <v>64306</v>
      </c>
      <c r="G10591" s="72" t="s">
        <v>14</v>
      </c>
      <c r="H10591" s="72" t="s">
        <v>155</v>
      </c>
      <c r="I10591" s="72" t="s">
        <v>16</v>
      </c>
      <c r="J10591" s="72" t="s">
        <v>18</v>
      </c>
      <c r="K10591" s="72" t="s">
        <v>33</v>
      </c>
      <c r="L10591" s="72" t="s">
        <v>624</v>
      </c>
      <c r="M10591" s="72" t="s">
        <v>151</v>
      </c>
    </row>
    <row r="10592" spans="2:13" x14ac:dyDescent="0.25">
      <c r="B10592" s="72" t="s">
        <v>143</v>
      </c>
      <c r="C10592" s="72" t="s">
        <v>144</v>
      </c>
      <c r="D10592" s="72" t="s">
        <v>12</v>
      </c>
      <c r="E10592" s="72" t="s">
        <v>209</v>
      </c>
      <c r="F10592" s="73">
        <v>40870</v>
      </c>
      <c r="G10592" s="72" t="s">
        <v>31</v>
      </c>
      <c r="H10592" s="72" t="s">
        <v>15</v>
      </c>
      <c r="I10592" s="72" t="s">
        <v>16</v>
      </c>
      <c r="J10592" s="72" t="s">
        <v>393</v>
      </c>
      <c r="K10592" s="72" t="s">
        <v>161</v>
      </c>
      <c r="L10592" s="72" t="s">
        <v>375</v>
      </c>
      <c r="M10592" s="72" t="s">
        <v>334</v>
      </c>
    </row>
    <row r="10593" spans="2:13" x14ac:dyDescent="0.25">
      <c r="B10593" s="72" t="s">
        <v>143</v>
      </c>
      <c r="C10593" s="72" t="s">
        <v>144</v>
      </c>
      <c r="D10593" s="72" t="s">
        <v>12</v>
      </c>
      <c r="E10593" s="72" t="s">
        <v>183</v>
      </c>
      <c r="F10593" s="73">
        <v>20771</v>
      </c>
      <c r="G10593" s="72" t="s">
        <v>14</v>
      </c>
      <c r="H10593" s="72" t="s">
        <v>15</v>
      </c>
      <c r="I10593" s="72" t="s">
        <v>16</v>
      </c>
      <c r="J10593" s="72" t="s">
        <v>18</v>
      </c>
      <c r="K10593" s="72" t="s">
        <v>189</v>
      </c>
      <c r="L10593" s="72" t="s">
        <v>688</v>
      </c>
      <c r="M10593" s="72" t="s">
        <v>186</v>
      </c>
    </row>
    <row r="10594" spans="2:13" x14ac:dyDescent="0.25">
      <c r="B10594" s="72" t="s">
        <v>143</v>
      </c>
      <c r="C10594" s="72" t="s">
        <v>144</v>
      </c>
      <c r="D10594" s="72" t="s">
        <v>12</v>
      </c>
      <c r="E10594" s="72" t="s">
        <v>209</v>
      </c>
      <c r="F10594" s="73">
        <v>23708486</v>
      </c>
      <c r="G10594" s="72" t="s">
        <v>14</v>
      </c>
      <c r="H10594" s="72" t="s">
        <v>15</v>
      </c>
      <c r="I10594" s="72" t="s">
        <v>16</v>
      </c>
      <c r="J10594" s="72" t="s">
        <v>18</v>
      </c>
      <c r="K10594" s="72" t="s">
        <v>161</v>
      </c>
      <c r="L10594" s="72" t="s">
        <v>375</v>
      </c>
      <c r="M10594" s="72" t="s">
        <v>203</v>
      </c>
    </row>
    <row r="10595" spans="2:13" x14ac:dyDescent="0.25">
      <c r="B10595" s="72" t="s">
        <v>143</v>
      </c>
      <c r="C10595" s="72" t="s">
        <v>144</v>
      </c>
      <c r="D10595" s="72" t="s">
        <v>12</v>
      </c>
      <c r="E10595" s="72" t="s">
        <v>177</v>
      </c>
      <c r="F10595" s="73">
        <v>-1118</v>
      </c>
      <c r="G10595" s="72" t="s">
        <v>14</v>
      </c>
      <c r="H10595" s="72" t="s">
        <v>15</v>
      </c>
      <c r="I10595" s="72" t="s">
        <v>16</v>
      </c>
      <c r="J10595" s="72" t="s">
        <v>18</v>
      </c>
      <c r="K10595" s="72" t="s">
        <v>830</v>
      </c>
      <c r="L10595" s="72" t="s">
        <v>887</v>
      </c>
      <c r="M10595" s="72"/>
    </row>
    <row r="10596" spans="2:13" x14ac:dyDescent="0.25">
      <c r="B10596" s="72" t="s">
        <v>143</v>
      </c>
      <c r="C10596" s="72" t="s">
        <v>144</v>
      </c>
      <c r="D10596" s="72" t="s">
        <v>12</v>
      </c>
      <c r="E10596" s="72" t="s">
        <v>183</v>
      </c>
      <c r="F10596" s="73">
        <v>20123</v>
      </c>
      <c r="G10596" s="72" t="s">
        <v>14</v>
      </c>
      <c r="H10596" s="72" t="s">
        <v>15</v>
      </c>
      <c r="I10596" s="72" t="s">
        <v>16</v>
      </c>
      <c r="J10596" s="72" t="s">
        <v>18</v>
      </c>
      <c r="K10596" s="72" t="s">
        <v>214</v>
      </c>
      <c r="L10596" s="72" t="s">
        <v>566</v>
      </c>
      <c r="M10596" s="72" t="s">
        <v>248</v>
      </c>
    </row>
    <row r="10597" spans="2:13" x14ac:dyDescent="0.25">
      <c r="B10597" s="72" t="s">
        <v>143</v>
      </c>
      <c r="C10597" s="72" t="s">
        <v>144</v>
      </c>
      <c r="D10597" s="72" t="s">
        <v>12</v>
      </c>
      <c r="E10597" s="72" t="s">
        <v>183</v>
      </c>
      <c r="F10597" s="73">
        <v>13716</v>
      </c>
      <c r="G10597" s="72" t="s">
        <v>14</v>
      </c>
      <c r="H10597" s="72" t="s">
        <v>15</v>
      </c>
      <c r="I10597" s="72" t="s">
        <v>16</v>
      </c>
      <c r="J10597" s="72" t="s">
        <v>18</v>
      </c>
      <c r="K10597" s="72" t="s">
        <v>33</v>
      </c>
      <c r="L10597" s="72" t="s">
        <v>231</v>
      </c>
      <c r="M10597" s="72" t="s">
        <v>151</v>
      </c>
    </row>
    <row r="10598" spans="2:13" x14ac:dyDescent="0.25">
      <c r="B10598" s="72" t="s">
        <v>143</v>
      </c>
      <c r="C10598" s="72" t="s">
        <v>144</v>
      </c>
      <c r="D10598" s="72" t="s">
        <v>12</v>
      </c>
      <c r="E10598" s="72" t="s">
        <v>157</v>
      </c>
      <c r="F10598" s="73">
        <v>564808</v>
      </c>
      <c r="G10598" s="72" t="s">
        <v>14</v>
      </c>
      <c r="H10598" s="72" t="s">
        <v>15</v>
      </c>
      <c r="I10598" s="72" t="s">
        <v>16</v>
      </c>
      <c r="J10598" s="72" t="s">
        <v>18</v>
      </c>
      <c r="K10598" s="72" t="s">
        <v>184</v>
      </c>
      <c r="L10598" s="72" t="s">
        <v>639</v>
      </c>
      <c r="M10598" s="72" t="s">
        <v>159</v>
      </c>
    </row>
    <row r="10599" spans="2:13" x14ac:dyDescent="0.25">
      <c r="B10599" s="72" t="s">
        <v>143</v>
      </c>
      <c r="C10599" s="72" t="s">
        <v>144</v>
      </c>
      <c r="D10599" s="72" t="s">
        <v>12</v>
      </c>
      <c r="E10599" s="72" t="s">
        <v>145</v>
      </c>
      <c r="F10599" s="73">
        <v>-2043</v>
      </c>
      <c r="G10599" s="72" t="s">
        <v>14</v>
      </c>
      <c r="H10599" s="72" t="s">
        <v>155</v>
      </c>
      <c r="I10599" s="72" t="s">
        <v>16</v>
      </c>
      <c r="J10599" s="72" t="s">
        <v>18</v>
      </c>
      <c r="K10599" s="72" t="s">
        <v>33</v>
      </c>
      <c r="L10599" s="72" t="s">
        <v>543</v>
      </c>
      <c r="M10599" s="72"/>
    </row>
    <row r="10600" spans="2:13" x14ac:dyDescent="0.25">
      <c r="B10600" s="72" t="s">
        <v>143</v>
      </c>
      <c r="C10600" s="72" t="s">
        <v>144</v>
      </c>
      <c r="D10600" s="72" t="s">
        <v>12</v>
      </c>
      <c r="E10600" s="72" t="s">
        <v>188</v>
      </c>
      <c r="F10600" s="73">
        <v>99207</v>
      </c>
      <c r="G10600" s="72" t="s">
        <v>14</v>
      </c>
      <c r="H10600" s="72" t="s">
        <v>155</v>
      </c>
      <c r="I10600" s="72" t="s">
        <v>16</v>
      </c>
      <c r="J10600" s="72" t="s">
        <v>18</v>
      </c>
      <c r="K10600" s="72" t="s">
        <v>303</v>
      </c>
      <c r="L10600" s="72" t="s">
        <v>716</v>
      </c>
      <c r="M10600" s="72" t="s">
        <v>151</v>
      </c>
    </row>
    <row r="10601" spans="2:13" x14ac:dyDescent="0.25">
      <c r="B10601" s="72" t="s">
        <v>143</v>
      </c>
      <c r="C10601" s="72" t="s">
        <v>144</v>
      </c>
      <c r="D10601" s="72" t="s">
        <v>12</v>
      </c>
      <c r="E10601" s="72" t="s">
        <v>157</v>
      </c>
      <c r="F10601" s="73">
        <v>166662</v>
      </c>
      <c r="G10601" s="72" t="s">
        <v>14</v>
      </c>
      <c r="H10601" s="72" t="s">
        <v>15</v>
      </c>
      <c r="I10601" s="72" t="s">
        <v>136</v>
      </c>
      <c r="J10601" s="72" t="s">
        <v>18</v>
      </c>
      <c r="K10601" s="72" t="s">
        <v>147</v>
      </c>
      <c r="L10601" s="72" t="s">
        <v>404</v>
      </c>
      <c r="M10601" s="72" t="s">
        <v>203</v>
      </c>
    </row>
    <row r="10602" spans="2:13" x14ac:dyDescent="0.25">
      <c r="B10602" s="72" t="s">
        <v>143</v>
      </c>
      <c r="C10602" s="72" t="s">
        <v>144</v>
      </c>
      <c r="D10602" s="72" t="s">
        <v>12</v>
      </c>
      <c r="E10602" s="72" t="s">
        <v>157</v>
      </c>
      <c r="F10602" s="73">
        <v>204059</v>
      </c>
      <c r="G10602" s="72" t="s">
        <v>14</v>
      </c>
      <c r="H10602" s="72" t="s">
        <v>15</v>
      </c>
      <c r="I10602" s="72" t="s">
        <v>16</v>
      </c>
      <c r="J10602" s="72" t="s">
        <v>18</v>
      </c>
      <c r="K10602" s="72" t="s">
        <v>189</v>
      </c>
      <c r="L10602" s="72" t="s">
        <v>505</v>
      </c>
      <c r="M10602" s="72" t="s">
        <v>337</v>
      </c>
    </row>
    <row r="10603" spans="2:13" x14ac:dyDescent="0.25">
      <c r="B10603" s="72" t="s">
        <v>143</v>
      </c>
      <c r="C10603" s="72" t="s">
        <v>144</v>
      </c>
      <c r="D10603" s="72" t="s">
        <v>12</v>
      </c>
      <c r="E10603" s="72" t="s">
        <v>213</v>
      </c>
      <c r="F10603" s="73">
        <v>853879</v>
      </c>
      <c r="G10603" s="72" t="s">
        <v>14</v>
      </c>
      <c r="H10603" s="72" t="s">
        <v>15</v>
      </c>
      <c r="I10603" s="72" t="s">
        <v>16</v>
      </c>
      <c r="J10603" s="72" t="s">
        <v>18</v>
      </c>
      <c r="K10603" s="72" t="s">
        <v>21</v>
      </c>
      <c r="L10603" s="72" t="s">
        <v>457</v>
      </c>
      <c r="M10603" s="72" t="s">
        <v>191</v>
      </c>
    </row>
    <row r="10604" spans="2:13" x14ac:dyDescent="0.25">
      <c r="B10604" s="72" t="s">
        <v>143</v>
      </c>
      <c r="C10604" s="72" t="s">
        <v>144</v>
      </c>
      <c r="D10604" s="72" t="s">
        <v>12</v>
      </c>
      <c r="E10604" s="72" t="s">
        <v>240</v>
      </c>
      <c r="F10604" s="73">
        <v>-6741</v>
      </c>
      <c r="G10604" s="72" t="s">
        <v>14</v>
      </c>
      <c r="H10604" s="72" t="s">
        <v>155</v>
      </c>
      <c r="I10604" s="72" t="s">
        <v>16</v>
      </c>
      <c r="J10604" s="72" t="s">
        <v>18</v>
      </c>
      <c r="K10604" s="72" t="s">
        <v>33</v>
      </c>
      <c r="L10604" s="72" t="s">
        <v>410</v>
      </c>
      <c r="M10604" s="72"/>
    </row>
    <row r="10605" spans="2:13" x14ac:dyDescent="0.25">
      <c r="B10605" s="72" t="s">
        <v>143</v>
      </c>
      <c r="C10605" s="72" t="s">
        <v>144</v>
      </c>
      <c r="D10605" s="72" t="s">
        <v>12</v>
      </c>
      <c r="E10605" s="72" t="s">
        <v>154</v>
      </c>
      <c r="F10605" s="73">
        <v>-72474</v>
      </c>
      <c r="G10605" s="72" t="s">
        <v>14</v>
      </c>
      <c r="H10605" s="72" t="s">
        <v>15</v>
      </c>
      <c r="I10605" s="72" t="s">
        <v>16</v>
      </c>
      <c r="J10605" s="72" t="s">
        <v>18</v>
      </c>
      <c r="K10605" s="72" t="s">
        <v>165</v>
      </c>
      <c r="L10605" s="72" t="s">
        <v>166</v>
      </c>
      <c r="M10605" s="72"/>
    </row>
    <row r="10606" spans="2:13" x14ac:dyDescent="0.25">
      <c r="B10606" s="72" t="s">
        <v>143</v>
      </c>
      <c r="C10606" s="72" t="s">
        <v>144</v>
      </c>
      <c r="D10606" s="72" t="s">
        <v>12</v>
      </c>
      <c r="E10606" s="72" t="s">
        <v>183</v>
      </c>
      <c r="F10606" s="73">
        <v>69792</v>
      </c>
      <c r="G10606" s="72" t="s">
        <v>14</v>
      </c>
      <c r="H10606" s="72" t="s">
        <v>155</v>
      </c>
      <c r="I10606" s="72" t="s">
        <v>16</v>
      </c>
      <c r="J10606" s="72" t="s">
        <v>18</v>
      </c>
      <c r="K10606" s="72" t="s">
        <v>33</v>
      </c>
      <c r="L10606" s="72" t="s">
        <v>430</v>
      </c>
      <c r="M10606" s="72" t="s">
        <v>163</v>
      </c>
    </row>
    <row r="10607" spans="2:13" x14ac:dyDescent="0.25">
      <c r="B10607" s="72" t="s">
        <v>143</v>
      </c>
      <c r="C10607" s="72" t="s">
        <v>144</v>
      </c>
      <c r="D10607" s="72" t="s">
        <v>12</v>
      </c>
      <c r="E10607" s="72" t="s">
        <v>175</v>
      </c>
      <c r="F10607" s="73">
        <v>-81138</v>
      </c>
      <c r="G10607" s="72" t="s">
        <v>14</v>
      </c>
      <c r="H10607" s="72" t="s">
        <v>15</v>
      </c>
      <c r="I10607" s="72" t="s">
        <v>16</v>
      </c>
      <c r="J10607" s="72" t="s">
        <v>18</v>
      </c>
      <c r="K10607" s="72" t="s">
        <v>147</v>
      </c>
      <c r="L10607" s="72" t="s">
        <v>477</v>
      </c>
      <c r="M10607" s="72"/>
    </row>
    <row r="10608" spans="2:13" x14ac:dyDescent="0.25">
      <c r="B10608" s="72" t="s">
        <v>143</v>
      </c>
      <c r="C10608" s="72" t="s">
        <v>144</v>
      </c>
      <c r="D10608" s="72" t="s">
        <v>12</v>
      </c>
      <c r="E10608" s="72" t="s">
        <v>219</v>
      </c>
      <c r="F10608" s="73">
        <v>4</v>
      </c>
      <c r="G10608" s="72" t="s">
        <v>14</v>
      </c>
      <c r="H10608" s="72" t="s">
        <v>155</v>
      </c>
      <c r="I10608" s="72" t="s">
        <v>16</v>
      </c>
      <c r="J10608" s="72" t="s">
        <v>18</v>
      </c>
      <c r="K10608" s="72" t="s">
        <v>33</v>
      </c>
      <c r="L10608" s="72" t="s">
        <v>445</v>
      </c>
      <c r="M10608" s="72"/>
    </row>
    <row r="10609" spans="2:13" x14ac:dyDescent="0.25">
      <c r="B10609" s="72" t="s">
        <v>143</v>
      </c>
      <c r="C10609" s="72" t="s">
        <v>144</v>
      </c>
      <c r="D10609" s="72" t="s">
        <v>12</v>
      </c>
      <c r="E10609" s="72" t="s">
        <v>328</v>
      </c>
      <c r="F10609" s="73">
        <v>187183</v>
      </c>
      <c r="G10609" s="72" t="s">
        <v>14</v>
      </c>
      <c r="H10609" s="72" t="s">
        <v>15</v>
      </c>
      <c r="I10609" s="72" t="s">
        <v>16</v>
      </c>
      <c r="J10609" s="72" t="s">
        <v>18</v>
      </c>
      <c r="K10609" s="72" t="s">
        <v>161</v>
      </c>
      <c r="L10609" s="72" t="s">
        <v>174</v>
      </c>
      <c r="M10609" s="72" t="s">
        <v>159</v>
      </c>
    </row>
    <row r="10610" spans="2:13" x14ac:dyDescent="0.25">
      <c r="B10610" s="72" t="s">
        <v>143</v>
      </c>
      <c r="C10610" s="72" t="s">
        <v>144</v>
      </c>
      <c r="D10610" s="72" t="s">
        <v>12</v>
      </c>
      <c r="E10610" s="72" t="s">
        <v>188</v>
      </c>
      <c r="F10610" s="73">
        <v>6869649</v>
      </c>
      <c r="G10610" s="72" t="s">
        <v>14</v>
      </c>
      <c r="H10610" s="72" t="s">
        <v>15</v>
      </c>
      <c r="I10610" s="72" t="s">
        <v>16</v>
      </c>
      <c r="J10610" s="72" t="s">
        <v>18</v>
      </c>
      <c r="K10610" s="72" t="s">
        <v>161</v>
      </c>
      <c r="L10610" s="72" t="s">
        <v>341</v>
      </c>
      <c r="M10610" s="72" t="s">
        <v>163</v>
      </c>
    </row>
    <row r="10611" spans="2:13" x14ac:dyDescent="0.25">
      <c r="B10611" s="72" t="s">
        <v>143</v>
      </c>
      <c r="C10611" s="72" t="s">
        <v>144</v>
      </c>
      <c r="D10611" s="72" t="s">
        <v>12</v>
      </c>
      <c r="E10611" s="72" t="s">
        <v>219</v>
      </c>
      <c r="F10611" s="73">
        <v>401874</v>
      </c>
      <c r="G10611" s="72" t="s">
        <v>14</v>
      </c>
      <c r="H10611" s="72" t="s">
        <v>15</v>
      </c>
      <c r="I10611" s="72" t="s">
        <v>16</v>
      </c>
      <c r="J10611" s="72" t="s">
        <v>18</v>
      </c>
      <c r="K10611" s="72" t="s">
        <v>147</v>
      </c>
      <c r="L10611" s="72" t="s">
        <v>440</v>
      </c>
      <c r="M10611" s="72"/>
    </row>
    <row r="10612" spans="2:13" x14ac:dyDescent="0.25">
      <c r="B10612" s="72" t="s">
        <v>143</v>
      </c>
      <c r="C10612" s="72" t="s">
        <v>144</v>
      </c>
      <c r="D10612" s="72" t="s">
        <v>12</v>
      </c>
      <c r="E10612" s="72" t="s">
        <v>227</v>
      </c>
      <c r="F10612" s="73">
        <v>50036</v>
      </c>
      <c r="G10612" s="72" t="s">
        <v>14</v>
      </c>
      <c r="H10612" s="72" t="s">
        <v>15</v>
      </c>
      <c r="I10612" s="72" t="s">
        <v>16</v>
      </c>
      <c r="J10612" s="72" t="s">
        <v>18</v>
      </c>
      <c r="K10612" s="72" t="s">
        <v>214</v>
      </c>
      <c r="L10612" s="72" t="s">
        <v>726</v>
      </c>
      <c r="M10612" s="72" t="s">
        <v>163</v>
      </c>
    </row>
    <row r="10613" spans="2:13" x14ac:dyDescent="0.25">
      <c r="B10613" s="72" t="s">
        <v>143</v>
      </c>
      <c r="C10613" s="72" t="s">
        <v>144</v>
      </c>
      <c r="D10613" s="72" t="s">
        <v>12</v>
      </c>
      <c r="E10613" s="72" t="s">
        <v>152</v>
      </c>
      <c r="F10613" s="73">
        <v>-20869</v>
      </c>
      <c r="G10613" s="72" t="s">
        <v>14</v>
      </c>
      <c r="H10613" s="72" t="s">
        <v>15</v>
      </c>
      <c r="I10613" s="72" t="s">
        <v>16</v>
      </c>
      <c r="J10613" s="72" t="s">
        <v>18</v>
      </c>
      <c r="K10613" s="72" t="s">
        <v>33</v>
      </c>
      <c r="L10613" s="72" t="s">
        <v>525</v>
      </c>
      <c r="M10613" s="72"/>
    </row>
    <row r="10614" spans="2:13" x14ac:dyDescent="0.25">
      <c r="B10614" s="72" t="s">
        <v>143</v>
      </c>
      <c r="C10614" s="72" t="s">
        <v>144</v>
      </c>
      <c r="D10614" s="72" t="s">
        <v>12</v>
      </c>
      <c r="E10614" s="72" t="s">
        <v>292</v>
      </c>
      <c r="F10614" s="73">
        <v>85179</v>
      </c>
      <c r="G10614" s="72" t="s">
        <v>14</v>
      </c>
      <c r="H10614" s="72" t="s">
        <v>15</v>
      </c>
      <c r="I10614" s="72" t="s">
        <v>16</v>
      </c>
      <c r="J10614" s="72" t="s">
        <v>18</v>
      </c>
      <c r="K10614" s="72" t="s">
        <v>33</v>
      </c>
      <c r="L10614" s="72" t="s">
        <v>212</v>
      </c>
      <c r="M10614" s="72" t="s">
        <v>253</v>
      </c>
    </row>
    <row r="10615" spans="2:13" x14ac:dyDescent="0.25">
      <c r="B10615" s="72" t="s">
        <v>143</v>
      </c>
      <c r="C10615" s="72" t="s">
        <v>144</v>
      </c>
      <c r="D10615" s="72" t="s">
        <v>12</v>
      </c>
      <c r="E10615" s="72" t="s">
        <v>219</v>
      </c>
      <c r="F10615" s="73">
        <v>102821</v>
      </c>
      <c r="G10615" s="72" t="s">
        <v>14</v>
      </c>
      <c r="H10615" s="72" t="s">
        <v>15</v>
      </c>
      <c r="I10615" s="72" t="s">
        <v>16</v>
      </c>
      <c r="J10615" s="72" t="s">
        <v>18</v>
      </c>
      <c r="K10615" s="72" t="s">
        <v>245</v>
      </c>
      <c r="L10615" s="72" t="s">
        <v>471</v>
      </c>
      <c r="M10615" s="72"/>
    </row>
    <row r="10616" spans="2:13" x14ac:dyDescent="0.25">
      <c r="B10616" s="72" t="s">
        <v>143</v>
      </c>
      <c r="C10616" s="72" t="s">
        <v>144</v>
      </c>
      <c r="D10616" s="72" t="s">
        <v>12</v>
      </c>
      <c r="E10616" s="72" t="s">
        <v>219</v>
      </c>
      <c r="F10616" s="73">
        <v>9</v>
      </c>
      <c r="G10616" s="72" t="s">
        <v>14</v>
      </c>
      <c r="H10616" s="72" t="s">
        <v>15</v>
      </c>
      <c r="I10616" s="72" t="s">
        <v>136</v>
      </c>
      <c r="J10616" s="72" t="s">
        <v>18</v>
      </c>
      <c r="K10616" s="72" t="s">
        <v>147</v>
      </c>
      <c r="L10616" s="72" t="s">
        <v>158</v>
      </c>
      <c r="M10616" s="72"/>
    </row>
    <row r="10617" spans="2:13" x14ac:dyDescent="0.25">
      <c r="B10617" s="72" t="s">
        <v>143</v>
      </c>
      <c r="C10617" s="72" t="s">
        <v>144</v>
      </c>
      <c r="D10617" s="72" t="s">
        <v>12</v>
      </c>
      <c r="E10617" s="72" t="s">
        <v>164</v>
      </c>
      <c r="F10617" s="73">
        <v>-108181</v>
      </c>
      <c r="G10617" s="72" t="s">
        <v>14</v>
      </c>
      <c r="H10617" s="72" t="s">
        <v>155</v>
      </c>
      <c r="I10617" s="72" t="s">
        <v>16</v>
      </c>
      <c r="J10617" s="72" t="s">
        <v>18</v>
      </c>
      <c r="K10617" s="72" t="s">
        <v>33</v>
      </c>
      <c r="L10617" s="72" t="s">
        <v>526</v>
      </c>
      <c r="M10617" s="72"/>
    </row>
    <row r="10618" spans="2:13" x14ac:dyDescent="0.25">
      <c r="B10618" s="72" t="s">
        <v>143</v>
      </c>
      <c r="C10618" s="72" t="s">
        <v>144</v>
      </c>
      <c r="D10618" s="72" t="s">
        <v>12</v>
      </c>
      <c r="E10618" s="72" t="s">
        <v>227</v>
      </c>
      <c r="F10618" s="73">
        <v>717998</v>
      </c>
      <c r="G10618" s="72" t="s">
        <v>14</v>
      </c>
      <c r="H10618" s="72" t="s">
        <v>15</v>
      </c>
      <c r="I10618" s="72" t="s">
        <v>16</v>
      </c>
      <c r="J10618" s="72" t="s">
        <v>18</v>
      </c>
      <c r="K10618" s="72" t="s">
        <v>147</v>
      </c>
      <c r="L10618" s="72" t="s">
        <v>506</v>
      </c>
      <c r="M10618" s="72" t="s">
        <v>163</v>
      </c>
    </row>
    <row r="10619" spans="2:13" x14ac:dyDescent="0.25">
      <c r="B10619" s="72" t="s">
        <v>143</v>
      </c>
      <c r="C10619" s="72" t="s">
        <v>144</v>
      </c>
      <c r="D10619" s="72" t="s">
        <v>12</v>
      </c>
      <c r="E10619" s="72" t="s">
        <v>145</v>
      </c>
      <c r="F10619" s="73">
        <v>-97846</v>
      </c>
      <c r="G10619" s="72" t="s">
        <v>14</v>
      </c>
      <c r="H10619" s="72" t="s">
        <v>15</v>
      </c>
      <c r="I10619" s="72" t="s">
        <v>16</v>
      </c>
      <c r="J10619" s="72" t="s">
        <v>18</v>
      </c>
      <c r="K10619" s="72" t="s">
        <v>168</v>
      </c>
      <c r="L10619" s="72" t="s">
        <v>296</v>
      </c>
      <c r="M10619" s="72"/>
    </row>
    <row r="10620" spans="2:13" x14ac:dyDescent="0.25">
      <c r="B10620" s="72" t="s">
        <v>143</v>
      </c>
      <c r="C10620" s="72" t="s">
        <v>144</v>
      </c>
      <c r="D10620" s="72" t="s">
        <v>12</v>
      </c>
      <c r="E10620" s="72" t="s">
        <v>213</v>
      </c>
      <c r="F10620" s="73">
        <v>21133</v>
      </c>
      <c r="G10620" s="72" t="s">
        <v>14</v>
      </c>
      <c r="H10620" s="72" t="s">
        <v>15</v>
      </c>
      <c r="I10620" s="72" t="s">
        <v>16</v>
      </c>
      <c r="J10620" s="72" t="s">
        <v>18</v>
      </c>
      <c r="K10620" s="72" t="s">
        <v>214</v>
      </c>
      <c r="L10620" s="72" t="s">
        <v>599</v>
      </c>
      <c r="M10620" s="72" t="s">
        <v>163</v>
      </c>
    </row>
    <row r="10621" spans="2:13" x14ac:dyDescent="0.25">
      <c r="B10621" s="72" t="s">
        <v>143</v>
      </c>
      <c r="C10621" s="72" t="s">
        <v>144</v>
      </c>
      <c r="D10621" s="72" t="s">
        <v>12</v>
      </c>
      <c r="E10621" s="72" t="s">
        <v>237</v>
      </c>
      <c r="F10621" s="73">
        <v>34759</v>
      </c>
      <c r="G10621" s="72" t="s">
        <v>14</v>
      </c>
      <c r="H10621" s="72" t="s">
        <v>15</v>
      </c>
      <c r="I10621" s="72" t="s">
        <v>16</v>
      </c>
      <c r="J10621" s="72" t="s">
        <v>18</v>
      </c>
      <c r="K10621" s="72" t="s">
        <v>147</v>
      </c>
      <c r="L10621" s="72" t="s">
        <v>747</v>
      </c>
      <c r="M10621" s="72" t="s">
        <v>151</v>
      </c>
    </row>
    <row r="10622" spans="2:13" x14ac:dyDescent="0.25">
      <c r="B10622" s="72" t="s">
        <v>143</v>
      </c>
      <c r="C10622" s="72" t="s">
        <v>144</v>
      </c>
      <c r="D10622" s="72" t="s">
        <v>12</v>
      </c>
      <c r="E10622" s="72" t="s">
        <v>201</v>
      </c>
      <c r="F10622" s="73">
        <v>23152</v>
      </c>
      <c r="G10622" s="72" t="s">
        <v>14</v>
      </c>
      <c r="H10622" s="72" t="s">
        <v>15</v>
      </c>
      <c r="I10622" s="72" t="s">
        <v>16</v>
      </c>
      <c r="J10622" s="72" t="s">
        <v>18</v>
      </c>
      <c r="K10622" s="72" t="s">
        <v>147</v>
      </c>
      <c r="L10622" s="72" t="s">
        <v>527</v>
      </c>
      <c r="M10622" s="72" t="s">
        <v>159</v>
      </c>
    </row>
    <row r="10623" spans="2:13" x14ac:dyDescent="0.25">
      <c r="B10623" s="72" t="s">
        <v>143</v>
      </c>
      <c r="C10623" s="72" t="s">
        <v>144</v>
      </c>
      <c r="D10623" s="72" t="s">
        <v>12</v>
      </c>
      <c r="E10623" s="72" t="s">
        <v>349</v>
      </c>
      <c r="F10623" s="73">
        <v>57190</v>
      </c>
      <c r="G10623" s="72" t="s">
        <v>14</v>
      </c>
      <c r="H10623" s="72" t="s">
        <v>155</v>
      </c>
      <c r="I10623" s="72" t="s">
        <v>16</v>
      </c>
      <c r="J10623" s="72" t="s">
        <v>18</v>
      </c>
      <c r="K10623" s="72" t="s">
        <v>267</v>
      </c>
      <c r="L10623" s="72" t="s">
        <v>641</v>
      </c>
      <c r="M10623" s="72" t="s">
        <v>322</v>
      </c>
    </row>
    <row r="10624" spans="2:13" x14ac:dyDescent="0.25">
      <c r="B10624" s="72" t="s">
        <v>143</v>
      </c>
      <c r="C10624" s="72" t="s">
        <v>144</v>
      </c>
      <c r="D10624" s="72" t="s">
        <v>12</v>
      </c>
      <c r="E10624" s="72" t="s">
        <v>181</v>
      </c>
      <c r="F10624" s="73">
        <v>-215</v>
      </c>
      <c r="G10624" s="72" t="s">
        <v>14</v>
      </c>
      <c r="H10624" s="72" t="s">
        <v>15</v>
      </c>
      <c r="I10624" s="72" t="s">
        <v>16</v>
      </c>
      <c r="J10624" s="72" t="s">
        <v>18</v>
      </c>
      <c r="K10624" s="72" t="s">
        <v>189</v>
      </c>
      <c r="L10624" s="72" t="s">
        <v>150</v>
      </c>
      <c r="M10624" s="72"/>
    </row>
    <row r="10625" spans="2:13" x14ac:dyDescent="0.25">
      <c r="B10625" s="72" t="s">
        <v>143</v>
      </c>
      <c r="C10625" s="72" t="s">
        <v>144</v>
      </c>
      <c r="D10625" s="72" t="s">
        <v>12</v>
      </c>
      <c r="E10625" s="72" t="s">
        <v>219</v>
      </c>
      <c r="F10625" s="73">
        <v>3454</v>
      </c>
      <c r="G10625" s="72" t="s">
        <v>14</v>
      </c>
      <c r="H10625" s="72" t="s">
        <v>155</v>
      </c>
      <c r="I10625" s="72" t="s">
        <v>16</v>
      </c>
      <c r="J10625" s="72" t="s">
        <v>18</v>
      </c>
      <c r="K10625" s="72" t="s">
        <v>147</v>
      </c>
      <c r="L10625" s="72" t="s">
        <v>417</v>
      </c>
      <c r="M10625" s="72"/>
    </row>
    <row r="10626" spans="2:13" x14ac:dyDescent="0.25">
      <c r="B10626" s="72" t="s">
        <v>143</v>
      </c>
      <c r="C10626" s="72" t="s">
        <v>144</v>
      </c>
      <c r="D10626" s="72" t="s">
        <v>12</v>
      </c>
      <c r="E10626" s="72" t="s">
        <v>152</v>
      </c>
      <c r="F10626" s="73">
        <v>-17905</v>
      </c>
      <c r="G10626" s="72" t="s">
        <v>31</v>
      </c>
      <c r="H10626" s="72" t="s">
        <v>15</v>
      </c>
      <c r="I10626" s="72" t="s">
        <v>16</v>
      </c>
      <c r="J10626" s="72" t="s">
        <v>856</v>
      </c>
      <c r="K10626" s="72" t="s">
        <v>33</v>
      </c>
      <c r="L10626" s="72" t="s">
        <v>364</v>
      </c>
      <c r="M10626" s="72"/>
    </row>
    <row r="10627" spans="2:13" x14ac:dyDescent="0.25">
      <c r="B10627" s="72" t="s">
        <v>143</v>
      </c>
      <c r="C10627" s="72" t="s">
        <v>144</v>
      </c>
      <c r="D10627" s="72" t="s">
        <v>12</v>
      </c>
      <c r="E10627" s="72" t="s">
        <v>240</v>
      </c>
      <c r="F10627" s="73">
        <v>-266</v>
      </c>
      <c r="G10627" s="72" t="s">
        <v>14</v>
      </c>
      <c r="H10627" s="72" t="s">
        <v>155</v>
      </c>
      <c r="I10627" s="72" t="s">
        <v>16</v>
      </c>
      <c r="J10627" s="72" t="s">
        <v>18</v>
      </c>
      <c r="K10627" s="72" t="s">
        <v>33</v>
      </c>
      <c r="L10627" s="72" t="s">
        <v>621</v>
      </c>
      <c r="M10627" s="72"/>
    </row>
    <row r="10628" spans="2:13" x14ac:dyDescent="0.25">
      <c r="B10628" s="72" t="s">
        <v>143</v>
      </c>
      <c r="C10628" s="72" t="s">
        <v>144</v>
      </c>
      <c r="D10628" s="72" t="s">
        <v>12</v>
      </c>
      <c r="E10628" s="72" t="s">
        <v>152</v>
      </c>
      <c r="F10628" s="73">
        <v>-1044</v>
      </c>
      <c r="G10628" s="72" t="s">
        <v>14</v>
      </c>
      <c r="H10628" s="72" t="s">
        <v>15</v>
      </c>
      <c r="I10628" s="72" t="s">
        <v>16</v>
      </c>
      <c r="J10628" s="72" t="s">
        <v>18</v>
      </c>
      <c r="K10628" s="72" t="s">
        <v>33</v>
      </c>
      <c r="L10628" s="72" t="s">
        <v>194</v>
      </c>
      <c r="M10628" s="72"/>
    </row>
    <row r="10629" spans="2:13" x14ac:dyDescent="0.25">
      <c r="B10629" s="72" t="s">
        <v>143</v>
      </c>
      <c r="C10629" s="72" t="s">
        <v>144</v>
      </c>
      <c r="D10629" s="72" t="s">
        <v>12</v>
      </c>
      <c r="E10629" s="72" t="s">
        <v>152</v>
      </c>
      <c r="F10629" s="73">
        <v>-3014</v>
      </c>
      <c r="G10629" s="72" t="s">
        <v>14</v>
      </c>
      <c r="H10629" s="72" t="s">
        <v>15</v>
      </c>
      <c r="I10629" s="72" t="s">
        <v>16</v>
      </c>
      <c r="J10629" s="72" t="s">
        <v>18</v>
      </c>
      <c r="K10629" s="72" t="s">
        <v>33</v>
      </c>
      <c r="L10629" s="72" t="s">
        <v>361</v>
      </c>
      <c r="M10629" s="72"/>
    </row>
    <row r="10630" spans="2:13" x14ac:dyDescent="0.25">
      <c r="B10630" s="72" t="s">
        <v>143</v>
      </c>
      <c r="C10630" s="72" t="s">
        <v>144</v>
      </c>
      <c r="D10630" s="72" t="s">
        <v>12</v>
      </c>
      <c r="E10630" s="72" t="s">
        <v>229</v>
      </c>
      <c r="F10630" s="73">
        <v>-19763</v>
      </c>
      <c r="G10630" s="72" t="s">
        <v>14</v>
      </c>
      <c r="H10630" s="72" t="s">
        <v>15</v>
      </c>
      <c r="I10630" s="72" t="s">
        <v>16</v>
      </c>
      <c r="J10630" s="72" t="s">
        <v>18</v>
      </c>
      <c r="K10630" s="72" t="s">
        <v>147</v>
      </c>
      <c r="L10630" s="72" t="s">
        <v>747</v>
      </c>
      <c r="M10630" s="72"/>
    </row>
    <row r="10631" spans="2:13" x14ac:dyDescent="0.25">
      <c r="B10631" s="72" t="s">
        <v>143</v>
      </c>
      <c r="C10631" s="72" t="s">
        <v>144</v>
      </c>
      <c r="D10631" s="72" t="s">
        <v>12</v>
      </c>
      <c r="E10631" s="72" t="s">
        <v>197</v>
      </c>
      <c r="F10631" s="73">
        <v>435540</v>
      </c>
      <c r="G10631" s="72" t="s">
        <v>14</v>
      </c>
      <c r="H10631" s="72" t="s">
        <v>15</v>
      </c>
      <c r="I10631" s="72" t="s">
        <v>16</v>
      </c>
      <c r="J10631" s="72" t="s">
        <v>18</v>
      </c>
      <c r="K10631" s="72" t="s">
        <v>33</v>
      </c>
      <c r="L10631" s="72" t="s">
        <v>392</v>
      </c>
      <c r="M10631" s="72" t="s">
        <v>248</v>
      </c>
    </row>
    <row r="10632" spans="2:13" x14ac:dyDescent="0.25">
      <c r="B10632" s="72" t="s">
        <v>143</v>
      </c>
      <c r="C10632" s="72" t="s">
        <v>144</v>
      </c>
      <c r="D10632" s="72" t="s">
        <v>12</v>
      </c>
      <c r="E10632" s="72" t="s">
        <v>164</v>
      </c>
      <c r="F10632" s="73">
        <v>-3</v>
      </c>
      <c r="G10632" s="72" t="s">
        <v>14</v>
      </c>
      <c r="H10632" s="72" t="s">
        <v>15</v>
      </c>
      <c r="I10632" s="72" t="s">
        <v>16</v>
      </c>
      <c r="J10632" s="72" t="s">
        <v>18</v>
      </c>
      <c r="K10632" s="72" t="s">
        <v>214</v>
      </c>
      <c r="L10632" s="72" t="s">
        <v>629</v>
      </c>
      <c r="M10632" s="72"/>
    </row>
    <row r="10633" spans="2:13" x14ac:dyDescent="0.25">
      <c r="B10633" s="72" t="s">
        <v>143</v>
      </c>
      <c r="C10633" s="72" t="s">
        <v>144</v>
      </c>
      <c r="D10633" s="72" t="s">
        <v>12</v>
      </c>
      <c r="E10633" s="72" t="s">
        <v>197</v>
      </c>
      <c r="F10633" s="73">
        <v>307350</v>
      </c>
      <c r="G10633" s="72" t="s">
        <v>14</v>
      </c>
      <c r="H10633" s="72" t="s">
        <v>15</v>
      </c>
      <c r="I10633" s="72" t="s">
        <v>16</v>
      </c>
      <c r="J10633" s="72" t="s">
        <v>18</v>
      </c>
      <c r="K10633" s="72" t="s">
        <v>168</v>
      </c>
      <c r="L10633" s="72" t="s">
        <v>755</v>
      </c>
      <c r="M10633" s="72" t="s">
        <v>163</v>
      </c>
    </row>
    <row r="10634" spans="2:13" x14ac:dyDescent="0.25">
      <c r="B10634" s="72" t="s">
        <v>143</v>
      </c>
      <c r="C10634" s="72" t="s">
        <v>144</v>
      </c>
      <c r="D10634" s="72" t="s">
        <v>12</v>
      </c>
      <c r="E10634" s="72" t="s">
        <v>152</v>
      </c>
      <c r="F10634" s="73">
        <v>-60</v>
      </c>
      <c r="G10634" s="72" t="s">
        <v>14</v>
      </c>
      <c r="H10634" s="72" t="s">
        <v>15</v>
      </c>
      <c r="I10634" s="72" t="s">
        <v>16</v>
      </c>
      <c r="J10634" s="72" t="s">
        <v>18</v>
      </c>
      <c r="K10634" s="72" t="s">
        <v>33</v>
      </c>
      <c r="L10634" s="72" t="s">
        <v>559</v>
      </c>
      <c r="M10634" s="72"/>
    </row>
    <row r="10635" spans="2:13" x14ac:dyDescent="0.25">
      <c r="B10635" s="72" t="s">
        <v>143</v>
      </c>
      <c r="C10635" s="72" t="s">
        <v>144</v>
      </c>
      <c r="D10635" s="72" t="s">
        <v>12</v>
      </c>
      <c r="E10635" s="72" t="s">
        <v>188</v>
      </c>
      <c r="F10635" s="73">
        <v>3014</v>
      </c>
      <c r="G10635" s="72" t="s">
        <v>14</v>
      </c>
      <c r="H10635" s="72" t="s">
        <v>155</v>
      </c>
      <c r="I10635" s="72" t="s">
        <v>16</v>
      </c>
      <c r="J10635" s="72" t="s">
        <v>18</v>
      </c>
      <c r="K10635" s="72" t="s">
        <v>33</v>
      </c>
      <c r="L10635" s="72" t="s">
        <v>285</v>
      </c>
      <c r="M10635" s="72" t="s">
        <v>151</v>
      </c>
    </row>
    <row r="10636" spans="2:13" x14ac:dyDescent="0.25">
      <c r="B10636" s="72" t="s">
        <v>143</v>
      </c>
      <c r="C10636" s="72" t="s">
        <v>144</v>
      </c>
      <c r="D10636" s="72" t="s">
        <v>12</v>
      </c>
      <c r="E10636" s="72" t="s">
        <v>335</v>
      </c>
      <c r="F10636" s="73">
        <v>332529</v>
      </c>
      <c r="G10636" s="72" t="s">
        <v>14</v>
      </c>
      <c r="H10636" s="72" t="s">
        <v>15</v>
      </c>
      <c r="I10636" s="72" t="s">
        <v>16</v>
      </c>
      <c r="J10636" s="72" t="s">
        <v>18</v>
      </c>
      <c r="K10636" s="72" t="s">
        <v>21</v>
      </c>
      <c r="L10636" s="72" t="s">
        <v>198</v>
      </c>
      <c r="M10636" s="72" t="s">
        <v>337</v>
      </c>
    </row>
    <row r="10637" spans="2:13" x14ac:dyDescent="0.25">
      <c r="B10637" s="72" t="s">
        <v>143</v>
      </c>
      <c r="C10637" s="72" t="s">
        <v>144</v>
      </c>
      <c r="D10637" s="72" t="s">
        <v>12</v>
      </c>
      <c r="E10637" s="72" t="s">
        <v>244</v>
      </c>
      <c r="F10637" s="73">
        <v>48965</v>
      </c>
      <c r="G10637" s="72" t="s">
        <v>14</v>
      </c>
      <c r="H10637" s="72" t="s">
        <v>155</v>
      </c>
      <c r="I10637" s="72" t="s">
        <v>16</v>
      </c>
      <c r="J10637" s="72" t="s">
        <v>18</v>
      </c>
      <c r="K10637" s="72" t="s">
        <v>267</v>
      </c>
      <c r="L10637" s="72" t="s">
        <v>302</v>
      </c>
      <c r="M10637" s="72" t="s">
        <v>186</v>
      </c>
    </row>
    <row r="10638" spans="2:13" x14ac:dyDescent="0.25">
      <c r="B10638" s="72" t="s">
        <v>143</v>
      </c>
      <c r="C10638" s="72" t="s">
        <v>144</v>
      </c>
      <c r="D10638" s="72" t="s">
        <v>12</v>
      </c>
      <c r="E10638" s="72" t="s">
        <v>152</v>
      </c>
      <c r="F10638" s="73">
        <v>-86414</v>
      </c>
      <c r="G10638" s="72" t="s">
        <v>14</v>
      </c>
      <c r="H10638" s="72" t="s">
        <v>15</v>
      </c>
      <c r="I10638" s="72" t="s">
        <v>16</v>
      </c>
      <c r="J10638" s="72" t="s">
        <v>18</v>
      </c>
      <c r="K10638" s="72" t="s">
        <v>257</v>
      </c>
      <c r="L10638" s="72" t="s">
        <v>634</v>
      </c>
      <c r="M10638" s="72"/>
    </row>
    <row r="10639" spans="2:13" x14ac:dyDescent="0.25">
      <c r="B10639" s="72" t="s">
        <v>143</v>
      </c>
      <c r="C10639" s="72" t="s">
        <v>144</v>
      </c>
      <c r="D10639" s="72" t="s">
        <v>12</v>
      </c>
      <c r="E10639" s="72" t="s">
        <v>219</v>
      </c>
      <c r="F10639" s="73">
        <v>82407</v>
      </c>
      <c r="G10639" s="72" t="s">
        <v>14</v>
      </c>
      <c r="H10639" s="72" t="s">
        <v>155</v>
      </c>
      <c r="I10639" s="72" t="s">
        <v>136</v>
      </c>
      <c r="J10639" s="72" t="s">
        <v>18</v>
      </c>
      <c r="K10639" s="72" t="s">
        <v>267</v>
      </c>
      <c r="L10639" s="72" t="s">
        <v>372</v>
      </c>
      <c r="M10639" s="72"/>
    </row>
    <row r="10640" spans="2:13" x14ac:dyDescent="0.25">
      <c r="B10640" s="72" t="s">
        <v>143</v>
      </c>
      <c r="C10640" s="72" t="s">
        <v>144</v>
      </c>
      <c r="D10640" s="72" t="s">
        <v>12</v>
      </c>
      <c r="E10640" s="72" t="s">
        <v>240</v>
      </c>
      <c r="F10640" s="73">
        <v>-79597</v>
      </c>
      <c r="G10640" s="72" t="s">
        <v>14</v>
      </c>
      <c r="H10640" s="72" t="s">
        <v>15</v>
      </c>
      <c r="I10640" s="72" t="s">
        <v>16</v>
      </c>
      <c r="J10640" s="72" t="s">
        <v>18</v>
      </c>
      <c r="K10640" s="72" t="s">
        <v>33</v>
      </c>
      <c r="L10640" s="72" t="s">
        <v>153</v>
      </c>
      <c r="M10640" s="72"/>
    </row>
    <row r="10641" spans="2:13" x14ac:dyDescent="0.25">
      <c r="B10641" s="72" t="s">
        <v>143</v>
      </c>
      <c r="C10641" s="72" t="s">
        <v>144</v>
      </c>
      <c r="D10641" s="72" t="s">
        <v>12</v>
      </c>
      <c r="E10641" s="72" t="s">
        <v>160</v>
      </c>
      <c r="F10641" s="73">
        <v>588772</v>
      </c>
      <c r="G10641" s="72" t="s">
        <v>14</v>
      </c>
      <c r="H10641" s="72" t="s">
        <v>15</v>
      </c>
      <c r="I10641" s="72" t="s">
        <v>16</v>
      </c>
      <c r="J10641" s="72" t="s">
        <v>18</v>
      </c>
      <c r="K10641" s="72" t="s">
        <v>33</v>
      </c>
      <c r="L10641" s="72" t="s">
        <v>360</v>
      </c>
      <c r="M10641" s="72" t="s">
        <v>191</v>
      </c>
    </row>
    <row r="10642" spans="2:13" x14ac:dyDescent="0.25">
      <c r="B10642" s="72" t="s">
        <v>143</v>
      </c>
      <c r="C10642" s="72" t="s">
        <v>144</v>
      </c>
      <c r="D10642" s="72" t="s">
        <v>12</v>
      </c>
      <c r="E10642" s="72" t="s">
        <v>197</v>
      </c>
      <c r="F10642" s="73">
        <v>95559</v>
      </c>
      <c r="G10642" s="72" t="s">
        <v>14</v>
      </c>
      <c r="H10642" s="72" t="s">
        <v>15</v>
      </c>
      <c r="I10642" s="72" t="s">
        <v>16</v>
      </c>
      <c r="J10642" s="72" t="s">
        <v>18</v>
      </c>
      <c r="K10642" s="72" t="s">
        <v>33</v>
      </c>
      <c r="L10642" s="72" t="s">
        <v>615</v>
      </c>
      <c r="M10642" s="72" t="s">
        <v>186</v>
      </c>
    </row>
    <row r="10643" spans="2:13" x14ac:dyDescent="0.25">
      <c r="B10643" s="72" t="s">
        <v>143</v>
      </c>
      <c r="C10643" s="72" t="s">
        <v>144</v>
      </c>
      <c r="D10643" s="72" t="s">
        <v>12</v>
      </c>
      <c r="E10643" s="72" t="s">
        <v>145</v>
      </c>
      <c r="F10643" s="73">
        <v>-18156</v>
      </c>
      <c r="G10643" s="72" t="s">
        <v>14</v>
      </c>
      <c r="H10643" s="72" t="s">
        <v>15</v>
      </c>
      <c r="I10643" s="72" t="s">
        <v>16</v>
      </c>
      <c r="J10643" s="72" t="s">
        <v>18</v>
      </c>
      <c r="K10643" s="72" t="s">
        <v>189</v>
      </c>
      <c r="L10643" s="72" t="s">
        <v>150</v>
      </c>
      <c r="M10643" s="72"/>
    </row>
    <row r="10644" spans="2:13" x14ac:dyDescent="0.25">
      <c r="B10644" s="72" t="s">
        <v>143</v>
      </c>
      <c r="C10644" s="72" t="s">
        <v>144</v>
      </c>
      <c r="D10644" s="72" t="s">
        <v>12</v>
      </c>
      <c r="E10644" s="72" t="s">
        <v>145</v>
      </c>
      <c r="F10644" s="73">
        <v>-63377</v>
      </c>
      <c r="G10644" s="72" t="s">
        <v>14</v>
      </c>
      <c r="H10644" s="72" t="s">
        <v>15</v>
      </c>
      <c r="I10644" s="72" t="s">
        <v>16</v>
      </c>
      <c r="J10644" s="72" t="s">
        <v>18</v>
      </c>
      <c r="K10644" s="72" t="s">
        <v>147</v>
      </c>
      <c r="L10644" s="72" t="s">
        <v>259</v>
      </c>
      <c r="M10644" s="72"/>
    </row>
    <row r="10645" spans="2:13" x14ac:dyDescent="0.25">
      <c r="B10645" s="72" t="s">
        <v>143</v>
      </c>
      <c r="C10645" s="72" t="s">
        <v>144</v>
      </c>
      <c r="D10645" s="72" t="s">
        <v>12</v>
      </c>
      <c r="E10645" s="72" t="s">
        <v>157</v>
      </c>
      <c r="F10645" s="73">
        <v>670877</v>
      </c>
      <c r="G10645" s="72" t="s">
        <v>14</v>
      </c>
      <c r="H10645" s="72" t="s">
        <v>15</v>
      </c>
      <c r="I10645" s="72" t="s">
        <v>16</v>
      </c>
      <c r="J10645" s="72" t="s">
        <v>18</v>
      </c>
      <c r="K10645" s="72" t="s">
        <v>161</v>
      </c>
      <c r="L10645" s="72" t="s">
        <v>265</v>
      </c>
      <c r="M10645" s="72" t="s">
        <v>322</v>
      </c>
    </row>
    <row r="10646" spans="2:13" x14ac:dyDescent="0.25">
      <c r="B10646" s="72" t="s">
        <v>143</v>
      </c>
      <c r="C10646" s="72" t="s">
        <v>144</v>
      </c>
      <c r="D10646" s="72" t="s">
        <v>12</v>
      </c>
      <c r="E10646" s="72" t="s">
        <v>152</v>
      </c>
      <c r="F10646" s="73">
        <v>-1852</v>
      </c>
      <c r="G10646" s="72" t="s">
        <v>14</v>
      </c>
      <c r="H10646" s="72" t="s">
        <v>155</v>
      </c>
      <c r="I10646" s="72" t="s">
        <v>16</v>
      </c>
      <c r="J10646" s="72" t="s">
        <v>18</v>
      </c>
      <c r="K10646" s="72" t="s">
        <v>33</v>
      </c>
      <c r="L10646" s="72" t="s">
        <v>742</v>
      </c>
      <c r="M10646" s="72"/>
    </row>
    <row r="10647" spans="2:13" x14ac:dyDescent="0.25">
      <c r="B10647" s="72" t="s">
        <v>143</v>
      </c>
      <c r="C10647" s="72" t="s">
        <v>144</v>
      </c>
      <c r="D10647" s="72" t="s">
        <v>12</v>
      </c>
      <c r="E10647" s="72" t="s">
        <v>201</v>
      </c>
      <c r="F10647" s="73">
        <v>33924</v>
      </c>
      <c r="G10647" s="72" t="s">
        <v>14</v>
      </c>
      <c r="H10647" s="72" t="s">
        <v>15</v>
      </c>
      <c r="I10647" s="72" t="s">
        <v>16</v>
      </c>
      <c r="J10647" s="72" t="s">
        <v>18</v>
      </c>
      <c r="K10647" s="72" t="s">
        <v>147</v>
      </c>
      <c r="L10647" s="72" t="s">
        <v>390</v>
      </c>
      <c r="M10647" s="72" t="s">
        <v>159</v>
      </c>
    </row>
    <row r="10648" spans="2:13" x14ac:dyDescent="0.25">
      <c r="B10648" s="72" t="s">
        <v>143</v>
      </c>
      <c r="C10648" s="72" t="s">
        <v>144</v>
      </c>
      <c r="D10648" s="72" t="s">
        <v>12</v>
      </c>
      <c r="E10648" s="72" t="s">
        <v>188</v>
      </c>
      <c r="F10648" s="73">
        <v>981432</v>
      </c>
      <c r="G10648" s="72" t="s">
        <v>14</v>
      </c>
      <c r="H10648" s="72" t="s">
        <v>155</v>
      </c>
      <c r="I10648" s="72" t="s">
        <v>16</v>
      </c>
      <c r="J10648" s="72" t="s">
        <v>18</v>
      </c>
      <c r="K10648" s="72" t="s">
        <v>147</v>
      </c>
      <c r="L10648" s="72" t="s">
        <v>347</v>
      </c>
      <c r="M10648" s="72" t="s">
        <v>163</v>
      </c>
    </row>
    <row r="10649" spans="2:13" x14ac:dyDescent="0.25">
      <c r="B10649" s="72" t="s">
        <v>143</v>
      </c>
      <c r="C10649" s="72" t="s">
        <v>144</v>
      </c>
      <c r="D10649" s="72" t="s">
        <v>12</v>
      </c>
      <c r="E10649" s="72" t="s">
        <v>229</v>
      </c>
      <c r="F10649" s="73">
        <v>-23106</v>
      </c>
      <c r="G10649" s="72" t="s">
        <v>14</v>
      </c>
      <c r="H10649" s="72" t="s">
        <v>15</v>
      </c>
      <c r="I10649" s="72" t="s">
        <v>16</v>
      </c>
      <c r="J10649" s="72" t="s">
        <v>18</v>
      </c>
      <c r="K10649" s="72" t="s">
        <v>214</v>
      </c>
      <c r="L10649" s="72" t="s">
        <v>234</v>
      </c>
      <c r="M10649" s="72"/>
    </row>
    <row r="10650" spans="2:13" x14ac:dyDescent="0.25">
      <c r="B10650" s="72" t="s">
        <v>143</v>
      </c>
      <c r="C10650" s="72" t="s">
        <v>144</v>
      </c>
      <c r="D10650" s="72" t="s">
        <v>12</v>
      </c>
      <c r="E10650" s="72" t="s">
        <v>219</v>
      </c>
      <c r="F10650" s="73">
        <v>84248</v>
      </c>
      <c r="G10650" s="72" t="s">
        <v>14</v>
      </c>
      <c r="H10650" s="72" t="s">
        <v>155</v>
      </c>
      <c r="I10650" s="72" t="s">
        <v>16</v>
      </c>
      <c r="J10650" s="72" t="s">
        <v>18</v>
      </c>
      <c r="K10650" s="72" t="s">
        <v>33</v>
      </c>
      <c r="L10650" s="72" t="s">
        <v>463</v>
      </c>
      <c r="M10650" s="72"/>
    </row>
    <row r="10651" spans="2:13" x14ac:dyDescent="0.25">
      <c r="B10651" s="72" t="s">
        <v>143</v>
      </c>
      <c r="C10651" s="72" t="s">
        <v>144</v>
      </c>
      <c r="D10651" s="72" t="s">
        <v>12</v>
      </c>
      <c r="E10651" s="72" t="s">
        <v>152</v>
      </c>
      <c r="F10651" s="73">
        <v>-9</v>
      </c>
      <c r="G10651" s="72" t="s">
        <v>14</v>
      </c>
      <c r="H10651" s="72" t="s">
        <v>15</v>
      </c>
      <c r="I10651" s="72" t="s">
        <v>16</v>
      </c>
      <c r="J10651" s="72" t="s">
        <v>18</v>
      </c>
      <c r="K10651" s="72" t="s">
        <v>24</v>
      </c>
      <c r="L10651" s="72" t="s">
        <v>180</v>
      </c>
      <c r="M10651" s="72"/>
    </row>
    <row r="10652" spans="2:13" x14ac:dyDescent="0.25">
      <c r="B10652" s="72" t="s">
        <v>143</v>
      </c>
      <c r="C10652" s="72" t="s">
        <v>144</v>
      </c>
      <c r="D10652" s="72" t="s">
        <v>12</v>
      </c>
      <c r="E10652" s="72" t="s">
        <v>157</v>
      </c>
      <c r="F10652" s="73">
        <v>160623</v>
      </c>
      <c r="G10652" s="72" t="s">
        <v>14</v>
      </c>
      <c r="H10652" s="72" t="s">
        <v>15</v>
      </c>
      <c r="I10652" s="72" t="s">
        <v>16</v>
      </c>
      <c r="J10652" s="72" t="s">
        <v>18</v>
      </c>
      <c r="K10652" s="72" t="s">
        <v>33</v>
      </c>
      <c r="L10652" s="72" t="s">
        <v>360</v>
      </c>
      <c r="M10652" s="72" t="s">
        <v>159</v>
      </c>
    </row>
    <row r="10653" spans="2:13" x14ac:dyDescent="0.25">
      <c r="B10653" s="72" t="s">
        <v>143</v>
      </c>
      <c r="C10653" s="72" t="s">
        <v>144</v>
      </c>
      <c r="D10653" s="72" t="s">
        <v>12</v>
      </c>
      <c r="E10653" s="72" t="s">
        <v>183</v>
      </c>
      <c r="F10653" s="73">
        <v>16542</v>
      </c>
      <c r="G10653" s="72" t="s">
        <v>14</v>
      </c>
      <c r="H10653" s="72" t="s">
        <v>15</v>
      </c>
      <c r="I10653" s="72" t="s">
        <v>16</v>
      </c>
      <c r="J10653" s="72" t="s">
        <v>18</v>
      </c>
      <c r="K10653" s="72" t="s">
        <v>24</v>
      </c>
      <c r="L10653" s="72" t="s">
        <v>513</v>
      </c>
      <c r="M10653" s="72" t="s">
        <v>186</v>
      </c>
    </row>
    <row r="10654" spans="2:13" x14ac:dyDescent="0.25">
      <c r="B10654" s="72" t="s">
        <v>143</v>
      </c>
      <c r="C10654" s="72" t="s">
        <v>144</v>
      </c>
      <c r="D10654" s="72" t="s">
        <v>12</v>
      </c>
      <c r="E10654" s="72" t="s">
        <v>425</v>
      </c>
      <c r="F10654" s="73">
        <v>3139714</v>
      </c>
      <c r="G10654" s="72" t="s">
        <v>14</v>
      </c>
      <c r="H10654" s="72" t="s">
        <v>15</v>
      </c>
      <c r="I10654" s="72" t="s">
        <v>16</v>
      </c>
      <c r="J10654" s="72" t="s">
        <v>18</v>
      </c>
      <c r="K10654" s="72" t="s">
        <v>27</v>
      </c>
      <c r="L10654" s="72" t="s">
        <v>28</v>
      </c>
      <c r="M10654" s="72"/>
    </row>
    <row r="10655" spans="2:13" x14ac:dyDescent="0.25">
      <c r="B10655" s="72" t="s">
        <v>143</v>
      </c>
      <c r="C10655" s="72" t="s">
        <v>144</v>
      </c>
      <c r="D10655" s="72" t="s">
        <v>12</v>
      </c>
      <c r="E10655" s="72" t="s">
        <v>219</v>
      </c>
      <c r="F10655" s="73">
        <v>11431550</v>
      </c>
      <c r="G10655" s="72" t="s">
        <v>14</v>
      </c>
      <c r="H10655" s="72" t="s">
        <v>155</v>
      </c>
      <c r="I10655" s="72" t="s">
        <v>16</v>
      </c>
      <c r="J10655" s="72" t="s">
        <v>18</v>
      </c>
      <c r="K10655" s="72" t="s">
        <v>33</v>
      </c>
      <c r="L10655" s="72" t="s">
        <v>364</v>
      </c>
      <c r="M10655" s="72"/>
    </row>
    <row r="10656" spans="2:13" x14ac:dyDescent="0.25">
      <c r="B10656" s="72" t="s">
        <v>143</v>
      </c>
      <c r="C10656" s="72" t="s">
        <v>144</v>
      </c>
      <c r="D10656" s="72" t="s">
        <v>12</v>
      </c>
      <c r="E10656" s="72" t="s">
        <v>160</v>
      </c>
      <c r="F10656" s="73">
        <v>329767</v>
      </c>
      <c r="G10656" s="72" t="s">
        <v>14</v>
      </c>
      <c r="H10656" s="72" t="s">
        <v>15</v>
      </c>
      <c r="I10656" s="72" t="s">
        <v>16</v>
      </c>
      <c r="J10656" s="72" t="s">
        <v>18</v>
      </c>
      <c r="K10656" s="72" t="s">
        <v>161</v>
      </c>
      <c r="L10656" s="72" t="s">
        <v>534</v>
      </c>
      <c r="M10656" s="72" t="s">
        <v>191</v>
      </c>
    </row>
    <row r="10657" spans="2:13" x14ac:dyDescent="0.25">
      <c r="B10657" s="72" t="s">
        <v>143</v>
      </c>
      <c r="C10657" s="72" t="s">
        <v>144</v>
      </c>
      <c r="D10657" s="72" t="s">
        <v>12</v>
      </c>
      <c r="E10657" s="72" t="s">
        <v>219</v>
      </c>
      <c r="F10657" s="73">
        <v>66646</v>
      </c>
      <c r="G10657" s="72" t="s">
        <v>14</v>
      </c>
      <c r="H10657" s="72" t="s">
        <v>15</v>
      </c>
      <c r="I10657" s="72" t="s">
        <v>16</v>
      </c>
      <c r="J10657" s="72" t="s">
        <v>18</v>
      </c>
      <c r="K10657" s="72" t="s">
        <v>161</v>
      </c>
      <c r="L10657" s="72" t="s">
        <v>423</v>
      </c>
      <c r="M10657" s="72"/>
    </row>
    <row r="10658" spans="2:13" x14ac:dyDescent="0.25">
      <c r="B10658" s="72" t="s">
        <v>143</v>
      </c>
      <c r="C10658" s="72" t="s">
        <v>144</v>
      </c>
      <c r="D10658" s="72" t="s">
        <v>12</v>
      </c>
      <c r="E10658" s="72" t="s">
        <v>227</v>
      </c>
      <c r="F10658" s="73">
        <v>252975</v>
      </c>
      <c r="G10658" s="72" t="s">
        <v>14</v>
      </c>
      <c r="H10658" s="72" t="s">
        <v>155</v>
      </c>
      <c r="I10658" s="72" t="s">
        <v>16</v>
      </c>
      <c r="J10658" s="72" t="s">
        <v>18</v>
      </c>
      <c r="K10658" s="72" t="s">
        <v>33</v>
      </c>
      <c r="L10658" s="72" t="s">
        <v>485</v>
      </c>
      <c r="M10658" s="72" t="s">
        <v>163</v>
      </c>
    </row>
    <row r="10659" spans="2:13" x14ac:dyDescent="0.25">
      <c r="B10659" s="72" t="s">
        <v>143</v>
      </c>
      <c r="C10659" s="72" t="s">
        <v>144</v>
      </c>
      <c r="D10659" s="72" t="s">
        <v>12</v>
      </c>
      <c r="E10659" s="72" t="s">
        <v>213</v>
      </c>
      <c r="F10659" s="73">
        <v>5</v>
      </c>
      <c r="G10659" s="72" t="s">
        <v>14</v>
      </c>
      <c r="H10659" s="72" t="s">
        <v>15</v>
      </c>
      <c r="I10659" s="72" t="s">
        <v>16</v>
      </c>
      <c r="J10659" s="72" t="s">
        <v>18</v>
      </c>
      <c r="K10659" s="72" t="s">
        <v>214</v>
      </c>
      <c r="L10659" s="72" t="s">
        <v>629</v>
      </c>
      <c r="M10659" s="72" t="s">
        <v>172</v>
      </c>
    </row>
    <row r="10660" spans="2:13" x14ac:dyDescent="0.25">
      <c r="B10660" s="72" t="s">
        <v>143</v>
      </c>
      <c r="C10660" s="72" t="s">
        <v>144</v>
      </c>
      <c r="D10660" s="72" t="s">
        <v>12</v>
      </c>
      <c r="E10660" s="72" t="s">
        <v>152</v>
      </c>
      <c r="F10660" s="73">
        <v>-228</v>
      </c>
      <c r="G10660" s="72" t="s">
        <v>14</v>
      </c>
      <c r="H10660" s="72" t="s">
        <v>15</v>
      </c>
      <c r="I10660" s="72" t="s">
        <v>136</v>
      </c>
      <c r="J10660" s="72" t="s">
        <v>18</v>
      </c>
      <c r="K10660" s="72" t="s">
        <v>147</v>
      </c>
      <c r="L10660" s="72" t="s">
        <v>332</v>
      </c>
      <c r="M10660" s="72"/>
    </row>
    <row r="10661" spans="2:13" x14ac:dyDescent="0.25">
      <c r="B10661" s="72" t="s">
        <v>143</v>
      </c>
      <c r="C10661" s="72" t="s">
        <v>144</v>
      </c>
      <c r="D10661" s="72" t="s">
        <v>12</v>
      </c>
      <c r="E10661" s="72" t="s">
        <v>240</v>
      </c>
      <c r="F10661" s="73">
        <v>-27679</v>
      </c>
      <c r="G10661" s="72" t="s">
        <v>14</v>
      </c>
      <c r="H10661" s="72" t="s">
        <v>15</v>
      </c>
      <c r="I10661" s="72" t="s">
        <v>16</v>
      </c>
      <c r="J10661" s="72" t="s">
        <v>18</v>
      </c>
      <c r="K10661" s="72" t="s">
        <v>21</v>
      </c>
      <c r="L10661" s="72" t="s">
        <v>645</v>
      </c>
      <c r="M10661" s="72"/>
    </row>
    <row r="10662" spans="2:13" x14ac:dyDescent="0.25">
      <c r="B10662" s="72" t="s">
        <v>143</v>
      </c>
      <c r="C10662" s="72" t="s">
        <v>144</v>
      </c>
      <c r="D10662" s="72" t="s">
        <v>12</v>
      </c>
      <c r="E10662" s="72" t="s">
        <v>237</v>
      </c>
      <c r="F10662" s="73">
        <v>407130</v>
      </c>
      <c r="G10662" s="72" t="s">
        <v>14</v>
      </c>
      <c r="H10662" s="72" t="s">
        <v>15</v>
      </c>
      <c r="I10662" s="72" t="s">
        <v>16</v>
      </c>
      <c r="J10662" s="72" t="s">
        <v>18</v>
      </c>
      <c r="K10662" s="72" t="s">
        <v>267</v>
      </c>
      <c r="L10662" s="72" t="s">
        <v>381</v>
      </c>
      <c r="M10662" s="72" t="s">
        <v>248</v>
      </c>
    </row>
    <row r="10663" spans="2:13" x14ac:dyDescent="0.25">
      <c r="B10663" s="72" t="s">
        <v>143</v>
      </c>
      <c r="C10663" s="72" t="s">
        <v>144</v>
      </c>
      <c r="D10663" s="72" t="s">
        <v>12</v>
      </c>
      <c r="E10663" s="72" t="s">
        <v>633</v>
      </c>
      <c r="F10663" s="73">
        <v>246019372</v>
      </c>
      <c r="G10663" s="72" t="s">
        <v>14</v>
      </c>
      <c r="H10663" s="72" t="s">
        <v>15</v>
      </c>
      <c r="I10663" s="72" t="s">
        <v>16</v>
      </c>
      <c r="J10663" s="72" t="s">
        <v>18</v>
      </c>
      <c r="K10663" s="72"/>
      <c r="L10663" s="72"/>
      <c r="M10663" s="72" t="s">
        <v>151</v>
      </c>
    </row>
    <row r="10664" spans="2:13" x14ac:dyDescent="0.25">
      <c r="B10664" s="72" t="s">
        <v>143</v>
      </c>
      <c r="C10664" s="72" t="s">
        <v>144</v>
      </c>
      <c r="D10664" s="72" t="s">
        <v>12</v>
      </c>
      <c r="E10664" s="72" t="s">
        <v>328</v>
      </c>
      <c r="F10664" s="73">
        <v>735382</v>
      </c>
      <c r="G10664" s="72" t="s">
        <v>14</v>
      </c>
      <c r="H10664" s="72" t="s">
        <v>155</v>
      </c>
      <c r="I10664" s="72" t="s">
        <v>16</v>
      </c>
      <c r="J10664" s="72" t="s">
        <v>18</v>
      </c>
      <c r="K10664" s="72" t="s">
        <v>147</v>
      </c>
      <c r="L10664" s="72" t="s">
        <v>454</v>
      </c>
      <c r="M10664" s="72" t="s">
        <v>203</v>
      </c>
    </row>
    <row r="10665" spans="2:13" x14ac:dyDescent="0.25">
      <c r="B10665" s="72" t="s">
        <v>143</v>
      </c>
      <c r="C10665" s="72" t="s">
        <v>144</v>
      </c>
      <c r="D10665" s="72" t="s">
        <v>12</v>
      </c>
      <c r="E10665" s="72" t="s">
        <v>229</v>
      </c>
      <c r="F10665" s="73">
        <v>-196403</v>
      </c>
      <c r="G10665" s="72" t="s">
        <v>14</v>
      </c>
      <c r="H10665" s="72" t="s">
        <v>155</v>
      </c>
      <c r="I10665" s="72" t="s">
        <v>16</v>
      </c>
      <c r="J10665" s="72" t="s">
        <v>18</v>
      </c>
      <c r="K10665" s="72" t="s">
        <v>147</v>
      </c>
      <c r="L10665" s="72" t="s">
        <v>520</v>
      </c>
      <c r="M10665" s="72"/>
    </row>
    <row r="10666" spans="2:13" x14ac:dyDescent="0.25">
      <c r="B10666" s="72" t="s">
        <v>143</v>
      </c>
      <c r="C10666" s="72" t="s">
        <v>144</v>
      </c>
      <c r="D10666" s="72" t="s">
        <v>12</v>
      </c>
      <c r="E10666" s="72" t="s">
        <v>219</v>
      </c>
      <c r="F10666" s="73">
        <v>17558</v>
      </c>
      <c r="G10666" s="72" t="s">
        <v>14</v>
      </c>
      <c r="H10666" s="72" t="s">
        <v>15</v>
      </c>
      <c r="I10666" s="72" t="s">
        <v>16</v>
      </c>
      <c r="J10666" s="72" t="s">
        <v>18</v>
      </c>
      <c r="K10666" s="72" t="s">
        <v>214</v>
      </c>
      <c r="L10666" s="72" t="s">
        <v>566</v>
      </c>
      <c r="M10666" s="72"/>
    </row>
    <row r="10667" spans="2:13" x14ac:dyDescent="0.25">
      <c r="B10667" s="72" t="s">
        <v>143</v>
      </c>
      <c r="C10667" s="72" t="s">
        <v>144</v>
      </c>
      <c r="D10667" s="72" t="s">
        <v>12</v>
      </c>
      <c r="E10667" s="72" t="s">
        <v>177</v>
      </c>
      <c r="F10667" s="73">
        <v>40277</v>
      </c>
      <c r="G10667" s="72" t="s">
        <v>14</v>
      </c>
      <c r="H10667" s="72" t="s">
        <v>15</v>
      </c>
      <c r="I10667" s="72" t="s">
        <v>16</v>
      </c>
      <c r="J10667" s="72" t="s">
        <v>18</v>
      </c>
      <c r="K10667" s="72" t="s">
        <v>33</v>
      </c>
      <c r="L10667" s="72" t="s">
        <v>266</v>
      </c>
      <c r="M10667" s="72"/>
    </row>
    <row r="10668" spans="2:13" x14ac:dyDescent="0.25">
      <c r="B10668" s="72" t="s">
        <v>143</v>
      </c>
      <c r="C10668" s="72" t="s">
        <v>144</v>
      </c>
      <c r="D10668" s="72" t="s">
        <v>12</v>
      </c>
      <c r="E10668" s="72" t="s">
        <v>188</v>
      </c>
      <c r="F10668" s="73">
        <v>444931</v>
      </c>
      <c r="G10668" s="72" t="s">
        <v>14</v>
      </c>
      <c r="H10668" s="72" t="s">
        <v>15</v>
      </c>
      <c r="I10668" s="72" t="s">
        <v>16</v>
      </c>
      <c r="J10668" s="72" t="s">
        <v>18</v>
      </c>
      <c r="K10668" s="72" t="s">
        <v>165</v>
      </c>
      <c r="L10668" s="72" t="s">
        <v>252</v>
      </c>
      <c r="M10668" s="72" t="s">
        <v>191</v>
      </c>
    </row>
    <row r="10669" spans="2:13" x14ac:dyDescent="0.25">
      <c r="B10669" s="72" t="s">
        <v>143</v>
      </c>
      <c r="C10669" s="72" t="s">
        <v>144</v>
      </c>
      <c r="D10669" s="72" t="s">
        <v>12</v>
      </c>
      <c r="E10669" s="72" t="s">
        <v>244</v>
      </c>
      <c r="F10669" s="73">
        <v>102005</v>
      </c>
      <c r="G10669" s="72" t="s">
        <v>14</v>
      </c>
      <c r="H10669" s="72" t="s">
        <v>15</v>
      </c>
      <c r="I10669" s="72" t="s">
        <v>16</v>
      </c>
      <c r="J10669" s="72" t="s">
        <v>18</v>
      </c>
      <c r="K10669" s="72" t="s">
        <v>147</v>
      </c>
      <c r="L10669" s="72" t="s">
        <v>380</v>
      </c>
      <c r="M10669" s="72" t="s">
        <v>191</v>
      </c>
    </row>
    <row r="10670" spans="2:13" x14ac:dyDescent="0.25">
      <c r="B10670" s="72" t="s">
        <v>143</v>
      </c>
      <c r="C10670" s="72" t="s">
        <v>144</v>
      </c>
      <c r="D10670" s="72" t="s">
        <v>12</v>
      </c>
      <c r="E10670" s="72" t="s">
        <v>181</v>
      </c>
      <c r="F10670" s="73">
        <v>-274</v>
      </c>
      <c r="G10670" s="72" t="s">
        <v>14</v>
      </c>
      <c r="H10670" s="72" t="s">
        <v>15</v>
      </c>
      <c r="I10670" s="72" t="s">
        <v>16</v>
      </c>
      <c r="J10670" s="72" t="s">
        <v>18</v>
      </c>
      <c r="K10670" s="72" t="s">
        <v>267</v>
      </c>
      <c r="L10670" s="72" t="s">
        <v>641</v>
      </c>
      <c r="M10670" s="72"/>
    </row>
    <row r="10671" spans="2:13" x14ac:dyDescent="0.25">
      <c r="B10671" s="72" t="s">
        <v>143</v>
      </c>
      <c r="C10671" s="72" t="s">
        <v>144</v>
      </c>
      <c r="D10671" s="72" t="s">
        <v>12</v>
      </c>
      <c r="E10671" s="72" t="s">
        <v>562</v>
      </c>
      <c r="F10671" s="73">
        <v>267963</v>
      </c>
      <c r="G10671" s="72" t="s">
        <v>14</v>
      </c>
      <c r="H10671" s="72" t="s">
        <v>15</v>
      </c>
      <c r="I10671" s="72" t="s">
        <v>16</v>
      </c>
      <c r="J10671" s="72" t="s">
        <v>18</v>
      </c>
      <c r="K10671" s="72" t="s">
        <v>161</v>
      </c>
      <c r="L10671" s="72" t="s">
        <v>341</v>
      </c>
      <c r="M10671" s="72" t="s">
        <v>159</v>
      </c>
    </row>
    <row r="10672" spans="2:13" x14ac:dyDescent="0.25">
      <c r="B10672" s="72" t="s">
        <v>143</v>
      </c>
      <c r="C10672" s="72" t="s">
        <v>144</v>
      </c>
      <c r="D10672" s="72" t="s">
        <v>12</v>
      </c>
      <c r="E10672" s="72" t="s">
        <v>164</v>
      </c>
      <c r="F10672" s="73">
        <v>-39645</v>
      </c>
      <c r="G10672" s="72" t="s">
        <v>14</v>
      </c>
      <c r="H10672" s="72" t="s">
        <v>15</v>
      </c>
      <c r="I10672" s="72" t="s">
        <v>16</v>
      </c>
      <c r="J10672" s="72" t="s">
        <v>18</v>
      </c>
      <c r="K10672" s="72" t="s">
        <v>147</v>
      </c>
      <c r="L10672" s="72" t="s">
        <v>171</v>
      </c>
      <c r="M10672" s="72"/>
    </row>
    <row r="10673" spans="2:13" x14ac:dyDescent="0.25">
      <c r="B10673" s="72" t="s">
        <v>143</v>
      </c>
      <c r="C10673" s="72" t="s">
        <v>144</v>
      </c>
      <c r="D10673" s="72" t="s">
        <v>12</v>
      </c>
      <c r="E10673" s="72" t="s">
        <v>154</v>
      </c>
      <c r="F10673" s="73">
        <v>-2</v>
      </c>
      <c r="G10673" s="72" t="s">
        <v>14</v>
      </c>
      <c r="H10673" s="72" t="s">
        <v>15</v>
      </c>
      <c r="I10673" s="72" t="s">
        <v>16</v>
      </c>
      <c r="J10673" s="72" t="s">
        <v>18</v>
      </c>
      <c r="K10673" s="72" t="s">
        <v>24</v>
      </c>
      <c r="L10673" s="72" t="s">
        <v>122</v>
      </c>
      <c r="M10673" s="72"/>
    </row>
    <row r="10674" spans="2:13" x14ac:dyDescent="0.25">
      <c r="B10674" s="72" t="s">
        <v>143</v>
      </c>
      <c r="C10674" s="72" t="s">
        <v>144</v>
      </c>
      <c r="D10674" s="72" t="s">
        <v>12</v>
      </c>
      <c r="E10674" s="72" t="s">
        <v>157</v>
      </c>
      <c r="F10674" s="73">
        <v>131578</v>
      </c>
      <c r="G10674" s="72" t="s">
        <v>14</v>
      </c>
      <c r="H10674" s="72" t="s">
        <v>15</v>
      </c>
      <c r="I10674" s="72" t="s">
        <v>16</v>
      </c>
      <c r="J10674" s="72" t="s">
        <v>18</v>
      </c>
      <c r="K10674" s="72" t="s">
        <v>33</v>
      </c>
      <c r="L10674" s="72" t="s">
        <v>686</v>
      </c>
      <c r="M10674" s="72" t="s">
        <v>203</v>
      </c>
    </row>
    <row r="10675" spans="2:13" x14ac:dyDescent="0.25">
      <c r="B10675" s="72" t="s">
        <v>143</v>
      </c>
      <c r="C10675" s="72" t="s">
        <v>144</v>
      </c>
      <c r="D10675" s="72" t="s">
        <v>12</v>
      </c>
      <c r="E10675" s="72" t="s">
        <v>240</v>
      </c>
      <c r="F10675" s="73">
        <v>-18640</v>
      </c>
      <c r="G10675" s="72" t="s">
        <v>14</v>
      </c>
      <c r="H10675" s="72" t="s">
        <v>15</v>
      </c>
      <c r="I10675" s="72" t="s">
        <v>16</v>
      </c>
      <c r="J10675" s="72" t="s">
        <v>18</v>
      </c>
      <c r="K10675" s="72" t="s">
        <v>33</v>
      </c>
      <c r="L10675" s="72" t="s">
        <v>551</v>
      </c>
      <c r="M10675" s="72"/>
    </row>
    <row r="10676" spans="2:13" x14ac:dyDescent="0.25">
      <c r="B10676" s="72" t="s">
        <v>143</v>
      </c>
      <c r="C10676" s="72" t="s">
        <v>144</v>
      </c>
      <c r="D10676" s="72" t="s">
        <v>12</v>
      </c>
      <c r="E10676" s="72" t="s">
        <v>181</v>
      </c>
      <c r="F10676" s="73">
        <v>-1013</v>
      </c>
      <c r="G10676" s="72" t="s">
        <v>14</v>
      </c>
      <c r="H10676" s="72" t="s">
        <v>155</v>
      </c>
      <c r="I10676" s="72" t="s">
        <v>16</v>
      </c>
      <c r="J10676" s="72" t="s">
        <v>18</v>
      </c>
      <c r="K10676" s="72" t="s">
        <v>267</v>
      </c>
      <c r="L10676" s="72" t="s">
        <v>478</v>
      </c>
      <c r="M10676" s="72"/>
    </row>
    <row r="10677" spans="2:13" x14ac:dyDescent="0.25">
      <c r="B10677" s="72" t="s">
        <v>143</v>
      </c>
      <c r="C10677" s="72" t="s">
        <v>144</v>
      </c>
      <c r="D10677" s="72" t="s">
        <v>12</v>
      </c>
      <c r="E10677" s="72" t="s">
        <v>177</v>
      </c>
      <c r="F10677" s="73">
        <v>7564</v>
      </c>
      <c r="G10677" s="72" t="s">
        <v>14</v>
      </c>
      <c r="H10677" s="72" t="s">
        <v>155</v>
      </c>
      <c r="I10677" s="72" t="s">
        <v>16</v>
      </c>
      <c r="J10677" s="72" t="s">
        <v>18</v>
      </c>
      <c r="K10677" s="72" t="s">
        <v>33</v>
      </c>
      <c r="L10677" s="72" t="s">
        <v>362</v>
      </c>
      <c r="M10677" s="72"/>
    </row>
    <row r="10678" spans="2:13" x14ac:dyDescent="0.25">
      <c r="B10678" s="72" t="s">
        <v>143</v>
      </c>
      <c r="C10678" s="72" t="s">
        <v>144</v>
      </c>
      <c r="D10678" s="72" t="s">
        <v>12</v>
      </c>
      <c r="E10678" s="72" t="s">
        <v>199</v>
      </c>
      <c r="F10678" s="73">
        <v>145</v>
      </c>
      <c r="G10678" s="72" t="s">
        <v>14</v>
      </c>
      <c r="H10678" s="72" t="s">
        <v>15</v>
      </c>
      <c r="I10678" s="72" t="s">
        <v>16</v>
      </c>
      <c r="J10678" s="72" t="s">
        <v>18</v>
      </c>
      <c r="K10678" s="72" t="s">
        <v>24</v>
      </c>
      <c r="L10678" s="72" t="s">
        <v>415</v>
      </c>
      <c r="M10678" s="72"/>
    </row>
    <row r="10679" spans="2:13" x14ac:dyDescent="0.25">
      <c r="B10679" s="72" t="s">
        <v>143</v>
      </c>
      <c r="C10679" s="72" t="s">
        <v>144</v>
      </c>
      <c r="D10679" s="72" t="s">
        <v>12</v>
      </c>
      <c r="E10679" s="72" t="s">
        <v>697</v>
      </c>
      <c r="F10679" s="73">
        <v>300332</v>
      </c>
      <c r="G10679" s="72" t="s">
        <v>14</v>
      </c>
      <c r="H10679" s="72" t="s">
        <v>15</v>
      </c>
      <c r="I10679" s="72" t="s">
        <v>16</v>
      </c>
      <c r="J10679" s="72" t="s">
        <v>18</v>
      </c>
      <c r="K10679" s="72" t="s">
        <v>21</v>
      </c>
      <c r="L10679" s="72" t="s">
        <v>457</v>
      </c>
      <c r="M10679" s="72"/>
    </row>
    <row r="10680" spans="2:13" x14ac:dyDescent="0.25">
      <c r="B10680" s="72" t="s">
        <v>143</v>
      </c>
      <c r="C10680" s="72" t="s">
        <v>144</v>
      </c>
      <c r="D10680" s="72" t="s">
        <v>12</v>
      </c>
      <c r="E10680" s="72" t="s">
        <v>197</v>
      </c>
      <c r="F10680" s="73">
        <v>150042</v>
      </c>
      <c r="G10680" s="72" t="s">
        <v>14</v>
      </c>
      <c r="H10680" s="72" t="s">
        <v>15</v>
      </c>
      <c r="I10680" s="72" t="s">
        <v>16</v>
      </c>
      <c r="J10680" s="72" t="s">
        <v>18</v>
      </c>
      <c r="K10680" s="72" t="s">
        <v>267</v>
      </c>
      <c r="L10680" s="72" t="s">
        <v>313</v>
      </c>
      <c r="M10680" s="72" t="s">
        <v>163</v>
      </c>
    </row>
    <row r="10681" spans="2:13" x14ac:dyDescent="0.25">
      <c r="B10681" s="72" t="s">
        <v>143</v>
      </c>
      <c r="C10681" s="72" t="s">
        <v>144</v>
      </c>
      <c r="D10681" s="72" t="s">
        <v>12</v>
      </c>
      <c r="E10681" s="72" t="s">
        <v>154</v>
      </c>
      <c r="F10681" s="73">
        <v>-16249</v>
      </c>
      <c r="G10681" s="72" t="s">
        <v>14</v>
      </c>
      <c r="H10681" s="72" t="s">
        <v>15</v>
      </c>
      <c r="I10681" s="72" t="s">
        <v>16</v>
      </c>
      <c r="J10681" s="72" t="s">
        <v>18</v>
      </c>
      <c r="K10681" s="72" t="s">
        <v>147</v>
      </c>
      <c r="L10681" s="72" t="s">
        <v>511</v>
      </c>
      <c r="M10681" s="72"/>
    </row>
    <row r="10682" spans="2:13" x14ac:dyDescent="0.25">
      <c r="B10682" s="72" t="s">
        <v>143</v>
      </c>
      <c r="C10682" s="72" t="s">
        <v>144</v>
      </c>
      <c r="D10682" s="72" t="s">
        <v>12</v>
      </c>
      <c r="E10682" s="72" t="s">
        <v>501</v>
      </c>
      <c r="F10682" s="73">
        <v>1634114</v>
      </c>
      <c r="G10682" s="72" t="s">
        <v>14</v>
      </c>
      <c r="H10682" s="72" t="s">
        <v>15</v>
      </c>
      <c r="I10682" s="72" t="s">
        <v>16</v>
      </c>
      <c r="J10682" s="72" t="s">
        <v>18</v>
      </c>
      <c r="K10682" s="72" t="s">
        <v>33</v>
      </c>
      <c r="L10682" s="72" t="s">
        <v>532</v>
      </c>
      <c r="M10682" s="72"/>
    </row>
    <row r="10683" spans="2:13" x14ac:dyDescent="0.25">
      <c r="B10683" s="72" t="s">
        <v>143</v>
      </c>
      <c r="C10683" s="72" t="s">
        <v>144</v>
      </c>
      <c r="D10683" s="72" t="s">
        <v>12</v>
      </c>
      <c r="E10683" s="72" t="s">
        <v>152</v>
      </c>
      <c r="F10683" s="73">
        <v>-431</v>
      </c>
      <c r="G10683" s="72" t="s">
        <v>14</v>
      </c>
      <c r="H10683" s="72" t="s">
        <v>155</v>
      </c>
      <c r="I10683" s="72" t="s">
        <v>16</v>
      </c>
      <c r="J10683" s="72" t="s">
        <v>18</v>
      </c>
      <c r="K10683" s="72" t="s">
        <v>147</v>
      </c>
      <c r="L10683" s="72" t="s">
        <v>517</v>
      </c>
      <c r="M10683" s="72"/>
    </row>
    <row r="10684" spans="2:13" x14ac:dyDescent="0.25">
      <c r="B10684" s="72" t="s">
        <v>143</v>
      </c>
      <c r="C10684" s="72" t="s">
        <v>144</v>
      </c>
      <c r="D10684" s="72" t="s">
        <v>12</v>
      </c>
      <c r="E10684" s="72" t="s">
        <v>292</v>
      </c>
      <c r="F10684" s="73">
        <v>118872</v>
      </c>
      <c r="G10684" s="72" t="s">
        <v>14</v>
      </c>
      <c r="H10684" s="72" t="s">
        <v>15</v>
      </c>
      <c r="I10684" s="72" t="s">
        <v>16</v>
      </c>
      <c r="J10684" s="72" t="s">
        <v>18</v>
      </c>
      <c r="K10684" s="72" t="s">
        <v>33</v>
      </c>
      <c r="L10684" s="72" t="s">
        <v>261</v>
      </c>
      <c r="M10684" s="72" t="s">
        <v>424</v>
      </c>
    </row>
    <row r="10685" spans="2:13" x14ac:dyDescent="0.25">
      <c r="B10685" s="72" t="s">
        <v>143</v>
      </c>
      <c r="C10685" s="72" t="s">
        <v>144</v>
      </c>
      <c r="D10685" s="72" t="s">
        <v>12</v>
      </c>
      <c r="E10685" s="72" t="s">
        <v>181</v>
      </c>
      <c r="F10685" s="73">
        <v>-369</v>
      </c>
      <c r="G10685" s="72" t="s">
        <v>14</v>
      </c>
      <c r="H10685" s="72" t="s">
        <v>155</v>
      </c>
      <c r="I10685" s="72" t="s">
        <v>16</v>
      </c>
      <c r="J10685" s="72" t="s">
        <v>18</v>
      </c>
      <c r="K10685" s="72" t="s">
        <v>33</v>
      </c>
      <c r="L10685" s="72" t="s">
        <v>435</v>
      </c>
      <c r="M10685" s="72"/>
    </row>
    <row r="10686" spans="2:13" x14ac:dyDescent="0.25">
      <c r="B10686" s="72" t="s">
        <v>143</v>
      </c>
      <c r="C10686" s="72" t="s">
        <v>144</v>
      </c>
      <c r="D10686" s="72" t="s">
        <v>12</v>
      </c>
      <c r="E10686" s="72" t="s">
        <v>164</v>
      </c>
      <c r="F10686" s="73">
        <v>-9</v>
      </c>
      <c r="G10686" s="72" t="s">
        <v>14</v>
      </c>
      <c r="H10686" s="72" t="s">
        <v>15</v>
      </c>
      <c r="I10686" s="72" t="s">
        <v>16</v>
      </c>
      <c r="J10686" s="72" t="s">
        <v>18</v>
      </c>
      <c r="K10686" s="72" t="s">
        <v>33</v>
      </c>
      <c r="L10686" s="72" t="s">
        <v>361</v>
      </c>
      <c r="M10686" s="72"/>
    </row>
    <row r="10687" spans="2:13" x14ac:dyDescent="0.25">
      <c r="B10687" s="72" t="s">
        <v>143</v>
      </c>
      <c r="C10687" s="72" t="s">
        <v>144</v>
      </c>
      <c r="D10687" s="72" t="s">
        <v>12</v>
      </c>
      <c r="E10687" s="72" t="s">
        <v>154</v>
      </c>
      <c r="F10687" s="73">
        <v>-4603</v>
      </c>
      <c r="G10687" s="72" t="s">
        <v>14</v>
      </c>
      <c r="H10687" s="72" t="s">
        <v>155</v>
      </c>
      <c r="I10687" s="72" t="s">
        <v>16</v>
      </c>
      <c r="J10687" s="72" t="s">
        <v>18</v>
      </c>
      <c r="K10687" s="72" t="s">
        <v>33</v>
      </c>
      <c r="L10687" s="72" t="s">
        <v>176</v>
      </c>
      <c r="M10687" s="72"/>
    </row>
    <row r="10688" spans="2:13" x14ac:dyDescent="0.25">
      <c r="B10688" s="72" t="s">
        <v>143</v>
      </c>
      <c r="C10688" s="72" t="s">
        <v>144</v>
      </c>
      <c r="D10688" s="72" t="s">
        <v>12</v>
      </c>
      <c r="E10688" s="72" t="s">
        <v>154</v>
      </c>
      <c r="F10688" s="73">
        <v>-12242</v>
      </c>
      <c r="G10688" s="72" t="s">
        <v>14</v>
      </c>
      <c r="H10688" s="72" t="s">
        <v>15</v>
      </c>
      <c r="I10688" s="72" t="s">
        <v>16</v>
      </c>
      <c r="J10688" s="72" t="s">
        <v>18</v>
      </c>
      <c r="K10688" s="72" t="s">
        <v>33</v>
      </c>
      <c r="L10688" s="72" t="s">
        <v>409</v>
      </c>
      <c r="M10688" s="72"/>
    </row>
    <row r="10689" spans="2:13" x14ac:dyDescent="0.25">
      <c r="B10689" s="72" t="s">
        <v>143</v>
      </c>
      <c r="C10689" s="72" t="s">
        <v>144</v>
      </c>
      <c r="D10689" s="72" t="s">
        <v>12</v>
      </c>
      <c r="E10689" s="72" t="s">
        <v>227</v>
      </c>
      <c r="F10689" s="73">
        <v>165582</v>
      </c>
      <c r="G10689" s="72" t="s">
        <v>14</v>
      </c>
      <c r="H10689" s="72" t="s">
        <v>15</v>
      </c>
      <c r="I10689" s="72" t="s">
        <v>16</v>
      </c>
      <c r="J10689" s="72" t="s">
        <v>18</v>
      </c>
      <c r="K10689" s="72" t="s">
        <v>33</v>
      </c>
      <c r="L10689" s="72" t="s">
        <v>228</v>
      </c>
      <c r="M10689" s="72" t="s">
        <v>163</v>
      </c>
    </row>
    <row r="10690" spans="2:13" x14ac:dyDescent="0.25">
      <c r="B10690" s="72" t="s">
        <v>143</v>
      </c>
      <c r="C10690" s="72" t="s">
        <v>144</v>
      </c>
      <c r="D10690" s="72" t="s">
        <v>12</v>
      </c>
      <c r="E10690" s="72" t="s">
        <v>199</v>
      </c>
      <c r="F10690" s="73">
        <v>5142</v>
      </c>
      <c r="G10690" s="72" t="s">
        <v>14</v>
      </c>
      <c r="H10690" s="72" t="s">
        <v>15</v>
      </c>
      <c r="I10690" s="72" t="s">
        <v>16</v>
      </c>
      <c r="J10690" s="72" t="s">
        <v>18</v>
      </c>
      <c r="K10690" s="72" t="s">
        <v>33</v>
      </c>
      <c r="L10690" s="72" t="s">
        <v>552</v>
      </c>
      <c r="M10690" s="72"/>
    </row>
    <row r="10691" spans="2:13" x14ac:dyDescent="0.25">
      <c r="B10691" s="72" t="s">
        <v>143</v>
      </c>
      <c r="C10691" s="72" t="s">
        <v>144</v>
      </c>
      <c r="D10691" s="72" t="s">
        <v>12</v>
      </c>
      <c r="E10691" s="72" t="s">
        <v>227</v>
      </c>
      <c r="F10691" s="73">
        <v>209477</v>
      </c>
      <c r="G10691" s="72" t="s">
        <v>14</v>
      </c>
      <c r="H10691" s="72" t="s">
        <v>15</v>
      </c>
      <c r="I10691" s="72" t="s">
        <v>16</v>
      </c>
      <c r="J10691" s="72" t="s">
        <v>18</v>
      </c>
      <c r="K10691" s="72" t="s">
        <v>147</v>
      </c>
      <c r="L10691" s="72" t="s">
        <v>663</v>
      </c>
      <c r="M10691" s="72" t="s">
        <v>163</v>
      </c>
    </row>
    <row r="10692" spans="2:13" x14ac:dyDescent="0.25">
      <c r="B10692" s="72" t="s">
        <v>143</v>
      </c>
      <c r="C10692" s="72" t="s">
        <v>144</v>
      </c>
      <c r="D10692" s="72" t="s">
        <v>12</v>
      </c>
      <c r="E10692" s="72" t="s">
        <v>160</v>
      </c>
      <c r="F10692" s="73">
        <v>498846</v>
      </c>
      <c r="G10692" s="72" t="s">
        <v>14</v>
      </c>
      <c r="H10692" s="72" t="s">
        <v>155</v>
      </c>
      <c r="I10692" s="72" t="s">
        <v>16</v>
      </c>
      <c r="J10692" s="72" t="s">
        <v>18</v>
      </c>
      <c r="K10692" s="72" t="s">
        <v>267</v>
      </c>
      <c r="L10692" s="72" t="s">
        <v>603</v>
      </c>
      <c r="M10692" s="72" t="s">
        <v>248</v>
      </c>
    </row>
    <row r="10693" spans="2:13" x14ac:dyDescent="0.25">
      <c r="B10693" s="72" t="s">
        <v>143</v>
      </c>
      <c r="C10693" s="72" t="s">
        <v>144</v>
      </c>
      <c r="D10693" s="72" t="s">
        <v>12</v>
      </c>
      <c r="E10693" s="72" t="s">
        <v>145</v>
      </c>
      <c r="F10693" s="73">
        <v>-35065</v>
      </c>
      <c r="G10693" s="72" t="s">
        <v>14</v>
      </c>
      <c r="H10693" s="72" t="s">
        <v>155</v>
      </c>
      <c r="I10693" s="72" t="s">
        <v>16</v>
      </c>
      <c r="J10693" s="72" t="s">
        <v>18</v>
      </c>
      <c r="K10693" s="72" t="s">
        <v>267</v>
      </c>
      <c r="L10693" s="72" t="s">
        <v>648</v>
      </c>
      <c r="M10693" s="72"/>
    </row>
    <row r="10694" spans="2:13" x14ac:dyDescent="0.25">
      <c r="B10694" s="72" t="s">
        <v>143</v>
      </c>
      <c r="C10694" s="72" t="s">
        <v>144</v>
      </c>
      <c r="D10694" s="72" t="s">
        <v>12</v>
      </c>
      <c r="E10694" s="72" t="s">
        <v>177</v>
      </c>
      <c r="F10694" s="73">
        <v>209896</v>
      </c>
      <c r="G10694" s="72" t="s">
        <v>14</v>
      </c>
      <c r="H10694" s="72" t="s">
        <v>15</v>
      </c>
      <c r="I10694" s="72" t="s">
        <v>16</v>
      </c>
      <c r="J10694" s="72" t="s">
        <v>18</v>
      </c>
      <c r="K10694" s="72" t="s">
        <v>147</v>
      </c>
      <c r="L10694" s="72" t="s">
        <v>404</v>
      </c>
      <c r="M10694" s="72"/>
    </row>
    <row r="10695" spans="2:13" x14ac:dyDescent="0.25">
      <c r="B10695" s="72" t="s">
        <v>143</v>
      </c>
      <c r="C10695" s="72" t="s">
        <v>144</v>
      </c>
      <c r="D10695" s="72" t="s">
        <v>12</v>
      </c>
      <c r="E10695" s="72" t="s">
        <v>164</v>
      </c>
      <c r="F10695" s="73">
        <v>-4214</v>
      </c>
      <c r="G10695" s="72" t="s">
        <v>14</v>
      </c>
      <c r="H10695" s="72" t="s">
        <v>15</v>
      </c>
      <c r="I10695" s="72" t="s">
        <v>16</v>
      </c>
      <c r="J10695" s="72" t="s">
        <v>18</v>
      </c>
      <c r="K10695" s="72" t="s">
        <v>184</v>
      </c>
      <c r="L10695" s="72" t="s">
        <v>351</v>
      </c>
      <c r="M10695" s="72"/>
    </row>
    <row r="10696" spans="2:13" x14ac:dyDescent="0.25">
      <c r="B10696" s="72" t="s">
        <v>143</v>
      </c>
      <c r="C10696" s="72" t="s">
        <v>144</v>
      </c>
      <c r="D10696" s="72" t="s">
        <v>12</v>
      </c>
      <c r="E10696" s="72" t="s">
        <v>197</v>
      </c>
      <c r="F10696" s="73">
        <v>1047846</v>
      </c>
      <c r="G10696" s="72" t="s">
        <v>14</v>
      </c>
      <c r="H10696" s="72" t="s">
        <v>15</v>
      </c>
      <c r="I10696" s="72" t="s">
        <v>16</v>
      </c>
      <c r="J10696" s="72" t="s">
        <v>18</v>
      </c>
      <c r="K10696" s="72" t="s">
        <v>189</v>
      </c>
      <c r="L10696" s="72" t="s">
        <v>324</v>
      </c>
      <c r="M10696" s="72" t="s">
        <v>163</v>
      </c>
    </row>
    <row r="10697" spans="2:13" x14ac:dyDescent="0.25">
      <c r="B10697" s="72" t="s">
        <v>143</v>
      </c>
      <c r="C10697" s="72" t="s">
        <v>144</v>
      </c>
      <c r="D10697" s="72" t="s">
        <v>12</v>
      </c>
      <c r="E10697" s="72" t="s">
        <v>157</v>
      </c>
      <c r="F10697" s="73">
        <v>38517</v>
      </c>
      <c r="G10697" s="72" t="s">
        <v>14</v>
      </c>
      <c r="H10697" s="72" t="s">
        <v>155</v>
      </c>
      <c r="I10697" s="72" t="s">
        <v>136</v>
      </c>
      <c r="J10697" s="72" t="s">
        <v>18</v>
      </c>
      <c r="K10697" s="72" t="s">
        <v>21</v>
      </c>
      <c r="L10697" s="72" t="s">
        <v>386</v>
      </c>
      <c r="M10697" s="72" t="s">
        <v>203</v>
      </c>
    </row>
    <row r="10698" spans="2:13" x14ac:dyDescent="0.25">
      <c r="B10698" s="72" t="s">
        <v>143</v>
      </c>
      <c r="C10698" s="72" t="s">
        <v>144</v>
      </c>
      <c r="D10698" s="72" t="s">
        <v>12</v>
      </c>
      <c r="E10698" s="72" t="s">
        <v>227</v>
      </c>
      <c r="F10698" s="73">
        <v>10387</v>
      </c>
      <c r="G10698" s="72" t="s">
        <v>14</v>
      </c>
      <c r="H10698" s="72" t="s">
        <v>15</v>
      </c>
      <c r="I10698" s="72" t="s">
        <v>16</v>
      </c>
      <c r="J10698" s="72" t="s">
        <v>18</v>
      </c>
      <c r="K10698" s="72" t="s">
        <v>161</v>
      </c>
      <c r="L10698" s="72" t="s">
        <v>582</v>
      </c>
      <c r="M10698" s="72" t="s">
        <v>172</v>
      </c>
    </row>
    <row r="10699" spans="2:13" x14ac:dyDescent="0.25">
      <c r="B10699" s="72" t="s">
        <v>143</v>
      </c>
      <c r="C10699" s="72" t="s">
        <v>144</v>
      </c>
      <c r="D10699" s="72" t="s">
        <v>12</v>
      </c>
      <c r="E10699" s="72" t="s">
        <v>145</v>
      </c>
      <c r="F10699" s="73">
        <v>-3645</v>
      </c>
      <c r="G10699" s="72" t="s">
        <v>14</v>
      </c>
      <c r="H10699" s="72" t="s">
        <v>15</v>
      </c>
      <c r="I10699" s="72" t="s">
        <v>16</v>
      </c>
      <c r="J10699" s="72" t="s">
        <v>18</v>
      </c>
      <c r="K10699" s="72" t="s">
        <v>33</v>
      </c>
      <c r="L10699" s="72" t="s">
        <v>359</v>
      </c>
      <c r="M10699" s="72"/>
    </row>
    <row r="10700" spans="2:13" x14ac:dyDescent="0.25">
      <c r="B10700" s="72" t="s">
        <v>143</v>
      </c>
      <c r="C10700" s="72" t="s">
        <v>144</v>
      </c>
      <c r="D10700" s="72" t="s">
        <v>12</v>
      </c>
      <c r="E10700" s="72" t="s">
        <v>227</v>
      </c>
      <c r="F10700" s="73">
        <v>332474</v>
      </c>
      <c r="G10700" s="72" t="s">
        <v>14</v>
      </c>
      <c r="H10700" s="72" t="s">
        <v>15</v>
      </c>
      <c r="I10700" s="72" t="s">
        <v>16</v>
      </c>
      <c r="J10700" s="72" t="s">
        <v>18</v>
      </c>
      <c r="K10700" s="72" t="s">
        <v>33</v>
      </c>
      <c r="L10700" s="72" t="s">
        <v>279</v>
      </c>
      <c r="M10700" s="72" t="s">
        <v>248</v>
      </c>
    </row>
    <row r="10701" spans="2:13" x14ac:dyDescent="0.25">
      <c r="B10701" s="72" t="s">
        <v>143</v>
      </c>
      <c r="C10701" s="72" t="s">
        <v>144</v>
      </c>
      <c r="D10701" s="72" t="s">
        <v>12</v>
      </c>
      <c r="E10701" s="72" t="s">
        <v>240</v>
      </c>
      <c r="F10701" s="73">
        <v>-20008</v>
      </c>
      <c r="G10701" s="72" t="s">
        <v>14</v>
      </c>
      <c r="H10701" s="72" t="s">
        <v>15</v>
      </c>
      <c r="I10701" s="72" t="s">
        <v>16</v>
      </c>
      <c r="J10701" s="72" t="s">
        <v>18</v>
      </c>
      <c r="K10701" s="72" t="s">
        <v>147</v>
      </c>
      <c r="L10701" s="72" t="s">
        <v>607</v>
      </c>
      <c r="M10701" s="72"/>
    </row>
    <row r="10702" spans="2:13" x14ac:dyDescent="0.25">
      <c r="B10702" s="72" t="s">
        <v>143</v>
      </c>
      <c r="C10702" s="72" t="s">
        <v>144</v>
      </c>
      <c r="D10702" s="72" t="s">
        <v>12</v>
      </c>
      <c r="E10702" s="72" t="s">
        <v>177</v>
      </c>
      <c r="F10702" s="73">
        <v>50432</v>
      </c>
      <c r="G10702" s="72" t="s">
        <v>14</v>
      </c>
      <c r="H10702" s="72" t="s">
        <v>155</v>
      </c>
      <c r="I10702" s="72" t="s">
        <v>16</v>
      </c>
      <c r="J10702" s="72" t="s">
        <v>18</v>
      </c>
      <c r="K10702" s="72" t="s">
        <v>33</v>
      </c>
      <c r="L10702" s="72" t="s">
        <v>345</v>
      </c>
      <c r="M10702" s="72"/>
    </row>
    <row r="10703" spans="2:13" x14ac:dyDescent="0.25">
      <c r="B10703" s="72" t="s">
        <v>143</v>
      </c>
      <c r="C10703" s="72" t="s">
        <v>144</v>
      </c>
      <c r="D10703" s="72" t="s">
        <v>12</v>
      </c>
      <c r="E10703" s="72" t="s">
        <v>145</v>
      </c>
      <c r="F10703" s="73">
        <v>-33921</v>
      </c>
      <c r="G10703" s="72" t="s">
        <v>14</v>
      </c>
      <c r="H10703" s="72" t="s">
        <v>155</v>
      </c>
      <c r="I10703" s="72" t="s">
        <v>16</v>
      </c>
      <c r="J10703" s="72" t="s">
        <v>18</v>
      </c>
      <c r="K10703" s="72" t="s">
        <v>33</v>
      </c>
      <c r="L10703" s="72" t="s">
        <v>516</v>
      </c>
      <c r="M10703" s="72"/>
    </row>
    <row r="10704" spans="2:13" x14ac:dyDescent="0.25">
      <c r="B10704" s="72" t="s">
        <v>143</v>
      </c>
      <c r="C10704" s="72" t="s">
        <v>144</v>
      </c>
      <c r="D10704" s="72" t="s">
        <v>12</v>
      </c>
      <c r="E10704" s="72" t="s">
        <v>181</v>
      </c>
      <c r="F10704" s="73">
        <v>-174</v>
      </c>
      <c r="G10704" s="72" t="s">
        <v>14</v>
      </c>
      <c r="H10704" s="72" t="s">
        <v>15</v>
      </c>
      <c r="I10704" s="72" t="s">
        <v>16</v>
      </c>
      <c r="J10704" s="72" t="s">
        <v>18</v>
      </c>
      <c r="K10704" s="72" t="s">
        <v>33</v>
      </c>
      <c r="L10704" s="72" t="s">
        <v>301</v>
      </c>
      <c r="M10704" s="72"/>
    </row>
    <row r="10705" spans="2:13" x14ac:dyDescent="0.25">
      <c r="B10705" s="72" t="s">
        <v>143</v>
      </c>
      <c r="C10705" s="72" t="s">
        <v>144</v>
      </c>
      <c r="D10705" s="72" t="s">
        <v>12</v>
      </c>
      <c r="E10705" s="72" t="s">
        <v>219</v>
      </c>
      <c r="F10705" s="73">
        <v>1134</v>
      </c>
      <c r="G10705" s="72" t="s">
        <v>14</v>
      </c>
      <c r="H10705" s="72" t="s">
        <v>155</v>
      </c>
      <c r="I10705" s="72" t="s">
        <v>16</v>
      </c>
      <c r="J10705" s="72" t="s">
        <v>18</v>
      </c>
      <c r="K10705" s="72" t="s">
        <v>21</v>
      </c>
      <c r="L10705" s="72" t="s">
        <v>602</v>
      </c>
      <c r="M10705" s="72"/>
    </row>
    <row r="10706" spans="2:13" x14ac:dyDescent="0.25">
      <c r="B10706" s="72" t="s">
        <v>143</v>
      </c>
      <c r="C10706" s="72" t="s">
        <v>144</v>
      </c>
      <c r="D10706" s="72" t="s">
        <v>12</v>
      </c>
      <c r="E10706" s="72" t="s">
        <v>154</v>
      </c>
      <c r="F10706" s="73">
        <v>-4787</v>
      </c>
      <c r="G10706" s="72" t="s">
        <v>14</v>
      </c>
      <c r="H10706" s="72" t="s">
        <v>155</v>
      </c>
      <c r="I10706" s="72" t="s">
        <v>16</v>
      </c>
      <c r="J10706" s="72" t="s">
        <v>18</v>
      </c>
      <c r="K10706" s="72" t="s">
        <v>21</v>
      </c>
      <c r="L10706" s="72" t="s">
        <v>198</v>
      </c>
      <c r="M10706" s="72"/>
    </row>
    <row r="10707" spans="2:13" x14ac:dyDescent="0.25">
      <c r="B10707" s="72" t="s">
        <v>143</v>
      </c>
      <c r="C10707" s="72" t="s">
        <v>144</v>
      </c>
      <c r="D10707" s="72" t="s">
        <v>12</v>
      </c>
      <c r="E10707" s="72" t="s">
        <v>219</v>
      </c>
      <c r="F10707" s="73">
        <v>1556</v>
      </c>
      <c r="G10707" s="72" t="s">
        <v>14</v>
      </c>
      <c r="H10707" s="72" t="s">
        <v>15</v>
      </c>
      <c r="I10707" s="72" t="s">
        <v>16</v>
      </c>
      <c r="J10707" s="72" t="s">
        <v>18</v>
      </c>
      <c r="K10707" s="72" t="s">
        <v>33</v>
      </c>
      <c r="L10707" s="72" t="s">
        <v>250</v>
      </c>
      <c r="M10707" s="72"/>
    </row>
    <row r="10708" spans="2:13" x14ac:dyDescent="0.25">
      <c r="B10708" s="72" t="s">
        <v>143</v>
      </c>
      <c r="C10708" s="72" t="s">
        <v>144</v>
      </c>
      <c r="D10708" s="72" t="s">
        <v>12</v>
      </c>
      <c r="E10708" s="72" t="s">
        <v>244</v>
      </c>
      <c r="F10708" s="73">
        <v>52465</v>
      </c>
      <c r="G10708" s="72" t="s">
        <v>14</v>
      </c>
      <c r="H10708" s="72" t="s">
        <v>15</v>
      </c>
      <c r="I10708" s="72" t="s">
        <v>16</v>
      </c>
      <c r="J10708" s="72" t="s">
        <v>18</v>
      </c>
      <c r="K10708" s="72" t="s">
        <v>205</v>
      </c>
      <c r="L10708" s="72" t="s">
        <v>210</v>
      </c>
      <c r="M10708" s="72" t="s">
        <v>248</v>
      </c>
    </row>
    <row r="10709" spans="2:13" x14ac:dyDescent="0.25">
      <c r="B10709" s="72" t="s">
        <v>143</v>
      </c>
      <c r="C10709" s="72" t="s">
        <v>144</v>
      </c>
      <c r="D10709" s="72" t="s">
        <v>12</v>
      </c>
      <c r="E10709" s="72" t="s">
        <v>177</v>
      </c>
      <c r="F10709" s="73">
        <v>373051</v>
      </c>
      <c r="G10709" s="72" t="s">
        <v>14</v>
      </c>
      <c r="H10709" s="72" t="s">
        <v>15</v>
      </c>
      <c r="I10709" s="72" t="s">
        <v>16</v>
      </c>
      <c r="J10709" s="72" t="s">
        <v>18</v>
      </c>
      <c r="K10709" s="72" t="s">
        <v>147</v>
      </c>
      <c r="L10709" s="72" t="s">
        <v>703</v>
      </c>
      <c r="M10709" s="72"/>
    </row>
    <row r="10710" spans="2:13" x14ac:dyDescent="0.25">
      <c r="B10710" s="72" t="s">
        <v>143</v>
      </c>
      <c r="C10710" s="72" t="s">
        <v>144</v>
      </c>
      <c r="D10710" s="72" t="s">
        <v>12</v>
      </c>
      <c r="E10710" s="72" t="s">
        <v>213</v>
      </c>
      <c r="F10710" s="73">
        <v>6772</v>
      </c>
      <c r="G10710" s="72" t="s">
        <v>14</v>
      </c>
      <c r="H10710" s="72" t="s">
        <v>15</v>
      </c>
      <c r="I10710" s="72" t="s">
        <v>16</v>
      </c>
      <c r="J10710" s="72" t="s">
        <v>18</v>
      </c>
      <c r="K10710" s="72" t="s">
        <v>214</v>
      </c>
      <c r="L10710" s="72" t="s">
        <v>781</v>
      </c>
      <c r="M10710" s="72" t="s">
        <v>172</v>
      </c>
    </row>
    <row r="10711" spans="2:13" x14ac:dyDescent="0.25">
      <c r="B10711" s="72" t="s">
        <v>143</v>
      </c>
      <c r="C10711" s="72" t="s">
        <v>144</v>
      </c>
      <c r="D10711" s="72" t="s">
        <v>12</v>
      </c>
      <c r="E10711" s="72" t="s">
        <v>181</v>
      </c>
      <c r="F10711" s="73">
        <v>-303</v>
      </c>
      <c r="G10711" s="72" t="s">
        <v>14</v>
      </c>
      <c r="H10711" s="72" t="s">
        <v>155</v>
      </c>
      <c r="I10711" s="72" t="s">
        <v>16</v>
      </c>
      <c r="J10711" s="72" t="s">
        <v>18</v>
      </c>
      <c r="K10711" s="72" t="s">
        <v>147</v>
      </c>
      <c r="L10711" s="72" t="s">
        <v>520</v>
      </c>
      <c r="M10711" s="72"/>
    </row>
    <row r="10712" spans="2:13" x14ac:dyDescent="0.25">
      <c r="B10712" s="72" t="s">
        <v>143</v>
      </c>
      <c r="C10712" s="72" t="s">
        <v>144</v>
      </c>
      <c r="D10712" s="72" t="s">
        <v>12</v>
      </c>
      <c r="E10712" s="72" t="s">
        <v>145</v>
      </c>
      <c r="F10712" s="73">
        <v>-11</v>
      </c>
      <c r="G10712" s="72" t="s">
        <v>14</v>
      </c>
      <c r="H10712" s="72" t="s">
        <v>155</v>
      </c>
      <c r="I10712" s="72" t="s">
        <v>16</v>
      </c>
      <c r="J10712" s="72" t="s">
        <v>18</v>
      </c>
      <c r="K10712" s="72" t="s">
        <v>33</v>
      </c>
      <c r="L10712" s="72" t="s">
        <v>330</v>
      </c>
      <c r="M10712" s="72"/>
    </row>
    <row r="10713" spans="2:13" x14ac:dyDescent="0.25">
      <c r="B10713" s="72" t="s">
        <v>143</v>
      </c>
      <c r="C10713" s="72" t="s">
        <v>144</v>
      </c>
      <c r="D10713" s="72" t="s">
        <v>12</v>
      </c>
      <c r="E10713" s="72" t="s">
        <v>328</v>
      </c>
      <c r="F10713" s="73">
        <v>41833</v>
      </c>
      <c r="G10713" s="72" t="s">
        <v>14</v>
      </c>
      <c r="H10713" s="72" t="s">
        <v>15</v>
      </c>
      <c r="I10713" s="72" t="s">
        <v>16</v>
      </c>
      <c r="J10713" s="72" t="s">
        <v>18</v>
      </c>
      <c r="K10713" s="72" t="s">
        <v>24</v>
      </c>
      <c r="L10713" s="72" t="s">
        <v>281</v>
      </c>
      <c r="M10713" s="72" t="s">
        <v>203</v>
      </c>
    </row>
    <row r="10714" spans="2:13" x14ac:dyDescent="0.25">
      <c r="B10714" s="72" t="s">
        <v>143</v>
      </c>
      <c r="C10714" s="72" t="s">
        <v>144</v>
      </c>
      <c r="D10714" s="72" t="s">
        <v>12</v>
      </c>
      <c r="E10714" s="72" t="s">
        <v>154</v>
      </c>
      <c r="F10714" s="73">
        <v>-6243</v>
      </c>
      <c r="G10714" s="72" t="s">
        <v>14</v>
      </c>
      <c r="H10714" s="72" t="s">
        <v>15</v>
      </c>
      <c r="I10714" s="72" t="s">
        <v>16</v>
      </c>
      <c r="J10714" s="72" t="s">
        <v>18</v>
      </c>
      <c r="K10714" s="72" t="s">
        <v>267</v>
      </c>
      <c r="L10714" s="72" t="s">
        <v>579</v>
      </c>
      <c r="M10714" s="72"/>
    </row>
    <row r="10715" spans="2:13" x14ac:dyDescent="0.25">
      <c r="B10715" s="72" t="s">
        <v>143</v>
      </c>
      <c r="C10715" s="72" t="s">
        <v>144</v>
      </c>
      <c r="D10715" s="72" t="s">
        <v>12</v>
      </c>
      <c r="E10715" s="72" t="s">
        <v>197</v>
      </c>
      <c r="F10715" s="73">
        <v>32417</v>
      </c>
      <c r="G10715" s="72" t="s">
        <v>14</v>
      </c>
      <c r="H10715" s="72" t="s">
        <v>15</v>
      </c>
      <c r="I10715" s="72" t="s">
        <v>16</v>
      </c>
      <c r="J10715" s="72" t="s">
        <v>18</v>
      </c>
      <c r="K10715" s="72" t="s">
        <v>33</v>
      </c>
      <c r="L10715" s="72" t="s">
        <v>752</v>
      </c>
      <c r="M10715" s="72" t="s">
        <v>191</v>
      </c>
    </row>
    <row r="10716" spans="2:13" x14ac:dyDescent="0.25">
      <c r="B10716" s="72" t="s">
        <v>143</v>
      </c>
      <c r="C10716" s="72" t="s">
        <v>144</v>
      </c>
      <c r="D10716" s="72" t="s">
        <v>12</v>
      </c>
      <c r="E10716" s="72" t="s">
        <v>157</v>
      </c>
      <c r="F10716" s="73">
        <v>467198</v>
      </c>
      <c r="G10716" s="72" t="s">
        <v>14</v>
      </c>
      <c r="H10716" s="72" t="s">
        <v>155</v>
      </c>
      <c r="I10716" s="72" t="s">
        <v>16</v>
      </c>
      <c r="J10716" s="72" t="s">
        <v>18</v>
      </c>
      <c r="K10716" s="72" t="s">
        <v>33</v>
      </c>
      <c r="L10716" s="72" t="s">
        <v>536</v>
      </c>
      <c r="M10716" s="72" t="s">
        <v>334</v>
      </c>
    </row>
    <row r="10717" spans="2:13" x14ac:dyDescent="0.25">
      <c r="B10717" s="72" t="s">
        <v>143</v>
      </c>
      <c r="C10717" s="72" t="s">
        <v>144</v>
      </c>
      <c r="D10717" s="72" t="s">
        <v>12</v>
      </c>
      <c r="E10717" s="72" t="s">
        <v>197</v>
      </c>
      <c r="F10717" s="73">
        <v>546744</v>
      </c>
      <c r="G10717" s="72" t="s">
        <v>14</v>
      </c>
      <c r="H10717" s="72" t="s">
        <v>155</v>
      </c>
      <c r="I10717" s="72" t="s">
        <v>16</v>
      </c>
      <c r="J10717" s="72" t="s">
        <v>18</v>
      </c>
      <c r="K10717" s="72" t="s">
        <v>267</v>
      </c>
      <c r="L10717" s="72" t="s">
        <v>372</v>
      </c>
      <c r="M10717" s="72" t="s">
        <v>163</v>
      </c>
    </row>
    <row r="10718" spans="2:13" x14ac:dyDescent="0.25">
      <c r="B10718" s="72" t="s">
        <v>143</v>
      </c>
      <c r="C10718" s="72" t="s">
        <v>144</v>
      </c>
      <c r="D10718" s="72" t="s">
        <v>12</v>
      </c>
      <c r="E10718" s="72" t="s">
        <v>154</v>
      </c>
      <c r="F10718" s="73">
        <v>-5490</v>
      </c>
      <c r="G10718" s="72" t="s">
        <v>14</v>
      </c>
      <c r="H10718" s="72" t="s">
        <v>155</v>
      </c>
      <c r="I10718" s="72" t="s">
        <v>16</v>
      </c>
      <c r="J10718" s="72" t="s">
        <v>18</v>
      </c>
      <c r="K10718" s="72" t="s">
        <v>33</v>
      </c>
      <c r="L10718" s="72" t="s">
        <v>362</v>
      </c>
      <c r="M10718" s="72"/>
    </row>
    <row r="10719" spans="2:13" x14ac:dyDescent="0.25">
      <c r="B10719" s="72" t="s">
        <v>143</v>
      </c>
      <c r="C10719" s="72" t="s">
        <v>144</v>
      </c>
      <c r="D10719" s="72" t="s">
        <v>12</v>
      </c>
      <c r="E10719" s="72" t="s">
        <v>154</v>
      </c>
      <c r="F10719" s="73">
        <v>-5971</v>
      </c>
      <c r="G10719" s="72" t="s">
        <v>14</v>
      </c>
      <c r="H10719" s="72" t="s">
        <v>155</v>
      </c>
      <c r="I10719" s="72" t="s">
        <v>16</v>
      </c>
      <c r="J10719" s="72" t="s">
        <v>18</v>
      </c>
      <c r="K10719" s="72" t="s">
        <v>33</v>
      </c>
      <c r="L10719" s="72" t="s">
        <v>348</v>
      </c>
      <c r="M10719" s="72"/>
    </row>
    <row r="10720" spans="2:13" x14ac:dyDescent="0.25">
      <c r="B10720" s="72" t="s">
        <v>143</v>
      </c>
      <c r="C10720" s="72" t="s">
        <v>144</v>
      </c>
      <c r="D10720" s="72" t="s">
        <v>12</v>
      </c>
      <c r="E10720" s="72" t="s">
        <v>282</v>
      </c>
      <c r="F10720" s="73">
        <v>-259</v>
      </c>
      <c r="G10720" s="72" t="s">
        <v>14</v>
      </c>
      <c r="H10720" s="72" t="s">
        <v>15</v>
      </c>
      <c r="I10720" s="72" t="s">
        <v>16</v>
      </c>
      <c r="J10720" s="72" t="s">
        <v>18</v>
      </c>
      <c r="K10720" s="72" t="s">
        <v>189</v>
      </c>
      <c r="L10720" s="72" t="s">
        <v>704</v>
      </c>
      <c r="M10720" s="72"/>
    </row>
    <row r="10721" spans="2:13" x14ac:dyDescent="0.25">
      <c r="B10721" s="72" t="s">
        <v>143</v>
      </c>
      <c r="C10721" s="72" t="s">
        <v>144</v>
      </c>
      <c r="D10721" s="72" t="s">
        <v>12</v>
      </c>
      <c r="E10721" s="72" t="s">
        <v>152</v>
      </c>
      <c r="F10721" s="73">
        <v>-32995</v>
      </c>
      <c r="G10721" s="72" t="s">
        <v>14</v>
      </c>
      <c r="H10721" s="72" t="s">
        <v>15</v>
      </c>
      <c r="I10721" s="72" t="s">
        <v>16</v>
      </c>
      <c r="J10721" s="72" t="s">
        <v>18</v>
      </c>
      <c r="K10721" s="72" t="s">
        <v>33</v>
      </c>
      <c r="L10721" s="72" t="s">
        <v>462</v>
      </c>
      <c r="M10721" s="72"/>
    </row>
    <row r="10722" spans="2:13" x14ac:dyDescent="0.25">
      <c r="B10722" s="72" t="s">
        <v>143</v>
      </c>
      <c r="C10722" s="72" t="s">
        <v>144</v>
      </c>
      <c r="D10722" s="72" t="s">
        <v>12</v>
      </c>
      <c r="E10722" s="72" t="s">
        <v>181</v>
      </c>
      <c r="F10722" s="73">
        <v>-1713</v>
      </c>
      <c r="G10722" s="72" t="s">
        <v>14</v>
      </c>
      <c r="H10722" s="72" t="s">
        <v>15</v>
      </c>
      <c r="I10722" s="72" t="s">
        <v>16</v>
      </c>
      <c r="J10722" s="72" t="s">
        <v>18</v>
      </c>
      <c r="K10722" s="72" t="s">
        <v>161</v>
      </c>
      <c r="L10722" s="72" t="s">
        <v>793</v>
      </c>
      <c r="M10722" s="72"/>
    </row>
    <row r="10723" spans="2:13" x14ac:dyDescent="0.25">
      <c r="B10723" s="72" t="s">
        <v>143</v>
      </c>
      <c r="C10723" s="72" t="s">
        <v>144</v>
      </c>
      <c r="D10723" s="72" t="s">
        <v>12</v>
      </c>
      <c r="E10723" s="72" t="s">
        <v>219</v>
      </c>
      <c r="F10723" s="73">
        <v>4</v>
      </c>
      <c r="G10723" s="72" t="s">
        <v>14</v>
      </c>
      <c r="H10723" s="72" t="s">
        <v>15</v>
      </c>
      <c r="I10723" s="72" t="s">
        <v>16</v>
      </c>
      <c r="J10723" s="72" t="s">
        <v>18</v>
      </c>
      <c r="K10723" s="72" t="s">
        <v>33</v>
      </c>
      <c r="L10723" s="72" t="s">
        <v>631</v>
      </c>
      <c r="M10723" s="72"/>
    </row>
    <row r="10724" spans="2:13" x14ac:dyDescent="0.25">
      <c r="B10724" s="72" t="s">
        <v>143</v>
      </c>
      <c r="C10724" s="72" t="s">
        <v>144</v>
      </c>
      <c r="D10724" s="72" t="s">
        <v>12</v>
      </c>
      <c r="E10724" s="72" t="s">
        <v>152</v>
      </c>
      <c r="F10724" s="73">
        <v>-460</v>
      </c>
      <c r="G10724" s="72" t="s">
        <v>14</v>
      </c>
      <c r="H10724" s="72" t="s">
        <v>155</v>
      </c>
      <c r="I10724" s="72" t="s">
        <v>16</v>
      </c>
      <c r="J10724" s="72" t="s">
        <v>18</v>
      </c>
      <c r="K10724" s="72" t="s">
        <v>33</v>
      </c>
      <c r="L10724" s="72" t="s">
        <v>443</v>
      </c>
      <c r="M10724" s="72"/>
    </row>
    <row r="10725" spans="2:13" x14ac:dyDescent="0.25">
      <c r="B10725" s="72" t="s">
        <v>143</v>
      </c>
      <c r="C10725" s="72" t="s">
        <v>144</v>
      </c>
      <c r="D10725" s="72" t="s">
        <v>12</v>
      </c>
      <c r="E10725" s="72" t="s">
        <v>164</v>
      </c>
      <c r="F10725" s="73">
        <v>-12528</v>
      </c>
      <c r="G10725" s="72" t="s">
        <v>14</v>
      </c>
      <c r="H10725" s="72" t="s">
        <v>15</v>
      </c>
      <c r="I10725" s="72" t="s">
        <v>16</v>
      </c>
      <c r="J10725" s="72" t="s">
        <v>18</v>
      </c>
      <c r="K10725" s="72" t="s">
        <v>21</v>
      </c>
      <c r="L10725" s="72" t="s">
        <v>178</v>
      </c>
      <c r="M10725" s="72"/>
    </row>
    <row r="10726" spans="2:13" x14ac:dyDescent="0.25">
      <c r="B10726" s="72" t="s">
        <v>143</v>
      </c>
      <c r="C10726" s="72" t="s">
        <v>144</v>
      </c>
      <c r="D10726" s="72" t="s">
        <v>12</v>
      </c>
      <c r="E10726" s="72" t="s">
        <v>219</v>
      </c>
      <c r="F10726" s="73">
        <v>137639</v>
      </c>
      <c r="G10726" s="72" t="s">
        <v>14</v>
      </c>
      <c r="H10726" s="72" t="s">
        <v>15</v>
      </c>
      <c r="I10726" s="72" t="s">
        <v>16</v>
      </c>
      <c r="J10726" s="72" t="s">
        <v>18</v>
      </c>
      <c r="K10726" s="72" t="s">
        <v>33</v>
      </c>
      <c r="L10726" s="72" t="s">
        <v>318</v>
      </c>
      <c r="M10726" s="72"/>
    </row>
    <row r="10727" spans="2:13" x14ac:dyDescent="0.25">
      <c r="B10727" s="72" t="s">
        <v>143</v>
      </c>
      <c r="C10727" s="72" t="s">
        <v>144</v>
      </c>
      <c r="D10727" s="72" t="s">
        <v>12</v>
      </c>
      <c r="E10727" s="72" t="s">
        <v>219</v>
      </c>
      <c r="F10727" s="73">
        <v>3266424</v>
      </c>
      <c r="G10727" s="72" t="s">
        <v>14</v>
      </c>
      <c r="H10727" s="72" t="s">
        <v>155</v>
      </c>
      <c r="I10727" s="72" t="s">
        <v>16</v>
      </c>
      <c r="J10727" s="72" t="s">
        <v>18</v>
      </c>
      <c r="K10727" s="72" t="s">
        <v>267</v>
      </c>
      <c r="L10727" s="72" t="s">
        <v>641</v>
      </c>
      <c r="M10727" s="72"/>
    </row>
    <row r="10728" spans="2:13" x14ac:dyDescent="0.25">
      <c r="B10728" s="72" t="s">
        <v>143</v>
      </c>
      <c r="C10728" s="72" t="s">
        <v>144</v>
      </c>
      <c r="D10728" s="72" t="s">
        <v>12</v>
      </c>
      <c r="E10728" s="72" t="s">
        <v>181</v>
      </c>
      <c r="F10728" s="73">
        <v>-38</v>
      </c>
      <c r="G10728" s="72" t="s">
        <v>14</v>
      </c>
      <c r="H10728" s="72" t="s">
        <v>15</v>
      </c>
      <c r="I10728" s="72" t="s">
        <v>16</v>
      </c>
      <c r="J10728" s="72" t="s">
        <v>18</v>
      </c>
      <c r="K10728" s="72" t="s">
        <v>24</v>
      </c>
      <c r="L10728" s="72" t="s">
        <v>655</v>
      </c>
      <c r="M10728" s="72"/>
    </row>
    <row r="10729" spans="2:13" x14ac:dyDescent="0.25">
      <c r="B10729" s="72" t="s">
        <v>143</v>
      </c>
      <c r="C10729" s="72" t="s">
        <v>144</v>
      </c>
      <c r="D10729" s="72" t="s">
        <v>12</v>
      </c>
      <c r="E10729" s="72" t="s">
        <v>199</v>
      </c>
      <c r="F10729" s="73">
        <v>159</v>
      </c>
      <c r="G10729" s="72" t="s">
        <v>31</v>
      </c>
      <c r="H10729" s="72" t="s">
        <v>15</v>
      </c>
      <c r="I10729" s="72" t="s">
        <v>16</v>
      </c>
      <c r="J10729" s="72" t="s">
        <v>32</v>
      </c>
      <c r="K10729" s="72" t="s">
        <v>147</v>
      </c>
      <c r="L10729" s="72" t="s">
        <v>440</v>
      </c>
      <c r="M10729" s="72"/>
    </row>
    <row r="10730" spans="2:13" x14ac:dyDescent="0.25">
      <c r="B10730" s="72" t="s">
        <v>143</v>
      </c>
      <c r="C10730" s="72" t="s">
        <v>144</v>
      </c>
      <c r="D10730" s="72" t="s">
        <v>12</v>
      </c>
      <c r="E10730" s="72" t="s">
        <v>160</v>
      </c>
      <c r="F10730" s="73">
        <v>59944</v>
      </c>
      <c r="G10730" s="72" t="s">
        <v>14</v>
      </c>
      <c r="H10730" s="72" t="s">
        <v>155</v>
      </c>
      <c r="I10730" s="72" t="s">
        <v>16</v>
      </c>
      <c r="J10730" s="72" t="s">
        <v>18</v>
      </c>
      <c r="K10730" s="72" t="s">
        <v>33</v>
      </c>
      <c r="L10730" s="72" t="s">
        <v>577</v>
      </c>
      <c r="M10730" s="72" t="s">
        <v>248</v>
      </c>
    </row>
    <row r="10731" spans="2:13" x14ac:dyDescent="0.25">
      <c r="B10731" s="72" t="s">
        <v>143</v>
      </c>
      <c r="C10731" s="72" t="s">
        <v>144</v>
      </c>
      <c r="D10731" s="72" t="s">
        <v>12</v>
      </c>
      <c r="E10731" s="72" t="s">
        <v>240</v>
      </c>
      <c r="F10731" s="73">
        <v>-67446</v>
      </c>
      <c r="G10731" s="72" t="s">
        <v>14</v>
      </c>
      <c r="H10731" s="72" t="s">
        <v>15</v>
      </c>
      <c r="I10731" s="72" t="s">
        <v>16</v>
      </c>
      <c r="J10731" s="72" t="s">
        <v>18</v>
      </c>
      <c r="K10731" s="72" t="s">
        <v>27</v>
      </c>
      <c r="L10731" s="72" t="s">
        <v>405</v>
      </c>
      <c r="M10731" s="72"/>
    </row>
    <row r="10732" spans="2:13" x14ac:dyDescent="0.25">
      <c r="B10732" s="72" t="s">
        <v>143</v>
      </c>
      <c r="C10732" s="72" t="s">
        <v>144</v>
      </c>
      <c r="D10732" s="72" t="s">
        <v>12</v>
      </c>
      <c r="E10732" s="72" t="s">
        <v>157</v>
      </c>
      <c r="F10732" s="73">
        <v>571355</v>
      </c>
      <c r="G10732" s="72" t="s">
        <v>14</v>
      </c>
      <c r="H10732" s="72" t="s">
        <v>15</v>
      </c>
      <c r="I10732" s="72" t="s">
        <v>16</v>
      </c>
      <c r="J10732" s="72" t="s">
        <v>18</v>
      </c>
      <c r="K10732" s="72" t="s">
        <v>33</v>
      </c>
      <c r="L10732" s="72" t="s">
        <v>212</v>
      </c>
      <c r="M10732" s="72" t="s">
        <v>322</v>
      </c>
    </row>
    <row r="10733" spans="2:13" x14ac:dyDescent="0.25">
      <c r="B10733" s="72" t="s">
        <v>143</v>
      </c>
      <c r="C10733" s="72" t="s">
        <v>144</v>
      </c>
      <c r="D10733" s="72" t="s">
        <v>12</v>
      </c>
      <c r="E10733" s="72" t="s">
        <v>280</v>
      </c>
      <c r="F10733" s="73">
        <v>111886</v>
      </c>
      <c r="G10733" s="72" t="s">
        <v>14</v>
      </c>
      <c r="H10733" s="72" t="s">
        <v>15</v>
      </c>
      <c r="I10733" s="72" t="s">
        <v>16</v>
      </c>
      <c r="J10733" s="72" t="s">
        <v>18</v>
      </c>
      <c r="K10733" s="72" t="s">
        <v>21</v>
      </c>
      <c r="L10733" s="72" t="s">
        <v>711</v>
      </c>
      <c r="M10733" s="72" t="s">
        <v>159</v>
      </c>
    </row>
    <row r="10734" spans="2:13" x14ac:dyDescent="0.25">
      <c r="B10734" s="72" t="s">
        <v>143</v>
      </c>
      <c r="C10734" s="72" t="s">
        <v>144</v>
      </c>
      <c r="D10734" s="72" t="s">
        <v>12</v>
      </c>
      <c r="E10734" s="72" t="s">
        <v>152</v>
      </c>
      <c r="F10734" s="73">
        <v>-71791</v>
      </c>
      <c r="G10734" s="72" t="s">
        <v>14</v>
      </c>
      <c r="H10734" s="72" t="s">
        <v>155</v>
      </c>
      <c r="I10734" s="72" t="s">
        <v>16</v>
      </c>
      <c r="J10734" s="72" t="s">
        <v>18</v>
      </c>
      <c r="K10734" s="72" t="s">
        <v>267</v>
      </c>
      <c r="L10734" s="72" t="s">
        <v>321</v>
      </c>
      <c r="M10734" s="72"/>
    </row>
    <row r="10735" spans="2:13" x14ac:dyDescent="0.25">
      <c r="B10735" s="72" t="s">
        <v>143</v>
      </c>
      <c r="C10735" s="72" t="s">
        <v>144</v>
      </c>
      <c r="D10735" s="72" t="s">
        <v>12</v>
      </c>
      <c r="E10735" s="72" t="s">
        <v>227</v>
      </c>
      <c r="F10735" s="73">
        <v>110183</v>
      </c>
      <c r="G10735" s="72" t="s">
        <v>14</v>
      </c>
      <c r="H10735" s="72" t="s">
        <v>15</v>
      </c>
      <c r="I10735" s="72" t="s">
        <v>16</v>
      </c>
      <c r="J10735" s="72" t="s">
        <v>18</v>
      </c>
      <c r="K10735" s="72" t="s">
        <v>147</v>
      </c>
      <c r="L10735" s="72" t="s">
        <v>477</v>
      </c>
      <c r="M10735" s="72" t="s">
        <v>191</v>
      </c>
    </row>
    <row r="10736" spans="2:13" x14ac:dyDescent="0.25">
      <c r="B10736" s="72" t="s">
        <v>143</v>
      </c>
      <c r="C10736" s="72" t="s">
        <v>144</v>
      </c>
      <c r="D10736" s="72" t="s">
        <v>12</v>
      </c>
      <c r="E10736" s="72" t="s">
        <v>237</v>
      </c>
      <c r="F10736" s="73">
        <v>102031</v>
      </c>
      <c r="G10736" s="72" t="s">
        <v>14</v>
      </c>
      <c r="H10736" s="72" t="s">
        <v>15</v>
      </c>
      <c r="I10736" s="72" t="s">
        <v>16</v>
      </c>
      <c r="J10736" s="72" t="s">
        <v>18</v>
      </c>
      <c r="K10736" s="72" t="s">
        <v>24</v>
      </c>
      <c r="L10736" s="72" t="s">
        <v>676</v>
      </c>
      <c r="M10736" s="72" t="s">
        <v>248</v>
      </c>
    </row>
    <row r="10737" spans="2:13" x14ac:dyDescent="0.25">
      <c r="B10737" s="72" t="s">
        <v>143</v>
      </c>
      <c r="C10737" s="72" t="s">
        <v>144</v>
      </c>
      <c r="D10737" s="72" t="s">
        <v>12</v>
      </c>
      <c r="E10737" s="72" t="s">
        <v>160</v>
      </c>
      <c r="F10737" s="73">
        <v>13013</v>
      </c>
      <c r="G10737" s="72" t="s">
        <v>14</v>
      </c>
      <c r="H10737" s="72" t="s">
        <v>15</v>
      </c>
      <c r="I10737" s="72" t="s">
        <v>16</v>
      </c>
      <c r="J10737" s="72" t="s">
        <v>18</v>
      </c>
      <c r="K10737" s="72" t="s">
        <v>147</v>
      </c>
      <c r="L10737" s="72" t="s">
        <v>476</v>
      </c>
      <c r="M10737" s="72" t="s">
        <v>191</v>
      </c>
    </row>
    <row r="10738" spans="2:13" x14ac:dyDescent="0.25">
      <c r="B10738" s="72" t="s">
        <v>143</v>
      </c>
      <c r="C10738" s="72" t="s">
        <v>144</v>
      </c>
      <c r="D10738" s="72" t="s">
        <v>12</v>
      </c>
      <c r="E10738" s="72" t="s">
        <v>145</v>
      </c>
      <c r="F10738" s="73">
        <v>-331259</v>
      </c>
      <c r="G10738" s="72" t="s">
        <v>14</v>
      </c>
      <c r="H10738" s="72" t="s">
        <v>15</v>
      </c>
      <c r="I10738" s="72" t="s">
        <v>16</v>
      </c>
      <c r="J10738" s="72" t="s">
        <v>18</v>
      </c>
      <c r="K10738" s="72" t="s">
        <v>147</v>
      </c>
      <c r="L10738" s="72" t="s">
        <v>378</v>
      </c>
      <c r="M10738" s="72"/>
    </row>
    <row r="10739" spans="2:13" x14ac:dyDescent="0.25">
      <c r="B10739" s="72" t="s">
        <v>143</v>
      </c>
      <c r="C10739" s="72" t="s">
        <v>144</v>
      </c>
      <c r="D10739" s="72" t="s">
        <v>12</v>
      </c>
      <c r="E10739" s="72" t="s">
        <v>280</v>
      </c>
      <c r="F10739" s="73">
        <v>45008</v>
      </c>
      <c r="G10739" s="72" t="s">
        <v>14</v>
      </c>
      <c r="H10739" s="72" t="s">
        <v>155</v>
      </c>
      <c r="I10739" s="72" t="s">
        <v>16</v>
      </c>
      <c r="J10739" s="72" t="s">
        <v>18</v>
      </c>
      <c r="K10739" s="72" t="s">
        <v>147</v>
      </c>
      <c r="L10739" s="72" t="s">
        <v>444</v>
      </c>
      <c r="M10739" s="72" t="s">
        <v>203</v>
      </c>
    </row>
    <row r="10740" spans="2:13" x14ac:dyDescent="0.25">
      <c r="B10740" s="72" t="s">
        <v>143</v>
      </c>
      <c r="C10740" s="72" t="s">
        <v>144</v>
      </c>
      <c r="D10740" s="72" t="s">
        <v>12</v>
      </c>
      <c r="E10740" s="72" t="s">
        <v>439</v>
      </c>
      <c r="F10740" s="73">
        <v>1129067</v>
      </c>
      <c r="G10740" s="72" t="s">
        <v>14</v>
      </c>
      <c r="H10740" s="72" t="s">
        <v>15</v>
      </c>
      <c r="I10740" s="72" t="s">
        <v>16</v>
      </c>
      <c r="J10740" s="72" t="s">
        <v>18</v>
      </c>
      <c r="K10740" s="72" t="s">
        <v>205</v>
      </c>
      <c r="L10740" s="72" t="s">
        <v>540</v>
      </c>
      <c r="M10740" s="72"/>
    </row>
    <row r="10741" spans="2:13" x14ac:dyDescent="0.25">
      <c r="B10741" s="72" t="s">
        <v>143</v>
      </c>
      <c r="C10741" s="72" t="s">
        <v>144</v>
      </c>
      <c r="D10741" s="72" t="s">
        <v>12</v>
      </c>
      <c r="E10741" s="72" t="s">
        <v>183</v>
      </c>
      <c r="F10741" s="73">
        <v>142446</v>
      </c>
      <c r="G10741" s="72" t="s">
        <v>14</v>
      </c>
      <c r="H10741" s="72" t="s">
        <v>155</v>
      </c>
      <c r="I10741" s="72" t="s">
        <v>16</v>
      </c>
      <c r="J10741" s="72" t="s">
        <v>18</v>
      </c>
      <c r="K10741" s="72" t="s">
        <v>33</v>
      </c>
      <c r="L10741" s="72" t="s">
        <v>256</v>
      </c>
      <c r="M10741" s="72" t="s">
        <v>186</v>
      </c>
    </row>
    <row r="10742" spans="2:13" x14ac:dyDescent="0.25">
      <c r="B10742" s="72" t="s">
        <v>143</v>
      </c>
      <c r="C10742" s="72" t="s">
        <v>144</v>
      </c>
      <c r="D10742" s="72" t="s">
        <v>12</v>
      </c>
      <c r="E10742" s="72" t="s">
        <v>199</v>
      </c>
      <c r="F10742" s="73">
        <v>293387</v>
      </c>
      <c r="G10742" s="72" t="s">
        <v>14</v>
      </c>
      <c r="H10742" s="72" t="s">
        <v>15</v>
      </c>
      <c r="I10742" s="72" t="s">
        <v>16</v>
      </c>
      <c r="J10742" s="72" t="s">
        <v>18</v>
      </c>
      <c r="K10742" s="72" t="s">
        <v>147</v>
      </c>
      <c r="L10742" s="72" t="s">
        <v>489</v>
      </c>
      <c r="M10742" s="72"/>
    </row>
    <row r="10743" spans="2:13" x14ac:dyDescent="0.25">
      <c r="B10743" s="72" t="s">
        <v>143</v>
      </c>
      <c r="C10743" s="72" t="s">
        <v>144</v>
      </c>
      <c r="D10743" s="72" t="s">
        <v>12</v>
      </c>
      <c r="E10743" s="72" t="s">
        <v>219</v>
      </c>
      <c r="F10743" s="73">
        <v>1363069</v>
      </c>
      <c r="G10743" s="72" t="s">
        <v>14</v>
      </c>
      <c r="H10743" s="72" t="s">
        <v>15</v>
      </c>
      <c r="I10743" s="72" t="s">
        <v>16</v>
      </c>
      <c r="J10743" s="72" t="s">
        <v>18</v>
      </c>
      <c r="K10743" s="72" t="s">
        <v>165</v>
      </c>
      <c r="L10743" s="72" t="s">
        <v>243</v>
      </c>
      <c r="M10743" s="72"/>
    </row>
    <row r="10744" spans="2:13" x14ac:dyDescent="0.25">
      <c r="B10744" s="72" t="s">
        <v>143</v>
      </c>
      <c r="C10744" s="72" t="s">
        <v>144</v>
      </c>
      <c r="D10744" s="72" t="s">
        <v>12</v>
      </c>
      <c r="E10744" s="72" t="s">
        <v>227</v>
      </c>
      <c r="F10744" s="73">
        <v>38291</v>
      </c>
      <c r="G10744" s="72" t="s">
        <v>14</v>
      </c>
      <c r="H10744" s="72" t="s">
        <v>15</v>
      </c>
      <c r="I10744" s="72" t="s">
        <v>16</v>
      </c>
      <c r="J10744" s="72" t="s">
        <v>18</v>
      </c>
      <c r="K10744" s="72" t="s">
        <v>267</v>
      </c>
      <c r="L10744" s="72" t="s">
        <v>313</v>
      </c>
      <c r="M10744" s="72" t="s">
        <v>163</v>
      </c>
    </row>
    <row r="10745" spans="2:13" x14ac:dyDescent="0.25">
      <c r="B10745" s="72" t="s">
        <v>143</v>
      </c>
      <c r="C10745" s="72" t="s">
        <v>144</v>
      </c>
      <c r="D10745" s="72" t="s">
        <v>12</v>
      </c>
      <c r="E10745" s="72" t="s">
        <v>197</v>
      </c>
      <c r="F10745" s="73">
        <v>143661</v>
      </c>
      <c r="G10745" s="72" t="s">
        <v>14</v>
      </c>
      <c r="H10745" s="72" t="s">
        <v>15</v>
      </c>
      <c r="I10745" s="72" t="s">
        <v>136</v>
      </c>
      <c r="J10745" s="72" t="s">
        <v>18</v>
      </c>
      <c r="K10745" s="72" t="s">
        <v>184</v>
      </c>
      <c r="L10745" s="72" t="s">
        <v>639</v>
      </c>
      <c r="M10745" s="72" t="s">
        <v>191</v>
      </c>
    </row>
    <row r="10746" spans="2:13" x14ac:dyDescent="0.25">
      <c r="B10746" s="72" t="s">
        <v>143</v>
      </c>
      <c r="C10746" s="72" t="s">
        <v>144</v>
      </c>
      <c r="D10746" s="72" t="s">
        <v>12</v>
      </c>
      <c r="E10746" s="72" t="s">
        <v>199</v>
      </c>
      <c r="F10746" s="73">
        <v>7718</v>
      </c>
      <c r="G10746" s="72" t="s">
        <v>14</v>
      </c>
      <c r="H10746" s="72" t="s">
        <v>155</v>
      </c>
      <c r="I10746" s="72" t="s">
        <v>136</v>
      </c>
      <c r="J10746" s="72" t="s">
        <v>18</v>
      </c>
      <c r="K10746" s="72" t="s">
        <v>21</v>
      </c>
      <c r="L10746" s="72" t="s">
        <v>457</v>
      </c>
      <c r="M10746" s="72"/>
    </row>
    <row r="10747" spans="2:13" x14ac:dyDescent="0.25">
      <c r="B10747" s="72" t="s">
        <v>143</v>
      </c>
      <c r="C10747" s="72" t="s">
        <v>144</v>
      </c>
      <c r="D10747" s="72" t="s">
        <v>12</v>
      </c>
      <c r="E10747" s="72" t="s">
        <v>219</v>
      </c>
      <c r="F10747" s="73">
        <v>29056</v>
      </c>
      <c r="G10747" s="72" t="s">
        <v>14</v>
      </c>
      <c r="H10747" s="72" t="s">
        <v>155</v>
      </c>
      <c r="I10747" s="72" t="s">
        <v>16</v>
      </c>
      <c r="J10747" s="72" t="s">
        <v>18</v>
      </c>
      <c r="K10747" s="72" t="s">
        <v>33</v>
      </c>
      <c r="L10747" s="72" t="s">
        <v>403</v>
      </c>
      <c r="M10747" s="72"/>
    </row>
    <row r="10748" spans="2:13" x14ac:dyDescent="0.25">
      <c r="B10748" s="72" t="s">
        <v>143</v>
      </c>
      <c r="C10748" s="72" t="s">
        <v>144</v>
      </c>
      <c r="D10748" s="72" t="s">
        <v>12</v>
      </c>
      <c r="E10748" s="72" t="s">
        <v>177</v>
      </c>
      <c r="F10748" s="73">
        <v>46972</v>
      </c>
      <c r="G10748" s="72" t="s">
        <v>14</v>
      </c>
      <c r="H10748" s="72" t="s">
        <v>155</v>
      </c>
      <c r="I10748" s="72" t="s">
        <v>16</v>
      </c>
      <c r="J10748" s="72" t="s">
        <v>18</v>
      </c>
      <c r="K10748" s="72" t="s">
        <v>33</v>
      </c>
      <c r="L10748" s="72" t="s">
        <v>314</v>
      </c>
      <c r="M10748" s="72"/>
    </row>
    <row r="10749" spans="2:13" x14ac:dyDescent="0.25">
      <c r="B10749" s="72" t="s">
        <v>143</v>
      </c>
      <c r="C10749" s="72" t="s">
        <v>144</v>
      </c>
      <c r="D10749" s="72" t="s">
        <v>12</v>
      </c>
      <c r="E10749" s="72" t="s">
        <v>188</v>
      </c>
      <c r="F10749" s="73">
        <v>158796</v>
      </c>
      <c r="G10749" s="72" t="s">
        <v>14</v>
      </c>
      <c r="H10749" s="72" t="s">
        <v>15</v>
      </c>
      <c r="I10749" s="72" t="s">
        <v>16</v>
      </c>
      <c r="J10749" s="72" t="s">
        <v>18</v>
      </c>
      <c r="K10749" s="72" t="s">
        <v>214</v>
      </c>
      <c r="L10749" s="72" t="s">
        <v>400</v>
      </c>
      <c r="M10749" s="72" t="s">
        <v>163</v>
      </c>
    </row>
    <row r="10750" spans="2:13" x14ac:dyDescent="0.25">
      <c r="B10750" s="72" t="s">
        <v>143</v>
      </c>
      <c r="C10750" s="72" t="s">
        <v>144</v>
      </c>
      <c r="D10750" s="72" t="s">
        <v>12</v>
      </c>
      <c r="E10750" s="72" t="s">
        <v>201</v>
      </c>
      <c r="F10750" s="73">
        <v>254795</v>
      </c>
      <c r="G10750" s="72" t="s">
        <v>14</v>
      </c>
      <c r="H10750" s="72" t="s">
        <v>15</v>
      </c>
      <c r="I10750" s="72" t="s">
        <v>16</v>
      </c>
      <c r="J10750" s="72" t="s">
        <v>18</v>
      </c>
      <c r="K10750" s="72" t="s">
        <v>27</v>
      </c>
      <c r="L10750" s="72" t="s">
        <v>405</v>
      </c>
      <c r="M10750" s="72" t="s">
        <v>203</v>
      </c>
    </row>
    <row r="10751" spans="2:13" x14ac:dyDescent="0.25">
      <c r="B10751" s="72" t="s">
        <v>143</v>
      </c>
      <c r="C10751" s="72" t="s">
        <v>144</v>
      </c>
      <c r="D10751" s="72" t="s">
        <v>12</v>
      </c>
      <c r="E10751" s="72" t="s">
        <v>282</v>
      </c>
      <c r="F10751" s="73">
        <v>-5245</v>
      </c>
      <c r="G10751" s="72" t="s">
        <v>14</v>
      </c>
      <c r="H10751" s="72" t="s">
        <v>15</v>
      </c>
      <c r="I10751" s="72" t="s">
        <v>136</v>
      </c>
      <c r="J10751" s="72" t="s">
        <v>18</v>
      </c>
      <c r="K10751" s="72" t="s">
        <v>27</v>
      </c>
      <c r="L10751" s="72" t="s">
        <v>28</v>
      </c>
      <c r="M10751" s="72"/>
    </row>
    <row r="10752" spans="2:13" x14ac:dyDescent="0.25">
      <c r="B10752" s="72" t="s">
        <v>143</v>
      </c>
      <c r="C10752" s="72" t="s">
        <v>144</v>
      </c>
      <c r="D10752" s="72" t="s">
        <v>12</v>
      </c>
      <c r="E10752" s="72" t="s">
        <v>229</v>
      </c>
      <c r="F10752" s="73">
        <v>-138131</v>
      </c>
      <c r="G10752" s="72" t="s">
        <v>14</v>
      </c>
      <c r="H10752" s="72" t="s">
        <v>155</v>
      </c>
      <c r="I10752" s="72" t="s">
        <v>16</v>
      </c>
      <c r="J10752" s="72" t="s">
        <v>18</v>
      </c>
      <c r="K10752" s="72" t="s">
        <v>147</v>
      </c>
      <c r="L10752" s="72" t="s">
        <v>158</v>
      </c>
      <c r="M10752" s="72"/>
    </row>
    <row r="10753" spans="2:13" x14ac:dyDescent="0.25">
      <c r="B10753" s="72" t="s">
        <v>143</v>
      </c>
      <c r="C10753" s="72" t="s">
        <v>144</v>
      </c>
      <c r="D10753" s="72" t="s">
        <v>12</v>
      </c>
      <c r="E10753" s="72" t="s">
        <v>201</v>
      </c>
      <c r="F10753" s="73">
        <v>216488</v>
      </c>
      <c r="G10753" s="72" t="s">
        <v>14</v>
      </c>
      <c r="H10753" s="72" t="s">
        <v>15</v>
      </c>
      <c r="I10753" s="72" t="s">
        <v>16</v>
      </c>
      <c r="J10753" s="72" t="s">
        <v>18</v>
      </c>
      <c r="K10753" s="72" t="s">
        <v>161</v>
      </c>
      <c r="L10753" s="72" t="s">
        <v>341</v>
      </c>
      <c r="M10753" s="72" t="s">
        <v>322</v>
      </c>
    </row>
    <row r="10754" spans="2:13" x14ac:dyDescent="0.25">
      <c r="B10754" s="72" t="s">
        <v>143</v>
      </c>
      <c r="C10754" s="72" t="s">
        <v>144</v>
      </c>
      <c r="D10754" s="72" t="s">
        <v>12</v>
      </c>
      <c r="E10754" s="72" t="s">
        <v>177</v>
      </c>
      <c r="F10754" s="73">
        <v>24671</v>
      </c>
      <c r="G10754" s="72" t="s">
        <v>14</v>
      </c>
      <c r="H10754" s="72" t="s">
        <v>155</v>
      </c>
      <c r="I10754" s="72" t="s">
        <v>16</v>
      </c>
      <c r="J10754" s="72" t="s">
        <v>18</v>
      </c>
      <c r="K10754" s="72" t="s">
        <v>33</v>
      </c>
      <c r="L10754" s="72" t="s">
        <v>232</v>
      </c>
      <c r="M10754" s="72"/>
    </row>
    <row r="10755" spans="2:13" x14ac:dyDescent="0.25">
      <c r="B10755" s="72" t="s">
        <v>143</v>
      </c>
      <c r="C10755" s="72" t="s">
        <v>144</v>
      </c>
      <c r="D10755" s="72" t="s">
        <v>12</v>
      </c>
      <c r="E10755" s="72" t="s">
        <v>227</v>
      </c>
      <c r="F10755" s="73">
        <v>59319</v>
      </c>
      <c r="G10755" s="72" t="s">
        <v>14</v>
      </c>
      <c r="H10755" s="72" t="s">
        <v>15</v>
      </c>
      <c r="I10755" s="72" t="s">
        <v>16</v>
      </c>
      <c r="J10755" s="72" t="s">
        <v>18</v>
      </c>
      <c r="K10755" s="72" t="s">
        <v>147</v>
      </c>
      <c r="L10755" s="72" t="s">
        <v>369</v>
      </c>
      <c r="M10755" s="72" t="s">
        <v>191</v>
      </c>
    </row>
    <row r="10756" spans="2:13" x14ac:dyDescent="0.25">
      <c r="B10756" s="72" t="s">
        <v>143</v>
      </c>
      <c r="C10756" s="72" t="s">
        <v>144</v>
      </c>
      <c r="D10756" s="72" t="s">
        <v>12</v>
      </c>
      <c r="E10756" s="72" t="s">
        <v>177</v>
      </c>
      <c r="F10756" s="73">
        <v>26943</v>
      </c>
      <c r="G10756" s="72" t="s">
        <v>14</v>
      </c>
      <c r="H10756" s="72" t="s">
        <v>15</v>
      </c>
      <c r="I10756" s="72" t="s">
        <v>16</v>
      </c>
      <c r="J10756" s="72" t="s">
        <v>18</v>
      </c>
      <c r="K10756" s="72" t="s">
        <v>257</v>
      </c>
      <c r="L10756" s="72" t="s">
        <v>806</v>
      </c>
      <c r="M10756" s="72"/>
    </row>
    <row r="10757" spans="2:13" x14ac:dyDescent="0.25">
      <c r="B10757" s="72" t="s">
        <v>143</v>
      </c>
      <c r="C10757" s="72" t="s">
        <v>144</v>
      </c>
      <c r="D10757" s="72" t="s">
        <v>12</v>
      </c>
      <c r="E10757" s="72" t="s">
        <v>199</v>
      </c>
      <c r="F10757" s="73">
        <v>90733</v>
      </c>
      <c r="G10757" s="72" t="s">
        <v>14</v>
      </c>
      <c r="H10757" s="72" t="s">
        <v>155</v>
      </c>
      <c r="I10757" s="72" t="s">
        <v>16</v>
      </c>
      <c r="J10757" s="72" t="s">
        <v>18</v>
      </c>
      <c r="K10757" s="72" t="s">
        <v>147</v>
      </c>
      <c r="L10757" s="72" t="s">
        <v>444</v>
      </c>
      <c r="M10757" s="72"/>
    </row>
    <row r="10758" spans="2:13" x14ac:dyDescent="0.25">
      <c r="B10758" s="72" t="s">
        <v>143</v>
      </c>
      <c r="C10758" s="72" t="s">
        <v>144</v>
      </c>
      <c r="D10758" s="72" t="s">
        <v>12</v>
      </c>
      <c r="E10758" s="72" t="s">
        <v>760</v>
      </c>
      <c r="F10758" s="73">
        <v>-2316</v>
      </c>
      <c r="G10758" s="72" t="s">
        <v>31</v>
      </c>
      <c r="H10758" s="72" t="s">
        <v>15</v>
      </c>
      <c r="I10758" s="72" t="s">
        <v>16</v>
      </c>
      <c r="J10758" s="72" t="s">
        <v>18</v>
      </c>
      <c r="K10758" s="72"/>
      <c r="L10758" s="72"/>
      <c r="M10758" s="72"/>
    </row>
    <row r="10759" spans="2:13" x14ac:dyDescent="0.25">
      <c r="B10759" s="72" t="s">
        <v>143</v>
      </c>
      <c r="C10759" s="72" t="s">
        <v>144</v>
      </c>
      <c r="D10759" s="72" t="s">
        <v>12</v>
      </c>
      <c r="E10759" s="72" t="s">
        <v>188</v>
      </c>
      <c r="F10759" s="73">
        <v>624603</v>
      </c>
      <c r="G10759" s="72" t="s">
        <v>14</v>
      </c>
      <c r="H10759" s="72" t="s">
        <v>155</v>
      </c>
      <c r="I10759" s="72" t="s">
        <v>16</v>
      </c>
      <c r="J10759" s="72" t="s">
        <v>18</v>
      </c>
      <c r="K10759" s="72" t="s">
        <v>33</v>
      </c>
      <c r="L10759" s="72" t="s">
        <v>727</v>
      </c>
      <c r="M10759" s="72" t="s">
        <v>151</v>
      </c>
    </row>
    <row r="10760" spans="2:13" x14ac:dyDescent="0.25">
      <c r="B10760" s="72" t="s">
        <v>143</v>
      </c>
      <c r="C10760" s="72" t="s">
        <v>144</v>
      </c>
      <c r="D10760" s="72" t="s">
        <v>12</v>
      </c>
      <c r="E10760" s="72" t="s">
        <v>181</v>
      </c>
      <c r="F10760" s="73">
        <v>-139</v>
      </c>
      <c r="G10760" s="72" t="s">
        <v>14</v>
      </c>
      <c r="H10760" s="72" t="s">
        <v>15</v>
      </c>
      <c r="I10760" s="72" t="s">
        <v>16</v>
      </c>
      <c r="J10760" s="72" t="s">
        <v>18</v>
      </c>
      <c r="K10760" s="72" t="s">
        <v>147</v>
      </c>
      <c r="L10760" s="72" t="s">
        <v>236</v>
      </c>
      <c r="M10760" s="72"/>
    </row>
    <row r="10761" spans="2:13" x14ac:dyDescent="0.25">
      <c r="B10761" s="72" t="s">
        <v>143</v>
      </c>
      <c r="C10761" s="72" t="s">
        <v>144</v>
      </c>
      <c r="D10761" s="72" t="s">
        <v>12</v>
      </c>
      <c r="E10761" s="72" t="s">
        <v>160</v>
      </c>
      <c r="F10761" s="73">
        <v>44699</v>
      </c>
      <c r="G10761" s="72" t="s">
        <v>14</v>
      </c>
      <c r="H10761" s="72" t="s">
        <v>15</v>
      </c>
      <c r="I10761" s="72" t="s">
        <v>16</v>
      </c>
      <c r="J10761" s="72" t="s">
        <v>18</v>
      </c>
      <c r="K10761" s="72" t="s">
        <v>168</v>
      </c>
      <c r="L10761" s="72" t="s">
        <v>744</v>
      </c>
      <c r="M10761" s="72" t="s">
        <v>248</v>
      </c>
    </row>
    <row r="10762" spans="2:13" x14ac:dyDescent="0.25">
      <c r="B10762" s="72" t="s">
        <v>143</v>
      </c>
      <c r="C10762" s="72" t="s">
        <v>144</v>
      </c>
      <c r="D10762" s="72" t="s">
        <v>12</v>
      </c>
      <c r="E10762" s="72" t="s">
        <v>177</v>
      </c>
      <c r="F10762" s="73">
        <v>987</v>
      </c>
      <c r="G10762" s="72" t="s">
        <v>14</v>
      </c>
      <c r="H10762" s="72" t="s">
        <v>15</v>
      </c>
      <c r="I10762" s="72" t="s">
        <v>16</v>
      </c>
      <c r="J10762" s="72" t="s">
        <v>18</v>
      </c>
      <c r="K10762" s="72" t="s">
        <v>184</v>
      </c>
      <c r="L10762" s="72" t="s">
        <v>222</v>
      </c>
      <c r="M10762" s="72"/>
    </row>
    <row r="10763" spans="2:13" x14ac:dyDescent="0.25">
      <c r="B10763" s="72" t="s">
        <v>143</v>
      </c>
      <c r="C10763" s="72" t="s">
        <v>144</v>
      </c>
      <c r="D10763" s="72" t="s">
        <v>12</v>
      </c>
      <c r="E10763" s="72" t="s">
        <v>181</v>
      </c>
      <c r="F10763" s="73">
        <v>-627</v>
      </c>
      <c r="G10763" s="72" t="s">
        <v>14</v>
      </c>
      <c r="H10763" s="72" t="s">
        <v>15</v>
      </c>
      <c r="I10763" s="72" t="s">
        <v>16</v>
      </c>
      <c r="J10763" s="72" t="s">
        <v>18</v>
      </c>
      <c r="K10763" s="72" t="s">
        <v>245</v>
      </c>
      <c r="L10763" s="72" t="s">
        <v>701</v>
      </c>
      <c r="M10763" s="72"/>
    </row>
    <row r="10764" spans="2:13" x14ac:dyDescent="0.25">
      <c r="B10764" s="72" t="s">
        <v>143</v>
      </c>
      <c r="C10764" s="72" t="s">
        <v>144</v>
      </c>
      <c r="D10764" s="72" t="s">
        <v>12</v>
      </c>
      <c r="E10764" s="72" t="s">
        <v>227</v>
      </c>
      <c r="F10764" s="73">
        <v>23981</v>
      </c>
      <c r="G10764" s="72" t="s">
        <v>14</v>
      </c>
      <c r="H10764" s="72" t="s">
        <v>15</v>
      </c>
      <c r="I10764" s="72" t="s">
        <v>16</v>
      </c>
      <c r="J10764" s="72" t="s">
        <v>18</v>
      </c>
      <c r="K10764" s="72" t="s">
        <v>147</v>
      </c>
      <c r="L10764" s="72" t="s">
        <v>235</v>
      </c>
      <c r="M10764" s="72" t="s">
        <v>151</v>
      </c>
    </row>
    <row r="10765" spans="2:13" x14ac:dyDescent="0.25">
      <c r="B10765" s="72" t="s">
        <v>143</v>
      </c>
      <c r="C10765" s="72" t="s">
        <v>144</v>
      </c>
      <c r="D10765" s="72" t="s">
        <v>12</v>
      </c>
      <c r="E10765" s="72" t="s">
        <v>197</v>
      </c>
      <c r="F10765" s="73">
        <v>158752</v>
      </c>
      <c r="G10765" s="72" t="s">
        <v>14</v>
      </c>
      <c r="H10765" s="72" t="s">
        <v>155</v>
      </c>
      <c r="I10765" s="72" t="s">
        <v>16</v>
      </c>
      <c r="J10765" s="72" t="s">
        <v>18</v>
      </c>
      <c r="K10765" s="72" t="s">
        <v>147</v>
      </c>
      <c r="L10765" s="72" t="s">
        <v>433</v>
      </c>
      <c r="M10765" s="72" t="s">
        <v>248</v>
      </c>
    </row>
    <row r="10766" spans="2:13" x14ac:dyDescent="0.25">
      <c r="B10766" s="72" t="s">
        <v>143</v>
      </c>
      <c r="C10766" s="72" t="s">
        <v>144</v>
      </c>
      <c r="D10766" s="72" t="s">
        <v>12</v>
      </c>
      <c r="E10766" s="72" t="s">
        <v>280</v>
      </c>
      <c r="F10766" s="73">
        <v>86783</v>
      </c>
      <c r="G10766" s="72" t="s">
        <v>14</v>
      </c>
      <c r="H10766" s="72" t="s">
        <v>155</v>
      </c>
      <c r="I10766" s="72" t="s">
        <v>16</v>
      </c>
      <c r="J10766" s="72" t="s">
        <v>18</v>
      </c>
      <c r="K10766" s="72" t="s">
        <v>33</v>
      </c>
      <c r="L10766" s="72" t="s">
        <v>256</v>
      </c>
      <c r="M10766" s="72" t="s">
        <v>159</v>
      </c>
    </row>
    <row r="10767" spans="2:13" x14ac:dyDescent="0.25">
      <c r="B10767" s="72" t="s">
        <v>143</v>
      </c>
      <c r="C10767" s="72" t="s">
        <v>144</v>
      </c>
      <c r="D10767" s="72" t="s">
        <v>12</v>
      </c>
      <c r="E10767" s="72" t="s">
        <v>188</v>
      </c>
      <c r="F10767" s="73">
        <v>5079</v>
      </c>
      <c r="G10767" s="72" t="s">
        <v>14</v>
      </c>
      <c r="H10767" s="72" t="s">
        <v>15</v>
      </c>
      <c r="I10767" s="72" t="s">
        <v>16</v>
      </c>
      <c r="J10767" s="72" t="s">
        <v>18</v>
      </c>
      <c r="K10767" s="72" t="s">
        <v>214</v>
      </c>
      <c r="L10767" s="72" t="s">
        <v>840</v>
      </c>
      <c r="M10767" s="72" t="s">
        <v>163</v>
      </c>
    </row>
    <row r="10768" spans="2:13" x14ac:dyDescent="0.25">
      <c r="B10768" s="72" t="s">
        <v>143</v>
      </c>
      <c r="C10768" s="72" t="s">
        <v>144</v>
      </c>
      <c r="D10768" s="72" t="s">
        <v>12</v>
      </c>
      <c r="E10768" s="72" t="s">
        <v>237</v>
      </c>
      <c r="F10768" s="73">
        <v>2030582</v>
      </c>
      <c r="G10768" s="72" t="s">
        <v>14</v>
      </c>
      <c r="H10768" s="72" t="s">
        <v>15</v>
      </c>
      <c r="I10768" s="72" t="s">
        <v>16</v>
      </c>
      <c r="J10768" s="72" t="s">
        <v>18</v>
      </c>
      <c r="K10768" s="72" t="s">
        <v>147</v>
      </c>
      <c r="L10768" s="72" t="s">
        <v>374</v>
      </c>
      <c r="M10768" s="72" t="s">
        <v>186</v>
      </c>
    </row>
    <row r="10769" spans="2:13" x14ac:dyDescent="0.25">
      <c r="B10769" s="72" t="s">
        <v>143</v>
      </c>
      <c r="C10769" s="72" t="s">
        <v>144</v>
      </c>
      <c r="D10769" s="72" t="s">
        <v>12</v>
      </c>
      <c r="E10769" s="72" t="s">
        <v>188</v>
      </c>
      <c r="F10769" s="73">
        <v>170078</v>
      </c>
      <c r="G10769" s="72" t="s">
        <v>14</v>
      </c>
      <c r="H10769" s="72" t="s">
        <v>155</v>
      </c>
      <c r="I10769" s="72" t="s">
        <v>16</v>
      </c>
      <c r="J10769" s="72" t="s">
        <v>18</v>
      </c>
      <c r="K10769" s="72" t="s">
        <v>147</v>
      </c>
      <c r="L10769" s="72" t="s">
        <v>208</v>
      </c>
      <c r="M10769" s="72" t="s">
        <v>248</v>
      </c>
    </row>
    <row r="10770" spans="2:13" x14ac:dyDescent="0.25">
      <c r="B10770" s="72" t="s">
        <v>143</v>
      </c>
      <c r="C10770" s="72" t="s">
        <v>144</v>
      </c>
      <c r="D10770" s="72" t="s">
        <v>12</v>
      </c>
      <c r="E10770" s="72" t="s">
        <v>177</v>
      </c>
      <c r="F10770" s="73">
        <v>2</v>
      </c>
      <c r="G10770" s="72" t="s">
        <v>14</v>
      </c>
      <c r="H10770" s="72" t="s">
        <v>15</v>
      </c>
      <c r="I10770" s="72" t="s">
        <v>16</v>
      </c>
      <c r="J10770" s="72" t="s">
        <v>18</v>
      </c>
      <c r="K10770" s="72" t="s">
        <v>33</v>
      </c>
      <c r="L10770" s="72" t="s">
        <v>286</v>
      </c>
      <c r="M10770" s="72"/>
    </row>
    <row r="10771" spans="2:13" x14ac:dyDescent="0.25">
      <c r="B10771" s="72" t="s">
        <v>143</v>
      </c>
      <c r="C10771" s="72" t="s">
        <v>144</v>
      </c>
      <c r="D10771" s="72" t="s">
        <v>12</v>
      </c>
      <c r="E10771" s="72" t="s">
        <v>152</v>
      </c>
      <c r="F10771" s="73">
        <v>-1468</v>
      </c>
      <c r="G10771" s="72" t="s">
        <v>14</v>
      </c>
      <c r="H10771" s="72" t="s">
        <v>15</v>
      </c>
      <c r="I10771" s="72" t="s">
        <v>16</v>
      </c>
      <c r="J10771" s="72" t="s">
        <v>18</v>
      </c>
      <c r="K10771" s="72" t="s">
        <v>33</v>
      </c>
      <c r="L10771" s="72" t="s">
        <v>521</v>
      </c>
      <c r="M10771" s="72"/>
    </row>
    <row r="10772" spans="2:13" x14ac:dyDescent="0.25">
      <c r="B10772" s="72" t="s">
        <v>143</v>
      </c>
      <c r="C10772" s="72" t="s">
        <v>144</v>
      </c>
      <c r="D10772" s="72" t="s">
        <v>12</v>
      </c>
      <c r="E10772" s="72" t="s">
        <v>154</v>
      </c>
      <c r="F10772" s="73">
        <v>-4123</v>
      </c>
      <c r="G10772" s="72" t="s">
        <v>14</v>
      </c>
      <c r="H10772" s="72" t="s">
        <v>155</v>
      </c>
      <c r="I10772" s="72" t="s">
        <v>16</v>
      </c>
      <c r="J10772" s="72" t="s">
        <v>18</v>
      </c>
      <c r="K10772" s="72" t="s">
        <v>33</v>
      </c>
      <c r="L10772" s="72" t="s">
        <v>617</v>
      </c>
      <c r="M10772" s="72"/>
    </row>
    <row r="10773" spans="2:13" x14ac:dyDescent="0.25">
      <c r="B10773" s="72" t="s">
        <v>143</v>
      </c>
      <c r="C10773" s="72" t="s">
        <v>144</v>
      </c>
      <c r="D10773" s="72" t="s">
        <v>12</v>
      </c>
      <c r="E10773" s="72" t="s">
        <v>181</v>
      </c>
      <c r="F10773" s="73">
        <v>-21562</v>
      </c>
      <c r="G10773" s="72" t="s">
        <v>14</v>
      </c>
      <c r="H10773" s="72" t="s">
        <v>15</v>
      </c>
      <c r="I10773" s="72" t="s">
        <v>16</v>
      </c>
      <c r="J10773" s="72" t="s">
        <v>18</v>
      </c>
      <c r="K10773" s="72" t="s">
        <v>21</v>
      </c>
      <c r="L10773" s="72" t="s">
        <v>711</v>
      </c>
      <c r="M10773" s="72"/>
    </row>
    <row r="10774" spans="2:13" x14ac:dyDescent="0.25">
      <c r="B10774" s="72" t="s">
        <v>143</v>
      </c>
      <c r="C10774" s="72" t="s">
        <v>144</v>
      </c>
      <c r="D10774" s="72" t="s">
        <v>12</v>
      </c>
      <c r="E10774" s="72" t="s">
        <v>145</v>
      </c>
      <c r="F10774" s="73">
        <v>-6423</v>
      </c>
      <c r="G10774" s="72" t="s">
        <v>14</v>
      </c>
      <c r="H10774" s="72" t="s">
        <v>15</v>
      </c>
      <c r="I10774" s="72" t="s">
        <v>136</v>
      </c>
      <c r="J10774" s="72" t="s">
        <v>18</v>
      </c>
      <c r="K10774" s="72" t="s">
        <v>21</v>
      </c>
      <c r="L10774" s="72" t="s">
        <v>272</v>
      </c>
      <c r="M10774" s="72"/>
    </row>
    <row r="10775" spans="2:13" x14ac:dyDescent="0.25">
      <c r="B10775" s="72" t="s">
        <v>143</v>
      </c>
      <c r="C10775" s="72" t="s">
        <v>144</v>
      </c>
      <c r="D10775" s="72" t="s">
        <v>12</v>
      </c>
      <c r="E10775" s="72" t="s">
        <v>219</v>
      </c>
      <c r="F10775" s="73">
        <v>626394</v>
      </c>
      <c r="G10775" s="72" t="s">
        <v>14</v>
      </c>
      <c r="H10775" s="72" t="s">
        <v>15</v>
      </c>
      <c r="I10775" s="72" t="s">
        <v>16</v>
      </c>
      <c r="J10775" s="72" t="s">
        <v>18</v>
      </c>
      <c r="K10775" s="72" t="s">
        <v>189</v>
      </c>
      <c r="L10775" s="72" t="s">
        <v>618</v>
      </c>
      <c r="M10775" s="72"/>
    </row>
    <row r="10776" spans="2:13" x14ac:dyDescent="0.25">
      <c r="B10776" s="72" t="s">
        <v>143</v>
      </c>
      <c r="C10776" s="72" t="s">
        <v>144</v>
      </c>
      <c r="D10776" s="72" t="s">
        <v>12</v>
      </c>
      <c r="E10776" s="72" t="s">
        <v>244</v>
      </c>
      <c r="F10776" s="73">
        <v>46347</v>
      </c>
      <c r="G10776" s="72" t="s">
        <v>14</v>
      </c>
      <c r="H10776" s="72" t="s">
        <v>155</v>
      </c>
      <c r="I10776" s="72" t="s">
        <v>16</v>
      </c>
      <c r="J10776" s="72" t="s">
        <v>18</v>
      </c>
      <c r="K10776" s="72" t="s">
        <v>33</v>
      </c>
      <c r="L10776" s="72" t="s">
        <v>232</v>
      </c>
      <c r="M10776" s="72" t="s">
        <v>186</v>
      </c>
    </row>
    <row r="10777" spans="2:13" x14ac:dyDescent="0.25">
      <c r="B10777" s="72" t="s">
        <v>143</v>
      </c>
      <c r="C10777" s="72" t="s">
        <v>144</v>
      </c>
      <c r="D10777" s="72" t="s">
        <v>12</v>
      </c>
      <c r="E10777" s="72" t="s">
        <v>181</v>
      </c>
      <c r="F10777" s="73">
        <v>-403</v>
      </c>
      <c r="G10777" s="72" t="s">
        <v>14</v>
      </c>
      <c r="H10777" s="72" t="s">
        <v>15</v>
      </c>
      <c r="I10777" s="72" t="s">
        <v>16</v>
      </c>
      <c r="J10777" s="72" t="s">
        <v>18</v>
      </c>
      <c r="K10777" s="72" t="s">
        <v>33</v>
      </c>
      <c r="L10777" s="72" t="s">
        <v>239</v>
      </c>
      <c r="M10777" s="72"/>
    </row>
    <row r="10778" spans="2:13" x14ac:dyDescent="0.25">
      <c r="B10778" s="72" t="s">
        <v>143</v>
      </c>
      <c r="C10778" s="72" t="s">
        <v>144</v>
      </c>
      <c r="D10778" s="72" t="s">
        <v>12</v>
      </c>
      <c r="E10778" s="72" t="s">
        <v>177</v>
      </c>
      <c r="F10778" s="73">
        <v>63232</v>
      </c>
      <c r="G10778" s="72" t="s">
        <v>14</v>
      </c>
      <c r="H10778" s="72" t="s">
        <v>15</v>
      </c>
      <c r="I10778" s="72" t="s">
        <v>16</v>
      </c>
      <c r="J10778" s="72" t="s">
        <v>18</v>
      </c>
      <c r="K10778" s="72" t="s">
        <v>214</v>
      </c>
      <c r="L10778" s="72" t="s">
        <v>215</v>
      </c>
      <c r="M10778" s="72"/>
    </row>
    <row r="10779" spans="2:13" x14ac:dyDescent="0.25">
      <c r="B10779" s="72" t="s">
        <v>143</v>
      </c>
      <c r="C10779" s="72" t="s">
        <v>144</v>
      </c>
      <c r="D10779" s="72" t="s">
        <v>12</v>
      </c>
      <c r="E10779" s="72" t="s">
        <v>219</v>
      </c>
      <c r="F10779" s="73">
        <v>4</v>
      </c>
      <c r="G10779" s="72" t="s">
        <v>14</v>
      </c>
      <c r="H10779" s="72" t="s">
        <v>155</v>
      </c>
      <c r="I10779" s="72" t="s">
        <v>16</v>
      </c>
      <c r="J10779" s="72" t="s">
        <v>18</v>
      </c>
      <c r="K10779" s="72" t="s">
        <v>269</v>
      </c>
      <c r="L10779" s="72" t="s">
        <v>786</v>
      </c>
      <c r="M10779" s="72"/>
    </row>
    <row r="10780" spans="2:13" x14ac:dyDescent="0.25">
      <c r="B10780" s="72" t="s">
        <v>143</v>
      </c>
      <c r="C10780" s="72" t="s">
        <v>144</v>
      </c>
      <c r="D10780" s="72" t="s">
        <v>12</v>
      </c>
      <c r="E10780" s="72" t="s">
        <v>152</v>
      </c>
      <c r="F10780" s="73">
        <v>-5372</v>
      </c>
      <c r="G10780" s="72" t="s">
        <v>14</v>
      </c>
      <c r="H10780" s="72" t="s">
        <v>15</v>
      </c>
      <c r="I10780" s="72" t="s">
        <v>16</v>
      </c>
      <c r="J10780" s="72" t="s">
        <v>18</v>
      </c>
      <c r="K10780" s="72" t="s">
        <v>33</v>
      </c>
      <c r="L10780" s="72" t="s">
        <v>552</v>
      </c>
      <c r="M10780" s="72"/>
    </row>
    <row r="10781" spans="2:13" x14ac:dyDescent="0.25">
      <c r="B10781" s="72" t="s">
        <v>143</v>
      </c>
      <c r="C10781" s="72" t="s">
        <v>144</v>
      </c>
      <c r="D10781" s="72" t="s">
        <v>12</v>
      </c>
      <c r="E10781" s="72" t="s">
        <v>177</v>
      </c>
      <c r="F10781" s="73">
        <v>4610</v>
      </c>
      <c r="G10781" s="72" t="s">
        <v>14</v>
      </c>
      <c r="H10781" s="72" t="s">
        <v>155</v>
      </c>
      <c r="I10781" s="72" t="s">
        <v>16</v>
      </c>
      <c r="J10781" s="72" t="s">
        <v>18</v>
      </c>
      <c r="K10781" s="72" t="s">
        <v>21</v>
      </c>
      <c r="L10781" s="72" t="s">
        <v>291</v>
      </c>
      <c r="M10781" s="72"/>
    </row>
    <row r="10782" spans="2:13" x14ac:dyDescent="0.25">
      <c r="B10782" s="72" t="s">
        <v>143</v>
      </c>
      <c r="C10782" s="72" t="s">
        <v>144</v>
      </c>
      <c r="D10782" s="72" t="s">
        <v>12</v>
      </c>
      <c r="E10782" s="72" t="s">
        <v>197</v>
      </c>
      <c r="F10782" s="73">
        <v>24617</v>
      </c>
      <c r="G10782" s="72" t="s">
        <v>14</v>
      </c>
      <c r="H10782" s="72" t="s">
        <v>155</v>
      </c>
      <c r="I10782" s="72" t="s">
        <v>16</v>
      </c>
      <c r="J10782" s="72" t="s">
        <v>18</v>
      </c>
      <c r="K10782" s="72" t="s">
        <v>184</v>
      </c>
      <c r="L10782" s="72" t="s">
        <v>356</v>
      </c>
      <c r="M10782" s="72" t="s">
        <v>163</v>
      </c>
    </row>
    <row r="10783" spans="2:13" x14ac:dyDescent="0.25">
      <c r="B10783" s="72" t="s">
        <v>143</v>
      </c>
      <c r="C10783" s="72" t="s">
        <v>144</v>
      </c>
      <c r="D10783" s="72" t="s">
        <v>12</v>
      </c>
      <c r="E10783" s="72" t="s">
        <v>227</v>
      </c>
      <c r="F10783" s="73">
        <v>509145</v>
      </c>
      <c r="G10783" s="72" t="s">
        <v>14</v>
      </c>
      <c r="H10783" s="72" t="s">
        <v>155</v>
      </c>
      <c r="I10783" s="72" t="s">
        <v>16</v>
      </c>
      <c r="J10783" s="72" t="s">
        <v>18</v>
      </c>
      <c r="K10783" s="72" t="s">
        <v>33</v>
      </c>
      <c r="L10783" s="72" t="s">
        <v>429</v>
      </c>
      <c r="M10783" s="72" t="s">
        <v>248</v>
      </c>
    </row>
    <row r="10784" spans="2:13" x14ac:dyDescent="0.25">
      <c r="B10784" s="72" t="s">
        <v>143</v>
      </c>
      <c r="C10784" s="72" t="s">
        <v>144</v>
      </c>
      <c r="D10784" s="72" t="s">
        <v>12</v>
      </c>
      <c r="E10784" s="72" t="s">
        <v>152</v>
      </c>
      <c r="F10784" s="73">
        <v>-913</v>
      </c>
      <c r="G10784" s="72" t="s">
        <v>14</v>
      </c>
      <c r="H10784" s="72" t="s">
        <v>15</v>
      </c>
      <c r="I10784" s="72" t="s">
        <v>16</v>
      </c>
      <c r="J10784" s="72" t="s">
        <v>18</v>
      </c>
      <c r="K10784" s="72" t="s">
        <v>33</v>
      </c>
      <c r="L10784" s="72" t="s">
        <v>346</v>
      </c>
      <c r="M10784" s="72"/>
    </row>
    <row r="10785" spans="2:13" x14ac:dyDescent="0.25">
      <c r="B10785" s="72" t="s">
        <v>143</v>
      </c>
      <c r="C10785" s="72" t="s">
        <v>144</v>
      </c>
      <c r="D10785" s="72" t="s">
        <v>12</v>
      </c>
      <c r="E10785" s="72" t="s">
        <v>175</v>
      </c>
      <c r="F10785" s="73">
        <v>-64249</v>
      </c>
      <c r="G10785" s="72" t="s">
        <v>14</v>
      </c>
      <c r="H10785" s="72" t="s">
        <v>155</v>
      </c>
      <c r="I10785" s="72" t="s">
        <v>16</v>
      </c>
      <c r="J10785" s="72" t="s">
        <v>18</v>
      </c>
      <c r="K10785" s="72" t="s">
        <v>33</v>
      </c>
      <c r="L10785" s="72" t="s">
        <v>624</v>
      </c>
      <c r="M10785" s="72"/>
    </row>
    <row r="10786" spans="2:13" x14ac:dyDescent="0.25">
      <c r="B10786" s="72" t="s">
        <v>143</v>
      </c>
      <c r="C10786" s="72" t="s">
        <v>144</v>
      </c>
      <c r="D10786" s="72" t="s">
        <v>12</v>
      </c>
      <c r="E10786" s="72" t="s">
        <v>157</v>
      </c>
      <c r="F10786" s="73">
        <v>150068</v>
      </c>
      <c r="G10786" s="72" t="s">
        <v>14</v>
      </c>
      <c r="H10786" s="72" t="s">
        <v>15</v>
      </c>
      <c r="I10786" s="72" t="s">
        <v>16</v>
      </c>
      <c r="J10786" s="72" t="s">
        <v>18</v>
      </c>
      <c r="K10786" s="72" t="s">
        <v>33</v>
      </c>
      <c r="L10786" s="72" t="s">
        <v>179</v>
      </c>
      <c r="M10786" s="72" t="s">
        <v>322</v>
      </c>
    </row>
    <row r="10787" spans="2:13" x14ac:dyDescent="0.25">
      <c r="B10787" s="72" t="s">
        <v>143</v>
      </c>
      <c r="C10787" s="72" t="s">
        <v>144</v>
      </c>
      <c r="D10787" s="72" t="s">
        <v>12</v>
      </c>
      <c r="E10787" s="72" t="s">
        <v>213</v>
      </c>
      <c r="F10787" s="73">
        <v>6947</v>
      </c>
      <c r="G10787" s="72" t="s">
        <v>14</v>
      </c>
      <c r="H10787" s="72" t="s">
        <v>155</v>
      </c>
      <c r="I10787" s="72" t="s">
        <v>16</v>
      </c>
      <c r="J10787" s="72" t="s">
        <v>18</v>
      </c>
      <c r="K10787" s="72" t="s">
        <v>147</v>
      </c>
      <c r="L10787" s="72" t="s">
        <v>275</v>
      </c>
      <c r="M10787" s="72" t="s">
        <v>172</v>
      </c>
    </row>
    <row r="10788" spans="2:13" x14ac:dyDescent="0.25">
      <c r="B10788" s="72" t="s">
        <v>143</v>
      </c>
      <c r="C10788" s="72" t="s">
        <v>144</v>
      </c>
      <c r="D10788" s="72" t="s">
        <v>12</v>
      </c>
      <c r="E10788" s="72" t="s">
        <v>145</v>
      </c>
      <c r="F10788" s="73">
        <v>-219579</v>
      </c>
      <c r="G10788" s="72" t="s">
        <v>14</v>
      </c>
      <c r="H10788" s="72" t="s">
        <v>15</v>
      </c>
      <c r="I10788" s="72" t="s">
        <v>16</v>
      </c>
      <c r="J10788" s="72" t="s">
        <v>18</v>
      </c>
      <c r="K10788" s="72" t="s">
        <v>189</v>
      </c>
      <c r="L10788" s="72" t="s">
        <v>421</v>
      </c>
      <c r="M10788" s="72"/>
    </row>
    <row r="10789" spans="2:13" x14ac:dyDescent="0.25">
      <c r="B10789" s="72" t="s">
        <v>143</v>
      </c>
      <c r="C10789" s="72" t="s">
        <v>144</v>
      </c>
      <c r="D10789" s="72" t="s">
        <v>12</v>
      </c>
      <c r="E10789" s="72" t="s">
        <v>152</v>
      </c>
      <c r="F10789" s="73">
        <v>-2510</v>
      </c>
      <c r="G10789" s="72" t="s">
        <v>14</v>
      </c>
      <c r="H10789" s="72" t="s">
        <v>155</v>
      </c>
      <c r="I10789" s="72" t="s">
        <v>16</v>
      </c>
      <c r="J10789" s="72" t="s">
        <v>18</v>
      </c>
      <c r="K10789" s="72" t="s">
        <v>33</v>
      </c>
      <c r="L10789" s="72" t="s">
        <v>807</v>
      </c>
      <c r="M10789" s="72"/>
    </row>
    <row r="10790" spans="2:13" x14ac:dyDescent="0.25">
      <c r="B10790" s="72" t="s">
        <v>143</v>
      </c>
      <c r="C10790" s="72" t="s">
        <v>144</v>
      </c>
      <c r="D10790" s="72" t="s">
        <v>12</v>
      </c>
      <c r="E10790" s="72" t="s">
        <v>154</v>
      </c>
      <c r="F10790" s="73">
        <v>-5965</v>
      </c>
      <c r="G10790" s="72" t="s">
        <v>14</v>
      </c>
      <c r="H10790" s="72" t="s">
        <v>15</v>
      </c>
      <c r="I10790" s="72" t="s">
        <v>16</v>
      </c>
      <c r="J10790" s="72" t="s">
        <v>18</v>
      </c>
      <c r="K10790" s="72" t="s">
        <v>147</v>
      </c>
      <c r="L10790" s="72" t="s">
        <v>225</v>
      </c>
      <c r="M10790" s="72"/>
    </row>
    <row r="10791" spans="2:13" x14ac:dyDescent="0.25">
      <c r="B10791" s="72" t="s">
        <v>143</v>
      </c>
      <c r="C10791" s="72" t="s">
        <v>144</v>
      </c>
      <c r="D10791" s="72" t="s">
        <v>12</v>
      </c>
      <c r="E10791" s="72" t="s">
        <v>183</v>
      </c>
      <c r="F10791" s="73">
        <v>1228554</v>
      </c>
      <c r="G10791" s="72" t="s">
        <v>14</v>
      </c>
      <c r="H10791" s="72" t="s">
        <v>15</v>
      </c>
      <c r="I10791" s="72" t="s">
        <v>16</v>
      </c>
      <c r="J10791" s="72" t="s">
        <v>18</v>
      </c>
      <c r="K10791" s="72" t="s">
        <v>214</v>
      </c>
      <c r="L10791" s="72" t="s">
        <v>450</v>
      </c>
      <c r="M10791" s="72" t="s">
        <v>163</v>
      </c>
    </row>
    <row r="10792" spans="2:13" x14ac:dyDescent="0.25">
      <c r="B10792" s="72" t="s">
        <v>143</v>
      </c>
      <c r="C10792" s="72" t="s">
        <v>144</v>
      </c>
      <c r="D10792" s="72" t="s">
        <v>12</v>
      </c>
      <c r="E10792" s="72" t="s">
        <v>439</v>
      </c>
      <c r="F10792" s="73">
        <v>35021</v>
      </c>
      <c r="G10792" s="72" t="s">
        <v>14</v>
      </c>
      <c r="H10792" s="72" t="s">
        <v>15</v>
      </c>
      <c r="I10792" s="72" t="s">
        <v>16</v>
      </c>
      <c r="J10792" s="72" t="s">
        <v>18</v>
      </c>
      <c r="K10792" s="72" t="s">
        <v>33</v>
      </c>
      <c r="L10792" s="72" t="s">
        <v>651</v>
      </c>
      <c r="M10792" s="72"/>
    </row>
    <row r="10793" spans="2:13" x14ac:dyDescent="0.25">
      <c r="B10793" s="72" t="s">
        <v>143</v>
      </c>
      <c r="C10793" s="72" t="s">
        <v>144</v>
      </c>
      <c r="D10793" s="72" t="s">
        <v>12</v>
      </c>
      <c r="E10793" s="72" t="s">
        <v>335</v>
      </c>
      <c r="F10793" s="73">
        <v>771233</v>
      </c>
      <c r="G10793" s="72" t="s">
        <v>14</v>
      </c>
      <c r="H10793" s="72" t="s">
        <v>15</v>
      </c>
      <c r="I10793" s="72" t="s">
        <v>16</v>
      </c>
      <c r="J10793" s="72" t="s">
        <v>18</v>
      </c>
      <c r="K10793" s="72" t="s">
        <v>33</v>
      </c>
      <c r="L10793" s="72" t="s">
        <v>364</v>
      </c>
      <c r="M10793" s="72" t="s">
        <v>322</v>
      </c>
    </row>
    <row r="10794" spans="2:13" x14ac:dyDescent="0.25">
      <c r="B10794" s="72" t="s">
        <v>143</v>
      </c>
      <c r="C10794" s="72" t="s">
        <v>144</v>
      </c>
      <c r="D10794" s="72" t="s">
        <v>12</v>
      </c>
      <c r="E10794" s="72" t="s">
        <v>188</v>
      </c>
      <c r="F10794" s="73">
        <v>1475906</v>
      </c>
      <c r="G10794" s="72" t="s">
        <v>14</v>
      </c>
      <c r="H10794" s="72" t="s">
        <v>15</v>
      </c>
      <c r="I10794" s="72" t="s">
        <v>16</v>
      </c>
      <c r="J10794" s="72" t="s">
        <v>18</v>
      </c>
      <c r="K10794" s="72" t="s">
        <v>214</v>
      </c>
      <c r="L10794" s="72" t="s">
        <v>234</v>
      </c>
      <c r="M10794" s="72" t="s">
        <v>151</v>
      </c>
    </row>
    <row r="10795" spans="2:13" x14ac:dyDescent="0.25">
      <c r="B10795" s="72" t="s">
        <v>143</v>
      </c>
      <c r="C10795" s="72" t="s">
        <v>144</v>
      </c>
      <c r="D10795" s="72" t="s">
        <v>12</v>
      </c>
      <c r="E10795" s="72" t="s">
        <v>177</v>
      </c>
      <c r="F10795" s="73">
        <v>136937</v>
      </c>
      <c r="G10795" s="72" t="s">
        <v>14</v>
      </c>
      <c r="H10795" s="72" t="s">
        <v>15</v>
      </c>
      <c r="I10795" s="72" t="s">
        <v>16</v>
      </c>
      <c r="J10795" s="72" t="s">
        <v>18</v>
      </c>
      <c r="K10795" s="72" t="s">
        <v>214</v>
      </c>
      <c r="L10795" s="72" t="s">
        <v>560</v>
      </c>
      <c r="M10795" s="72"/>
    </row>
    <row r="10796" spans="2:13" x14ac:dyDescent="0.25">
      <c r="B10796" s="72" t="s">
        <v>143</v>
      </c>
      <c r="C10796" s="72" t="s">
        <v>144</v>
      </c>
      <c r="D10796" s="72" t="s">
        <v>12</v>
      </c>
      <c r="E10796" s="72" t="s">
        <v>188</v>
      </c>
      <c r="F10796" s="73">
        <v>4357681</v>
      </c>
      <c r="G10796" s="72" t="s">
        <v>14</v>
      </c>
      <c r="H10796" s="72" t="s">
        <v>15</v>
      </c>
      <c r="I10796" s="72" t="s">
        <v>16</v>
      </c>
      <c r="J10796" s="72" t="s">
        <v>18</v>
      </c>
      <c r="K10796" s="72" t="s">
        <v>214</v>
      </c>
      <c r="L10796" s="72" t="s">
        <v>629</v>
      </c>
      <c r="M10796" s="72" t="s">
        <v>163</v>
      </c>
    </row>
    <row r="10797" spans="2:13" x14ac:dyDescent="0.25">
      <c r="B10797" s="72" t="s">
        <v>143</v>
      </c>
      <c r="C10797" s="72" t="s">
        <v>144</v>
      </c>
      <c r="D10797" s="72" t="s">
        <v>12</v>
      </c>
      <c r="E10797" s="72" t="s">
        <v>157</v>
      </c>
      <c r="F10797" s="73">
        <v>463377</v>
      </c>
      <c r="G10797" s="72" t="s">
        <v>14</v>
      </c>
      <c r="H10797" s="72" t="s">
        <v>15</v>
      </c>
      <c r="I10797" s="72" t="s">
        <v>16</v>
      </c>
      <c r="J10797" s="72" t="s">
        <v>18</v>
      </c>
      <c r="K10797" s="72" t="s">
        <v>33</v>
      </c>
      <c r="L10797" s="72" t="s">
        <v>558</v>
      </c>
      <c r="M10797" s="72" t="s">
        <v>159</v>
      </c>
    </row>
    <row r="10798" spans="2:13" x14ac:dyDescent="0.25">
      <c r="B10798" s="72" t="s">
        <v>143</v>
      </c>
      <c r="C10798" s="72" t="s">
        <v>144</v>
      </c>
      <c r="D10798" s="72" t="s">
        <v>12</v>
      </c>
      <c r="E10798" s="72" t="s">
        <v>152</v>
      </c>
      <c r="F10798" s="73">
        <v>-20147</v>
      </c>
      <c r="G10798" s="72" t="s">
        <v>14</v>
      </c>
      <c r="H10798" s="72" t="s">
        <v>15</v>
      </c>
      <c r="I10798" s="72" t="s">
        <v>16</v>
      </c>
      <c r="J10798" s="72" t="s">
        <v>18</v>
      </c>
      <c r="K10798" s="72" t="s">
        <v>21</v>
      </c>
      <c r="L10798" s="72" t="s">
        <v>238</v>
      </c>
      <c r="M10798" s="72"/>
    </row>
    <row r="10799" spans="2:13" x14ac:dyDescent="0.25">
      <c r="B10799" s="72" t="s">
        <v>143</v>
      </c>
      <c r="C10799" s="72" t="s">
        <v>144</v>
      </c>
      <c r="D10799" s="72" t="s">
        <v>12</v>
      </c>
      <c r="E10799" s="72" t="s">
        <v>282</v>
      </c>
      <c r="F10799" s="73">
        <v>-257</v>
      </c>
      <c r="G10799" s="72" t="s">
        <v>14</v>
      </c>
      <c r="H10799" s="72" t="s">
        <v>155</v>
      </c>
      <c r="I10799" s="72" t="s">
        <v>136</v>
      </c>
      <c r="J10799" s="72" t="s">
        <v>18</v>
      </c>
      <c r="K10799" s="72" t="s">
        <v>21</v>
      </c>
      <c r="L10799" s="72" t="s">
        <v>711</v>
      </c>
      <c r="M10799" s="72"/>
    </row>
    <row r="10800" spans="2:13" x14ac:dyDescent="0.25">
      <c r="B10800" s="72" t="s">
        <v>143</v>
      </c>
      <c r="C10800" s="72" t="s">
        <v>144</v>
      </c>
      <c r="D10800" s="72" t="s">
        <v>12</v>
      </c>
      <c r="E10800" s="72" t="s">
        <v>175</v>
      </c>
      <c r="F10800" s="73">
        <v>-534154</v>
      </c>
      <c r="G10800" s="72" t="s">
        <v>14</v>
      </c>
      <c r="H10800" s="72" t="s">
        <v>15</v>
      </c>
      <c r="I10800" s="72" t="s">
        <v>16</v>
      </c>
      <c r="J10800" s="72" t="s">
        <v>18</v>
      </c>
      <c r="K10800" s="72" t="s">
        <v>33</v>
      </c>
      <c r="L10800" s="72" t="s">
        <v>777</v>
      </c>
      <c r="M10800" s="72"/>
    </row>
    <row r="10801" spans="2:13" x14ac:dyDescent="0.25">
      <c r="B10801" s="72" t="s">
        <v>143</v>
      </c>
      <c r="C10801" s="72" t="s">
        <v>144</v>
      </c>
      <c r="D10801" s="72" t="s">
        <v>12</v>
      </c>
      <c r="E10801" s="72" t="s">
        <v>152</v>
      </c>
      <c r="F10801" s="73">
        <v>-101</v>
      </c>
      <c r="G10801" s="72" t="s">
        <v>14</v>
      </c>
      <c r="H10801" s="72" t="s">
        <v>155</v>
      </c>
      <c r="I10801" s="72" t="s">
        <v>16</v>
      </c>
      <c r="J10801" s="72" t="s">
        <v>18</v>
      </c>
      <c r="K10801" s="72" t="s">
        <v>33</v>
      </c>
      <c r="L10801" s="72" t="s">
        <v>650</v>
      </c>
      <c r="M10801" s="72"/>
    </row>
    <row r="10802" spans="2:13" x14ac:dyDescent="0.25">
      <c r="B10802" s="72" t="s">
        <v>143</v>
      </c>
      <c r="C10802" s="72" t="s">
        <v>144</v>
      </c>
      <c r="D10802" s="72" t="s">
        <v>12</v>
      </c>
      <c r="E10802" s="72" t="s">
        <v>181</v>
      </c>
      <c r="F10802" s="73">
        <v>-3434</v>
      </c>
      <c r="G10802" s="72" t="s">
        <v>14</v>
      </c>
      <c r="H10802" s="72" t="s">
        <v>155</v>
      </c>
      <c r="I10802" s="72" t="s">
        <v>16</v>
      </c>
      <c r="J10802" s="72" t="s">
        <v>18</v>
      </c>
      <c r="K10802" s="72" t="s">
        <v>33</v>
      </c>
      <c r="L10802" s="72" t="s">
        <v>307</v>
      </c>
      <c r="M10802" s="72"/>
    </row>
    <row r="10803" spans="2:13" x14ac:dyDescent="0.25">
      <c r="B10803" s="72" t="s">
        <v>143</v>
      </c>
      <c r="C10803" s="72" t="s">
        <v>144</v>
      </c>
      <c r="D10803" s="72" t="s">
        <v>12</v>
      </c>
      <c r="E10803" s="72" t="s">
        <v>154</v>
      </c>
      <c r="F10803" s="73">
        <v>-2929</v>
      </c>
      <c r="G10803" s="72" t="s">
        <v>14</v>
      </c>
      <c r="H10803" s="72" t="s">
        <v>155</v>
      </c>
      <c r="I10803" s="72" t="s">
        <v>16</v>
      </c>
      <c r="J10803" s="72" t="s">
        <v>18</v>
      </c>
      <c r="K10803" s="72" t="s">
        <v>147</v>
      </c>
      <c r="L10803" s="72" t="s">
        <v>278</v>
      </c>
      <c r="M10803" s="72"/>
    </row>
    <row r="10804" spans="2:13" x14ac:dyDescent="0.25">
      <c r="B10804" s="72" t="s">
        <v>143</v>
      </c>
      <c r="C10804" s="72" t="s">
        <v>144</v>
      </c>
      <c r="D10804" s="72" t="s">
        <v>12</v>
      </c>
      <c r="E10804" s="72" t="s">
        <v>240</v>
      </c>
      <c r="F10804" s="73">
        <v>-26576</v>
      </c>
      <c r="G10804" s="72" t="s">
        <v>14</v>
      </c>
      <c r="H10804" s="72" t="s">
        <v>155</v>
      </c>
      <c r="I10804" s="72" t="s">
        <v>16</v>
      </c>
      <c r="J10804" s="72" t="s">
        <v>18</v>
      </c>
      <c r="K10804" s="72" t="s">
        <v>33</v>
      </c>
      <c r="L10804" s="72" t="s">
        <v>231</v>
      </c>
      <c r="M10804" s="72"/>
    </row>
    <row r="10805" spans="2:13" x14ac:dyDescent="0.25">
      <c r="B10805" s="72" t="s">
        <v>143</v>
      </c>
      <c r="C10805" s="72" t="s">
        <v>144</v>
      </c>
      <c r="D10805" s="72" t="s">
        <v>12</v>
      </c>
      <c r="E10805" s="72" t="s">
        <v>160</v>
      </c>
      <c r="F10805" s="73">
        <v>27346</v>
      </c>
      <c r="G10805" s="72" t="s">
        <v>14</v>
      </c>
      <c r="H10805" s="72" t="s">
        <v>15</v>
      </c>
      <c r="I10805" s="72" t="s">
        <v>16</v>
      </c>
      <c r="J10805" s="72" t="s">
        <v>18</v>
      </c>
      <c r="K10805" s="72" t="s">
        <v>147</v>
      </c>
      <c r="L10805" s="72" t="s">
        <v>395</v>
      </c>
      <c r="M10805" s="72" t="s">
        <v>163</v>
      </c>
    </row>
    <row r="10806" spans="2:13" x14ac:dyDescent="0.25">
      <c r="B10806" s="72" t="s">
        <v>143</v>
      </c>
      <c r="C10806" s="72" t="s">
        <v>144</v>
      </c>
      <c r="D10806" s="72" t="s">
        <v>12</v>
      </c>
      <c r="E10806" s="72" t="s">
        <v>282</v>
      </c>
      <c r="F10806" s="73">
        <v>-2997</v>
      </c>
      <c r="G10806" s="72" t="s">
        <v>14</v>
      </c>
      <c r="H10806" s="72" t="s">
        <v>15</v>
      </c>
      <c r="I10806" s="72" t="s">
        <v>16</v>
      </c>
      <c r="J10806" s="72" t="s">
        <v>18</v>
      </c>
      <c r="K10806" s="72" t="s">
        <v>147</v>
      </c>
      <c r="L10806" s="72" t="s">
        <v>158</v>
      </c>
      <c r="M10806" s="72"/>
    </row>
    <row r="10807" spans="2:13" x14ac:dyDescent="0.25">
      <c r="B10807" s="72" t="s">
        <v>143</v>
      </c>
      <c r="C10807" s="72" t="s">
        <v>144</v>
      </c>
      <c r="D10807" s="72" t="s">
        <v>12</v>
      </c>
      <c r="E10807" s="72" t="s">
        <v>183</v>
      </c>
      <c r="F10807" s="73">
        <v>55991</v>
      </c>
      <c r="G10807" s="72" t="s">
        <v>14</v>
      </c>
      <c r="H10807" s="72" t="s">
        <v>15</v>
      </c>
      <c r="I10807" s="72" t="s">
        <v>16</v>
      </c>
      <c r="J10807" s="72" t="s">
        <v>18</v>
      </c>
      <c r="K10807" s="72" t="s">
        <v>147</v>
      </c>
      <c r="L10807" s="72" t="s">
        <v>370</v>
      </c>
      <c r="M10807" s="72" t="s">
        <v>163</v>
      </c>
    </row>
    <row r="10808" spans="2:13" x14ac:dyDescent="0.25">
      <c r="B10808" s="72" t="s">
        <v>143</v>
      </c>
      <c r="C10808" s="72" t="s">
        <v>144</v>
      </c>
      <c r="D10808" s="72" t="s">
        <v>12</v>
      </c>
      <c r="E10808" s="72" t="s">
        <v>154</v>
      </c>
      <c r="F10808" s="73">
        <v>-6844</v>
      </c>
      <c r="G10808" s="72" t="s">
        <v>14</v>
      </c>
      <c r="H10808" s="72" t="s">
        <v>155</v>
      </c>
      <c r="I10808" s="72" t="s">
        <v>16</v>
      </c>
      <c r="J10808" s="72" t="s">
        <v>18</v>
      </c>
      <c r="K10808" s="72" t="s">
        <v>147</v>
      </c>
      <c r="L10808" s="72" t="s">
        <v>225</v>
      </c>
      <c r="M10808" s="72"/>
    </row>
    <row r="10809" spans="2:13" x14ac:dyDescent="0.25">
      <c r="B10809" s="72" t="s">
        <v>143</v>
      </c>
      <c r="C10809" s="72" t="s">
        <v>144</v>
      </c>
      <c r="D10809" s="72" t="s">
        <v>12</v>
      </c>
      <c r="E10809" s="72" t="s">
        <v>213</v>
      </c>
      <c r="F10809" s="73">
        <v>5295</v>
      </c>
      <c r="G10809" s="72" t="s">
        <v>14</v>
      </c>
      <c r="H10809" s="72" t="s">
        <v>155</v>
      </c>
      <c r="I10809" s="72" t="s">
        <v>16</v>
      </c>
      <c r="J10809" s="72" t="s">
        <v>18</v>
      </c>
      <c r="K10809" s="72" t="s">
        <v>33</v>
      </c>
      <c r="L10809" s="72" t="s">
        <v>200</v>
      </c>
      <c r="M10809" s="72" t="s">
        <v>151</v>
      </c>
    </row>
    <row r="10810" spans="2:13" x14ac:dyDescent="0.25">
      <c r="B10810" s="72" t="s">
        <v>143</v>
      </c>
      <c r="C10810" s="72" t="s">
        <v>144</v>
      </c>
      <c r="D10810" s="72" t="s">
        <v>12</v>
      </c>
      <c r="E10810" s="72" t="s">
        <v>154</v>
      </c>
      <c r="F10810" s="73">
        <v>-50779</v>
      </c>
      <c r="G10810" s="72" t="s">
        <v>14</v>
      </c>
      <c r="H10810" s="72" t="s">
        <v>15</v>
      </c>
      <c r="I10810" s="72" t="s">
        <v>16</v>
      </c>
      <c r="J10810" s="72" t="s">
        <v>18</v>
      </c>
      <c r="K10810" s="72" t="s">
        <v>205</v>
      </c>
      <c r="L10810" s="72" t="s">
        <v>210</v>
      </c>
      <c r="M10810" s="72"/>
    </row>
    <row r="10811" spans="2:13" x14ac:dyDescent="0.25">
      <c r="B10811" s="72" t="s">
        <v>143</v>
      </c>
      <c r="C10811" s="72" t="s">
        <v>144</v>
      </c>
      <c r="D10811" s="72" t="s">
        <v>12</v>
      </c>
      <c r="E10811" s="72" t="s">
        <v>181</v>
      </c>
      <c r="F10811" s="73">
        <v>-386</v>
      </c>
      <c r="G10811" s="72" t="s">
        <v>14</v>
      </c>
      <c r="H10811" s="72" t="s">
        <v>155</v>
      </c>
      <c r="I10811" s="72" t="s">
        <v>16</v>
      </c>
      <c r="J10811" s="72" t="s">
        <v>18</v>
      </c>
      <c r="K10811" s="72" t="s">
        <v>33</v>
      </c>
      <c r="L10811" s="72" t="s">
        <v>262</v>
      </c>
      <c r="M10811" s="72"/>
    </row>
    <row r="10812" spans="2:13" x14ac:dyDescent="0.25">
      <c r="B10812" s="72" t="s">
        <v>143</v>
      </c>
      <c r="C10812" s="72" t="s">
        <v>144</v>
      </c>
      <c r="D10812" s="72" t="s">
        <v>12</v>
      </c>
      <c r="E10812" s="72" t="s">
        <v>197</v>
      </c>
      <c r="F10812" s="73">
        <v>79661</v>
      </c>
      <c r="G10812" s="72" t="s">
        <v>14</v>
      </c>
      <c r="H10812" s="72" t="s">
        <v>15</v>
      </c>
      <c r="I10812" s="72" t="s">
        <v>16</v>
      </c>
      <c r="J10812" s="72" t="s">
        <v>18</v>
      </c>
      <c r="K10812" s="72" t="s">
        <v>24</v>
      </c>
      <c r="L10812" s="72" t="s">
        <v>25</v>
      </c>
      <c r="M10812" s="72" t="s">
        <v>163</v>
      </c>
    </row>
    <row r="10813" spans="2:13" x14ac:dyDescent="0.25">
      <c r="B10813" s="72" t="s">
        <v>143</v>
      </c>
      <c r="C10813" s="72" t="s">
        <v>144</v>
      </c>
      <c r="D10813" s="72" t="s">
        <v>12</v>
      </c>
      <c r="E10813" s="72" t="s">
        <v>227</v>
      </c>
      <c r="F10813" s="73">
        <v>10000</v>
      </c>
      <c r="G10813" s="72" t="s">
        <v>14</v>
      </c>
      <c r="H10813" s="72" t="s">
        <v>155</v>
      </c>
      <c r="I10813" s="72" t="s">
        <v>16</v>
      </c>
      <c r="J10813" s="72" t="s">
        <v>18</v>
      </c>
      <c r="K10813" s="72" t="s">
        <v>33</v>
      </c>
      <c r="L10813" s="72" t="s">
        <v>802</v>
      </c>
      <c r="M10813" s="72" t="s">
        <v>172</v>
      </c>
    </row>
    <row r="10814" spans="2:13" x14ac:dyDescent="0.25">
      <c r="B10814" s="72" t="s">
        <v>143</v>
      </c>
      <c r="C10814" s="72" t="s">
        <v>144</v>
      </c>
      <c r="D10814" s="72" t="s">
        <v>12</v>
      </c>
      <c r="E10814" s="72" t="s">
        <v>160</v>
      </c>
      <c r="F10814" s="73">
        <v>83873</v>
      </c>
      <c r="G10814" s="72" t="s">
        <v>14</v>
      </c>
      <c r="H10814" s="72" t="s">
        <v>155</v>
      </c>
      <c r="I10814" s="72" t="s">
        <v>16</v>
      </c>
      <c r="J10814" s="72" t="s">
        <v>18</v>
      </c>
      <c r="K10814" s="72" t="s">
        <v>33</v>
      </c>
      <c r="L10814" s="72" t="s">
        <v>458</v>
      </c>
      <c r="M10814" s="72" t="s">
        <v>248</v>
      </c>
    </row>
    <row r="10815" spans="2:13" x14ac:dyDescent="0.25">
      <c r="B10815" s="72" t="s">
        <v>143</v>
      </c>
      <c r="C10815" s="72" t="s">
        <v>144</v>
      </c>
      <c r="D10815" s="72" t="s">
        <v>12</v>
      </c>
      <c r="E10815" s="72" t="s">
        <v>175</v>
      </c>
      <c r="F10815" s="73">
        <v>-320621</v>
      </c>
      <c r="G10815" s="72" t="s">
        <v>14</v>
      </c>
      <c r="H10815" s="72" t="s">
        <v>15</v>
      </c>
      <c r="I10815" s="72" t="s">
        <v>16</v>
      </c>
      <c r="J10815" s="72" t="s">
        <v>18</v>
      </c>
      <c r="K10815" s="72" t="s">
        <v>33</v>
      </c>
      <c r="L10815" s="72" t="s">
        <v>392</v>
      </c>
      <c r="M10815" s="72"/>
    </row>
    <row r="10816" spans="2:13" x14ac:dyDescent="0.25">
      <c r="B10816" s="72" t="s">
        <v>143</v>
      </c>
      <c r="C10816" s="72" t="s">
        <v>144</v>
      </c>
      <c r="D10816" s="72" t="s">
        <v>12</v>
      </c>
      <c r="E10816" s="72" t="s">
        <v>183</v>
      </c>
      <c r="F10816" s="73">
        <v>263716</v>
      </c>
      <c r="G10816" s="72" t="s">
        <v>14</v>
      </c>
      <c r="H10816" s="72" t="s">
        <v>15</v>
      </c>
      <c r="I10816" s="72" t="s">
        <v>16</v>
      </c>
      <c r="J10816" s="72" t="s">
        <v>18</v>
      </c>
      <c r="K10816" s="72" t="s">
        <v>147</v>
      </c>
      <c r="L10816" s="72" t="s">
        <v>295</v>
      </c>
      <c r="M10816" s="72" t="s">
        <v>248</v>
      </c>
    </row>
    <row r="10817" spans="2:13" x14ac:dyDescent="0.25">
      <c r="B10817" s="72" t="s">
        <v>143</v>
      </c>
      <c r="C10817" s="72" t="s">
        <v>144</v>
      </c>
      <c r="D10817" s="72" t="s">
        <v>12</v>
      </c>
      <c r="E10817" s="72" t="s">
        <v>219</v>
      </c>
      <c r="F10817" s="73">
        <v>7</v>
      </c>
      <c r="G10817" s="72" t="s">
        <v>14</v>
      </c>
      <c r="H10817" s="72" t="s">
        <v>155</v>
      </c>
      <c r="I10817" s="72" t="s">
        <v>16</v>
      </c>
      <c r="J10817" s="72" t="s">
        <v>18</v>
      </c>
      <c r="K10817" s="72" t="s">
        <v>303</v>
      </c>
      <c r="L10817" s="72" t="s">
        <v>716</v>
      </c>
      <c r="M10817" s="72"/>
    </row>
    <row r="10818" spans="2:13" x14ac:dyDescent="0.25">
      <c r="B10818" s="72" t="s">
        <v>143</v>
      </c>
      <c r="C10818" s="72" t="s">
        <v>144</v>
      </c>
      <c r="D10818" s="72" t="s">
        <v>12</v>
      </c>
      <c r="E10818" s="72" t="s">
        <v>177</v>
      </c>
      <c r="F10818" s="73">
        <v>90426</v>
      </c>
      <c r="G10818" s="72" t="s">
        <v>14</v>
      </c>
      <c r="H10818" s="72" t="s">
        <v>15</v>
      </c>
      <c r="I10818" s="72" t="s">
        <v>136</v>
      </c>
      <c r="J10818" s="72" t="s">
        <v>18</v>
      </c>
      <c r="K10818" s="72" t="s">
        <v>147</v>
      </c>
      <c r="L10818" s="72" t="s">
        <v>295</v>
      </c>
      <c r="M10818" s="72"/>
    </row>
    <row r="10819" spans="2:13" x14ac:dyDescent="0.25">
      <c r="B10819" s="72" t="s">
        <v>143</v>
      </c>
      <c r="C10819" s="72" t="s">
        <v>144</v>
      </c>
      <c r="D10819" s="72" t="s">
        <v>12</v>
      </c>
      <c r="E10819" s="72" t="s">
        <v>425</v>
      </c>
      <c r="F10819" s="73">
        <v>57020</v>
      </c>
      <c r="G10819" s="72" t="s">
        <v>14</v>
      </c>
      <c r="H10819" s="72" t="s">
        <v>15</v>
      </c>
      <c r="I10819" s="72" t="s">
        <v>16</v>
      </c>
      <c r="J10819" s="72" t="s">
        <v>18</v>
      </c>
      <c r="K10819" s="72" t="s">
        <v>21</v>
      </c>
      <c r="L10819" s="72" t="s">
        <v>198</v>
      </c>
      <c r="M10819" s="72"/>
    </row>
    <row r="10820" spans="2:13" x14ac:dyDescent="0.25">
      <c r="B10820" s="72" t="s">
        <v>143</v>
      </c>
      <c r="C10820" s="72" t="s">
        <v>144</v>
      </c>
      <c r="D10820" s="72" t="s">
        <v>12</v>
      </c>
      <c r="E10820" s="72" t="s">
        <v>177</v>
      </c>
      <c r="F10820" s="73">
        <v>295608</v>
      </c>
      <c r="G10820" s="72" t="s">
        <v>14</v>
      </c>
      <c r="H10820" s="72" t="s">
        <v>155</v>
      </c>
      <c r="I10820" s="72" t="s">
        <v>16</v>
      </c>
      <c r="J10820" s="72" t="s">
        <v>18</v>
      </c>
      <c r="K10820" s="72" t="s">
        <v>33</v>
      </c>
      <c r="L10820" s="72" t="s">
        <v>528</v>
      </c>
      <c r="M10820" s="72"/>
    </row>
    <row r="10821" spans="2:13" x14ac:dyDescent="0.25">
      <c r="B10821" s="72" t="s">
        <v>143</v>
      </c>
      <c r="C10821" s="72" t="s">
        <v>144</v>
      </c>
      <c r="D10821" s="72" t="s">
        <v>12</v>
      </c>
      <c r="E10821" s="72" t="s">
        <v>157</v>
      </c>
      <c r="F10821" s="73">
        <v>92209</v>
      </c>
      <c r="G10821" s="72" t="s">
        <v>14</v>
      </c>
      <c r="H10821" s="72" t="s">
        <v>15</v>
      </c>
      <c r="I10821" s="72" t="s">
        <v>16</v>
      </c>
      <c r="J10821" s="72" t="s">
        <v>18</v>
      </c>
      <c r="K10821" s="72" t="s">
        <v>24</v>
      </c>
      <c r="L10821" s="72" t="s">
        <v>763</v>
      </c>
      <c r="M10821" s="72" t="s">
        <v>159</v>
      </c>
    </row>
    <row r="10822" spans="2:13" x14ac:dyDescent="0.25">
      <c r="B10822" s="72" t="s">
        <v>143</v>
      </c>
      <c r="C10822" s="72" t="s">
        <v>144</v>
      </c>
      <c r="D10822" s="72" t="s">
        <v>12</v>
      </c>
      <c r="E10822" s="72" t="s">
        <v>282</v>
      </c>
      <c r="F10822" s="73">
        <v>-1038</v>
      </c>
      <c r="G10822" s="72" t="s">
        <v>14</v>
      </c>
      <c r="H10822" s="72" t="s">
        <v>15</v>
      </c>
      <c r="I10822" s="72" t="s">
        <v>16</v>
      </c>
      <c r="J10822" s="72" t="s">
        <v>18</v>
      </c>
      <c r="K10822" s="72" t="s">
        <v>147</v>
      </c>
      <c r="L10822" s="72" t="s">
        <v>407</v>
      </c>
      <c r="M10822" s="72"/>
    </row>
    <row r="10823" spans="2:13" x14ac:dyDescent="0.25">
      <c r="B10823" s="72" t="s">
        <v>143</v>
      </c>
      <c r="C10823" s="72" t="s">
        <v>144</v>
      </c>
      <c r="D10823" s="72" t="s">
        <v>12</v>
      </c>
      <c r="E10823" s="72" t="s">
        <v>188</v>
      </c>
      <c r="F10823" s="73">
        <v>706906</v>
      </c>
      <c r="G10823" s="72" t="s">
        <v>14</v>
      </c>
      <c r="H10823" s="72" t="s">
        <v>155</v>
      </c>
      <c r="I10823" s="72" t="s">
        <v>16</v>
      </c>
      <c r="J10823" s="72" t="s">
        <v>18</v>
      </c>
      <c r="K10823" s="72" t="s">
        <v>267</v>
      </c>
      <c r="L10823" s="72" t="s">
        <v>648</v>
      </c>
      <c r="M10823" s="72" t="s">
        <v>163</v>
      </c>
    </row>
    <row r="10824" spans="2:13" x14ac:dyDescent="0.25">
      <c r="B10824" s="72" t="s">
        <v>143</v>
      </c>
      <c r="C10824" s="72" t="s">
        <v>144</v>
      </c>
      <c r="D10824" s="72" t="s">
        <v>12</v>
      </c>
      <c r="E10824" s="72" t="s">
        <v>183</v>
      </c>
      <c r="F10824" s="73">
        <v>37467</v>
      </c>
      <c r="G10824" s="72" t="s">
        <v>14</v>
      </c>
      <c r="H10824" s="72" t="s">
        <v>15</v>
      </c>
      <c r="I10824" s="72" t="s">
        <v>16</v>
      </c>
      <c r="J10824" s="72" t="s">
        <v>18</v>
      </c>
      <c r="K10824" s="72" t="s">
        <v>147</v>
      </c>
      <c r="L10824" s="72" t="s">
        <v>433</v>
      </c>
      <c r="M10824" s="72" t="s">
        <v>248</v>
      </c>
    </row>
    <row r="10825" spans="2:13" x14ac:dyDescent="0.25">
      <c r="B10825" s="72" t="s">
        <v>143</v>
      </c>
      <c r="C10825" s="72" t="s">
        <v>144</v>
      </c>
      <c r="D10825" s="72" t="s">
        <v>12</v>
      </c>
      <c r="E10825" s="72" t="s">
        <v>152</v>
      </c>
      <c r="F10825" s="73">
        <v>-51120</v>
      </c>
      <c r="G10825" s="72" t="s">
        <v>14</v>
      </c>
      <c r="H10825" s="72" t="s">
        <v>15</v>
      </c>
      <c r="I10825" s="72" t="s">
        <v>16</v>
      </c>
      <c r="J10825" s="72" t="s">
        <v>371</v>
      </c>
      <c r="K10825" s="72" t="s">
        <v>33</v>
      </c>
      <c r="L10825" s="72" t="s">
        <v>541</v>
      </c>
      <c r="M10825" s="72"/>
    </row>
    <row r="10826" spans="2:13" x14ac:dyDescent="0.25">
      <c r="B10826" s="72" t="s">
        <v>143</v>
      </c>
      <c r="C10826" s="72" t="s">
        <v>144</v>
      </c>
      <c r="D10826" s="72" t="s">
        <v>12</v>
      </c>
      <c r="E10826" s="72" t="s">
        <v>229</v>
      </c>
      <c r="F10826" s="73">
        <v>-282526</v>
      </c>
      <c r="G10826" s="72" t="s">
        <v>14</v>
      </c>
      <c r="H10826" s="72" t="s">
        <v>15</v>
      </c>
      <c r="I10826" s="72" t="s">
        <v>16</v>
      </c>
      <c r="J10826" s="72" t="s">
        <v>18</v>
      </c>
      <c r="K10826" s="72" t="s">
        <v>184</v>
      </c>
      <c r="L10826" s="72" t="s">
        <v>539</v>
      </c>
      <c r="M10826" s="72"/>
    </row>
    <row r="10827" spans="2:13" x14ac:dyDescent="0.25">
      <c r="B10827" s="72" t="s">
        <v>143</v>
      </c>
      <c r="C10827" s="72" t="s">
        <v>144</v>
      </c>
      <c r="D10827" s="72" t="s">
        <v>12</v>
      </c>
      <c r="E10827" s="72" t="s">
        <v>157</v>
      </c>
      <c r="F10827" s="73">
        <v>109850</v>
      </c>
      <c r="G10827" s="72" t="s">
        <v>14</v>
      </c>
      <c r="H10827" s="72" t="s">
        <v>15</v>
      </c>
      <c r="I10827" s="72" t="s">
        <v>16</v>
      </c>
      <c r="J10827" s="72" t="s">
        <v>18</v>
      </c>
      <c r="K10827" s="72" t="s">
        <v>147</v>
      </c>
      <c r="L10827" s="72" t="s">
        <v>310</v>
      </c>
      <c r="M10827" s="72" t="s">
        <v>322</v>
      </c>
    </row>
    <row r="10828" spans="2:13" x14ac:dyDescent="0.25">
      <c r="B10828" s="72" t="s">
        <v>143</v>
      </c>
      <c r="C10828" s="72" t="s">
        <v>144</v>
      </c>
      <c r="D10828" s="72" t="s">
        <v>12</v>
      </c>
      <c r="E10828" s="72" t="s">
        <v>175</v>
      </c>
      <c r="F10828" s="73">
        <v>-459531</v>
      </c>
      <c r="G10828" s="72" t="s">
        <v>14</v>
      </c>
      <c r="H10828" s="72" t="s">
        <v>15</v>
      </c>
      <c r="I10828" s="72" t="s">
        <v>136</v>
      </c>
      <c r="J10828" s="72" t="s">
        <v>18</v>
      </c>
      <c r="K10828" s="72" t="s">
        <v>27</v>
      </c>
      <c r="L10828" s="72" t="s">
        <v>28</v>
      </c>
      <c r="M10828" s="72"/>
    </row>
    <row r="10829" spans="2:13" x14ac:dyDescent="0.25">
      <c r="B10829" s="72" t="s">
        <v>143</v>
      </c>
      <c r="C10829" s="72" t="s">
        <v>144</v>
      </c>
      <c r="D10829" s="72" t="s">
        <v>12</v>
      </c>
      <c r="E10829" s="72" t="s">
        <v>177</v>
      </c>
      <c r="F10829" s="73">
        <v>21121</v>
      </c>
      <c r="G10829" s="72" t="s">
        <v>14</v>
      </c>
      <c r="H10829" s="72" t="s">
        <v>15</v>
      </c>
      <c r="I10829" s="72" t="s">
        <v>16</v>
      </c>
      <c r="J10829" s="72" t="s">
        <v>18</v>
      </c>
      <c r="K10829" s="72" t="s">
        <v>33</v>
      </c>
      <c r="L10829" s="72" t="s">
        <v>314</v>
      </c>
      <c r="M10829" s="72"/>
    </row>
    <row r="10830" spans="2:13" x14ac:dyDescent="0.25">
      <c r="B10830" s="72" t="s">
        <v>143</v>
      </c>
      <c r="C10830" s="72" t="s">
        <v>144</v>
      </c>
      <c r="D10830" s="72" t="s">
        <v>12</v>
      </c>
      <c r="E10830" s="72" t="s">
        <v>145</v>
      </c>
      <c r="F10830" s="73">
        <v>-19255</v>
      </c>
      <c r="G10830" s="72" t="s">
        <v>14</v>
      </c>
      <c r="H10830" s="72" t="s">
        <v>15</v>
      </c>
      <c r="I10830" s="72" t="s">
        <v>16</v>
      </c>
      <c r="J10830" s="72" t="s">
        <v>18</v>
      </c>
      <c r="K10830" s="72" t="s">
        <v>147</v>
      </c>
      <c r="L10830" s="72" t="s">
        <v>390</v>
      </c>
      <c r="M10830" s="72"/>
    </row>
    <row r="10831" spans="2:13" x14ac:dyDescent="0.25">
      <c r="B10831" s="72" t="s">
        <v>143</v>
      </c>
      <c r="C10831" s="72" t="s">
        <v>144</v>
      </c>
      <c r="D10831" s="72" t="s">
        <v>12</v>
      </c>
      <c r="E10831" s="72" t="s">
        <v>237</v>
      </c>
      <c r="F10831" s="73">
        <v>982916</v>
      </c>
      <c r="G10831" s="72" t="s">
        <v>14</v>
      </c>
      <c r="H10831" s="72" t="s">
        <v>15</v>
      </c>
      <c r="I10831" s="72" t="s">
        <v>16</v>
      </c>
      <c r="J10831" s="72" t="s">
        <v>18</v>
      </c>
      <c r="K10831" s="72" t="s">
        <v>147</v>
      </c>
      <c r="L10831" s="72" t="s">
        <v>529</v>
      </c>
      <c r="M10831" s="72" t="s">
        <v>248</v>
      </c>
    </row>
    <row r="10832" spans="2:13" x14ac:dyDescent="0.25">
      <c r="B10832" s="72" t="s">
        <v>143</v>
      </c>
      <c r="C10832" s="72" t="s">
        <v>144</v>
      </c>
      <c r="D10832" s="72" t="s">
        <v>12</v>
      </c>
      <c r="E10832" s="72" t="s">
        <v>219</v>
      </c>
      <c r="F10832" s="73">
        <v>14974</v>
      </c>
      <c r="G10832" s="72" t="s">
        <v>14</v>
      </c>
      <c r="H10832" s="72" t="s">
        <v>15</v>
      </c>
      <c r="I10832" s="72" t="s">
        <v>16</v>
      </c>
      <c r="J10832" s="72" t="s">
        <v>18</v>
      </c>
      <c r="K10832" s="72" t="s">
        <v>33</v>
      </c>
      <c r="L10832" s="72" t="s">
        <v>403</v>
      </c>
      <c r="M10832" s="72"/>
    </row>
    <row r="10833" spans="2:13" x14ac:dyDescent="0.25">
      <c r="B10833" s="72" t="s">
        <v>143</v>
      </c>
      <c r="C10833" s="72" t="s">
        <v>144</v>
      </c>
      <c r="D10833" s="72" t="s">
        <v>12</v>
      </c>
      <c r="E10833" s="72" t="s">
        <v>888</v>
      </c>
      <c r="F10833" s="73">
        <v>8233018</v>
      </c>
      <c r="G10833" s="72" t="s">
        <v>14</v>
      </c>
      <c r="H10833" s="72" t="s">
        <v>15</v>
      </c>
      <c r="I10833" s="72" t="s">
        <v>16</v>
      </c>
      <c r="J10833" s="72" t="s">
        <v>18</v>
      </c>
      <c r="K10833" s="72"/>
      <c r="L10833" s="72"/>
      <c r="M10833" s="72"/>
    </row>
    <row r="10834" spans="2:13" x14ac:dyDescent="0.25">
      <c r="B10834" s="72" t="s">
        <v>143</v>
      </c>
      <c r="C10834" s="72" t="s">
        <v>144</v>
      </c>
      <c r="D10834" s="72" t="s">
        <v>12</v>
      </c>
      <c r="E10834" s="72" t="s">
        <v>244</v>
      </c>
      <c r="F10834" s="73">
        <v>22966</v>
      </c>
      <c r="G10834" s="72" t="s">
        <v>14</v>
      </c>
      <c r="H10834" s="72" t="s">
        <v>15</v>
      </c>
      <c r="I10834" s="72" t="s">
        <v>16</v>
      </c>
      <c r="J10834" s="72" t="s">
        <v>18</v>
      </c>
      <c r="K10834" s="72" t="s">
        <v>147</v>
      </c>
      <c r="L10834" s="72" t="s">
        <v>295</v>
      </c>
      <c r="M10834" s="72" t="s">
        <v>163</v>
      </c>
    </row>
    <row r="10835" spans="2:13" x14ac:dyDescent="0.25">
      <c r="B10835" s="72" t="s">
        <v>143</v>
      </c>
      <c r="C10835" s="72" t="s">
        <v>144</v>
      </c>
      <c r="D10835" s="72" t="s">
        <v>12</v>
      </c>
      <c r="E10835" s="72" t="s">
        <v>181</v>
      </c>
      <c r="F10835" s="73">
        <v>-39</v>
      </c>
      <c r="G10835" s="72" t="s">
        <v>14</v>
      </c>
      <c r="H10835" s="72" t="s">
        <v>155</v>
      </c>
      <c r="I10835" s="72" t="s">
        <v>16</v>
      </c>
      <c r="J10835" s="72" t="s">
        <v>18</v>
      </c>
      <c r="K10835" s="72" t="s">
        <v>33</v>
      </c>
      <c r="L10835" s="72" t="s">
        <v>732</v>
      </c>
      <c r="M10835" s="72"/>
    </row>
    <row r="10836" spans="2:13" x14ac:dyDescent="0.25">
      <c r="B10836" s="72" t="s">
        <v>143</v>
      </c>
      <c r="C10836" s="72" t="s">
        <v>144</v>
      </c>
      <c r="D10836" s="72" t="s">
        <v>12</v>
      </c>
      <c r="E10836" s="72" t="s">
        <v>164</v>
      </c>
      <c r="F10836" s="73">
        <v>-68</v>
      </c>
      <c r="G10836" s="72" t="s">
        <v>14</v>
      </c>
      <c r="H10836" s="72" t="s">
        <v>15</v>
      </c>
      <c r="I10836" s="72" t="s">
        <v>16</v>
      </c>
      <c r="J10836" s="72" t="s">
        <v>18</v>
      </c>
      <c r="K10836" s="72" t="s">
        <v>161</v>
      </c>
      <c r="L10836" s="72" t="s">
        <v>341</v>
      </c>
      <c r="M10836" s="72"/>
    </row>
    <row r="10837" spans="2:13" x14ac:dyDescent="0.25">
      <c r="B10837" s="72" t="s">
        <v>143</v>
      </c>
      <c r="C10837" s="72" t="s">
        <v>144</v>
      </c>
      <c r="D10837" s="72" t="s">
        <v>12</v>
      </c>
      <c r="E10837" s="72" t="s">
        <v>145</v>
      </c>
      <c r="F10837" s="73">
        <v>-339868</v>
      </c>
      <c r="G10837" s="72" t="s">
        <v>14</v>
      </c>
      <c r="H10837" s="72" t="s">
        <v>155</v>
      </c>
      <c r="I10837" s="72" t="s">
        <v>16</v>
      </c>
      <c r="J10837" s="72" t="s">
        <v>18</v>
      </c>
      <c r="K10837" s="72" t="s">
        <v>33</v>
      </c>
      <c r="L10837" s="72" t="s">
        <v>436</v>
      </c>
      <c r="M10837" s="72"/>
    </row>
    <row r="10838" spans="2:13" x14ac:dyDescent="0.25">
      <c r="B10838" s="72" t="s">
        <v>143</v>
      </c>
      <c r="C10838" s="72" t="s">
        <v>144</v>
      </c>
      <c r="D10838" s="72" t="s">
        <v>12</v>
      </c>
      <c r="E10838" s="72" t="s">
        <v>188</v>
      </c>
      <c r="F10838" s="73">
        <v>19684734</v>
      </c>
      <c r="G10838" s="72" t="s">
        <v>14</v>
      </c>
      <c r="H10838" s="72" t="s">
        <v>15</v>
      </c>
      <c r="I10838" s="72" t="s">
        <v>16</v>
      </c>
      <c r="J10838" s="72" t="s">
        <v>18</v>
      </c>
      <c r="K10838" s="72" t="s">
        <v>147</v>
      </c>
      <c r="L10838" s="72" t="s">
        <v>380</v>
      </c>
      <c r="M10838" s="72" t="s">
        <v>151</v>
      </c>
    </row>
    <row r="10839" spans="2:13" x14ac:dyDescent="0.25">
      <c r="B10839" s="72" t="s">
        <v>143</v>
      </c>
      <c r="C10839" s="72" t="s">
        <v>144</v>
      </c>
      <c r="D10839" s="72" t="s">
        <v>12</v>
      </c>
      <c r="E10839" s="72" t="s">
        <v>157</v>
      </c>
      <c r="F10839" s="73">
        <v>683816</v>
      </c>
      <c r="G10839" s="72" t="s">
        <v>14</v>
      </c>
      <c r="H10839" s="72" t="s">
        <v>15</v>
      </c>
      <c r="I10839" s="72" t="s">
        <v>16</v>
      </c>
      <c r="J10839" s="72" t="s">
        <v>18</v>
      </c>
      <c r="K10839" s="72" t="s">
        <v>147</v>
      </c>
      <c r="L10839" s="72" t="s">
        <v>509</v>
      </c>
      <c r="M10839" s="72" t="s">
        <v>334</v>
      </c>
    </row>
    <row r="10840" spans="2:13" x14ac:dyDescent="0.25">
      <c r="B10840" s="72" t="s">
        <v>143</v>
      </c>
      <c r="C10840" s="72" t="s">
        <v>144</v>
      </c>
      <c r="D10840" s="72" t="s">
        <v>12</v>
      </c>
      <c r="E10840" s="72" t="s">
        <v>219</v>
      </c>
      <c r="F10840" s="73">
        <v>33891</v>
      </c>
      <c r="G10840" s="72" t="s">
        <v>14</v>
      </c>
      <c r="H10840" s="72" t="s">
        <v>155</v>
      </c>
      <c r="I10840" s="72" t="s">
        <v>16</v>
      </c>
      <c r="J10840" s="72" t="s">
        <v>18</v>
      </c>
      <c r="K10840" s="72" t="s">
        <v>33</v>
      </c>
      <c r="L10840" s="72" t="s">
        <v>512</v>
      </c>
      <c r="M10840" s="72"/>
    </row>
    <row r="10841" spans="2:13" x14ac:dyDescent="0.25">
      <c r="B10841" s="72" t="s">
        <v>143</v>
      </c>
      <c r="C10841" s="72" t="s">
        <v>144</v>
      </c>
      <c r="D10841" s="72" t="s">
        <v>12</v>
      </c>
      <c r="E10841" s="72" t="s">
        <v>183</v>
      </c>
      <c r="F10841" s="73">
        <v>255</v>
      </c>
      <c r="G10841" s="72" t="s">
        <v>14</v>
      </c>
      <c r="H10841" s="72" t="s">
        <v>15</v>
      </c>
      <c r="I10841" s="72" t="s">
        <v>16</v>
      </c>
      <c r="J10841" s="72" t="s">
        <v>18</v>
      </c>
      <c r="K10841" s="72" t="s">
        <v>33</v>
      </c>
      <c r="L10841" s="72" t="s">
        <v>367</v>
      </c>
      <c r="M10841" s="72" t="s">
        <v>172</v>
      </c>
    </row>
    <row r="10842" spans="2:13" x14ac:dyDescent="0.25">
      <c r="B10842" s="72" t="s">
        <v>143</v>
      </c>
      <c r="C10842" s="72" t="s">
        <v>144</v>
      </c>
      <c r="D10842" s="72" t="s">
        <v>12</v>
      </c>
      <c r="E10842" s="72" t="s">
        <v>439</v>
      </c>
      <c r="F10842" s="73">
        <v>125200</v>
      </c>
      <c r="G10842" s="72" t="s">
        <v>14</v>
      </c>
      <c r="H10842" s="72" t="s">
        <v>15</v>
      </c>
      <c r="I10842" s="72" t="s">
        <v>16</v>
      </c>
      <c r="J10842" s="72" t="s">
        <v>18</v>
      </c>
      <c r="K10842" s="72" t="s">
        <v>21</v>
      </c>
      <c r="L10842" s="72" t="s">
        <v>711</v>
      </c>
      <c r="M10842" s="72"/>
    </row>
    <row r="10843" spans="2:13" x14ac:dyDescent="0.25">
      <c r="B10843" s="72" t="s">
        <v>143</v>
      </c>
      <c r="C10843" s="72" t="s">
        <v>144</v>
      </c>
      <c r="D10843" s="72" t="s">
        <v>12</v>
      </c>
      <c r="E10843" s="72" t="s">
        <v>227</v>
      </c>
      <c r="F10843" s="73">
        <v>51751</v>
      </c>
      <c r="G10843" s="72" t="s">
        <v>14</v>
      </c>
      <c r="H10843" s="72" t="s">
        <v>15</v>
      </c>
      <c r="I10843" s="72" t="s">
        <v>16</v>
      </c>
      <c r="J10843" s="72" t="s">
        <v>18</v>
      </c>
      <c r="K10843" s="72" t="s">
        <v>184</v>
      </c>
      <c r="L10843" s="72" t="s">
        <v>185</v>
      </c>
      <c r="M10843" s="72" t="s">
        <v>172</v>
      </c>
    </row>
    <row r="10844" spans="2:13" x14ac:dyDescent="0.25">
      <c r="B10844" s="72" t="s">
        <v>143</v>
      </c>
      <c r="C10844" s="72" t="s">
        <v>144</v>
      </c>
      <c r="D10844" s="72" t="s">
        <v>12</v>
      </c>
      <c r="E10844" s="72" t="s">
        <v>282</v>
      </c>
      <c r="F10844" s="73">
        <v>-5554</v>
      </c>
      <c r="G10844" s="72" t="s">
        <v>14</v>
      </c>
      <c r="H10844" s="72" t="s">
        <v>155</v>
      </c>
      <c r="I10844" s="72" t="s">
        <v>16</v>
      </c>
      <c r="J10844" s="72" t="s">
        <v>18</v>
      </c>
      <c r="K10844" s="72" t="s">
        <v>33</v>
      </c>
      <c r="L10844" s="72" t="s">
        <v>490</v>
      </c>
      <c r="M10844" s="72"/>
    </row>
    <row r="10845" spans="2:13" x14ac:dyDescent="0.25">
      <c r="B10845" s="72" t="s">
        <v>143</v>
      </c>
      <c r="C10845" s="72" t="s">
        <v>144</v>
      </c>
      <c r="D10845" s="72" t="s">
        <v>12</v>
      </c>
      <c r="E10845" s="72" t="s">
        <v>181</v>
      </c>
      <c r="F10845" s="73">
        <v>-927</v>
      </c>
      <c r="G10845" s="72" t="s">
        <v>14</v>
      </c>
      <c r="H10845" s="72" t="s">
        <v>15</v>
      </c>
      <c r="I10845" s="72" t="s">
        <v>16</v>
      </c>
      <c r="J10845" s="72" t="s">
        <v>18</v>
      </c>
      <c r="K10845" s="72" t="s">
        <v>147</v>
      </c>
      <c r="L10845" s="72" t="s">
        <v>520</v>
      </c>
      <c r="M10845" s="72"/>
    </row>
    <row r="10846" spans="2:13" x14ac:dyDescent="0.25">
      <c r="B10846" s="72" t="s">
        <v>143</v>
      </c>
      <c r="C10846" s="72" t="s">
        <v>144</v>
      </c>
      <c r="D10846" s="72" t="s">
        <v>12</v>
      </c>
      <c r="E10846" s="72" t="s">
        <v>160</v>
      </c>
      <c r="F10846" s="73">
        <v>242408</v>
      </c>
      <c r="G10846" s="72" t="s">
        <v>14</v>
      </c>
      <c r="H10846" s="72" t="s">
        <v>155</v>
      </c>
      <c r="I10846" s="72" t="s">
        <v>16</v>
      </c>
      <c r="J10846" s="72" t="s">
        <v>18</v>
      </c>
      <c r="K10846" s="72" t="s">
        <v>33</v>
      </c>
      <c r="L10846" s="72" t="s">
        <v>402</v>
      </c>
      <c r="M10846" s="72" t="s">
        <v>163</v>
      </c>
    </row>
    <row r="10847" spans="2:13" x14ac:dyDescent="0.25">
      <c r="B10847" s="72" t="s">
        <v>143</v>
      </c>
      <c r="C10847" s="72" t="s">
        <v>144</v>
      </c>
      <c r="D10847" s="72" t="s">
        <v>12</v>
      </c>
      <c r="E10847" s="72" t="s">
        <v>213</v>
      </c>
      <c r="F10847" s="73">
        <v>69356</v>
      </c>
      <c r="G10847" s="72" t="s">
        <v>14</v>
      </c>
      <c r="H10847" s="72" t="s">
        <v>15</v>
      </c>
      <c r="I10847" s="72" t="s">
        <v>16</v>
      </c>
      <c r="J10847" s="72" t="s">
        <v>18</v>
      </c>
      <c r="K10847" s="72" t="s">
        <v>184</v>
      </c>
      <c r="L10847" s="72" t="s">
        <v>539</v>
      </c>
      <c r="M10847" s="72" t="s">
        <v>163</v>
      </c>
    </row>
    <row r="10848" spans="2:13" x14ac:dyDescent="0.25">
      <c r="B10848" s="72" t="s">
        <v>143</v>
      </c>
      <c r="C10848" s="72" t="s">
        <v>144</v>
      </c>
      <c r="D10848" s="72" t="s">
        <v>12</v>
      </c>
      <c r="E10848" s="72" t="s">
        <v>229</v>
      </c>
      <c r="F10848" s="73">
        <v>-14492</v>
      </c>
      <c r="G10848" s="72" t="s">
        <v>14</v>
      </c>
      <c r="H10848" s="72" t="s">
        <v>155</v>
      </c>
      <c r="I10848" s="72" t="s">
        <v>16</v>
      </c>
      <c r="J10848" s="72" t="s">
        <v>18</v>
      </c>
      <c r="K10848" s="72" t="s">
        <v>33</v>
      </c>
      <c r="L10848" s="72" t="s">
        <v>764</v>
      </c>
      <c r="M10848" s="72"/>
    </row>
    <row r="10849" spans="2:13" x14ac:dyDescent="0.25">
      <c r="B10849" s="72" t="s">
        <v>143</v>
      </c>
      <c r="C10849" s="72" t="s">
        <v>144</v>
      </c>
      <c r="D10849" s="72" t="s">
        <v>12</v>
      </c>
      <c r="E10849" s="72" t="s">
        <v>177</v>
      </c>
      <c r="F10849" s="73">
        <v>153599</v>
      </c>
      <c r="G10849" s="72" t="s">
        <v>14</v>
      </c>
      <c r="H10849" s="72" t="s">
        <v>15</v>
      </c>
      <c r="I10849" s="72" t="s">
        <v>136</v>
      </c>
      <c r="J10849" s="72" t="s">
        <v>18</v>
      </c>
      <c r="K10849" s="72" t="s">
        <v>147</v>
      </c>
      <c r="L10849" s="72" t="s">
        <v>374</v>
      </c>
      <c r="M10849" s="72"/>
    </row>
    <row r="10850" spans="2:13" x14ac:dyDescent="0.25">
      <c r="B10850" s="72" t="s">
        <v>143</v>
      </c>
      <c r="C10850" s="72" t="s">
        <v>144</v>
      </c>
      <c r="D10850" s="72" t="s">
        <v>12</v>
      </c>
      <c r="E10850" s="72" t="s">
        <v>282</v>
      </c>
      <c r="F10850" s="73">
        <v>-265</v>
      </c>
      <c r="G10850" s="72" t="s">
        <v>14</v>
      </c>
      <c r="H10850" s="72" t="s">
        <v>15</v>
      </c>
      <c r="I10850" s="72" t="s">
        <v>16</v>
      </c>
      <c r="J10850" s="72" t="s">
        <v>18</v>
      </c>
      <c r="K10850" s="72" t="s">
        <v>33</v>
      </c>
      <c r="L10850" s="72" t="s">
        <v>558</v>
      </c>
      <c r="M10850" s="72"/>
    </row>
    <row r="10851" spans="2:13" x14ac:dyDescent="0.25">
      <c r="B10851" s="72" t="s">
        <v>143</v>
      </c>
      <c r="C10851" s="72" t="s">
        <v>144</v>
      </c>
      <c r="D10851" s="72" t="s">
        <v>12</v>
      </c>
      <c r="E10851" s="72" t="s">
        <v>177</v>
      </c>
      <c r="F10851" s="73">
        <v>15089</v>
      </c>
      <c r="G10851" s="72" t="s">
        <v>14</v>
      </c>
      <c r="H10851" s="72" t="s">
        <v>155</v>
      </c>
      <c r="I10851" s="72" t="s">
        <v>136</v>
      </c>
      <c r="J10851" s="72" t="s">
        <v>18</v>
      </c>
      <c r="K10851" s="72" t="s">
        <v>267</v>
      </c>
      <c r="L10851" s="72" t="s">
        <v>603</v>
      </c>
      <c r="M10851" s="72"/>
    </row>
    <row r="10852" spans="2:13" x14ac:dyDescent="0.25">
      <c r="B10852" s="72" t="s">
        <v>143</v>
      </c>
      <c r="C10852" s="72" t="s">
        <v>144</v>
      </c>
      <c r="D10852" s="72" t="s">
        <v>12</v>
      </c>
      <c r="E10852" s="72" t="s">
        <v>164</v>
      </c>
      <c r="F10852" s="73">
        <v>-33711</v>
      </c>
      <c r="G10852" s="72" t="s">
        <v>14</v>
      </c>
      <c r="H10852" s="72" t="s">
        <v>15</v>
      </c>
      <c r="I10852" s="72" t="s">
        <v>16</v>
      </c>
      <c r="J10852" s="72" t="s">
        <v>18</v>
      </c>
      <c r="K10852" s="72" t="s">
        <v>161</v>
      </c>
      <c r="L10852" s="72" t="s">
        <v>793</v>
      </c>
      <c r="M10852" s="72"/>
    </row>
    <row r="10853" spans="2:13" x14ac:dyDescent="0.25">
      <c r="B10853" s="72" t="s">
        <v>143</v>
      </c>
      <c r="C10853" s="72" t="s">
        <v>144</v>
      </c>
      <c r="D10853" s="72" t="s">
        <v>12</v>
      </c>
      <c r="E10853" s="72" t="s">
        <v>282</v>
      </c>
      <c r="F10853" s="73">
        <v>-454</v>
      </c>
      <c r="G10853" s="72" t="s">
        <v>14</v>
      </c>
      <c r="H10853" s="72" t="s">
        <v>155</v>
      </c>
      <c r="I10853" s="72" t="s">
        <v>16</v>
      </c>
      <c r="J10853" s="72" t="s">
        <v>18</v>
      </c>
      <c r="K10853" s="72" t="s">
        <v>267</v>
      </c>
      <c r="L10853" s="72" t="s">
        <v>659</v>
      </c>
      <c r="M10853" s="72"/>
    </row>
    <row r="10854" spans="2:13" x14ac:dyDescent="0.25">
      <c r="B10854" s="72" t="s">
        <v>143</v>
      </c>
      <c r="C10854" s="72" t="s">
        <v>144</v>
      </c>
      <c r="D10854" s="72" t="s">
        <v>12</v>
      </c>
      <c r="E10854" s="72" t="s">
        <v>188</v>
      </c>
      <c r="F10854" s="73">
        <v>1798879</v>
      </c>
      <c r="G10854" s="72" t="s">
        <v>14</v>
      </c>
      <c r="H10854" s="72" t="s">
        <v>155</v>
      </c>
      <c r="I10854" s="72" t="s">
        <v>16</v>
      </c>
      <c r="J10854" s="72" t="s">
        <v>18</v>
      </c>
      <c r="K10854" s="72" t="s">
        <v>33</v>
      </c>
      <c r="L10854" s="72" t="s">
        <v>361</v>
      </c>
      <c r="M10854" s="72" t="s">
        <v>163</v>
      </c>
    </row>
    <row r="10855" spans="2:13" x14ac:dyDescent="0.25">
      <c r="B10855" s="72" t="s">
        <v>143</v>
      </c>
      <c r="C10855" s="72" t="s">
        <v>144</v>
      </c>
      <c r="D10855" s="72" t="s">
        <v>12</v>
      </c>
      <c r="E10855" s="72" t="s">
        <v>177</v>
      </c>
      <c r="F10855" s="73">
        <v>173851</v>
      </c>
      <c r="G10855" s="72" t="s">
        <v>14</v>
      </c>
      <c r="H10855" s="72" t="s">
        <v>15</v>
      </c>
      <c r="I10855" s="72" t="s">
        <v>16</v>
      </c>
      <c r="J10855" s="72" t="s">
        <v>18</v>
      </c>
      <c r="K10855" s="72" t="s">
        <v>147</v>
      </c>
      <c r="L10855" s="72" t="s">
        <v>347</v>
      </c>
      <c r="M10855" s="72"/>
    </row>
    <row r="10856" spans="2:13" x14ac:dyDescent="0.25">
      <c r="B10856" s="72" t="s">
        <v>143</v>
      </c>
      <c r="C10856" s="72" t="s">
        <v>144</v>
      </c>
      <c r="D10856" s="72" t="s">
        <v>12</v>
      </c>
      <c r="E10856" s="72" t="s">
        <v>383</v>
      </c>
      <c r="F10856" s="73">
        <v>623613</v>
      </c>
      <c r="G10856" s="72" t="s">
        <v>14</v>
      </c>
      <c r="H10856" s="72" t="s">
        <v>15</v>
      </c>
      <c r="I10856" s="72" t="s">
        <v>16</v>
      </c>
      <c r="J10856" s="72" t="s">
        <v>18</v>
      </c>
      <c r="K10856" s="72" t="s">
        <v>24</v>
      </c>
      <c r="L10856" s="72" t="s">
        <v>586</v>
      </c>
      <c r="M10856" s="72" t="s">
        <v>601</v>
      </c>
    </row>
    <row r="10857" spans="2:13" x14ac:dyDescent="0.25">
      <c r="B10857" s="72" t="s">
        <v>143</v>
      </c>
      <c r="C10857" s="72" t="s">
        <v>144</v>
      </c>
      <c r="D10857" s="72" t="s">
        <v>12</v>
      </c>
      <c r="E10857" s="72" t="s">
        <v>145</v>
      </c>
      <c r="F10857" s="73">
        <v>-3669</v>
      </c>
      <c r="G10857" s="72" t="s">
        <v>14</v>
      </c>
      <c r="H10857" s="72" t="s">
        <v>15</v>
      </c>
      <c r="I10857" s="72" t="s">
        <v>16</v>
      </c>
      <c r="J10857" s="72" t="s">
        <v>18</v>
      </c>
      <c r="K10857" s="72" t="s">
        <v>33</v>
      </c>
      <c r="L10857" s="72" t="s">
        <v>406</v>
      </c>
      <c r="M10857" s="72"/>
    </row>
    <row r="10858" spans="2:13" x14ac:dyDescent="0.25">
      <c r="B10858" s="72" t="s">
        <v>143</v>
      </c>
      <c r="C10858" s="72" t="s">
        <v>144</v>
      </c>
      <c r="D10858" s="72" t="s">
        <v>12</v>
      </c>
      <c r="E10858" s="72" t="s">
        <v>177</v>
      </c>
      <c r="F10858" s="73">
        <v>809</v>
      </c>
      <c r="G10858" s="72" t="s">
        <v>14</v>
      </c>
      <c r="H10858" s="72" t="s">
        <v>15</v>
      </c>
      <c r="I10858" s="72" t="s">
        <v>16</v>
      </c>
      <c r="J10858" s="72" t="s">
        <v>371</v>
      </c>
      <c r="K10858" s="72" t="s">
        <v>147</v>
      </c>
      <c r="L10858" s="72" t="s">
        <v>347</v>
      </c>
      <c r="M10858" s="72"/>
    </row>
    <row r="10859" spans="2:13" x14ac:dyDescent="0.25">
      <c r="B10859" s="72" t="s">
        <v>143</v>
      </c>
      <c r="C10859" s="72" t="s">
        <v>144</v>
      </c>
      <c r="D10859" s="72" t="s">
        <v>12</v>
      </c>
      <c r="E10859" s="72" t="s">
        <v>183</v>
      </c>
      <c r="F10859" s="73">
        <v>1390482</v>
      </c>
      <c r="G10859" s="72" t="s">
        <v>14</v>
      </c>
      <c r="H10859" s="72" t="s">
        <v>15</v>
      </c>
      <c r="I10859" s="72" t="s">
        <v>16</v>
      </c>
      <c r="J10859" s="72" t="s">
        <v>18</v>
      </c>
      <c r="K10859" s="72" t="s">
        <v>184</v>
      </c>
      <c r="L10859" s="72" t="s">
        <v>317</v>
      </c>
      <c r="M10859" s="72" t="s">
        <v>248</v>
      </c>
    </row>
    <row r="10860" spans="2:13" x14ac:dyDescent="0.25">
      <c r="B10860" s="72" t="s">
        <v>143</v>
      </c>
      <c r="C10860" s="72" t="s">
        <v>144</v>
      </c>
      <c r="D10860" s="72" t="s">
        <v>12</v>
      </c>
      <c r="E10860" s="72" t="s">
        <v>160</v>
      </c>
      <c r="F10860" s="73">
        <v>453352</v>
      </c>
      <c r="G10860" s="72" t="s">
        <v>14</v>
      </c>
      <c r="H10860" s="72" t="s">
        <v>15</v>
      </c>
      <c r="I10860" s="72" t="s">
        <v>16</v>
      </c>
      <c r="J10860" s="72" t="s">
        <v>18</v>
      </c>
      <c r="K10860" s="72" t="s">
        <v>257</v>
      </c>
      <c r="L10860" s="72" t="s">
        <v>299</v>
      </c>
      <c r="M10860" s="72" t="s">
        <v>248</v>
      </c>
    </row>
    <row r="10861" spans="2:13" x14ac:dyDescent="0.25">
      <c r="B10861" s="72" t="s">
        <v>143</v>
      </c>
      <c r="C10861" s="72" t="s">
        <v>144</v>
      </c>
      <c r="D10861" s="72" t="s">
        <v>12</v>
      </c>
      <c r="E10861" s="72" t="s">
        <v>199</v>
      </c>
      <c r="F10861" s="73">
        <v>190369</v>
      </c>
      <c r="G10861" s="72" t="s">
        <v>14</v>
      </c>
      <c r="H10861" s="72" t="s">
        <v>155</v>
      </c>
      <c r="I10861" s="72" t="s">
        <v>16</v>
      </c>
      <c r="J10861" s="72" t="s">
        <v>18</v>
      </c>
      <c r="K10861" s="72" t="s">
        <v>33</v>
      </c>
      <c r="L10861" s="72" t="s">
        <v>277</v>
      </c>
      <c r="M10861" s="72"/>
    </row>
    <row r="10862" spans="2:13" x14ac:dyDescent="0.25">
      <c r="B10862" s="72" t="s">
        <v>143</v>
      </c>
      <c r="C10862" s="72" t="s">
        <v>144</v>
      </c>
      <c r="D10862" s="72" t="s">
        <v>12</v>
      </c>
      <c r="E10862" s="72" t="s">
        <v>154</v>
      </c>
      <c r="F10862" s="73">
        <v>-172488</v>
      </c>
      <c r="G10862" s="72" t="s">
        <v>14</v>
      </c>
      <c r="H10862" s="72" t="s">
        <v>15</v>
      </c>
      <c r="I10862" s="72" t="s">
        <v>16</v>
      </c>
      <c r="J10862" s="72" t="s">
        <v>18</v>
      </c>
      <c r="K10862" s="72" t="s">
        <v>184</v>
      </c>
      <c r="L10862" s="72" t="s">
        <v>317</v>
      </c>
      <c r="M10862" s="72"/>
    </row>
    <row r="10863" spans="2:13" x14ac:dyDescent="0.25">
      <c r="B10863" s="72" t="s">
        <v>143</v>
      </c>
      <c r="C10863" s="72" t="s">
        <v>144</v>
      </c>
      <c r="D10863" s="72" t="s">
        <v>12</v>
      </c>
      <c r="E10863" s="72" t="s">
        <v>145</v>
      </c>
      <c r="F10863" s="73">
        <v>-3203</v>
      </c>
      <c r="G10863" s="72" t="s">
        <v>14</v>
      </c>
      <c r="H10863" s="72" t="s">
        <v>155</v>
      </c>
      <c r="I10863" s="72" t="s">
        <v>16</v>
      </c>
      <c r="J10863" s="72" t="s">
        <v>18</v>
      </c>
      <c r="K10863" s="72" t="s">
        <v>33</v>
      </c>
      <c r="L10863" s="72" t="s">
        <v>632</v>
      </c>
      <c r="M10863" s="72"/>
    </row>
    <row r="10864" spans="2:13" x14ac:dyDescent="0.25">
      <c r="B10864" s="72" t="s">
        <v>143</v>
      </c>
      <c r="C10864" s="72" t="s">
        <v>144</v>
      </c>
      <c r="D10864" s="72" t="s">
        <v>12</v>
      </c>
      <c r="E10864" s="72" t="s">
        <v>227</v>
      </c>
      <c r="F10864" s="73">
        <v>455473</v>
      </c>
      <c r="G10864" s="72" t="s">
        <v>14</v>
      </c>
      <c r="H10864" s="72" t="s">
        <v>15</v>
      </c>
      <c r="I10864" s="72" t="s">
        <v>16</v>
      </c>
      <c r="J10864" s="72" t="s">
        <v>18</v>
      </c>
      <c r="K10864" s="72" t="s">
        <v>245</v>
      </c>
      <c r="L10864" s="72" t="s">
        <v>701</v>
      </c>
      <c r="M10864" s="72" t="s">
        <v>163</v>
      </c>
    </row>
    <row r="10865" spans="2:13" x14ac:dyDescent="0.25">
      <c r="B10865" s="72" t="s">
        <v>143</v>
      </c>
      <c r="C10865" s="72" t="s">
        <v>144</v>
      </c>
      <c r="D10865" s="72" t="s">
        <v>12</v>
      </c>
      <c r="E10865" s="72" t="s">
        <v>160</v>
      </c>
      <c r="F10865" s="73">
        <v>2211611</v>
      </c>
      <c r="G10865" s="72" t="s">
        <v>14</v>
      </c>
      <c r="H10865" s="72" t="s">
        <v>15</v>
      </c>
      <c r="I10865" s="72" t="s">
        <v>16</v>
      </c>
      <c r="J10865" s="72" t="s">
        <v>18</v>
      </c>
      <c r="K10865" s="72" t="s">
        <v>161</v>
      </c>
      <c r="L10865" s="72" t="s">
        <v>341</v>
      </c>
      <c r="M10865" s="72" t="s">
        <v>163</v>
      </c>
    </row>
    <row r="10866" spans="2:13" x14ac:dyDescent="0.25">
      <c r="B10866" s="72" t="s">
        <v>143</v>
      </c>
      <c r="C10866" s="72" t="s">
        <v>144</v>
      </c>
      <c r="D10866" s="72" t="s">
        <v>12</v>
      </c>
      <c r="E10866" s="72" t="s">
        <v>145</v>
      </c>
      <c r="F10866" s="73">
        <v>-9636</v>
      </c>
      <c r="G10866" s="72" t="s">
        <v>14</v>
      </c>
      <c r="H10866" s="72" t="s">
        <v>15</v>
      </c>
      <c r="I10866" s="72" t="s">
        <v>16</v>
      </c>
      <c r="J10866" s="72" t="s">
        <v>18</v>
      </c>
      <c r="K10866" s="72" t="s">
        <v>33</v>
      </c>
      <c r="L10866" s="72" t="s">
        <v>284</v>
      </c>
      <c r="M10866" s="72"/>
    </row>
    <row r="10867" spans="2:13" x14ac:dyDescent="0.25">
      <c r="B10867" s="72" t="s">
        <v>143</v>
      </c>
      <c r="C10867" s="72" t="s">
        <v>144</v>
      </c>
      <c r="D10867" s="72" t="s">
        <v>12</v>
      </c>
      <c r="E10867" s="72" t="s">
        <v>181</v>
      </c>
      <c r="F10867" s="73">
        <v>-28</v>
      </c>
      <c r="G10867" s="72" t="s">
        <v>14</v>
      </c>
      <c r="H10867" s="72" t="s">
        <v>155</v>
      </c>
      <c r="I10867" s="72" t="s">
        <v>136</v>
      </c>
      <c r="J10867" s="72" t="s">
        <v>18</v>
      </c>
      <c r="K10867" s="72" t="s">
        <v>21</v>
      </c>
      <c r="L10867" s="72" t="s">
        <v>602</v>
      </c>
      <c r="M10867" s="72"/>
    </row>
    <row r="10868" spans="2:13" x14ac:dyDescent="0.25">
      <c r="B10868" s="72" t="s">
        <v>143</v>
      </c>
      <c r="C10868" s="72" t="s">
        <v>144</v>
      </c>
      <c r="D10868" s="72" t="s">
        <v>12</v>
      </c>
      <c r="E10868" s="72" t="s">
        <v>219</v>
      </c>
      <c r="F10868" s="73">
        <v>1851</v>
      </c>
      <c r="G10868" s="72" t="s">
        <v>14</v>
      </c>
      <c r="H10868" s="72" t="s">
        <v>155</v>
      </c>
      <c r="I10868" s="72" t="s">
        <v>16</v>
      </c>
      <c r="J10868" s="72" t="s">
        <v>18</v>
      </c>
      <c r="K10868" s="72" t="s">
        <v>33</v>
      </c>
      <c r="L10868" s="72" t="s">
        <v>318</v>
      </c>
      <c r="M10868" s="72"/>
    </row>
    <row r="10869" spans="2:13" x14ac:dyDescent="0.25">
      <c r="B10869" s="72" t="s">
        <v>143</v>
      </c>
      <c r="C10869" s="72" t="s">
        <v>144</v>
      </c>
      <c r="D10869" s="72" t="s">
        <v>12</v>
      </c>
      <c r="E10869" s="72" t="s">
        <v>335</v>
      </c>
      <c r="F10869" s="73">
        <v>1422951</v>
      </c>
      <c r="G10869" s="72" t="s">
        <v>14</v>
      </c>
      <c r="H10869" s="72" t="s">
        <v>15</v>
      </c>
      <c r="I10869" s="72" t="s">
        <v>16</v>
      </c>
      <c r="J10869" s="72" t="s">
        <v>18</v>
      </c>
      <c r="K10869" s="72" t="s">
        <v>205</v>
      </c>
      <c r="L10869" s="72" t="s">
        <v>210</v>
      </c>
      <c r="M10869" s="72" t="s">
        <v>322</v>
      </c>
    </row>
    <row r="10870" spans="2:13" x14ac:dyDescent="0.25">
      <c r="B10870" s="72" t="s">
        <v>143</v>
      </c>
      <c r="C10870" s="72" t="s">
        <v>144</v>
      </c>
      <c r="D10870" s="72" t="s">
        <v>12</v>
      </c>
      <c r="E10870" s="72" t="s">
        <v>237</v>
      </c>
      <c r="F10870" s="73">
        <v>19965</v>
      </c>
      <c r="G10870" s="72" t="s">
        <v>14</v>
      </c>
      <c r="H10870" s="72" t="s">
        <v>15</v>
      </c>
      <c r="I10870" s="72" t="s">
        <v>16</v>
      </c>
      <c r="J10870" s="72" t="s">
        <v>18</v>
      </c>
      <c r="K10870" s="72" t="s">
        <v>33</v>
      </c>
      <c r="L10870" s="72" t="s">
        <v>346</v>
      </c>
      <c r="M10870" s="72" t="s">
        <v>151</v>
      </c>
    </row>
    <row r="10871" spans="2:13" x14ac:dyDescent="0.25">
      <c r="B10871" s="72" t="s">
        <v>143</v>
      </c>
      <c r="C10871" s="72" t="s">
        <v>144</v>
      </c>
      <c r="D10871" s="72" t="s">
        <v>12</v>
      </c>
      <c r="E10871" s="72" t="s">
        <v>181</v>
      </c>
      <c r="F10871" s="73">
        <v>-52</v>
      </c>
      <c r="G10871" s="72" t="s">
        <v>14</v>
      </c>
      <c r="H10871" s="72" t="s">
        <v>15</v>
      </c>
      <c r="I10871" s="72" t="s">
        <v>16</v>
      </c>
      <c r="J10871" s="72" t="s">
        <v>18</v>
      </c>
      <c r="K10871" s="72" t="s">
        <v>33</v>
      </c>
      <c r="L10871" s="72" t="s">
        <v>435</v>
      </c>
      <c r="M10871" s="72"/>
    </row>
    <row r="10872" spans="2:13" x14ac:dyDescent="0.25">
      <c r="B10872" s="72" t="s">
        <v>143</v>
      </c>
      <c r="C10872" s="72" t="s">
        <v>144</v>
      </c>
      <c r="D10872" s="72" t="s">
        <v>12</v>
      </c>
      <c r="E10872" s="72" t="s">
        <v>175</v>
      </c>
      <c r="F10872" s="73">
        <v>-159067</v>
      </c>
      <c r="G10872" s="72" t="s">
        <v>14</v>
      </c>
      <c r="H10872" s="72" t="s">
        <v>15</v>
      </c>
      <c r="I10872" s="72" t="s">
        <v>16</v>
      </c>
      <c r="J10872" s="72" t="s">
        <v>18</v>
      </c>
      <c r="K10872" s="72" t="s">
        <v>165</v>
      </c>
      <c r="L10872" s="72" t="s">
        <v>254</v>
      </c>
      <c r="M10872" s="72"/>
    </row>
    <row r="10873" spans="2:13" x14ac:dyDescent="0.25">
      <c r="B10873" s="72" t="s">
        <v>143</v>
      </c>
      <c r="C10873" s="72" t="s">
        <v>144</v>
      </c>
      <c r="D10873" s="72" t="s">
        <v>12</v>
      </c>
      <c r="E10873" s="72" t="s">
        <v>833</v>
      </c>
      <c r="F10873" s="73">
        <v>65461817</v>
      </c>
      <c r="G10873" s="72" t="s">
        <v>14</v>
      </c>
      <c r="H10873" s="72" t="s">
        <v>155</v>
      </c>
      <c r="I10873" s="72" t="s">
        <v>16</v>
      </c>
      <c r="J10873" s="72" t="s">
        <v>18</v>
      </c>
      <c r="K10873" s="72" t="s">
        <v>303</v>
      </c>
      <c r="L10873" s="72" t="s">
        <v>304</v>
      </c>
      <c r="M10873" s="72" t="s">
        <v>322</v>
      </c>
    </row>
    <row r="10874" spans="2:13" x14ac:dyDescent="0.25">
      <c r="B10874" s="72" t="s">
        <v>143</v>
      </c>
      <c r="C10874" s="72" t="s">
        <v>144</v>
      </c>
      <c r="D10874" s="72" t="s">
        <v>12</v>
      </c>
      <c r="E10874" s="72" t="s">
        <v>154</v>
      </c>
      <c r="F10874" s="73">
        <v>-409</v>
      </c>
      <c r="G10874" s="72" t="s">
        <v>14</v>
      </c>
      <c r="H10874" s="72" t="s">
        <v>15</v>
      </c>
      <c r="I10874" s="72" t="s">
        <v>16</v>
      </c>
      <c r="J10874" s="72" t="s">
        <v>18</v>
      </c>
      <c r="K10874" s="72" t="s">
        <v>33</v>
      </c>
      <c r="L10874" s="72" t="s">
        <v>510</v>
      </c>
      <c r="M10874" s="72"/>
    </row>
    <row r="10875" spans="2:13" x14ac:dyDescent="0.25">
      <c r="B10875" s="72" t="s">
        <v>143</v>
      </c>
      <c r="C10875" s="72" t="s">
        <v>144</v>
      </c>
      <c r="D10875" s="72" t="s">
        <v>12</v>
      </c>
      <c r="E10875" s="72" t="s">
        <v>152</v>
      </c>
      <c r="F10875" s="73">
        <v>-22466</v>
      </c>
      <c r="G10875" s="72" t="s">
        <v>14</v>
      </c>
      <c r="H10875" s="72" t="s">
        <v>155</v>
      </c>
      <c r="I10875" s="72" t="s">
        <v>16</v>
      </c>
      <c r="J10875" s="72" t="s">
        <v>18</v>
      </c>
      <c r="K10875" s="72" t="s">
        <v>147</v>
      </c>
      <c r="L10875" s="72" t="s">
        <v>332</v>
      </c>
      <c r="M10875" s="72"/>
    </row>
    <row r="10876" spans="2:13" x14ac:dyDescent="0.25">
      <c r="B10876" s="72" t="s">
        <v>143</v>
      </c>
      <c r="C10876" s="72" t="s">
        <v>144</v>
      </c>
      <c r="D10876" s="72" t="s">
        <v>12</v>
      </c>
      <c r="E10876" s="72" t="s">
        <v>177</v>
      </c>
      <c r="F10876" s="73">
        <v>181431</v>
      </c>
      <c r="G10876" s="72" t="s">
        <v>14</v>
      </c>
      <c r="H10876" s="72" t="s">
        <v>155</v>
      </c>
      <c r="I10876" s="72" t="s">
        <v>16</v>
      </c>
      <c r="J10876" s="72" t="s">
        <v>18</v>
      </c>
      <c r="K10876" s="72" t="s">
        <v>33</v>
      </c>
      <c r="L10876" s="72" t="s">
        <v>261</v>
      </c>
      <c r="M10876" s="72"/>
    </row>
    <row r="10877" spans="2:13" x14ac:dyDescent="0.25">
      <c r="B10877" s="72" t="s">
        <v>143</v>
      </c>
      <c r="C10877" s="72" t="s">
        <v>144</v>
      </c>
      <c r="D10877" s="72" t="s">
        <v>12</v>
      </c>
      <c r="E10877" s="72" t="s">
        <v>199</v>
      </c>
      <c r="F10877" s="73">
        <v>2489</v>
      </c>
      <c r="G10877" s="72" t="s">
        <v>14</v>
      </c>
      <c r="H10877" s="72" t="s">
        <v>155</v>
      </c>
      <c r="I10877" s="72" t="s">
        <v>16</v>
      </c>
      <c r="J10877" s="72" t="s">
        <v>18</v>
      </c>
      <c r="K10877" s="72" t="s">
        <v>33</v>
      </c>
      <c r="L10877" s="72" t="s">
        <v>650</v>
      </c>
      <c r="M10877" s="72"/>
    </row>
    <row r="10878" spans="2:13" x14ac:dyDescent="0.25">
      <c r="B10878" s="72" t="s">
        <v>143</v>
      </c>
      <c r="C10878" s="72" t="s">
        <v>144</v>
      </c>
      <c r="D10878" s="72" t="s">
        <v>12</v>
      </c>
      <c r="E10878" s="72" t="s">
        <v>282</v>
      </c>
      <c r="F10878" s="73">
        <v>-857</v>
      </c>
      <c r="G10878" s="72" t="s">
        <v>14</v>
      </c>
      <c r="H10878" s="72" t="s">
        <v>15</v>
      </c>
      <c r="I10878" s="72" t="s">
        <v>136</v>
      </c>
      <c r="J10878" s="72" t="s">
        <v>18</v>
      </c>
      <c r="K10878" s="72" t="s">
        <v>205</v>
      </c>
      <c r="L10878" s="72" t="s">
        <v>540</v>
      </c>
      <c r="M10878" s="72"/>
    </row>
    <row r="10879" spans="2:13" x14ac:dyDescent="0.25">
      <c r="B10879" s="72" t="s">
        <v>143</v>
      </c>
      <c r="C10879" s="72" t="s">
        <v>144</v>
      </c>
      <c r="D10879" s="72" t="s">
        <v>12</v>
      </c>
      <c r="E10879" s="72" t="s">
        <v>197</v>
      </c>
      <c r="F10879" s="73">
        <v>503188</v>
      </c>
      <c r="G10879" s="72" t="s">
        <v>14</v>
      </c>
      <c r="H10879" s="72" t="s">
        <v>15</v>
      </c>
      <c r="I10879" s="72" t="s">
        <v>16</v>
      </c>
      <c r="J10879" s="72" t="s">
        <v>18</v>
      </c>
      <c r="K10879" s="72" t="s">
        <v>257</v>
      </c>
      <c r="L10879" s="72" t="s">
        <v>299</v>
      </c>
      <c r="M10879" s="72" t="s">
        <v>163</v>
      </c>
    </row>
    <row r="10880" spans="2:13" x14ac:dyDescent="0.25">
      <c r="B10880" s="72" t="s">
        <v>143</v>
      </c>
      <c r="C10880" s="72" t="s">
        <v>144</v>
      </c>
      <c r="D10880" s="72" t="s">
        <v>12</v>
      </c>
      <c r="E10880" s="72" t="s">
        <v>188</v>
      </c>
      <c r="F10880" s="73">
        <v>3517512</v>
      </c>
      <c r="G10880" s="72" t="s">
        <v>14</v>
      </c>
      <c r="H10880" s="72" t="s">
        <v>15</v>
      </c>
      <c r="I10880" s="72" t="s">
        <v>16</v>
      </c>
      <c r="J10880" s="72" t="s">
        <v>18</v>
      </c>
      <c r="K10880" s="72" t="s">
        <v>168</v>
      </c>
      <c r="L10880" s="72" t="s">
        <v>413</v>
      </c>
      <c r="M10880" s="72" t="s">
        <v>191</v>
      </c>
    </row>
    <row r="10881" spans="2:13" x14ac:dyDescent="0.25">
      <c r="B10881" s="72" t="s">
        <v>143</v>
      </c>
      <c r="C10881" s="72" t="s">
        <v>144</v>
      </c>
      <c r="D10881" s="72" t="s">
        <v>12</v>
      </c>
      <c r="E10881" s="72" t="s">
        <v>292</v>
      </c>
      <c r="F10881" s="73">
        <v>204474</v>
      </c>
      <c r="G10881" s="72" t="s">
        <v>14</v>
      </c>
      <c r="H10881" s="72" t="s">
        <v>15</v>
      </c>
      <c r="I10881" s="72" t="s">
        <v>16</v>
      </c>
      <c r="J10881" s="72" t="s">
        <v>18</v>
      </c>
      <c r="K10881" s="72" t="s">
        <v>147</v>
      </c>
      <c r="L10881" s="72" t="s">
        <v>454</v>
      </c>
      <c r="M10881" s="72" t="s">
        <v>293</v>
      </c>
    </row>
    <row r="10882" spans="2:13" x14ac:dyDescent="0.25">
      <c r="B10882" s="72" t="s">
        <v>143</v>
      </c>
      <c r="C10882" s="72" t="s">
        <v>144</v>
      </c>
      <c r="D10882" s="72" t="s">
        <v>12</v>
      </c>
      <c r="E10882" s="72" t="s">
        <v>842</v>
      </c>
      <c r="F10882" s="73">
        <v>778612</v>
      </c>
      <c r="G10882" s="72" t="s">
        <v>14</v>
      </c>
      <c r="H10882" s="72" t="s">
        <v>155</v>
      </c>
      <c r="I10882" s="72" t="s">
        <v>16</v>
      </c>
      <c r="J10882" s="72" t="s">
        <v>18</v>
      </c>
      <c r="K10882" s="72"/>
      <c r="L10882" s="72"/>
      <c r="M10882" s="72" t="s">
        <v>322</v>
      </c>
    </row>
    <row r="10883" spans="2:13" x14ac:dyDescent="0.25">
      <c r="B10883" s="72" t="s">
        <v>143</v>
      </c>
      <c r="C10883" s="72" t="s">
        <v>144</v>
      </c>
      <c r="D10883" s="72" t="s">
        <v>12</v>
      </c>
      <c r="E10883" s="72" t="s">
        <v>209</v>
      </c>
      <c r="F10883" s="73">
        <v>2072508</v>
      </c>
      <c r="G10883" s="72" t="s">
        <v>14</v>
      </c>
      <c r="H10883" s="72" t="s">
        <v>15</v>
      </c>
      <c r="I10883" s="72" t="s">
        <v>16</v>
      </c>
      <c r="J10883" s="72" t="s">
        <v>18</v>
      </c>
      <c r="K10883" s="72" t="s">
        <v>245</v>
      </c>
      <c r="L10883" s="72" t="s">
        <v>287</v>
      </c>
      <c r="M10883" s="72" t="s">
        <v>159</v>
      </c>
    </row>
    <row r="10884" spans="2:13" x14ac:dyDescent="0.25">
      <c r="B10884" s="72" t="s">
        <v>143</v>
      </c>
      <c r="C10884" s="72" t="s">
        <v>144</v>
      </c>
      <c r="D10884" s="72" t="s">
        <v>12</v>
      </c>
      <c r="E10884" s="72" t="s">
        <v>197</v>
      </c>
      <c r="F10884" s="73">
        <v>258154</v>
      </c>
      <c r="G10884" s="72" t="s">
        <v>14</v>
      </c>
      <c r="H10884" s="72" t="s">
        <v>15</v>
      </c>
      <c r="I10884" s="72" t="s">
        <v>16</v>
      </c>
      <c r="J10884" s="72" t="s">
        <v>18</v>
      </c>
      <c r="K10884" s="72" t="s">
        <v>165</v>
      </c>
      <c r="L10884" s="72" t="s">
        <v>549</v>
      </c>
      <c r="M10884" s="72" t="s">
        <v>163</v>
      </c>
    </row>
    <row r="10885" spans="2:13" x14ac:dyDescent="0.25">
      <c r="B10885" s="72" t="s">
        <v>143</v>
      </c>
      <c r="C10885" s="72" t="s">
        <v>144</v>
      </c>
      <c r="D10885" s="72" t="s">
        <v>12</v>
      </c>
      <c r="E10885" s="72" t="s">
        <v>646</v>
      </c>
      <c r="F10885" s="73">
        <v>120223</v>
      </c>
      <c r="G10885" s="72" t="s">
        <v>14</v>
      </c>
      <c r="H10885" s="72" t="s">
        <v>155</v>
      </c>
      <c r="I10885" s="72" t="s">
        <v>16</v>
      </c>
      <c r="J10885" s="72" t="s">
        <v>18</v>
      </c>
      <c r="K10885" s="72" t="s">
        <v>267</v>
      </c>
      <c r="L10885" s="72" t="s">
        <v>340</v>
      </c>
      <c r="M10885" s="72"/>
    </row>
    <row r="10886" spans="2:13" x14ac:dyDescent="0.25">
      <c r="B10886" s="72" t="s">
        <v>143</v>
      </c>
      <c r="C10886" s="72" t="s">
        <v>144</v>
      </c>
      <c r="D10886" s="72" t="s">
        <v>12</v>
      </c>
      <c r="E10886" s="72" t="s">
        <v>349</v>
      </c>
      <c r="F10886" s="73">
        <v>62979</v>
      </c>
      <c r="G10886" s="72" t="s">
        <v>14</v>
      </c>
      <c r="H10886" s="72" t="s">
        <v>15</v>
      </c>
      <c r="I10886" s="72" t="s">
        <v>16</v>
      </c>
      <c r="J10886" s="72" t="s">
        <v>18</v>
      </c>
      <c r="K10886" s="72" t="s">
        <v>33</v>
      </c>
      <c r="L10886" s="72" t="s">
        <v>318</v>
      </c>
      <c r="M10886" s="72" t="s">
        <v>203</v>
      </c>
    </row>
    <row r="10887" spans="2:13" x14ac:dyDescent="0.25">
      <c r="B10887" s="72" t="s">
        <v>143</v>
      </c>
      <c r="C10887" s="72" t="s">
        <v>144</v>
      </c>
      <c r="D10887" s="72" t="s">
        <v>12</v>
      </c>
      <c r="E10887" s="72" t="s">
        <v>518</v>
      </c>
      <c r="F10887" s="73">
        <v>13386438</v>
      </c>
      <c r="G10887" s="72" t="s">
        <v>14</v>
      </c>
      <c r="H10887" s="72" t="s">
        <v>15</v>
      </c>
      <c r="I10887" s="72" t="s">
        <v>16</v>
      </c>
      <c r="J10887" s="72" t="s">
        <v>18</v>
      </c>
      <c r="K10887" s="72" t="s">
        <v>205</v>
      </c>
      <c r="L10887" s="72" t="s">
        <v>401</v>
      </c>
      <c r="M10887" s="72" t="s">
        <v>293</v>
      </c>
    </row>
    <row r="10888" spans="2:13" x14ac:dyDescent="0.25">
      <c r="B10888" s="72" t="s">
        <v>143</v>
      </c>
      <c r="C10888" s="72" t="s">
        <v>144</v>
      </c>
      <c r="D10888" s="72" t="s">
        <v>12</v>
      </c>
      <c r="E10888" s="72" t="s">
        <v>219</v>
      </c>
      <c r="F10888" s="73">
        <v>110446</v>
      </c>
      <c r="G10888" s="72" t="s">
        <v>14</v>
      </c>
      <c r="H10888" s="72" t="s">
        <v>15</v>
      </c>
      <c r="I10888" s="72" t="s">
        <v>16</v>
      </c>
      <c r="J10888" s="72" t="s">
        <v>18</v>
      </c>
      <c r="K10888" s="72" t="s">
        <v>267</v>
      </c>
      <c r="L10888" s="72" t="s">
        <v>659</v>
      </c>
      <c r="M10888" s="72"/>
    </row>
    <row r="10889" spans="2:13" x14ac:dyDescent="0.25">
      <c r="B10889" s="72" t="s">
        <v>143</v>
      </c>
      <c r="C10889" s="72" t="s">
        <v>144</v>
      </c>
      <c r="D10889" s="72" t="s">
        <v>12</v>
      </c>
      <c r="E10889" s="72" t="s">
        <v>197</v>
      </c>
      <c r="F10889" s="73">
        <v>40547</v>
      </c>
      <c r="G10889" s="72" t="s">
        <v>14</v>
      </c>
      <c r="H10889" s="72" t="s">
        <v>15</v>
      </c>
      <c r="I10889" s="72" t="s">
        <v>16</v>
      </c>
      <c r="J10889" s="72" t="s">
        <v>18</v>
      </c>
      <c r="K10889" s="72" t="s">
        <v>189</v>
      </c>
      <c r="L10889" s="72" t="s">
        <v>685</v>
      </c>
      <c r="M10889" s="72" t="s">
        <v>191</v>
      </c>
    </row>
    <row r="10890" spans="2:13" x14ac:dyDescent="0.25">
      <c r="B10890" s="72" t="s">
        <v>143</v>
      </c>
      <c r="C10890" s="72" t="s">
        <v>144</v>
      </c>
      <c r="D10890" s="72" t="s">
        <v>12</v>
      </c>
      <c r="E10890" s="72" t="s">
        <v>181</v>
      </c>
      <c r="F10890" s="73">
        <v>-60</v>
      </c>
      <c r="G10890" s="72" t="s">
        <v>14</v>
      </c>
      <c r="H10890" s="72" t="s">
        <v>155</v>
      </c>
      <c r="I10890" s="72" t="s">
        <v>16</v>
      </c>
      <c r="J10890" s="72" t="s">
        <v>18</v>
      </c>
      <c r="K10890" s="72" t="s">
        <v>33</v>
      </c>
      <c r="L10890" s="72" t="s">
        <v>636</v>
      </c>
      <c r="M10890" s="72"/>
    </row>
    <row r="10891" spans="2:13" x14ac:dyDescent="0.25">
      <c r="B10891" s="72" t="s">
        <v>143</v>
      </c>
      <c r="C10891" s="72" t="s">
        <v>144</v>
      </c>
      <c r="D10891" s="72" t="s">
        <v>12</v>
      </c>
      <c r="E10891" s="72" t="s">
        <v>197</v>
      </c>
      <c r="F10891" s="73">
        <v>406909</v>
      </c>
      <c r="G10891" s="72" t="s">
        <v>14</v>
      </c>
      <c r="H10891" s="72" t="s">
        <v>155</v>
      </c>
      <c r="I10891" s="72" t="s">
        <v>16</v>
      </c>
      <c r="J10891" s="72" t="s">
        <v>18</v>
      </c>
      <c r="K10891" s="72" t="s">
        <v>33</v>
      </c>
      <c r="L10891" s="72" t="s">
        <v>596</v>
      </c>
      <c r="M10891" s="72" t="s">
        <v>163</v>
      </c>
    </row>
    <row r="10892" spans="2:13" x14ac:dyDescent="0.25">
      <c r="B10892" s="72" t="s">
        <v>143</v>
      </c>
      <c r="C10892" s="72" t="s">
        <v>144</v>
      </c>
      <c r="D10892" s="72" t="s">
        <v>12</v>
      </c>
      <c r="E10892" s="72" t="s">
        <v>229</v>
      </c>
      <c r="F10892" s="73">
        <v>-19486</v>
      </c>
      <c r="G10892" s="72" t="s">
        <v>14</v>
      </c>
      <c r="H10892" s="72" t="s">
        <v>155</v>
      </c>
      <c r="I10892" s="72" t="s">
        <v>16</v>
      </c>
      <c r="J10892" s="72" t="s">
        <v>18</v>
      </c>
      <c r="K10892" s="72" t="s">
        <v>267</v>
      </c>
      <c r="L10892" s="72" t="s">
        <v>659</v>
      </c>
      <c r="M10892" s="72"/>
    </row>
    <row r="10893" spans="2:13" x14ac:dyDescent="0.25">
      <c r="B10893" s="72" t="s">
        <v>143</v>
      </c>
      <c r="C10893" s="72" t="s">
        <v>144</v>
      </c>
      <c r="D10893" s="72" t="s">
        <v>12</v>
      </c>
      <c r="E10893" s="72" t="s">
        <v>219</v>
      </c>
      <c r="F10893" s="73">
        <v>9</v>
      </c>
      <c r="G10893" s="72" t="s">
        <v>14</v>
      </c>
      <c r="H10893" s="72" t="s">
        <v>155</v>
      </c>
      <c r="I10893" s="72" t="s">
        <v>16</v>
      </c>
      <c r="J10893" s="72" t="s">
        <v>18</v>
      </c>
      <c r="K10893" s="72" t="s">
        <v>184</v>
      </c>
      <c r="L10893" s="72" t="s">
        <v>356</v>
      </c>
      <c r="M10893" s="72"/>
    </row>
    <row r="10894" spans="2:13" x14ac:dyDescent="0.25">
      <c r="B10894" s="72" t="s">
        <v>143</v>
      </c>
      <c r="C10894" s="72" t="s">
        <v>144</v>
      </c>
      <c r="D10894" s="72" t="s">
        <v>12</v>
      </c>
      <c r="E10894" s="72" t="s">
        <v>292</v>
      </c>
      <c r="F10894" s="73">
        <v>327894</v>
      </c>
      <c r="G10894" s="72" t="s">
        <v>14</v>
      </c>
      <c r="H10894" s="72" t="s">
        <v>155</v>
      </c>
      <c r="I10894" s="72" t="s">
        <v>16</v>
      </c>
      <c r="J10894" s="72" t="s">
        <v>18</v>
      </c>
      <c r="K10894" s="72" t="s">
        <v>21</v>
      </c>
      <c r="L10894" s="72" t="s">
        <v>22</v>
      </c>
      <c r="M10894" s="72" t="s">
        <v>522</v>
      </c>
    </row>
    <row r="10895" spans="2:13" x14ac:dyDescent="0.25">
      <c r="B10895" s="72" t="s">
        <v>143</v>
      </c>
      <c r="C10895" s="72" t="s">
        <v>144</v>
      </c>
      <c r="D10895" s="72" t="s">
        <v>12</v>
      </c>
      <c r="E10895" s="72" t="s">
        <v>177</v>
      </c>
      <c r="F10895" s="73">
        <v>16516</v>
      </c>
      <c r="G10895" s="72" t="s">
        <v>14</v>
      </c>
      <c r="H10895" s="72" t="s">
        <v>155</v>
      </c>
      <c r="I10895" s="72" t="s">
        <v>16</v>
      </c>
      <c r="J10895" s="72" t="s">
        <v>18</v>
      </c>
      <c r="K10895" s="72" t="s">
        <v>147</v>
      </c>
      <c r="L10895" s="72" t="s">
        <v>404</v>
      </c>
      <c r="M10895" s="72"/>
    </row>
    <row r="10896" spans="2:13" x14ac:dyDescent="0.25">
      <c r="B10896" s="72" t="s">
        <v>143</v>
      </c>
      <c r="C10896" s="72" t="s">
        <v>144</v>
      </c>
      <c r="D10896" s="72" t="s">
        <v>12</v>
      </c>
      <c r="E10896" s="72" t="s">
        <v>229</v>
      </c>
      <c r="F10896" s="73">
        <v>-48</v>
      </c>
      <c r="G10896" s="72" t="s">
        <v>14</v>
      </c>
      <c r="H10896" s="72" t="s">
        <v>155</v>
      </c>
      <c r="I10896" s="72" t="s">
        <v>16</v>
      </c>
      <c r="J10896" s="72" t="s">
        <v>18</v>
      </c>
      <c r="K10896" s="72" t="s">
        <v>21</v>
      </c>
      <c r="L10896" s="72" t="s">
        <v>602</v>
      </c>
      <c r="M10896" s="72"/>
    </row>
    <row r="10897" spans="2:13" x14ac:dyDescent="0.25">
      <c r="B10897" s="72" t="s">
        <v>143</v>
      </c>
      <c r="C10897" s="72" t="s">
        <v>144</v>
      </c>
      <c r="D10897" s="72" t="s">
        <v>12</v>
      </c>
      <c r="E10897" s="72" t="s">
        <v>152</v>
      </c>
      <c r="F10897" s="73">
        <v>-50833</v>
      </c>
      <c r="G10897" s="72" t="s">
        <v>14</v>
      </c>
      <c r="H10897" s="72" t="s">
        <v>15</v>
      </c>
      <c r="I10897" s="72" t="s">
        <v>16</v>
      </c>
      <c r="J10897" s="72" t="s">
        <v>18</v>
      </c>
      <c r="K10897" s="72" t="s">
        <v>147</v>
      </c>
      <c r="L10897" s="72" t="s">
        <v>358</v>
      </c>
      <c r="M10897" s="72"/>
    </row>
    <row r="10898" spans="2:13" x14ac:dyDescent="0.25">
      <c r="B10898" s="72" t="s">
        <v>143</v>
      </c>
      <c r="C10898" s="72" t="s">
        <v>144</v>
      </c>
      <c r="D10898" s="72" t="s">
        <v>12</v>
      </c>
      <c r="E10898" s="72" t="s">
        <v>219</v>
      </c>
      <c r="F10898" s="73">
        <v>4967</v>
      </c>
      <c r="G10898" s="72" t="s">
        <v>14</v>
      </c>
      <c r="H10898" s="72" t="s">
        <v>15</v>
      </c>
      <c r="I10898" s="72" t="s">
        <v>136</v>
      </c>
      <c r="J10898" s="72" t="s">
        <v>18</v>
      </c>
      <c r="K10898" s="72" t="s">
        <v>184</v>
      </c>
      <c r="L10898" s="72" t="s">
        <v>204</v>
      </c>
      <c r="M10898" s="72"/>
    </row>
    <row r="10899" spans="2:13" x14ac:dyDescent="0.25">
      <c r="B10899" s="72" t="s">
        <v>143</v>
      </c>
      <c r="C10899" s="72" t="s">
        <v>144</v>
      </c>
      <c r="D10899" s="72" t="s">
        <v>12</v>
      </c>
      <c r="E10899" s="72" t="s">
        <v>219</v>
      </c>
      <c r="F10899" s="73">
        <v>15558</v>
      </c>
      <c r="G10899" s="72" t="s">
        <v>14</v>
      </c>
      <c r="H10899" s="72" t="s">
        <v>155</v>
      </c>
      <c r="I10899" s="72" t="s">
        <v>16</v>
      </c>
      <c r="J10899" s="72" t="s">
        <v>18</v>
      </c>
      <c r="K10899" s="72" t="s">
        <v>21</v>
      </c>
      <c r="L10899" s="72" t="s">
        <v>494</v>
      </c>
      <c r="M10899" s="72"/>
    </row>
    <row r="10900" spans="2:13" x14ac:dyDescent="0.25">
      <c r="B10900" s="72" t="s">
        <v>143</v>
      </c>
      <c r="C10900" s="72" t="s">
        <v>144</v>
      </c>
      <c r="D10900" s="72" t="s">
        <v>12</v>
      </c>
      <c r="E10900" s="72" t="s">
        <v>181</v>
      </c>
      <c r="F10900" s="73">
        <v>-1394</v>
      </c>
      <c r="G10900" s="72" t="s">
        <v>14</v>
      </c>
      <c r="H10900" s="72" t="s">
        <v>155</v>
      </c>
      <c r="I10900" s="72" t="s">
        <v>16</v>
      </c>
      <c r="J10900" s="72" t="s">
        <v>18</v>
      </c>
      <c r="K10900" s="72" t="s">
        <v>33</v>
      </c>
      <c r="L10900" s="72" t="s">
        <v>301</v>
      </c>
      <c r="M10900" s="72"/>
    </row>
    <row r="10901" spans="2:13" x14ac:dyDescent="0.25">
      <c r="B10901" s="72" t="s">
        <v>143</v>
      </c>
      <c r="C10901" s="72" t="s">
        <v>144</v>
      </c>
      <c r="D10901" s="72" t="s">
        <v>12</v>
      </c>
      <c r="E10901" s="72" t="s">
        <v>160</v>
      </c>
      <c r="F10901" s="73">
        <v>454397</v>
      </c>
      <c r="G10901" s="72" t="s">
        <v>14</v>
      </c>
      <c r="H10901" s="72" t="s">
        <v>155</v>
      </c>
      <c r="I10901" s="72" t="s">
        <v>16</v>
      </c>
      <c r="J10901" s="72" t="s">
        <v>18</v>
      </c>
      <c r="K10901" s="72" t="s">
        <v>33</v>
      </c>
      <c r="L10901" s="72" t="s">
        <v>420</v>
      </c>
      <c r="M10901" s="72" t="s">
        <v>248</v>
      </c>
    </row>
    <row r="10902" spans="2:13" x14ac:dyDescent="0.25">
      <c r="B10902" s="72" t="s">
        <v>143</v>
      </c>
      <c r="C10902" s="72" t="s">
        <v>144</v>
      </c>
      <c r="D10902" s="72" t="s">
        <v>12</v>
      </c>
      <c r="E10902" s="72" t="s">
        <v>199</v>
      </c>
      <c r="F10902" s="73">
        <v>119014</v>
      </c>
      <c r="G10902" s="72" t="s">
        <v>14</v>
      </c>
      <c r="H10902" s="72" t="s">
        <v>15</v>
      </c>
      <c r="I10902" s="72" t="s">
        <v>16</v>
      </c>
      <c r="J10902" s="72" t="s">
        <v>18</v>
      </c>
      <c r="K10902" s="72" t="s">
        <v>168</v>
      </c>
      <c r="L10902" s="72" t="s">
        <v>413</v>
      </c>
      <c r="M10902" s="72"/>
    </row>
    <row r="10903" spans="2:13" x14ac:dyDescent="0.25">
      <c r="B10903" s="72" t="s">
        <v>143</v>
      </c>
      <c r="C10903" s="72" t="s">
        <v>144</v>
      </c>
      <c r="D10903" s="72" t="s">
        <v>12</v>
      </c>
      <c r="E10903" s="72" t="s">
        <v>219</v>
      </c>
      <c r="F10903" s="73">
        <v>32213</v>
      </c>
      <c r="G10903" s="72" t="s">
        <v>14</v>
      </c>
      <c r="H10903" s="72" t="s">
        <v>15</v>
      </c>
      <c r="I10903" s="72" t="s">
        <v>16</v>
      </c>
      <c r="J10903" s="72" t="s">
        <v>18</v>
      </c>
      <c r="K10903" s="72" t="s">
        <v>33</v>
      </c>
      <c r="L10903" s="72" t="s">
        <v>463</v>
      </c>
      <c r="M10903" s="72"/>
    </row>
    <row r="10904" spans="2:13" x14ac:dyDescent="0.25">
      <c r="B10904" s="72" t="s">
        <v>143</v>
      </c>
      <c r="C10904" s="72" t="s">
        <v>144</v>
      </c>
      <c r="D10904" s="72" t="s">
        <v>12</v>
      </c>
      <c r="E10904" s="72" t="s">
        <v>282</v>
      </c>
      <c r="F10904" s="73">
        <v>-56183</v>
      </c>
      <c r="G10904" s="72" t="s">
        <v>14</v>
      </c>
      <c r="H10904" s="72" t="s">
        <v>15</v>
      </c>
      <c r="I10904" s="72" t="s">
        <v>16</v>
      </c>
      <c r="J10904" s="72" t="s">
        <v>18</v>
      </c>
      <c r="K10904" s="72" t="s">
        <v>205</v>
      </c>
      <c r="L10904" s="72" t="s">
        <v>540</v>
      </c>
      <c r="M10904" s="72"/>
    </row>
    <row r="10905" spans="2:13" x14ac:dyDescent="0.25">
      <c r="B10905" s="72" t="s">
        <v>143</v>
      </c>
      <c r="C10905" s="72" t="s">
        <v>144</v>
      </c>
      <c r="D10905" s="72" t="s">
        <v>12</v>
      </c>
      <c r="E10905" s="72" t="s">
        <v>209</v>
      </c>
      <c r="F10905" s="73">
        <v>41588</v>
      </c>
      <c r="G10905" s="72" t="s">
        <v>14</v>
      </c>
      <c r="H10905" s="72" t="s">
        <v>15</v>
      </c>
      <c r="I10905" s="72" t="s">
        <v>16</v>
      </c>
      <c r="J10905" s="72" t="s">
        <v>18</v>
      </c>
      <c r="K10905" s="72" t="s">
        <v>147</v>
      </c>
      <c r="L10905" s="72" t="s">
        <v>223</v>
      </c>
      <c r="M10905" s="72" t="s">
        <v>322</v>
      </c>
    </row>
    <row r="10906" spans="2:13" x14ac:dyDescent="0.25">
      <c r="B10906" s="72" t="s">
        <v>143</v>
      </c>
      <c r="C10906" s="72" t="s">
        <v>144</v>
      </c>
      <c r="D10906" s="72" t="s">
        <v>12</v>
      </c>
      <c r="E10906" s="72" t="s">
        <v>188</v>
      </c>
      <c r="F10906" s="73">
        <v>716517</v>
      </c>
      <c r="G10906" s="72" t="s">
        <v>14</v>
      </c>
      <c r="H10906" s="72" t="s">
        <v>15</v>
      </c>
      <c r="I10906" s="72" t="s">
        <v>16</v>
      </c>
      <c r="J10906" s="72" t="s">
        <v>18</v>
      </c>
      <c r="K10906" s="72" t="s">
        <v>33</v>
      </c>
      <c r="L10906" s="72" t="s">
        <v>776</v>
      </c>
      <c r="M10906" s="72" t="s">
        <v>163</v>
      </c>
    </row>
    <row r="10907" spans="2:13" x14ac:dyDescent="0.25">
      <c r="B10907" s="72" t="s">
        <v>143</v>
      </c>
      <c r="C10907" s="72" t="s">
        <v>144</v>
      </c>
      <c r="D10907" s="72" t="s">
        <v>12</v>
      </c>
      <c r="E10907" s="72" t="s">
        <v>145</v>
      </c>
      <c r="F10907" s="73">
        <v>-63038</v>
      </c>
      <c r="G10907" s="72" t="s">
        <v>14</v>
      </c>
      <c r="H10907" s="72" t="s">
        <v>15</v>
      </c>
      <c r="I10907" s="72" t="s">
        <v>16</v>
      </c>
      <c r="J10907" s="72" t="s">
        <v>18</v>
      </c>
      <c r="K10907" s="72" t="s">
        <v>189</v>
      </c>
      <c r="L10907" s="72" t="s">
        <v>500</v>
      </c>
      <c r="M10907" s="72"/>
    </row>
    <row r="10908" spans="2:13" x14ac:dyDescent="0.25">
      <c r="B10908" s="72" t="s">
        <v>143</v>
      </c>
      <c r="C10908" s="72" t="s">
        <v>144</v>
      </c>
      <c r="D10908" s="72" t="s">
        <v>12</v>
      </c>
      <c r="E10908" s="72" t="s">
        <v>229</v>
      </c>
      <c r="F10908" s="73">
        <v>-109131</v>
      </c>
      <c r="G10908" s="72" t="s">
        <v>14</v>
      </c>
      <c r="H10908" s="72" t="s">
        <v>15</v>
      </c>
      <c r="I10908" s="72" t="s">
        <v>16</v>
      </c>
      <c r="J10908" s="72" t="s">
        <v>18</v>
      </c>
      <c r="K10908" s="72" t="s">
        <v>147</v>
      </c>
      <c r="L10908" s="72" t="s">
        <v>520</v>
      </c>
      <c r="M10908" s="72"/>
    </row>
    <row r="10909" spans="2:13" x14ac:dyDescent="0.25">
      <c r="B10909" s="72" t="s">
        <v>143</v>
      </c>
      <c r="C10909" s="72" t="s">
        <v>144</v>
      </c>
      <c r="D10909" s="72" t="s">
        <v>12</v>
      </c>
      <c r="E10909" s="72" t="s">
        <v>149</v>
      </c>
      <c r="F10909" s="73">
        <v>4502633</v>
      </c>
      <c r="G10909" s="72" t="s">
        <v>14</v>
      </c>
      <c r="H10909" s="72" t="s">
        <v>155</v>
      </c>
      <c r="I10909" s="72" t="s">
        <v>16</v>
      </c>
      <c r="J10909" s="72" t="s">
        <v>18</v>
      </c>
      <c r="K10909" s="72" t="s">
        <v>267</v>
      </c>
      <c r="L10909" s="72" t="s">
        <v>659</v>
      </c>
      <c r="M10909" s="72" t="s">
        <v>151</v>
      </c>
    </row>
    <row r="10910" spans="2:13" x14ac:dyDescent="0.25">
      <c r="B10910" s="72" t="s">
        <v>143</v>
      </c>
      <c r="C10910" s="72" t="s">
        <v>144</v>
      </c>
      <c r="D10910" s="72" t="s">
        <v>12</v>
      </c>
      <c r="E10910" s="72" t="s">
        <v>152</v>
      </c>
      <c r="F10910" s="73">
        <v>-8</v>
      </c>
      <c r="G10910" s="72" t="s">
        <v>14</v>
      </c>
      <c r="H10910" s="72" t="s">
        <v>15</v>
      </c>
      <c r="I10910" s="72" t="s">
        <v>16</v>
      </c>
      <c r="J10910" s="72" t="s">
        <v>18</v>
      </c>
      <c r="K10910" s="72" t="s">
        <v>33</v>
      </c>
      <c r="L10910" s="72" t="s">
        <v>387</v>
      </c>
      <c r="M10910" s="72"/>
    </row>
    <row r="10911" spans="2:13" x14ac:dyDescent="0.25">
      <c r="B10911" s="72" t="s">
        <v>143</v>
      </c>
      <c r="C10911" s="72" t="s">
        <v>144</v>
      </c>
      <c r="D10911" s="72" t="s">
        <v>12</v>
      </c>
      <c r="E10911" s="72" t="s">
        <v>280</v>
      </c>
      <c r="F10911" s="73">
        <v>66434</v>
      </c>
      <c r="G10911" s="72" t="s">
        <v>14</v>
      </c>
      <c r="H10911" s="72" t="s">
        <v>15</v>
      </c>
      <c r="I10911" s="72" t="s">
        <v>16</v>
      </c>
      <c r="J10911" s="72" t="s">
        <v>18</v>
      </c>
      <c r="K10911" s="72" t="s">
        <v>147</v>
      </c>
      <c r="L10911" s="72" t="s">
        <v>378</v>
      </c>
      <c r="M10911" s="72" t="s">
        <v>159</v>
      </c>
    </row>
    <row r="10912" spans="2:13" x14ac:dyDescent="0.25">
      <c r="B10912" s="72" t="s">
        <v>143</v>
      </c>
      <c r="C10912" s="72" t="s">
        <v>144</v>
      </c>
      <c r="D10912" s="72" t="s">
        <v>12</v>
      </c>
      <c r="E10912" s="72" t="s">
        <v>229</v>
      </c>
      <c r="F10912" s="73">
        <v>-128819</v>
      </c>
      <c r="G10912" s="72" t="s">
        <v>14</v>
      </c>
      <c r="H10912" s="72" t="s">
        <v>155</v>
      </c>
      <c r="I10912" s="72" t="s">
        <v>136</v>
      </c>
      <c r="J10912" s="72" t="s">
        <v>18</v>
      </c>
      <c r="K10912" s="72" t="s">
        <v>21</v>
      </c>
      <c r="L10912" s="72" t="s">
        <v>515</v>
      </c>
      <c r="M10912" s="72"/>
    </row>
    <row r="10913" spans="2:13" x14ac:dyDescent="0.25">
      <c r="B10913" s="72" t="s">
        <v>143</v>
      </c>
      <c r="C10913" s="72" t="s">
        <v>144</v>
      </c>
      <c r="D10913" s="72" t="s">
        <v>12</v>
      </c>
      <c r="E10913" s="72" t="s">
        <v>152</v>
      </c>
      <c r="F10913" s="73">
        <v>-94</v>
      </c>
      <c r="G10913" s="72" t="s">
        <v>14</v>
      </c>
      <c r="H10913" s="72" t="s">
        <v>15</v>
      </c>
      <c r="I10913" s="72" t="s">
        <v>16</v>
      </c>
      <c r="J10913" s="72" t="s">
        <v>18</v>
      </c>
      <c r="K10913" s="72" t="s">
        <v>33</v>
      </c>
      <c r="L10913" s="72" t="s">
        <v>487</v>
      </c>
      <c r="M10913" s="72"/>
    </row>
    <row r="10914" spans="2:13" x14ac:dyDescent="0.25">
      <c r="B10914" s="72" t="s">
        <v>143</v>
      </c>
      <c r="C10914" s="72" t="s">
        <v>144</v>
      </c>
      <c r="D10914" s="72" t="s">
        <v>12</v>
      </c>
      <c r="E10914" s="72" t="s">
        <v>213</v>
      </c>
      <c r="F10914" s="73">
        <v>32</v>
      </c>
      <c r="G10914" s="72" t="s">
        <v>14</v>
      </c>
      <c r="H10914" s="72" t="s">
        <v>15</v>
      </c>
      <c r="I10914" s="72" t="s">
        <v>16</v>
      </c>
      <c r="J10914" s="72" t="s">
        <v>18</v>
      </c>
      <c r="K10914" s="72" t="s">
        <v>189</v>
      </c>
      <c r="L10914" s="72" t="s">
        <v>150</v>
      </c>
      <c r="M10914" s="72" t="s">
        <v>172</v>
      </c>
    </row>
    <row r="10915" spans="2:13" x14ac:dyDescent="0.25">
      <c r="B10915" s="72" t="s">
        <v>143</v>
      </c>
      <c r="C10915" s="72" t="s">
        <v>889</v>
      </c>
      <c r="D10915" s="72" t="s">
        <v>12</v>
      </c>
      <c r="E10915" s="72" t="s">
        <v>219</v>
      </c>
      <c r="F10915" s="73">
        <v>211</v>
      </c>
      <c r="G10915" s="72" t="s">
        <v>14</v>
      </c>
      <c r="H10915" s="72" t="s">
        <v>15</v>
      </c>
      <c r="I10915" s="72" t="s">
        <v>16</v>
      </c>
      <c r="J10915" s="72" t="s">
        <v>18</v>
      </c>
      <c r="K10915" s="72" t="s">
        <v>189</v>
      </c>
      <c r="L10915" s="72" t="s">
        <v>324</v>
      </c>
      <c r="M10915" s="72"/>
    </row>
    <row r="10916" spans="2:13" x14ac:dyDescent="0.25">
      <c r="B10916" s="72" t="s">
        <v>143</v>
      </c>
      <c r="C10916" s="72" t="s">
        <v>144</v>
      </c>
      <c r="D10916" s="72" t="s">
        <v>12</v>
      </c>
      <c r="E10916" s="72" t="s">
        <v>154</v>
      </c>
      <c r="F10916" s="73">
        <v>-473</v>
      </c>
      <c r="G10916" s="72" t="s">
        <v>14</v>
      </c>
      <c r="H10916" s="72" t="s">
        <v>15</v>
      </c>
      <c r="I10916" s="72" t="s">
        <v>16</v>
      </c>
      <c r="J10916" s="72" t="s">
        <v>18</v>
      </c>
      <c r="K10916" s="72" t="s">
        <v>147</v>
      </c>
      <c r="L10916" s="72" t="s">
        <v>395</v>
      </c>
      <c r="M10916" s="72"/>
    </row>
    <row r="10917" spans="2:13" x14ac:dyDescent="0.25">
      <c r="B10917" s="72" t="s">
        <v>143</v>
      </c>
      <c r="C10917" s="72" t="s">
        <v>144</v>
      </c>
      <c r="D10917" s="72" t="s">
        <v>12</v>
      </c>
      <c r="E10917" s="72" t="s">
        <v>227</v>
      </c>
      <c r="F10917" s="73">
        <v>48479</v>
      </c>
      <c r="G10917" s="72" t="s">
        <v>14</v>
      </c>
      <c r="H10917" s="72" t="s">
        <v>155</v>
      </c>
      <c r="I10917" s="72" t="s">
        <v>16</v>
      </c>
      <c r="J10917" s="72" t="s">
        <v>18</v>
      </c>
      <c r="K10917" s="72" t="s">
        <v>33</v>
      </c>
      <c r="L10917" s="72" t="s">
        <v>624</v>
      </c>
      <c r="M10917" s="72" t="s">
        <v>191</v>
      </c>
    </row>
    <row r="10918" spans="2:13" x14ac:dyDescent="0.25">
      <c r="B10918" s="72" t="s">
        <v>143</v>
      </c>
      <c r="C10918" s="72" t="s">
        <v>144</v>
      </c>
      <c r="D10918" s="72" t="s">
        <v>12</v>
      </c>
      <c r="E10918" s="72" t="s">
        <v>199</v>
      </c>
      <c r="F10918" s="73">
        <v>94319</v>
      </c>
      <c r="G10918" s="72" t="s">
        <v>14</v>
      </c>
      <c r="H10918" s="72" t="s">
        <v>15</v>
      </c>
      <c r="I10918" s="72" t="s">
        <v>16</v>
      </c>
      <c r="J10918" s="72" t="s">
        <v>18</v>
      </c>
      <c r="K10918" s="72" t="s">
        <v>27</v>
      </c>
      <c r="L10918" s="72" t="s">
        <v>572</v>
      </c>
      <c r="M10918" s="72"/>
    </row>
    <row r="10919" spans="2:13" x14ac:dyDescent="0.25">
      <c r="B10919" s="72" t="s">
        <v>143</v>
      </c>
      <c r="C10919" s="72" t="s">
        <v>144</v>
      </c>
      <c r="D10919" s="72" t="s">
        <v>12</v>
      </c>
      <c r="E10919" s="72" t="s">
        <v>157</v>
      </c>
      <c r="F10919" s="73">
        <v>634130</v>
      </c>
      <c r="G10919" s="72" t="s">
        <v>14</v>
      </c>
      <c r="H10919" s="72" t="s">
        <v>15</v>
      </c>
      <c r="I10919" s="72" t="s">
        <v>16</v>
      </c>
      <c r="J10919" s="72" t="s">
        <v>18</v>
      </c>
      <c r="K10919" s="72" t="s">
        <v>147</v>
      </c>
      <c r="L10919" s="72" t="s">
        <v>365</v>
      </c>
      <c r="M10919" s="72" t="s">
        <v>203</v>
      </c>
    </row>
    <row r="10920" spans="2:13" x14ac:dyDescent="0.25">
      <c r="B10920" s="72" t="s">
        <v>143</v>
      </c>
      <c r="C10920" s="72" t="s">
        <v>144</v>
      </c>
      <c r="D10920" s="72" t="s">
        <v>12</v>
      </c>
      <c r="E10920" s="72" t="s">
        <v>219</v>
      </c>
      <c r="F10920" s="73">
        <v>1092078</v>
      </c>
      <c r="G10920" s="72" t="s">
        <v>14</v>
      </c>
      <c r="H10920" s="72" t="s">
        <v>15</v>
      </c>
      <c r="I10920" s="72" t="s">
        <v>16</v>
      </c>
      <c r="J10920" s="72" t="s">
        <v>18</v>
      </c>
      <c r="K10920" s="72" t="s">
        <v>161</v>
      </c>
      <c r="L10920" s="72" t="s">
        <v>534</v>
      </c>
      <c r="M10920" s="72"/>
    </row>
    <row r="10921" spans="2:13" x14ac:dyDescent="0.25">
      <c r="B10921" s="72" t="s">
        <v>143</v>
      </c>
      <c r="C10921" s="72" t="s">
        <v>144</v>
      </c>
      <c r="D10921" s="72" t="s">
        <v>12</v>
      </c>
      <c r="E10921" s="72" t="s">
        <v>282</v>
      </c>
      <c r="F10921" s="73">
        <v>-2271</v>
      </c>
      <c r="G10921" s="72" t="s">
        <v>14</v>
      </c>
      <c r="H10921" s="72" t="s">
        <v>15</v>
      </c>
      <c r="I10921" s="72" t="s">
        <v>16</v>
      </c>
      <c r="J10921" s="72" t="s">
        <v>18</v>
      </c>
      <c r="K10921" s="72" t="s">
        <v>147</v>
      </c>
      <c r="L10921" s="72" t="s">
        <v>574</v>
      </c>
      <c r="M10921" s="72"/>
    </row>
    <row r="10922" spans="2:13" x14ac:dyDescent="0.25">
      <c r="B10922" s="72" t="s">
        <v>143</v>
      </c>
      <c r="C10922" s="72" t="s">
        <v>144</v>
      </c>
      <c r="D10922" s="72" t="s">
        <v>12</v>
      </c>
      <c r="E10922" s="72" t="s">
        <v>160</v>
      </c>
      <c r="F10922" s="73">
        <v>956685</v>
      </c>
      <c r="G10922" s="72" t="s">
        <v>14</v>
      </c>
      <c r="H10922" s="72" t="s">
        <v>15</v>
      </c>
      <c r="I10922" s="72" t="s">
        <v>16</v>
      </c>
      <c r="J10922" s="72" t="s">
        <v>18</v>
      </c>
      <c r="K10922" s="72" t="s">
        <v>21</v>
      </c>
      <c r="L10922" s="72" t="s">
        <v>329</v>
      </c>
      <c r="M10922" s="72" t="s">
        <v>163</v>
      </c>
    </row>
    <row r="10923" spans="2:13" x14ac:dyDescent="0.25">
      <c r="B10923" s="72" t="s">
        <v>143</v>
      </c>
      <c r="C10923" s="72" t="s">
        <v>144</v>
      </c>
      <c r="D10923" s="72" t="s">
        <v>12</v>
      </c>
      <c r="E10923" s="72" t="s">
        <v>219</v>
      </c>
      <c r="F10923" s="73">
        <v>79472</v>
      </c>
      <c r="G10923" s="72" t="s">
        <v>14</v>
      </c>
      <c r="H10923" s="72" t="s">
        <v>155</v>
      </c>
      <c r="I10923" s="72" t="s">
        <v>136</v>
      </c>
      <c r="J10923" s="72" t="s">
        <v>18</v>
      </c>
      <c r="K10923" s="72" t="s">
        <v>21</v>
      </c>
      <c r="L10923" s="72" t="s">
        <v>494</v>
      </c>
      <c r="M10923" s="72"/>
    </row>
    <row r="10924" spans="2:13" x14ac:dyDescent="0.25">
      <c r="B10924" s="72" t="s">
        <v>143</v>
      </c>
      <c r="C10924" s="72" t="s">
        <v>144</v>
      </c>
      <c r="D10924" s="72" t="s">
        <v>12</v>
      </c>
      <c r="E10924" s="72" t="s">
        <v>242</v>
      </c>
      <c r="F10924" s="73">
        <v>-3148</v>
      </c>
      <c r="G10924" s="72" t="s">
        <v>14</v>
      </c>
      <c r="H10924" s="72" t="s">
        <v>15</v>
      </c>
      <c r="I10924" s="72" t="s">
        <v>16</v>
      </c>
      <c r="J10924" s="72" t="s">
        <v>18</v>
      </c>
      <c r="K10924" s="72" t="s">
        <v>33</v>
      </c>
      <c r="L10924" s="72" t="s">
        <v>731</v>
      </c>
      <c r="M10924" s="72"/>
    </row>
    <row r="10925" spans="2:13" x14ac:dyDescent="0.25">
      <c r="B10925" s="72" t="s">
        <v>143</v>
      </c>
      <c r="C10925" s="72" t="s">
        <v>144</v>
      </c>
      <c r="D10925" s="72" t="s">
        <v>12</v>
      </c>
      <c r="E10925" s="72" t="s">
        <v>181</v>
      </c>
      <c r="F10925" s="73">
        <v>-1327</v>
      </c>
      <c r="G10925" s="72" t="s">
        <v>14</v>
      </c>
      <c r="H10925" s="72" t="s">
        <v>15</v>
      </c>
      <c r="I10925" s="72" t="s">
        <v>16</v>
      </c>
      <c r="J10925" s="72" t="s">
        <v>18</v>
      </c>
      <c r="K10925" s="72" t="s">
        <v>267</v>
      </c>
      <c r="L10925" s="72" t="s">
        <v>478</v>
      </c>
      <c r="M10925" s="72"/>
    </row>
    <row r="10926" spans="2:13" x14ac:dyDescent="0.25">
      <c r="B10926" s="72" t="s">
        <v>143</v>
      </c>
      <c r="C10926" s="72" t="s">
        <v>144</v>
      </c>
      <c r="D10926" s="72" t="s">
        <v>12</v>
      </c>
      <c r="E10926" s="72" t="s">
        <v>188</v>
      </c>
      <c r="F10926" s="73">
        <v>6804287</v>
      </c>
      <c r="G10926" s="72" t="s">
        <v>14</v>
      </c>
      <c r="H10926" s="72" t="s">
        <v>15</v>
      </c>
      <c r="I10926" s="72" t="s">
        <v>16</v>
      </c>
      <c r="J10926" s="72" t="s">
        <v>18</v>
      </c>
      <c r="K10926" s="72" t="s">
        <v>33</v>
      </c>
      <c r="L10926" s="72" t="s">
        <v>218</v>
      </c>
      <c r="M10926" s="72" t="s">
        <v>151</v>
      </c>
    </row>
    <row r="10927" spans="2:13" x14ac:dyDescent="0.25">
      <c r="B10927" s="72" t="s">
        <v>143</v>
      </c>
      <c r="C10927" s="72" t="s">
        <v>144</v>
      </c>
      <c r="D10927" s="72" t="s">
        <v>12</v>
      </c>
      <c r="E10927" s="72" t="s">
        <v>683</v>
      </c>
      <c r="F10927" s="73">
        <v>1401856</v>
      </c>
      <c r="G10927" s="72" t="s">
        <v>14</v>
      </c>
      <c r="H10927" s="72" t="s">
        <v>15</v>
      </c>
      <c r="I10927" s="72" t="s">
        <v>16</v>
      </c>
      <c r="J10927" s="72" t="s">
        <v>18</v>
      </c>
      <c r="K10927" s="72"/>
      <c r="L10927" s="72"/>
      <c r="M10927" s="72" t="s">
        <v>151</v>
      </c>
    </row>
    <row r="10928" spans="2:13" x14ac:dyDescent="0.25">
      <c r="B10928" s="72" t="s">
        <v>143</v>
      </c>
      <c r="C10928" s="72" t="s">
        <v>144</v>
      </c>
      <c r="D10928" s="72" t="s">
        <v>12</v>
      </c>
      <c r="E10928" s="72" t="s">
        <v>227</v>
      </c>
      <c r="F10928" s="73">
        <v>1206</v>
      </c>
      <c r="G10928" s="72" t="s">
        <v>14</v>
      </c>
      <c r="H10928" s="72" t="s">
        <v>15</v>
      </c>
      <c r="I10928" s="72" t="s">
        <v>16</v>
      </c>
      <c r="J10928" s="72" t="s">
        <v>18</v>
      </c>
      <c r="K10928" s="72" t="s">
        <v>214</v>
      </c>
      <c r="L10928" s="72" t="s">
        <v>647</v>
      </c>
      <c r="M10928" s="72" t="s">
        <v>172</v>
      </c>
    </row>
    <row r="10929" spans="2:13" x14ac:dyDescent="0.25">
      <c r="B10929" s="72" t="s">
        <v>143</v>
      </c>
      <c r="C10929" s="72" t="s">
        <v>144</v>
      </c>
      <c r="D10929" s="72" t="s">
        <v>12</v>
      </c>
      <c r="E10929" s="72" t="s">
        <v>242</v>
      </c>
      <c r="F10929" s="73">
        <v>-13965</v>
      </c>
      <c r="G10929" s="72" t="s">
        <v>14</v>
      </c>
      <c r="H10929" s="72" t="s">
        <v>155</v>
      </c>
      <c r="I10929" s="72" t="s">
        <v>16</v>
      </c>
      <c r="J10929" s="72" t="s">
        <v>18</v>
      </c>
      <c r="K10929" s="72" t="s">
        <v>147</v>
      </c>
      <c r="L10929" s="72" t="s">
        <v>444</v>
      </c>
      <c r="M10929" s="72"/>
    </row>
    <row r="10930" spans="2:13" x14ac:dyDescent="0.25">
      <c r="B10930" s="72" t="s">
        <v>143</v>
      </c>
      <c r="C10930" s="72" t="s">
        <v>144</v>
      </c>
      <c r="D10930" s="72" t="s">
        <v>12</v>
      </c>
      <c r="E10930" s="72" t="s">
        <v>197</v>
      </c>
      <c r="F10930" s="73">
        <v>210564</v>
      </c>
      <c r="G10930" s="72" t="s">
        <v>14</v>
      </c>
      <c r="H10930" s="72" t="s">
        <v>15</v>
      </c>
      <c r="I10930" s="72" t="s">
        <v>16</v>
      </c>
      <c r="J10930" s="72" t="s">
        <v>18</v>
      </c>
      <c r="K10930" s="72" t="s">
        <v>214</v>
      </c>
      <c r="L10930" s="72" t="s">
        <v>726</v>
      </c>
      <c r="M10930" s="72" t="s">
        <v>191</v>
      </c>
    </row>
    <row r="10931" spans="2:13" x14ac:dyDescent="0.25">
      <c r="B10931" s="72" t="s">
        <v>143</v>
      </c>
      <c r="C10931" s="72" t="s">
        <v>144</v>
      </c>
      <c r="D10931" s="72" t="s">
        <v>12</v>
      </c>
      <c r="E10931" s="72" t="s">
        <v>229</v>
      </c>
      <c r="F10931" s="73">
        <v>-2652849</v>
      </c>
      <c r="G10931" s="72" t="s">
        <v>14</v>
      </c>
      <c r="H10931" s="72" t="s">
        <v>15</v>
      </c>
      <c r="I10931" s="72" t="s">
        <v>16</v>
      </c>
      <c r="J10931" s="72" t="s">
        <v>18</v>
      </c>
      <c r="K10931" s="72" t="s">
        <v>205</v>
      </c>
      <c r="L10931" s="72" t="s">
        <v>540</v>
      </c>
      <c r="M10931" s="72"/>
    </row>
    <row r="10932" spans="2:13" x14ac:dyDescent="0.25">
      <c r="B10932" s="72" t="s">
        <v>143</v>
      </c>
      <c r="C10932" s="72" t="s">
        <v>144</v>
      </c>
      <c r="D10932" s="72" t="s">
        <v>12</v>
      </c>
      <c r="E10932" s="72" t="s">
        <v>177</v>
      </c>
      <c r="F10932" s="73">
        <v>540996</v>
      </c>
      <c r="G10932" s="72" t="s">
        <v>14</v>
      </c>
      <c r="H10932" s="72" t="s">
        <v>15</v>
      </c>
      <c r="I10932" s="72" t="s">
        <v>16</v>
      </c>
      <c r="J10932" s="72" t="s">
        <v>18</v>
      </c>
      <c r="K10932" s="72" t="s">
        <v>21</v>
      </c>
      <c r="L10932" s="72" t="s">
        <v>198</v>
      </c>
      <c r="M10932" s="72"/>
    </row>
    <row r="10933" spans="2:13" x14ac:dyDescent="0.25">
      <c r="B10933" s="72" t="s">
        <v>143</v>
      </c>
      <c r="C10933" s="72" t="s">
        <v>144</v>
      </c>
      <c r="D10933" s="72" t="s">
        <v>12</v>
      </c>
      <c r="E10933" s="72" t="s">
        <v>292</v>
      </c>
      <c r="F10933" s="73">
        <v>13851890</v>
      </c>
      <c r="G10933" s="72" t="s">
        <v>14</v>
      </c>
      <c r="H10933" s="72" t="s">
        <v>15</v>
      </c>
      <c r="I10933" s="72" t="s">
        <v>16</v>
      </c>
      <c r="J10933" s="72" t="s">
        <v>18</v>
      </c>
      <c r="K10933" s="72" t="s">
        <v>257</v>
      </c>
      <c r="L10933" s="72" t="s">
        <v>718</v>
      </c>
      <c r="M10933" s="72" t="s">
        <v>424</v>
      </c>
    </row>
    <row r="10934" spans="2:13" x14ac:dyDescent="0.25">
      <c r="B10934" s="72" t="s">
        <v>143</v>
      </c>
      <c r="C10934" s="72" t="s">
        <v>144</v>
      </c>
      <c r="D10934" s="72" t="s">
        <v>12</v>
      </c>
      <c r="E10934" s="72" t="s">
        <v>244</v>
      </c>
      <c r="F10934" s="73">
        <v>69797</v>
      </c>
      <c r="G10934" s="72" t="s">
        <v>14</v>
      </c>
      <c r="H10934" s="72" t="s">
        <v>155</v>
      </c>
      <c r="I10934" s="72" t="s">
        <v>16</v>
      </c>
      <c r="J10934" s="72" t="s">
        <v>18</v>
      </c>
      <c r="K10934" s="72" t="s">
        <v>147</v>
      </c>
      <c r="L10934" s="72" t="s">
        <v>182</v>
      </c>
      <c r="M10934" s="72" t="s">
        <v>186</v>
      </c>
    </row>
    <row r="10935" spans="2:13" x14ac:dyDescent="0.25">
      <c r="B10935" s="72" t="s">
        <v>143</v>
      </c>
      <c r="C10935" s="72" t="s">
        <v>144</v>
      </c>
      <c r="D10935" s="72" t="s">
        <v>12</v>
      </c>
      <c r="E10935" s="72" t="s">
        <v>149</v>
      </c>
      <c r="F10935" s="73">
        <v>75034646</v>
      </c>
      <c r="G10935" s="72" t="s">
        <v>14</v>
      </c>
      <c r="H10935" s="72" t="s">
        <v>155</v>
      </c>
      <c r="I10935" s="72" t="s">
        <v>16</v>
      </c>
      <c r="J10935" s="72" t="s">
        <v>18</v>
      </c>
      <c r="K10935" s="72" t="s">
        <v>33</v>
      </c>
      <c r="L10935" s="72" t="s">
        <v>545</v>
      </c>
      <c r="M10935" s="72" t="s">
        <v>151</v>
      </c>
    </row>
    <row r="10936" spans="2:13" x14ac:dyDescent="0.25">
      <c r="B10936" s="72" t="s">
        <v>143</v>
      </c>
      <c r="C10936" s="72" t="s">
        <v>144</v>
      </c>
      <c r="D10936" s="72" t="s">
        <v>12</v>
      </c>
      <c r="E10936" s="72" t="s">
        <v>229</v>
      </c>
      <c r="F10936" s="73">
        <v>-316267</v>
      </c>
      <c r="G10936" s="72" t="s">
        <v>14</v>
      </c>
      <c r="H10936" s="72" t="s">
        <v>15</v>
      </c>
      <c r="I10936" s="72" t="s">
        <v>16</v>
      </c>
      <c r="J10936" s="72" t="s">
        <v>18</v>
      </c>
      <c r="K10936" s="72" t="s">
        <v>147</v>
      </c>
      <c r="L10936" s="72" t="s">
        <v>454</v>
      </c>
      <c r="M10936" s="72"/>
    </row>
    <row r="10937" spans="2:13" x14ac:dyDescent="0.25">
      <c r="B10937" s="72" t="s">
        <v>143</v>
      </c>
      <c r="C10937" s="72" t="s">
        <v>144</v>
      </c>
      <c r="D10937" s="72" t="s">
        <v>12</v>
      </c>
      <c r="E10937" s="72" t="s">
        <v>181</v>
      </c>
      <c r="F10937" s="73">
        <v>-5823</v>
      </c>
      <c r="G10937" s="72" t="s">
        <v>14</v>
      </c>
      <c r="H10937" s="72" t="s">
        <v>155</v>
      </c>
      <c r="I10937" s="72" t="s">
        <v>16</v>
      </c>
      <c r="J10937" s="72" t="s">
        <v>18</v>
      </c>
      <c r="K10937" s="72" t="s">
        <v>33</v>
      </c>
      <c r="L10937" s="72" t="s">
        <v>490</v>
      </c>
      <c r="M10937" s="72"/>
    </row>
    <row r="10938" spans="2:13" x14ac:dyDescent="0.25">
      <c r="B10938" s="72" t="s">
        <v>143</v>
      </c>
      <c r="C10938" s="72" t="s">
        <v>144</v>
      </c>
      <c r="D10938" s="72" t="s">
        <v>12</v>
      </c>
      <c r="E10938" s="72" t="s">
        <v>157</v>
      </c>
      <c r="F10938" s="73">
        <v>60024</v>
      </c>
      <c r="G10938" s="72" t="s">
        <v>14</v>
      </c>
      <c r="H10938" s="72" t="s">
        <v>15</v>
      </c>
      <c r="I10938" s="72" t="s">
        <v>16</v>
      </c>
      <c r="J10938" s="72" t="s">
        <v>18</v>
      </c>
      <c r="K10938" s="72" t="s">
        <v>24</v>
      </c>
      <c r="L10938" s="72" t="s">
        <v>585</v>
      </c>
      <c r="M10938" s="72" t="s">
        <v>334</v>
      </c>
    </row>
    <row r="10939" spans="2:13" x14ac:dyDescent="0.25">
      <c r="B10939" s="72" t="s">
        <v>143</v>
      </c>
      <c r="C10939" s="72" t="s">
        <v>144</v>
      </c>
      <c r="D10939" s="72" t="s">
        <v>12</v>
      </c>
      <c r="E10939" s="72" t="s">
        <v>425</v>
      </c>
      <c r="F10939" s="73">
        <v>5527</v>
      </c>
      <c r="G10939" s="72" t="s">
        <v>14</v>
      </c>
      <c r="H10939" s="72" t="s">
        <v>15</v>
      </c>
      <c r="I10939" s="72" t="s">
        <v>16</v>
      </c>
      <c r="J10939" s="72" t="s">
        <v>18</v>
      </c>
      <c r="K10939" s="72" t="s">
        <v>168</v>
      </c>
      <c r="L10939" s="72" t="s">
        <v>755</v>
      </c>
      <c r="M10939" s="72"/>
    </row>
    <row r="10940" spans="2:13" x14ac:dyDescent="0.25">
      <c r="B10940" s="72" t="s">
        <v>143</v>
      </c>
      <c r="C10940" s="72" t="s">
        <v>144</v>
      </c>
      <c r="D10940" s="72" t="s">
        <v>12</v>
      </c>
      <c r="E10940" s="72" t="s">
        <v>240</v>
      </c>
      <c r="F10940" s="73">
        <v>-11357</v>
      </c>
      <c r="G10940" s="72" t="s">
        <v>14</v>
      </c>
      <c r="H10940" s="72" t="s">
        <v>15</v>
      </c>
      <c r="I10940" s="72" t="s">
        <v>16</v>
      </c>
      <c r="J10940" s="72" t="s">
        <v>18</v>
      </c>
      <c r="K10940" s="72" t="s">
        <v>184</v>
      </c>
      <c r="L10940" s="72" t="s">
        <v>317</v>
      </c>
      <c r="M10940" s="72"/>
    </row>
    <row r="10941" spans="2:13" x14ac:dyDescent="0.25">
      <c r="B10941" s="72" t="s">
        <v>143</v>
      </c>
      <c r="C10941" s="72" t="s">
        <v>144</v>
      </c>
      <c r="D10941" s="72" t="s">
        <v>12</v>
      </c>
      <c r="E10941" s="72" t="s">
        <v>152</v>
      </c>
      <c r="F10941" s="73">
        <v>-2</v>
      </c>
      <c r="G10941" s="72" t="s">
        <v>14</v>
      </c>
      <c r="H10941" s="72" t="s">
        <v>15</v>
      </c>
      <c r="I10941" s="72" t="s">
        <v>16</v>
      </c>
      <c r="J10941" s="72" t="s">
        <v>18</v>
      </c>
      <c r="K10941" s="72" t="s">
        <v>184</v>
      </c>
      <c r="L10941" s="72" t="s">
        <v>616</v>
      </c>
      <c r="M10941" s="72"/>
    </row>
    <row r="10942" spans="2:13" x14ac:dyDescent="0.25">
      <c r="B10942" s="72" t="s">
        <v>143</v>
      </c>
      <c r="C10942" s="72" t="s">
        <v>144</v>
      </c>
      <c r="D10942" s="72" t="s">
        <v>12</v>
      </c>
      <c r="E10942" s="72" t="s">
        <v>240</v>
      </c>
      <c r="F10942" s="73">
        <v>-2146</v>
      </c>
      <c r="G10942" s="72" t="s">
        <v>14</v>
      </c>
      <c r="H10942" s="72" t="s">
        <v>155</v>
      </c>
      <c r="I10942" s="72" t="s">
        <v>16</v>
      </c>
      <c r="J10942" s="72" t="s">
        <v>18</v>
      </c>
      <c r="K10942" s="72" t="s">
        <v>33</v>
      </c>
      <c r="L10942" s="72" t="s">
        <v>266</v>
      </c>
      <c r="M10942" s="72"/>
    </row>
    <row r="10943" spans="2:13" x14ac:dyDescent="0.25">
      <c r="B10943" s="72" t="s">
        <v>143</v>
      </c>
      <c r="C10943" s="72" t="s">
        <v>144</v>
      </c>
      <c r="D10943" s="72" t="s">
        <v>12</v>
      </c>
      <c r="E10943" s="72" t="s">
        <v>170</v>
      </c>
      <c r="F10943" s="73">
        <v>331358</v>
      </c>
      <c r="G10943" s="72" t="s">
        <v>14</v>
      </c>
      <c r="H10943" s="72" t="s">
        <v>15</v>
      </c>
      <c r="I10943" s="72" t="s">
        <v>16</v>
      </c>
      <c r="J10943" s="72" t="s">
        <v>18</v>
      </c>
      <c r="K10943" s="72" t="s">
        <v>147</v>
      </c>
      <c r="L10943" s="72" t="s">
        <v>216</v>
      </c>
      <c r="M10943" s="72" t="s">
        <v>186</v>
      </c>
    </row>
    <row r="10944" spans="2:13" x14ac:dyDescent="0.25">
      <c r="B10944" s="72" t="s">
        <v>143</v>
      </c>
      <c r="C10944" s="72" t="s">
        <v>144</v>
      </c>
      <c r="D10944" s="72" t="s">
        <v>12</v>
      </c>
      <c r="E10944" s="72" t="s">
        <v>177</v>
      </c>
      <c r="F10944" s="73">
        <v>102</v>
      </c>
      <c r="G10944" s="72" t="s">
        <v>14</v>
      </c>
      <c r="H10944" s="72" t="s">
        <v>15</v>
      </c>
      <c r="I10944" s="72" t="s">
        <v>16</v>
      </c>
      <c r="J10944" s="72" t="s">
        <v>18</v>
      </c>
      <c r="K10944" s="72" t="s">
        <v>33</v>
      </c>
      <c r="L10944" s="72" t="s">
        <v>176</v>
      </c>
      <c r="M10944" s="72"/>
    </row>
    <row r="10945" spans="2:13" x14ac:dyDescent="0.25">
      <c r="B10945" s="72" t="s">
        <v>143</v>
      </c>
      <c r="C10945" s="72" t="s">
        <v>144</v>
      </c>
      <c r="D10945" s="72" t="s">
        <v>12</v>
      </c>
      <c r="E10945" s="72" t="s">
        <v>145</v>
      </c>
      <c r="F10945" s="73">
        <v>-5908</v>
      </c>
      <c r="G10945" s="72" t="s">
        <v>14</v>
      </c>
      <c r="H10945" s="72" t="s">
        <v>15</v>
      </c>
      <c r="I10945" s="72" t="s">
        <v>16</v>
      </c>
      <c r="J10945" s="72" t="s">
        <v>18</v>
      </c>
      <c r="K10945" s="72" t="s">
        <v>147</v>
      </c>
      <c r="L10945" s="72" t="s">
        <v>694</v>
      </c>
      <c r="M10945" s="72"/>
    </row>
    <row r="10946" spans="2:13" x14ac:dyDescent="0.25">
      <c r="B10946" s="72" t="s">
        <v>143</v>
      </c>
      <c r="C10946" s="72" t="s">
        <v>144</v>
      </c>
      <c r="D10946" s="72" t="s">
        <v>12</v>
      </c>
      <c r="E10946" s="72" t="s">
        <v>383</v>
      </c>
      <c r="F10946" s="73">
        <v>19709084</v>
      </c>
      <c r="G10946" s="72" t="s">
        <v>14</v>
      </c>
      <c r="H10946" s="72" t="s">
        <v>15</v>
      </c>
      <c r="I10946" s="72" t="s">
        <v>16</v>
      </c>
      <c r="J10946" s="72" t="s">
        <v>18</v>
      </c>
      <c r="K10946" s="72" t="s">
        <v>205</v>
      </c>
      <c r="L10946" s="72" t="s">
        <v>401</v>
      </c>
      <c r="M10946" s="72" t="s">
        <v>522</v>
      </c>
    </row>
    <row r="10947" spans="2:13" x14ac:dyDescent="0.25">
      <c r="B10947" s="72" t="s">
        <v>143</v>
      </c>
      <c r="C10947" s="72" t="s">
        <v>144</v>
      </c>
      <c r="D10947" s="72" t="s">
        <v>12</v>
      </c>
      <c r="E10947" s="72" t="s">
        <v>181</v>
      </c>
      <c r="F10947" s="73">
        <v>-198</v>
      </c>
      <c r="G10947" s="72" t="s">
        <v>14</v>
      </c>
      <c r="H10947" s="72" t="s">
        <v>155</v>
      </c>
      <c r="I10947" s="72" t="s">
        <v>16</v>
      </c>
      <c r="J10947" s="72" t="s">
        <v>18</v>
      </c>
      <c r="K10947" s="72" t="s">
        <v>267</v>
      </c>
      <c r="L10947" s="72" t="s">
        <v>659</v>
      </c>
      <c r="M10947" s="72"/>
    </row>
    <row r="10948" spans="2:13" x14ac:dyDescent="0.25">
      <c r="B10948" s="72" t="s">
        <v>143</v>
      </c>
      <c r="C10948" s="72" t="s">
        <v>144</v>
      </c>
      <c r="D10948" s="72" t="s">
        <v>12</v>
      </c>
      <c r="E10948" s="72" t="s">
        <v>349</v>
      </c>
      <c r="F10948" s="73">
        <v>3753954</v>
      </c>
      <c r="G10948" s="72" t="s">
        <v>14</v>
      </c>
      <c r="H10948" s="72" t="s">
        <v>15</v>
      </c>
      <c r="I10948" s="72" t="s">
        <v>16</v>
      </c>
      <c r="J10948" s="72" t="s">
        <v>18</v>
      </c>
      <c r="K10948" s="72" t="s">
        <v>21</v>
      </c>
      <c r="L10948" s="72" t="s">
        <v>457</v>
      </c>
      <c r="M10948" s="72" t="s">
        <v>322</v>
      </c>
    </row>
    <row r="10949" spans="2:13" x14ac:dyDescent="0.25">
      <c r="B10949" s="72" t="s">
        <v>143</v>
      </c>
      <c r="C10949" s="72" t="s">
        <v>144</v>
      </c>
      <c r="D10949" s="72" t="s">
        <v>12</v>
      </c>
      <c r="E10949" s="72" t="s">
        <v>383</v>
      </c>
      <c r="F10949" s="73">
        <v>707478</v>
      </c>
      <c r="G10949" s="72" t="s">
        <v>14</v>
      </c>
      <c r="H10949" s="72" t="s">
        <v>15</v>
      </c>
      <c r="I10949" s="72" t="s">
        <v>16</v>
      </c>
      <c r="J10949" s="72" t="s">
        <v>18</v>
      </c>
      <c r="K10949" s="72" t="s">
        <v>147</v>
      </c>
      <c r="L10949" s="72" t="s">
        <v>327</v>
      </c>
      <c r="M10949" s="72" t="s">
        <v>384</v>
      </c>
    </row>
    <row r="10950" spans="2:13" x14ac:dyDescent="0.25">
      <c r="B10950" s="72" t="s">
        <v>143</v>
      </c>
      <c r="C10950" s="72" t="s">
        <v>144</v>
      </c>
      <c r="D10950" s="72" t="s">
        <v>12</v>
      </c>
      <c r="E10950" s="72" t="s">
        <v>349</v>
      </c>
      <c r="F10950" s="73">
        <v>96872</v>
      </c>
      <c r="G10950" s="72" t="s">
        <v>14</v>
      </c>
      <c r="H10950" s="72" t="s">
        <v>15</v>
      </c>
      <c r="I10950" s="72" t="s">
        <v>16</v>
      </c>
      <c r="J10950" s="72" t="s">
        <v>18</v>
      </c>
      <c r="K10950" s="72" t="s">
        <v>33</v>
      </c>
      <c r="L10950" s="72" t="s">
        <v>359</v>
      </c>
      <c r="M10950" s="72" t="s">
        <v>334</v>
      </c>
    </row>
    <row r="10951" spans="2:13" x14ac:dyDescent="0.25">
      <c r="B10951" s="72" t="s">
        <v>143</v>
      </c>
      <c r="C10951" s="72" t="s">
        <v>144</v>
      </c>
      <c r="D10951" s="72" t="s">
        <v>12</v>
      </c>
      <c r="E10951" s="72" t="s">
        <v>175</v>
      </c>
      <c r="F10951" s="73">
        <v>-62867</v>
      </c>
      <c r="G10951" s="72" t="s">
        <v>14</v>
      </c>
      <c r="H10951" s="72" t="s">
        <v>15</v>
      </c>
      <c r="I10951" s="72" t="s">
        <v>16</v>
      </c>
      <c r="J10951" s="72" t="s">
        <v>18</v>
      </c>
      <c r="K10951" s="72" t="s">
        <v>214</v>
      </c>
      <c r="L10951" s="72" t="s">
        <v>599</v>
      </c>
      <c r="M10951" s="72"/>
    </row>
    <row r="10952" spans="2:13" x14ac:dyDescent="0.25">
      <c r="B10952" s="72" t="s">
        <v>143</v>
      </c>
      <c r="C10952" s="72" t="s">
        <v>144</v>
      </c>
      <c r="D10952" s="72" t="s">
        <v>12</v>
      </c>
      <c r="E10952" s="72" t="s">
        <v>183</v>
      </c>
      <c r="F10952" s="73">
        <v>68471</v>
      </c>
      <c r="G10952" s="72" t="s">
        <v>14</v>
      </c>
      <c r="H10952" s="72" t="s">
        <v>15</v>
      </c>
      <c r="I10952" s="72" t="s">
        <v>16</v>
      </c>
      <c r="J10952" s="72" t="s">
        <v>18</v>
      </c>
      <c r="K10952" s="72" t="s">
        <v>147</v>
      </c>
      <c r="L10952" s="72" t="s">
        <v>332</v>
      </c>
      <c r="M10952" s="72" t="s">
        <v>248</v>
      </c>
    </row>
    <row r="10953" spans="2:13" x14ac:dyDescent="0.25">
      <c r="B10953" s="72" t="s">
        <v>143</v>
      </c>
      <c r="C10953" s="72" t="s">
        <v>144</v>
      </c>
      <c r="D10953" s="72" t="s">
        <v>12</v>
      </c>
      <c r="E10953" s="72" t="s">
        <v>181</v>
      </c>
      <c r="F10953" s="73">
        <v>-77</v>
      </c>
      <c r="G10953" s="72" t="s">
        <v>14</v>
      </c>
      <c r="H10953" s="72" t="s">
        <v>15</v>
      </c>
      <c r="I10953" s="72" t="s">
        <v>16</v>
      </c>
      <c r="J10953" s="72" t="s">
        <v>18</v>
      </c>
      <c r="K10953" s="72" t="s">
        <v>184</v>
      </c>
      <c r="L10953" s="72" t="s">
        <v>356</v>
      </c>
      <c r="M10953" s="72"/>
    </row>
    <row r="10954" spans="2:13" x14ac:dyDescent="0.25">
      <c r="B10954" s="72" t="s">
        <v>143</v>
      </c>
      <c r="C10954" s="72" t="s">
        <v>144</v>
      </c>
      <c r="D10954" s="72" t="s">
        <v>12</v>
      </c>
      <c r="E10954" s="72" t="s">
        <v>164</v>
      </c>
      <c r="F10954" s="73">
        <v>-25375</v>
      </c>
      <c r="G10954" s="72" t="s">
        <v>14</v>
      </c>
      <c r="H10954" s="72" t="s">
        <v>155</v>
      </c>
      <c r="I10954" s="72" t="s">
        <v>16</v>
      </c>
      <c r="J10954" s="72" t="s">
        <v>18</v>
      </c>
      <c r="K10954" s="72" t="s">
        <v>33</v>
      </c>
      <c r="L10954" s="72" t="s">
        <v>521</v>
      </c>
      <c r="M10954" s="72"/>
    </row>
    <row r="10955" spans="2:13" x14ac:dyDescent="0.25">
      <c r="B10955" s="72" t="s">
        <v>143</v>
      </c>
      <c r="C10955" s="72" t="s">
        <v>144</v>
      </c>
      <c r="D10955" s="72" t="s">
        <v>12</v>
      </c>
      <c r="E10955" s="72" t="s">
        <v>240</v>
      </c>
      <c r="F10955" s="73">
        <v>-4</v>
      </c>
      <c r="G10955" s="72" t="s">
        <v>14</v>
      </c>
      <c r="H10955" s="72" t="s">
        <v>15</v>
      </c>
      <c r="I10955" s="72" t="s">
        <v>16</v>
      </c>
      <c r="J10955" s="72" t="s">
        <v>18</v>
      </c>
      <c r="K10955" s="72" t="s">
        <v>33</v>
      </c>
      <c r="L10955" s="72" t="s">
        <v>710</v>
      </c>
      <c r="M10955" s="72"/>
    </row>
    <row r="10956" spans="2:13" x14ac:dyDescent="0.25">
      <c r="B10956" s="72" t="s">
        <v>143</v>
      </c>
      <c r="C10956" s="72" t="s">
        <v>144</v>
      </c>
      <c r="D10956" s="72" t="s">
        <v>12</v>
      </c>
      <c r="E10956" s="72" t="s">
        <v>197</v>
      </c>
      <c r="F10956" s="73">
        <v>208023</v>
      </c>
      <c r="G10956" s="72" t="s">
        <v>14</v>
      </c>
      <c r="H10956" s="72" t="s">
        <v>15</v>
      </c>
      <c r="I10956" s="72" t="s">
        <v>16</v>
      </c>
      <c r="J10956" s="72" t="s">
        <v>18</v>
      </c>
      <c r="K10956" s="72" t="s">
        <v>267</v>
      </c>
      <c r="L10956" s="72" t="s">
        <v>589</v>
      </c>
      <c r="M10956" s="72" t="s">
        <v>163</v>
      </c>
    </row>
    <row r="10957" spans="2:13" x14ac:dyDescent="0.25">
      <c r="B10957" s="72" t="s">
        <v>143</v>
      </c>
      <c r="C10957" s="72" t="s">
        <v>144</v>
      </c>
      <c r="D10957" s="72" t="s">
        <v>12</v>
      </c>
      <c r="E10957" s="72" t="s">
        <v>177</v>
      </c>
      <c r="F10957" s="73">
        <v>1769814</v>
      </c>
      <c r="G10957" s="72" t="s">
        <v>14</v>
      </c>
      <c r="H10957" s="72" t="s">
        <v>15</v>
      </c>
      <c r="I10957" s="72" t="s">
        <v>16</v>
      </c>
      <c r="J10957" s="72" t="s">
        <v>18</v>
      </c>
      <c r="K10957" s="72" t="s">
        <v>147</v>
      </c>
      <c r="L10957" s="72" t="s">
        <v>295</v>
      </c>
      <c r="M10957" s="72"/>
    </row>
    <row r="10958" spans="2:13" x14ac:dyDescent="0.25">
      <c r="B10958" s="72" t="s">
        <v>143</v>
      </c>
      <c r="C10958" s="72" t="s">
        <v>144</v>
      </c>
      <c r="D10958" s="72" t="s">
        <v>12</v>
      </c>
      <c r="E10958" s="72" t="s">
        <v>152</v>
      </c>
      <c r="F10958" s="73">
        <v>-3488</v>
      </c>
      <c r="G10958" s="72" t="s">
        <v>14</v>
      </c>
      <c r="H10958" s="72" t="s">
        <v>15</v>
      </c>
      <c r="I10958" s="72" t="s">
        <v>16</v>
      </c>
      <c r="J10958" s="72" t="s">
        <v>18</v>
      </c>
      <c r="K10958" s="72" t="s">
        <v>257</v>
      </c>
      <c r="L10958" s="72" t="s">
        <v>258</v>
      </c>
      <c r="M10958" s="72"/>
    </row>
    <row r="10959" spans="2:13" x14ac:dyDescent="0.25">
      <c r="B10959" s="72" t="s">
        <v>143</v>
      </c>
      <c r="C10959" s="72" t="s">
        <v>144</v>
      </c>
      <c r="D10959" s="72" t="s">
        <v>12</v>
      </c>
      <c r="E10959" s="72" t="s">
        <v>219</v>
      </c>
      <c r="F10959" s="73">
        <v>1341301</v>
      </c>
      <c r="G10959" s="72" t="s">
        <v>14</v>
      </c>
      <c r="H10959" s="72" t="s">
        <v>15</v>
      </c>
      <c r="I10959" s="72" t="s">
        <v>16</v>
      </c>
      <c r="J10959" s="72" t="s">
        <v>18</v>
      </c>
      <c r="K10959" s="72" t="s">
        <v>245</v>
      </c>
      <c r="L10959" s="72" t="s">
        <v>701</v>
      </c>
      <c r="M10959" s="72"/>
    </row>
    <row r="10960" spans="2:13" x14ac:dyDescent="0.25">
      <c r="B10960" s="72" t="s">
        <v>143</v>
      </c>
      <c r="C10960" s="72" t="s">
        <v>144</v>
      </c>
      <c r="D10960" s="72" t="s">
        <v>12</v>
      </c>
      <c r="E10960" s="72" t="s">
        <v>164</v>
      </c>
      <c r="F10960" s="73">
        <v>-14820</v>
      </c>
      <c r="G10960" s="72" t="s">
        <v>14</v>
      </c>
      <c r="H10960" s="72" t="s">
        <v>15</v>
      </c>
      <c r="I10960" s="72" t="s">
        <v>16</v>
      </c>
      <c r="J10960" s="72" t="s">
        <v>18</v>
      </c>
      <c r="K10960" s="72" t="s">
        <v>21</v>
      </c>
      <c r="L10960" s="72" t="s">
        <v>238</v>
      </c>
      <c r="M10960" s="72"/>
    </row>
    <row r="10961" spans="2:13" x14ac:dyDescent="0.25">
      <c r="B10961" s="72" t="s">
        <v>143</v>
      </c>
      <c r="C10961" s="72" t="s">
        <v>144</v>
      </c>
      <c r="D10961" s="72" t="s">
        <v>12</v>
      </c>
      <c r="E10961" s="72" t="s">
        <v>177</v>
      </c>
      <c r="F10961" s="73">
        <v>24800</v>
      </c>
      <c r="G10961" s="72" t="s">
        <v>14</v>
      </c>
      <c r="H10961" s="72" t="s">
        <v>15</v>
      </c>
      <c r="I10961" s="72" t="s">
        <v>16</v>
      </c>
      <c r="J10961" s="72" t="s">
        <v>18</v>
      </c>
      <c r="K10961" s="72" t="s">
        <v>24</v>
      </c>
      <c r="L10961" s="72" t="s">
        <v>585</v>
      </c>
      <c r="M10961" s="72"/>
    </row>
    <row r="10962" spans="2:13" x14ac:dyDescent="0.25">
      <c r="B10962" s="72" t="s">
        <v>143</v>
      </c>
      <c r="C10962" s="72" t="s">
        <v>144</v>
      </c>
      <c r="D10962" s="72" t="s">
        <v>12</v>
      </c>
      <c r="E10962" s="72" t="s">
        <v>788</v>
      </c>
      <c r="F10962" s="73">
        <v>-12959</v>
      </c>
      <c r="G10962" s="72" t="s">
        <v>14</v>
      </c>
      <c r="H10962" s="72" t="s">
        <v>155</v>
      </c>
      <c r="I10962" s="72" t="s">
        <v>16</v>
      </c>
      <c r="J10962" s="72" t="s">
        <v>18</v>
      </c>
      <c r="K10962" s="72"/>
      <c r="L10962" s="72"/>
      <c r="M10962" s="72"/>
    </row>
    <row r="10963" spans="2:13" x14ac:dyDescent="0.25">
      <c r="B10963" s="72" t="s">
        <v>143</v>
      </c>
      <c r="C10963" s="72" t="s">
        <v>144</v>
      </c>
      <c r="D10963" s="72" t="s">
        <v>12</v>
      </c>
      <c r="E10963" s="72" t="s">
        <v>145</v>
      </c>
      <c r="F10963" s="73">
        <v>-131</v>
      </c>
      <c r="G10963" s="72" t="s">
        <v>14</v>
      </c>
      <c r="H10963" s="72" t="s">
        <v>15</v>
      </c>
      <c r="I10963" s="72" t="s">
        <v>16</v>
      </c>
      <c r="J10963" s="72" t="s">
        <v>18</v>
      </c>
      <c r="K10963" s="72" t="s">
        <v>33</v>
      </c>
      <c r="L10963" s="72" t="s">
        <v>473</v>
      </c>
      <c r="M10963" s="72"/>
    </row>
    <row r="10964" spans="2:13" x14ac:dyDescent="0.25">
      <c r="B10964" s="72" t="s">
        <v>143</v>
      </c>
      <c r="C10964" s="72" t="s">
        <v>144</v>
      </c>
      <c r="D10964" s="72" t="s">
        <v>12</v>
      </c>
      <c r="E10964" s="72" t="s">
        <v>213</v>
      </c>
      <c r="F10964" s="73">
        <v>475</v>
      </c>
      <c r="G10964" s="72" t="s">
        <v>14</v>
      </c>
      <c r="H10964" s="72" t="s">
        <v>15</v>
      </c>
      <c r="I10964" s="72" t="s">
        <v>16</v>
      </c>
      <c r="J10964" s="72" t="s">
        <v>18</v>
      </c>
      <c r="K10964" s="72" t="s">
        <v>21</v>
      </c>
      <c r="L10964" s="72" t="s">
        <v>22</v>
      </c>
      <c r="M10964" s="72" t="s">
        <v>172</v>
      </c>
    </row>
    <row r="10965" spans="2:13" x14ac:dyDescent="0.25">
      <c r="B10965" s="72" t="s">
        <v>143</v>
      </c>
      <c r="C10965" s="72" t="s">
        <v>144</v>
      </c>
      <c r="D10965" s="72" t="s">
        <v>12</v>
      </c>
      <c r="E10965" s="72" t="s">
        <v>227</v>
      </c>
      <c r="F10965" s="73">
        <v>23407</v>
      </c>
      <c r="G10965" s="72" t="s">
        <v>14</v>
      </c>
      <c r="H10965" s="72" t="s">
        <v>155</v>
      </c>
      <c r="I10965" s="72" t="s">
        <v>16</v>
      </c>
      <c r="J10965" s="72" t="s">
        <v>18</v>
      </c>
      <c r="K10965" s="72" t="s">
        <v>147</v>
      </c>
      <c r="L10965" s="72" t="s">
        <v>208</v>
      </c>
      <c r="M10965" s="72" t="s">
        <v>163</v>
      </c>
    </row>
    <row r="10966" spans="2:13" x14ac:dyDescent="0.25">
      <c r="B10966" s="72" t="s">
        <v>143</v>
      </c>
      <c r="C10966" s="72" t="s">
        <v>144</v>
      </c>
      <c r="D10966" s="72" t="s">
        <v>12</v>
      </c>
      <c r="E10966" s="72" t="s">
        <v>229</v>
      </c>
      <c r="F10966" s="73">
        <v>-20671</v>
      </c>
      <c r="G10966" s="72" t="s">
        <v>14</v>
      </c>
      <c r="H10966" s="72" t="s">
        <v>15</v>
      </c>
      <c r="I10966" s="72" t="s">
        <v>16</v>
      </c>
      <c r="J10966" s="72" t="s">
        <v>18</v>
      </c>
      <c r="K10966" s="72" t="s">
        <v>33</v>
      </c>
      <c r="L10966" s="72" t="s">
        <v>575</v>
      </c>
      <c r="M10966" s="72"/>
    </row>
    <row r="10967" spans="2:13" x14ac:dyDescent="0.25">
      <c r="B10967" s="72" t="s">
        <v>143</v>
      </c>
      <c r="C10967" s="72" t="s">
        <v>144</v>
      </c>
      <c r="D10967" s="72" t="s">
        <v>12</v>
      </c>
      <c r="E10967" s="72" t="s">
        <v>197</v>
      </c>
      <c r="F10967" s="73">
        <v>4182</v>
      </c>
      <c r="G10967" s="72" t="s">
        <v>14</v>
      </c>
      <c r="H10967" s="72" t="s">
        <v>155</v>
      </c>
      <c r="I10967" s="72" t="s">
        <v>136</v>
      </c>
      <c r="J10967" s="72" t="s">
        <v>18</v>
      </c>
      <c r="K10967" s="72" t="s">
        <v>21</v>
      </c>
      <c r="L10967" s="72" t="s">
        <v>291</v>
      </c>
      <c r="M10967" s="72" t="s">
        <v>151</v>
      </c>
    </row>
    <row r="10968" spans="2:13" x14ac:dyDescent="0.25">
      <c r="B10968" s="72" t="s">
        <v>143</v>
      </c>
      <c r="C10968" s="72" t="s">
        <v>144</v>
      </c>
      <c r="D10968" s="72" t="s">
        <v>12</v>
      </c>
      <c r="E10968" s="72" t="s">
        <v>152</v>
      </c>
      <c r="F10968" s="73">
        <v>-4360</v>
      </c>
      <c r="G10968" s="72" t="s">
        <v>14</v>
      </c>
      <c r="H10968" s="72" t="s">
        <v>155</v>
      </c>
      <c r="I10968" s="72" t="s">
        <v>16</v>
      </c>
      <c r="J10968" s="72" t="s">
        <v>18</v>
      </c>
      <c r="K10968" s="72" t="s">
        <v>33</v>
      </c>
      <c r="L10968" s="72" t="s">
        <v>598</v>
      </c>
      <c r="M10968" s="72"/>
    </row>
    <row r="10969" spans="2:13" x14ac:dyDescent="0.25">
      <c r="B10969" s="72" t="s">
        <v>143</v>
      </c>
      <c r="C10969" s="72" t="s">
        <v>144</v>
      </c>
      <c r="D10969" s="72" t="s">
        <v>12</v>
      </c>
      <c r="E10969" s="72" t="s">
        <v>823</v>
      </c>
      <c r="F10969" s="73">
        <v>12734221</v>
      </c>
      <c r="G10969" s="72" t="s">
        <v>14</v>
      </c>
      <c r="H10969" s="72" t="s">
        <v>155</v>
      </c>
      <c r="I10969" s="72" t="s">
        <v>16</v>
      </c>
      <c r="J10969" s="72" t="s">
        <v>18</v>
      </c>
      <c r="K10969" s="72"/>
      <c r="L10969" s="72"/>
      <c r="M10969" s="72" t="s">
        <v>253</v>
      </c>
    </row>
    <row r="10970" spans="2:13" x14ac:dyDescent="0.25">
      <c r="B10970" s="72" t="s">
        <v>143</v>
      </c>
      <c r="C10970" s="72" t="s">
        <v>144</v>
      </c>
      <c r="D10970" s="72" t="s">
        <v>12</v>
      </c>
      <c r="E10970" s="72" t="s">
        <v>282</v>
      </c>
      <c r="F10970" s="73">
        <v>-5156</v>
      </c>
      <c r="G10970" s="72" t="s">
        <v>14</v>
      </c>
      <c r="H10970" s="72" t="s">
        <v>15</v>
      </c>
      <c r="I10970" s="72" t="s">
        <v>16</v>
      </c>
      <c r="J10970" s="72" t="s">
        <v>18</v>
      </c>
      <c r="K10970" s="72" t="s">
        <v>161</v>
      </c>
      <c r="L10970" s="72" t="s">
        <v>174</v>
      </c>
      <c r="M10970" s="72"/>
    </row>
    <row r="10971" spans="2:13" x14ac:dyDescent="0.25">
      <c r="B10971" s="72" t="s">
        <v>143</v>
      </c>
      <c r="C10971" s="72" t="s">
        <v>144</v>
      </c>
      <c r="D10971" s="72" t="s">
        <v>12</v>
      </c>
      <c r="E10971" s="72" t="s">
        <v>219</v>
      </c>
      <c r="F10971" s="73">
        <v>54777</v>
      </c>
      <c r="G10971" s="72" t="s">
        <v>14</v>
      </c>
      <c r="H10971" s="72" t="s">
        <v>15</v>
      </c>
      <c r="I10971" s="72" t="s">
        <v>16</v>
      </c>
      <c r="J10971" s="72" t="s">
        <v>18</v>
      </c>
      <c r="K10971" s="72" t="s">
        <v>33</v>
      </c>
      <c r="L10971" s="72" t="s">
        <v>224</v>
      </c>
      <c r="M10971" s="72"/>
    </row>
    <row r="10972" spans="2:13" x14ac:dyDescent="0.25">
      <c r="B10972" s="72" t="s">
        <v>143</v>
      </c>
      <c r="C10972" s="72" t="s">
        <v>144</v>
      </c>
      <c r="D10972" s="72" t="s">
        <v>12</v>
      </c>
      <c r="E10972" s="72" t="s">
        <v>188</v>
      </c>
      <c r="F10972" s="73">
        <v>747250</v>
      </c>
      <c r="G10972" s="72" t="s">
        <v>14</v>
      </c>
      <c r="H10972" s="72" t="s">
        <v>15</v>
      </c>
      <c r="I10972" s="72" t="s">
        <v>16</v>
      </c>
      <c r="J10972" s="72" t="s">
        <v>18</v>
      </c>
      <c r="K10972" s="72" t="s">
        <v>147</v>
      </c>
      <c r="L10972" s="72" t="s">
        <v>571</v>
      </c>
      <c r="M10972" s="72" t="s">
        <v>191</v>
      </c>
    </row>
    <row r="10973" spans="2:13" x14ac:dyDescent="0.25">
      <c r="B10973" s="72" t="s">
        <v>143</v>
      </c>
      <c r="C10973" s="72" t="s">
        <v>144</v>
      </c>
      <c r="D10973" s="72" t="s">
        <v>12</v>
      </c>
      <c r="E10973" s="72" t="s">
        <v>219</v>
      </c>
      <c r="F10973" s="73">
        <v>4</v>
      </c>
      <c r="G10973" s="72" t="s">
        <v>14</v>
      </c>
      <c r="H10973" s="72" t="s">
        <v>155</v>
      </c>
      <c r="I10973" s="72" t="s">
        <v>16</v>
      </c>
      <c r="J10973" s="72" t="s">
        <v>18</v>
      </c>
      <c r="K10973" s="72" t="s">
        <v>33</v>
      </c>
      <c r="L10973" s="72" t="s">
        <v>890</v>
      </c>
      <c r="M10973" s="72"/>
    </row>
    <row r="10974" spans="2:13" x14ac:dyDescent="0.25">
      <c r="B10974" s="72" t="s">
        <v>143</v>
      </c>
      <c r="C10974" s="72" t="s">
        <v>144</v>
      </c>
      <c r="D10974" s="72" t="s">
        <v>12</v>
      </c>
      <c r="E10974" s="72" t="s">
        <v>154</v>
      </c>
      <c r="F10974" s="73">
        <v>-1480</v>
      </c>
      <c r="G10974" s="72" t="s">
        <v>14</v>
      </c>
      <c r="H10974" s="72" t="s">
        <v>155</v>
      </c>
      <c r="I10974" s="72" t="s">
        <v>16</v>
      </c>
      <c r="J10974" s="72" t="s">
        <v>18</v>
      </c>
      <c r="K10974" s="72" t="s">
        <v>33</v>
      </c>
      <c r="L10974" s="72" t="s">
        <v>286</v>
      </c>
      <c r="M10974" s="72"/>
    </row>
    <row r="10975" spans="2:13" x14ac:dyDescent="0.25">
      <c r="B10975" s="72" t="s">
        <v>143</v>
      </c>
      <c r="C10975" s="72" t="s">
        <v>144</v>
      </c>
      <c r="D10975" s="72" t="s">
        <v>12</v>
      </c>
      <c r="E10975" s="72" t="s">
        <v>229</v>
      </c>
      <c r="F10975" s="73">
        <v>-359699</v>
      </c>
      <c r="G10975" s="72" t="s">
        <v>14</v>
      </c>
      <c r="H10975" s="72" t="s">
        <v>155</v>
      </c>
      <c r="I10975" s="72" t="s">
        <v>16</v>
      </c>
      <c r="J10975" s="72" t="s">
        <v>18</v>
      </c>
      <c r="K10975" s="72" t="s">
        <v>33</v>
      </c>
      <c r="L10975" s="72" t="s">
        <v>307</v>
      </c>
      <c r="M10975" s="72"/>
    </row>
    <row r="10976" spans="2:13" x14ac:dyDescent="0.25">
      <c r="B10976" s="72" t="s">
        <v>143</v>
      </c>
      <c r="C10976" s="72" t="s">
        <v>144</v>
      </c>
      <c r="D10976" s="72" t="s">
        <v>12</v>
      </c>
      <c r="E10976" s="72" t="s">
        <v>328</v>
      </c>
      <c r="F10976" s="73">
        <v>30511</v>
      </c>
      <c r="G10976" s="72" t="s">
        <v>14</v>
      </c>
      <c r="H10976" s="72" t="s">
        <v>155</v>
      </c>
      <c r="I10976" s="72" t="s">
        <v>136</v>
      </c>
      <c r="J10976" s="72" t="s">
        <v>18</v>
      </c>
      <c r="K10976" s="72" t="s">
        <v>21</v>
      </c>
      <c r="L10976" s="72" t="s">
        <v>198</v>
      </c>
      <c r="M10976" s="72" t="s">
        <v>159</v>
      </c>
    </row>
    <row r="10977" spans="2:13" x14ac:dyDescent="0.25">
      <c r="B10977" s="72" t="s">
        <v>143</v>
      </c>
      <c r="C10977" s="72" t="s">
        <v>144</v>
      </c>
      <c r="D10977" s="72" t="s">
        <v>12</v>
      </c>
      <c r="E10977" s="72" t="s">
        <v>152</v>
      </c>
      <c r="F10977" s="73">
        <v>-1910</v>
      </c>
      <c r="G10977" s="72" t="s">
        <v>14</v>
      </c>
      <c r="H10977" s="72" t="s">
        <v>15</v>
      </c>
      <c r="I10977" s="72" t="s">
        <v>16</v>
      </c>
      <c r="J10977" s="72" t="s">
        <v>371</v>
      </c>
      <c r="K10977" s="72" t="s">
        <v>147</v>
      </c>
      <c r="L10977" s="72" t="s">
        <v>411</v>
      </c>
      <c r="M10977" s="72"/>
    </row>
    <row r="10978" spans="2:13" x14ac:dyDescent="0.25">
      <c r="B10978" s="72" t="s">
        <v>143</v>
      </c>
      <c r="C10978" s="72" t="s">
        <v>144</v>
      </c>
      <c r="D10978" s="72" t="s">
        <v>12</v>
      </c>
      <c r="E10978" s="72" t="s">
        <v>199</v>
      </c>
      <c r="F10978" s="73">
        <v>7879</v>
      </c>
      <c r="G10978" s="72" t="s">
        <v>14</v>
      </c>
      <c r="H10978" s="72" t="s">
        <v>155</v>
      </c>
      <c r="I10978" s="72" t="s">
        <v>16</v>
      </c>
      <c r="J10978" s="72" t="s">
        <v>18</v>
      </c>
      <c r="K10978" s="72" t="s">
        <v>33</v>
      </c>
      <c r="L10978" s="72" t="s">
        <v>360</v>
      </c>
      <c r="M10978" s="72"/>
    </row>
    <row r="10979" spans="2:13" x14ac:dyDescent="0.25">
      <c r="B10979" s="72" t="s">
        <v>143</v>
      </c>
      <c r="C10979" s="72" t="s">
        <v>144</v>
      </c>
      <c r="D10979" s="72" t="s">
        <v>12</v>
      </c>
      <c r="E10979" s="72" t="s">
        <v>219</v>
      </c>
      <c r="F10979" s="73">
        <v>31277</v>
      </c>
      <c r="G10979" s="72" t="s">
        <v>14</v>
      </c>
      <c r="H10979" s="72" t="s">
        <v>15</v>
      </c>
      <c r="I10979" s="72" t="s">
        <v>16</v>
      </c>
      <c r="J10979" s="72" t="s">
        <v>18</v>
      </c>
      <c r="K10979" s="72" t="s">
        <v>21</v>
      </c>
      <c r="L10979" s="72" t="s">
        <v>758</v>
      </c>
      <c r="M10979" s="72"/>
    </row>
    <row r="10980" spans="2:13" x14ac:dyDescent="0.25">
      <c r="B10980" s="72" t="s">
        <v>143</v>
      </c>
      <c r="C10980" s="72" t="s">
        <v>144</v>
      </c>
      <c r="D10980" s="72" t="s">
        <v>12</v>
      </c>
      <c r="E10980" s="72" t="s">
        <v>237</v>
      </c>
      <c r="F10980" s="73">
        <v>692125</v>
      </c>
      <c r="G10980" s="72" t="s">
        <v>14</v>
      </c>
      <c r="H10980" s="72" t="s">
        <v>15</v>
      </c>
      <c r="I10980" s="72" t="s">
        <v>16</v>
      </c>
      <c r="J10980" s="72" t="s">
        <v>18</v>
      </c>
      <c r="K10980" s="72" t="s">
        <v>214</v>
      </c>
      <c r="L10980" s="72" t="s">
        <v>502</v>
      </c>
      <c r="M10980" s="72" t="s">
        <v>186</v>
      </c>
    </row>
    <row r="10981" spans="2:13" x14ac:dyDescent="0.25">
      <c r="B10981" s="72" t="s">
        <v>143</v>
      </c>
      <c r="C10981" s="72" t="s">
        <v>144</v>
      </c>
      <c r="D10981" s="72" t="s">
        <v>12</v>
      </c>
      <c r="E10981" s="72" t="s">
        <v>227</v>
      </c>
      <c r="F10981" s="73">
        <v>41127</v>
      </c>
      <c r="G10981" s="72" t="s">
        <v>14</v>
      </c>
      <c r="H10981" s="72" t="s">
        <v>155</v>
      </c>
      <c r="I10981" s="72" t="s">
        <v>136</v>
      </c>
      <c r="J10981" s="72" t="s">
        <v>18</v>
      </c>
      <c r="K10981" s="72" t="s">
        <v>21</v>
      </c>
      <c r="L10981" s="72" t="s">
        <v>609</v>
      </c>
      <c r="M10981" s="72" t="s">
        <v>186</v>
      </c>
    </row>
    <row r="10982" spans="2:13" x14ac:dyDescent="0.25">
      <c r="B10982" s="72" t="s">
        <v>143</v>
      </c>
      <c r="C10982" s="72" t="s">
        <v>144</v>
      </c>
      <c r="D10982" s="72" t="s">
        <v>12</v>
      </c>
      <c r="E10982" s="72" t="s">
        <v>177</v>
      </c>
      <c r="F10982" s="73">
        <v>830</v>
      </c>
      <c r="G10982" s="72" t="s">
        <v>14</v>
      </c>
      <c r="H10982" s="72" t="s">
        <v>155</v>
      </c>
      <c r="I10982" s="72" t="s">
        <v>136</v>
      </c>
      <c r="J10982" s="72" t="s">
        <v>18</v>
      </c>
      <c r="K10982" s="72" t="s">
        <v>21</v>
      </c>
      <c r="L10982" s="72" t="s">
        <v>386</v>
      </c>
      <c r="M10982" s="72"/>
    </row>
    <row r="10983" spans="2:13" x14ac:dyDescent="0.25">
      <c r="B10983" s="72" t="s">
        <v>143</v>
      </c>
      <c r="C10983" s="72" t="s">
        <v>144</v>
      </c>
      <c r="D10983" s="72" t="s">
        <v>12</v>
      </c>
      <c r="E10983" s="72" t="s">
        <v>229</v>
      </c>
      <c r="F10983" s="73">
        <v>-3302</v>
      </c>
      <c r="G10983" s="72" t="s">
        <v>14</v>
      </c>
      <c r="H10983" s="72" t="s">
        <v>15</v>
      </c>
      <c r="I10983" s="72" t="s">
        <v>16</v>
      </c>
      <c r="J10983" s="72" t="s">
        <v>18</v>
      </c>
      <c r="K10983" s="72" t="s">
        <v>33</v>
      </c>
      <c r="L10983" s="72" t="s">
        <v>615</v>
      </c>
      <c r="M10983" s="72"/>
    </row>
    <row r="10984" spans="2:13" x14ac:dyDescent="0.25">
      <c r="B10984" s="72" t="s">
        <v>143</v>
      </c>
      <c r="C10984" s="72" t="s">
        <v>144</v>
      </c>
      <c r="D10984" s="72" t="s">
        <v>12</v>
      </c>
      <c r="E10984" s="72" t="s">
        <v>219</v>
      </c>
      <c r="F10984" s="73">
        <v>6158</v>
      </c>
      <c r="G10984" s="72" t="s">
        <v>14</v>
      </c>
      <c r="H10984" s="72" t="s">
        <v>15</v>
      </c>
      <c r="I10984" s="72" t="s">
        <v>16</v>
      </c>
      <c r="J10984" s="72" t="s">
        <v>18</v>
      </c>
      <c r="K10984" s="72" t="s">
        <v>267</v>
      </c>
      <c r="L10984" s="72" t="s">
        <v>302</v>
      </c>
      <c r="M10984" s="72"/>
    </row>
    <row r="10985" spans="2:13" x14ac:dyDescent="0.25">
      <c r="B10985" s="72" t="s">
        <v>143</v>
      </c>
      <c r="C10985" s="72" t="s">
        <v>144</v>
      </c>
      <c r="D10985" s="72" t="s">
        <v>12</v>
      </c>
      <c r="E10985" s="72" t="s">
        <v>188</v>
      </c>
      <c r="F10985" s="73">
        <v>5660</v>
      </c>
      <c r="G10985" s="72" t="s">
        <v>14</v>
      </c>
      <c r="H10985" s="72" t="s">
        <v>155</v>
      </c>
      <c r="I10985" s="72" t="s">
        <v>16</v>
      </c>
      <c r="J10985" s="72" t="s">
        <v>18</v>
      </c>
      <c r="K10985" s="72" t="s">
        <v>33</v>
      </c>
      <c r="L10985" s="72" t="s">
        <v>474</v>
      </c>
      <c r="M10985" s="72" t="s">
        <v>191</v>
      </c>
    </row>
    <row r="10986" spans="2:13" x14ac:dyDescent="0.25">
      <c r="B10986" s="72" t="s">
        <v>143</v>
      </c>
      <c r="C10986" s="72" t="s">
        <v>144</v>
      </c>
      <c r="D10986" s="72" t="s">
        <v>12</v>
      </c>
      <c r="E10986" s="72" t="s">
        <v>219</v>
      </c>
      <c r="F10986" s="73">
        <v>48866</v>
      </c>
      <c r="G10986" s="72" t="s">
        <v>14</v>
      </c>
      <c r="H10986" s="72" t="s">
        <v>15</v>
      </c>
      <c r="I10986" s="72" t="s">
        <v>16</v>
      </c>
      <c r="J10986" s="72" t="s">
        <v>18</v>
      </c>
      <c r="K10986" s="72" t="s">
        <v>168</v>
      </c>
      <c r="L10986" s="72" t="s">
        <v>591</v>
      </c>
      <c r="M10986" s="72"/>
    </row>
    <row r="10987" spans="2:13" x14ac:dyDescent="0.25">
      <c r="B10987" s="72" t="s">
        <v>143</v>
      </c>
      <c r="C10987" s="72" t="s">
        <v>144</v>
      </c>
      <c r="D10987" s="72" t="s">
        <v>12</v>
      </c>
      <c r="E10987" s="72" t="s">
        <v>177</v>
      </c>
      <c r="F10987" s="73">
        <v>111803</v>
      </c>
      <c r="G10987" s="72" t="s">
        <v>14</v>
      </c>
      <c r="H10987" s="72" t="s">
        <v>15</v>
      </c>
      <c r="I10987" s="72" t="s">
        <v>16</v>
      </c>
      <c r="J10987" s="72" t="s">
        <v>18</v>
      </c>
      <c r="K10987" s="72" t="s">
        <v>161</v>
      </c>
      <c r="L10987" s="72" t="s">
        <v>391</v>
      </c>
      <c r="M10987" s="72"/>
    </row>
    <row r="10988" spans="2:13" x14ac:dyDescent="0.25">
      <c r="B10988" s="72" t="s">
        <v>143</v>
      </c>
      <c r="C10988" s="72" t="s">
        <v>144</v>
      </c>
      <c r="D10988" s="72" t="s">
        <v>12</v>
      </c>
      <c r="E10988" s="72" t="s">
        <v>282</v>
      </c>
      <c r="F10988" s="73">
        <v>-29</v>
      </c>
      <c r="G10988" s="72" t="s">
        <v>14</v>
      </c>
      <c r="H10988" s="72" t="s">
        <v>15</v>
      </c>
      <c r="I10988" s="72" t="s">
        <v>16</v>
      </c>
      <c r="J10988" s="72" t="s">
        <v>18</v>
      </c>
      <c r="K10988" s="72" t="s">
        <v>33</v>
      </c>
      <c r="L10988" s="72" t="s">
        <v>784</v>
      </c>
      <c r="M10988" s="72"/>
    </row>
    <row r="10989" spans="2:13" x14ac:dyDescent="0.25">
      <c r="B10989" s="72" t="s">
        <v>143</v>
      </c>
      <c r="C10989" s="72" t="s">
        <v>144</v>
      </c>
      <c r="D10989" s="72" t="s">
        <v>12</v>
      </c>
      <c r="E10989" s="72" t="s">
        <v>188</v>
      </c>
      <c r="F10989" s="73">
        <v>590600</v>
      </c>
      <c r="G10989" s="72" t="s">
        <v>14</v>
      </c>
      <c r="H10989" s="72" t="s">
        <v>15</v>
      </c>
      <c r="I10989" s="72" t="s">
        <v>16</v>
      </c>
      <c r="J10989" s="72" t="s">
        <v>18</v>
      </c>
      <c r="K10989" s="72" t="s">
        <v>33</v>
      </c>
      <c r="L10989" s="72" t="s">
        <v>632</v>
      </c>
      <c r="M10989" s="72" t="s">
        <v>163</v>
      </c>
    </row>
    <row r="10990" spans="2:13" x14ac:dyDescent="0.25">
      <c r="B10990" s="72" t="s">
        <v>143</v>
      </c>
      <c r="C10990" s="72" t="s">
        <v>144</v>
      </c>
      <c r="D10990" s="72" t="s">
        <v>12</v>
      </c>
      <c r="E10990" s="72" t="s">
        <v>197</v>
      </c>
      <c r="F10990" s="73">
        <v>129206</v>
      </c>
      <c r="G10990" s="72" t="s">
        <v>14</v>
      </c>
      <c r="H10990" s="72" t="s">
        <v>15</v>
      </c>
      <c r="I10990" s="72" t="s">
        <v>16</v>
      </c>
      <c r="J10990" s="72" t="s">
        <v>18</v>
      </c>
      <c r="K10990" s="72" t="s">
        <v>33</v>
      </c>
      <c r="L10990" s="72" t="s">
        <v>430</v>
      </c>
      <c r="M10990" s="72" t="s">
        <v>163</v>
      </c>
    </row>
    <row r="10991" spans="2:13" x14ac:dyDescent="0.25">
      <c r="B10991" s="72" t="s">
        <v>143</v>
      </c>
      <c r="C10991" s="72" t="s">
        <v>144</v>
      </c>
      <c r="D10991" s="72" t="s">
        <v>12</v>
      </c>
      <c r="E10991" s="72" t="s">
        <v>808</v>
      </c>
      <c r="F10991" s="73">
        <v>5727665</v>
      </c>
      <c r="G10991" s="72" t="s">
        <v>14</v>
      </c>
      <c r="H10991" s="72" t="s">
        <v>15</v>
      </c>
      <c r="I10991" s="72" t="s">
        <v>16</v>
      </c>
      <c r="J10991" s="72" t="s">
        <v>18</v>
      </c>
      <c r="K10991" s="72"/>
      <c r="L10991" s="72"/>
      <c r="M10991" s="72" t="s">
        <v>293</v>
      </c>
    </row>
    <row r="10992" spans="2:13" x14ac:dyDescent="0.25">
      <c r="B10992" s="72" t="s">
        <v>143</v>
      </c>
      <c r="C10992" s="72" t="s">
        <v>144</v>
      </c>
      <c r="D10992" s="72" t="s">
        <v>12</v>
      </c>
      <c r="E10992" s="72" t="s">
        <v>152</v>
      </c>
      <c r="F10992" s="73">
        <v>-3001</v>
      </c>
      <c r="G10992" s="72" t="s">
        <v>14</v>
      </c>
      <c r="H10992" s="72" t="s">
        <v>15</v>
      </c>
      <c r="I10992" s="72" t="s">
        <v>16</v>
      </c>
      <c r="J10992" s="72" t="s">
        <v>18</v>
      </c>
      <c r="K10992" s="72" t="s">
        <v>165</v>
      </c>
      <c r="L10992" s="72" t="s">
        <v>549</v>
      </c>
      <c r="M10992" s="72"/>
    </row>
    <row r="10993" spans="2:13" x14ac:dyDescent="0.25">
      <c r="B10993" s="72" t="s">
        <v>143</v>
      </c>
      <c r="C10993" s="72" t="s">
        <v>144</v>
      </c>
      <c r="D10993" s="72" t="s">
        <v>12</v>
      </c>
      <c r="E10993" s="72" t="s">
        <v>240</v>
      </c>
      <c r="F10993" s="73">
        <v>-22364</v>
      </c>
      <c r="G10993" s="72" t="s">
        <v>14</v>
      </c>
      <c r="H10993" s="72" t="s">
        <v>15</v>
      </c>
      <c r="I10993" s="72" t="s">
        <v>16</v>
      </c>
      <c r="J10993" s="72" t="s">
        <v>18</v>
      </c>
      <c r="K10993" s="72" t="s">
        <v>147</v>
      </c>
      <c r="L10993" s="72" t="s">
        <v>148</v>
      </c>
      <c r="M10993" s="72"/>
    </row>
    <row r="10994" spans="2:13" x14ac:dyDescent="0.25">
      <c r="B10994" s="72" t="s">
        <v>143</v>
      </c>
      <c r="C10994" s="72" t="s">
        <v>144</v>
      </c>
      <c r="D10994" s="72" t="s">
        <v>12</v>
      </c>
      <c r="E10994" s="72" t="s">
        <v>439</v>
      </c>
      <c r="F10994" s="73">
        <v>601870</v>
      </c>
      <c r="G10994" s="72" t="s">
        <v>14</v>
      </c>
      <c r="H10994" s="72" t="s">
        <v>15</v>
      </c>
      <c r="I10994" s="72" t="s">
        <v>16</v>
      </c>
      <c r="J10994" s="72" t="s">
        <v>18</v>
      </c>
      <c r="K10994" s="72" t="s">
        <v>189</v>
      </c>
      <c r="L10994" s="72" t="s">
        <v>618</v>
      </c>
      <c r="M10994" s="72"/>
    </row>
    <row r="10995" spans="2:13" x14ac:dyDescent="0.25">
      <c r="B10995" s="72" t="s">
        <v>143</v>
      </c>
      <c r="C10995" s="72" t="s">
        <v>144</v>
      </c>
      <c r="D10995" s="72" t="s">
        <v>12</v>
      </c>
      <c r="E10995" s="72" t="s">
        <v>227</v>
      </c>
      <c r="F10995" s="73">
        <v>1336</v>
      </c>
      <c r="G10995" s="72" t="s">
        <v>14</v>
      </c>
      <c r="H10995" s="72" t="s">
        <v>15</v>
      </c>
      <c r="I10995" s="72" t="s">
        <v>16</v>
      </c>
      <c r="J10995" s="72" t="s">
        <v>18</v>
      </c>
      <c r="K10995" s="72" t="s">
        <v>147</v>
      </c>
      <c r="L10995" s="72" t="s">
        <v>706</v>
      </c>
      <c r="M10995" s="72" t="s">
        <v>151</v>
      </c>
    </row>
    <row r="10996" spans="2:13" x14ac:dyDescent="0.25">
      <c r="B10996" s="72" t="s">
        <v>143</v>
      </c>
      <c r="C10996" s="72" t="s">
        <v>144</v>
      </c>
      <c r="D10996" s="72" t="s">
        <v>12</v>
      </c>
      <c r="E10996" s="72" t="s">
        <v>199</v>
      </c>
      <c r="F10996" s="73">
        <v>464</v>
      </c>
      <c r="G10996" s="72" t="s">
        <v>31</v>
      </c>
      <c r="H10996" s="72" t="s">
        <v>15</v>
      </c>
      <c r="I10996" s="72" t="s">
        <v>16</v>
      </c>
      <c r="J10996" s="72" t="s">
        <v>32</v>
      </c>
      <c r="K10996" s="72" t="s">
        <v>21</v>
      </c>
      <c r="L10996" s="72" t="s">
        <v>515</v>
      </c>
      <c r="M10996" s="72"/>
    </row>
    <row r="10997" spans="2:13" x14ac:dyDescent="0.25">
      <c r="B10997" s="72" t="s">
        <v>143</v>
      </c>
      <c r="C10997" s="72" t="s">
        <v>144</v>
      </c>
      <c r="D10997" s="72" t="s">
        <v>12</v>
      </c>
      <c r="E10997" s="72" t="s">
        <v>177</v>
      </c>
      <c r="F10997" s="73">
        <v>219</v>
      </c>
      <c r="G10997" s="72" t="s">
        <v>14</v>
      </c>
      <c r="H10997" s="72" t="s">
        <v>15</v>
      </c>
      <c r="I10997" s="72" t="s">
        <v>16</v>
      </c>
      <c r="J10997" s="72" t="s">
        <v>18</v>
      </c>
      <c r="K10997" s="72" t="s">
        <v>24</v>
      </c>
      <c r="L10997" s="72" t="s">
        <v>535</v>
      </c>
      <c r="M10997" s="72"/>
    </row>
    <row r="10998" spans="2:13" x14ac:dyDescent="0.25">
      <c r="B10998" s="72" t="s">
        <v>143</v>
      </c>
      <c r="C10998" s="72" t="s">
        <v>144</v>
      </c>
      <c r="D10998" s="72" t="s">
        <v>12</v>
      </c>
      <c r="E10998" s="72" t="s">
        <v>164</v>
      </c>
      <c r="F10998" s="73">
        <v>-220</v>
      </c>
      <c r="G10998" s="72" t="s">
        <v>14</v>
      </c>
      <c r="H10998" s="72" t="s">
        <v>15</v>
      </c>
      <c r="I10998" s="72" t="s">
        <v>16</v>
      </c>
      <c r="J10998" s="72" t="s">
        <v>18</v>
      </c>
      <c r="K10998" s="72" t="s">
        <v>27</v>
      </c>
      <c r="L10998" s="72" t="s">
        <v>28</v>
      </c>
      <c r="M10998" s="72"/>
    </row>
    <row r="10999" spans="2:13" x14ac:dyDescent="0.25">
      <c r="B10999" s="72" t="s">
        <v>143</v>
      </c>
      <c r="C10999" s="72" t="s">
        <v>144</v>
      </c>
      <c r="D10999" s="72" t="s">
        <v>12</v>
      </c>
      <c r="E10999" s="72" t="s">
        <v>237</v>
      </c>
      <c r="F10999" s="73">
        <v>48119</v>
      </c>
      <c r="G10999" s="72" t="s">
        <v>14</v>
      </c>
      <c r="H10999" s="72" t="s">
        <v>155</v>
      </c>
      <c r="I10999" s="72" t="s">
        <v>16</v>
      </c>
      <c r="J10999" s="72" t="s">
        <v>18</v>
      </c>
      <c r="K10999" s="72" t="s">
        <v>33</v>
      </c>
      <c r="L10999" s="72" t="s">
        <v>348</v>
      </c>
      <c r="M10999" s="72" t="s">
        <v>248</v>
      </c>
    </row>
    <row r="11000" spans="2:13" x14ac:dyDescent="0.25">
      <c r="B11000" s="72" t="s">
        <v>143</v>
      </c>
      <c r="C11000" s="72" t="s">
        <v>144</v>
      </c>
      <c r="D11000" s="72" t="s">
        <v>12</v>
      </c>
      <c r="E11000" s="72" t="s">
        <v>188</v>
      </c>
      <c r="F11000" s="73">
        <v>189163</v>
      </c>
      <c r="G11000" s="72" t="s">
        <v>14</v>
      </c>
      <c r="H11000" s="72" t="s">
        <v>15</v>
      </c>
      <c r="I11000" s="72" t="s">
        <v>136</v>
      </c>
      <c r="J11000" s="72" t="s">
        <v>18</v>
      </c>
      <c r="K11000" s="72" t="s">
        <v>33</v>
      </c>
      <c r="L11000" s="72" t="s">
        <v>485</v>
      </c>
      <c r="M11000" s="72" t="s">
        <v>163</v>
      </c>
    </row>
    <row r="11001" spans="2:13" x14ac:dyDescent="0.25">
      <c r="B11001" s="72" t="s">
        <v>143</v>
      </c>
      <c r="C11001" s="72" t="s">
        <v>144</v>
      </c>
      <c r="D11001" s="72" t="s">
        <v>12</v>
      </c>
      <c r="E11001" s="72" t="s">
        <v>175</v>
      </c>
      <c r="F11001" s="73">
        <v>-44908</v>
      </c>
      <c r="G11001" s="72" t="s">
        <v>14</v>
      </c>
      <c r="H11001" s="72" t="s">
        <v>15</v>
      </c>
      <c r="I11001" s="72" t="s">
        <v>16</v>
      </c>
      <c r="J11001" s="72" t="s">
        <v>18</v>
      </c>
      <c r="K11001" s="72" t="s">
        <v>24</v>
      </c>
      <c r="L11001" s="72" t="s">
        <v>281</v>
      </c>
      <c r="M11001" s="72"/>
    </row>
    <row r="11002" spans="2:13" x14ac:dyDescent="0.25">
      <c r="B11002" s="72" t="s">
        <v>143</v>
      </c>
      <c r="C11002" s="72" t="s">
        <v>144</v>
      </c>
      <c r="D11002" s="72" t="s">
        <v>12</v>
      </c>
      <c r="E11002" s="72" t="s">
        <v>328</v>
      </c>
      <c r="F11002" s="73">
        <v>189021</v>
      </c>
      <c r="G11002" s="72" t="s">
        <v>14</v>
      </c>
      <c r="H11002" s="72" t="s">
        <v>15</v>
      </c>
      <c r="I11002" s="72" t="s">
        <v>16</v>
      </c>
      <c r="J11002" s="72" t="s">
        <v>18</v>
      </c>
      <c r="K11002" s="72" t="s">
        <v>33</v>
      </c>
      <c r="L11002" s="72" t="s">
        <v>279</v>
      </c>
      <c r="M11002" s="72" t="s">
        <v>159</v>
      </c>
    </row>
    <row r="11003" spans="2:13" x14ac:dyDescent="0.25">
      <c r="B11003" s="72" t="s">
        <v>143</v>
      </c>
      <c r="C11003" s="72" t="s">
        <v>144</v>
      </c>
      <c r="D11003" s="72" t="s">
        <v>12</v>
      </c>
      <c r="E11003" s="72" t="s">
        <v>219</v>
      </c>
      <c r="F11003" s="73">
        <v>1378</v>
      </c>
      <c r="G11003" s="72" t="s">
        <v>14</v>
      </c>
      <c r="H11003" s="72" t="s">
        <v>15</v>
      </c>
      <c r="I11003" s="72" t="s">
        <v>16</v>
      </c>
      <c r="J11003" s="72" t="s">
        <v>18</v>
      </c>
      <c r="K11003" s="72" t="s">
        <v>24</v>
      </c>
      <c r="L11003" s="72" t="s">
        <v>612</v>
      </c>
      <c r="M11003" s="72"/>
    </row>
    <row r="11004" spans="2:13" x14ac:dyDescent="0.25">
      <c r="B11004" s="72" t="s">
        <v>143</v>
      </c>
      <c r="C11004" s="72" t="s">
        <v>144</v>
      </c>
      <c r="D11004" s="72" t="s">
        <v>12</v>
      </c>
      <c r="E11004" s="72" t="s">
        <v>145</v>
      </c>
      <c r="F11004" s="73">
        <v>-33</v>
      </c>
      <c r="G11004" s="72" t="s">
        <v>31</v>
      </c>
      <c r="H11004" s="72" t="s">
        <v>15</v>
      </c>
      <c r="I11004" s="72" t="s">
        <v>16</v>
      </c>
      <c r="J11004" s="72" t="s">
        <v>17</v>
      </c>
      <c r="K11004" s="72" t="s">
        <v>257</v>
      </c>
      <c r="L11004" s="72" t="s">
        <v>689</v>
      </c>
      <c r="M11004" s="72"/>
    </row>
    <row r="11005" spans="2:13" x14ac:dyDescent="0.25">
      <c r="B11005" s="72" t="s">
        <v>143</v>
      </c>
      <c r="C11005" s="72" t="s">
        <v>144</v>
      </c>
      <c r="D11005" s="72" t="s">
        <v>12</v>
      </c>
      <c r="E11005" s="72" t="s">
        <v>157</v>
      </c>
      <c r="F11005" s="73">
        <v>484037</v>
      </c>
      <c r="G11005" s="72" t="s">
        <v>14</v>
      </c>
      <c r="H11005" s="72" t="s">
        <v>15</v>
      </c>
      <c r="I11005" s="72" t="s">
        <v>16</v>
      </c>
      <c r="J11005" s="72" t="s">
        <v>18</v>
      </c>
      <c r="K11005" s="72" t="s">
        <v>147</v>
      </c>
      <c r="L11005" s="72" t="s">
        <v>332</v>
      </c>
      <c r="M11005" s="72" t="s">
        <v>322</v>
      </c>
    </row>
    <row r="11006" spans="2:13" x14ac:dyDescent="0.25">
      <c r="B11006" s="72" t="s">
        <v>143</v>
      </c>
      <c r="C11006" s="72" t="s">
        <v>144</v>
      </c>
      <c r="D11006" s="72" t="s">
        <v>12</v>
      </c>
      <c r="E11006" s="72" t="s">
        <v>328</v>
      </c>
      <c r="F11006" s="73">
        <v>262655</v>
      </c>
      <c r="G11006" s="72" t="s">
        <v>14</v>
      </c>
      <c r="H11006" s="72" t="s">
        <v>155</v>
      </c>
      <c r="I11006" s="72" t="s">
        <v>16</v>
      </c>
      <c r="J11006" s="72" t="s">
        <v>18</v>
      </c>
      <c r="K11006" s="72" t="s">
        <v>267</v>
      </c>
      <c r="L11006" s="72" t="s">
        <v>302</v>
      </c>
      <c r="M11006" s="72" t="s">
        <v>159</v>
      </c>
    </row>
    <row r="11007" spans="2:13" x14ac:dyDescent="0.25">
      <c r="B11007" s="72" t="s">
        <v>143</v>
      </c>
      <c r="C11007" s="72" t="s">
        <v>144</v>
      </c>
      <c r="D11007" s="72" t="s">
        <v>12</v>
      </c>
      <c r="E11007" s="72" t="s">
        <v>227</v>
      </c>
      <c r="F11007" s="73">
        <v>37805</v>
      </c>
      <c r="G11007" s="72" t="s">
        <v>14</v>
      </c>
      <c r="H11007" s="72" t="s">
        <v>15</v>
      </c>
      <c r="I11007" s="72" t="s">
        <v>16</v>
      </c>
      <c r="J11007" s="72" t="s">
        <v>18</v>
      </c>
      <c r="K11007" s="72" t="s">
        <v>33</v>
      </c>
      <c r="L11007" s="72" t="s">
        <v>575</v>
      </c>
      <c r="M11007" s="72" t="s">
        <v>163</v>
      </c>
    </row>
    <row r="11008" spans="2:13" x14ac:dyDescent="0.25">
      <c r="B11008" s="72" t="s">
        <v>143</v>
      </c>
      <c r="C11008" s="72" t="s">
        <v>144</v>
      </c>
      <c r="D11008" s="72" t="s">
        <v>12</v>
      </c>
      <c r="E11008" s="72" t="s">
        <v>242</v>
      </c>
      <c r="F11008" s="73">
        <v>-1875</v>
      </c>
      <c r="G11008" s="72" t="s">
        <v>14</v>
      </c>
      <c r="H11008" s="72" t="s">
        <v>155</v>
      </c>
      <c r="I11008" s="72" t="s">
        <v>16</v>
      </c>
      <c r="J11008" s="72" t="s">
        <v>18</v>
      </c>
      <c r="K11008" s="72" t="s">
        <v>33</v>
      </c>
      <c r="L11008" s="72" t="s">
        <v>807</v>
      </c>
      <c r="M11008" s="72"/>
    </row>
    <row r="11009" spans="2:13" x14ac:dyDescent="0.25">
      <c r="B11009" s="72" t="s">
        <v>143</v>
      </c>
      <c r="C11009" s="72" t="s">
        <v>144</v>
      </c>
      <c r="D11009" s="72" t="s">
        <v>12</v>
      </c>
      <c r="E11009" s="72" t="s">
        <v>183</v>
      </c>
      <c r="F11009" s="73">
        <v>28474</v>
      </c>
      <c r="G11009" s="72" t="s">
        <v>14</v>
      </c>
      <c r="H11009" s="72" t="s">
        <v>15</v>
      </c>
      <c r="I11009" s="72" t="s">
        <v>16</v>
      </c>
      <c r="J11009" s="72" t="s">
        <v>18</v>
      </c>
      <c r="K11009" s="72" t="s">
        <v>33</v>
      </c>
      <c r="L11009" s="72" t="s">
        <v>597</v>
      </c>
      <c r="M11009" s="72" t="s">
        <v>186</v>
      </c>
    </row>
    <row r="11010" spans="2:13" x14ac:dyDescent="0.25">
      <c r="B11010" s="72" t="s">
        <v>143</v>
      </c>
      <c r="C11010" s="72" t="s">
        <v>144</v>
      </c>
      <c r="D11010" s="72" t="s">
        <v>12</v>
      </c>
      <c r="E11010" s="72" t="s">
        <v>149</v>
      </c>
      <c r="F11010" s="73">
        <v>3790603</v>
      </c>
      <c r="G11010" s="72" t="s">
        <v>14</v>
      </c>
      <c r="H11010" s="72" t="s">
        <v>15</v>
      </c>
      <c r="I11010" s="72" t="s">
        <v>16</v>
      </c>
      <c r="J11010" s="72" t="s">
        <v>18</v>
      </c>
      <c r="K11010" s="72" t="s">
        <v>33</v>
      </c>
      <c r="L11010" s="72" t="s">
        <v>207</v>
      </c>
      <c r="M11010" s="72" t="s">
        <v>151</v>
      </c>
    </row>
    <row r="11011" spans="2:13" x14ac:dyDescent="0.25">
      <c r="B11011" s="72" t="s">
        <v>143</v>
      </c>
      <c r="C11011" s="72" t="s">
        <v>144</v>
      </c>
      <c r="D11011" s="72" t="s">
        <v>12</v>
      </c>
      <c r="E11011" s="72" t="s">
        <v>240</v>
      </c>
      <c r="F11011" s="73">
        <v>-2818</v>
      </c>
      <c r="G11011" s="72" t="s">
        <v>14</v>
      </c>
      <c r="H11011" s="72" t="s">
        <v>15</v>
      </c>
      <c r="I11011" s="72" t="s">
        <v>16</v>
      </c>
      <c r="J11011" s="72" t="s">
        <v>18</v>
      </c>
      <c r="K11011" s="72" t="s">
        <v>147</v>
      </c>
      <c r="L11011" s="72" t="s">
        <v>295</v>
      </c>
      <c r="M11011" s="72"/>
    </row>
    <row r="11012" spans="2:13" x14ac:dyDescent="0.25">
      <c r="B11012" s="72" t="s">
        <v>143</v>
      </c>
      <c r="C11012" s="72" t="s">
        <v>144</v>
      </c>
      <c r="D11012" s="72" t="s">
        <v>12</v>
      </c>
      <c r="E11012" s="72" t="s">
        <v>197</v>
      </c>
      <c r="F11012" s="73">
        <v>615878</v>
      </c>
      <c r="G11012" s="72" t="s">
        <v>14</v>
      </c>
      <c r="H11012" s="72" t="s">
        <v>15</v>
      </c>
      <c r="I11012" s="72" t="s">
        <v>16</v>
      </c>
      <c r="J11012" s="72" t="s">
        <v>18</v>
      </c>
      <c r="K11012" s="72" t="s">
        <v>21</v>
      </c>
      <c r="L11012" s="72" t="s">
        <v>547</v>
      </c>
      <c r="M11012" s="72" t="s">
        <v>163</v>
      </c>
    </row>
    <row r="11013" spans="2:13" x14ac:dyDescent="0.25">
      <c r="B11013" s="72" t="s">
        <v>143</v>
      </c>
      <c r="C11013" s="72" t="s">
        <v>144</v>
      </c>
      <c r="D11013" s="72" t="s">
        <v>12</v>
      </c>
      <c r="E11013" s="72" t="s">
        <v>145</v>
      </c>
      <c r="F11013" s="73">
        <v>-936507</v>
      </c>
      <c r="G11013" s="72" t="s">
        <v>14</v>
      </c>
      <c r="H11013" s="72" t="s">
        <v>15</v>
      </c>
      <c r="I11013" s="72" t="s">
        <v>16</v>
      </c>
      <c r="J11013" s="72" t="s">
        <v>18</v>
      </c>
      <c r="K11013" s="72" t="s">
        <v>147</v>
      </c>
      <c r="L11013" s="72" t="s">
        <v>327</v>
      </c>
      <c r="M11013" s="72"/>
    </row>
    <row r="11014" spans="2:13" x14ac:dyDescent="0.25">
      <c r="B11014" s="72" t="s">
        <v>143</v>
      </c>
      <c r="C11014" s="72" t="s">
        <v>144</v>
      </c>
      <c r="D11014" s="72" t="s">
        <v>12</v>
      </c>
      <c r="E11014" s="72" t="s">
        <v>240</v>
      </c>
      <c r="F11014" s="73">
        <v>-4383</v>
      </c>
      <c r="G11014" s="72" t="s">
        <v>14</v>
      </c>
      <c r="H11014" s="72" t="s">
        <v>15</v>
      </c>
      <c r="I11014" s="72" t="s">
        <v>16</v>
      </c>
      <c r="J11014" s="72" t="s">
        <v>18</v>
      </c>
      <c r="K11014" s="72" t="s">
        <v>184</v>
      </c>
      <c r="L11014" s="72" t="s">
        <v>351</v>
      </c>
      <c r="M11014" s="72"/>
    </row>
    <row r="11015" spans="2:13" x14ac:dyDescent="0.25">
      <c r="B11015" s="72" t="s">
        <v>143</v>
      </c>
      <c r="C11015" s="72" t="s">
        <v>144</v>
      </c>
      <c r="D11015" s="72" t="s">
        <v>12</v>
      </c>
      <c r="E11015" s="72" t="s">
        <v>209</v>
      </c>
      <c r="F11015" s="73">
        <v>522979</v>
      </c>
      <c r="G11015" s="72" t="s">
        <v>14</v>
      </c>
      <c r="H11015" s="72" t="s">
        <v>15</v>
      </c>
      <c r="I11015" s="72" t="s">
        <v>16</v>
      </c>
      <c r="J11015" s="72" t="s">
        <v>18</v>
      </c>
      <c r="K11015" s="72" t="s">
        <v>33</v>
      </c>
      <c r="L11015" s="72" t="s">
        <v>465</v>
      </c>
      <c r="M11015" s="72" t="s">
        <v>159</v>
      </c>
    </row>
    <row r="11016" spans="2:13" x14ac:dyDescent="0.25">
      <c r="B11016" s="72" t="s">
        <v>143</v>
      </c>
      <c r="C11016" s="72" t="s">
        <v>144</v>
      </c>
      <c r="D11016" s="72" t="s">
        <v>12</v>
      </c>
      <c r="E11016" s="72" t="s">
        <v>328</v>
      </c>
      <c r="F11016" s="73">
        <v>30173</v>
      </c>
      <c r="G11016" s="72" t="s">
        <v>14</v>
      </c>
      <c r="H11016" s="72" t="s">
        <v>15</v>
      </c>
      <c r="I11016" s="72" t="s">
        <v>16</v>
      </c>
      <c r="J11016" s="72" t="s">
        <v>18</v>
      </c>
      <c r="K11016" s="72" t="s">
        <v>147</v>
      </c>
      <c r="L11016" s="72" t="s">
        <v>217</v>
      </c>
      <c r="M11016" s="72" t="s">
        <v>203</v>
      </c>
    </row>
    <row r="11017" spans="2:13" x14ac:dyDescent="0.25">
      <c r="B11017" s="72" t="s">
        <v>143</v>
      </c>
      <c r="C11017" s="72" t="s">
        <v>144</v>
      </c>
      <c r="D11017" s="72" t="s">
        <v>12</v>
      </c>
      <c r="E11017" s="72" t="s">
        <v>219</v>
      </c>
      <c r="F11017" s="73">
        <v>4</v>
      </c>
      <c r="G11017" s="72" t="s">
        <v>14</v>
      </c>
      <c r="H11017" s="72" t="s">
        <v>155</v>
      </c>
      <c r="I11017" s="72" t="s">
        <v>16</v>
      </c>
      <c r="J11017" s="72" t="s">
        <v>18</v>
      </c>
      <c r="K11017" s="72" t="s">
        <v>269</v>
      </c>
      <c r="L11017" s="72" t="s">
        <v>791</v>
      </c>
      <c r="M11017" s="72"/>
    </row>
    <row r="11018" spans="2:13" x14ac:dyDescent="0.25">
      <c r="B11018" s="72" t="s">
        <v>143</v>
      </c>
      <c r="C11018" s="72" t="s">
        <v>144</v>
      </c>
      <c r="D11018" s="72" t="s">
        <v>12</v>
      </c>
      <c r="E11018" s="72" t="s">
        <v>145</v>
      </c>
      <c r="F11018" s="73">
        <v>-2198</v>
      </c>
      <c r="G11018" s="72" t="s">
        <v>14</v>
      </c>
      <c r="H11018" s="72" t="s">
        <v>155</v>
      </c>
      <c r="I11018" s="72" t="s">
        <v>136</v>
      </c>
      <c r="J11018" s="72" t="s">
        <v>18</v>
      </c>
      <c r="K11018" s="72" t="s">
        <v>21</v>
      </c>
      <c r="L11018" s="72" t="s">
        <v>547</v>
      </c>
      <c r="M11018" s="72"/>
    </row>
    <row r="11019" spans="2:13" x14ac:dyDescent="0.25">
      <c r="B11019" s="72" t="s">
        <v>143</v>
      </c>
      <c r="C11019" s="72" t="s">
        <v>144</v>
      </c>
      <c r="D11019" s="72" t="s">
        <v>12</v>
      </c>
      <c r="E11019" s="72" t="s">
        <v>280</v>
      </c>
      <c r="F11019" s="73">
        <v>60540</v>
      </c>
      <c r="G11019" s="72" t="s">
        <v>14</v>
      </c>
      <c r="H11019" s="72" t="s">
        <v>155</v>
      </c>
      <c r="I11019" s="72" t="s">
        <v>16</v>
      </c>
      <c r="J11019" s="72" t="s">
        <v>18</v>
      </c>
      <c r="K11019" s="72" t="s">
        <v>21</v>
      </c>
      <c r="L11019" s="72" t="s">
        <v>711</v>
      </c>
      <c r="M11019" s="72" t="s">
        <v>159</v>
      </c>
    </row>
    <row r="11020" spans="2:13" x14ac:dyDescent="0.25">
      <c r="B11020" s="72" t="s">
        <v>143</v>
      </c>
      <c r="C11020" s="72" t="s">
        <v>144</v>
      </c>
      <c r="D11020" s="72" t="s">
        <v>12</v>
      </c>
      <c r="E11020" s="72" t="s">
        <v>201</v>
      </c>
      <c r="F11020" s="73">
        <v>1656925</v>
      </c>
      <c r="G11020" s="72" t="s">
        <v>14</v>
      </c>
      <c r="H11020" s="72" t="s">
        <v>15</v>
      </c>
      <c r="I11020" s="72" t="s">
        <v>16</v>
      </c>
      <c r="J11020" s="72" t="s">
        <v>18</v>
      </c>
      <c r="K11020" s="72" t="s">
        <v>147</v>
      </c>
      <c r="L11020" s="72" t="s">
        <v>295</v>
      </c>
      <c r="M11020" s="72" t="s">
        <v>203</v>
      </c>
    </row>
    <row r="11021" spans="2:13" x14ac:dyDescent="0.25">
      <c r="B11021" s="72" t="s">
        <v>143</v>
      </c>
      <c r="C11021" s="72" t="s">
        <v>144</v>
      </c>
      <c r="D11021" s="72" t="s">
        <v>12</v>
      </c>
      <c r="E11021" s="72" t="s">
        <v>157</v>
      </c>
      <c r="F11021" s="73">
        <v>2025223</v>
      </c>
      <c r="G11021" s="72" t="s">
        <v>14</v>
      </c>
      <c r="H11021" s="72" t="s">
        <v>155</v>
      </c>
      <c r="I11021" s="72" t="s">
        <v>16</v>
      </c>
      <c r="J11021" s="72" t="s">
        <v>18</v>
      </c>
      <c r="K11021" s="72" t="s">
        <v>267</v>
      </c>
      <c r="L11021" s="72" t="s">
        <v>308</v>
      </c>
      <c r="M11021" s="72" t="s">
        <v>334</v>
      </c>
    </row>
    <row r="11022" spans="2:13" x14ac:dyDescent="0.25">
      <c r="B11022" s="72" t="s">
        <v>143</v>
      </c>
      <c r="C11022" s="72" t="s">
        <v>144</v>
      </c>
      <c r="D11022" s="72" t="s">
        <v>12</v>
      </c>
      <c r="E11022" s="72" t="s">
        <v>188</v>
      </c>
      <c r="F11022" s="73">
        <v>2298330</v>
      </c>
      <c r="G11022" s="72" t="s">
        <v>14</v>
      </c>
      <c r="H11022" s="72" t="s">
        <v>15</v>
      </c>
      <c r="I11022" s="72" t="s">
        <v>16</v>
      </c>
      <c r="J11022" s="72" t="s">
        <v>593</v>
      </c>
      <c r="K11022" s="72" t="s">
        <v>33</v>
      </c>
      <c r="L11022" s="72" t="s">
        <v>538</v>
      </c>
      <c r="M11022" s="72" t="s">
        <v>151</v>
      </c>
    </row>
    <row r="11023" spans="2:13" x14ac:dyDescent="0.25">
      <c r="B11023" s="72" t="s">
        <v>143</v>
      </c>
      <c r="C11023" s="72" t="s">
        <v>144</v>
      </c>
      <c r="D11023" s="72" t="s">
        <v>12</v>
      </c>
      <c r="E11023" s="72" t="s">
        <v>199</v>
      </c>
      <c r="F11023" s="73">
        <v>154671</v>
      </c>
      <c r="G11023" s="72" t="s">
        <v>14</v>
      </c>
      <c r="H11023" s="72" t="s">
        <v>15</v>
      </c>
      <c r="I11023" s="72" t="s">
        <v>16</v>
      </c>
      <c r="J11023" s="72" t="s">
        <v>18</v>
      </c>
      <c r="K11023" s="72" t="s">
        <v>147</v>
      </c>
      <c r="L11023" s="72" t="s">
        <v>475</v>
      </c>
      <c r="M11023" s="72"/>
    </row>
    <row r="11024" spans="2:13" x14ac:dyDescent="0.25">
      <c r="B11024" s="72" t="s">
        <v>143</v>
      </c>
      <c r="C11024" s="72" t="s">
        <v>144</v>
      </c>
      <c r="D11024" s="72" t="s">
        <v>12</v>
      </c>
      <c r="E11024" s="72" t="s">
        <v>160</v>
      </c>
      <c r="F11024" s="73">
        <v>35669</v>
      </c>
      <c r="G11024" s="72" t="s">
        <v>14</v>
      </c>
      <c r="H11024" s="72" t="s">
        <v>15</v>
      </c>
      <c r="I11024" s="72" t="s">
        <v>16</v>
      </c>
      <c r="J11024" s="72" t="s">
        <v>18</v>
      </c>
      <c r="K11024" s="72" t="s">
        <v>184</v>
      </c>
      <c r="L11024" s="72" t="s">
        <v>504</v>
      </c>
      <c r="M11024" s="72" t="s">
        <v>186</v>
      </c>
    </row>
    <row r="11025" spans="2:13" x14ac:dyDescent="0.25">
      <c r="B11025" s="72" t="s">
        <v>143</v>
      </c>
      <c r="C11025" s="72" t="s">
        <v>144</v>
      </c>
      <c r="D11025" s="72" t="s">
        <v>12</v>
      </c>
      <c r="E11025" s="72" t="s">
        <v>199</v>
      </c>
      <c r="F11025" s="73">
        <v>29336</v>
      </c>
      <c r="G11025" s="72" t="s">
        <v>14</v>
      </c>
      <c r="H11025" s="72" t="s">
        <v>155</v>
      </c>
      <c r="I11025" s="72" t="s">
        <v>16</v>
      </c>
      <c r="J11025" s="72" t="s">
        <v>18</v>
      </c>
      <c r="K11025" s="72" t="s">
        <v>147</v>
      </c>
      <c r="L11025" s="72" t="s">
        <v>433</v>
      </c>
      <c r="M11025" s="72"/>
    </row>
    <row r="11026" spans="2:13" x14ac:dyDescent="0.25">
      <c r="B11026" s="72" t="s">
        <v>143</v>
      </c>
      <c r="C11026" s="72" t="s">
        <v>144</v>
      </c>
      <c r="D11026" s="72" t="s">
        <v>12</v>
      </c>
      <c r="E11026" s="72" t="s">
        <v>152</v>
      </c>
      <c r="F11026" s="73">
        <v>-828</v>
      </c>
      <c r="G11026" s="72" t="s">
        <v>14</v>
      </c>
      <c r="H11026" s="72" t="s">
        <v>15</v>
      </c>
      <c r="I11026" s="72" t="s">
        <v>16</v>
      </c>
      <c r="J11026" s="72" t="s">
        <v>18</v>
      </c>
      <c r="K11026" s="72" t="s">
        <v>33</v>
      </c>
      <c r="L11026" s="72" t="s">
        <v>323</v>
      </c>
      <c r="M11026" s="72"/>
    </row>
    <row r="11027" spans="2:13" x14ac:dyDescent="0.25">
      <c r="B11027" s="72" t="s">
        <v>143</v>
      </c>
      <c r="C11027" s="72" t="s">
        <v>144</v>
      </c>
      <c r="D11027" s="72" t="s">
        <v>12</v>
      </c>
      <c r="E11027" s="72" t="s">
        <v>188</v>
      </c>
      <c r="F11027" s="73">
        <v>492088</v>
      </c>
      <c r="G11027" s="72" t="s">
        <v>14</v>
      </c>
      <c r="H11027" s="72" t="s">
        <v>15</v>
      </c>
      <c r="I11027" s="72" t="s">
        <v>16</v>
      </c>
      <c r="J11027" s="72" t="s">
        <v>18</v>
      </c>
      <c r="K11027" s="72" t="s">
        <v>33</v>
      </c>
      <c r="L11027" s="72" t="s">
        <v>805</v>
      </c>
      <c r="M11027" s="72" t="s">
        <v>191</v>
      </c>
    </row>
    <row r="11028" spans="2:13" x14ac:dyDescent="0.25">
      <c r="B11028" s="72" t="s">
        <v>143</v>
      </c>
      <c r="C11028" s="72" t="s">
        <v>144</v>
      </c>
      <c r="D11028" s="72" t="s">
        <v>12</v>
      </c>
      <c r="E11028" s="72" t="s">
        <v>177</v>
      </c>
      <c r="F11028" s="73">
        <v>1672</v>
      </c>
      <c r="G11028" s="72" t="s">
        <v>14</v>
      </c>
      <c r="H11028" s="72" t="s">
        <v>155</v>
      </c>
      <c r="I11028" s="72" t="s">
        <v>16</v>
      </c>
      <c r="J11028" s="72" t="s">
        <v>18</v>
      </c>
      <c r="K11028" s="72" t="s">
        <v>33</v>
      </c>
      <c r="L11028" s="72" t="s">
        <v>583</v>
      </c>
      <c r="M11028" s="72"/>
    </row>
    <row r="11029" spans="2:13" x14ac:dyDescent="0.25">
      <c r="B11029" s="72" t="s">
        <v>143</v>
      </c>
      <c r="C11029" s="72" t="s">
        <v>144</v>
      </c>
      <c r="D11029" s="72" t="s">
        <v>12</v>
      </c>
      <c r="E11029" s="72" t="s">
        <v>197</v>
      </c>
      <c r="F11029" s="73">
        <v>2361416</v>
      </c>
      <c r="G11029" s="72" t="s">
        <v>14</v>
      </c>
      <c r="H11029" s="72" t="s">
        <v>15</v>
      </c>
      <c r="I11029" s="72" t="s">
        <v>16</v>
      </c>
      <c r="J11029" s="72" t="s">
        <v>18</v>
      </c>
      <c r="K11029" s="72" t="s">
        <v>147</v>
      </c>
      <c r="L11029" s="72" t="s">
        <v>370</v>
      </c>
      <c r="M11029" s="72" t="s">
        <v>163</v>
      </c>
    </row>
    <row r="11030" spans="2:13" x14ac:dyDescent="0.25">
      <c r="B11030" s="72" t="s">
        <v>143</v>
      </c>
      <c r="C11030" s="72" t="s">
        <v>144</v>
      </c>
      <c r="D11030" s="72" t="s">
        <v>12</v>
      </c>
      <c r="E11030" s="72" t="s">
        <v>175</v>
      </c>
      <c r="F11030" s="73">
        <v>-561933</v>
      </c>
      <c r="G11030" s="72" t="s">
        <v>14</v>
      </c>
      <c r="H11030" s="72" t="s">
        <v>15</v>
      </c>
      <c r="I11030" s="72" t="s">
        <v>16</v>
      </c>
      <c r="J11030" s="72" t="s">
        <v>18</v>
      </c>
      <c r="K11030" s="72" t="s">
        <v>33</v>
      </c>
      <c r="L11030" s="72" t="s">
        <v>409</v>
      </c>
      <c r="M11030" s="72"/>
    </row>
    <row r="11031" spans="2:13" x14ac:dyDescent="0.25">
      <c r="B11031" s="72" t="s">
        <v>143</v>
      </c>
      <c r="C11031" s="72" t="s">
        <v>144</v>
      </c>
      <c r="D11031" s="72" t="s">
        <v>12</v>
      </c>
      <c r="E11031" s="72" t="s">
        <v>145</v>
      </c>
      <c r="F11031" s="73">
        <v>-12901</v>
      </c>
      <c r="G11031" s="72" t="s">
        <v>14</v>
      </c>
      <c r="H11031" s="72" t="s">
        <v>155</v>
      </c>
      <c r="I11031" s="72" t="s">
        <v>16</v>
      </c>
      <c r="J11031" s="72" t="s">
        <v>18</v>
      </c>
      <c r="K11031" s="72" t="s">
        <v>147</v>
      </c>
      <c r="L11031" s="72" t="s">
        <v>520</v>
      </c>
      <c r="M11031" s="72"/>
    </row>
    <row r="11032" spans="2:13" x14ac:dyDescent="0.25">
      <c r="B11032" s="72" t="s">
        <v>143</v>
      </c>
      <c r="C11032" s="72" t="s">
        <v>144</v>
      </c>
      <c r="D11032" s="72" t="s">
        <v>12</v>
      </c>
      <c r="E11032" s="72" t="s">
        <v>237</v>
      </c>
      <c r="F11032" s="73">
        <v>7465</v>
      </c>
      <c r="G11032" s="72" t="s">
        <v>14</v>
      </c>
      <c r="H11032" s="72" t="s">
        <v>155</v>
      </c>
      <c r="I11032" s="72" t="s">
        <v>16</v>
      </c>
      <c r="J11032" s="72" t="s">
        <v>18</v>
      </c>
      <c r="K11032" s="72" t="s">
        <v>33</v>
      </c>
      <c r="L11032" s="72" t="s">
        <v>429</v>
      </c>
      <c r="M11032" s="72" t="s">
        <v>151</v>
      </c>
    </row>
    <row r="11033" spans="2:13" x14ac:dyDescent="0.25">
      <c r="B11033" s="72" t="s">
        <v>143</v>
      </c>
      <c r="C11033" s="72" t="s">
        <v>144</v>
      </c>
      <c r="D11033" s="72" t="s">
        <v>12</v>
      </c>
      <c r="E11033" s="72" t="s">
        <v>164</v>
      </c>
      <c r="F11033" s="73">
        <v>-6771</v>
      </c>
      <c r="G11033" s="72" t="s">
        <v>14</v>
      </c>
      <c r="H11033" s="72" t="s">
        <v>155</v>
      </c>
      <c r="I11033" s="72" t="s">
        <v>16</v>
      </c>
      <c r="J11033" s="72" t="s">
        <v>18</v>
      </c>
      <c r="K11033" s="72" t="s">
        <v>147</v>
      </c>
      <c r="L11033" s="72" t="s">
        <v>347</v>
      </c>
      <c r="M11033" s="72"/>
    </row>
    <row r="11034" spans="2:13" x14ac:dyDescent="0.25">
      <c r="B11034" s="72" t="s">
        <v>143</v>
      </c>
      <c r="C11034" s="72" t="s">
        <v>144</v>
      </c>
      <c r="D11034" s="72" t="s">
        <v>12</v>
      </c>
      <c r="E11034" s="72" t="s">
        <v>240</v>
      </c>
      <c r="F11034" s="73">
        <v>-1535</v>
      </c>
      <c r="G11034" s="72" t="s">
        <v>14</v>
      </c>
      <c r="H11034" s="72" t="s">
        <v>155</v>
      </c>
      <c r="I11034" s="72" t="s">
        <v>16</v>
      </c>
      <c r="J11034" s="72" t="s">
        <v>18</v>
      </c>
      <c r="K11034" s="72" t="s">
        <v>21</v>
      </c>
      <c r="L11034" s="72" t="s">
        <v>457</v>
      </c>
      <c r="M11034" s="72"/>
    </row>
    <row r="11035" spans="2:13" x14ac:dyDescent="0.25">
      <c r="B11035" s="72" t="s">
        <v>143</v>
      </c>
      <c r="C11035" s="72" t="s">
        <v>144</v>
      </c>
      <c r="D11035" s="72" t="s">
        <v>12</v>
      </c>
      <c r="E11035" s="72" t="s">
        <v>282</v>
      </c>
      <c r="F11035" s="73">
        <v>-5404</v>
      </c>
      <c r="G11035" s="72" t="s">
        <v>14</v>
      </c>
      <c r="H11035" s="72" t="s">
        <v>15</v>
      </c>
      <c r="I11035" s="72" t="s">
        <v>16</v>
      </c>
      <c r="J11035" s="72" t="s">
        <v>18</v>
      </c>
      <c r="K11035" s="72" t="s">
        <v>168</v>
      </c>
      <c r="L11035" s="72" t="s">
        <v>591</v>
      </c>
      <c r="M11035" s="72"/>
    </row>
    <row r="11036" spans="2:13" x14ac:dyDescent="0.25">
      <c r="B11036" s="72" t="s">
        <v>143</v>
      </c>
      <c r="C11036" s="72" t="s">
        <v>144</v>
      </c>
      <c r="D11036" s="72" t="s">
        <v>12</v>
      </c>
      <c r="E11036" s="72" t="s">
        <v>181</v>
      </c>
      <c r="F11036" s="73">
        <v>-32</v>
      </c>
      <c r="G11036" s="72" t="s">
        <v>14</v>
      </c>
      <c r="H11036" s="72" t="s">
        <v>155</v>
      </c>
      <c r="I11036" s="72" t="s">
        <v>16</v>
      </c>
      <c r="J11036" s="72" t="s">
        <v>18</v>
      </c>
      <c r="K11036" s="72" t="s">
        <v>33</v>
      </c>
      <c r="L11036" s="72" t="s">
        <v>271</v>
      </c>
      <c r="M11036" s="72"/>
    </row>
    <row r="11037" spans="2:13" x14ac:dyDescent="0.25">
      <c r="B11037" s="72" t="s">
        <v>143</v>
      </c>
      <c r="C11037" s="72" t="s">
        <v>144</v>
      </c>
      <c r="D11037" s="72" t="s">
        <v>12</v>
      </c>
      <c r="E11037" s="72" t="s">
        <v>199</v>
      </c>
      <c r="F11037" s="73">
        <v>1459</v>
      </c>
      <c r="G11037" s="72" t="s">
        <v>14</v>
      </c>
      <c r="H11037" s="72" t="s">
        <v>15</v>
      </c>
      <c r="I11037" s="72" t="s">
        <v>16</v>
      </c>
      <c r="J11037" s="72" t="s">
        <v>18</v>
      </c>
      <c r="K11037" s="72" t="s">
        <v>147</v>
      </c>
      <c r="L11037" s="72" t="s">
        <v>773</v>
      </c>
      <c r="M11037" s="72"/>
    </row>
    <row r="11038" spans="2:13" x14ac:dyDescent="0.25">
      <c r="B11038" s="72" t="s">
        <v>143</v>
      </c>
      <c r="C11038" s="72" t="s">
        <v>144</v>
      </c>
      <c r="D11038" s="72" t="s">
        <v>12</v>
      </c>
      <c r="E11038" s="72" t="s">
        <v>188</v>
      </c>
      <c r="F11038" s="73">
        <v>4185</v>
      </c>
      <c r="G11038" s="72" t="s">
        <v>14</v>
      </c>
      <c r="H11038" s="72" t="s">
        <v>15</v>
      </c>
      <c r="I11038" s="72" t="s">
        <v>136</v>
      </c>
      <c r="J11038" s="72" t="s">
        <v>18</v>
      </c>
      <c r="K11038" s="72" t="s">
        <v>21</v>
      </c>
      <c r="L11038" s="72" t="s">
        <v>22</v>
      </c>
      <c r="M11038" s="72" t="s">
        <v>163</v>
      </c>
    </row>
    <row r="11039" spans="2:13" x14ac:dyDescent="0.25">
      <c r="B11039" s="72" t="s">
        <v>143</v>
      </c>
      <c r="C11039" s="72" t="s">
        <v>144</v>
      </c>
      <c r="D11039" s="72" t="s">
        <v>12</v>
      </c>
      <c r="E11039" s="72" t="s">
        <v>160</v>
      </c>
      <c r="F11039" s="73">
        <v>1023206</v>
      </c>
      <c r="G11039" s="72" t="s">
        <v>14</v>
      </c>
      <c r="H11039" s="72" t="s">
        <v>15</v>
      </c>
      <c r="I11039" s="72" t="s">
        <v>16</v>
      </c>
      <c r="J11039" s="72" t="s">
        <v>18</v>
      </c>
      <c r="K11039" s="72" t="s">
        <v>147</v>
      </c>
      <c r="L11039" s="72" t="s">
        <v>217</v>
      </c>
      <c r="M11039" s="72" t="s">
        <v>248</v>
      </c>
    </row>
    <row r="11040" spans="2:13" x14ac:dyDescent="0.25">
      <c r="B11040" s="72" t="s">
        <v>143</v>
      </c>
      <c r="C11040" s="72" t="s">
        <v>144</v>
      </c>
      <c r="D11040" s="72" t="s">
        <v>12</v>
      </c>
      <c r="E11040" s="72" t="s">
        <v>197</v>
      </c>
      <c r="F11040" s="73">
        <v>1216795</v>
      </c>
      <c r="G11040" s="72" t="s">
        <v>14</v>
      </c>
      <c r="H11040" s="72" t="s">
        <v>15</v>
      </c>
      <c r="I11040" s="72" t="s">
        <v>16</v>
      </c>
      <c r="J11040" s="72" t="s">
        <v>18</v>
      </c>
      <c r="K11040" s="72" t="s">
        <v>147</v>
      </c>
      <c r="L11040" s="72" t="s">
        <v>467</v>
      </c>
      <c r="M11040" s="72" t="s">
        <v>163</v>
      </c>
    </row>
    <row r="11041" spans="2:13" x14ac:dyDescent="0.25">
      <c r="B11041" s="72" t="s">
        <v>143</v>
      </c>
      <c r="C11041" s="72" t="s">
        <v>144</v>
      </c>
      <c r="D11041" s="72" t="s">
        <v>12</v>
      </c>
      <c r="E11041" s="72" t="s">
        <v>183</v>
      </c>
      <c r="F11041" s="73">
        <v>46</v>
      </c>
      <c r="G11041" s="72" t="s">
        <v>14</v>
      </c>
      <c r="H11041" s="72" t="s">
        <v>15</v>
      </c>
      <c r="I11041" s="72" t="s">
        <v>16</v>
      </c>
      <c r="J11041" s="72" t="s">
        <v>18</v>
      </c>
      <c r="K11041" s="72" t="s">
        <v>33</v>
      </c>
      <c r="L11041" s="72" t="s">
        <v>167</v>
      </c>
      <c r="M11041" s="72" t="s">
        <v>172</v>
      </c>
    </row>
    <row r="11042" spans="2:13" x14ac:dyDescent="0.25">
      <c r="B11042" s="72" t="s">
        <v>143</v>
      </c>
      <c r="C11042" s="72" t="s">
        <v>144</v>
      </c>
      <c r="D11042" s="72" t="s">
        <v>12</v>
      </c>
      <c r="E11042" s="72" t="s">
        <v>213</v>
      </c>
      <c r="F11042" s="73">
        <v>122639</v>
      </c>
      <c r="G11042" s="72" t="s">
        <v>14</v>
      </c>
      <c r="H11042" s="72" t="s">
        <v>15</v>
      </c>
      <c r="I11042" s="72" t="s">
        <v>16</v>
      </c>
      <c r="J11042" s="72" t="s">
        <v>18</v>
      </c>
      <c r="K11042" s="72" t="s">
        <v>33</v>
      </c>
      <c r="L11042" s="72" t="s">
        <v>277</v>
      </c>
      <c r="M11042" s="72" t="s">
        <v>172</v>
      </c>
    </row>
    <row r="11043" spans="2:13" x14ac:dyDescent="0.25">
      <c r="B11043" s="72" t="s">
        <v>143</v>
      </c>
      <c r="C11043" s="72" t="s">
        <v>144</v>
      </c>
      <c r="D11043" s="72" t="s">
        <v>12</v>
      </c>
      <c r="E11043" s="72" t="s">
        <v>145</v>
      </c>
      <c r="F11043" s="73">
        <v>-32129</v>
      </c>
      <c r="G11043" s="72" t="s">
        <v>14</v>
      </c>
      <c r="H11043" s="72" t="s">
        <v>15</v>
      </c>
      <c r="I11043" s="72" t="s">
        <v>16</v>
      </c>
      <c r="J11043" s="72" t="s">
        <v>18</v>
      </c>
      <c r="K11043" s="72" t="s">
        <v>33</v>
      </c>
      <c r="L11043" s="72" t="s">
        <v>636</v>
      </c>
      <c r="M11043" s="72"/>
    </row>
    <row r="11044" spans="2:13" x14ac:dyDescent="0.25">
      <c r="B11044" s="72" t="s">
        <v>143</v>
      </c>
      <c r="C11044" s="72" t="s">
        <v>144</v>
      </c>
      <c r="D11044" s="72" t="s">
        <v>12</v>
      </c>
      <c r="E11044" s="72" t="s">
        <v>152</v>
      </c>
      <c r="F11044" s="73">
        <v>-17508</v>
      </c>
      <c r="G11044" s="72" t="s">
        <v>14</v>
      </c>
      <c r="H11044" s="72" t="s">
        <v>15</v>
      </c>
      <c r="I11044" s="72" t="s">
        <v>16</v>
      </c>
      <c r="J11044" s="72" t="s">
        <v>18</v>
      </c>
      <c r="K11044" s="72" t="s">
        <v>257</v>
      </c>
      <c r="L11044" s="72" t="s">
        <v>718</v>
      </c>
      <c r="M11044" s="72"/>
    </row>
    <row r="11045" spans="2:13" x14ac:dyDescent="0.25">
      <c r="B11045" s="72" t="s">
        <v>143</v>
      </c>
      <c r="C11045" s="72" t="s">
        <v>144</v>
      </c>
      <c r="D11045" s="72" t="s">
        <v>12</v>
      </c>
      <c r="E11045" s="72" t="s">
        <v>188</v>
      </c>
      <c r="F11045" s="73">
        <v>2859569</v>
      </c>
      <c r="G11045" s="72" t="s">
        <v>14</v>
      </c>
      <c r="H11045" s="72" t="s">
        <v>155</v>
      </c>
      <c r="I11045" s="72" t="s">
        <v>16</v>
      </c>
      <c r="J11045" s="72" t="s">
        <v>18</v>
      </c>
      <c r="K11045" s="72" t="s">
        <v>33</v>
      </c>
      <c r="L11045" s="72" t="s">
        <v>458</v>
      </c>
      <c r="M11045" s="72" t="s">
        <v>248</v>
      </c>
    </row>
    <row r="11046" spans="2:13" x14ac:dyDescent="0.25">
      <c r="B11046" s="72" t="s">
        <v>143</v>
      </c>
      <c r="C11046" s="72" t="s">
        <v>144</v>
      </c>
      <c r="D11046" s="72" t="s">
        <v>12</v>
      </c>
      <c r="E11046" s="72" t="s">
        <v>219</v>
      </c>
      <c r="F11046" s="73">
        <v>55025</v>
      </c>
      <c r="G11046" s="72" t="s">
        <v>14</v>
      </c>
      <c r="H11046" s="72" t="s">
        <v>155</v>
      </c>
      <c r="I11046" s="72" t="s">
        <v>136</v>
      </c>
      <c r="J11046" s="72" t="s">
        <v>18</v>
      </c>
      <c r="K11046" s="72" t="s">
        <v>21</v>
      </c>
      <c r="L11046" s="72" t="s">
        <v>352</v>
      </c>
      <c r="M11046" s="72"/>
    </row>
    <row r="11047" spans="2:13" x14ac:dyDescent="0.25">
      <c r="B11047" s="72" t="s">
        <v>143</v>
      </c>
      <c r="C11047" s="72" t="s">
        <v>144</v>
      </c>
      <c r="D11047" s="72" t="s">
        <v>12</v>
      </c>
      <c r="E11047" s="72" t="s">
        <v>164</v>
      </c>
      <c r="F11047" s="73">
        <v>-57</v>
      </c>
      <c r="G11047" s="72" t="s">
        <v>14</v>
      </c>
      <c r="H11047" s="72" t="s">
        <v>15</v>
      </c>
      <c r="I11047" s="72" t="s">
        <v>16</v>
      </c>
      <c r="J11047" s="72" t="s">
        <v>18</v>
      </c>
      <c r="K11047" s="72" t="s">
        <v>33</v>
      </c>
      <c r="L11047" s="72" t="s">
        <v>261</v>
      </c>
      <c r="M11047" s="72"/>
    </row>
    <row r="11048" spans="2:13" x14ac:dyDescent="0.25">
      <c r="B11048" s="72" t="s">
        <v>143</v>
      </c>
      <c r="C11048" s="72" t="s">
        <v>144</v>
      </c>
      <c r="D11048" s="72" t="s">
        <v>12</v>
      </c>
      <c r="E11048" s="72" t="s">
        <v>145</v>
      </c>
      <c r="F11048" s="73">
        <v>-41502</v>
      </c>
      <c r="G11048" s="72" t="s">
        <v>14</v>
      </c>
      <c r="H11048" s="72" t="s">
        <v>155</v>
      </c>
      <c r="I11048" s="72" t="s">
        <v>16</v>
      </c>
      <c r="J11048" s="72" t="s">
        <v>18</v>
      </c>
      <c r="K11048" s="72" t="s">
        <v>147</v>
      </c>
      <c r="L11048" s="72" t="s">
        <v>454</v>
      </c>
      <c r="M11048" s="72"/>
    </row>
    <row r="11049" spans="2:13" x14ac:dyDescent="0.25">
      <c r="B11049" s="72" t="s">
        <v>143</v>
      </c>
      <c r="C11049" s="72" t="s">
        <v>144</v>
      </c>
      <c r="D11049" s="72" t="s">
        <v>12</v>
      </c>
      <c r="E11049" s="72" t="s">
        <v>292</v>
      </c>
      <c r="F11049" s="73">
        <v>1200321</v>
      </c>
      <c r="G11049" s="72" t="s">
        <v>14</v>
      </c>
      <c r="H11049" s="72" t="s">
        <v>155</v>
      </c>
      <c r="I11049" s="72" t="s">
        <v>16</v>
      </c>
      <c r="J11049" s="72" t="s">
        <v>18</v>
      </c>
      <c r="K11049" s="72" t="s">
        <v>33</v>
      </c>
      <c r="L11049" s="72" t="s">
        <v>392</v>
      </c>
      <c r="M11049" s="72" t="s">
        <v>424</v>
      </c>
    </row>
    <row r="11050" spans="2:13" x14ac:dyDescent="0.25">
      <c r="B11050" s="72" t="s">
        <v>143</v>
      </c>
      <c r="C11050" s="72" t="s">
        <v>144</v>
      </c>
      <c r="D11050" s="72" t="s">
        <v>12</v>
      </c>
      <c r="E11050" s="72" t="s">
        <v>152</v>
      </c>
      <c r="F11050" s="73">
        <v>-576</v>
      </c>
      <c r="G11050" s="72" t="s">
        <v>14</v>
      </c>
      <c r="H11050" s="72" t="s">
        <v>15</v>
      </c>
      <c r="I11050" s="72" t="s">
        <v>16</v>
      </c>
      <c r="J11050" s="72" t="s">
        <v>371</v>
      </c>
      <c r="K11050" s="72" t="s">
        <v>21</v>
      </c>
      <c r="L11050" s="72" t="s">
        <v>645</v>
      </c>
      <c r="M11050" s="72"/>
    </row>
    <row r="11051" spans="2:13" x14ac:dyDescent="0.25">
      <c r="B11051" s="72" t="s">
        <v>143</v>
      </c>
      <c r="C11051" s="72" t="s">
        <v>144</v>
      </c>
      <c r="D11051" s="72" t="s">
        <v>12</v>
      </c>
      <c r="E11051" s="72" t="s">
        <v>154</v>
      </c>
      <c r="F11051" s="73">
        <v>-3629</v>
      </c>
      <c r="G11051" s="72" t="s">
        <v>14</v>
      </c>
      <c r="H11051" s="72" t="s">
        <v>15</v>
      </c>
      <c r="I11051" s="72" t="s">
        <v>16</v>
      </c>
      <c r="J11051" s="72" t="s">
        <v>18</v>
      </c>
      <c r="K11051" s="72" t="s">
        <v>147</v>
      </c>
      <c r="L11051" s="72" t="s">
        <v>332</v>
      </c>
      <c r="M11051" s="72"/>
    </row>
    <row r="11052" spans="2:13" x14ac:dyDescent="0.25">
      <c r="B11052" s="72" t="s">
        <v>143</v>
      </c>
      <c r="C11052" s="72" t="s">
        <v>144</v>
      </c>
      <c r="D11052" s="72" t="s">
        <v>12</v>
      </c>
      <c r="E11052" s="72" t="s">
        <v>181</v>
      </c>
      <c r="F11052" s="73">
        <v>-3497</v>
      </c>
      <c r="G11052" s="72" t="s">
        <v>14</v>
      </c>
      <c r="H11052" s="72" t="s">
        <v>15</v>
      </c>
      <c r="I11052" s="72" t="s">
        <v>16</v>
      </c>
      <c r="J11052" s="72" t="s">
        <v>18</v>
      </c>
      <c r="K11052" s="72" t="s">
        <v>33</v>
      </c>
      <c r="L11052" s="72" t="s">
        <v>256</v>
      </c>
      <c r="M11052" s="72"/>
    </row>
    <row r="11053" spans="2:13" x14ac:dyDescent="0.25">
      <c r="B11053" s="72" t="s">
        <v>143</v>
      </c>
      <c r="C11053" s="72" t="s">
        <v>144</v>
      </c>
      <c r="D11053" s="72" t="s">
        <v>12</v>
      </c>
      <c r="E11053" s="72" t="s">
        <v>282</v>
      </c>
      <c r="F11053" s="73">
        <v>-10591</v>
      </c>
      <c r="G11053" s="72" t="s">
        <v>14</v>
      </c>
      <c r="H11053" s="72" t="s">
        <v>15</v>
      </c>
      <c r="I11053" s="72" t="s">
        <v>16</v>
      </c>
      <c r="J11053" s="72" t="s">
        <v>18</v>
      </c>
      <c r="K11053" s="72" t="s">
        <v>33</v>
      </c>
      <c r="L11053" s="72" t="s">
        <v>397</v>
      </c>
      <c r="M11053" s="72"/>
    </row>
    <row r="11054" spans="2:13" x14ac:dyDescent="0.25">
      <c r="B11054" s="72" t="s">
        <v>143</v>
      </c>
      <c r="C11054" s="72" t="s">
        <v>144</v>
      </c>
      <c r="D11054" s="72" t="s">
        <v>12</v>
      </c>
      <c r="E11054" s="72" t="s">
        <v>237</v>
      </c>
      <c r="F11054" s="73">
        <v>47424864</v>
      </c>
      <c r="G11054" s="72" t="s">
        <v>14</v>
      </c>
      <c r="H11054" s="72" t="s">
        <v>15</v>
      </c>
      <c r="I11054" s="72" t="s">
        <v>16</v>
      </c>
      <c r="J11054" s="72" t="s">
        <v>18</v>
      </c>
      <c r="K11054" s="72" t="s">
        <v>27</v>
      </c>
      <c r="L11054" s="72" t="s">
        <v>572</v>
      </c>
      <c r="M11054" s="72" t="s">
        <v>163</v>
      </c>
    </row>
    <row r="11055" spans="2:13" x14ac:dyDescent="0.25">
      <c r="B11055" s="72" t="s">
        <v>143</v>
      </c>
      <c r="C11055" s="72" t="s">
        <v>144</v>
      </c>
      <c r="D11055" s="72" t="s">
        <v>12</v>
      </c>
      <c r="E11055" s="72" t="s">
        <v>197</v>
      </c>
      <c r="F11055" s="73">
        <v>297666</v>
      </c>
      <c r="G11055" s="72" t="s">
        <v>14</v>
      </c>
      <c r="H11055" s="72" t="s">
        <v>155</v>
      </c>
      <c r="I11055" s="72" t="s">
        <v>16</v>
      </c>
      <c r="J11055" s="72" t="s">
        <v>18</v>
      </c>
      <c r="K11055" s="72" t="s">
        <v>33</v>
      </c>
      <c r="L11055" s="72" t="s">
        <v>528</v>
      </c>
      <c r="M11055" s="72" t="s">
        <v>163</v>
      </c>
    </row>
    <row r="11056" spans="2:13" x14ac:dyDescent="0.25">
      <c r="B11056" s="72" t="s">
        <v>143</v>
      </c>
      <c r="C11056" s="72" t="s">
        <v>144</v>
      </c>
      <c r="D11056" s="72" t="s">
        <v>12</v>
      </c>
      <c r="E11056" s="72" t="s">
        <v>237</v>
      </c>
      <c r="F11056" s="73">
        <v>398981</v>
      </c>
      <c r="G11056" s="72" t="s">
        <v>14</v>
      </c>
      <c r="H11056" s="72" t="s">
        <v>15</v>
      </c>
      <c r="I11056" s="72" t="s">
        <v>16</v>
      </c>
      <c r="J11056" s="72" t="s">
        <v>18</v>
      </c>
      <c r="K11056" s="72" t="s">
        <v>33</v>
      </c>
      <c r="L11056" s="72" t="s">
        <v>314</v>
      </c>
      <c r="M11056" s="72" t="s">
        <v>186</v>
      </c>
    </row>
    <row r="11057" spans="2:13" x14ac:dyDescent="0.25">
      <c r="B11057" s="72" t="s">
        <v>143</v>
      </c>
      <c r="C11057" s="72" t="s">
        <v>144</v>
      </c>
      <c r="D11057" s="72" t="s">
        <v>12</v>
      </c>
      <c r="E11057" s="72" t="s">
        <v>808</v>
      </c>
      <c r="F11057" s="73">
        <v>26808</v>
      </c>
      <c r="G11057" s="72" t="s">
        <v>14</v>
      </c>
      <c r="H11057" s="72" t="s">
        <v>15</v>
      </c>
      <c r="I11057" s="72" t="s">
        <v>136</v>
      </c>
      <c r="J11057" s="72" t="s">
        <v>18</v>
      </c>
      <c r="K11057" s="72"/>
      <c r="L11057" s="72"/>
      <c r="M11057" s="72" t="s">
        <v>424</v>
      </c>
    </row>
    <row r="11058" spans="2:13" x14ac:dyDescent="0.25">
      <c r="B11058" s="72" t="s">
        <v>143</v>
      </c>
      <c r="C11058" s="72" t="s">
        <v>144</v>
      </c>
      <c r="D11058" s="72" t="s">
        <v>12</v>
      </c>
      <c r="E11058" s="72" t="s">
        <v>201</v>
      </c>
      <c r="F11058" s="73">
        <v>78122</v>
      </c>
      <c r="G11058" s="72" t="s">
        <v>14</v>
      </c>
      <c r="H11058" s="72" t="s">
        <v>155</v>
      </c>
      <c r="I11058" s="72" t="s">
        <v>16</v>
      </c>
      <c r="J11058" s="72" t="s">
        <v>18</v>
      </c>
      <c r="K11058" s="72" t="s">
        <v>33</v>
      </c>
      <c r="L11058" s="72" t="s">
        <v>596</v>
      </c>
      <c r="M11058" s="72" t="s">
        <v>159</v>
      </c>
    </row>
    <row r="11059" spans="2:13" x14ac:dyDescent="0.25">
      <c r="B11059" s="72" t="s">
        <v>143</v>
      </c>
      <c r="C11059" s="72" t="s">
        <v>144</v>
      </c>
      <c r="D11059" s="72" t="s">
        <v>12</v>
      </c>
      <c r="E11059" s="72" t="s">
        <v>199</v>
      </c>
      <c r="F11059" s="73">
        <v>220</v>
      </c>
      <c r="G11059" s="72" t="s">
        <v>14</v>
      </c>
      <c r="H11059" s="72" t="s">
        <v>15</v>
      </c>
      <c r="I11059" s="72" t="s">
        <v>16</v>
      </c>
      <c r="J11059" s="72" t="s">
        <v>18</v>
      </c>
      <c r="K11059" s="72" t="s">
        <v>165</v>
      </c>
      <c r="L11059" s="72" t="s">
        <v>819</v>
      </c>
      <c r="M11059" s="72"/>
    </row>
    <row r="11060" spans="2:13" x14ac:dyDescent="0.25">
      <c r="B11060" s="72" t="s">
        <v>143</v>
      </c>
      <c r="C11060" s="72" t="s">
        <v>144</v>
      </c>
      <c r="D11060" s="72" t="s">
        <v>12</v>
      </c>
      <c r="E11060" s="72" t="s">
        <v>160</v>
      </c>
      <c r="F11060" s="73">
        <v>139038</v>
      </c>
      <c r="G11060" s="72" t="s">
        <v>14</v>
      </c>
      <c r="H11060" s="72" t="s">
        <v>15</v>
      </c>
      <c r="I11060" s="72" t="s">
        <v>16</v>
      </c>
      <c r="J11060" s="72" t="s">
        <v>18</v>
      </c>
      <c r="K11060" s="72" t="s">
        <v>214</v>
      </c>
      <c r="L11060" s="72" t="s">
        <v>422</v>
      </c>
      <c r="M11060" s="72" t="s">
        <v>248</v>
      </c>
    </row>
    <row r="11061" spans="2:13" x14ac:dyDescent="0.25">
      <c r="B11061" s="72" t="s">
        <v>143</v>
      </c>
      <c r="C11061" s="72" t="s">
        <v>144</v>
      </c>
      <c r="D11061" s="72" t="s">
        <v>12</v>
      </c>
      <c r="E11061" s="72" t="s">
        <v>237</v>
      </c>
      <c r="F11061" s="73">
        <v>154489557</v>
      </c>
      <c r="G11061" s="72" t="s">
        <v>14</v>
      </c>
      <c r="H11061" s="72" t="s">
        <v>15</v>
      </c>
      <c r="I11061" s="72" t="s">
        <v>16</v>
      </c>
      <c r="J11061" s="72" t="s">
        <v>18</v>
      </c>
      <c r="K11061" s="72" t="s">
        <v>205</v>
      </c>
      <c r="L11061" s="72" t="s">
        <v>401</v>
      </c>
      <c r="M11061" s="72" t="s">
        <v>163</v>
      </c>
    </row>
    <row r="11062" spans="2:13" x14ac:dyDescent="0.25">
      <c r="B11062" s="72" t="s">
        <v>143</v>
      </c>
      <c r="C11062" s="72" t="s">
        <v>144</v>
      </c>
      <c r="D11062" s="72" t="s">
        <v>12</v>
      </c>
      <c r="E11062" s="72" t="s">
        <v>188</v>
      </c>
      <c r="F11062" s="73">
        <v>1181418</v>
      </c>
      <c r="G11062" s="72" t="s">
        <v>14</v>
      </c>
      <c r="H11062" s="72" t="s">
        <v>155</v>
      </c>
      <c r="I11062" s="72" t="s">
        <v>16</v>
      </c>
      <c r="J11062" s="72" t="s">
        <v>18</v>
      </c>
      <c r="K11062" s="72" t="s">
        <v>33</v>
      </c>
      <c r="L11062" s="72" t="s">
        <v>854</v>
      </c>
      <c r="M11062" s="72" t="s">
        <v>151</v>
      </c>
    </row>
    <row r="11063" spans="2:13" x14ac:dyDescent="0.25">
      <c r="B11063" s="72" t="s">
        <v>143</v>
      </c>
      <c r="C11063" s="72" t="s">
        <v>144</v>
      </c>
      <c r="D11063" s="72" t="s">
        <v>12</v>
      </c>
      <c r="E11063" s="72" t="s">
        <v>160</v>
      </c>
      <c r="F11063" s="73">
        <v>102490</v>
      </c>
      <c r="G11063" s="72" t="s">
        <v>14</v>
      </c>
      <c r="H11063" s="72" t="s">
        <v>15</v>
      </c>
      <c r="I11063" s="72" t="s">
        <v>16</v>
      </c>
      <c r="J11063" s="72" t="s">
        <v>18</v>
      </c>
      <c r="K11063" s="72" t="s">
        <v>184</v>
      </c>
      <c r="L11063" s="72" t="s">
        <v>312</v>
      </c>
      <c r="M11063" s="72" t="s">
        <v>163</v>
      </c>
    </row>
    <row r="11064" spans="2:13" x14ac:dyDescent="0.25">
      <c r="B11064" s="72" t="s">
        <v>143</v>
      </c>
      <c r="C11064" s="72" t="s">
        <v>144</v>
      </c>
      <c r="D11064" s="72" t="s">
        <v>12</v>
      </c>
      <c r="E11064" s="72" t="s">
        <v>145</v>
      </c>
      <c r="F11064" s="73">
        <v>-22</v>
      </c>
      <c r="G11064" s="72" t="s">
        <v>14</v>
      </c>
      <c r="H11064" s="72" t="s">
        <v>155</v>
      </c>
      <c r="I11064" s="72" t="s">
        <v>16</v>
      </c>
      <c r="J11064" s="72" t="s">
        <v>18</v>
      </c>
      <c r="K11064" s="72" t="s">
        <v>33</v>
      </c>
      <c r="L11064" s="72" t="s">
        <v>890</v>
      </c>
      <c r="M11064" s="72"/>
    </row>
    <row r="11065" spans="2:13" x14ac:dyDescent="0.25">
      <c r="B11065" s="72" t="s">
        <v>143</v>
      </c>
      <c r="C11065" s="72" t="s">
        <v>144</v>
      </c>
      <c r="D11065" s="72" t="s">
        <v>12</v>
      </c>
      <c r="E11065" s="72" t="s">
        <v>219</v>
      </c>
      <c r="F11065" s="73">
        <v>47</v>
      </c>
      <c r="G11065" s="72" t="s">
        <v>14</v>
      </c>
      <c r="H11065" s="72" t="s">
        <v>15</v>
      </c>
      <c r="I11065" s="72" t="s">
        <v>16</v>
      </c>
      <c r="J11065" s="72" t="s">
        <v>18</v>
      </c>
      <c r="K11065" s="72" t="s">
        <v>33</v>
      </c>
      <c r="L11065" s="72" t="s">
        <v>789</v>
      </c>
      <c r="M11065" s="72"/>
    </row>
    <row r="11066" spans="2:13" x14ac:dyDescent="0.25">
      <c r="B11066" s="72" t="s">
        <v>143</v>
      </c>
      <c r="C11066" s="72" t="s">
        <v>144</v>
      </c>
      <c r="D11066" s="72" t="s">
        <v>12</v>
      </c>
      <c r="E11066" s="72" t="s">
        <v>157</v>
      </c>
      <c r="F11066" s="73">
        <v>173135</v>
      </c>
      <c r="G11066" s="72" t="s">
        <v>14</v>
      </c>
      <c r="H11066" s="72" t="s">
        <v>155</v>
      </c>
      <c r="I11066" s="72" t="s">
        <v>16</v>
      </c>
      <c r="J11066" s="72" t="s">
        <v>18</v>
      </c>
      <c r="K11066" s="72" t="s">
        <v>33</v>
      </c>
      <c r="L11066" s="72" t="s">
        <v>742</v>
      </c>
      <c r="M11066" s="72" t="s">
        <v>334</v>
      </c>
    </row>
    <row r="11067" spans="2:13" x14ac:dyDescent="0.25">
      <c r="B11067" s="72" t="s">
        <v>143</v>
      </c>
      <c r="C11067" s="72" t="s">
        <v>144</v>
      </c>
      <c r="D11067" s="72" t="s">
        <v>12</v>
      </c>
      <c r="E11067" s="72" t="s">
        <v>328</v>
      </c>
      <c r="F11067" s="73">
        <v>26024</v>
      </c>
      <c r="G11067" s="72" t="s">
        <v>14</v>
      </c>
      <c r="H11067" s="72" t="s">
        <v>155</v>
      </c>
      <c r="I11067" s="72" t="s">
        <v>16</v>
      </c>
      <c r="J11067" s="72" t="s">
        <v>18</v>
      </c>
      <c r="K11067" s="72" t="s">
        <v>147</v>
      </c>
      <c r="L11067" s="72" t="s">
        <v>275</v>
      </c>
      <c r="M11067" s="72" t="s">
        <v>203</v>
      </c>
    </row>
    <row r="11068" spans="2:13" x14ac:dyDescent="0.25">
      <c r="B11068" s="72" t="s">
        <v>143</v>
      </c>
      <c r="C11068" s="72" t="s">
        <v>144</v>
      </c>
      <c r="D11068" s="72" t="s">
        <v>12</v>
      </c>
      <c r="E11068" s="72" t="s">
        <v>188</v>
      </c>
      <c r="F11068" s="73">
        <v>9264</v>
      </c>
      <c r="G11068" s="72" t="s">
        <v>14</v>
      </c>
      <c r="H11068" s="72" t="s">
        <v>15</v>
      </c>
      <c r="I11068" s="72" t="s">
        <v>16</v>
      </c>
      <c r="J11068" s="72" t="s">
        <v>18</v>
      </c>
      <c r="K11068" s="72" t="s">
        <v>33</v>
      </c>
      <c r="L11068" s="72" t="s">
        <v>412</v>
      </c>
      <c r="M11068" s="72" t="s">
        <v>191</v>
      </c>
    </row>
    <row r="11069" spans="2:13" x14ac:dyDescent="0.25">
      <c r="B11069" s="72" t="s">
        <v>143</v>
      </c>
      <c r="C11069" s="72" t="s">
        <v>144</v>
      </c>
      <c r="D11069" s="72" t="s">
        <v>12</v>
      </c>
      <c r="E11069" s="72" t="s">
        <v>292</v>
      </c>
      <c r="F11069" s="73">
        <v>31256665</v>
      </c>
      <c r="G11069" s="72" t="s">
        <v>14</v>
      </c>
      <c r="H11069" s="72" t="s">
        <v>15</v>
      </c>
      <c r="I11069" s="72" t="s">
        <v>16</v>
      </c>
      <c r="J11069" s="72" t="s">
        <v>18</v>
      </c>
      <c r="K11069" s="72" t="s">
        <v>165</v>
      </c>
      <c r="L11069" s="72" t="s">
        <v>472</v>
      </c>
      <c r="M11069" s="72" t="s">
        <v>293</v>
      </c>
    </row>
    <row r="11070" spans="2:13" x14ac:dyDescent="0.25">
      <c r="B11070" s="72" t="s">
        <v>143</v>
      </c>
      <c r="C11070" s="72" t="s">
        <v>144</v>
      </c>
      <c r="D11070" s="72" t="s">
        <v>12</v>
      </c>
      <c r="E11070" s="72" t="s">
        <v>199</v>
      </c>
      <c r="F11070" s="73">
        <v>24028</v>
      </c>
      <c r="G11070" s="72" t="s">
        <v>14</v>
      </c>
      <c r="H11070" s="72" t="s">
        <v>155</v>
      </c>
      <c r="I11070" s="72" t="s">
        <v>16</v>
      </c>
      <c r="J11070" s="72" t="s">
        <v>18</v>
      </c>
      <c r="K11070" s="72" t="s">
        <v>33</v>
      </c>
      <c r="L11070" s="72" t="s">
        <v>510</v>
      </c>
      <c r="M11070" s="72"/>
    </row>
    <row r="11071" spans="2:13" x14ac:dyDescent="0.25">
      <c r="B11071" s="72" t="s">
        <v>143</v>
      </c>
      <c r="C11071" s="72" t="s">
        <v>144</v>
      </c>
      <c r="D11071" s="72" t="s">
        <v>12</v>
      </c>
      <c r="E11071" s="72" t="s">
        <v>157</v>
      </c>
      <c r="F11071" s="73">
        <v>54388</v>
      </c>
      <c r="G11071" s="72" t="s">
        <v>14</v>
      </c>
      <c r="H11071" s="72" t="s">
        <v>155</v>
      </c>
      <c r="I11071" s="72" t="s">
        <v>16</v>
      </c>
      <c r="J11071" s="72" t="s">
        <v>18</v>
      </c>
      <c r="K11071" s="72" t="s">
        <v>147</v>
      </c>
      <c r="L11071" s="72" t="s">
        <v>433</v>
      </c>
      <c r="M11071" s="72" t="s">
        <v>203</v>
      </c>
    </row>
    <row r="11072" spans="2:13" x14ac:dyDescent="0.25">
      <c r="B11072" s="72" t="s">
        <v>143</v>
      </c>
      <c r="C11072" s="72" t="s">
        <v>144</v>
      </c>
      <c r="D11072" s="72" t="s">
        <v>12</v>
      </c>
      <c r="E11072" s="72" t="s">
        <v>145</v>
      </c>
      <c r="F11072" s="73">
        <v>-18268</v>
      </c>
      <c r="G11072" s="72" t="s">
        <v>14</v>
      </c>
      <c r="H11072" s="72" t="s">
        <v>15</v>
      </c>
      <c r="I11072" s="72" t="s">
        <v>16</v>
      </c>
      <c r="J11072" s="72" t="s">
        <v>18</v>
      </c>
      <c r="K11072" s="72" t="s">
        <v>245</v>
      </c>
      <c r="L11072" s="72" t="s">
        <v>701</v>
      </c>
      <c r="M11072" s="72"/>
    </row>
    <row r="11073" spans="2:13" x14ac:dyDescent="0.25">
      <c r="B11073" s="72" t="s">
        <v>143</v>
      </c>
      <c r="C11073" s="72" t="s">
        <v>144</v>
      </c>
      <c r="D11073" s="72" t="s">
        <v>12</v>
      </c>
      <c r="E11073" s="72" t="s">
        <v>154</v>
      </c>
      <c r="F11073" s="73">
        <v>-6991</v>
      </c>
      <c r="G11073" s="72" t="s">
        <v>14</v>
      </c>
      <c r="H11073" s="72" t="s">
        <v>155</v>
      </c>
      <c r="I11073" s="72" t="s">
        <v>16</v>
      </c>
      <c r="J11073" s="72" t="s">
        <v>18</v>
      </c>
      <c r="K11073" s="72" t="s">
        <v>33</v>
      </c>
      <c r="L11073" s="72" t="s">
        <v>392</v>
      </c>
      <c r="M11073" s="72"/>
    </row>
    <row r="11074" spans="2:13" x14ac:dyDescent="0.25">
      <c r="B11074" s="72" t="s">
        <v>143</v>
      </c>
      <c r="C11074" s="72" t="s">
        <v>144</v>
      </c>
      <c r="D11074" s="72" t="s">
        <v>12</v>
      </c>
      <c r="E11074" s="72" t="s">
        <v>175</v>
      </c>
      <c r="F11074" s="73">
        <v>-9067</v>
      </c>
      <c r="G11074" s="72" t="s">
        <v>14</v>
      </c>
      <c r="H11074" s="72" t="s">
        <v>15</v>
      </c>
      <c r="I11074" s="72" t="s">
        <v>16</v>
      </c>
      <c r="J11074" s="72" t="s">
        <v>18</v>
      </c>
      <c r="K11074" s="72" t="s">
        <v>147</v>
      </c>
      <c r="L11074" s="72" t="s">
        <v>622</v>
      </c>
      <c r="M11074" s="72"/>
    </row>
    <row r="11075" spans="2:13" x14ac:dyDescent="0.25">
      <c r="B11075" s="72" t="s">
        <v>143</v>
      </c>
      <c r="C11075" s="72" t="s">
        <v>144</v>
      </c>
      <c r="D11075" s="72" t="s">
        <v>12</v>
      </c>
      <c r="E11075" s="72" t="s">
        <v>843</v>
      </c>
      <c r="F11075" s="73">
        <v>47203</v>
      </c>
      <c r="G11075" s="72" t="s">
        <v>14</v>
      </c>
      <c r="H11075" s="72" t="s">
        <v>15</v>
      </c>
      <c r="I11075" s="72" t="s">
        <v>136</v>
      </c>
      <c r="J11075" s="72" t="s">
        <v>18</v>
      </c>
      <c r="K11075" s="72"/>
      <c r="L11075" s="72"/>
      <c r="M11075" s="72" t="s">
        <v>248</v>
      </c>
    </row>
    <row r="11076" spans="2:13" x14ac:dyDescent="0.25">
      <c r="B11076" s="72" t="s">
        <v>143</v>
      </c>
      <c r="C11076" s="72" t="s">
        <v>144</v>
      </c>
      <c r="D11076" s="72" t="s">
        <v>12</v>
      </c>
      <c r="E11076" s="72" t="s">
        <v>282</v>
      </c>
      <c r="F11076" s="73">
        <v>-640</v>
      </c>
      <c r="G11076" s="72" t="s">
        <v>14</v>
      </c>
      <c r="H11076" s="72" t="s">
        <v>15</v>
      </c>
      <c r="I11076" s="72" t="s">
        <v>16</v>
      </c>
      <c r="J11076" s="72" t="s">
        <v>18</v>
      </c>
      <c r="K11076" s="72" t="s">
        <v>267</v>
      </c>
      <c r="L11076" s="72" t="s">
        <v>268</v>
      </c>
      <c r="M11076" s="72"/>
    </row>
    <row r="11077" spans="2:13" x14ac:dyDescent="0.25">
      <c r="B11077" s="72" t="s">
        <v>143</v>
      </c>
      <c r="C11077" s="72" t="s">
        <v>144</v>
      </c>
      <c r="D11077" s="72" t="s">
        <v>12</v>
      </c>
      <c r="E11077" s="72" t="s">
        <v>594</v>
      </c>
      <c r="F11077" s="73">
        <v>75140</v>
      </c>
      <c r="G11077" s="72" t="s">
        <v>14</v>
      </c>
      <c r="H11077" s="72" t="s">
        <v>15</v>
      </c>
      <c r="I11077" s="72" t="s">
        <v>16</v>
      </c>
      <c r="J11077" s="72" t="s">
        <v>18</v>
      </c>
      <c r="K11077" s="72" t="s">
        <v>214</v>
      </c>
      <c r="L11077" s="72" t="s">
        <v>599</v>
      </c>
      <c r="M11077" s="72" t="s">
        <v>870</v>
      </c>
    </row>
    <row r="11078" spans="2:13" x14ac:dyDescent="0.25">
      <c r="B11078" s="72" t="s">
        <v>143</v>
      </c>
      <c r="C11078" s="72" t="s">
        <v>144</v>
      </c>
      <c r="D11078" s="72" t="s">
        <v>12</v>
      </c>
      <c r="E11078" s="72" t="s">
        <v>199</v>
      </c>
      <c r="F11078" s="73">
        <v>1244</v>
      </c>
      <c r="G11078" s="72" t="s">
        <v>14</v>
      </c>
      <c r="H11078" s="72" t="s">
        <v>15</v>
      </c>
      <c r="I11078" s="72" t="s">
        <v>16</v>
      </c>
      <c r="J11078" s="72" t="s">
        <v>18</v>
      </c>
      <c r="K11078" s="72" t="s">
        <v>267</v>
      </c>
      <c r="L11078" s="72" t="s">
        <v>603</v>
      </c>
      <c r="M11078" s="72"/>
    </row>
    <row r="11079" spans="2:13" x14ac:dyDescent="0.25">
      <c r="B11079" s="72" t="s">
        <v>143</v>
      </c>
      <c r="C11079" s="72" t="s">
        <v>144</v>
      </c>
      <c r="D11079" s="72" t="s">
        <v>12</v>
      </c>
      <c r="E11079" s="72" t="s">
        <v>199</v>
      </c>
      <c r="F11079" s="73">
        <v>13674</v>
      </c>
      <c r="G11079" s="72" t="s">
        <v>14</v>
      </c>
      <c r="H11079" s="72" t="s">
        <v>155</v>
      </c>
      <c r="I11079" s="72" t="s">
        <v>16</v>
      </c>
      <c r="J11079" s="72" t="s">
        <v>18</v>
      </c>
      <c r="K11079" s="72" t="s">
        <v>267</v>
      </c>
      <c r="L11079" s="72" t="s">
        <v>673</v>
      </c>
      <c r="M11079" s="72"/>
    </row>
    <row r="11080" spans="2:13" x14ac:dyDescent="0.25">
      <c r="B11080" s="72" t="s">
        <v>143</v>
      </c>
      <c r="C11080" s="72" t="s">
        <v>144</v>
      </c>
      <c r="D11080" s="72" t="s">
        <v>12</v>
      </c>
      <c r="E11080" s="72" t="s">
        <v>349</v>
      </c>
      <c r="F11080" s="73">
        <v>483365</v>
      </c>
      <c r="G11080" s="72" t="s">
        <v>31</v>
      </c>
      <c r="H11080" s="72" t="s">
        <v>15</v>
      </c>
      <c r="I11080" s="72" t="s">
        <v>16</v>
      </c>
      <c r="J11080" s="72" t="s">
        <v>146</v>
      </c>
      <c r="K11080" s="72" t="s">
        <v>161</v>
      </c>
      <c r="L11080" s="72" t="s">
        <v>375</v>
      </c>
      <c r="M11080" s="72" t="s">
        <v>334</v>
      </c>
    </row>
    <row r="11081" spans="2:13" x14ac:dyDescent="0.25">
      <c r="B11081" s="72" t="s">
        <v>143</v>
      </c>
      <c r="C11081" s="72" t="s">
        <v>144</v>
      </c>
      <c r="D11081" s="72" t="s">
        <v>12</v>
      </c>
      <c r="E11081" s="72" t="s">
        <v>152</v>
      </c>
      <c r="F11081" s="73">
        <v>-2937</v>
      </c>
      <c r="G11081" s="72" t="s">
        <v>14</v>
      </c>
      <c r="H11081" s="72" t="s">
        <v>15</v>
      </c>
      <c r="I11081" s="72" t="s">
        <v>16</v>
      </c>
      <c r="J11081" s="72" t="s">
        <v>18</v>
      </c>
      <c r="K11081" s="72" t="s">
        <v>147</v>
      </c>
      <c r="L11081" s="72" t="s">
        <v>773</v>
      </c>
      <c r="M11081" s="72"/>
    </row>
    <row r="11082" spans="2:13" x14ac:dyDescent="0.25">
      <c r="B11082" s="72" t="s">
        <v>143</v>
      </c>
      <c r="C11082" s="72" t="s">
        <v>144</v>
      </c>
      <c r="D11082" s="72" t="s">
        <v>12</v>
      </c>
      <c r="E11082" s="72" t="s">
        <v>201</v>
      </c>
      <c r="F11082" s="73">
        <v>22054</v>
      </c>
      <c r="G11082" s="72" t="s">
        <v>14</v>
      </c>
      <c r="H11082" s="72" t="s">
        <v>15</v>
      </c>
      <c r="I11082" s="72" t="s">
        <v>16</v>
      </c>
      <c r="J11082" s="72" t="s">
        <v>18</v>
      </c>
      <c r="K11082" s="72" t="s">
        <v>165</v>
      </c>
      <c r="L11082" s="72" t="s">
        <v>549</v>
      </c>
      <c r="M11082" s="72" t="s">
        <v>159</v>
      </c>
    </row>
    <row r="11083" spans="2:13" x14ac:dyDescent="0.25">
      <c r="B11083" s="72" t="s">
        <v>143</v>
      </c>
      <c r="C11083" s="72" t="s">
        <v>144</v>
      </c>
      <c r="D11083" s="72" t="s">
        <v>12</v>
      </c>
      <c r="E11083" s="72" t="s">
        <v>152</v>
      </c>
      <c r="F11083" s="73">
        <v>-2477</v>
      </c>
      <c r="G11083" s="72" t="s">
        <v>14</v>
      </c>
      <c r="H11083" s="72" t="s">
        <v>155</v>
      </c>
      <c r="I11083" s="72" t="s">
        <v>16</v>
      </c>
      <c r="J11083" s="72" t="s">
        <v>18</v>
      </c>
      <c r="K11083" s="72" t="s">
        <v>267</v>
      </c>
      <c r="L11083" s="72" t="s">
        <v>561</v>
      </c>
      <c r="M11083" s="72"/>
    </row>
    <row r="11084" spans="2:13" x14ac:dyDescent="0.25">
      <c r="B11084" s="72" t="s">
        <v>143</v>
      </c>
      <c r="C11084" s="72" t="s">
        <v>144</v>
      </c>
      <c r="D11084" s="72" t="s">
        <v>12</v>
      </c>
      <c r="E11084" s="72" t="s">
        <v>152</v>
      </c>
      <c r="F11084" s="73">
        <v>-352</v>
      </c>
      <c r="G11084" s="72" t="s">
        <v>14</v>
      </c>
      <c r="H11084" s="72" t="s">
        <v>15</v>
      </c>
      <c r="I11084" s="72" t="s">
        <v>136</v>
      </c>
      <c r="J11084" s="72" t="s">
        <v>18</v>
      </c>
      <c r="K11084" s="72" t="s">
        <v>21</v>
      </c>
      <c r="L11084" s="72" t="s">
        <v>274</v>
      </c>
      <c r="M11084" s="72"/>
    </row>
    <row r="11085" spans="2:13" x14ac:dyDescent="0.25">
      <c r="B11085" s="72" t="s">
        <v>143</v>
      </c>
      <c r="C11085" s="72" t="s">
        <v>144</v>
      </c>
      <c r="D11085" s="72" t="s">
        <v>12</v>
      </c>
      <c r="E11085" s="72" t="s">
        <v>177</v>
      </c>
      <c r="F11085" s="73">
        <v>202235</v>
      </c>
      <c r="G11085" s="72" t="s">
        <v>14</v>
      </c>
      <c r="H11085" s="72" t="s">
        <v>15</v>
      </c>
      <c r="I11085" s="72" t="s">
        <v>16</v>
      </c>
      <c r="J11085" s="72" t="s">
        <v>18</v>
      </c>
      <c r="K11085" s="72" t="s">
        <v>147</v>
      </c>
      <c r="L11085" s="72" t="s">
        <v>241</v>
      </c>
      <c r="M11085" s="72"/>
    </row>
    <row r="11086" spans="2:13" x14ac:dyDescent="0.25">
      <c r="B11086" s="72" t="s">
        <v>143</v>
      </c>
      <c r="C11086" s="72" t="s">
        <v>144</v>
      </c>
      <c r="D11086" s="72" t="s">
        <v>12</v>
      </c>
      <c r="E11086" s="72" t="s">
        <v>197</v>
      </c>
      <c r="F11086" s="73">
        <v>45726</v>
      </c>
      <c r="G11086" s="72" t="s">
        <v>14</v>
      </c>
      <c r="H11086" s="72" t="s">
        <v>15</v>
      </c>
      <c r="I11086" s="72" t="s">
        <v>16</v>
      </c>
      <c r="J11086" s="72" t="s">
        <v>18</v>
      </c>
      <c r="K11086" s="72" t="s">
        <v>33</v>
      </c>
      <c r="L11086" s="72" t="s">
        <v>343</v>
      </c>
      <c r="M11086" s="72" t="s">
        <v>151</v>
      </c>
    </row>
    <row r="11087" spans="2:13" x14ac:dyDescent="0.25">
      <c r="B11087" s="72" t="s">
        <v>143</v>
      </c>
      <c r="C11087" s="72" t="s">
        <v>144</v>
      </c>
      <c r="D11087" s="72" t="s">
        <v>12</v>
      </c>
      <c r="E11087" s="72" t="s">
        <v>152</v>
      </c>
      <c r="F11087" s="73">
        <v>-3681</v>
      </c>
      <c r="G11087" s="72" t="s">
        <v>14</v>
      </c>
      <c r="H11087" s="72" t="s">
        <v>15</v>
      </c>
      <c r="I11087" s="72" t="s">
        <v>16</v>
      </c>
      <c r="J11087" s="72" t="s">
        <v>18</v>
      </c>
      <c r="K11087" s="72" t="s">
        <v>33</v>
      </c>
      <c r="L11087" s="72" t="s">
        <v>290</v>
      </c>
      <c r="M11087" s="72"/>
    </row>
    <row r="11088" spans="2:13" x14ac:dyDescent="0.25">
      <c r="B11088" s="72" t="s">
        <v>143</v>
      </c>
      <c r="C11088" s="72" t="s">
        <v>144</v>
      </c>
      <c r="D11088" s="72" t="s">
        <v>12</v>
      </c>
      <c r="E11088" s="72" t="s">
        <v>177</v>
      </c>
      <c r="F11088" s="73">
        <v>82043</v>
      </c>
      <c r="G11088" s="72" t="s">
        <v>14</v>
      </c>
      <c r="H11088" s="72" t="s">
        <v>155</v>
      </c>
      <c r="I11088" s="72" t="s">
        <v>16</v>
      </c>
      <c r="J11088" s="72" t="s">
        <v>18</v>
      </c>
      <c r="K11088" s="72" t="s">
        <v>147</v>
      </c>
      <c r="L11088" s="72" t="s">
        <v>411</v>
      </c>
      <c r="M11088" s="72"/>
    </row>
    <row r="11089" spans="2:13" x14ac:dyDescent="0.25">
      <c r="B11089" s="72" t="s">
        <v>143</v>
      </c>
      <c r="C11089" s="72" t="s">
        <v>144</v>
      </c>
      <c r="D11089" s="72" t="s">
        <v>12</v>
      </c>
      <c r="E11089" s="72" t="s">
        <v>227</v>
      </c>
      <c r="F11089" s="73">
        <v>167428</v>
      </c>
      <c r="G11089" s="72" t="s">
        <v>14</v>
      </c>
      <c r="H11089" s="72" t="s">
        <v>15</v>
      </c>
      <c r="I11089" s="72" t="s">
        <v>16</v>
      </c>
      <c r="J11089" s="72" t="s">
        <v>18</v>
      </c>
      <c r="K11089" s="72" t="s">
        <v>214</v>
      </c>
      <c r="L11089" s="72" t="s">
        <v>373</v>
      </c>
      <c r="M11089" s="72" t="s">
        <v>163</v>
      </c>
    </row>
    <row r="11090" spans="2:13" x14ac:dyDescent="0.25">
      <c r="B11090" s="72" t="s">
        <v>143</v>
      </c>
      <c r="C11090" s="72" t="s">
        <v>144</v>
      </c>
      <c r="D11090" s="72" t="s">
        <v>12</v>
      </c>
      <c r="E11090" s="72" t="s">
        <v>292</v>
      </c>
      <c r="F11090" s="73">
        <v>3129285</v>
      </c>
      <c r="G11090" s="72" t="s">
        <v>14</v>
      </c>
      <c r="H11090" s="72" t="s">
        <v>15</v>
      </c>
      <c r="I11090" s="72" t="s">
        <v>16</v>
      </c>
      <c r="J11090" s="72" t="s">
        <v>18</v>
      </c>
      <c r="K11090" s="72" t="s">
        <v>147</v>
      </c>
      <c r="L11090" s="72" t="s">
        <v>148</v>
      </c>
      <c r="M11090" s="72" t="s">
        <v>424</v>
      </c>
    </row>
    <row r="11091" spans="2:13" x14ac:dyDescent="0.25">
      <c r="B11091" s="72" t="s">
        <v>143</v>
      </c>
      <c r="C11091" s="72" t="s">
        <v>144</v>
      </c>
      <c r="D11091" s="72" t="s">
        <v>12</v>
      </c>
      <c r="E11091" s="72" t="s">
        <v>145</v>
      </c>
      <c r="F11091" s="73">
        <v>-76847</v>
      </c>
      <c r="G11091" s="72" t="s">
        <v>14</v>
      </c>
      <c r="H11091" s="72" t="s">
        <v>155</v>
      </c>
      <c r="I11091" s="72" t="s">
        <v>16</v>
      </c>
      <c r="J11091" s="72" t="s">
        <v>18</v>
      </c>
      <c r="K11091" s="72" t="s">
        <v>33</v>
      </c>
      <c r="L11091" s="72" t="s">
        <v>784</v>
      </c>
      <c r="M11091" s="72"/>
    </row>
    <row r="11092" spans="2:13" x14ac:dyDescent="0.25">
      <c r="B11092" s="72" t="s">
        <v>143</v>
      </c>
      <c r="C11092" s="72" t="s">
        <v>144</v>
      </c>
      <c r="D11092" s="72" t="s">
        <v>12</v>
      </c>
      <c r="E11092" s="72" t="s">
        <v>188</v>
      </c>
      <c r="F11092" s="73">
        <v>1194791</v>
      </c>
      <c r="G11092" s="72" t="s">
        <v>14</v>
      </c>
      <c r="H11092" s="72" t="s">
        <v>15</v>
      </c>
      <c r="I11092" s="72" t="s">
        <v>16</v>
      </c>
      <c r="J11092" s="72" t="s">
        <v>18</v>
      </c>
      <c r="K11092" s="72" t="s">
        <v>33</v>
      </c>
      <c r="L11092" s="72" t="s">
        <v>289</v>
      </c>
      <c r="M11092" s="72" t="s">
        <v>191</v>
      </c>
    </row>
    <row r="11093" spans="2:13" x14ac:dyDescent="0.25">
      <c r="B11093" s="72" t="s">
        <v>143</v>
      </c>
      <c r="C11093" s="72" t="s">
        <v>144</v>
      </c>
      <c r="D11093" s="72" t="s">
        <v>12</v>
      </c>
      <c r="E11093" s="72" t="s">
        <v>227</v>
      </c>
      <c r="F11093" s="73">
        <v>424898</v>
      </c>
      <c r="G11093" s="72" t="s">
        <v>14</v>
      </c>
      <c r="H11093" s="72" t="s">
        <v>155</v>
      </c>
      <c r="I11093" s="72" t="s">
        <v>16</v>
      </c>
      <c r="J11093" s="72" t="s">
        <v>18</v>
      </c>
      <c r="K11093" s="72" t="s">
        <v>33</v>
      </c>
      <c r="L11093" s="72" t="s">
        <v>542</v>
      </c>
      <c r="M11093" s="72" t="s">
        <v>248</v>
      </c>
    </row>
    <row r="11094" spans="2:13" x14ac:dyDescent="0.25">
      <c r="B11094" s="72" t="s">
        <v>143</v>
      </c>
      <c r="C11094" s="72" t="s">
        <v>144</v>
      </c>
      <c r="D11094" s="72" t="s">
        <v>12</v>
      </c>
      <c r="E11094" s="72" t="s">
        <v>145</v>
      </c>
      <c r="F11094" s="73">
        <v>-368</v>
      </c>
      <c r="G11094" s="72" t="s">
        <v>14</v>
      </c>
      <c r="H11094" s="72" t="s">
        <v>155</v>
      </c>
      <c r="I11094" s="72" t="s">
        <v>16</v>
      </c>
      <c r="J11094" s="72" t="s">
        <v>18</v>
      </c>
      <c r="K11094" s="72" t="s">
        <v>267</v>
      </c>
      <c r="L11094" s="72" t="s">
        <v>468</v>
      </c>
      <c r="M11094" s="72"/>
    </row>
    <row r="11095" spans="2:13" x14ac:dyDescent="0.25">
      <c r="B11095" s="72" t="s">
        <v>143</v>
      </c>
      <c r="C11095" s="72" t="s">
        <v>144</v>
      </c>
      <c r="D11095" s="72" t="s">
        <v>12</v>
      </c>
      <c r="E11095" s="72" t="s">
        <v>213</v>
      </c>
      <c r="F11095" s="73">
        <v>102</v>
      </c>
      <c r="G11095" s="72" t="s">
        <v>14</v>
      </c>
      <c r="H11095" s="72" t="s">
        <v>15</v>
      </c>
      <c r="I11095" s="72" t="s">
        <v>16</v>
      </c>
      <c r="J11095" s="72" t="s">
        <v>18</v>
      </c>
      <c r="K11095" s="72" t="s">
        <v>33</v>
      </c>
      <c r="L11095" s="72" t="s">
        <v>261</v>
      </c>
      <c r="M11095" s="72" t="s">
        <v>172</v>
      </c>
    </row>
    <row r="11096" spans="2:13" x14ac:dyDescent="0.25">
      <c r="B11096" s="72" t="s">
        <v>143</v>
      </c>
      <c r="C11096" s="72" t="s">
        <v>144</v>
      </c>
      <c r="D11096" s="72" t="s">
        <v>12</v>
      </c>
      <c r="E11096" s="72" t="s">
        <v>160</v>
      </c>
      <c r="F11096" s="73">
        <v>206945</v>
      </c>
      <c r="G11096" s="72" t="s">
        <v>14</v>
      </c>
      <c r="H11096" s="72" t="s">
        <v>155</v>
      </c>
      <c r="I11096" s="72" t="s">
        <v>16</v>
      </c>
      <c r="J11096" s="72" t="s">
        <v>18</v>
      </c>
      <c r="K11096" s="72" t="s">
        <v>33</v>
      </c>
      <c r="L11096" s="72" t="s">
        <v>521</v>
      </c>
      <c r="M11096" s="72" t="s">
        <v>248</v>
      </c>
    </row>
    <row r="11097" spans="2:13" x14ac:dyDescent="0.25">
      <c r="B11097" s="72" t="s">
        <v>143</v>
      </c>
      <c r="C11097" s="72" t="s">
        <v>144</v>
      </c>
      <c r="D11097" s="72" t="s">
        <v>12</v>
      </c>
      <c r="E11097" s="72" t="s">
        <v>219</v>
      </c>
      <c r="F11097" s="73">
        <v>208771</v>
      </c>
      <c r="G11097" s="72" t="s">
        <v>14</v>
      </c>
      <c r="H11097" s="72" t="s">
        <v>155</v>
      </c>
      <c r="I11097" s="72" t="s">
        <v>16</v>
      </c>
      <c r="J11097" s="72" t="s">
        <v>18</v>
      </c>
      <c r="K11097" s="72" t="s">
        <v>33</v>
      </c>
      <c r="L11097" s="72" t="s">
        <v>491</v>
      </c>
      <c r="M11097" s="72"/>
    </row>
    <row r="11098" spans="2:13" x14ac:dyDescent="0.25">
      <c r="B11098" s="72" t="s">
        <v>143</v>
      </c>
      <c r="C11098" s="72" t="s">
        <v>144</v>
      </c>
      <c r="D11098" s="72" t="s">
        <v>12</v>
      </c>
      <c r="E11098" s="72" t="s">
        <v>292</v>
      </c>
      <c r="F11098" s="73">
        <v>1558350</v>
      </c>
      <c r="G11098" s="72" t="s">
        <v>14</v>
      </c>
      <c r="H11098" s="72" t="s">
        <v>15</v>
      </c>
      <c r="I11098" s="72" t="s">
        <v>136</v>
      </c>
      <c r="J11098" s="72" t="s">
        <v>18</v>
      </c>
      <c r="K11098" s="72" t="s">
        <v>33</v>
      </c>
      <c r="L11098" s="72" t="s">
        <v>485</v>
      </c>
      <c r="M11098" s="72" t="s">
        <v>522</v>
      </c>
    </row>
    <row r="11099" spans="2:13" x14ac:dyDescent="0.25">
      <c r="B11099" s="72" t="s">
        <v>143</v>
      </c>
      <c r="C11099" s="72" t="s">
        <v>144</v>
      </c>
      <c r="D11099" s="72" t="s">
        <v>12</v>
      </c>
      <c r="E11099" s="72" t="s">
        <v>154</v>
      </c>
      <c r="F11099" s="73">
        <v>-1772</v>
      </c>
      <c r="G11099" s="72" t="s">
        <v>14</v>
      </c>
      <c r="H11099" s="72" t="s">
        <v>155</v>
      </c>
      <c r="I11099" s="72" t="s">
        <v>16</v>
      </c>
      <c r="J11099" s="72" t="s">
        <v>18</v>
      </c>
      <c r="K11099" s="72" t="s">
        <v>33</v>
      </c>
      <c r="L11099" s="72" t="s">
        <v>624</v>
      </c>
      <c r="M11099" s="72"/>
    </row>
    <row r="11100" spans="2:13" x14ac:dyDescent="0.25">
      <c r="B11100" s="72" t="s">
        <v>143</v>
      </c>
      <c r="C11100" s="72" t="s">
        <v>144</v>
      </c>
      <c r="D11100" s="72" t="s">
        <v>12</v>
      </c>
      <c r="E11100" s="72" t="s">
        <v>160</v>
      </c>
      <c r="F11100" s="73">
        <v>365</v>
      </c>
      <c r="G11100" s="72" t="s">
        <v>14</v>
      </c>
      <c r="H11100" s="72" t="s">
        <v>155</v>
      </c>
      <c r="I11100" s="72" t="s">
        <v>16</v>
      </c>
      <c r="J11100" s="72" t="s">
        <v>18</v>
      </c>
      <c r="K11100" s="72" t="s">
        <v>147</v>
      </c>
      <c r="L11100" s="72" t="s">
        <v>388</v>
      </c>
      <c r="M11100" s="72" t="s">
        <v>151</v>
      </c>
    </row>
    <row r="11101" spans="2:13" x14ac:dyDescent="0.25">
      <c r="B11101" s="72" t="s">
        <v>143</v>
      </c>
      <c r="C11101" s="72" t="s">
        <v>144</v>
      </c>
      <c r="D11101" s="72" t="s">
        <v>12</v>
      </c>
      <c r="E11101" s="72" t="s">
        <v>199</v>
      </c>
      <c r="F11101" s="73">
        <v>792</v>
      </c>
      <c r="G11101" s="72" t="s">
        <v>14</v>
      </c>
      <c r="H11101" s="72" t="s">
        <v>15</v>
      </c>
      <c r="I11101" s="72" t="s">
        <v>16</v>
      </c>
      <c r="J11101" s="72" t="s">
        <v>18</v>
      </c>
      <c r="K11101" s="72" t="s">
        <v>33</v>
      </c>
      <c r="L11101" s="72" t="s">
        <v>323</v>
      </c>
      <c r="M11101" s="72"/>
    </row>
    <row r="11102" spans="2:13" x14ac:dyDescent="0.25">
      <c r="B11102" s="72" t="s">
        <v>143</v>
      </c>
      <c r="C11102" s="72" t="s">
        <v>144</v>
      </c>
      <c r="D11102" s="72" t="s">
        <v>12</v>
      </c>
      <c r="E11102" s="72" t="s">
        <v>175</v>
      </c>
      <c r="F11102" s="73">
        <v>-19184</v>
      </c>
      <c r="G11102" s="72" t="s">
        <v>14</v>
      </c>
      <c r="H11102" s="72" t="s">
        <v>15</v>
      </c>
      <c r="I11102" s="72" t="s">
        <v>16</v>
      </c>
      <c r="J11102" s="72" t="s">
        <v>18</v>
      </c>
      <c r="K11102" s="72" t="s">
        <v>147</v>
      </c>
      <c r="L11102" s="72" t="s">
        <v>225</v>
      </c>
      <c r="M11102" s="72"/>
    </row>
    <row r="11103" spans="2:13" x14ac:dyDescent="0.25">
      <c r="B11103" s="72" t="s">
        <v>143</v>
      </c>
      <c r="C11103" s="72" t="s">
        <v>144</v>
      </c>
      <c r="D11103" s="72" t="s">
        <v>12</v>
      </c>
      <c r="E11103" s="72" t="s">
        <v>152</v>
      </c>
      <c r="F11103" s="73">
        <v>-3114</v>
      </c>
      <c r="G11103" s="72" t="s">
        <v>14</v>
      </c>
      <c r="H11103" s="72" t="s">
        <v>15</v>
      </c>
      <c r="I11103" s="72" t="s">
        <v>16</v>
      </c>
      <c r="J11103" s="72" t="s">
        <v>18</v>
      </c>
      <c r="K11103" s="72" t="s">
        <v>147</v>
      </c>
      <c r="L11103" s="72" t="s">
        <v>466</v>
      </c>
      <c r="M11103" s="72"/>
    </row>
    <row r="11104" spans="2:13" x14ac:dyDescent="0.25">
      <c r="B11104" s="72" t="s">
        <v>143</v>
      </c>
      <c r="C11104" s="72" t="s">
        <v>144</v>
      </c>
      <c r="D11104" s="72" t="s">
        <v>12</v>
      </c>
      <c r="E11104" s="72" t="s">
        <v>335</v>
      </c>
      <c r="F11104" s="73">
        <v>235078</v>
      </c>
      <c r="G11104" s="72" t="s">
        <v>14</v>
      </c>
      <c r="H11104" s="72" t="s">
        <v>15</v>
      </c>
      <c r="I11104" s="72" t="s">
        <v>16</v>
      </c>
      <c r="J11104" s="72" t="s">
        <v>18</v>
      </c>
      <c r="K11104" s="72" t="s">
        <v>147</v>
      </c>
      <c r="L11104" s="72" t="s">
        <v>217</v>
      </c>
      <c r="M11104" s="72" t="s">
        <v>322</v>
      </c>
    </row>
    <row r="11105" spans="2:13" x14ac:dyDescent="0.25">
      <c r="B11105" s="72" t="s">
        <v>143</v>
      </c>
      <c r="C11105" s="72" t="s">
        <v>144</v>
      </c>
      <c r="D11105" s="72" t="s">
        <v>12</v>
      </c>
      <c r="E11105" s="72" t="s">
        <v>152</v>
      </c>
      <c r="F11105" s="73">
        <v>-32</v>
      </c>
      <c r="G11105" s="72" t="s">
        <v>14</v>
      </c>
      <c r="H11105" s="72" t="s">
        <v>155</v>
      </c>
      <c r="I11105" s="72" t="s">
        <v>16</v>
      </c>
      <c r="J11105" s="72" t="s">
        <v>18</v>
      </c>
      <c r="K11105" s="72" t="s">
        <v>33</v>
      </c>
      <c r="L11105" s="72" t="s">
        <v>613</v>
      </c>
      <c r="M11105" s="72"/>
    </row>
    <row r="11106" spans="2:13" x14ac:dyDescent="0.25">
      <c r="B11106" s="72" t="s">
        <v>143</v>
      </c>
      <c r="C11106" s="72" t="s">
        <v>144</v>
      </c>
      <c r="D11106" s="72" t="s">
        <v>12</v>
      </c>
      <c r="E11106" s="72" t="s">
        <v>282</v>
      </c>
      <c r="F11106" s="73">
        <v>-2301</v>
      </c>
      <c r="G11106" s="72" t="s">
        <v>14</v>
      </c>
      <c r="H11106" s="72" t="s">
        <v>15</v>
      </c>
      <c r="I11106" s="72" t="s">
        <v>16</v>
      </c>
      <c r="J11106" s="72" t="s">
        <v>18</v>
      </c>
      <c r="K11106" s="72" t="s">
        <v>161</v>
      </c>
      <c r="L11106" s="72" t="s">
        <v>534</v>
      </c>
      <c r="M11106" s="72"/>
    </row>
    <row r="11107" spans="2:13" x14ac:dyDescent="0.25">
      <c r="B11107" s="72" t="s">
        <v>143</v>
      </c>
      <c r="C11107" s="72" t="s">
        <v>144</v>
      </c>
      <c r="D11107" s="72" t="s">
        <v>12</v>
      </c>
      <c r="E11107" s="72" t="s">
        <v>183</v>
      </c>
      <c r="F11107" s="73">
        <v>18591</v>
      </c>
      <c r="G11107" s="72" t="s">
        <v>14</v>
      </c>
      <c r="H11107" s="72" t="s">
        <v>155</v>
      </c>
      <c r="I11107" s="72" t="s">
        <v>16</v>
      </c>
      <c r="J11107" s="72" t="s">
        <v>18</v>
      </c>
      <c r="K11107" s="72" t="s">
        <v>147</v>
      </c>
      <c r="L11107" s="72" t="s">
        <v>241</v>
      </c>
      <c r="M11107" s="72" t="s">
        <v>248</v>
      </c>
    </row>
    <row r="11108" spans="2:13" x14ac:dyDescent="0.25">
      <c r="B11108" s="72" t="s">
        <v>143</v>
      </c>
      <c r="C11108" s="72" t="s">
        <v>144</v>
      </c>
      <c r="D11108" s="72" t="s">
        <v>12</v>
      </c>
      <c r="E11108" s="72" t="s">
        <v>280</v>
      </c>
      <c r="F11108" s="73">
        <v>119595</v>
      </c>
      <c r="G11108" s="72" t="s">
        <v>14</v>
      </c>
      <c r="H11108" s="72" t="s">
        <v>15</v>
      </c>
      <c r="I11108" s="72" t="s">
        <v>16</v>
      </c>
      <c r="J11108" s="72" t="s">
        <v>18</v>
      </c>
      <c r="K11108" s="72" t="s">
        <v>33</v>
      </c>
      <c r="L11108" s="72" t="s">
        <v>277</v>
      </c>
      <c r="M11108" s="72" t="s">
        <v>159</v>
      </c>
    </row>
    <row r="11109" spans="2:13" x14ac:dyDescent="0.25">
      <c r="B11109" s="72" t="s">
        <v>143</v>
      </c>
      <c r="C11109" s="72" t="s">
        <v>144</v>
      </c>
      <c r="D11109" s="72" t="s">
        <v>12</v>
      </c>
      <c r="E11109" s="72" t="s">
        <v>157</v>
      </c>
      <c r="F11109" s="73">
        <v>45882</v>
      </c>
      <c r="G11109" s="72" t="s">
        <v>14</v>
      </c>
      <c r="H11109" s="72" t="s">
        <v>15</v>
      </c>
      <c r="I11109" s="72" t="s">
        <v>16</v>
      </c>
      <c r="J11109" s="72" t="s">
        <v>18</v>
      </c>
      <c r="K11109" s="72" t="s">
        <v>33</v>
      </c>
      <c r="L11109" s="72" t="s">
        <v>339</v>
      </c>
      <c r="M11109" s="72" t="s">
        <v>159</v>
      </c>
    </row>
    <row r="11110" spans="2:13" x14ac:dyDescent="0.25">
      <c r="B11110" s="72" t="s">
        <v>143</v>
      </c>
      <c r="C11110" s="72" t="s">
        <v>144</v>
      </c>
      <c r="D11110" s="72" t="s">
        <v>12</v>
      </c>
      <c r="E11110" s="72" t="s">
        <v>459</v>
      </c>
      <c r="F11110" s="73">
        <v>-265492</v>
      </c>
      <c r="G11110" s="72" t="s">
        <v>14</v>
      </c>
      <c r="H11110" s="72" t="s">
        <v>15</v>
      </c>
      <c r="I11110" s="72" t="s">
        <v>16</v>
      </c>
      <c r="J11110" s="72" t="s">
        <v>18</v>
      </c>
      <c r="K11110" s="72"/>
      <c r="L11110" s="72"/>
      <c r="M11110" s="72"/>
    </row>
    <row r="11111" spans="2:13" x14ac:dyDescent="0.25">
      <c r="B11111" s="72" t="s">
        <v>143</v>
      </c>
      <c r="C11111" s="72" t="s">
        <v>144</v>
      </c>
      <c r="D11111" s="72" t="s">
        <v>12</v>
      </c>
      <c r="E11111" s="72" t="s">
        <v>244</v>
      </c>
      <c r="F11111" s="73">
        <v>18192</v>
      </c>
      <c r="G11111" s="72" t="s">
        <v>14</v>
      </c>
      <c r="H11111" s="72" t="s">
        <v>15</v>
      </c>
      <c r="I11111" s="72" t="s">
        <v>16</v>
      </c>
      <c r="J11111" s="72" t="s">
        <v>18</v>
      </c>
      <c r="K11111" s="72" t="s">
        <v>147</v>
      </c>
      <c r="L11111" s="72" t="s">
        <v>587</v>
      </c>
      <c r="M11111" s="72" t="s">
        <v>191</v>
      </c>
    </row>
    <row r="11112" spans="2:13" x14ac:dyDescent="0.25">
      <c r="B11112" s="72" t="s">
        <v>143</v>
      </c>
      <c r="C11112" s="72" t="s">
        <v>144</v>
      </c>
      <c r="D11112" s="72" t="s">
        <v>12</v>
      </c>
      <c r="E11112" s="72" t="s">
        <v>219</v>
      </c>
      <c r="F11112" s="73">
        <v>1412</v>
      </c>
      <c r="G11112" s="72" t="s">
        <v>14</v>
      </c>
      <c r="H11112" s="72" t="s">
        <v>155</v>
      </c>
      <c r="I11112" s="72" t="s">
        <v>16</v>
      </c>
      <c r="J11112" s="72" t="s">
        <v>18</v>
      </c>
      <c r="K11112" s="72" t="s">
        <v>21</v>
      </c>
      <c r="L11112" s="72" t="s">
        <v>329</v>
      </c>
      <c r="M11112" s="72"/>
    </row>
    <row r="11113" spans="2:13" x14ac:dyDescent="0.25">
      <c r="B11113" s="72" t="s">
        <v>143</v>
      </c>
      <c r="C11113" s="72" t="s">
        <v>144</v>
      </c>
      <c r="D11113" s="72" t="s">
        <v>12</v>
      </c>
      <c r="E11113" s="72" t="s">
        <v>292</v>
      </c>
      <c r="F11113" s="73">
        <v>155779</v>
      </c>
      <c r="G11113" s="72" t="s">
        <v>14</v>
      </c>
      <c r="H11113" s="72" t="s">
        <v>155</v>
      </c>
      <c r="I11113" s="72" t="s">
        <v>16</v>
      </c>
      <c r="J11113" s="72" t="s">
        <v>18</v>
      </c>
      <c r="K11113" s="72" t="s">
        <v>21</v>
      </c>
      <c r="L11113" s="72" t="s">
        <v>352</v>
      </c>
      <c r="M11113" s="72" t="s">
        <v>424</v>
      </c>
    </row>
    <row r="11114" spans="2:13" x14ac:dyDescent="0.25">
      <c r="B11114" s="72" t="s">
        <v>143</v>
      </c>
      <c r="C11114" s="72" t="s">
        <v>144</v>
      </c>
      <c r="D11114" s="72" t="s">
        <v>12</v>
      </c>
      <c r="E11114" s="72" t="s">
        <v>177</v>
      </c>
      <c r="F11114" s="73">
        <v>156</v>
      </c>
      <c r="G11114" s="72" t="s">
        <v>14</v>
      </c>
      <c r="H11114" s="72" t="s">
        <v>15</v>
      </c>
      <c r="I11114" s="72" t="s">
        <v>16</v>
      </c>
      <c r="J11114" s="72" t="s">
        <v>18</v>
      </c>
      <c r="K11114" s="72" t="s">
        <v>214</v>
      </c>
      <c r="L11114" s="72" t="s">
        <v>679</v>
      </c>
      <c r="M11114" s="72"/>
    </row>
    <row r="11115" spans="2:13" x14ac:dyDescent="0.25">
      <c r="B11115" s="72" t="s">
        <v>143</v>
      </c>
      <c r="C11115" s="72" t="s">
        <v>144</v>
      </c>
      <c r="D11115" s="72" t="s">
        <v>12</v>
      </c>
      <c r="E11115" s="72" t="s">
        <v>229</v>
      </c>
      <c r="F11115" s="73">
        <v>-31463</v>
      </c>
      <c r="G11115" s="72" t="s">
        <v>14</v>
      </c>
      <c r="H11115" s="72" t="s">
        <v>15</v>
      </c>
      <c r="I11115" s="72" t="s">
        <v>16</v>
      </c>
      <c r="J11115" s="72" t="s">
        <v>18</v>
      </c>
      <c r="K11115" s="72" t="s">
        <v>21</v>
      </c>
      <c r="L11115" s="72" t="s">
        <v>329</v>
      </c>
      <c r="M11115" s="72"/>
    </row>
    <row r="11116" spans="2:13" x14ac:dyDescent="0.25">
      <c r="B11116" s="72" t="s">
        <v>143</v>
      </c>
      <c r="C11116" s="72" t="s">
        <v>144</v>
      </c>
      <c r="D11116" s="72" t="s">
        <v>12</v>
      </c>
      <c r="E11116" s="72" t="s">
        <v>199</v>
      </c>
      <c r="F11116" s="73">
        <v>5923</v>
      </c>
      <c r="G11116" s="72" t="s">
        <v>14</v>
      </c>
      <c r="H11116" s="72" t="s">
        <v>15</v>
      </c>
      <c r="I11116" s="72" t="s">
        <v>16</v>
      </c>
      <c r="J11116" s="72" t="s">
        <v>18</v>
      </c>
      <c r="K11116" s="72" t="s">
        <v>267</v>
      </c>
      <c r="L11116" s="72" t="s">
        <v>452</v>
      </c>
      <c r="M11116" s="72"/>
    </row>
    <row r="11117" spans="2:13" x14ac:dyDescent="0.25">
      <c r="B11117" s="72" t="s">
        <v>143</v>
      </c>
      <c r="C11117" s="72" t="s">
        <v>144</v>
      </c>
      <c r="D11117" s="72" t="s">
        <v>12</v>
      </c>
      <c r="E11117" s="72" t="s">
        <v>197</v>
      </c>
      <c r="F11117" s="73">
        <v>4905668</v>
      </c>
      <c r="G11117" s="72" t="s">
        <v>14</v>
      </c>
      <c r="H11117" s="72" t="s">
        <v>155</v>
      </c>
      <c r="I11117" s="72" t="s">
        <v>16</v>
      </c>
      <c r="J11117" s="72" t="s">
        <v>18</v>
      </c>
      <c r="K11117" s="72" t="s">
        <v>33</v>
      </c>
      <c r="L11117" s="72" t="s">
        <v>436</v>
      </c>
      <c r="M11117" s="72" t="s">
        <v>248</v>
      </c>
    </row>
    <row r="11118" spans="2:13" x14ac:dyDescent="0.25">
      <c r="B11118" s="72" t="s">
        <v>143</v>
      </c>
      <c r="C11118" s="72" t="s">
        <v>144</v>
      </c>
      <c r="D11118" s="72" t="s">
        <v>12</v>
      </c>
      <c r="E11118" s="72" t="s">
        <v>145</v>
      </c>
      <c r="F11118" s="73">
        <v>-19513</v>
      </c>
      <c r="G11118" s="72" t="s">
        <v>14</v>
      </c>
      <c r="H11118" s="72" t="s">
        <v>15</v>
      </c>
      <c r="I11118" s="72" t="s">
        <v>16</v>
      </c>
      <c r="J11118" s="72" t="s">
        <v>18</v>
      </c>
      <c r="K11118" s="72" t="s">
        <v>184</v>
      </c>
      <c r="L11118" s="72" t="s">
        <v>698</v>
      </c>
      <c r="M11118" s="72"/>
    </row>
    <row r="11119" spans="2:13" x14ac:dyDescent="0.25">
      <c r="B11119" s="72" t="s">
        <v>143</v>
      </c>
      <c r="C11119" s="72" t="s">
        <v>144</v>
      </c>
      <c r="D11119" s="72" t="s">
        <v>12</v>
      </c>
      <c r="E11119" s="72" t="s">
        <v>439</v>
      </c>
      <c r="F11119" s="73">
        <v>15008</v>
      </c>
      <c r="G11119" s="72" t="s">
        <v>14</v>
      </c>
      <c r="H11119" s="72" t="s">
        <v>15</v>
      </c>
      <c r="I11119" s="72" t="s">
        <v>16</v>
      </c>
      <c r="J11119" s="72" t="s">
        <v>18</v>
      </c>
      <c r="K11119" s="72" t="s">
        <v>165</v>
      </c>
      <c r="L11119" s="72" t="s">
        <v>254</v>
      </c>
      <c r="M11119" s="72"/>
    </row>
    <row r="11120" spans="2:13" x14ac:dyDescent="0.25">
      <c r="B11120" s="72" t="s">
        <v>143</v>
      </c>
      <c r="C11120" s="72" t="s">
        <v>144</v>
      </c>
      <c r="D11120" s="72" t="s">
        <v>12</v>
      </c>
      <c r="E11120" s="72" t="s">
        <v>177</v>
      </c>
      <c r="F11120" s="73">
        <v>373808</v>
      </c>
      <c r="G11120" s="72" t="s">
        <v>14</v>
      </c>
      <c r="H11120" s="72" t="s">
        <v>15</v>
      </c>
      <c r="I11120" s="72" t="s">
        <v>16</v>
      </c>
      <c r="J11120" s="72" t="s">
        <v>18</v>
      </c>
      <c r="K11120" s="72" t="s">
        <v>168</v>
      </c>
      <c r="L11120" s="72" t="s">
        <v>413</v>
      </c>
      <c r="M11120" s="72"/>
    </row>
    <row r="11121" spans="2:13" x14ac:dyDescent="0.25">
      <c r="B11121" s="72" t="s">
        <v>143</v>
      </c>
      <c r="C11121" s="72" t="s">
        <v>144</v>
      </c>
      <c r="D11121" s="72" t="s">
        <v>12</v>
      </c>
      <c r="E11121" s="72" t="s">
        <v>199</v>
      </c>
      <c r="F11121" s="73">
        <v>1077</v>
      </c>
      <c r="G11121" s="72" t="s">
        <v>14</v>
      </c>
      <c r="H11121" s="72" t="s">
        <v>155</v>
      </c>
      <c r="I11121" s="72" t="s">
        <v>16</v>
      </c>
      <c r="J11121" s="72" t="s">
        <v>18</v>
      </c>
      <c r="K11121" s="72" t="s">
        <v>147</v>
      </c>
      <c r="L11121" s="72" t="s">
        <v>365</v>
      </c>
      <c r="M11121" s="72"/>
    </row>
    <row r="11122" spans="2:13" x14ac:dyDescent="0.25">
      <c r="B11122" s="72" t="s">
        <v>143</v>
      </c>
      <c r="C11122" s="72" t="s">
        <v>144</v>
      </c>
      <c r="D11122" s="72" t="s">
        <v>12</v>
      </c>
      <c r="E11122" s="72" t="s">
        <v>164</v>
      </c>
      <c r="F11122" s="73">
        <v>-13</v>
      </c>
      <c r="G11122" s="72" t="s">
        <v>14</v>
      </c>
      <c r="H11122" s="72" t="s">
        <v>15</v>
      </c>
      <c r="I11122" s="72" t="s">
        <v>16</v>
      </c>
      <c r="J11122" s="72" t="s">
        <v>18</v>
      </c>
      <c r="K11122" s="72" t="s">
        <v>147</v>
      </c>
      <c r="L11122" s="72" t="s">
        <v>225</v>
      </c>
      <c r="M11122" s="72"/>
    </row>
    <row r="11123" spans="2:13" x14ac:dyDescent="0.25">
      <c r="B11123" s="72" t="s">
        <v>143</v>
      </c>
      <c r="C11123" s="72" t="s">
        <v>144</v>
      </c>
      <c r="D11123" s="72" t="s">
        <v>12</v>
      </c>
      <c r="E11123" s="72" t="s">
        <v>227</v>
      </c>
      <c r="F11123" s="73">
        <v>27570</v>
      </c>
      <c r="G11123" s="72" t="s">
        <v>14</v>
      </c>
      <c r="H11123" s="72" t="s">
        <v>15</v>
      </c>
      <c r="I11123" s="72" t="s">
        <v>16</v>
      </c>
      <c r="J11123" s="72" t="s">
        <v>18</v>
      </c>
      <c r="K11123" s="72" t="s">
        <v>33</v>
      </c>
      <c r="L11123" s="72" t="s">
        <v>521</v>
      </c>
      <c r="M11123" s="72" t="s">
        <v>163</v>
      </c>
    </row>
    <row r="11124" spans="2:13" x14ac:dyDescent="0.25">
      <c r="B11124" s="72" t="s">
        <v>143</v>
      </c>
      <c r="C11124" s="72" t="s">
        <v>144</v>
      </c>
      <c r="D11124" s="72" t="s">
        <v>12</v>
      </c>
      <c r="E11124" s="72" t="s">
        <v>160</v>
      </c>
      <c r="F11124" s="73">
        <v>3175471</v>
      </c>
      <c r="G11124" s="72" t="s">
        <v>14</v>
      </c>
      <c r="H11124" s="72" t="s">
        <v>15</v>
      </c>
      <c r="I11124" s="72" t="s">
        <v>16</v>
      </c>
      <c r="J11124" s="72" t="s">
        <v>18</v>
      </c>
      <c r="K11124" s="72" t="s">
        <v>189</v>
      </c>
      <c r="L11124" s="72" t="s">
        <v>306</v>
      </c>
      <c r="M11124" s="72" t="s">
        <v>163</v>
      </c>
    </row>
    <row r="11125" spans="2:13" x14ac:dyDescent="0.25">
      <c r="B11125" s="72" t="s">
        <v>143</v>
      </c>
      <c r="C11125" s="72" t="s">
        <v>144</v>
      </c>
      <c r="D11125" s="72" t="s">
        <v>12</v>
      </c>
      <c r="E11125" s="72" t="s">
        <v>152</v>
      </c>
      <c r="F11125" s="73">
        <v>-6</v>
      </c>
      <c r="G11125" s="72" t="s">
        <v>14</v>
      </c>
      <c r="H11125" s="72" t="s">
        <v>15</v>
      </c>
      <c r="I11125" s="72" t="s">
        <v>16</v>
      </c>
      <c r="J11125" s="72" t="s">
        <v>18</v>
      </c>
      <c r="K11125" s="72" t="s">
        <v>184</v>
      </c>
      <c r="L11125" s="72" t="s">
        <v>222</v>
      </c>
      <c r="M11125" s="72"/>
    </row>
    <row r="11126" spans="2:13" x14ac:dyDescent="0.25">
      <c r="B11126" s="72" t="s">
        <v>143</v>
      </c>
      <c r="C11126" s="72" t="s">
        <v>144</v>
      </c>
      <c r="D11126" s="72" t="s">
        <v>12</v>
      </c>
      <c r="E11126" s="72" t="s">
        <v>175</v>
      </c>
      <c r="F11126" s="73">
        <v>-69505</v>
      </c>
      <c r="G11126" s="72" t="s">
        <v>14</v>
      </c>
      <c r="H11126" s="72" t="s">
        <v>15</v>
      </c>
      <c r="I11126" s="72" t="s">
        <v>16</v>
      </c>
      <c r="J11126" s="72" t="s">
        <v>18</v>
      </c>
      <c r="K11126" s="72" t="s">
        <v>33</v>
      </c>
      <c r="L11126" s="72" t="s">
        <v>231</v>
      </c>
      <c r="M11126" s="72"/>
    </row>
    <row r="11127" spans="2:13" x14ac:dyDescent="0.25">
      <c r="B11127" s="72" t="s">
        <v>143</v>
      </c>
      <c r="C11127" s="72" t="s">
        <v>144</v>
      </c>
      <c r="D11127" s="72" t="s">
        <v>12</v>
      </c>
      <c r="E11127" s="72" t="s">
        <v>157</v>
      </c>
      <c r="F11127" s="73">
        <v>180217610</v>
      </c>
      <c r="G11127" s="72" t="s">
        <v>14</v>
      </c>
      <c r="H11127" s="72" t="s">
        <v>15</v>
      </c>
      <c r="I11127" s="72" t="s">
        <v>16</v>
      </c>
      <c r="J11127" s="72" t="s">
        <v>18</v>
      </c>
      <c r="K11127" s="72" t="s">
        <v>27</v>
      </c>
      <c r="L11127" s="72" t="s">
        <v>28</v>
      </c>
      <c r="M11127" s="72" t="s">
        <v>322</v>
      </c>
    </row>
    <row r="11128" spans="2:13" x14ac:dyDescent="0.25">
      <c r="B11128" s="72" t="s">
        <v>143</v>
      </c>
      <c r="C11128" s="72" t="s">
        <v>144</v>
      </c>
      <c r="D11128" s="72" t="s">
        <v>12</v>
      </c>
      <c r="E11128" s="72" t="s">
        <v>229</v>
      </c>
      <c r="F11128" s="73">
        <v>-2134</v>
      </c>
      <c r="G11128" s="72" t="s">
        <v>14</v>
      </c>
      <c r="H11128" s="72" t="s">
        <v>155</v>
      </c>
      <c r="I11128" s="72" t="s">
        <v>136</v>
      </c>
      <c r="J11128" s="72" t="s">
        <v>18</v>
      </c>
      <c r="K11128" s="72" t="s">
        <v>21</v>
      </c>
      <c r="L11128" s="72" t="s">
        <v>249</v>
      </c>
      <c r="M11128" s="72"/>
    </row>
    <row r="11129" spans="2:13" x14ac:dyDescent="0.25">
      <c r="B11129" s="72" t="s">
        <v>143</v>
      </c>
      <c r="C11129" s="72" t="s">
        <v>144</v>
      </c>
      <c r="D11129" s="72" t="s">
        <v>12</v>
      </c>
      <c r="E11129" s="72" t="s">
        <v>237</v>
      </c>
      <c r="F11129" s="73">
        <v>41209</v>
      </c>
      <c r="G11129" s="72" t="s">
        <v>14</v>
      </c>
      <c r="H11129" s="72" t="s">
        <v>155</v>
      </c>
      <c r="I11129" s="72" t="s">
        <v>136</v>
      </c>
      <c r="J11129" s="72" t="s">
        <v>18</v>
      </c>
      <c r="K11129" s="72" t="s">
        <v>21</v>
      </c>
      <c r="L11129" s="72" t="s">
        <v>198</v>
      </c>
      <c r="M11129" s="72" t="s">
        <v>248</v>
      </c>
    </row>
    <row r="11130" spans="2:13" x14ac:dyDescent="0.25">
      <c r="B11130" s="72" t="s">
        <v>143</v>
      </c>
      <c r="C11130" s="72" t="s">
        <v>144</v>
      </c>
      <c r="D11130" s="72" t="s">
        <v>12</v>
      </c>
      <c r="E11130" s="72" t="s">
        <v>188</v>
      </c>
      <c r="F11130" s="73">
        <v>132299330</v>
      </c>
      <c r="G11130" s="72" t="s">
        <v>14</v>
      </c>
      <c r="H11130" s="72" t="s">
        <v>15</v>
      </c>
      <c r="I11130" s="72" t="s">
        <v>16</v>
      </c>
      <c r="J11130" s="72" t="s">
        <v>18</v>
      </c>
      <c r="K11130" s="72" t="s">
        <v>147</v>
      </c>
      <c r="L11130" s="72" t="s">
        <v>327</v>
      </c>
      <c r="M11130" s="72" t="s">
        <v>191</v>
      </c>
    </row>
    <row r="11131" spans="2:13" x14ac:dyDescent="0.25">
      <c r="B11131" s="72" t="s">
        <v>143</v>
      </c>
      <c r="C11131" s="72" t="s">
        <v>144</v>
      </c>
      <c r="D11131" s="72" t="s">
        <v>12</v>
      </c>
      <c r="E11131" s="72" t="s">
        <v>439</v>
      </c>
      <c r="F11131" s="73">
        <v>232206</v>
      </c>
      <c r="G11131" s="72" t="s">
        <v>14</v>
      </c>
      <c r="H11131" s="72" t="s">
        <v>155</v>
      </c>
      <c r="I11131" s="72" t="s">
        <v>16</v>
      </c>
      <c r="J11131" s="72" t="s">
        <v>18</v>
      </c>
      <c r="K11131" s="72" t="s">
        <v>269</v>
      </c>
      <c r="L11131" s="72" t="s">
        <v>270</v>
      </c>
      <c r="M11131" s="72"/>
    </row>
    <row r="11132" spans="2:13" x14ac:dyDescent="0.25">
      <c r="B11132" s="72" t="s">
        <v>143</v>
      </c>
      <c r="C11132" s="72" t="s">
        <v>144</v>
      </c>
      <c r="D11132" s="72" t="s">
        <v>12</v>
      </c>
      <c r="E11132" s="72" t="s">
        <v>197</v>
      </c>
      <c r="F11132" s="73">
        <v>506</v>
      </c>
      <c r="G11132" s="72" t="s">
        <v>14</v>
      </c>
      <c r="H11132" s="72" t="s">
        <v>15</v>
      </c>
      <c r="I11132" s="72" t="s">
        <v>16</v>
      </c>
      <c r="J11132" s="72" t="s">
        <v>18</v>
      </c>
      <c r="K11132" s="72" t="s">
        <v>267</v>
      </c>
      <c r="L11132" s="72" t="s">
        <v>355</v>
      </c>
      <c r="M11132" s="72" t="s">
        <v>151</v>
      </c>
    </row>
    <row r="11133" spans="2:13" x14ac:dyDescent="0.25">
      <c r="B11133" s="72" t="s">
        <v>143</v>
      </c>
      <c r="C11133" s="72" t="s">
        <v>144</v>
      </c>
      <c r="D11133" s="72" t="s">
        <v>12</v>
      </c>
      <c r="E11133" s="72" t="s">
        <v>209</v>
      </c>
      <c r="F11133" s="73">
        <v>977225</v>
      </c>
      <c r="G11133" s="72" t="s">
        <v>14</v>
      </c>
      <c r="H11133" s="72" t="s">
        <v>15</v>
      </c>
      <c r="I11133" s="72" t="s">
        <v>16</v>
      </c>
      <c r="J11133" s="72" t="s">
        <v>18</v>
      </c>
      <c r="K11133" s="72" t="s">
        <v>147</v>
      </c>
      <c r="L11133" s="72" t="s">
        <v>376</v>
      </c>
      <c r="M11133" s="72" t="s">
        <v>203</v>
      </c>
    </row>
    <row r="11134" spans="2:13" x14ac:dyDescent="0.25">
      <c r="B11134" s="72" t="s">
        <v>143</v>
      </c>
      <c r="C11134" s="72" t="s">
        <v>144</v>
      </c>
      <c r="D11134" s="72" t="s">
        <v>12</v>
      </c>
      <c r="E11134" s="72" t="s">
        <v>177</v>
      </c>
      <c r="F11134" s="73">
        <v>226</v>
      </c>
      <c r="G11134" s="72" t="s">
        <v>14</v>
      </c>
      <c r="H11134" s="72" t="s">
        <v>15</v>
      </c>
      <c r="I11134" s="72" t="s">
        <v>16</v>
      </c>
      <c r="J11134" s="72" t="s">
        <v>593</v>
      </c>
      <c r="K11134" s="72" t="s">
        <v>214</v>
      </c>
      <c r="L11134" s="72" t="s">
        <v>493</v>
      </c>
      <c r="M11134" s="72"/>
    </row>
    <row r="11135" spans="2:13" x14ac:dyDescent="0.25">
      <c r="B11135" s="72" t="s">
        <v>143</v>
      </c>
      <c r="C11135" s="72" t="s">
        <v>144</v>
      </c>
      <c r="D11135" s="72" t="s">
        <v>12</v>
      </c>
      <c r="E11135" s="72" t="s">
        <v>157</v>
      </c>
      <c r="F11135" s="73">
        <v>209684</v>
      </c>
      <c r="G11135" s="72" t="s">
        <v>14</v>
      </c>
      <c r="H11135" s="72" t="s">
        <v>15</v>
      </c>
      <c r="I11135" s="72" t="s">
        <v>16</v>
      </c>
      <c r="J11135" s="72" t="s">
        <v>18</v>
      </c>
      <c r="K11135" s="72" t="s">
        <v>214</v>
      </c>
      <c r="L11135" s="72" t="s">
        <v>450</v>
      </c>
      <c r="M11135" s="72" t="s">
        <v>337</v>
      </c>
    </row>
    <row r="11136" spans="2:13" x14ac:dyDescent="0.25">
      <c r="B11136" s="72" t="s">
        <v>143</v>
      </c>
      <c r="C11136" s="72" t="s">
        <v>144</v>
      </c>
      <c r="D11136" s="72" t="s">
        <v>12</v>
      </c>
      <c r="E11136" s="72" t="s">
        <v>157</v>
      </c>
      <c r="F11136" s="73">
        <v>111221</v>
      </c>
      <c r="G11136" s="72" t="s">
        <v>14</v>
      </c>
      <c r="H11136" s="72" t="s">
        <v>15</v>
      </c>
      <c r="I11136" s="72" t="s">
        <v>16</v>
      </c>
      <c r="J11136" s="72" t="s">
        <v>18</v>
      </c>
      <c r="K11136" s="72" t="s">
        <v>33</v>
      </c>
      <c r="L11136" s="72" t="s">
        <v>233</v>
      </c>
      <c r="M11136" s="72" t="s">
        <v>334</v>
      </c>
    </row>
    <row r="11137" spans="2:13" x14ac:dyDescent="0.25">
      <c r="B11137" s="72" t="s">
        <v>143</v>
      </c>
      <c r="C11137" s="72" t="s">
        <v>144</v>
      </c>
      <c r="D11137" s="72" t="s">
        <v>12</v>
      </c>
      <c r="E11137" s="72" t="s">
        <v>229</v>
      </c>
      <c r="F11137" s="73">
        <v>-3379</v>
      </c>
      <c r="G11137" s="72" t="s">
        <v>14</v>
      </c>
      <c r="H11137" s="72" t="s">
        <v>15</v>
      </c>
      <c r="I11137" s="72" t="s">
        <v>136</v>
      </c>
      <c r="J11137" s="72" t="s">
        <v>18</v>
      </c>
      <c r="K11137" s="72" t="s">
        <v>21</v>
      </c>
      <c r="L11137" s="72" t="s">
        <v>272</v>
      </c>
      <c r="M11137" s="72"/>
    </row>
    <row r="11138" spans="2:13" x14ac:dyDescent="0.25">
      <c r="B11138" s="72" t="s">
        <v>143</v>
      </c>
      <c r="C11138" s="72" t="s">
        <v>144</v>
      </c>
      <c r="D11138" s="72" t="s">
        <v>12</v>
      </c>
      <c r="E11138" s="72" t="s">
        <v>328</v>
      </c>
      <c r="F11138" s="73">
        <v>83662</v>
      </c>
      <c r="G11138" s="72" t="s">
        <v>14</v>
      </c>
      <c r="H11138" s="72" t="s">
        <v>15</v>
      </c>
      <c r="I11138" s="72" t="s">
        <v>16</v>
      </c>
      <c r="J11138" s="72" t="s">
        <v>18</v>
      </c>
      <c r="K11138" s="72" t="s">
        <v>161</v>
      </c>
      <c r="L11138" s="72" t="s">
        <v>643</v>
      </c>
      <c r="M11138" s="72" t="s">
        <v>159</v>
      </c>
    </row>
    <row r="11139" spans="2:13" x14ac:dyDescent="0.25">
      <c r="B11139" s="72" t="s">
        <v>143</v>
      </c>
      <c r="C11139" s="72" t="s">
        <v>144</v>
      </c>
      <c r="D11139" s="72" t="s">
        <v>12</v>
      </c>
      <c r="E11139" s="72" t="s">
        <v>349</v>
      </c>
      <c r="F11139" s="73">
        <v>16537</v>
      </c>
      <c r="G11139" s="72" t="s">
        <v>14</v>
      </c>
      <c r="H11139" s="72" t="s">
        <v>15</v>
      </c>
      <c r="I11139" s="72" t="s">
        <v>16</v>
      </c>
      <c r="J11139" s="72" t="s">
        <v>18</v>
      </c>
      <c r="K11139" s="72" t="s">
        <v>147</v>
      </c>
      <c r="L11139" s="72" t="s">
        <v>509</v>
      </c>
      <c r="M11139" s="72" t="s">
        <v>159</v>
      </c>
    </row>
    <row r="11140" spans="2:13" x14ac:dyDescent="0.25">
      <c r="B11140" s="72" t="s">
        <v>143</v>
      </c>
      <c r="C11140" s="72" t="s">
        <v>144</v>
      </c>
      <c r="D11140" s="72" t="s">
        <v>12</v>
      </c>
      <c r="E11140" s="72" t="s">
        <v>280</v>
      </c>
      <c r="F11140" s="73">
        <v>10499</v>
      </c>
      <c r="G11140" s="72" t="s">
        <v>14</v>
      </c>
      <c r="H11140" s="72" t="s">
        <v>15</v>
      </c>
      <c r="I11140" s="72" t="s">
        <v>136</v>
      </c>
      <c r="J11140" s="72" t="s">
        <v>18</v>
      </c>
      <c r="K11140" s="72" t="s">
        <v>184</v>
      </c>
      <c r="L11140" s="72" t="s">
        <v>230</v>
      </c>
      <c r="M11140" s="72" t="s">
        <v>203</v>
      </c>
    </row>
    <row r="11141" spans="2:13" x14ac:dyDescent="0.25">
      <c r="B11141" s="72" t="s">
        <v>143</v>
      </c>
      <c r="C11141" s="72" t="s">
        <v>144</v>
      </c>
      <c r="D11141" s="72" t="s">
        <v>12</v>
      </c>
      <c r="E11141" s="72" t="s">
        <v>183</v>
      </c>
      <c r="F11141" s="73">
        <v>274</v>
      </c>
      <c r="G11141" s="72" t="s">
        <v>14</v>
      </c>
      <c r="H11141" s="72" t="s">
        <v>155</v>
      </c>
      <c r="I11141" s="72" t="s">
        <v>16</v>
      </c>
      <c r="J11141" s="72" t="s">
        <v>18</v>
      </c>
      <c r="K11141" s="72" t="s">
        <v>33</v>
      </c>
      <c r="L11141" s="72" t="s">
        <v>710</v>
      </c>
      <c r="M11141" s="72" t="s">
        <v>172</v>
      </c>
    </row>
    <row r="11142" spans="2:13" x14ac:dyDescent="0.25">
      <c r="B11142" s="72" t="s">
        <v>143</v>
      </c>
      <c r="C11142" s="72" t="s">
        <v>144</v>
      </c>
      <c r="D11142" s="72" t="s">
        <v>12</v>
      </c>
      <c r="E11142" s="72" t="s">
        <v>154</v>
      </c>
      <c r="F11142" s="73">
        <v>-10</v>
      </c>
      <c r="G11142" s="72" t="s">
        <v>14</v>
      </c>
      <c r="H11142" s="72" t="s">
        <v>15</v>
      </c>
      <c r="I11142" s="72" t="s">
        <v>16</v>
      </c>
      <c r="J11142" s="72" t="s">
        <v>18</v>
      </c>
      <c r="K11142" s="72" t="s">
        <v>33</v>
      </c>
      <c r="L11142" s="72" t="s">
        <v>525</v>
      </c>
      <c r="M11142" s="72"/>
    </row>
    <row r="11143" spans="2:13" x14ac:dyDescent="0.25">
      <c r="B11143" s="72" t="s">
        <v>143</v>
      </c>
      <c r="C11143" s="72" t="s">
        <v>144</v>
      </c>
      <c r="D11143" s="72" t="s">
        <v>12</v>
      </c>
      <c r="E11143" s="72" t="s">
        <v>145</v>
      </c>
      <c r="F11143" s="73">
        <v>-97965</v>
      </c>
      <c r="G11143" s="72" t="s">
        <v>14</v>
      </c>
      <c r="H11143" s="72" t="s">
        <v>15</v>
      </c>
      <c r="I11143" s="72" t="s">
        <v>16</v>
      </c>
      <c r="J11143" s="72" t="s">
        <v>18</v>
      </c>
      <c r="K11143" s="72" t="s">
        <v>214</v>
      </c>
      <c r="L11143" s="72" t="s">
        <v>665</v>
      </c>
      <c r="M11143" s="72"/>
    </row>
    <row r="11144" spans="2:13" x14ac:dyDescent="0.25">
      <c r="B11144" s="72" t="s">
        <v>143</v>
      </c>
      <c r="C11144" s="72" t="s">
        <v>144</v>
      </c>
      <c r="D11144" s="72" t="s">
        <v>12</v>
      </c>
      <c r="E11144" s="72" t="s">
        <v>177</v>
      </c>
      <c r="F11144" s="73">
        <v>386</v>
      </c>
      <c r="G11144" s="72" t="s">
        <v>14</v>
      </c>
      <c r="H11144" s="72" t="s">
        <v>155</v>
      </c>
      <c r="I11144" s="72" t="s">
        <v>16</v>
      </c>
      <c r="J11144" s="72" t="s">
        <v>18</v>
      </c>
      <c r="K11144" s="72" t="s">
        <v>33</v>
      </c>
      <c r="L11144" s="72" t="s">
        <v>526</v>
      </c>
      <c r="M11144" s="72"/>
    </row>
    <row r="11145" spans="2:13" x14ac:dyDescent="0.25">
      <c r="B11145" s="72" t="s">
        <v>143</v>
      </c>
      <c r="C11145" s="72" t="s">
        <v>144</v>
      </c>
      <c r="D11145" s="72" t="s">
        <v>12</v>
      </c>
      <c r="E11145" s="72" t="s">
        <v>229</v>
      </c>
      <c r="F11145" s="73">
        <v>-21221</v>
      </c>
      <c r="G11145" s="72" t="s">
        <v>14</v>
      </c>
      <c r="H11145" s="72" t="s">
        <v>155</v>
      </c>
      <c r="I11145" s="72" t="s">
        <v>16</v>
      </c>
      <c r="J11145" s="72" t="s">
        <v>18</v>
      </c>
      <c r="K11145" s="72" t="s">
        <v>33</v>
      </c>
      <c r="L11145" s="72" t="s">
        <v>465</v>
      </c>
      <c r="M11145" s="72"/>
    </row>
    <row r="11146" spans="2:13" x14ac:dyDescent="0.25">
      <c r="B11146" s="72" t="s">
        <v>143</v>
      </c>
      <c r="C11146" s="72" t="s">
        <v>144</v>
      </c>
      <c r="D11146" s="72" t="s">
        <v>12</v>
      </c>
      <c r="E11146" s="72" t="s">
        <v>177</v>
      </c>
      <c r="F11146" s="73">
        <v>1525</v>
      </c>
      <c r="G11146" s="72" t="s">
        <v>14</v>
      </c>
      <c r="H11146" s="72" t="s">
        <v>155</v>
      </c>
      <c r="I11146" s="72" t="s">
        <v>16</v>
      </c>
      <c r="J11146" s="72" t="s">
        <v>18</v>
      </c>
      <c r="K11146" s="72" t="s">
        <v>33</v>
      </c>
      <c r="L11146" s="72" t="s">
        <v>807</v>
      </c>
      <c r="M11146" s="72"/>
    </row>
    <row r="11147" spans="2:13" x14ac:dyDescent="0.25">
      <c r="B11147" s="72" t="s">
        <v>143</v>
      </c>
      <c r="C11147" s="72" t="s">
        <v>144</v>
      </c>
      <c r="D11147" s="72" t="s">
        <v>12</v>
      </c>
      <c r="E11147" s="72" t="s">
        <v>199</v>
      </c>
      <c r="F11147" s="73">
        <v>7614</v>
      </c>
      <c r="G11147" s="72" t="s">
        <v>14</v>
      </c>
      <c r="H11147" s="72" t="s">
        <v>15</v>
      </c>
      <c r="I11147" s="72" t="s">
        <v>16</v>
      </c>
      <c r="J11147" s="72" t="s">
        <v>18</v>
      </c>
      <c r="K11147" s="72" t="s">
        <v>147</v>
      </c>
      <c r="L11147" s="72" t="s">
        <v>666</v>
      </c>
      <c r="M11147" s="72"/>
    </row>
    <row r="11148" spans="2:13" x14ac:dyDescent="0.25">
      <c r="B11148" s="72" t="s">
        <v>143</v>
      </c>
      <c r="C11148" s="72" t="s">
        <v>144</v>
      </c>
      <c r="D11148" s="72" t="s">
        <v>12</v>
      </c>
      <c r="E11148" s="72" t="s">
        <v>219</v>
      </c>
      <c r="F11148" s="73">
        <v>120707</v>
      </c>
      <c r="G11148" s="72" t="s">
        <v>14</v>
      </c>
      <c r="H11148" s="72" t="s">
        <v>15</v>
      </c>
      <c r="I11148" s="72" t="s">
        <v>16</v>
      </c>
      <c r="J11148" s="72" t="s">
        <v>18</v>
      </c>
      <c r="K11148" s="72" t="s">
        <v>147</v>
      </c>
      <c r="L11148" s="72" t="s">
        <v>550</v>
      </c>
      <c r="M11148" s="72"/>
    </row>
    <row r="11149" spans="2:13" x14ac:dyDescent="0.25">
      <c r="B11149" s="72" t="s">
        <v>143</v>
      </c>
      <c r="C11149" s="72" t="s">
        <v>144</v>
      </c>
      <c r="D11149" s="72" t="s">
        <v>12</v>
      </c>
      <c r="E11149" s="72" t="s">
        <v>152</v>
      </c>
      <c r="F11149" s="73">
        <v>-2</v>
      </c>
      <c r="G11149" s="72" t="s">
        <v>14</v>
      </c>
      <c r="H11149" s="72" t="s">
        <v>155</v>
      </c>
      <c r="I11149" s="72" t="s">
        <v>16</v>
      </c>
      <c r="J11149" s="72" t="s">
        <v>18</v>
      </c>
      <c r="K11149" s="72" t="s">
        <v>33</v>
      </c>
      <c r="L11149" s="72" t="s">
        <v>814</v>
      </c>
      <c r="M11149" s="72"/>
    </row>
    <row r="11150" spans="2:13" x14ac:dyDescent="0.25">
      <c r="B11150" s="72" t="s">
        <v>143</v>
      </c>
      <c r="C11150" s="72" t="s">
        <v>144</v>
      </c>
      <c r="D11150" s="72" t="s">
        <v>12</v>
      </c>
      <c r="E11150" s="72" t="s">
        <v>199</v>
      </c>
      <c r="F11150" s="73">
        <v>174</v>
      </c>
      <c r="G11150" s="72" t="s">
        <v>14</v>
      </c>
      <c r="H11150" s="72" t="s">
        <v>15</v>
      </c>
      <c r="I11150" s="72" t="s">
        <v>136</v>
      </c>
      <c r="J11150" s="72" t="s">
        <v>18</v>
      </c>
      <c r="K11150" s="72" t="s">
        <v>21</v>
      </c>
      <c r="L11150" s="72" t="s">
        <v>645</v>
      </c>
      <c r="M11150" s="72"/>
    </row>
    <row r="11151" spans="2:13" x14ac:dyDescent="0.25">
      <c r="B11151" s="72" t="s">
        <v>143</v>
      </c>
      <c r="C11151" s="72" t="s">
        <v>144</v>
      </c>
      <c r="D11151" s="72" t="s">
        <v>12</v>
      </c>
      <c r="E11151" s="72" t="s">
        <v>181</v>
      </c>
      <c r="F11151" s="73">
        <v>-210</v>
      </c>
      <c r="G11151" s="72" t="s">
        <v>14</v>
      </c>
      <c r="H11151" s="72" t="s">
        <v>15</v>
      </c>
      <c r="I11151" s="72" t="s">
        <v>16</v>
      </c>
      <c r="J11151" s="72" t="s">
        <v>18</v>
      </c>
      <c r="K11151" s="72" t="s">
        <v>24</v>
      </c>
      <c r="L11151" s="72" t="s">
        <v>798</v>
      </c>
      <c r="M11151" s="72"/>
    </row>
    <row r="11152" spans="2:13" x14ac:dyDescent="0.25">
      <c r="B11152" s="72" t="s">
        <v>143</v>
      </c>
      <c r="C11152" s="72" t="s">
        <v>144</v>
      </c>
      <c r="D11152" s="72" t="s">
        <v>12</v>
      </c>
      <c r="E11152" s="72" t="s">
        <v>152</v>
      </c>
      <c r="F11152" s="73">
        <v>-21522</v>
      </c>
      <c r="G11152" s="72" t="s">
        <v>14</v>
      </c>
      <c r="H11152" s="72" t="s">
        <v>15</v>
      </c>
      <c r="I11152" s="72" t="s">
        <v>16</v>
      </c>
      <c r="J11152" s="72" t="s">
        <v>18</v>
      </c>
      <c r="K11152" s="72" t="s">
        <v>21</v>
      </c>
      <c r="L11152" s="72" t="s">
        <v>22</v>
      </c>
      <c r="M11152" s="72"/>
    </row>
    <row r="11153" spans="2:13" x14ac:dyDescent="0.25">
      <c r="B11153" s="72" t="s">
        <v>143</v>
      </c>
      <c r="C11153" s="72" t="s">
        <v>144</v>
      </c>
      <c r="D11153" s="72" t="s">
        <v>12</v>
      </c>
      <c r="E11153" s="72" t="s">
        <v>197</v>
      </c>
      <c r="F11153" s="73">
        <v>6426</v>
      </c>
      <c r="G11153" s="72" t="s">
        <v>14</v>
      </c>
      <c r="H11153" s="72" t="s">
        <v>155</v>
      </c>
      <c r="I11153" s="72" t="s">
        <v>16</v>
      </c>
      <c r="J11153" s="72" t="s">
        <v>18</v>
      </c>
      <c r="K11153" s="72" t="s">
        <v>33</v>
      </c>
      <c r="L11153" s="72" t="s">
        <v>346</v>
      </c>
      <c r="M11153" s="72" t="s">
        <v>191</v>
      </c>
    </row>
    <row r="11154" spans="2:13" x14ac:dyDescent="0.25">
      <c r="B11154" s="72" t="s">
        <v>143</v>
      </c>
      <c r="C11154" s="72" t="s">
        <v>144</v>
      </c>
      <c r="D11154" s="72" t="s">
        <v>12</v>
      </c>
      <c r="E11154" s="72" t="s">
        <v>188</v>
      </c>
      <c r="F11154" s="73">
        <v>101737</v>
      </c>
      <c r="G11154" s="72" t="s">
        <v>14</v>
      </c>
      <c r="H11154" s="72" t="s">
        <v>15</v>
      </c>
      <c r="I11154" s="72" t="s">
        <v>136</v>
      </c>
      <c r="J11154" s="72" t="s">
        <v>18</v>
      </c>
      <c r="K11154" s="72" t="s">
        <v>147</v>
      </c>
      <c r="L11154" s="72" t="s">
        <v>295</v>
      </c>
      <c r="M11154" s="72" t="s">
        <v>191</v>
      </c>
    </row>
    <row r="11155" spans="2:13" x14ac:dyDescent="0.25">
      <c r="B11155" s="72" t="s">
        <v>143</v>
      </c>
      <c r="C11155" s="72" t="s">
        <v>144</v>
      </c>
      <c r="D11155" s="72" t="s">
        <v>12</v>
      </c>
      <c r="E11155" s="72" t="s">
        <v>145</v>
      </c>
      <c r="F11155" s="73">
        <v>-194463</v>
      </c>
      <c r="G11155" s="72" t="s">
        <v>14</v>
      </c>
      <c r="H11155" s="72" t="s">
        <v>15</v>
      </c>
      <c r="I11155" s="72" t="s">
        <v>16</v>
      </c>
      <c r="J11155" s="72" t="s">
        <v>18</v>
      </c>
      <c r="K11155" s="72" t="s">
        <v>33</v>
      </c>
      <c r="L11155" s="72" t="s">
        <v>353</v>
      </c>
      <c r="M11155" s="72"/>
    </row>
    <row r="11156" spans="2:13" x14ac:dyDescent="0.25">
      <c r="B11156" s="72" t="s">
        <v>143</v>
      </c>
      <c r="C11156" s="72" t="s">
        <v>144</v>
      </c>
      <c r="D11156" s="72" t="s">
        <v>12</v>
      </c>
      <c r="E11156" s="72" t="s">
        <v>227</v>
      </c>
      <c r="F11156" s="73">
        <v>791433</v>
      </c>
      <c r="G11156" s="72" t="s">
        <v>14</v>
      </c>
      <c r="H11156" s="72" t="s">
        <v>15</v>
      </c>
      <c r="I11156" s="72" t="s">
        <v>16</v>
      </c>
      <c r="J11156" s="72" t="s">
        <v>18</v>
      </c>
      <c r="K11156" s="72" t="s">
        <v>147</v>
      </c>
      <c r="L11156" s="72" t="s">
        <v>370</v>
      </c>
      <c r="M11156" s="72" t="s">
        <v>163</v>
      </c>
    </row>
    <row r="11157" spans="2:13" x14ac:dyDescent="0.25">
      <c r="B11157" s="72" t="s">
        <v>143</v>
      </c>
      <c r="C11157" s="72" t="s">
        <v>144</v>
      </c>
      <c r="D11157" s="72" t="s">
        <v>12</v>
      </c>
      <c r="E11157" s="72" t="s">
        <v>439</v>
      </c>
      <c r="F11157" s="73">
        <v>165165</v>
      </c>
      <c r="G11157" s="72" t="s">
        <v>14</v>
      </c>
      <c r="H11157" s="72" t="s">
        <v>15</v>
      </c>
      <c r="I11157" s="72" t="s">
        <v>16</v>
      </c>
      <c r="J11157" s="72" t="s">
        <v>18</v>
      </c>
      <c r="K11157" s="72" t="s">
        <v>214</v>
      </c>
      <c r="L11157" s="72" t="s">
        <v>599</v>
      </c>
      <c r="M11157" s="72"/>
    </row>
    <row r="11158" spans="2:13" x14ac:dyDescent="0.25">
      <c r="B11158" s="72" t="s">
        <v>143</v>
      </c>
      <c r="C11158" s="72" t="s">
        <v>144</v>
      </c>
      <c r="D11158" s="72" t="s">
        <v>12</v>
      </c>
      <c r="E11158" s="72" t="s">
        <v>213</v>
      </c>
      <c r="F11158" s="73">
        <v>33589</v>
      </c>
      <c r="G11158" s="72" t="s">
        <v>14</v>
      </c>
      <c r="H11158" s="72" t="s">
        <v>15</v>
      </c>
      <c r="I11158" s="72" t="s">
        <v>16</v>
      </c>
      <c r="J11158" s="72" t="s">
        <v>18</v>
      </c>
      <c r="K11158" s="72" t="s">
        <v>205</v>
      </c>
      <c r="L11158" s="72" t="s">
        <v>206</v>
      </c>
      <c r="M11158" s="72" t="s">
        <v>151</v>
      </c>
    </row>
    <row r="11159" spans="2:13" x14ac:dyDescent="0.25">
      <c r="B11159" s="72" t="s">
        <v>143</v>
      </c>
      <c r="C11159" s="72" t="s">
        <v>144</v>
      </c>
      <c r="D11159" s="72" t="s">
        <v>12</v>
      </c>
      <c r="E11159" s="72" t="s">
        <v>181</v>
      </c>
      <c r="F11159" s="73">
        <v>-279</v>
      </c>
      <c r="G11159" s="72" t="s">
        <v>14</v>
      </c>
      <c r="H11159" s="72" t="s">
        <v>155</v>
      </c>
      <c r="I11159" s="72" t="s">
        <v>16</v>
      </c>
      <c r="J11159" s="72" t="s">
        <v>18</v>
      </c>
      <c r="K11159" s="72" t="s">
        <v>33</v>
      </c>
      <c r="L11159" s="72" t="s">
        <v>418</v>
      </c>
      <c r="M11159" s="72"/>
    </row>
    <row r="11160" spans="2:13" x14ac:dyDescent="0.25">
      <c r="B11160" s="72" t="s">
        <v>143</v>
      </c>
      <c r="C11160" s="72" t="s">
        <v>144</v>
      </c>
      <c r="D11160" s="72" t="s">
        <v>12</v>
      </c>
      <c r="E11160" s="72" t="s">
        <v>219</v>
      </c>
      <c r="F11160" s="73">
        <v>374507</v>
      </c>
      <c r="G11160" s="72" t="s">
        <v>14</v>
      </c>
      <c r="H11160" s="72" t="s">
        <v>155</v>
      </c>
      <c r="I11160" s="72" t="s">
        <v>16</v>
      </c>
      <c r="J11160" s="72" t="s">
        <v>371</v>
      </c>
      <c r="K11160" s="72" t="s">
        <v>33</v>
      </c>
      <c r="L11160" s="72" t="s">
        <v>485</v>
      </c>
      <c r="M11160" s="72"/>
    </row>
    <row r="11161" spans="2:13" x14ac:dyDescent="0.25">
      <c r="B11161" s="72" t="s">
        <v>143</v>
      </c>
      <c r="C11161" s="72" t="s">
        <v>144</v>
      </c>
      <c r="D11161" s="72" t="s">
        <v>12</v>
      </c>
      <c r="E11161" s="72" t="s">
        <v>181</v>
      </c>
      <c r="F11161" s="73">
        <v>-2679</v>
      </c>
      <c r="G11161" s="72" t="s">
        <v>14</v>
      </c>
      <c r="H11161" s="72" t="s">
        <v>155</v>
      </c>
      <c r="I11161" s="72" t="s">
        <v>16</v>
      </c>
      <c r="J11161" s="72" t="s">
        <v>18</v>
      </c>
      <c r="K11161" s="72" t="s">
        <v>33</v>
      </c>
      <c r="L11161" s="72" t="s">
        <v>34</v>
      </c>
      <c r="M11161" s="72"/>
    </row>
    <row r="11162" spans="2:13" x14ac:dyDescent="0.25">
      <c r="B11162" s="72" t="s">
        <v>143</v>
      </c>
      <c r="C11162" s="72" t="s">
        <v>144</v>
      </c>
      <c r="D11162" s="72" t="s">
        <v>12</v>
      </c>
      <c r="E11162" s="72" t="s">
        <v>152</v>
      </c>
      <c r="F11162" s="73">
        <v>-9997</v>
      </c>
      <c r="G11162" s="72" t="s">
        <v>14</v>
      </c>
      <c r="H11162" s="72" t="s">
        <v>15</v>
      </c>
      <c r="I11162" s="72" t="s">
        <v>16</v>
      </c>
      <c r="J11162" s="72" t="s">
        <v>18</v>
      </c>
      <c r="K11162" s="72" t="s">
        <v>33</v>
      </c>
      <c r="L11162" s="72" t="s">
        <v>231</v>
      </c>
      <c r="M11162" s="72"/>
    </row>
    <row r="11163" spans="2:13" x14ac:dyDescent="0.25">
      <c r="B11163" s="72" t="s">
        <v>143</v>
      </c>
      <c r="C11163" s="72" t="s">
        <v>144</v>
      </c>
      <c r="D11163" s="72" t="s">
        <v>12</v>
      </c>
      <c r="E11163" s="72" t="s">
        <v>199</v>
      </c>
      <c r="F11163" s="73">
        <v>69458</v>
      </c>
      <c r="G11163" s="72" t="s">
        <v>14</v>
      </c>
      <c r="H11163" s="72" t="s">
        <v>155</v>
      </c>
      <c r="I11163" s="72" t="s">
        <v>16</v>
      </c>
      <c r="J11163" s="72" t="s">
        <v>18</v>
      </c>
      <c r="K11163" s="72" t="s">
        <v>147</v>
      </c>
      <c r="L11163" s="72" t="s">
        <v>347</v>
      </c>
      <c r="M11163" s="72"/>
    </row>
    <row r="11164" spans="2:13" x14ac:dyDescent="0.25">
      <c r="B11164" s="72" t="s">
        <v>143</v>
      </c>
      <c r="C11164" s="72" t="s">
        <v>144</v>
      </c>
      <c r="D11164" s="72" t="s">
        <v>12</v>
      </c>
      <c r="E11164" s="72" t="s">
        <v>152</v>
      </c>
      <c r="F11164" s="73">
        <v>-2459</v>
      </c>
      <c r="G11164" s="72" t="s">
        <v>14</v>
      </c>
      <c r="H11164" s="72" t="s">
        <v>15</v>
      </c>
      <c r="I11164" s="72" t="s">
        <v>16</v>
      </c>
      <c r="J11164" s="72" t="s">
        <v>18</v>
      </c>
      <c r="K11164" s="72" t="s">
        <v>33</v>
      </c>
      <c r="L11164" s="72" t="s">
        <v>528</v>
      </c>
      <c r="M11164" s="72"/>
    </row>
    <row r="11165" spans="2:13" x14ac:dyDescent="0.25">
      <c r="B11165" s="72" t="s">
        <v>143</v>
      </c>
      <c r="C11165" s="72" t="s">
        <v>144</v>
      </c>
      <c r="D11165" s="72" t="s">
        <v>12</v>
      </c>
      <c r="E11165" s="72" t="s">
        <v>219</v>
      </c>
      <c r="F11165" s="73">
        <v>487</v>
      </c>
      <c r="G11165" s="72" t="s">
        <v>14</v>
      </c>
      <c r="H11165" s="72" t="s">
        <v>15</v>
      </c>
      <c r="I11165" s="72" t="s">
        <v>16</v>
      </c>
      <c r="J11165" s="72" t="s">
        <v>371</v>
      </c>
      <c r="K11165" s="72" t="s">
        <v>24</v>
      </c>
      <c r="L11165" s="72" t="s">
        <v>513</v>
      </c>
      <c r="M11165" s="72"/>
    </row>
    <row r="11166" spans="2:13" x14ac:dyDescent="0.25">
      <c r="B11166" s="72" t="s">
        <v>143</v>
      </c>
      <c r="C11166" s="72" t="s">
        <v>144</v>
      </c>
      <c r="D11166" s="72" t="s">
        <v>12</v>
      </c>
      <c r="E11166" s="72" t="s">
        <v>152</v>
      </c>
      <c r="F11166" s="73">
        <v>-60</v>
      </c>
      <c r="G11166" s="72" t="s">
        <v>14</v>
      </c>
      <c r="H11166" s="72" t="s">
        <v>15</v>
      </c>
      <c r="I11166" s="72" t="s">
        <v>16</v>
      </c>
      <c r="J11166" s="72" t="s">
        <v>18</v>
      </c>
      <c r="K11166" s="72" t="s">
        <v>33</v>
      </c>
      <c r="L11166" s="72" t="s">
        <v>627</v>
      </c>
      <c r="M11166" s="72"/>
    </row>
    <row r="11167" spans="2:13" x14ac:dyDescent="0.25">
      <c r="B11167" s="72" t="s">
        <v>143</v>
      </c>
      <c r="C11167" s="72" t="s">
        <v>144</v>
      </c>
      <c r="D11167" s="72" t="s">
        <v>12</v>
      </c>
      <c r="E11167" s="72" t="s">
        <v>183</v>
      </c>
      <c r="F11167" s="73">
        <v>14267</v>
      </c>
      <c r="G11167" s="72" t="s">
        <v>14</v>
      </c>
      <c r="H11167" s="72" t="s">
        <v>15</v>
      </c>
      <c r="I11167" s="72" t="s">
        <v>16</v>
      </c>
      <c r="J11167" s="72" t="s">
        <v>18</v>
      </c>
      <c r="K11167" s="72" t="s">
        <v>33</v>
      </c>
      <c r="L11167" s="72" t="s">
        <v>348</v>
      </c>
      <c r="M11167" s="72" t="s">
        <v>248</v>
      </c>
    </row>
    <row r="11168" spans="2:13" x14ac:dyDescent="0.25">
      <c r="B11168" s="72" t="s">
        <v>143</v>
      </c>
      <c r="C11168" s="72" t="s">
        <v>144</v>
      </c>
      <c r="D11168" s="72" t="s">
        <v>12</v>
      </c>
      <c r="E11168" s="72" t="s">
        <v>152</v>
      </c>
      <c r="F11168" s="73">
        <v>-6717</v>
      </c>
      <c r="G11168" s="72" t="s">
        <v>14</v>
      </c>
      <c r="H11168" s="72" t="s">
        <v>15</v>
      </c>
      <c r="I11168" s="72" t="s">
        <v>16</v>
      </c>
      <c r="J11168" s="72" t="s">
        <v>18</v>
      </c>
      <c r="K11168" s="72" t="s">
        <v>21</v>
      </c>
      <c r="L11168" s="72" t="s">
        <v>274</v>
      </c>
      <c r="M11168" s="72"/>
    </row>
    <row r="11169" spans="2:13" x14ac:dyDescent="0.25">
      <c r="B11169" s="72" t="s">
        <v>143</v>
      </c>
      <c r="C11169" s="72" t="s">
        <v>144</v>
      </c>
      <c r="D11169" s="72" t="s">
        <v>12</v>
      </c>
      <c r="E11169" s="72" t="s">
        <v>213</v>
      </c>
      <c r="F11169" s="73">
        <v>697</v>
      </c>
      <c r="G11169" s="72" t="s">
        <v>14</v>
      </c>
      <c r="H11169" s="72" t="s">
        <v>15</v>
      </c>
      <c r="I11169" s="72" t="s">
        <v>16</v>
      </c>
      <c r="J11169" s="72" t="s">
        <v>18</v>
      </c>
      <c r="K11169" s="72" t="s">
        <v>161</v>
      </c>
      <c r="L11169" s="72" t="s">
        <v>379</v>
      </c>
      <c r="M11169" s="72" t="s">
        <v>172</v>
      </c>
    </row>
    <row r="11170" spans="2:13" x14ac:dyDescent="0.25">
      <c r="B11170" s="72" t="s">
        <v>143</v>
      </c>
      <c r="C11170" s="72" t="s">
        <v>144</v>
      </c>
      <c r="D11170" s="72" t="s">
        <v>12</v>
      </c>
      <c r="E11170" s="72" t="s">
        <v>160</v>
      </c>
      <c r="F11170" s="73">
        <v>135041</v>
      </c>
      <c r="G11170" s="72" t="s">
        <v>14</v>
      </c>
      <c r="H11170" s="72" t="s">
        <v>155</v>
      </c>
      <c r="I11170" s="72" t="s">
        <v>16</v>
      </c>
      <c r="J11170" s="72" t="s">
        <v>18</v>
      </c>
      <c r="K11170" s="72" t="s">
        <v>267</v>
      </c>
      <c r="L11170" s="72" t="s">
        <v>381</v>
      </c>
      <c r="M11170" s="72" t="s">
        <v>163</v>
      </c>
    </row>
    <row r="11171" spans="2:13" x14ac:dyDescent="0.25">
      <c r="B11171" s="72" t="s">
        <v>143</v>
      </c>
      <c r="C11171" s="72" t="s">
        <v>144</v>
      </c>
      <c r="D11171" s="72" t="s">
        <v>12</v>
      </c>
      <c r="E11171" s="72" t="s">
        <v>229</v>
      </c>
      <c r="F11171" s="73">
        <v>-44513</v>
      </c>
      <c r="G11171" s="72" t="s">
        <v>14</v>
      </c>
      <c r="H11171" s="72" t="s">
        <v>15</v>
      </c>
      <c r="I11171" s="72" t="s">
        <v>16</v>
      </c>
      <c r="J11171" s="72" t="s">
        <v>18</v>
      </c>
      <c r="K11171" s="72" t="s">
        <v>189</v>
      </c>
      <c r="L11171" s="72" t="s">
        <v>688</v>
      </c>
      <c r="M11171" s="72"/>
    </row>
    <row r="11172" spans="2:13" x14ac:dyDescent="0.25">
      <c r="B11172" s="72" t="s">
        <v>143</v>
      </c>
      <c r="C11172" s="72" t="s">
        <v>144</v>
      </c>
      <c r="D11172" s="72" t="s">
        <v>12</v>
      </c>
      <c r="E11172" s="72" t="s">
        <v>177</v>
      </c>
      <c r="F11172" s="73">
        <v>141</v>
      </c>
      <c r="G11172" s="72" t="s">
        <v>14</v>
      </c>
      <c r="H11172" s="72" t="s">
        <v>15</v>
      </c>
      <c r="I11172" s="72" t="s">
        <v>16</v>
      </c>
      <c r="J11172" s="72" t="s">
        <v>18</v>
      </c>
      <c r="K11172" s="72" t="s">
        <v>165</v>
      </c>
      <c r="L11172" s="72" t="s">
        <v>252</v>
      </c>
      <c r="M11172" s="72"/>
    </row>
    <row r="11173" spans="2:13" x14ac:dyDescent="0.25">
      <c r="B11173" s="72" t="s">
        <v>143</v>
      </c>
      <c r="C11173" s="72" t="s">
        <v>144</v>
      </c>
      <c r="D11173" s="72" t="s">
        <v>12</v>
      </c>
      <c r="E11173" s="72" t="s">
        <v>292</v>
      </c>
      <c r="F11173" s="73">
        <v>250890</v>
      </c>
      <c r="G11173" s="72" t="s">
        <v>14</v>
      </c>
      <c r="H11173" s="72" t="s">
        <v>15</v>
      </c>
      <c r="I11173" s="72" t="s">
        <v>16</v>
      </c>
      <c r="J11173" s="72" t="s">
        <v>18</v>
      </c>
      <c r="K11173" s="72" t="s">
        <v>147</v>
      </c>
      <c r="L11173" s="72" t="s">
        <v>432</v>
      </c>
      <c r="M11173" s="72" t="s">
        <v>384</v>
      </c>
    </row>
    <row r="11174" spans="2:13" x14ac:dyDescent="0.25">
      <c r="B11174" s="72" t="s">
        <v>143</v>
      </c>
      <c r="C11174" s="72" t="s">
        <v>144</v>
      </c>
      <c r="D11174" s="72" t="s">
        <v>12</v>
      </c>
      <c r="E11174" s="72" t="s">
        <v>244</v>
      </c>
      <c r="F11174" s="73">
        <v>137151</v>
      </c>
      <c r="G11174" s="72" t="s">
        <v>14</v>
      </c>
      <c r="H11174" s="72" t="s">
        <v>15</v>
      </c>
      <c r="I11174" s="72" t="s">
        <v>16</v>
      </c>
      <c r="J11174" s="72" t="s">
        <v>18</v>
      </c>
      <c r="K11174" s="72" t="s">
        <v>205</v>
      </c>
      <c r="L11174" s="72" t="s">
        <v>658</v>
      </c>
      <c r="M11174" s="72" t="s">
        <v>248</v>
      </c>
    </row>
    <row r="11175" spans="2:13" x14ac:dyDescent="0.25">
      <c r="B11175" s="72" t="s">
        <v>143</v>
      </c>
      <c r="C11175" s="72" t="s">
        <v>144</v>
      </c>
      <c r="D11175" s="72" t="s">
        <v>12</v>
      </c>
      <c r="E11175" s="72" t="s">
        <v>562</v>
      </c>
      <c r="F11175" s="73">
        <v>37739</v>
      </c>
      <c r="G11175" s="72" t="s">
        <v>14</v>
      </c>
      <c r="H11175" s="72" t="s">
        <v>15</v>
      </c>
      <c r="I11175" s="72" t="s">
        <v>16</v>
      </c>
      <c r="J11175" s="72" t="s">
        <v>18</v>
      </c>
      <c r="K11175" s="72" t="s">
        <v>21</v>
      </c>
      <c r="L11175" s="72" t="s">
        <v>178</v>
      </c>
      <c r="M11175" s="72" t="s">
        <v>203</v>
      </c>
    </row>
    <row r="11176" spans="2:13" x14ac:dyDescent="0.25">
      <c r="B11176" s="72" t="s">
        <v>143</v>
      </c>
      <c r="C11176" s="72" t="s">
        <v>144</v>
      </c>
      <c r="D11176" s="72" t="s">
        <v>12</v>
      </c>
      <c r="E11176" s="72" t="s">
        <v>282</v>
      </c>
      <c r="F11176" s="73">
        <v>-283</v>
      </c>
      <c r="G11176" s="72" t="s">
        <v>14</v>
      </c>
      <c r="H11176" s="72" t="s">
        <v>15</v>
      </c>
      <c r="I11176" s="72" t="s">
        <v>16</v>
      </c>
      <c r="J11176" s="72" t="s">
        <v>18</v>
      </c>
      <c r="K11176" s="72" t="s">
        <v>24</v>
      </c>
      <c r="L11176" s="72" t="s">
        <v>763</v>
      </c>
      <c r="M11176" s="72"/>
    </row>
    <row r="11177" spans="2:13" x14ac:dyDescent="0.25">
      <c r="B11177" s="72" t="s">
        <v>143</v>
      </c>
      <c r="C11177" s="72" t="s">
        <v>144</v>
      </c>
      <c r="D11177" s="72" t="s">
        <v>12</v>
      </c>
      <c r="E11177" s="72" t="s">
        <v>197</v>
      </c>
      <c r="F11177" s="73">
        <v>3793631</v>
      </c>
      <c r="G11177" s="72" t="s">
        <v>14</v>
      </c>
      <c r="H11177" s="72" t="s">
        <v>15</v>
      </c>
      <c r="I11177" s="72" t="s">
        <v>16</v>
      </c>
      <c r="J11177" s="72" t="s">
        <v>18</v>
      </c>
      <c r="K11177" s="72" t="s">
        <v>33</v>
      </c>
      <c r="L11177" s="72" t="s">
        <v>233</v>
      </c>
      <c r="M11177" s="72" t="s">
        <v>163</v>
      </c>
    </row>
    <row r="11178" spans="2:13" x14ac:dyDescent="0.25">
      <c r="B11178" s="72" t="s">
        <v>143</v>
      </c>
      <c r="C11178" s="72" t="s">
        <v>144</v>
      </c>
      <c r="D11178" s="72" t="s">
        <v>12</v>
      </c>
      <c r="E11178" s="72" t="s">
        <v>201</v>
      </c>
      <c r="F11178" s="73">
        <v>81876</v>
      </c>
      <c r="G11178" s="72" t="s">
        <v>14</v>
      </c>
      <c r="H11178" s="72" t="s">
        <v>15</v>
      </c>
      <c r="I11178" s="72" t="s">
        <v>16</v>
      </c>
      <c r="J11178" s="72" t="s">
        <v>18</v>
      </c>
      <c r="K11178" s="72" t="s">
        <v>33</v>
      </c>
      <c r="L11178" s="72" t="s">
        <v>221</v>
      </c>
      <c r="M11178" s="72" t="s">
        <v>159</v>
      </c>
    </row>
    <row r="11179" spans="2:13" x14ac:dyDescent="0.25">
      <c r="B11179" s="72" t="s">
        <v>143</v>
      </c>
      <c r="C11179" s="72" t="s">
        <v>144</v>
      </c>
      <c r="D11179" s="72" t="s">
        <v>12</v>
      </c>
      <c r="E11179" s="72" t="s">
        <v>335</v>
      </c>
      <c r="F11179" s="73">
        <v>573561</v>
      </c>
      <c r="G11179" s="72" t="s">
        <v>14</v>
      </c>
      <c r="H11179" s="72" t="s">
        <v>15</v>
      </c>
      <c r="I11179" s="72" t="s">
        <v>16</v>
      </c>
      <c r="J11179" s="72" t="s">
        <v>18</v>
      </c>
      <c r="K11179" s="72" t="s">
        <v>257</v>
      </c>
      <c r="L11179" s="72" t="s">
        <v>634</v>
      </c>
      <c r="M11179" s="72" t="s">
        <v>334</v>
      </c>
    </row>
    <row r="11180" spans="2:13" x14ac:dyDescent="0.25">
      <c r="B11180" s="72" t="s">
        <v>143</v>
      </c>
      <c r="C11180" s="72" t="s">
        <v>144</v>
      </c>
      <c r="D11180" s="72" t="s">
        <v>12</v>
      </c>
      <c r="E11180" s="72" t="s">
        <v>181</v>
      </c>
      <c r="F11180" s="73">
        <v>-85</v>
      </c>
      <c r="G11180" s="72" t="s">
        <v>14</v>
      </c>
      <c r="H11180" s="72" t="s">
        <v>15</v>
      </c>
      <c r="I11180" s="72" t="s">
        <v>16</v>
      </c>
      <c r="J11180" s="72" t="s">
        <v>18</v>
      </c>
      <c r="K11180" s="72" t="s">
        <v>168</v>
      </c>
      <c r="L11180" s="72" t="s">
        <v>744</v>
      </c>
      <c r="M11180" s="72"/>
    </row>
    <row r="11181" spans="2:13" x14ac:dyDescent="0.25">
      <c r="B11181" s="72" t="s">
        <v>143</v>
      </c>
      <c r="C11181" s="72" t="s">
        <v>144</v>
      </c>
      <c r="D11181" s="72" t="s">
        <v>12</v>
      </c>
      <c r="E11181" s="72" t="s">
        <v>199</v>
      </c>
      <c r="F11181" s="73">
        <v>27549</v>
      </c>
      <c r="G11181" s="72" t="s">
        <v>14</v>
      </c>
      <c r="H11181" s="72" t="s">
        <v>155</v>
      </c>
      <c r="I11181" s="72" t="s">
        <v>16</v>
      </c>
      <c r="J11181" s="72" t="s">
        <v>18</v>
      </c>
      <c r="K11181" s="72" t="s">
        <v>33</v>
      </c>
      <c r="L11181" s="72" t="s">
        <v>596</v>
      </c>
      <c r="M11181" s="72"/>
    </row>
    <row r="11182" spans="2:13" x14ac:dyDescent="0.25">
      <c r="B11182" s="72" t="s">
        <v>143</v>
      </c>
      <c r="C11182" s="72" t="s">
        <v>144</v>
      </c>
      <c r="D11182" s="72" t="s">
        <v>12</v>
      </c>
      <c r="E11182" s="72" t="s">
        <v>219</v>
      </c>
      <c r="F11182" s="73">
        <v>4</v>
      </c>
      <c r="G11182" s="72" t="s">
        <v>14</v>
      </c>
      <c r="H11182" s="72" t="s">
        <v>155</v>
      </c>
      <c r="I11182" s="72" t="s">
        <v>16</v>
      </c>
      <c r="J11182" s="72" t="s">
        <v>18</v>
      </c>
      <c r="K11182" s="72" t="s">
        <v>33</v>
      </c>
      <c r="L11182" s="72" t="s">
        <v>802</v>
      </c>
      <c r="M11182" s="72"/>
    </row>
    <row r="11183" spans="2:13" x14ac:dyDescent="0.25">
      <c r="B11183" s="72" t="s">
        <v>143</v>
      </c>
      <c r="C11183" s="72" t="s">
        <v>144</v>
      </c>
      <c r="D11183" s="72" t="s">
        <v>12</v>
      </c>
      <c r="E11183" s="72" t="s">
        <v>242</v>
      </c>
      <c r="F11183" s="73">
        <v>-8130</v>
      </c>
      <c r="G11183" s="72" t="s">
        <v>14</v>
      </c>
      <c r="H11183" s="72" t="s">
        <v>155</v>
      </c>
      <c r="I11183" s="72" t="s">
        <v>16</v>
      </c>
      <c r="J11183" s="72" t="s">
        <v>18</v>
      </c>
      <c r="K11183" s="72" t="s">
        <v>33</v>
      </c>
      <c r="L11183" s="72" t="s">
        <v>551</v>
      </c>
      <c r="M11183" s="72"/>
    </row>
    <row r="11184" spans="2:13" x14ac:dyDescent="0.25">
      <c r="B11184" s="72" t="s">
        <v>143</v>
      </c>
      <c r="C11184" s="72" t="s">
        <v>144</v>
      </c>
      <c r="D11184" s="72" t="s">
        <v>12</v>
      </c>
      <c r="E11184" s="72" t="s">
        <v>328</v>
      </c>
      <c r="F11184" s="73">
        <v>39341</v>
      </c>
      <c r="G11184" s="72" t="s">
        <v>14</v>
      </c>
      <c r="H11184" s="72" t="s">
        <v>155</v>
      </c>
      <c r="I11184" s="72" t="s">
        <v>136</v>
      </c>
      <c r="J11184" s="72" t="s">
        <v>18</v>
      </c>
      <c r="K11184" s="72" t="s">
        <v>21</v>
      </c>
      <c r="L11184" s="72" t="s">
        <v>457</v>
      </c>
      <c r="M11184" s="72" t="s">
        <v>203</v>
      </c>
    </row>
    <row r="11185" spans="2:13" x14ac:dyDescent="0.25">
      <c r="B11185" s="72" t="s">
        <v>143</v>
      </c>
      <c r="C11185" s="72" t="s">
        <v>144</v>
      </c>
      <c r="D11185" s="72" t="s">
        <v>12</v>
      </c>
      <c r="E11185" s="72" t="s">
        <v>188</v>
      </c>
      <c r="F11185" s="73">
        <v>2563971</v>
      </c>
      <c r="G11185" s="72" t="s">
        <v>14</v>
      </c>
      <c r="H11185" s="72" t="s">
        <v>15</v>
      </c>
      <c r="I11185" s="72" t="s">
        <v>16</v>
      </c>
      <c r="J11185" s="72" t="s">
        <v>18</v>
      </c>
      <c r="K11185" s="72" t="s">
        <v>33</v>
      </c>
      <c r="L11185" s="72" t="s">
        <v>228</v>
      </c>
      <c r="M11185" s="72" t="s">
        <v>191</v>
      </c>
    </row>
    <row r="11186" spans="2:13" x14ac:dyDescent="0.25">
      <c r="B11186" s="72" t="s">
        <v>143</v>
      </c>
      <c r="C11186" s="72" t="s">
        <v>144</v>
      </c>
      <c r="D11186" s="72" t="s">
        <v>12</v>
      </c>
      <c r="E11186" s="72" t="s">
        <v>152</v>
      </c>
      <c r="F11186" s="73">
        <v>-2394</v>
      </c>
      <c r="G11186" s="72" t="s">
        <v>14</v>
      </c>
      <c r="H11186" s="72" t="s">
        <v>15</v>
      </c>
      <c r="I11186" s="72" t="s">
        <v>16</v>
      </c>
      <c r="J11186" s="72" t="s">
        <v>18</v>
      </c>
      <c r="K11186" s="72" t="s">
        <v>24</v>
      </c>
      <c r="L11186" s="72" t="s">
        <v>860</v>
      </c>
      <c r="M11186" s="72"/>
    </row>
    <row r="11187" spans="2:13" x14ac:dyDescent="0.25">
      <c r="B11187" s="72" t="s">
        <v>143</v>
      </c>
      <c r="C11187" s="72" t="s">
        <v>144</v>
      </c>
      <c r="D11187" s="72" t="s">
        <v>12</v>
      </c>
      <c r="E11187" s="72" t="s">
        <v>282</v>
      </c>
      <c r="F11187" s="73">
        <v>-179</v>
      </c>
      <c r="G11187" s="72" t="s">
        <v>14</v>
      </c>
      <c r="H11187" s="72" t="s">
        <v>15</v>
      </c>
      <c r="I11187" s="72" t="s">
        <v>16</v>
      </c>
      <c r="J11187" s="72" t="s">
        <v>18</v>
      </c>
      <c r="K11187" s="72" t="s">
        <v>33</v>
      </c>
      <c r="L11187" s="72" t="s">
        <v>359</v>
      </c>
      <c r="M11187" s="72"/>
    </row>
    <row r="11188" spans="2:13" x14ac:dyDescent="0.25">
      <c r="B11188" s="72" t="s">
        <v>143</v>
      </c>
      <c r="C11188" s="72" t="s">
        <v>144</v>
      </c>
      <c r="D11188" s="72" t="s">
        <v>12</v>
      </c>
      <c r="E11188" s="72" t="s">
        <v>160</v>
      </c>
      <c r="F11188" s="73">
        <v>581723</v>
      </c>
      <c r="G11188" s="72" t="s">
        <v>14</v>
      </c>
      <c r="H11188" s="72" t="s">
        <v>155</v>
      </c>
      <c r="I11188" s="72" t="s">
        <v>16</v>
      </c>
      <c r="J11188" s="72" t="s">
        <v>18</v>
      </c>
      <c r="K11188" s="72" t="s">
        <v>33</v>
      </c>
      <c r="L11188" s="72" t="s">
        <v>301</v>
      </c>
      <c r="M11188" s="72" t="s">
        <v>248</v>
      </c>
    </row>
    <row r="11189" spans="2:13" x14ac:dyDescent="0.25">
      <c r="B11189" s="72" t="s">
        <v>143</v>
      </c>
      <c r="C11189" s="72" t="s">
        <v>144</v>
      </c>
      <c r="D11189" s="72" t="s">
        <v>12</v>
      </c>
      <c r="E11189" s="72" t="s">
        <v>240</v>
      </c>
      <c r="F11189" s="73">
        <v>-12706</v>
      </c>
      <c r="G11189" s="72" t="s">
        <v>14</v>
      </c>
      <c r="H11189" s="72" t="s">
        <v>15</v>
      </c>
      <c r="I11189" s="72" t="s">
        <v>16</v>
      </c>
      <c r="J11189" s="72" t="s">
        <v>18</v>
      </c>
      <c r="K11189" s="72" t="s">
        <v>147</v>
      </c>
      <c r="L11189" s="72" t="s">
        <v>553</v>
      </c>
      <c r="M11189" s="72"/>
    </row>
    <row r="11190" spans="2:13" x14ac:dyDescent="0.25">
      <c r="B11190" s="72" t="s">
        <v>143</v>
      </c>
      <c r="C11190" s="72" t="s">
        <v>144</v>
      </c>
      <c r="D11190" s="72" t="s">
        <v>12</v>
      </c>
      <c r="E11190" s="72" t="s">
        <v>152</v>
      </c>
      <c r="F11190" s="73">
        <v>-6</v>
      </c>
      <c r="G11190" s="72" t="s">
        <v>14</v>
      </c>
      <c r="H11190" s="72" t="s">
        <v>15</v>
      </c>
      <c r="I11190" s="72" t="s">
        <v>16</v>
      </c>
      <c r="J11190" s="72" t="s">
        <v>371</v>
      </c>
      <c r="K11190" s="72" t="s">
        <v>147</v>
      </c>
      <c r="L11190" s="72" t="s">
        <v>607</v>
      </c>
      <c r="M11190" s="72"/>
    </row>
    <row r="11191" spans="2:13" x14ac:dyDescent="0.25">
      <c r="B11191" s="72" t="s">
        <v>143</v>
      </c>
      <c r="C11191" s="72" t="s">
        <v>144</v>
      </c>
      <c r="D11191" s="72" t="s">
        <v>12</v>
      </c>
      <c r="E11191" s="72" t="s">
        <v>175</v>
      </c>
      <c r="F11191" s="73">
        <v>-189415</v>
      </c>
      <c r="G11191" s="72" t="s">
        <v>14</v>
      </c>
      <c r="H11191" s="72" t="s">
        <v>15</v>
      </c>
      <c r="I11191" s="72" t="s">
        <v>16</v>
      </c>
      <c r="J11191" s="72" t="s">
        <v>18</v>
      </c>
      <c r="K11191" s="72" t="s">
        <v>161</v>
      </c>
      <c r="L11191" s="72" t="s">
        <v>375</v>
      </c>
      <c r="M11191" s="72"/>
    </row>
    <row r="11192" spans="2:13" x14ac:dyDescent="0.25">
      <c r="B11192" s="72" t="s">
        <v>143</v>
      </c>
      <c r="C11192" s="72" t="s">
        <v>144</v>
      </c>
      <c r="D11192" s="72" t="s">
        <v>12</v>
      </c>
      <c r="E11192" s="72" t="s">
        <v>242</v>
      </c>
      <c r="F11192" s="73">
        <v>-3552</v>
      </c>
      <c r="G11192" s="72" t="s">
        <v>14</v>
      </c>
      <c r="H11192" s="72" t="s">
        <v>15</v>
      </c>
      <c r="I11192" s="72" t="s">
        <v>16</v>
      </c>
      <c r="J11192" s="72" t="s">
        <v>18</v>
      </c>
      <c r="K11192" s="72" t="s">
        <v>33</v>
      </c>
      <c r="L11192" s="72" t="s">
        <v>207</v>
      </c>
      <c r="M11192" s="72"/>
    </row>
    <row r="11193" spans="2:13" x14ac:dyDescent="0.25">
      <c r="B11193" s="72" t="s">
        <v>143</v>
      </c>
      <c r="C11193" s="72" t="s">
        <v>144</v>
      </c>
      <c r="D11193" s="72" t="s">
        <v>12</v>
      </c>
      <c r="E11193" s="72" t="s">
        <v>280</v>
      </c>
      <c r="F11193" s="73">
        <v>52533</v>
      </c>
      <c r="G11193" s="72" t="s">
        <v>14</v>
      </c>
      <c r="H11193" s="72" t="s">
        <v>15</v>
      </c>
      <c r="I11193" s="72" t="s">
        <v>16</v>
      </c>
      <c r="J11193" s="72" t="s">
        <v>18</v>
      </c>
      <c r="K11193" s="72" t="s">
        <v>21</v>
      </c>
      <c r="L11193" s="72" t="s">
        <v>272</v>
      </c>
      <c r="M11193" s="72" t="s">
        <v>159</v>
      </c>
    </row>
    <row r="11194" spans="2:13" x14ac:dyDescent="0.25">
      <c r="B11194" s="72" t="s">
        <v>143</v>
      </c>
      <c r="C11194" s="72" t="s">
        <v>144</v>
      </c>
      <c r="D11194" s="72" t="s">
        <v>12</v>
      </c>
      <c r="E11194" s="72" t="s">
        <v>145</v>
      </c>
      <c r="F11194" s="73">
        <v>-278</v>
      </c>
      <c r="G11194" s="72" t="s">
        <v>14</v>
      </c>
      <c r="H11194" s="72" t="s">
        <v>15</v>
      </c>
      <c r="I11194" s="72" t="s">
        <v>136</v>
      </c>
      <c r="J11194" s="72" t="s">
        <v>18</v>
      </c>
      <c r="K11194" s="72" t="s">
        <v>147</v>
      </c>
      <c r="L11194" s="72" t="s">
        <v>498</v>
      </c>
      <c r="M11194" s="72"/>
    </row>
    <row r="11195" spans="2:13" x14ac:dyDescent="0.25">
      <c r="B11195" s="72" t="s">
        <v>143</v>
      </c>
      <c r="C11195" s="72" t="s">
        <v>144</v>
      </c>
      <c r="D11195" s="72" t="s">
        <v>12</v>
      </c>
      <c r="E11195" s="72" t="s">
        <v>227</v>
      </c>
      <c r="F11195" s="73">
        <v>3502</v>
      </c>
      <c r="G11195" s="72" t="s">
        <v>14</v>
      </c>
      <c r="H11195" s="72" t="s">
        <v>155</v>
      </c>
      <c r="I11195" s="72" t="s">
        <v>16</v>
      </c>
      <c r="J11195" s="72" t="s">
        <v>18</v>
      </c>
      <c r="K11195" s="72" t="s">
        <v>33</v>
      </c>
      <c r="L11195" s="72" t="s">
        <v>742</v>
      </c>
      <c r="M11195" s="72" t="s">
        <v>163</v>
      </c>
    </row>
    <row r="11196" spans="2:13" x14ac:dyDescent="0.25">
      <c r="B11196" s="72" t="s">
        <v>143</v>
      </c>
      <c r="C11196" s="72" t="s">
        <v>144</v>
      </c>
      <c r="D11196" s="72" t="s">
        <v>12</v>
      </c>
      <c r="E11196" s="72" t="s">
        <v>188</v>
      </c>
      <c r="F11196" s="73">
        <v>354662</v>
      </c>
      <c r="G11196" s="72" t="s">
        <v>14</v>
      </c>
      <c r="H11196" s="72" t="s">
        <v>15</v>
      </c>
      <c r="I11196" s="72" t="s">
        <v>16</v>
      </c>
      <c r="J11196" s="72" t="s">
        <v>18</v>
      </c>
      <c r="K11196" s="72" t="s">
        <v>147</v>
      </c>
      <c r="L11196" s="72" t="s">
        <v>466</v>
      </c>
      <c r="M11196" s="72" t="s">
        <v>191</v>
      </c>
    </row>
    <row r="11197" spans="2:13" x14ac:dyDescent="0.25">
      <c r="B11197" s="72" t="s">
        <v>143</v>
      </c>
      <c r="C11197" s="72" t="s">
        <v>144</v>
      </c>
      <c r="D11197" s="72" t="s">
        <v>12</v>
      </c>
      <c r="E11197" s="72" t="s">
        <v>160</v>
      </c>
      <c r="F11197" s="73">
        <v>85293</v>
      </c>
      <c r="G11197" s="72" t="s">
        <v>14</v>
      </c>
      <c r="H11197" s="72" t="s">
        <v>155</v>
      </c>
      <c r="I11197" s="72" t="s">
        <v>16</v>
      </c>
      <c r="J11197" s="72" t="s">
        <v>18</v>
      </c>
      <c r="K11197" s="72" t="s">
        <v>33</v>
      </c>
      <c r="L11197" s="72" t="s">
        <v>429</v>
      </c>
      <c r="M11197" s="72" t="s">
        <v>163</v>
      </c>
    </row>
    <row r="11198" spans="2:13" x14ac:dyDescent="0.25">
      <c r="B11198" s="72" t="s">
        <v>143</v>
      </c>
      <c r="C11198" s="72" t="s">
        <v>144</v>
      </c>
      <c r="D11198" s="72" t="s">
        <v>12</v>
      </c>
      <c r="E11198" s="72" t="s">
        <v>282</v>
      </c>
      <c r="F11198" s="73">
        <v>-4316</v>
      </c>
      <c r="G11198" s="72" t="s">
        <v>14</v>
      </c>
      <c r="H11198" s="72" t="s">
        <v>15</v>
      </c>
      <c r="I11198" s="72" t="s">
        <v>16</v>
      </c>
      <c r="J11198" s="72" t="s">
        <v>18</v>
      </c>
      <c r="K11198" s="72" t="s">
        <v>24</v>
      </c>
      <c r="L11198" s="72" t="s">
        <v>448</v>
      </c>
      <c r="M11198" s="72"/>
    </row>
    <row r="11199" spans="2:13" x14ac:dyDescent="0.25">
      <c r="B11199" s="72" t="s">
        <v>143</v>
      </c>
      <c r="C11199" s="72" t="s">
        <v>144</v>
      </c>
      <c r="D11199" s="72" t="s">
        <v>12</v>
      </c>
      <c r="E11199" s="72" t="s">
        <v>219</v>
      </c>
      <c r="F11199" s="73">
        <v>880027</v>
      </c>
      <c r="G11199" s="72" t="s">
        <v>14</v>
      </c>
      <c r="H11199" s="72" t="s">
        <v>155</v>
      </c>
      <c r="I11199" s="72" t="s">
        <v>16</v>
      </c>
      <c r="J11199" s="72" t="s">
        <v>18</v>
      </c>
      <c r="K11199" s="72" t="s">
        <v>33</v>
      </c>
      <c r="L11199" s="72" t="s">
        <v>436</v>
      </c>
      <c r="M11199" s="72"/>
    </row>
    <row r="11200" spans="2:13" x14ac:dyDescent="0.25">
      <c r="B11200" s="72" t="s">
        <v>143</v>
      </c>
      <c r="C11200" s="72" t="s">
        <v>144</v>
      </c>
      <c r="D11200" s="72" t="s">
        <v>12</v>
      </c>
      <c r="E11200" s="72" t="s">
        <v>188</v>
      </c>
      <c r="F11200" s="73">
        <v>49523579</v>
      </c>
      <c r="G11200" s="72" t="s">
        <v>14</v>
      </c>
      <c r="H11200" s="72" t="s">
        <v>15</v>
      </c>
      <c r="I11200" s="72" t="s">
        <v>16</v>
      </c>
      <c r="J11200" s="72" t="s">
        <v>18</v>
      </c>
      <c r="K11200" s="72" t="s">
        <v>184</v>
      </c>
      <c r="L11200" s="72" t="s">
        <v>336</v>
      </c>
      <c r="M11200" s="72" t="s">
        <v>163</v>
      </c>
    </row>
    <row r="11201" spans="2:13" x14ac:dyDescent="0.25">
      <c r="B11201" s="72" t="s">
        <v>143</v>
      </c>
      <c r="C11201" s="72" t="s">
        <v>144</v>
      </c>
      <c r="D11201" s="72" t="s">
        <v>12</v>
      </c>
      <c r="E11201" s="72" t="s">
        <v>157</v>
      </c>
      <c r="F11201" s="73">
        <v>1589087</v>
      </c>
      <c r="G11201" s="72" t="s">
        <v>14</v>
      </c>
      <c r="H11201" s="72" t="s">
        <v>155</v>
      </c>
      <c r="I11201" s="72" t="s">
        <v>16</v>
      </c>
      <c r="J11201" s="72" t="s">
        <v>18</v>
      </c>
      <c r="K11201" s="72" t="s">
        <v>33</v>
      </c>
      <c r="L11201" s="72" t="s">
        <v>490</v>
      </c>
      <c r="M11201" s="72" t="s">
        <v>334</v>
      </c>
    </row>
    <row r="11202" spans="2:13" x14ac:dyDescent="0.25">
      <c r="B11202" s="72" t="s">
        <v>143</v>
      </c>
      <c r="C11202" s="72" t="s">
        <v>144</v>
      </c>
      <c r="D11202" s="72" t="s">
        <v>12</v>
      </c>
      <c r="E11202" s="72" t="s">
        <v>145</v>
      </c>
      <c r="F11202" s="73">
        <v>-176</v>
      </c>
      <c r="G11202" s="72" t="s">
        <v>14</v>
      </c>
      <c r="H11202" s="72" t="s">
        <v>155</v>
      </c>
      <c r="I11202" s="72" t="s">
        <v>16</v>
      </c>
      <c r="J11202" s="72" t="s">
        <v>18</v>
      </c>
      <c r="K11202" s="72" t="s">
        <v>33</v>
      </c>
      <c r="L11202" s="72" t="s">
        <v>250</v>
      </c>
      <c r="M11202" s="72"/>
    </row>
    <row r="11203" spans="2:13" x14ac:dyDescent="0.25">
      <c r="B11203" s="72" t="s">
        <v>143</v>
      </c>
      <c r="C11203" s="72" t="s">
        <v>144</v>
      </c>
      <c r="D11203" s="72" t="s">
        <v>12</v>
      </c>
      <c r="E11203" s="72" t="s">
        <v>170</v>
      </c>
      <c r="F11203" s="73">
        <v>16200401</v>
      </c>
      <c r="G11203" s="72" t="s">
        <v>14</v>
      </c>
      <c r="H11203" s="72" t="s">
        <v>15</v>
      </c>
      <c r="I11203" s="72" t="s">
        <v>16</v>
      </c>
      <c r="J11203" s="72" t="s">
        <v>18</v>
      </c>
      <c r="K11203" s="72" t="s">
        <v>147</v>
      </c>
      <c r="L11203" s="72" t="s">
        <v>295</v>
      </c>
      <c r="M11203" s="72" t="s">
        <v>186</v>
      </c>
    </row>
    <row r="11204" spans="2:13" x14ac:dyDescent="0.25">
      <c r="B11204" s="72" t="s">
        <v>143</v>
      </c>
      <c r="C11204" s="72" t="s">
        <v>144</v>
      </c>
      <c r="D11204" s="72" t="s">
        <v>12</v>
      </c>
      <c r="E11204" s="72" t="s">
        <v>646</v>
      </c>
      <c r="F11204" s="73">
        <v>10</v>
      </c>
      <c r="G11204" s="72" t="s">
        <v>14</v>
      </c>
      <c r="H11204" s="72" t="s">
        <v>15</v>
      </c>
      <c r="I11204" s="72" t="s">
        <v>16</v>
      </c>
      <c r="J11204" s="72" t="s">
        <v>18</v>
      </c>
      <c r="K11204" s="72" t="s">
        <v>184</v>
      </c>
      <c r="L11204" s="72" t="s">
        <v>336</v>
      </c>
      <c r="M11204" s="72"/>
    </row>
    <row r="11205" spans="2:13" x14ac:dyDescent="0.25">
      <c r="B11205" s="72" t="s">
        <v>143</v>
      </c>
      <c r="C11205" s="72" t="s">
        <v>144</v>
      </c>
      <c r="D11205" s="72" t="s">
        <v>12</v>
      </c>
      <c r="E11205" s="72" t="s">
        <v>229</v>
      </c>
      <c r="F11205" s="73">
        <v>-2571</v>
      </c>
      <c r="G11205" s="72" t="s">
        <v>14</v>
      </c>
      <c r="H11205" s="72" t="s">
        <v>155</v>
      </c>
      <c r="I11205" s="72" t="s">
        <v>16</v>
      </c>
      <c r="J11205" s="72" t="s">
        <v>18</v>
      </c>
      <c r="K11205" s="72" t="s">
        <v>33</v>
      </c>
      <c r="L11205" s="72" t="s">
        <v>516</v>
      </c>
      <c r="M11205" s="72"/>
    </row>
    <row r="11206" spans="2:13" x14ac:dyDescent="0.25">
      <c r="B11206" s="72" t="s">
        <v>143</v>
      </c>
      <c r="C11206" s="72" t="s">
        <v>144</v>
      </c>
      <c r="D11206" s="72" t="s">
        <v>12</v>
      </c>
      <c r="E11206" s="72" t="s">
        <v>152</v>
      </c>
      <c r="F11206" s="73">
        <v>-33885</v>
      </c>
      <c r="G11206" s="72" t="s">
        <v>14</v>
      </c>
      <c r="H11206" s="72" t="s">
        <v>15</v>
      </c>
      <c r="I11206" s="72" t="s">
        <v>16</v>
      </c>
      <c r="J11206" s="72" t="s">
        <v>18</v>
      </c>
      <c r="K11206" s="72" t="s">
        <v>33</v>
      </c>
      <c r="L11206" s="72" t="s">
        <v>261</v>
      </c>
      <c r="M11206" s="72"/>
    </row>
    <row r="11207" spans="2:13" x14ac:dyDescent="0.25">
      <c r="B11207" s="72" t="s">
        <v>143</v>
      </c>
      <c r="C11207" s="72" t="s">
        <v>144</v>
      </c>
      <c r="D11207" s="72" t="s">
        <v>12</v>
      </c>
      <c r="E11207" s="72" t="s">
        <v>328</v>
      </c>
      <c r="F11207" s="73">
        <v>43912</v>
      </c>
      <c r="G11207" s="72" t="s">
        <v>14</v>
      </c>
      <c r="H11207" s="72" t="s">
        <v>155</v>
      </c>
      <c r="I11207" s="72" t="s">
        <v>136</v>
      </c>
      <c r="J11207" s="72" t="s">
        <v>18</v>
      </c>
      <c r="K11207" s="72" t="s">
        <v>21</v>
      </c>
      <c r="L11207" s="72" t="s">
        <v>352</v>
      </c>
      <c r="M11207" s="72" t="s">
        <v>159</v>
      </c>
    </row>
    <row r="11208" spans="2:13" x14ac:dyDescent="0.25">
      <c r="B11208" s="72" t="s">
        <v>143</v>
      </c>
      <c r="C11208" s="72" t="s">
        <v>144</v>
      </c>
      <c r="D11208" s="72" t="s">
        <v>12</v>
      </c>
      <c r="E11208" s="72" t="s">
        <v>145</v>
      </c>
      <c r="F11208" s="73">
        <v>-1</v>
      </c>
      <c r="G11208" s="72" t="s">
        <v>14</v>
      </c>
      <c r="H11208" s="72" t="s">
        <v>15</v>
      </c>
      <c r="I11208" s="72" t="s">
        <v>16</v>
      </c>
      <c r="J11208" s="72" t="s">
        <v>18</v>
      </c>
      <c r="K11208" s="72" t="s">
        <v>24</v>
      </c>
      <c r="L11208" s="72" t="s">
        <v>415</v>
      </c>
      <c r="M11208" s="72"/>
    </row>
    <row r="11209" spans="2:13" x14ac:dyDescent="0.25">
      <c r="B11209" s="72" t="s">
        <v>143</v>
      </c>
      <c r="C11209" s="72" t="s">
        <v>144</v>
      </c>
      <c r="D11209" s="72" t="s">
        <v>12</v>
      </c>
      <c r="E11209" s="72" t="s">
        <v>145</v>
      </c>
      <c r="F11209" s="73">
        <v>-3391</v>
      </c>
      <c r="G11209" s="72" t="s">
        <v>14</v>
      </c>
      <c r="H11209" s="72" t="s">
        <v>15</v>
      </c>
      <c r="I11209" s="72" t="s">
        <v>16</v>
      </c>
      <c r="J11209" s="72" t="s">
        <v>18</v>
      </c>
      <c r="K11209" s="72" t="s">
        <v>267</v>
      </c>
      <c r="L11209" s="72" t="s">
        <v>659</v>
      </c>
      <c r="M11209" s="72"/>
    </row>
    <row r="11210" spans="2:13" x14ac:dyDescent="0.25">
      <c r="B11210" s="72" t="s">
        <v>143</v>
      </c>
      <c r="C11210" s="72" t="s">
        <v>144</v>
      </c>
      <c r="D11210" s="72" t="s">
        <v>12</v>
      </c>
      <c r="E11210" s="72" t="s">
        <v>229</v>
      </c>
      <c r="F11210" s="73">
        <v>-26140</v>
      </c>
      <c r="G11210" s="72" t="s">
        <v>14</v>
      </c>
      <c r="H11210" s="72" t="s">
        <v>155</v>
      </c>
      <c r="I11210" s="72" t="s">
        <v>16</v>
      </c>
      <c r="J11210" s="72" t="s">
        <v>18</v>
      </c>
      <c r="K11210" s="72" t="s">
        <v>267</v>
      </c>
      <c r="L11210" s="72" t="s">
        <v>648</v>
      </c>
      <c r="M11210" s="72"/>
    </row>
    <row r="11211" spans="2:13" x14ac:dyDescent="0.25">
      <c r="B11211" s="72" t="s">
        <v>143</v>
      </c>
      <c r="C11211" s="72" t="s">
        <v>144</v>
      </c>
      <c r="D11211" s="72" t="s">
        <v>12</v>
      </c>
      <c r="E11211" s="72" t="s">
        <v>188</v>
      </c>
      <c r="F11211" s="73">
        <v>157853</v>
      </c>
      <c r="G11211" s="72" t="s">
        <v>14</v>
      </c>
      <c r="H11211" s="72" t="s">
        <v>15</v>
      </c>
      <c r="I11211" s="72" t="s">
        <v>16</v>
      </c>
      <c r="J11211" s="72" t="s">
        <v>18</v>
      </c>
      <c r="K11211" s="72" t="s">
        <v>33</v>
      </c>
      <c r="L11211" s="72" t="s">
        <v>359</v>
      </c>
      <c r="M11211" s="72" t="s">
        <v>151</v>
      </c>
    </row>
    <row r="11212" spans="2:13" x14ac:dyDescent="0.25">
      <c r="B11212" s="72" t="s">
        <v>143</v>
      </c>
      <c r="C11212" s="72" t="s">
        <v>144</v>
      </c>
      <c r="D11212" s="72" t="s">
        <v>12</v>
      </c>
      <c r="E11212" s="72" t="s">
        <v>292</v>
      </c>
      <c r="F11212" s="73">
        <v>1065059</v>
      </c>
      <c r="G11212" s="72" t="s">
        <v>14</v>
      </c>
      <c r="H11212" s="72" t="s">
        <v>15</v>
      </c>
      <c r="I11212" s="72" t="s">
        <v>16</v>
      </c>
      <c r="J11212" s="72" t="s">
        <v>18</v>
      </c>
      <c r="K11212" s="72" t="s">
        <v>147</v>
      </c>
      <c r="L11212" s="72" t="s">
        <v>527</v>
      </c>
      <c r="M11212" s="72" t="s">
        <v>424</v>
      </c>
    </row>
    <row r="11213" spans="2:13" x14ac:dyDescent="0.25">
      <c r="B11213" s="72" t="s">
        <v>143</v>
      </c>
      <c r="C11213" s="72" t="s">
        <v>144</v>
      </c>
      <c r="D11213" s="72" t="s">
        <v>12</v>
      </c>
      <c r="E11213" s="72" t="s">
        <v>282</v>
      </c>
      <c r="F11213" s="73">
        <v>-3973</v>
      </c>
      <c r="G11213" s="72" t="s">
        <v>14</v>
      </c>
      <c r="H11213" s="72" t="s">
        <v>155</v>
      </c>
      <c r="I11213" s="72" t="s">
        <v>16</v>
      </c>
      <c r="J11213" s="72" t="s">
        <v>18</v>
      </c>
      <c r="K11213" s="72" t="s">
        <v>33</v>
      </c>
      <c r="L11213" s="72" t="s">
        <v>316</v>
      </c>
      <c r="M11213" s="72"/>
    </row>
    <row r="11214" spans="2:13" x14ac:dyDescent="0.25">
      <c r="B11214" s="72" t="s">
        <v>143</v>
      </c>
      <c r="C11214" s="72" t="s">
        <v>144</v>
      </c>
      <c r="D11214" s="72" t="s">
        <v>12</v>
      </c>
      <c r="E11214" s="72" t="s">
        <v>145</v>
      </c>
      <c r="F11214" s="73">
        <v>-51408</v>
      </c>
      <c r="G11214" s="72" t="s">
        <v>14</v>
      </c>
      <c r="H11214" s="72" t="s">
        <v>15</v>
      </c>
      <c r="I11214" s="72" t="s">
        <v>16</v>
      </c>
      <c r="J11214" s="72" t="s">
        <v>18</v>
      </c>
      <c r="K11214" s="72" t="s">
        <v>189</v>
      </c>
      <c r="L11214" s="72" t="s">
        <v>486</v>
      </c>
      <c r="M11214" s="72"/>
    </row>
    <row r="11215" spans="2:13" x14ac:dyDescent="0.25">
      <c r="B11215" s="72" t="s">
        <v>143</v>
      </c>
      <c r="C11215" s="72" t="s">
        <v>144</v>
      </c>
      <c r="D11215" s="72" t="s">
        <v>12</v>
      </c>
      <c r="E11215" s="72" t="s">
        <v>188</v>
      </c>
      <c r="F11215" s="73">
        <v>1059879</v>
      </c>
      <c r="G11215" s="72" t="s">
        <v>14</v>
      </c>
      <c r="H11215" s="72" t="s">
        <v>155</v>
      </c>
      <c r="I11215" s="72" t="s">
        <v>16</v>
      </c>
      <c r="J11215" s="72" t="s">
        <v>18</v>
      </c>
      <c r="K11215" s="72" t="s">
        <v>33</v>
      </c>
      <c r="L11215" s="72" t="s">
        <v>737</v>
      </c>
      <c r="M11215" s="72" t="s">
        <v>191</v>
      </c>
    </row>
    <row r="11216" spans="2:13" x14ac:dyDescent="0.25">
      <c r="B11216" s="72" t="s">
        <v>143</v>
      </c>
      <c r="C11216" s="72" t="s">
        <v>144</v>
      </c>
      <c r="D11216" s="72" t="s">
        <v>12</v>
      </c>
      <c r="E11216" s="72" t="s">
        <v>197</v>
      </c>
      <c r="F11216" s="73">
        <v>344261</v>
      </c>
      <c r="G11216" s="72" t="s">
        <v>14</v>
      </c>
      <c r="H11216" s="72" t="s">
        <v>15</v>
      </c>
      <c r="I11216" s="72" t="s">
        <v>16</v>
      </c>
      <c r="J11216" s="72" t="s">
        <v>18</v>
      </c>
      <c r="K11216" s="72" t="s">
        <v>184</v>
      </c>
      <c r="L11216" s="72" t="s">
        <v>539</v>
      </c>
      <c r="M11216" s="72" t="s">
        <v>163</v>
      </c>
    </row>
    <row r="11217" spans="2:13" x14ac:dyDescent="0.25">
      <c r="B11217" s="72" t="s">
        <v>143</v>
      </c>
      <c r="C11217" s="72" t="s">
        <v>144</v>
      </c>
      <c r="D11217" s="72" t="s">
        <v>12</v>
      </c>
      <c r="E11217" s="72" t="s">
        <v>188</v>
      </c>
      <c r="F11217" s="73">
        <v>117178</v>
      </c>
      <c r="G11217" s="72" t="s">
        <v>14</v>
      </c>
      <c r="H11217" s="72" t="s">
        <v>155</v>
      </c>
      <c r="I11217" s="72" t="s">
        <v>16</v>
      </c>
      <c r="J11217" s="72" t="s">
        <v>18</v>
      </c>
      <c r="K11217" s="72" t="s">
        <v>269</v>
      </c>
      <c r="L11217" s="72" t="s">
        <v>687</v>
      </c>
      <c r="M11217" s="72" t="s">
        <v>163</v>
      </c>
    </row>
    <row r="11218" spans="2:13" x14ac:dyDescent="0.25">
      <c r="B11218" s="72" t="s">
        <v>143</v>
      </c>
      <c r="C11218" s="72" t="s">
        <v>144</v>
      </c>
      <c r="D11218" s="72" t="s">
        <v>12</v>
      </c>
      <c r="E11218" s="72" t="s">
        <v>181</v>
      </c>
      <c r="F11218" s="73">
        <v>-51</v>
      </c>
      <c r="G11218" s="72" t="s">
        <v>14</v>
      </c>
      <c r="H11218" s="72" t="s">
        <v>15</v>
      </c>
      <c r="I11218" s="72" t="s">
        <v>16</v>
      </c>
      <c r="J11218" s="72" t="s">
        <v>18</v>
      </c>
      <c r="K11218" s="72" t="s">
        <v>189</v>
      </c>
      <c r="L11218" s="72" t="s">
        <v>486</v>
      </c>
      <c r="M11218" s="72"/>
    </row>
    <row r="11219" spans="2:13" x14ac:dyDescent="0.25">
      <c r="B11219" s="72" t="s">
        <v>143</v>
      </c>
      <c r="C11219" s="72" t="s">
        <v>144</v>
      </c>
      <c r="D11219" s="72" t="s">
        <v>12</v>
      </c>
      <c r="E11219" s="72" t="s">
        <v>154</v>
      </c>
      <c r="F11219" s="73">
        <v>-2542</v>
      </c>
      <c r="G11219" s="72" t="s">
        <v>14</v>
      </c>
      <c r="H11219" s="72" t="s">
        <v>15</v>
      </c>
      <c r="I11219" s="72" t="s">
        <v>16</v>
      </c>
      <c r="J11219" s="72" t="s">
        <v>18</v>
      </c>
      <c r="K11219" s="72" t="s">
        <v>33</v>
      </c>
      <c r="L11219" s="72" t="s">
        <v>360</v>
      </c>
      <c r="M11219" s="72"/>
    </row>
    <row r="11220" spans="2:13" x14ac:dyDescent="0.25">
      <c r="B11220" s="72" t="s">
        <v>143</v>
      </c>
      <c r="C11220" s="72" t="s">
        <v>144</v>
      </c>
      <c r="D11220" s="72" t="s">
        <v>12</v>
      </c>
      <c r="E11220" s="72" t="s">
        <v>229</v>
      </c>
      <c r="F11220" s="73">
        <v>-153</v>
      </c>
      <c r="G11220" s="72" t="s">
        <v>14</v>
      </c>
      <c r="H11220" s="72" t="s">
        <v>15</v>
      </c>
      <c r="I11220" s="72" t="s">
        <v>16</v>
      </c>
      <c r="J11220" s="72" t="s">
        <v>18</v>
      </c>
      <c r="K11220" s="72" t="s">
        <v>165</v>
      </c>
      <c r="L11220" s="72" t="s">
        <v>819</v>
      </c>
      <c r="M11220" s="72"/>
    </row>
    <row r="11221" spans="2:13" x14ac:dyDescent="0.25">
      <c r="B11221" s="72" t="s">
        <v>143</v>
      </c>
      <c r="C11221" s="72" t="s">
        <v>144</v>
      </c>
      <c r="D11221" s="72" t="s">
        <v>12</v>
      </c>
      <c r="E11221" s="72" t="s">
        <v>181</v>
      </c>
      <c r="F11221" s="73">
        <v>-238</v>
      </c>
      <c r="G11221" s="72" t="s">
        <v>14</v>
      </c>
      <c r="H11221" s="72" t="s">
        <v>15</v>
      </c>
      <c r="I11221" s="72" t="s">
        <v>16</v>
      </c>
      <c r="J11221" s="72" t="s">
        <v>18</v>
      </c>
      <c r="K11221" s="72" t="s">
        <v>147</v>
      </c>
      <c r="L11221" s="72" t="s">
        <v>606</v>
      </c>
      <c r="M11221" s="72"/>
    </row>
    <row r="11222" spans="2:13" x14ac:dyDescent="0.25">
      <c r="B11222" s="72" t="s">
        <v>143</v>
      </c>
      <c r="C11222" s="72" t="s">
        <v>144</v>
      </c>
      <c r="D11222" s="72" t="s">
        <v>12</v>
      </c>
      <c r="E11222" s="72" t="s">
        <v>852</v>
      </c>
      <c r="F11222" s="73">
        <v>-12133</v>
      </c>
      <c r="G11222" s="72" t="s">
        <v>14</v>
      </c>
      <c r="H11222" s="72" t="s">
        <v>155</v>
      </c>
      <c r="I11222" s="72" t="s">
        <v>16</v>
      </c>
      <c r="J11222" s="72" t="s">
        <v>18</v>
      </c>
      <c r="K11222" s="72" t="s">
        <v>303</v>
      </c>
      <c r="L11222" s="72" t="s">
        <v>712</v>
      </c>
      <c r="M11222" s="72"/>
    </row>
    <row r="11223" spans="2:13" x14ac:dyDescent="0.25">
      <c r="B11223" s="72" t="s">
        <v>143</v>
      </c>
      <c r="C11223" s="72" t="s">
        <v>144</v>
      </c>
      <c r="D11223" s="72" t="s">
        <v>12</v>
      </c>
      <c r="E11223" s="72" t="s">
        <v>280</v>
      </c>
      <c r="F11223" s="73">
        <v>29443</v>
      </c>
      <c r="G11223" s="72" t="s">
        <v>14</v>
      </c>
      <c r="H11223" s="72" t="s">
        <v>15</v>
      </c>
      <c r="I11223" s="72" t="s">
        <v>16</v>
      </c>
      <c r="J11223" s="72" t="s">
        <v>18</v>
      </c>
      <c r="K11223" s="72" t="s">
        <v>214</v>
      </c>
      <c r="L11223" s="72" t="s">
        <v>599</v>
      </c>
      <c r="M11223" s="72" t="s">
        <v>203</v>
      </c>
    </row>
    <row r="11224" spans="2:13" x14ac:dyDescent="0.25">
      <c r="B11224" s="72" t="s">
        <v>143</v>
      </c>
      <c r="C11224" s="72" t="s">
        <v>144</v>
      </c>
      <c r="D11224" s="72" t="s">
        <v>12</v>
      </c>
      <c r="E11224" s="72" t="s">
        <v>197</v>
      </c>
      <c r="F11224" s="73">
        <v>1484706</v>
      </c>
      <c r="G11224" s="72" t="s">
        <v>14</v>
      </c>
      <c r="H11224" s="72" t="s">
        <v>155</v>
      </c>
      <c r="I11224" s="72" t="s">
        <v>16</v>
      </c>
      <c r="J11224" s="72" t="s">
        <v>18</v>
      </c>
      <c r="K11224" s="72" t="s">
        <v>33</v>
      </c>
      <c r="L11224" s="72" t="s">
        <v>228</v>
      </c>
      <c r="M11224" s="72" t="s">
        <v>163</v>
      </c>
    </row>
    <row r="11225" spans="2:13" x14ac:dyDescent="0.25">
      <c r="B11225" s="72" t="s">
        <v>143</v>
      </c>
      <c r="C11225" s="72" t="s">
        <v>144</v>
      </c>
      <c r="D11225" s="72" t="s">
        <v>12</v>
      </c>
      <c r="E11225" s="72" t="s">
        <v>199</v>
      </c>
      <c r="F11225" s="73">
        <v>14169</v>
      </c>
      <c r="G11225" s="72" t="s">
        <v>14</v>
      </c>
      <c r="H11225" s="72" t="s">
        <v>15</v>
      </c>
      <c r="I11225" s="72" t="s">
        <v>16</v>
      </c>
      <c r="J11225" s="72" t="s">
        <v>18</v>
      </c>
      <c r="K11225" s="72" t="s">
        <v>33</v>
      </c>
      <c r="L11225" s="72" t="s">
        <v>402</v>
      </c>
      <c r="M11225" s="72"/>
    </row>
    <row r="11226" spans="2:13" x14ac:dyDescent="0.25">
      <c r="B11226" s="72" t="s">
        <v>143</v>
      </c>
      <c r="C11226" s="72" t="s">
        <v>144</v>
      </c>
      <c r="D11226" s="72" t="s">
        <v>12</v>
      </c>
      <c r="E11226" s="72" t="s">
        <v>183</v>
      </c>
      <c r="F11226" s="73">
        <v>36271</v>
      </c>
      <c r="G11226" s="72" t="s">
        <v>14</v>
      </c>
      <c r="H11226" s="72" t="s">
        <v>15</v>
      </c>
      <c r="I11226" s="72" t="s">
        <v>16</v>
      </c>
      <c r="J11226" s="72" t="s">
        <v>18</v>
      </c>
      <c r="K11226" s="72" t="s">
        <v>33</v>
      </c>
      <c r="L11226" s="72" t="s">
        <v>403</v>
      </c>
      <c r="M11226" s="72" t="s">
        <v>163</v>
      </c>
    </row>
    <row r="11227" spans="2:13" x14ac:dyDescent="0.25">
      <c r="B11227" s="72" t="s">
        <v>143</v>
      </c>
      <c r="C11227" s="72" t="s">
        <v>144</v>
      </c>
      <c r="D11227" s="72" t="s">
        <v>12</v>
      </c>
      <c r="E11227" s="72" t="s">
        <v>199</v>
      </c>
      <c r="F11227" s="73">
        <v>142</v>
      </c>
      <c r="G11227" s="72" t="s">
        <v>14</v>
      </c>
      <c r="H11227" s="72" t="s">
        <v>15</v>
      </c>
      <c r="I11227" s="72" t="s">
        <v>16</v>
      </c>
      <c r="J11227" s="72" t="s">
        <v>18</v>
      </c>
      <c r="K11227" s="72" t="s">
        <v>184</v>
      </c>
      <c r="L11227" s="72" t="s">
        <v>222</v>
      </c>
      <c r="M11227" s="72"/>
    </row>
    <row r="11228" spans="2:13" x14ac:dyDescent="0.25">
      <c r="B11228" s="72" t="s">
        <v>143</v>
      </c>
      <c r="C11228" s="72" t="s">
        <v>144</v>
      </c>
      <c r="D11228" s="72" t="s">
        <v>12</v>
      </c>
      <c r="E11228" s="72" t="s">
        <v>152</v>
      </c>
      <c r="F11228" s="73">
        <v>-7</v>
      </c>
      <c r="G11228" s="72" t="s">
        <v>14</v>
      </c>
      <c r="H11228" s="72" t="s">
        <v>155</v>
      </c>
      <c r="I11228" s="72" t="s">
        <v>136</v>
      </c>
      <c r="J11228" s="72" t="s">
        <v>18</v>
      </c>
      <c r="K11228" s="72" t="s">
        <v>33</v>
      </c>
      <c r="L11228" s="72" t="s">
        <v>266</v>
      </c>
      <c r="M11228" s="72"/>
    </row>
    <row r="11229" spans="2:13" x14ac:dyDescent="0.25">
      <c r="B11229" s="72" t="s">
        <v>143</v>
      </c>
      <c r="C11229" s="72" t="s">
        <v>144</v>
      </c>
      <c r="D11229" s="72" t="s">
        <v>12</v>
      </c>
      <c r="E11229" s="72" t="s">
        <v>213</v>
      </c>
      <c r="F11229" s="73">
        <v>107</v>
      </c>
      <c r="G11229" s="72" t="s">
        <v>14</v>
      </c>
      <c r="H11229" s="72" t="s">
        <v>15</v>
      </c>
      <c r="I11229" s="72" t="s">
        <v>16</v>
      </c>
      <c r="J11229" s="72" t="s">
        <v>18</v>
      </c>
      <c r="K11229" s="72" t="s">
        <v>147</v>
      </c>
      <c r="L11229" s="72" t="s">
        <v>527</v>
      </c>
      <c r="M11229" s="72" t="s">
        <v>172</v>
      </c>
    </row>
    <row r="11230" spans="2:13" x14ac:dyDescent="0.25">
      <c r="B11230" s="72" t="s">
        <v>143</v>
      </c>
      <c r="C11230" s="72" t="s">
        <v>144</v>
      </c>
      <c r="D11230" s="72" t="s">
        <v>12</v>
      </c>
      <c r="E11230" s="72" t="s">
        <v>149</v>
      </c>
      <c r="F11230" s="73">
        <v>2004317</v>
      </c>
      <c r="G11230" s="72" t="s">
        <v>14</v>
      </c>
      <c r="H11230" s="72" t="s">
        <v>15</v>
      </c>
      <c r="I11230" s="72" t="s">
        <v>16</v>
      </c>
      <c r="J11230" s="72" t="s">
        <v>18</v>
      </c>
      <c r="K11230" s="72" t="s">
        <v>165</v>
      </c>
      <c r="L11230" s="72" t="s">
        <v>243</v>
      </c>
      <c r="M11230" s="72" t="s">
        <v>151</v>
      </c>
    </row>
    <row r="11231" spans="2:13" x14ac:dyDescent="0.25">
      <c r="B11231" s="72" t="s">
        <v>143</v>
      </c>
      <c r="C11231" s="72" t="s">
        <v>144</v>
      </c>
      <c r="D11231" s="72" t="s">
        <v>12</v>
      </c>
      <c r="E11231" s="72" t="s">
        <v>335</v>
      </c>
      <c r="F11231" s="73">
        <v>52499</v>
      </c>
      <c r="G11231" s="72" t="s">
        <v>14</v>
      </c>
      <c r="H11231" s="72" t="s">
        <v>15</v>
      </c>
      <c r="I11231" s="72" t="s">
        <v>16</v>
      </c>
      <c r="J11231" s="72" t="s">
        <v>18</v>
      </c>
      <c r="K11231" s="72" t="s">
        <v>33</v>
      </c>
      <c r="L11231" s="72" t="s">
        <v>420</v>
      </c>
      <c r="M11231" s="72" t="s">
        <v>322</v>
      </c>
    </row>
    <row r="11232" spans="2:13" x14ac:dyDescent="0.25">
      <c r="B11232" s="72" t="s">
        <v>143</v>
      </c>
      <c r="C11232" s="72" t="s">
        <v>144</v>
      </c>
      <c r="D11232" s="72" t="s">
        <v>12</v>
      </c>
      <c r="E11232" s="72" t="s">
        <v>175</v>
      </c>
      <c r="F11232" s="73">
        <v>-472</v>
      </c>
      <c r="G11232" s="72" t="s">
        <v>14</v>
      </c>
      <c r="H11232" s="72" t="s">
        <v>15</v>
      </c>
      <c r="I11232" s="72" t="s">
        <v>16</v>
      </c>
      <c r="J11232" s="72" t="s">
        <v>18</v>
      </c>
      <c r="K11232" s="72" t="s">
        <v>214</v>
      </c>
      <c r="L11232" s="72" t="s">
        <v>699</v>
      </c>
      <c r="M11232" s="72"/>
    </row>
    <row r="11233" spans="2:13" x14ac:dyDescent="0.25">
      <c r="B11233" s="72" t="s">
        <v>143</v>
      </c>
      <c r="C11233" s="72" t="s">
        <v>144</v>
      </c>
      <c r="D11233" s="72" t="s">
        <v>12</v>
      </c>
      <c r="E11233" s="72" t="s">
        <v>219</v>
      </c>
      <c r="F11233" s="73">
        <v>592251</v>
      </c>
      <c r="G11233" s="72" t="s">
        <v>14</v>
      </c>
      <c r="H11233" s="72" t="s">
        <v>155</v>
      </c>
      <c r="I11233" s="72" t="s">
        <v>16</v>
      </c>
      <c r="J11233" s="72" t="s">
        <v>18</v>
      </c>
      <c r="K11233" s="72" t="s">
        <v>33</v>
      </c>
      <c r="L11233" s="72" t="s">
        <v>700</v>
      </c>
      <c r="M11233" s="72"/>
    </row>
    <row r="11234" spans="2:13" x14ac:dyDescent="0.25">
      <c r="B11234" s="72" t="s">
        <v>143</v>
      </c>
      <c r="C11234" s="72" t="s">
        <v>144</v>
      </c>
      <c r="D11234" s="72" t="s">
        <v>12</v>
      </c>
      <c r="E11234" s="72" t="s">
        <v>188</v>
      </c>
      <c r="F11234" s="73">
        <v>7087</v>
      </c>
      <c r="G11234" s="72" t="s">
        <v>14</v>
      </c>
      <c r="H11234" s="72" t="s">
        <v>15</v>
      </c>
      <c r="I11234" s="72" t="s">
        <v>16</v>
      </c>
      <c r="J11234" s="72" t="s">
        <v>18</v>
      </c>
      <c r="K11234" s="72" t="s">
        <v>33</v>
      </c>
      <c r="L11234" s="72" t="s">
        <v>367</v>
      </c>
      <c r="M11234" s="72" t="s">
        <v>191</v>
      </c>
    </row>
    <row r="11235" spans="2:13" x14ac:dyDescent="0.25">
      <c r="B11235" s="72" t="s">
        <v>143</v>
      </c>
      <c r="C11235" s="72" t="s">
        <v>144</v>
      </c>
      <c r="D11235" s="72" t="s">
        <v>12</v>
      </c>
      <c r="E11235" s="72" t="s">
        <v>181</v>
      </c>
      <c r="F11235" s="73">
        <v>-15</v>
      </c>
      <c r="G11235" s="72" t="s">
        <v>14</v>
      </c>
      <c r="H11235" s="72" t="s">
        <v>15</v>
      </c>
      <c r="I11235" s="72" t="s">
        <v>16</v>
      </c>
      <c r="J11235" s="72" t="s">
        <v>18</v>
      </c>
      <c r="K11235" s="72" t="s">
        <v>24</v>
      </c>
      <c r="L11235" s="72" t="s">
        <v>685</v>
      </c>
      <c r="M11235" s="72"/>
    </row>
    <row r="11236" spans="2:13" x14ac:dyDescent="0.25">
      <c r="B11236" s="72" t="s">
        <v>143</v>
      </c>
      <c r="C11236" s="72" t="s">
        <v>144</v>
      </c>
      <c r="D11236" s="72" t="s">
        <v>12</v>
      </c>
      <c r="E11236" s="72" t="s">
        <v>501</v>
      </c>
      <c r="F11236" s="73">
        <v>247</v>
      </c>
      <c r="G11236" s="72" t="s">
        <v>14</v>
      </c>
      <c r="H11236" s="72" t="s">
        <v>15</v>
      </c>
      <c r="I11236" s="72" t="s">
        <v>16</v>
      </c>
      <c r="J11236" s="72" t="s">
        <v>18</v>
      </c>
      <c r="K11236" s="72" t="s">
        <v>33</v>
      </c>
      <c r="L11236" s="72" t="s">
        <v>277</v>
      </c>
      <c r="M11236" s="72"/>
    </row>
    <row r="11237" spans="2:13" x14ac:dyDescent="0.25">
      <c r="B11237" s="72" t="s">
        <v>143</v>
      </c>
      <c r="C11237" s="72" t="s">
        <v>144</v>
      </c>
      <c r="D11237" s="72" t="s">
        <v>12</v>
      </c>
      <c r="E11237" s="72" t="s">
        <v>197</v>
      </c>
      <c r="F11237" s="73">
        <v>3379538</v>
      </c>
      <c r="G11237" s="72" t="s">
        <v>14</v>
      </c>
      <c r="H11237" s="72" t="s">
        <v>15</v>
      </c>
      <c r="I11237" s="72" t="s">
        <v>16</v>
      </c>
      <c r="J11237" s="72" t="s">
        <v>18</v>
      </c>
      <c r="K11237" s="72" t="s">
        <v>245</v>
      </c>
      <c r="L11237" s="72" t="s">
        <v>515</v>
      </c>
      <c r="M11237" s="72" t="s">
        <v>151</v>
      </c>
    </row>
    <row r="11238" spans="2:13" x14ac:dyDescent="0.25">
      <c r="B11238" s="72" t="s">
        <v>143</v>
      </c>
      <c r="C11238" s="72" t="s">
        <v>144</v>
      </c>
      <c r="D11238" s="72" t="s">
        <v>12</v>
      </c>
      <c r="E11238" s="72" t="s">
        <v>164</v>
      </c>
      <c r="F11238" s="73">
        <v>-60267</v>
      </c>
      <c r="G11238" s="72" t="s">
        <v>14</v>
      </c>
      <c r="H11238" s="72" t="s">
        <v>15</v>
      </c>
      <c r="I11238" s="72" t="s">
        <v>16</v>
      </c>
      <c r="J11238" s="72" t="s">
        <v>18</v>
      </c>
      <c r="K11238" s="72" t="s">
        <v>214</v>
      </c>
      <c r="L11238" s="72" t="s">
        <v>450</v>
      </c>
      <c r="M11238" s="72"/>
    </row>
    <row r="11239" spans="2:13" x14ac:dyDescent="0.25">
      <c r="B11239" s="72" t="s">
        <v>143</v>
      </c>
      <c r="C11239" s="72" t="s">
        <v>144</v>
      </c>
      <c r="D11239" s="72" t="s">
        <v>12</v>
      </c>
      <c r="E11239" s="72" t="s">
        <v>164</v>
      </c>
      <c r="F11239" s="73">
        <v>-124945</v>
      </c>
      <c r="G11239" s="72" t="s">
        <v>14</v>
      </c>
      <c r="H11239" s="72" t="s">
        <v>15</v>
      </c>
      <c r="I11239" s="72" t="s">
        <v>16</v>
      </c>
      <c r="J11239" s="72" t="s">
        <v>18</v>
      </c>
      <c r="K11239" s="72" t="s">
        <v>147</v>
      </c>
      <c r="L11239" s="72" t="s">
        <v>374</v>
      </c>
      <c r="M11239" s="72"/>
    </row>
    <row r="11240" spans="2:13" x14ac:dyDescent="0.25">
      <c r="B11240" s="72" t="s">
        <v>143</v>
      </c>
      <c r="C11240" s="72" t="s">
        <v>144</v>
      </c>
      <c r="D11240" s="72" t="s">
        <v>12</v>
      </c>
      <c r="E11240" s="72" t="s">
        <v>188</v>
      </c>
      <c r="F11240" s="73">
        <v>352551</v>
      </c>
      <c r="G11240" s="72" t="s">
        <v>14</v>
      </c>
      <c r="H11240" s="72" t="s">
        <v>15</v>
      </c>
      <c r="I11240" s="72" t="s">
        <v>16</v>
      </c>
      <c r="J11240" s="72" t="s">
        <v>18</v>
      </c>
      <c r="K11240" s="72" t="s">
        <v>147</v>
      </c>
      <c r="L11240" s="72" t="s">
        <v>619</v>
      </c>
      <c r="M11240" s="72" t="s">
        <v>163</v>
      </c>
    </row>
    <row r="11241" spans="2:13" x14ac:dyDescent="0.25">
      <c r="B11241" s="72" t="s">
        <v>143</v>
      </c>
      <c r="C11241" s="72" t="s">
        <v>144</v>
      </c>
      <c r="D11241" s="72" t="s">
        <v>12</v>
      </c>
      <c r="E11241" s="72" t="s">
        <v>219</v>
      </c>
      <c r="F11241" s="73">
        <v>382155</v>
      </c>
      <c r="G11241" s="72" t="s">
        <v>14</v>
      </c>
      <c r="H11241" s="72" t="s">
        <v>155</v>
      </c>
      <c r="I11241" s="72" t="s">
        <v>16</v>
      </c>
      <c r="J11241" s="72" t="s">
        <v>18</v>
      </c>
      <c r="K11241" s="72" t="s">
        <v>267</v>
      </c>
      <c r="L11241" s="72" t="s">
        <v>648</v>
      </c>
      <c r="M11241" s="72"/>
    </row>
    <row r="11242" spans="2:13" x14ac:dyDescent="0.25">
      <c r="B11242" s="72" t="s">
        <v>143</v>
      </c>
      <c r="C11242" s="72" t="s">
        <v>144</v>
      </c>
      <c r="D11242" s="72" t="s">
        <v>12</v>
      </c>
      <c r="E11242" s="72" t="s">
        <v>891</v>
      </c>
      <c r="F11242" s="73">
        <v>261495</v>
      </c>
      <c r="G11242" s="72" t="s">
        <v>14</v>
      </c>
      <c r="H11242" s="72" t="s">
        <v>15</v>
      </c>
      <c r="I11242" s="72" t="s">
        <v>16</v>
      </c>
      <c r="J11242" s="72" t="s">
        <v>18</v>
      </c>
      <c r="K11242" s="72"/>
      <c r="L11242" s="72"/>
      <c r="M11242" s="72" t="s">
        <v>248</v>
      </c>
    </row>
    <row r="11243" spans="2:13" x14ac:dyDescent="0.25">
      <c r="B11243" s="72" t="s">
        <v>143</v>
      </c>
      <c r="C11243" s="72" t="s">
        <v>144</v>
      </c>
      <c r="D11243" s="72" t="s">
        <v>12</v>
      </c>
      <c r="E11243" s="72" t="s">
        <v>197</v>
      </c>
      <c r="F11243" s="73">
        <v>67474</v>
      </c>
      <c r="G11243" s="72" t="s">
        <v>14</v>
      </c>
      <c r="H11243" s="72" t="s">
        <v>15</v>
      </c>
      <c r="I11243" s="72" t="s">
        <v>136</v>
      </c>
      <c r="J11243" s="72" t="s">
        <v>18</v>
      </c>
      <c r="K11243" s="72" t="s">
        <v>147</v>
      </c>
      <c r="L11243" s="72" t="s">
        <v>216</v>
      </c>
      <c r="M11243" s="72" t="s">
        <v>163</v>
      </c>
    </row>
    <row r="11244" spans="2:13" x14ac:dyDescent="0.25">
      <c r="B11244" s="72" t="s">
        <v>143</v>
      </c>
      <c r="C11244" s="72" t="s">
        <v>144</v>
      </c>
      <c r="D11244" s="72" t="s">
        <v>12</v>
      </c>
      <c r="E11244" s="72" t="s">
        <v>240</v>
      </c>
      <c r="F11244" s="73">
        <v>-1143</v>
      </c>
      <c r="G11244" s="72" t="s">
        <v>14</v>
      </c>
      <c r="H11244" s="72" t="s">
        <v>15</v>
      </c>
      <c r="I11244" s="72" t="s">
        <v>16</v>
      </c>
      <c r="J11244" s="72" t="s">
        <v>18</v>
      </c>
      <c r="K11244" s="72" t="s">
        <v>189</v>
      </c>
      <c r="L11244" s="72" t="s">
        <v>505</v>
      </c>
      <c r="M11244" s="72"/>
    </row>
    <row r="11245" spans="2:13" x14ac:dyDescent="0.25">
      <c r="B11245" s="72" t="s">
        <v>143</v>
      </c>
      <c r="C11245" s="72" t="s">
        <v>144</v>
      </c>
      <c r="D11245" s="72" t="s">
        <v>12</v>
      </c>
      <c r="E11245" s="72" t="s">
        <v>145</v>
      </c>
      <c r="F11245" s="73">
        <v>-7078</v>
      </c>
      <c r="G11245" s="72" t="s">
        <v>14</v>
      </c>
      <c r="H11245" s="72" t="s">
        <v>155</v>
      </c>
      <c r="I11245" s="72" t="s">
        <v>16</v>
      </c>
      <c r="J11245" s="72" t="s">
        <v>18</v>
      </c>
      <c r="K11245" s="72" t="s">
        <v>267</v>
      </c>
      <c r="L11245" s="72" t="s">
        <v>659</v>
      </c>
      <c r="M11245" s="72"/>
    </row>
    <row r="11246" spans="2:13" x14ac:dyDescent="0.25">
      <c r="B11246" s="72" t="s">
        <v>143</v>
      </c>
      <c r="C11246" s="72" t="s">
        <v>144</v>
      </c>
      <c r="D11246" s="72" t="s">
        <v>12</v>
      </c>
      <c r="E11246" s="72" t="s">
        <v>164</v>
      </c>
      <c r="F11246" s="73">
        <v>-9905</v>
      </c>
      <c r="G11246" s="72" t="s">
        <v>14</v>
      </c>
      <c r="H11246" s="72" t="s">
        <v>15</v>
      </c>
      <c r="I11246" s="72" t="s">
        <v>16</v>
      </c>
      <c r="J11246" s="72" t="s">
        <v>18</v>
      </c>
      <c r="K11246" s="72" t="s">
        <v>189</v>
      </c>
      <c r="L11246" s="72" t="s">
        <v>486</v>
      </c>
      <c r="M11246" s="72"/>
    </row>
    <row r="11247" spans="2:13" x14ac:dyDescent="0.25">
      <c r="B11247" s="72" t="s">
        <v>143</v>
      </c>
      <c r="C11247" s="72" t="s">
        <v>144</v>
      </c>
      <c r="D11247" s="72" t="s">
        <v>12</v>
      </c>
      <c r="E11247" s="72" t="s">
        <v>154</v>
      </c>
      <c r="F11247" s="73">
        <v>-206034</v>
      </c>
      <c r="G11247" s="72" t="s">
        <v>14</v>
      </c>
      <c r="H11247" s="72" t="s">
        <v>15</v>
      </c>
      <c r="I11247" s="72" t="s">
        <v>16</v>
      </c>
      <c r="J11247" s="72" t="s">
        <v>18</v>
      </c>
      <c r="K11247" s="72" t="s">
        <v>21</v>
      </c>
      <c r="L11247" s="72" t="s">
        <v>457</v>
      </c>
      <c r="M11247" s="72"/>
    </row>
    <row r="11248" spans="2:13" x14ac:dyDescent="0.25">
      <c r="B11248" s="72" t="s">
        <v>143</v>
      </c>
      <c r="C11248" s="72" t="s">
        <v>144</v>
      </c>
      <c r="D11248" s="72" t="s">
        <v>12</v>
      </c>
      <c r="E11248" s="72" t="s">
        <v>145</v>
      </c>
      <c r="F11248" s="73">
        <v>-3306</v>
      </c>
      <c r="G11248" s="72" t="s">
        <v>14</v>
      </c>
      <c r="H11248" s="72" t="s">
        <v>15</v>
      </c>
      <c r="I11248" s="72" t="s">
        <v>16</v>
      </c>
      <c r="J11248" s="72" t="s">
        <v>18</v>
      </c>
      <c r="K11248" s="72" t="s">
        <v>214</v>
      </c>
      <c r="L11248" s="72" t="s">
        <v>679</v>
      </c>
      <c r="M11248" s="72"/>
    </row>
    <row r="11249" spans="2:13" x14ac:dyDescent="0.25">
      <c r="B11249" s="72" t="s">
        <v>143</v>
      </c>
      <c r="C11249" s="72" t="s">
        <v>144</v>
      </c>
      <c r="D11249" s="72" t="s">
        <v>12</v>
      </c>
      <c r="E11249" s="72" t="s">
        <v>229</v>
      </c>
      <c r="F11249" s="73">
        <v>-1047</v>
      </c>
      <c r="G11249" s="72" t="s">
        <v>14</v>
      </c>
      <c r="H11249" s="72" t="s">
        <v>155</v>
      </c>
      <c r="I11249" s="72" t="s">
        <v>16</v>
      </c>
      <c r="J11249" s="72" t="s">
        <v>18</v>
      </c>
      <c r="K11249" s="72" t="s">
        <v>33</v>
      </c>
      <c r="L11249" s="72" t="s">
        <v>212</v>
      </c>
      <c r="M11249" s="72"/>
    </row>
    <row r="11250" spans="2:13" x14ac:dyDescent="0.25">
      <c r="B11250" s="72" t="s">
        <v>143</v>
      </c>
      <c r="C11250" s="72" t="s">
        <v>144</v>
      </c>
      <c r="D11250" s="72" t="s">
        <v>12</v>
      </c>
      <c r="E11250" s="72" t="s">
        <v>145</v>
      </c>
      <c r="F11250" s="73">
        <v>-10638</v>
      </c>
      <c r="G11250" s="72" t="s">
        <v>14</v>
      </c>
      <c r="H11250" s="72" t="s">
        <v>15</v>
      </c>
      <c r="I11250" s="72" t="s">
        <v>16</v>
      </c>
      <c r="J11250" s="72" t="s">
        <v>18</v>
      </c>
      <c r="K11250" s="72" t="s">
        <v>147</v>
      </c>
      <c r="L11250" s="72" t="s">
        <v>626</v>
      </c>
      <c r="M11250" s="72"/>
    </row>
    <row r="11251" spans="2:13" x14ac:dyDescent="0.25">
      <c r="B11251" s="72" t="s">
        <v>143</v>
      </c>
      <c r="C11251" s="72" t="s">
        <v>144</v>
      </c>
      <c r="D11251" s="72" t="s">
        <v>12</v>
      </c>
      <c r="E11251" s="72" t="s">
        <v>282</v>
      </c>
      <c r="F11251" s="73">
        <v>-309</v>
      </c>
      <c r="G11251" s="72" t="s">
        <v>14</v>
      </c>
      <c r="H11251" s="72" t="s">
        <v>155</v>
      </c>
      <c r="I11251" s="72" t="s">
        <v>16</v>
      </c>
      <c r="J11251" s="72" t="s">
        <v>18</v>
      </c>
      <c r="K11251" s="72" t="s">
        <v>33</v>
      </c>
      <c r="L11251" s="72" t="s">
        <v>193</v>
      </c>
      <c r="M11251" s="72"/>
    </row>
    <row r="11252" spans="2:13" x14ac:dyDescent="0.25">
      <c r="B11252" s="72" t="s">
        <v>143</v>
      </c>
      <c r="C11252" s="72" t="s">
        <v>144</v>
      </c>
      <c r="D11252" s="72" t="s">
        <v>12</v>
      </c>
      <c r="E11252" s="72" t="s">
        <v>227</v>
      </c>
      <c r="F11252" s="73">
        <v>380033</v>
      </c>
      <c r="G11252" s="72" t="s">
        <v>14</v>
      </c>
      <c r="H11252" s="72" t="s">
        <v>15</v>
      </c>
      <c r="I11252" s="72" t="s">
        <v>16</v>
      </c>
      <c r="J11252" s="72" t="s">
        <v>18</v>
      </c>
      <c r="K11252" s="72" t="s">
        <v>147</v>
      </c>
      <c r="L11252" s="72" t="s">
        <v>675</v>
      </c>
      <c r="M11252" s="72" t="s">
        <v>163</v>
      </c>
    </row>
    <row r="11253" spans="2:13" x14ac:dyDescent="0.25">
      <c r="B11253" s="72" t="s">
        <v>143</v>
      </c>
      <c r="C11253" s="72" t="s">
        <v>144</v>
      </c>
      <c r="D11253" s="72" t="s">
        <v>12</v>
      </c>
      <c r="E11253" s="72" t="s">
        <v>439</v>
      </c>
      <c r="F11253" s="73">
        <v>451258</v>
      </c>
      <c r="G11253" s="72" t="s">
        <v>14</v>
      </c>
      <c r="H11253" s="72" t="s">
        <v>15</v>
      </c>
      <c r="I11253" s="72" t="s">
        <v>16</v>
      </c>
      <c r="J11253" s="72" t="s">
        <v>18</v>
      </c>
      <c r="K11253" s="72" t="s">
        <v>21</v>
      </c>
      <c r="L11253" s="72" t="s">
        <v>272</v>
      </c>
      <c r="M11253" s="72"/>
    </row>
    <row r="11254" spans="2:13" x14ac:dyDescent="0.25">
      <c r="B11254" s="72" t="s">
        <v>143</v>
      </c>
      <c r="C11254" s="72" t="s">
        <v>144</v>
      </c>
      <c r="D11254" s="72" t="s">
        <v>12</v>
      </c>
      <c r="E11254" s="72" t="s">
        <v>199</v>
      </c>
      <c r="F11254" s="73">
        <v>541</v>
      </c>
      <c r="G11254" s="72" t="s">
        <v>14</v>
      </c>
      <c r="H11254" s="72" t="s">
        <v>155</v>
      </c>
      <c r="I11254" s="72" t="s">
        <v>16</v>
      </c>
      <c r="J11254" s="72" t="s">
        <v>18</v>
      </c>
      <c r="K11254" s="72" t="s">
        <v>33</v>
      </c>
      <c r="L11254" s="72" t="s">
        <v>354</v>
      </c>
      <c r="M11254" s="72"/>
    </row>
    <row r="11255" spans="2:13" x14ac:dyDescent="0.25">
      <c r="B11255" s="72" t="s">
        <v>143</v>
      </c>
      <c r="C11255" s="72" t="s">
        <v>144</v>
      </c>
      <c r="D11255" s="72" t="s">
        <v>12</v>
      </c>
      <c r="E11255" s="72" t="s">
        <v>229</v>
      </c>
      <c r="F11255" s="73">
        <v>-737</v>
      </c>
      <c r="G11255" s="72" t="s">
        <v>14</v>
      </c>
      <c r="H11255" s="72" t="s">
        <v>155</v>
      </c>
      <c r="I11255" s="72" t="s">
        <v>16</v>
      </c>
      <c r="J11255" s="72" t="s">
        <v>18</v>
      </c>
      <c r="K11255" s="72" t="s">
        <v>33</v>
      </c>
      <c r="L11255" s="72" t="s">
        <v>741</v>
      </c>
      <c r="M11255" s="72"/>
    </row>
    <row r="11256" spans="2:13" x14ac:dyDescent="0.25">
      <c r="B11256" s="72" t="s">
        <v>143</v>
      </c>
      <c r="C11256" s="72" t="s">
        <v>144</v>
      </c>
      <c r="D11256" s="72" t="s">
        <v>12</v>
      </c>
      <c r="E11256" s="72" t="s">
        <v>199</v>
      </c>
      <c r="F11256" s="73">
        <v>2281</v>
      </c>
      <c r="G11256" s="72" t="s">
        <v>14</v>
      </c>
      <c r="H11256" s="72" t="s">
        <v>15</v>
      </c>
      <c r="I11256" s="72" t="s">
        <v>16</v>
      </c>
      <c r="J11256" s="72" t="s">
        <v>18</v>
      </c>
      <c r="K11256" s="72" t="s">
        <v>257</v>
      </c>
      <c r="L11256" s="72" t="s">
        <v>806</v>
      </c>
      <c r="M11256" s="72"/>
    </row>
    <row r="11257" spans="2:13" x14ac:dyDescent="0.25">
      <c r="B11257" s="72" t="s">
        <v>143</v>
      </c>
      <c r="C11257" s="72" t="s">
        <v>144</v>
      </c>
      <c r="D11257" s="72" t="s">
        <v>12</v>
      </c>
      <c r="E11257" s="72" t="s">
        <v>242</v>
      </c>
      <c r="F11257" s="73">
        <v>-55</v>
      </c>
      <c r="G11257" s="72" t="s">
        <v>14</v>
      </c>
      <c r="H11257" s="72" t="s">
        <v>15</v>
      </c>
      <c r="I11257" s="72" t="s">
        <v>16</v>
      </c>
      <c r="J11257" s="72" t="s">
        <v>18</v>
      </c>
      <c r="K11257" s="72" t="s">
        <v>33</v>
      </c>
      <c r="L11257" s="72" t="s">
        <v>551</v>
      </c>
      <c r="M11257" s="72"/>
    </row>
    <row r="11258" spans="2:13" x14ac:dyDescent="0.25">
      <c r="B11258" s="72" t="s">
        <v>143</v>
      </c>
      <c r="C11258" s="72" t="s">
        <v>144</v>
      </c>
      <c r="D11258" s="72" t="s">
        <v>12</v>
      </c>
      <c r="E11258" s="72" t="s">
        <v>177</v>
      </c>
      <c r="F11258" s="73">
        <v>1188744</v>
      </c>
      <c r="G11258" s="72" t="s">
        <v>14</v>
      </c>
      <c r="H11258" s="72" t="s">
        <v>15</v>
      </c>
      <c r="I11258" s="72" t="s">
        <v>16</v>
      </c>
      <c r="J11258" s="72" t="s">
        <v>18</v>
      </c>
      <c r="K11258" s="72" t="s">
        <v>147</v>
      </c>
      <c r="L11258" s="72" t="s">
        <v>444</v>
      </c>
      <c r="M11258" s="72"/>
    </row>
    <row r="11259" spans="2:13" x14ac:dyDescent="0.25">
      <c r="B11259" s="72" t="s">
        <v>143</v>
      </c>
      <c r="C11259" s="72" t="s">
        <v>144</v>
      </c>
      <c r="D11259" s="72" t="s">
        <v>12</v>
      </c>
      <c r="E11259" s="72" t="s">
        <v>199</v>
      </c>
      <c r="F11259" s="73">
        <v>812</v>
      </c>
      <c r="G11259" s="72" t="s">
        <v>14</v>
      </c>
      <c r="H11259" s="72" t="s">
        <v>15</v>
      </c>
      <c r="I11259" s="72" t="s">
        <v>16</v>
      </c>
      <c r="J11259" s="72" t="s">
        <v>18</v>
      </c>
      <c r="K11259" s="72" t="s">
        <v>33</v>
      </c>
      <c r="L11259" s="72" t="s">
        <v>596</v>
      </c>
      <c r="M11259" s="72"/>
    </row>
    <row r="11260" spans="2:13" x14ac:dyDescent="0.25">
      <c r="B11260" s="72" t="s">
        <v>143</v>
      </c>
      <c r="C11260" s="72" t="s">
        <v>144</v>
      </c>
      <c r="D11260" s="72" t="s">
        <v>12</v>
      </c>
      <c r="E11260" s="72" t="s">
        <v>157</v>
      </c>
      <c r="F11260" s="73">
        <v>410443</v>
      </c>
      <c r="G11260" s="72" t="s">
        <v>14</v>
      </c>
      <c r="H11260" s="72" t="s">
        <v>15</v>
      </c>
      <c r="I11260" s="72" t="s">
        <v>16</v>
      </c>
      <c r="J11260" s="72" t="s">
        <v>18</v>
      </c>
      <c r="K11260" s="72" t="s">
        <v>147</v>
      </c>
      <c r="L11260" s="72" t="s">
        <v>527</v>
      </c>
      <c r="M11260" s="72" t="s">
        <v>334</v>
      </c>
    </row>
    <row r="11261" spans="2:13" x14ac:dyDescent="0.25">
      <c r="B11261" s="72" t="s">
        <v>143</v>
      </c>
      <c r="C11261" s="72" t="s">
        <v>144</v>
      </c>
      <c r="D11261" s="72" t="s">
        <v>12</v>
      </c>
      <c r="E11261" s="72" t="s">
        <v>229</v>
      </c>
      <c r="F11261" s="73">
        <v>-281</v>
      </c>
      <c r="G11261" s="72" t="s">
        <v>14</v>
      </c>
      <c r="H11261" s="72" t="s">
        <v>15</v>
      </c>
      <c r="I11261" s="72" t="s">
        <v>16</v>
      </c>
      <c r="J11261" s="72" t="s">
        <v>18</v>
      </c>
      <c r="K11261" s="72" t="s">
        <v>33</v>
      </c>
      <c r="L11261" s="72" t="s">
        <v>284</v>
      </c>
      <c r="M11261" s="72"/>
    </row>
    <row r="11262" spans="2:13" x14ac:dyDescent="0.25">
      <c r="B11262" s="72" t="s">
        <v>143</v>
      </c>
      <c r="C11262" s="72" t="s">
        <v>144</v>
      </c>
      <c r="D11262" s="72" t="s">
        <v>12</v>
      </c>
      <c r="E11262" s="72" t="s">
        <v>197</v>
      </c>
      <c r="F11262" s="73">
        <v>87300</v>
      </c>
      <c r="G11262" s="72" t="s">
        <v>14</v>
      </c>
      <c r="H11262" s="72" t="s">
        <v>15</v>
      </c>
      <c r="I11262" s="72" t="s">
        <v>16</v>
      </c>
      <c r="J11262" s="72" t="s">
        <v>18</v>
      </c>
      <c r="K11262" s="72" t="s">
        <v>165</v>
      </c>
      <c r="L11262" s="72" t="s">
        <v>707</v>
      </c>
      <c r="M11262" s="72" t="s">
        <v>191</v>
      </c>
    </row>
    <row r="11263" spans="2:13" x14ac:dyDescent="0.25">
      <c r="B11263" s="72" t="s">
        <v>143</v>
      </c>
      <c r="C11263" s="72" t="s">
        <v>144</v>
      </c>
      <c r="D11263" s="72" t="s">
        <v>12</v>
      </c>
      <c r="E11263" s="72" t="s">
        <v>197</v>
      </c>
      <c r="F11263" s="73">
        <v>233822</v>
      </c>
      <c r="G11263" s="72" t="s">
        <v>14</v>
      </c>
      <c r="H11263" s="72" t="s">
        <v>15</v>
      </c>
      <c r="I11263" s="72" t="s">
        <v>16</v>
      </c>
      <c r="J11263" s="72" t="s">
        <v>18</v>
      </c>
      <c r="K11263" s="72" t="s">
        <v>147</v>
      </c>
      <c r="L11263" s="72" t="s">
        <v>571</v>
      </c>
      <c r="M11263" s="72" t="s">
        <v>163</v>
      </c>
    </row>
    <row r="11264" spans="2:13" x14ac:dyDescent="0.25">
      <c r="B11264" s="72" t="s">
        <v>143</v>
      </c>
      <c r="C11264" s="72" t="s">
        <v>144</v>
      </c>
      <c r="D11264" s="72" t="s">
        <v>12</v>
      </c>
      <c r="E11264" s="72" t="s">
        <v>183</v>
      </c>
      <c r="F11264" s="73">
        <v>230761</v>
      </c>
      <c r="G11264" s="72" t="s">
        <v>14</v>
      </c>
      <c r="H11264" s="72" t="s">
        <v>15</v>
      </c>
      <c r="I11264" s="72" t="s">
        <v>16</v>
      </c>
      <c r="J11264" s="72" t="s">
        <v>18</v>
      </c>
      <c r="K11264" s="72" t="s">
        <v>33</v>
      </c>
      <c r="L11264" s="72" t="s">
        <v>279</v>
      </c>
      <c r="M11264" s="72" t="s">
        <v>248</v>
      </c>
    </row>
    <row r="11265" spans="2:13" x14ac:dyDescent="0.25">
      <c r="B11265" s="72" t="s">
        <v>143</v>
      </c>
      <c r="C11265" s="72" t="s">
        <v>144</v>
      </c>
      <c r="D11265" s="72" t="s">
        <v>12</v>
      </c>
      <c r="E11265" s="72" t="s">
        <v>145</v>
      </c>
      <c r="F11265" s="73">
        <v>-46050</v>
      </c>
      <c r="G11265" s="72" t="s">
        <v>14</v>
      </c>
      <c r="H11265" s="72" t="s">
        <v>15</v>
      </c>
      <c r="I11265" s="72" t="s">
        <v>16</v>
      </c>
      <c r="J11265" s="72" t="s">
        <v>18</v>
      </c>
      <c r="K11265" s="72" t="s">
        <v>257</v>
      </c>
      <c r="L11265" s="72" t="s">
        <v>581</v>
      </c>
      <c r="M11265" s="72"/>
    </row>
    <row r="11266" spans="2:13" x14ac:dyDescent="0.25">
      <c r="B11266" s="72" t="s">
        <v>143</v>
      </c>
      <c r="C11266" s="72" t="s">
        <v>144</v>
      </c>
      <c r="D11266" s="72" t="s">
        <v>12</v>
      </c>
      <c r="E11266" s="72" t="s">
        <v>199</v>
      </c>
      <c r="F11266" s="73">
        <v>19540</v>
      </c>
      <c r="G11266" s="72" t="s">
        <v>14</v>
      </c>
      <c r="H11266" s="72" t="s">
        <v>15</v>
      </c>
      <c r="I11266" s="72" t="s">
        <v>16</v>
      </c>
      <c r="J11266" s="72" t="s">
        <v>18</v>
      </c>
      <c r="K11266" s="72" t="s">
        <v>214</v>
      </c>
      <c r="L11266" s="72" t="s">
        <v>629</v>
      </c>
      <c r="M11266" s="72"/>
    </row>
    <row r="11267" spans="2:13" x14ac:dyDescent="0.25">
      <c r="B11267" s="72" t="s">
        <v>143</v>
      </c>
      <c r="C11267" s="72" t="s">
        <v>144</v>
      </c>
      <c r="D11267" s="72" t="s">
        <v>12</v>
      </c>
      <c r="E11267" s="72" t="s">
        <v>219</v>
      </c>
      <c r="F11267" s="73">
        <v>733176</v>
      </c>
      <c r="G11267" s="72" t="s">
        <v>14</v>
      </c>
      <c r="H11267" s="72" t="s">
        <v>15</v>
      </c>
      <c r="I11267" s="72" t="s">
        <v>16</v>
      </c>
      <c r="J11267" s="72" t="s">
        <v>18</v>
      </c>
      <c r="K11267" s="72" t="s">
        <v>267</v>
      </c>
      <c r="L11267" s="72" t="s">
        <v>340</v>
      </c>
      <c r="M11267" s="72"/>
    </row>
    <row r="11268" spans="2:13" x14ac:dyDescent="0.25">
      <c r="B11268" s="72" t="s">
        <v>143</v>
      </c>
      <c r="C11268" s="72" t="s">
        <v>144</v>
      </c>
      <c r="D11268" s="72" t="s">
        <v>12</v>
      </c>
      <c r="E11268" s="72" t="s">
        <v>197</v>
      </c>
      <c r="F11268" s="73">
        <v>382366</v>
      </c>
      <c r="G11268" s="72" t="s">
        <v>14</v>
      </c>
      <c r="H11268" s="72" t="s">
        <v>155</v>
      </c>
      <c r="I11268" s="72" t="s">
        <v>16</v>
      </c>
      <c r="J11268" s="72" t="s">
        <v>18</v>
      </c>
      <c r="K11268" s="72" t="s">
        <v>33</v>
      </c>
      <c r="L11268" s="72" t="s">
        <v>430</v>
      </c>
      <c r="M11268" s="72" t="s">
        <v>163</v>
      </c>
    </row>
    <row r="11269" spans="2:13" x14ac:dyDescent="0.25">
      <c r="B11269" s="72" t="s">
        <v>143</v>
      </c>
      <c r="C11269" s="72" t="s">
        <v>144</v>
      </c>
      <c r="D11269" s="72" t="s">
        <v>12</v>
      </c>
      <c r="E11269" s="72" t="s">
        <v>292</v>
      </c>
      <c r="F11269" s="73">
        <v>1106439</v>
      </c>
      <c r="G11269" s="72" t="s">
        <v>14</v>
      </c>
      <c r="H11269" s="72" t="s">
        <v>15</v>
      </c>
      <c r="I11269" s="72" t="s">
        <v>16</v>
      </c>
      <c r="J11269" s="72" t="s">
        <v>18</v>
      </c>
      <c r="K11269" s="72" t="s">
        <v>168</v>
      </c>
      <c r="L11269" s="72" t="s">
        <v>744</v>
      </c>
      <c r="M11269" s="72" t="s">
        <v>293</v>
      </c>
    </row>
    <row r="11270" spans="2:13" x14ac:dyDescent="0.25">
      <c r="B11270" s="72" t="s">
        <v>143</v>
      </c>
      <c r="C11270" s="72" t="s">
        <v>144</v>
      </c>
      <c r="D11270" s="72" t="s">
        <v>12</v>
      </c>
      <c r="E11270" s="72" t="s">
        <v>188</v>
      </c>
      <c r="F11270" s="73">
        <v>874178</v>
      </c>
      <c r="G11270" s="72" t="s">
        <v>14</v>
      </c>
      <c r="H11270" s="72" t="s">
        <v>15</v>
      </c>
      <c r="I11270" s="72" t="s">
        <v>16</v>
      </c>
      <c r="J11270" s="72" t="s">
        <v>18</v>
      </c>
      <c r="K11270" s="72" t="s">
        <v>147</v>
      </c>
      <c r="L11270" s="72" t="s">
        <v>223</v>
      </c>
      <c r="M11270" s="72" t="s">
        <v>191</v>
      </c>
    </row>
    <row r="11271" spans="2:13" x14ac:dyDescent="0.25">
      <c r="B11271" s="72" t="s">
        <v>143</v>
      </c>
      <c r="C11271" s="72" t="s">
        <v>144</v>
      </c>
      <c r="D11271" s="72" t="s">
        <v>12</v>
      </c>
      <c r="E11271" s="72" t="s">
        <v>219</v>
      </c>
      <c r="F11271" s="73">
        <v>2767194</v>
      </c>
      <c r="G11271" s="72" t="s">
        <v>14</v>
      </c>
      <c r="H11271" s="72" t="s">
        <v>15</v>
      </c>
      <c r="I11271" s="72" t="s">
        <v>16</v>
      </c>
      <c r="J11271" s="72" t="s">
        <v>18</v>
      </c>
      <c r="K11271" s="72" t="s">
        <v>147</v>
      </c>
      <c r="L11271" s="72" t="s">
        <v>182</v>
      </c>
      <c r="M11271" s="72"/>
    </row>
    <row r="11272" spans="2:13" x14ac:dyDescent="0.25">
      <c r="B11272" s="72" t="s">
        <v>143</v>
      </c>
      <c r="C11272" s="72" t="s">
        <v>144</v>
      </c>
      <c r="D11272" s="72" t="s">
        <v>12</v>
      </c>
      <c r="E11272" s="72" t="s">
        <v>177</v>
      </c>
      <c r="F11272" s="73">
        <v>1299</v>
      </c>
      <c r="G11272" s="72" t="s">
        <v>14</v>
      </c>
      <c r="H11272" s="72" t="s">
        <v>15</v>
      </c>
      <c r="I11272" s="72" t="s">
        <v>16</v>
      </c>
      <c r="J11272" s="72" t="s">
        <v>18</v>
      </c>
      <c r="K11272" s="72" t="s">
        <v>161</v>
      </c>
      <c r="L11272" s="72" t="s">
        <v>695</v>
      </c>
      <c r="M11272" s="72"/>
    </row>
    <row r="11273" spans="2:13" x14ac:dyDescent="0.25">
      <c r="B11273" s="72" t="s">
        <v>143</v>
      </c>
      <c r="C11273" s="72" t="s">
        <v>144</v>
      </c>
      <c r="D11273" s="72" t="s">
        <v>12</v>
      </c>
      <c r="E11273" s="72" t="s">
        <v>852</v>
      </c>
      <c r="F11273" s="73">
        <v>-4</v>
      </c>
      <c r="G11273" s="72" t="s">
        <v>14</v>
      </c>
      <c r="H11273" s="72" t="s">
        <v>155</v>
      </c>
      <c r="I11273" s="72" t="s">
        <v>16</v>
      </c>
      <c r="J11273" s="72" t="s">
        <v>18</v>
      </c>
      <c r="K11273" s="72" t="s">
        <v>303</v>
      </c>
      <c r="L11273" s="72" t="s">
        <v>304</v>
      </c>
      <c r="M11273" s="72"/>
    </row>
    <row r="11274" spans="2:13" x14ac:dyDescent="0.25">
      <c r="B11274" s="72" t="s">
        <v>143</v>
      </c>
      <c r="C11274" s="72" t="s">
        <v>144</v>
      </c>
      <c r="D11274" s="72" t="s">
        <v>12</v>
      </c>
      <c r="E11274" s="72" t="s">
        <v>177</v>
      </c>
      <c r="F11274" s="73">
        <v>134048</v>
      </c>
      <c r="G11274" s="72" t="s">
        <v>14</v>
      </c>
      <c r="H11274" s="72" t="s">
        <v>15</v>
      </c>
      <c r="I11274" s="72" t="s">
        <v>16</v>
      </c>
      <c r="J11274" s="72" t="s">
        <v>18</v>
      </c>
      <c r="K11274" s="72" t="s">
        <v>33</v>
      </c>
      <c r="L11274" s="72" t="s">
        <v>156</v>
      </c>
      <c r="M11274" s="72"/>
    </row>
    <row r="11275" spans="2:13" x14ac:dyDescent="0.25">
      <c r="B11275" s="72" t="s">
        <v>143</v>
      </c>
      <c r="C11275" s="72" t="s">
        <v>144</v>
      </c>
      <c r="D11275" s="72" t="s">
        <v>12</v>
      </c>
      <c r="E11275" s="72" t="s">
        <v>177</v>
      </c>
      <c r="F11275" s="73">
        <v>1435</v>
      </c>
      <c r="G11275" s="72" t="s">
        <v>14</v>
      </c>
      <c r="H11275" s="72" t="s">
        <v>15</v>
      </c>
      <c r="I11275" s="72" t="s">
        <v>16</v>
      </c>
      <c r="J11275" s="72" t="s">
        <v>18</v>
      </c>
      <c r="K11275" s="72" t="s">
        <v>24</v>
      </c>
      <c r="L11275" s="72" t="s">
        <v>540</v>
      </c>
      <c r="M11275" s="72"/>
    </row>
    <row r="11276" spans="2:13" x14ac:dyDescent="0.25">
      <c r="B11276" s="72" t="s">
        <v>143</v>
      </c>
      <c r="C11276" s="72" t="s">
        <v>144</v>
      </c>
      <c r="D11276" s="72" t="s">
        <v>12</v>
      </c>
      <c r="E11276" s="72" t="s">
        <v>199</v>
      </c>
      <c r="F11276" s="73">
        <v>30302</v>
      </c>
      <c r="G11276" s="72" t="s">
        <v>14</v>
      </c>
      <c r="H11276" s="72" t="s">
        <v>15</v>
      </c>
      <c r="I11276" s="72" t="s">
        <v>16</v>
      </c>
      <c r="J11276" s="72" t="s">
        <v>18</v>
      </c>
      <c r="K11276" s="72" t="s">
        <v>33</v>
      </c>
      <c r="L11276" s="72" t="s">
        <v>532</v>
      </c>
      <c r="M11276" s="72"/>
    </row>
    <row r="11277" spans="2:13" x14ac:dyDescent="0.25">
      <c r="B11277" s="72" t="s">
        <v>143</v>
      </c>
      <c r="C11277" s="72" t="s">
        <v>144</v>
      </c>
      <c r="D11277" s="72" t="s">
        <v>12</v>
      </c>
      <c r="E11277" s="72" t="s">
        <v>209</v>
      </c>
      <c r="F11277" s="73">
        <v>1513678</v>
      </c>
      <c r="G11277" s="72" t="s">
        <v>14</v>
      </c>
      <c r="H11277" s="72" t="s">
        <v>155</v>
      </c>
      <c r="I11277" s="72" t="s">
        <v>16</v>
      </c>
      <c r="J11277" s="72" t="s">
        <v>18</v>
      </c>
      <c r="K11277" s="72" t="s">
        <v>33</v>
      </c>
      <c r="L11277" s="72" t="s">
        <v>691</v>
      </c>
      <c r="M11277" s="72" t="s">
        <v>159</v>
      </c>
    </row>
    <row r="11278" spans="2:13" x14ac:dyDescent="0.25">
      <c r="B11278" s="72" t="s">
        <v>143</v>
      </c>
      <c r="C11278" s="72" t="s">
        <v>144</v>
      </c>
      <c r="D11278" s="72" t="s">
        <v>12</v>
      </c>
      <c r="E11278" s="72" t="s">
        <v>181</v>
      </c>
      <c r="F11278" s="73">
        <v>-1610</v>
      </c>
      <c r="G11278" s="72" t="s">
        <v>14</v>
      </c>
      <c r="H11278" s="72" t="s">
        <v>15</v>
      </c>
      <c r="I11278" s="72" t="s">
        <v>16</v>
      </c>
      <c r="J11278" s="72" t="s">
        <v>18</v>
      </c>
      <c r="K11278" s="72" t="s">
        <v>147</v>
      </c>
      <c r="L11278" s="72" t="s">
        <v>587</v>
      </c>
      <c r="M11278" s="72"/>
    </row>
    <row r="11279" spans="2:13" x14ac:dyDescent="0.25">
      <c r="B11279" s="72" t="s">
        <v>143</v>
      </c>
      <c r="C11279" s="72" t="s">
        <v>144</v>
      </c>
      <c r="D11279" s="72" t="s">
        <v>12</v>
      </c>
      <c r="E11279" s="72" t="s">
        <v>219</v>
      </c>
      <c r="F11279" s="73">
        <v>4</v>
      </c>
      <c r="G11279" s="72" t="s">
        <v>14</v>
      </c>
      <c r="H11279" s="72" t="s">
        <v>15</v>
      </c>
      <c r="I11279" s="72" t="s">
        <v>16</v>
      </c>
      <c r="J11279" s="72" t="s">
        <v>371</v>
      </c>
      <c r="K11279" s="72" t="s">
        <v>33</v>
      </c>
      <c r="L11279" s="72" t="s">
        <v>326</v>
      </c>
      <c r="M11279" s="72"/>
    </row>
    <row r="11280" spans="2:13" x14ac:dyDescent="0.25">
      <c r="B11280" s="72" t="s">
        <v>143</v>
      </c>
      <c r="C11280" s="72" t="s">
        <v>144</v>
      </c>
      <c r="D11280" s="72" t="s">
        <v>12</v>
      </c>
      <c r="E11280" s="72" t="s">
        <v>242</v>
      </c>
      <c r="F11280" s="73">
        <v>-13138</v>
      </c>
      <c r="G11280" s="72" t="s">
        <v>14</v>
      </c>
      <c r="H11280" s="72" t="s">
        <v>15</v>
      </c>
      <c r="I11280" s="72" t="s">
        <v>16</v>
      </c>
      <c r="J11280" s="72" t="s">
        <v>18</v>
      </c>
      <c r="K11280" s="72" t="s">
        <v>33</v>
      </c>
      <c r="L11280" s="72" t="s">
        <v>776</v>
      </c>
      <c r="M11280" s="72"/>
    </row>
    <row r="11281" spans="2:13" x14ac:dyDescent="0.25">
      <c r="B11281" s="72" t="s">
        <v>143</v>
      </c>
      <c r="C11281" s="72" t="s">
        <v>144</v>
      </c>
      <c r="D11281" s="72" t="s">
        <v>12</v>
      </c>
      <c r="E11281" s="72" t="s">
        <v>219</v>
      </c>
      <c r="F11281" s="73">
        <v>1297</v>
      </c>
      <c r="G11281" s="72" t="s">
        <v>14</v>
      </c>
      <c r="H11281" s="72" t="s">
        <v>155</v>
      </c>
      <c r="I11281" s="72" t="s">
        <v>16</v>
      </c>
      <c r="J11281" s="72" t="s">
        <v>18</v>
      </c>
      <c r="K11281" s="72" t="s">
        <v>24</v>
      </c>
      <c r="L11281" s="72" t="s">
        <v>193</v>
      </c>
      <c r="M11281" s="72"/>
    </row>
    <row r="11282" spans="2:13" x14ac:dyDescent="0.25">
      <c r="B11282" s="72" t="s">
        <v>143</v>
      </c>
      <c r="C11282" s="72" t="s">
        <v>144</v>
      </c>
      <c r="D11282" s="72" t="s">
        <v>12</v>
      </c>
      <c r="E11282" s="72" t="s">
        <v>213</v>
      </c>
      <c r="F11282" s="73">
        <v>151349</v>
      </c>
      <c r="G11282" s="72" t="s">
        <v>14</v>
      </c>
      <c r="H11282" s="72" t="s">
        <v>15</v>
      </c>
      <c r="I11282" s="72" t="s">
        <v>16</v>
      </c>
      <c r="J11282" s="72" t="s">
        <v>18</v>
      </c>
      <c r="K11282" s="72" t="s">
        <v>257</v>
      </c>
      <c r="L11282" s="72" t="s">
        <v>634</v>
      </c>
      <c r="M11282" s="72" t="s">
        <v>248</v>
      </c>
    </row>
    <row r="11283" spans="2:13" x14ac:dyDescent="0.25">
      <c r="B11283" s="72" t="s">
        <v>143</v>
      </c>
      <c r="C11283" s="72" t="s">
        <v>144</v>
      </c>
      <c r="D11283" s="72" t="s">
        <v>12</v>
      </c>
      <c r="E11283" s="72" t="s">
        <v>242</v>
      </c>
      <c r="F11283" s="73">
        <v>-5830</v>
      </c>
      <c r="G11283" s="72" t="s">
        <v>14</v>
      </c>
      <c r="H11283" s="72" t="s">
        <v>15</v>
      </c>
      <c r="I11283" s="72" t="s">
        <v>16</v>
      </c>
      <c r="J11283" s="72" t="s">
        <v>18</v>
      </c>
      <c r="K11283" s="72" t="s">
        <v>147</v>
      </c>
      <c r="L11283" s="72" t="s">
        <v>223</v>
      </c>
      <c r="M11283" s="72"/>
    </row>
    <row r="11284" spans="2:13" x14ac:dyDescent="0.25">
      <c r="B11284" s="72" t="s">
        <v>143</v>
      </c>
      <c r="C11284" s="72" t="s">
        <v>144</v>
      </c>
      <c r="D11284" s="72" t="s">
        <v>12</v>
      </c>
      <c r="E11284" s="72" t="s">
        <v>240</v>
      </c>
      <c r="F11284" s="73">
        <v>-189</v>
      </c>
      <c r="G11284" s="72" t="s">
        <v>14</v>
      </c>
      <c r="H11284" s="72" t="s">
        <v>155</v>
      </c>
      <c r="I11284" s="72" t="s">
        <v>16</v>
      </c>
      <c r="J11284" s="72" t="s">
        <v>18</v>
      </c>
      <c r="K11284" s="72" t="s">
        <v>33</v>
      </c>
      <c r="L11284" s="72" t="s">
        <v>552</v>
      </c>
      <c r="M11284" s="72"/>
    </row>
    <row r="11285" spans="2:13" x14ac:dyDescent="0.25">
      <c r="B11285" s="72" t="s">
        <v>143</v>
      </c>
      <c r="C11285" s="72" t="s">
        <v>144</v>
      </c>
      <c r="D11285" s="72" t="s">
        <v>12</v>
      </c>
      <c r="E11285" s="72" t="s">
        <v>227</v>
      </c>
      <c r="F11285" s="73">
        <v>382</v>
      </c>
      <c r="G11285" s="72" t="s">
        <v>14</v>
      </c>
      <c r="H11285" s="72" t="s">
        <v>155</v>
      </c>
      <c r="I11285" s="72" t="s">
        <v>16</v>
      </c>
      <c r="J11285" s="72" t="s">
        <v>18</v>
      </c>
      <c r="K11285" s="72" t="s">
        <v>33</v>
      </c>
      <c r="L11285" s="72" t="s">
        <v>499</v>
      </c>
      <c r="M11285" s="72" t="s">
        <v>172</v>
      </c>
    </row>
    <row r="11286" spans="2:13" x14ac:dyDescent="0.25">
      <c r="B11286" s="72" t="s">
        <v>143</v>
      </c>
      <c r="C11286" s="72" t="s">
        <v>144</v>
      </c>
      <c r="D11286" s="72" t="s">
        <v>12</v>
      </c>
      <c r="E11286" s="72" t="s">
        <v>152</v>
      </c>
      <c r="F11286" s="73">
        <v>-2001</v>
      </c>
      <c r="G11286" s="72" t="s">
        <v>14</v>
      </c>
      <c r="H11286" s="72" t="s">
        <v>15</v>
      </c>
      <c r="I11286" s="72" t="s">
        <v>16</v>
      </c>
      <c r="J11286" s="72" t="s">
        <v>18</v>
      </c>
      <c r="K11286" s="72" t="s">
        <v>33</v>
      </c>
      <c r="L11286" s="72" t="s">
        <v>314</v>
      </c>
      <c r="M11286" s="72"/>
    </row>
    <row r="11287" spans="2:13" x14ac:dyDescent="0.25">
      <c r="B11287" s="72" t="s">
        <v>143</v>
      </c>
      <c r="C11287" s="72" t="s">
        <v>144</v>
      </c>
      <c r="D11287" s="72" t="s">
        <v>12</v>
      </c>
      <c r="E11287" s="72" t="s">
        <v>197</v>
      </c>
      <c r="F11287" s="73">
        <v>492906</v>
      </c>
      <c r="G11287" s="72" t="s">
        <v>14</v>
      </c>
      <c r="H11287" s="72" t="s">
        <v>15</v>
      </c>
      <c r="I11287" s="72" t="s">
        <v>16</v>
      </c>
      <c r="J11287" s="72" t="s">
        <v>18</v>
      </c>
      <c r="K11287" s="72" t="s">
        <v>147</v>
      </c>
      <c r="L11287" s="72" t="s">
        <v>273</v>
      </c>
      <c r="M11287" s="72" t="s">
        <v>191</v>
      </c>
    </row>
    <row r="11288" spans="2:13" x14ac:dyDescent="0.25">
      <c r="B11288" s="72" t="s">
        <v>143</v>
      </c>
      <c r="C11288" s="72" t="s">
        <v>144</v>
      </c>
      <c r="D11288" s="72" t="s">
        <v>12</v>
      </c>
      <c r="E11288" s="72" t="s">
        <v>188</v>
      </c>
      <c r="F11288" s="73">
        <v>609494</v>
      </c>
      <c r="G11288" s="72" t="s">
        <v>14</v>
      </c>
      <c r="H11288" s="72" t="s">
        <v>155</v>
      </c>
      <c r="I11288" s="72" t="s">
        <v>16</v>
      </c>
      <c r="J11288" s="72" t="s">
        <v>18</v>
      </c>
      <c r="K11288" s="72" t="s">
        <v>33</v>
      </c>
      <c r="L11288" s="72" t="s">
        <v>195</v>
      </c>
      <c r="M11288" s="72" t="s">
        <v>163</v>
      </c>
    </row>
    <row r="11289" spans="2:13" x14ac:dyDescent="0.25">
      <c r="B11289" s="72" t="s">
        <v>143</v>
      </c>
      <c r="C11289" s="72" t="s">
        <v>144</v>
      </c>
      <c r="D11289" s="72" t="s">
        <v>12</v>
      </c>
      <c r="E11289" s="72" t="s">
        <v>201</v>
      </c>
      <c r="F11289" s="73">
        <v>116890</v>
      </c>
      <c r="G11289" s="72" t="s">
        <v>14</v>
      </c>
      <c r="H11289" s="72" t="s">
        <v>15</v>
      </c>
      <c r="I11289" s="72" t="s">
        <v>16</v>
      </c>
      <c r="J11289" s="72" t="s">
        <v>18</v>
      </c>
      <c r="K11289" s="72" t="s">
        <v>147</v>
      </c>
      <c r="L11289" s="72" t="s">
        <v>454</v>
      </c>
      <c r="M11289" s="72" t="s">
        <v>159</v>
      </c>
    </row>
    <row r="11290" spans="2:13" x14ac:dyDescent="0.25">
      <c r="B11290" s="72" t="s">
        <v>143</v>
      </c>
      <c r="C11290" s="72" t="s">
        <v>144</v>
      </c>
      <c r="D11290" s="72" t="s">
        <v>12</v>
      </c>
      <c r="E11290" s="72" t="s">
        <v>219</v>
      </c>
      <c r="F11290" s="73">
        <v>302857</v>
      </c>
      <c r="G11290" s="72" t="s">
        <v>14</v>
      </c>
      <c r="H11290" s="72" t="s">
        <v>15</v>
      </c>
      <c r="I11290" s="72" t="s">
        <v>16</v>
      </c>
      <c r="J11290" s="72" t="s">
        <v>18</v>
      </c>
      <c r="K11290" s="72" t="s">
        <v>147</v>
      </c>
      <c r="L11290" s="72" t="s">
        <v>533</v>
      </c>
      <c r="M11290" s="72"/>
    </row>
    <row r="11291" spans="2:13" x14ac:dyDescent="0.25">
      <c r="B11291" s="72" t="s">
        <v>143</v>
      </c>
      <c r="C11291" s="72" t="s">
        <v>144</v>
      </c>
      <c r="D11291" s="72" t="s">
        <v>12</v>
      </c>
      <c r="E11291" s="72" t="s">
        <v>227</v>
      </c>
      <c r="F11291" s="73">
        <v>10809</v>
      </c>
      <c r="G11291" s="72" t="s">
        <v>14</v>
      </c>
      <c r="H11291" s="72" t="s">
        <v>15</v>
      </c>
      <c r="I11291" s="72" t="s">
        <v>136</v>
      </c>
      <c r="J11291" s="72" t="s">
        <v>18</v>
      </c>
      <c r="K11291" s="72" t="s">
        <v>184</v>
      </c>
      <c r="L11291" s="72" t="s">
        <v>539</v>
      </c>
      <c r="M11291" s="72" t="s">
        <v>191</v>
      </c>
    </row>
    <row r="11292" spans="2:13" x14ac:dyDescent="0.25">
      <c r="B11292" s="72" t="s">
        <v>143</v>
      </c>
      <c r="C11292" s="72" t="s">
        <v>144</v>
      </c>
      <c r="D11292" s="72" t="s">
        <v>12</v>
      </c>
      <c r="E11292" s="72" t="s">
        <v>199</v>
      </c>
      <c r="F11292" s="73">
        <v>612</v>
      </c>
      <c r="G11292" s="72" t="s">
        <v>14</v>
      </c>
      <c r="H11292" s="72" t="s">
        <v>15</v>
      </c>
      <c r="I11292" s="72" t="s">
        <v>136</v>
      </c>
      <c r="J11292" s="72" t="s">
        <v>18</v>
      </c>
      <c r="K11292" s="72" t="s">
        <v>21</v>
      </c>
      <c r="L11292" s="72" t="s">
        <v>198</v>
      </c>
      <c r="M11292" s="72"/>
    </row>
    <row r="11293" spans="2:13" x14ac:dyDescent="0.25">
      <c r="B11293" s="72" t="s">
        <v>143</v>
      </c>
      <c r="C11293" s="72" t="s">
        <v>144</v>
      </c>
      <c r="D11293" s="72" t="s">
        <v>12</v>
      </c>
      <c r="E11293" s="72" t="s">
        <v>229</v>
      </c>
      <c r="F11293" s="73">
        <v>-248432</v>
      </c>
      <c r="G11293" s="72" t="s">
        <v>14</v>
      </c>
      <c r="H11293" s="72" t="s">
        <v>15</v>
      </c>
      <c r="I11293" s="72" t="s">
        <v>16</v>
      </c>
      <c r="J11293" s="72" t="s">
        <v>18</v>
      </c>
      <c r="K11293" s="72" t="s">
        <v>147</v>
      </c>
      <c r="L11293" s="72" t="s">
        <v>675</v>
      </c>
      <c r="M11293" s="72"/>
    </row>
    <row r="11294" spans="2:13" x14ac:dyDescent="0.25">
      <c r="B11294" s="72" t="s">
        <v>143</v>
      </c>
      <c r="C11294" s="72" t="s">
        <v>144</v>
      </c>
      <c r="D11294" s="72" t="s">
        <v>12</v>
      </c>
      <c r="E11294" s="72" t="s">
        <v>149</v>
      </c>
      <c r="F11294" s="73">
        <v>2010309</v>
      </c>
      <c r="G11294" s="72" t="s">
        <v>14</v>
      </c>
      <c r="H11294" s="72" t="s">
        <v>155</v>
      </c>
      <c r="I11294" s="72" t="s">
        <v>16</v>
      </c>
      <c r="J11294" s="72" t="s">
        <v>18</v>
      </c>
      <c r="K11294" s="72" t="s">
        <v>147</v>
      </c>
      <c r="L11294" s="72" t="s">
        <v>444</v>
      </c>
      <c r="M11294" s="72" t="s">
        <v>151</v>
      </c>
    </row>
    <row r="11295" spans="2:13" x14ac:dyDescent="0.25">
      <c r="B11295" s="72" t="s">
        <v>143</v>
      </c>
      <c r="C11295" s="72" t="s">
        <v>144</v>
      </c>
      <c r="D11295" s="72" t="s">
        <v>12</v>
      </c>
      <c r="E11295" s="72" t="s">
        <v>183</v>
      </c>
      <c r="F11295" s="73">
        <v>38645</v>
      </c>
      <c r="G11295" s="72" t="s">
        <v>14</v>
      </c>
      <c r="H11295" s="72" t="s">
        <v>15</v>
      </c>
      <c r="I11295" s="72" t="s">
        <v>16</v>
      </c>
      <c r="J11295" s="72" t="s">
        <v>18</v>
      </c>
      <c r="K11295" s="72" t="s">
        <v>147</v>
      </c>
      <c r="L11295" s="72" t="s">
        <v>376</v>
      </c>
      <c r="M11295" s="72" t="s">
        <v>186</v>
      </c>
    </row>
    <row r="11296" spans="2:13" x14ac:dyDescent="0.25">
      <c r="B11296" s="72" t="s">
        <v>143</v>
      </c>
      <c r="C11296" s="72" t="s">
        <v>144</v>
      </c>
      <c r="D11296" s="72" t="s">
        <v>12</v>
      </c>
      <c r="E11296" s="72" t="s">
        <v>160</v>
      </c>
      <c r="F11296" s="73">
        <v>904295</v>
      </c>
      <c r="G11296" s="72" t="s">
        <v>14</v>
      </c>
      <c r="H11296" s="72" t="s">
        <v>155</v>
      </c>
      <c r="I11296" s="72" t="s">
        <v>16</v>
      </c>
      <c r="J11296" s="72" t="s">
        <v>18</v>
      </c>
      <c r="K11296" s="72" t="s">
        <v>269</v>
      </c>
      <c r="L11296" s="72" t="s">
        <v>270</v>
      </c>
      <c r="M11296" s="72" t="s">
        <v>248</v>
      </c>
    </row>
    <row r="11297" spans="2:13" x14ac:dyDescent="0.25">
      <c r="B11297" s="72" t="s">
        <v>143</v>
      </c>
      <c r="C11297" s="72" t="s">
        <v>144</v>
      </c>
      <c r="D11297" s="72" t="s">
        <v>12</v>
      </c>
      <c r="E11297" s="72" t="s">
        <v>175</v>
      </c>
      <c r="F11297" s="73">
        <v>-44</v>
      </c>
      <c r="G11297" s="72" t="s">
        <v>14</v>
      </c>
      <c r="H11297" s="72" t="s">
        <v>155</v>
      </c>
      <c r="I11297" s="72" t="s">
        <v>16</v>
      </c>
      <c r="J11297" s="72" t="s">
        <v>18</v>
      </c>
      <c r="K11297" s="72" t="s">
        <v>21</v>
      </c>
      <c r="L11297" s="72" t="s">
        <v>22</v>
      </c>
      <c r="M11297" s="72"/>
    </row>
    <row r="11298" spans="2:13" x14ac:dyDescent="0.25">
      <c r="B11298" s="72" t="s">
        <v>143</v>
      </c>
      <c r="C11298" s="72" t="s">
        <v>144</v>
      </c>
      <c r="D11298" s="72" t="s">
        <v>12</v>
      </c>
      <c r="E11298" s="72" t="s">
        <v>152</v>
      </c>
      <c r="F11298" s="73">
        <v>-27683</v>
      </c>
      <c r="G11298" s="72" t="s">
        <v>14</v>
      </c>
      <c r="H11298" s="72" t="s">
        <v>155</v>
      </c>
      <c r="I11298" s="72" t="s">
        <v>16</v>
      </c>
      <c r="J11298" s="72" t="s">
        <v>18</v>
      </c>
      <c r="K11298" s="72" t="s">
        <v>33</v>
      </c>
      <c r="L11298" s="72" t="s">
        <v>402</v>
      </c>
      <c r="M11298" s="72"/>
    </row>
    <row r="11299" spans="2:13" x14ac:dyDescent="0.25">
      <c r="B11299" s="72" t="s">
        <v>143</v>
      </c>
      <c r="C11299" s="72" t="s">
        <v>144</v>
      </c>
      <c r="D11299" s="72" t="s">
        <v>12</v>
      </c>
      <c r="E11299" s="72" t="s">
        <v>197</v>
      </c>
      <c r="F11299" s="73">
        <v>380234</v>
      </c>
      <c r="G11299" s="72" t="s">
        <v>14</v>
      </c>
      <c r="H11299" s="72" t="s">
        <v>15</v>
      </c>
      <c r="I11299" s="72" t="s">
        <v>16</v>
      </c>
      <c r="J11299" s="72" t="s">
        <v>18</v>
      </c>
      <c r="K11299" s="72" t="s">
        <v>33</v>
      </c>
      <c r="L11299" s="72" t="s">
        <v>195</v>
      </c>
      <c r="M11299" s="72" t="s">
        <v>191</v>
      </c>
    </row>
    <row r="11300" spans="2:13" x14ac:dyDescent="0.25">
      <c r="B11300" s="72" t="s">
        <v>143</v>
      </c>
      <c r="C11300" s="72" t="s">
        <v>144</v>
      </c>
      <c r="D11300" s="72" t="s">
        <v>12</v>
      </c>
      <c r="E11300" s="72" t="s">
        <v>152</v>
      </c>
      <c r="F11300" s="73">
        <v>-3285</v>
      </c>
      <c r="G11300" s="72" t="s">
        <v>14</v>
      </c>
      <c r="H11300" s="72" t="s">
        <v>155</v>
      </c>
      <c r="I11300" s="72" t="s">
        <v>16</v>
      </c>
      <c r="J11300" s="72" t="s">
        <v>18</v>
      </c>
      <c r="K11300" s="72" t="s">
        <v>33</v>
      </c>
      <c r="L11300" s="72" t="s">
        <v>354</v>
      </c>
      <c r="M11300" s="72"/>
    </row>
    <row r="11301" spans="2:13" x14ac:dyDescent="0.25">
      <c r="B11301" s="72" t="s">
        <v>143</v>
      </c>
      <c r="C11301" s="72" t="s">
        <v>144</v>
      </c>
      <c r="D11301" s="72" t="s">
        <v>12</v>
      </c>
      <c r="E11301" s="72" t="s">
        <v>219</v>
      </c>
      <c r="F11301" s="73">
        <v>93</v>
      </c>
      <c r="G11301" s="72" t="s">
        <v>14</v>
      </c>
      <c r="H11301" s="72" t="s">
        <v>155</v>
      </c>
      <c r="I11301" s="72" t="s">
        <v>136</v>
      </c>
      <c r="J11301" s="72" t="s">
        <v>18</v>
      </c>
      <c r="K11301" s="72" t="s">
        <v>21</v>
      </c>
      <c r="L11301" s="72" t="s">
        <v>249</v>
      </c>
      <c r="M11301" s="72"/>
    </row>
    <row r="11302" spans="2:13" x14ac:dyDescent="0.25">
      <c r="B11302" s="72" t="s">
        <v>143</v>
      </c>
      <c r="C11302" s="72" t="s">
        <v>144</v>
      </c>
      <c r="D11302" s="72" t="s">
        <v>12</v>
      </c>
      <c r="E11302" s="72" t="s">
        <v>177</v>
      </c>
      <c r="F11302" s="73">
        <v>488557</v>
      </c>
      <c r="G11302" s="72" t="s">
        <v>14</v>
      </c>
      <c r="H11302" s="72" t="s">
        <v>15</v>
      </c>
      <c r="I11302" s="72" t="s">
        <v>16</v>
      </c>
      <c r="J11302" s="72" t="s">
        <v>18</v>
      </c>
      <c r="K11302" s="72" t="s">
        <v>257</v>
      </c>
      <c r="L11302" s="72" t="s">
        <v>258</v>
      </c>
      <c r="M11302" s="72"/>
    </row>
    <row r="11303" spans="2:13" x14ac:dyDescent="0.25">
      <c r="B11303" s="72" t="s">
        <v>143</v>
      </c>
      <c r="C11303" s="72" t="s">
        <v>144</v>
      </c>
      <c r="D11303" s="72" t="s">
        <v>12</v>
      </c>
      <c r="E11303" s="72" t="s">
        <v>197</v>
      </c>
      <c r="F11303" s="73">
        <v>18579</v>
      </c>
      <c r="G11303" s="72" t="s">
        <v>14</v>
      </c>
      <c r="H11303" s="72" t="s">
        <v>15</v>
      </c>
      <c r="I11303" s="72" t="s">
        <v>16</v>
      </c>
      <c r="J11303" s="72" t="s">
        <v>18</v>
      </c>
      <c r="K11303" s="72" t="s">
        <v>147</v>
      </c>
      <c r="L11303" s="72" t="s">
        <v>606</v>
      </c>
      <c r="M11303" s="72" t="s">
        <v>191</v>
      </c>
    </row>
    <row r="11304" spans="2:13" x14ac:dyDescent="0.25">
      <c r="B11304" s="72" t="s">
        <v>143</v>
      </c>
      <c r="C11304" s="72" t="s">
        <v>144</v>
      </c>
      <c r="D11304" s="72" t="s">
        <v>12</v>
      </c>
      <c r="E11304" s="72" t="s">
        <v>152</v>
      </c>
      <c r="F11304" s="73">
        <v>-7146</v>
      </c>
      <c r="G11304" s="72" t="s">
        <v>14</v>
      </c>
      <c r="H11304" s="72" t="s">
        <v>155</v>
      </c>
      <c r="I11304" s="72" t="s">
        <v>16</v>
      </c>
      <c r="J11304" s="72" t="s">
        <v>18</v>
      </c>
      <c r="K11304" s="72" t="s">
        <v>33</v>
      </c>
      <c r="L11304" s="72" t="s">
        <v>286</v>
      </c>
      <c r="M11304" s="72"/>
    </row>
    <row r="11305" spans="2:13" x14ac:dyDescent="0.25">
      <c r="B11305" s="72" t="s">
        <v>143</v>
      </c>
      <c r="C11305" s="72" t="s">
        <v>144</v>
      </c>
      <c r="D11305" s="72" t="s">
        <v>12</v>
      </c>
      <c r="E11305" s="72" t="s">
        <v>177</v>
      </c>
      <c r="F11305" s="73">
        <v>148426</v>
      </c>
      <c r="G11305" s="72" t="s">
        <v>14</v>
      </c>
      <c r="H11305" s="72" t="s">
        <v>155</v>
      </c>
      <c r="I11305" s="72" t="s">
        <v>16</v>
      </c>
      <c r="J11305" s="72" t="s">
        <v>18</v>
      </c>
      <c r="K11305" s="72" t="s">
        <v>33</v>
      </c>
      <c r="L11305" s="72" t="s">
        <v>346</v>
      </c>
      <c r="M11305" s="72"/>
    </row>
    <row r="11306" spans="2:13" x14ac:dyDescent="0.25">
      <c r="B11306" s="72" t="s">
        <v>143</v>
      </c>
      <c r="C11306" s="72" t="s">
        <v>144</v>
      </c>
      <c r="D11306" s="72" t="s">
        <v>12</v>
      </c>
      <c r="E11306" s="72" t="s">
        <v>242</v>
      </c>
      <c r="F11306" s="73">
        <v>-705</v>
      </c>
      <c r="G11306" s="72" t="s">
        <v>14</v>
      </c>
      <c r="H11306" s="72" t="s">
        <v>15</v>
      </c>
      <c r="I11306" s="72" t="s">
        <v>16</v>
      </c>
      <c r="J11306" s="72" t="s">
        <v>18</v>
      </c>
      <c r="K11306" s="72" t="s">
        <v>147</v>
      </c>
      <c r="L11306" s="72" t="s">
        <v>622</v>
      </c>
      <c r="M11306" s="72"/>
    </row>
    <row r="11307" spans="2:13" x14ac:dyDescent="0.25">
      <c r="B11307" s="72" t="s">
        <v>143</v>
      </c>
      <c r="C11307" s="72" t="s">
        <v>144</v>
      </c>
      <c r="D11307" s="72" t="s">
        <v>12</v>
      </c>
      <c r="E11307" s="72" t="s">
        <v>242</v>
      </c>
      <c r="F11307" s="73">
        <v>-3947</v>
      </c>
      <c r="G11307" s="72" t="s">
        <v>14</v>
      </c>
      <c r="H11307" s="72" t="s">
        <v>15</v>
      </c>
      <c r="I11307" s="72" t="s">
        <v>16</v>
      </c>
      <c r="J11307" s="72" t="s">
        <v>18</v>
      </c>
      <c r="K11307" s="72" t="s">
        <v>147</v>
      </c>
      <c r="L11307" s="72" t="s">
        <v>475</v>
      </c>
      <c r="M11307" s="72"/>
    </row>
    <row r="11308" spans="2:13" x14ac:dyDescent="0.25">
      <c r="B11308" s="72" t="s">
        <v>143</v>
      </c>
      <c r="C11308" s="72" t="s">
        <v>144</v>
      </c>
      <c r="D11308" s="72" t="s">
        <v>12</v>
      </c>
      <c r="E11308" s="72" t="s">
        <v>188</v>
      </c>
      <c r="F11308" s="73">
        <v>112159</v>
      </c>
      <c r="G11308" s="72" t="s">
        <v>14</v>
      </c>
      <c r="H11308" s="72" t="s">
        <v>15</v>
      </c>
      <c r="I11308" s="72" t="s">
        <v>16</v>
      </c>
      <c r="J11308" s="72" t="s">
        <v>18</v>
      </c>
      <c r="K11308" s="72" t="s">
        <v>184</v>
      </c>
      <c r="L11308" s="72" t="s">
        <v>356</v>
      </c>
      <c r="M11308" s="72" t="s">
        <v>151</v>
      </c>
    </row>
    <row r="11309" spans="2:13" x14ac:dyDescent="0.25">
      <c r="B11309" s="72" t="s">
        <v>143</v>
      </c>
      <c r="C11309" s="72" t="s">
        <v>144</v>
      </c>
      <c r="D11309" s="72" t="s">
        <v>12</v>
      </c>
      <c r="E11309" s="72" t="s">
        <v>219</v>
      </c>
      <c r="F11309" s="73">
        <v>1854214</v>
      </c>
      <c r="G11309" s="72" t="s">
        <v>14</v>
      </c>
      <c r="H11309" s="72" t="s">
        <v>15</v>
      </c>
      <c r="I11309" s="72" t="s">
        <v>16</v>
      </c>
      <c r="J11309" s="72" t="s">
        <v>18</v>
      </c>
      <c r="K11309" s="72" t="s">
        <v>165</v>
      </c>
      <c r="L11309" s="72" t="s">
        <v>472</v>
      </c>
      <c r="M11309" s="72"/>
    </row>
    <row r="11310" spans="2:13" x14ac:dyDescent="0.25">
      <c r="B11310" s="72" t="s">
        <v>143</v>
      </c>
      <c r="C11310" s="72" t="s">
        <v>144</v>
      </c>
      <c r="D11310" s="72" t="s">
        <v>12</v>
      </c>
      <c r="E11310" s="72" t="s">
        <v>152</v>
      </c>
      <c r="F11310" s="73">
        <v>-8391</v>
      </c>
      <c r="G11310" s="72" t="s">
        <v>14</v>
      </c>
      <c r="H11310" s="72" t="s">
        <v>15</v>
      </c>
      <c r="I11310" s="72" t="s">
        <v>16</v>
      </c>
      <c r="J11310" s="72" t="s">
        <v>18</v>
      </c>
      <c r="K11310" s="72" t="s">
        <v>21</v>
      </c>
      <c r="L11310" s="72" t="s">
        <v>291</v>
      </c>
      <c r="M11310" s="72"/>
    </row>
    <row r="11311" spans="2:13" x14ac:dyDescent="0.25">
      <c r="B11311" s="72" t="s">
        <v>143</v>
      </c>
      <c r="C11311" s="72" t="s">
        <v>144</v>
      </c>
      <c r="D11311" s="72" t="s">
        <v>12</v>
      </c>
      <c r="E11311" s="72" t="s">
        <v>335</v>
      </c>
      <c r="F11311" s="73">
        <v>50074</v>
      </c>
      <c r="G11311" s="72" t="s">
        <v>14</v>
      </c>
      <c r="H11311" s="72" t="s">
        <v>15</v>
      </c>
      <c r="I11311" s="72" t="s">
        <v>16</v>
      </c>
      <c r="J11311" s="72" t="s">
        <v>18</v>
      </c>
      <c r="K11311" s="72" t="s">
        <v>21</v>
      </c>
      <c r="L11311" s="72" t="s">
        <v>291</v>
      </c>
      <c r="M11311" s="72" t="s">
        <v>322</v>
      </c>
    </row>
    <row r="11312" spans="2:13" x14ac:dyDescent="0.25">
      <c r="B11312" s="72" t="s">
        <v>143</v>
      </c>
      <c r="C11312" s="72" t="s">
        <v>144</v>
      </c>
      <c r="D11312" s="72" t="s">
        <v>12</v>
      </c>
      <c r="E11312" s="72" t="s">
        <v>157</v>
      </c>
      <c r="F11312" s="73">
        <v>149962</v>
      </c>
      <c r="G11312" s="72" t="s">
        <v>14</v>
      </c>
      <c r="H11312" s="72" t="s">
        <v>15</v>
      </c>
      <c r="I11312" s="72" t="s">
        <v>16</v>
      </c>
      <c r="J11312" s="72" t="s">
        <v>18</v>
      </c>
      <c r="K11312" s="72" t="s">
        <v>214</v>
      </c>
      <c r="L11312" s="72" t="s">
        <v>560</v>
      </c>
      <c r="M11312" s="72" t="s">
        <v>334</v>
      </c>
    </row>
    <row r="11313" spans="2:13" x14ac:dyDescent="0.25">
      <c r="B11313" s="72" t="s">
        <v>143</v>
      </c>
      <c r="C11313" s="72" t="s">
        <v>144</v>
      </c>
      <c r="D11313" s="72" t="s">
        <v>12</v>
      </c>
      <c r="E11313" s="72" t="s">
        <v>227</v>
      </c>
      <c r="F11313" s="73">
        <v>118874</v>
      </c>
      <c r="G11313" s="72" t="s">
        <v>14</v>
      </c>
      <c r="H11313" s="72" t="s">
        <v>15</v>
      </c>
      <c r="I11313" s="72" t="s">
        <v>16</v>
      </c>
      <c r="J11313" s="72" t="s">
        <v>18</v>
      </c>
      <c r="K11313" s="72" t="s">
        <v>161</v>
      </c>
      <c r="L11313" s="72" t="s">
        <v>643</v>
      </c>
      <c r="M11313" s="72" t="s">
        <v>163</v>
      </c>
    </row>
    <row r="11314" spans="2:13" x14ac:dyDescent="0.25">
      <c r="B11314" s="72" t="s">
        <v>143</v>
      </c>
      <c r="C11314" s="72" t="s">
        <v>144</v>
      </c>
      <c r="D11314" s="72" t="s">
        <v>12</v>
      </c>
      <c r="E11314" s="72" t="s">
        <v>199</v>
      </c>
      <c r="F11314" s="73">
        <v>6069</v>
      </c>
      <c r="G11314" s="72" t="s">
        <v>14</v>
      </c>
      <c r="H11314" s="72" t="s">
        <v>155</v>
      </c>
      <c r="I11314" s="72" t="s">
        <v>16</v>
      </c>
      <c r="J11314" s="72" t="s">
        <v>18</v>
      </c>
      <c r="K11314" s="72" t="s">
        <v>33</v>
      </c>
      <c r="L11314" s="72" t="s">
        <v>261</v>
      </c>
      <c r="M11314" s="72"/>
    </row>
    <row r="11315" spans="2:13" x14ac:dyDescent="0.25">
      <c r="B11315" s="72" t="s">
        <v>143</v>
      </c>
      <c r="C11315" s="72" t="s">
        <v>144</v>
      </c>
      <c r="D11315" s="72" t="s">
        <v>12</v>
      </c>
      <c r="E11315" s="72" t="s">
        <v>199</v>
      </c>
      <c r="F11315" s="73">
        <v>18806</v>
      </c>
      <c r="G11315" s="72" t="s">
        <v>14</v>
      </c>
      <c r="H11315" s="72" t="s">
        <v>15</v>
      </c>
      <c r="I11315" s="72" t="s">
        <v>136</v>
      </c>
      <c r="J11315" s="72" t="s">
        <v>18</v>
      </c>
      <c r="K11315" s="72" t="s">
        <v>184</v>
      </c>
      <c r="L11315" s="72" t="s">
        <v>317</v>
      </c>
      <c r="M11315" s="72"/>
    </row>
    <row r="11316" spans="2:13" x14ac:dyDescent="0.25">
      <c r="B11316" s="72" t="s">
        <v>143</v>
      </c>
      <c r="C11316" s="72" t="s">
        <v>144</v>
      </c>
      <c r="D11316" s="72" t="s">
        <v>12</v>
      </c>
      <c r="E11316" s="72" t="s">
        <v>229</v>
      </c>
      <c r="F11316" s="73">
        <v>-186081</v>
      </c>
      <c r="G11316" s="72" t="s">
        <v>14</v>
      </c>
      <c r="H11316" s="72" t="s">
        <v>15</v>
      </c>
      <c r="I11316" s="72" t="s">
        <v>16</v>
      </c>
      <c r="J11316" s="72" t="s">
        <v>18</v>
      </c>
      <c r="K11316" s="72" t="s">
        <v>33</v>
      </c>
      <c r="L11316" s="72" t="s">
        <v>465</v>
      </c>
      <c r="M11316" s="72"/>
    </row>
    <row r="11317" spans="2:13" x14ac:dyDescent="0.25">
      <c r="B11317" s="72" t="s">
        <v>143</v>
      </c>
      <c r="C11317" s="72" t="s">
        <v>144</v>
      </c>
      <c r="D11317" s="72" t="s">
        <v>12</v>
      </c>
      <c r="E11317" s="72" t="s">
        <v>227</v>
      </c>
      <c r="F11317" s="73">
        <v>310785</v>
      </c>
      <c r="G11317" s="72" t="s">
        <v>14</v>
      </c>
      <c r="H11317" s="72" t="s">
        <v>15</v>
      </c>
      <c r="I11317" s="72" t="s">
        <v>16</v>
      </c>
      <c r="J11317" s="72" t="s">
        <v>18</v>
      </c>
      <c r="K11317" s="72" t="s">
        <v>214</v>
      </c>
      <c r="L11317" s="72" t="s">
        <v>665</v>
      </c>
      <c r="M11317" s="72" t="s">
        <v>191</v>
      </c>
    </row>
    <row r="11318" spans="2:13" x14ac:dyDescent="0.25">
      <c r="B11318" s="72" t="s">
        <v>143</v>
      </c>
      <c r="C11318" s="72" t="s">
        <v>144</v>
      </c>
      <c r="D11318" s="72" t="s">
        <v>12</v>
      </c>
      <c r="E11318" s="72" t="s">
        <v>199</v>
      </c>
      <c r="F11318" s="73">
        <v>1355</v>
      </c>
      <c r="G11318" s="72" t="s">
        <v>14</v>
      </c>
      <c r="H11318" s="72" t="s">
        <v>15</v>
      </c>
      <c r="I11318" s="72" t="s">
        <v>16</v>
      </c>
      <c r="J11318" s="72" t="s">
        <v>18</v>
      </c>
      <c r="K11318" s="72" t="s">
        <v>33</v>
      </c>
      <c r="L11318" s="72" t="s">
        <v>362</v>
      </c>
      <c r="M11318" s="72"/>
    </row>
    <row r="11319" spans="2:13" x14ac:dyDescent="0.25">
      <c r="B11319" s="72" t="s">
        <v>143</v>
      </c>
      <c r="C11319" s="72" t="s">
        <v>144</v>
      </c>
      <c r="D11319" s="72" t="s">
        <v>12</v>
      </c>
      <c r="E11319" s="72" t="s">
        <v>188</v>
      </c>
      <c r="F11319" s="73">
        <v>320664</v>
      </c>
      <c r="G11319" s="72" t="s">
        <v>14</v>
      </c>
      <c r="H11319" s="72" t="s">
        <v>155</v>
      </c>
      <c r="I11319" s="72" t="s">
        <v>16</v>
      </c>
      <c r="J11319" s="72" t="s">
        <v>18</v>
      </c>
      <c r="K11319" s="72" t="s">
        <v>21</v>
      </c>
      <c r="L11319" s="72" t="s">
        <v>238</v>
      </c>
      <c r="M11319" s="72" t="s">
        <v>191</v>
      </c>
    </row>
    <row r="11320" spans="2:13" x14ac:dyDescent="0.25">
      <c r="B11320" s="72" t="s">
        <v>143</v>
      </c>
      <c r="C11320" s="72" t="s">
        <v>144</v>
      </c>
      <c r="D11320" s="72" t="s">
        <v>12</v>
      </c>
      <c r="E11320" s="72" t="s">
        <v>383</v>
      </c>
      <c r="F11320" s="73">
        <v>329500</v>
      </c>
      <c r="G11320" s="72" t="s">
        <v>14</v>
      </c>
      <c r="H11320" s="72" t="s">
        <v>15</v>
      </c>
      <c r="I11320" s="72" t="s">
        <v>16</v>
      </c>
      <c r="J11320" s="72" t="s">
        <v>18</v>
      </c>
      <c r="K11320" s="72" t="s">
        <v>147</v>
      </c>
      <c r="L11320" s="72" t="s">
        <v>235</v>
      </c>
      <c r="M11320" s="72" t="s">
        <v>601</v>
      </c>
    </row>
    <row r="11321" spans="2:13" x14ac:dyDescent="0.25">
      <c r="B11321" s="72" t="s">
        <v>143</v>
      </c>
      <c r="C11321" s="72" t="s">
        <v>144</v>
      </c>
      <c r="D11321" s="72" t="s">
        <v>12</v>
      </c>
      <c r="E11321" s="72" t="s">
        <v>219</v>
      </c>
      <c r="F11321" s="73">
        <v>924066</v>
      </c>
      <c r="G11321" s="72" t="s">
        <v>14</v>
      </c>
      <c r="H11321" s="72" t="s">
        <v>155</v>
      </c>
      <c r="I11321" s="72" t="s">
        <v>16</v>
      </c>
      <c r="J11321" s="72" t="s">
        <v>18</v>
      </c>
      <c r="K11321" s="72" t="s">
        <v>33</v>
      </c>
      <c r="L11321" s="72" t="s">
        <v>543</v>
      </c>
      <c r="M11321" s="72"/>
    </row>
    <row r="11322" spans="2:13" x14ac:dyDescent="0.25">
      <c r="B11322" s="72" t="s">
        <v>143</v>
      </c>
      <c r="C11322" s="72" t="s">
        <v>144</v>
      </c>
      <c r="D11322" s="72" t="s">
        <v>12</v>
      </c>
      <c r="E11322" s="72" t="s">
        <v>213</v>
      </c>
      <c r="F11322" s="73">
        <v>19246</v>
      </c>
      <c r="G11322" s="72" t="s">
        <v>14</v>
      </c>
      <c r="H11322" s="72" t="s">
        <v>155</v>
      </c>
      <c r="I11322" s="72" t="s">
        <v>16</v>
      </c>
      <c r="J11322" s="72" t="s">
        <v>18</v>
      </c>
      <c r="K11322" s="72" t="s">
        <v>147</v>
      </c>
      <c r="L11322" s="72" t="s">
        <v>295</v>
      </c>
      <c r="M11322" s="72" t="s">
        <v>151</v>
      </c>
    </row>
    <row r="11323" spans="2:13" x14ac:dyDescent="0.25">
      <c r="B11323" s="72" t="s">
        <v>143</v>
      </c>
      <c r="C11323" s="72" t="s">
        <v>144</v>
      </c>
      <c r="D11323" s="72" t="s">
        <v>12</v>
      </c>
      <c r="E11323" s="72" t="s">
        <v>213</v>
      </c>
      <c r="F11323" s="73">
        <v>11656</v>
      </c>
      <c r="G11323" s="72" t="s">
        <v>14</v>
      </c>
      <c r="H11323" s="72" t="s">
        <v>15</v>
      </c>
      <c r="I11323" s="72" t="s">
        <v>16</v>
      </c>
      <c r="J11323" s="72" t="s">
        <v>18</v>
      </c>
      <c r="K11323" s="72" t="s">
        <v>21</v>
      </c>
      <c r="L11323" s="72" t="s">
        <v>352</v>
      </c>
      <c r="M11323" s="72" t="s">
        <v>172</v>
      </c>
    </row>
    <row r="11324" spans="2:13" x14ac:dyDescent="0.25">
      <c r="B11324" s="72" t="s">
        <v>143</v>
      </c>
      <c r="C11324" s="72" t="s">
        <v>144</v>
      </c>
      <c r="D11324" s="72" t="s">
        <v>12</v>
      </c>
      <c r="E11324" s="72" t="s">
        <v>213</v>
      </c>
      <c r="F11324" s="73">
        <v>20185</v>
      </c>
      <c r="G11324" s="72" t="s">
        <v>14</v>
      </c>
      <c r="H11324" s="72" t="s">
        <v>155</v>
      </c>
      <c r="I11324" s="72" t="s">
        <v>16</v>
      </c>
      <c r="J11324" s="72" t="s">
        <v>18</v>
      </c>
      <c r="K11324" s="72" t="s">
        <v>33</v>
      </c>
      <c r="L11324" s="72" t="s">
        <v>153</v>
      </c>
      <c r="M11324" s="72" t="s">
        <v>172</v>
      </c>
    </row>
    <row r="11325" spans="2:13" x14ac:dyDescent="0.25">
      <c r="B11325" s="72" t="s">
        <v>143</v>
      </c>
      <c r="C11325" s="72" t="s">
        <v>144</v>
      </c>
      <c r="D11325" s="72" t="s">
        <v>12</v>
      </c>
      <c r="E11325" s="72" t="s">
        <v>175</v>
      </c>
      <c r="F11325" s="73">
        <v>-5572902</v>
      </c>
      <c r="G11325" s="72" t="s">
        <v>14</v>
      </c>
      <c r="H11325" s="72" t="s">
        <v>15</v>
      </c>
      <c r="I11325" s="72" t="s">
        <v>16</v>
      </c>
      <c r="J11325" s="72" t="s">
        <v>18</v>
      </c>
      <c r="K11325" s="72" t="s">
        <v>147</v>
      </c>
      <c r="L11325" s="72" t="s">
        <v>295</v>
      </c>
      <c r="M11325" s="72"/>
    </row>
    <row r="11326" spans="2:13" x14ac:dyDescent="0.25">
      <c r="B11326" s="72" t="s">
        <v>143</v>
      </c>
      <c r="C11326" s="72" t="s">
        <v>144</v>
      </c>
      <c r="D11326" s="72" t="s">
        <v>12</v>
      </c>
      <c r="E11326" s="72" t="s">
        <v>154</v>
      </c>
      <c r="F11326" s="73">
        <v>-822</v>
      </c>
      <c r="G11326" s="72" t="s">
        <v>14</v>
      </c>
      <c r="H11326" s="72" t="s">
        <v>15</v>
      </c>
      <c r="I11326" s="72" t="s">
        <v>16</v>
      </c>
      <c r="J11326" s="72" t="s">
        <v>18</v>
      </c>
      <c r="K11326" s="72" t="s">
        <v>189</v>
      </c>
      <c r="L11326" s="72" t="s">
        <v>150</v>
      </c>
      <c r="M11326" s="72"/>
    </row>
    <row r="11327" spans="2:13" x14ac:dyDescent="0.25">
      <c r="B11327" s="72" t="s">
        <v>143</v>
      </c>
      <c r="C11327" s="72" t="s">
        <v>144</v>
      </c>
      <c r="D11327" s="72" t="s">
        <v>12</v>
      </c>
      <c r="E11327" s="72" t="s">
        <v>292</v>
      </c>
      <c r="F11327" s="73">
        <v>3739472</v>
      </c>
      <c r="G11327" s="72" t="s">
        <v>14</v>
      </c>
      <c r="H11327" s="72" t="s">
        <v>15</v>
      </c>
      <c r="I11327" s="72" t="s">
        <v>16</v>
      </c>
      <c r="J11327" s="72" t="s">
        <v>18</v>
      </c>
      <c r="K11327" s="72" t="s">
        <v>165</v>
      </c>
      <c r="L11327" s="72" t="s">
        <v>166</v>
      </c>
      <c r="M11327" s="72" t="s">
        <v>424</v>
      </c>
    </row>
    <row r="11328" spans="2:13" x14ac:dyDescent="0.25">
      <c r="B11328" s="72" t="s">
        <v>143</v>
      </c>
      <c r="C11328" s="72" t="s">
        <v>144</v>
      </c>
      <c r="D11328" s="72" t="s">
        <v>12</v>
      </c>
      <c r="E11328" s="72" t="s">
        <v>328</v>
      </c>
      <c r="F11328" s="73">
        <v>66373</v>
      </c>
      <c r="G11328" s="72" t="s">
        <v>14</v>
      </c>
      <c r="H11328" s="72" t="s">
        <v>15</v>
      </c>
      <c r="I11328" s="72" t="s">
        <v>16</v>
      </c>
      <c r="J11328" s="72" t="s">
        <v>18</v>
      </c>
      <c r="K11328" s="72" t="s">
        <v>33</v>
      </c>
      <c r="L11328" s="72" t="s">
        <v>551</v>
      </c>
      <c r="M11328" s="72" t="s">
        <v>203</v>
      </c>
    </row>
    <row r="11329" spans="2:13" x14ac:dyDescent="0.25">
      <c r="B11329" s="72" t="s">
        <v>143</v>
      </c>
      <c r="C11329" s="72" t="s">
        <v>144</v>
      </c>
      <c r="D11329" s="72" t="s">
        <v>12</v>
      </c>
      <c r="E11329" s="72" t="s">
        <v>157</v>
      </c>
      <c r="F11329" s="73">
        <v>622537</v>
      </c>
      <c r="G11329" s="72" t="s">
        <v>14</v>
      </c>
      <c r="H11329" s="72" t="s">
        <v>15</v>
      </c>
      <c r="I11329" s="72" t="s">
        <v>16</v>
      </c>
      <c r="J11329" s="72" t="s">
        <v>18</v>
      </c>
      <c r="K11329" s="72" t="s">
        <v>267</v>
      </c>
      <c r="L11329" s="72" t="s">
        <v>428</v>
      </c>
      <c r="M11329" s="72" t="s">
        <v>334</v>
      </c>
    </row>
    <row r="11330" spans="2:13" x14ac:dyDescent="0.25">
      <c r="B11330" s="72" t="s">
        <v>143</v>
      </c>
      <c r="C11330" s="72" t="s">
        <v>144</v>
      </c>
      <c r="D11330" s="72" t="s">
        <v>12</v>
      </c>
      <c r="E11330" s="72" t="s">
        <v>188</v>
      </c>
      <c r="F11330" s="73">
        <v>254928</v>
      </c>
      <c r="G11330" s="72" t="s">
        <v>14</v>
      </c>
      <c r="H11330" s="72" t="s">
        <v>15</v>
      </c>
      <c r="I11330" s="72" t="s">
        <v>16</v>
      </c>
      <c r="J11330" s="72" t="s">
        <v>18</v>
      </c>
      <c r="K11330" s="72" t="s">
        <v>147</v>
      </c>
      <c r="L11330" s="72" t="s">
        <v>747</v>
      </c>
      <c r="M11330" s="72" t="s">
        <v>163</v>
      </c>
    </row>
    <row r="11331" spans="2:13" x14ac:dyDescent="0.25">
      <c r="B11331" s="72" t="s">
        <v>143</v>
      </c>
      <c r="C11331" s="72" t="s">
        <v>144</v>
      </c>
      <c r="D11331" s="72" t="s">
        <v>12</v>
      </c>
      <c r="E11331" s="72" t="s">
        <v>175</v>
      </c>
      <c r="F11331" s="73">
        <v>-15728</v>
      </c>
      <c r="G11331" s="72" t="s">
        <v>14</v>
      </c>
      <c r="H11331" s="72" t="s">
        <v>15</v>
      </c>
      <c r="I11331" s="72" t="s">
        <v>16</v>
      </c>
      <c r="J11331" s="72" t="s">
        <v>18</v>
      </c>
      <c r="K11331" s="72" t="s">
        <v>147</v>
      </c>
      <c r="L11331" s="72" t="s">
        <v>208</v>
      </c>
      <c r="M11331" s="72"/>
    </row>
    <row r="11332" spans="2:13" x14ac:dyDescent="0.25">
      <c r="B11332" s="72" t="s">
        <v>143</v>
      </c>
      <c r="C11332" s="72" t="s">
        <v>144</v>
      </c>
      <c r="D11332" s="72" t="s">
        <v>12</v>
      </c>
      <c r="E11332" s="72" t="s">
        <v>237</v>
      </c>
      <c r="F11332" s="73">
        <v>9242</v>
      </c>
      <c r="G11332" s="72" t="s">
        <v>14</v>
      </c>
      <c r="H11332" s="72" t="s">
        <v>155</v>
      </c>
      <c r="I11332" s="72" t="s">
        <v>16</v>
      </c>
      <c r="J11332" s="72" t="s">
        <v>18</v>
      </c>
      <c r="K11332" s="72" t="s">
        <v>33</v>
      </c>
      <c r="L11332" s="72" t="s">
        <v>435</v>
      </c>
      <c r="M11332" s="72" t="s">
        <v>151</v>
      </c>
    </row>
    <row r="11333" spans="2:13" x14ac:dyDescent="0.25">
      <c r="B11333" s="72" t="s">
        <v>143</v>
      </c>
      <c r="C11333" s="72" t="s">
        <v>144</v>
      </c>
      <c r="D11333" s="72" t="s">
        <v>12</v>
      </c>
      <c r="E11333" s="72" t="s">
        <v>229</v>
      </c>
      <c r="F11333" s="73">
        <v>-1916</v>
      </c>
      <c r="G11333" s="72" t="s">
        <v>14</v>
      </c>
      <c r="H11333" s="72" t="s">
        <v>15</v>
      </c>
      <c r="I11333" s="72" t="s">
        <v>16</v>
      </c>
      <c r="J11333" s="72" t="s">
        <v>18</v>
      </c>
      <c r="K11333" s="72" t="s">
        <v>257</v>
      </c>
      <c r="L11333" s="72" t="s">
        <v>806</v>
      </c>
      <c r="M11333" s="72"/>
    </row>
    <row r="11334" spans="2:13" x14ac:dyDescent="0.25">
      <c r="B11334" s="72" t="s">
        <v>143</v>
      </c>
      <c r="C11334" s="72" t="s">
        <v>144</v>
      </c>
      <c r="D11334" s="72" t="s">
        <v>12</v>
      </c>
      <c r="E11334" s="72" t="s">
        <v>213</v>
      </c>
      <c r="F11334" s="73">
        <v>48296</v>
      </c>
      <c r="G11334" s="72" t="s">
        <v>14</v>
      </c>
      <c r="H11334" s="72" t="s">
        <v>15</v>
      </c>
      <c r="I11334" s="72" t="s">
        <v>16</v>
      </c>
      <c r="J11334" s="72" t="s">
        <v>18</v>
      </c>
      <c r="K11334" s="72" t="s">
        <v>21</v>
      </c>
      <c r="L11334" s="72" t="s">
        <v>645</v>
      </c>
      <c r="M11334" s="72" t="s">
        <v>172</v>
      </c>
    </row>
    <row r="11335" spans="2:13" x14ac:dyDescent="0.25">
      <c r="B11335" s="72" t="s">
        <v>143</v>
      </c>
      <c r="C11335" s="72" t="s">
        <v>144</v>
      </c>
      <c r="D11335" s="72" t="s">
        <v>12</v>
      </c>
      <c r="E11335" s="72" t="s">
        <v>145</v>
      </c>
      <c r="F11335" s="73">
        <v>-616818</v>
      </c>
      <c r="G11335" s="72" t="s">
        <v>14</v>
      </c>
      <c r="H11335" s="72" t="s">
        <v>15</v>
      </c>
      <c r="I11335" s="72" t="s">
        <v>136</v>
      </c>
      <c r="J11335" s="72" t="s">
        <v>18</v>
      </c>
      <c r="K11335" s="72" t="s">
        <v>184</v>
      </c>
      <c r="L11335" s="72" t="s">
        <v>185</v>
      </c>
      <c r="M11335" s="72"/>
    </row>
    <row r="11336" spans="2:13" x14ac:dyDescent="0.25">
      <c r="B11336" s="72" t="s">
        <v>143</v>
      </c>
      <c r="C11336" s="72" t="s">
        <v>144</v>
      </c>
      <c r="D11336" s="72" t="s">
        <v>12</v>
      </c>
      <c r="E11336" s="72" t="s">
        <v>175</v>
      </c>
      <c r="F11336" s="73">
        <v>-17727</v>
      </c>
      <c r="G11336" s="72" t="s">
        <v>14</v>
      </c>
      <c r="H11336" s="72" t="s">
        <v>15</v>
      </c>
      <c r="I11336" s="72" t="s">
        <v>16</v>
      </c>
      <c r="J11336" s="72" t="s">
        <v>18</v>
      </c>
      <c r="K11336" s="72" t="s">
        <v>147</v>
      </c>
      <c r="L11336" s="72" t="s">
        <v>527</v>
      </c>
      <c r="M11336" s="72"/>
    </row>
    <row r="11337" spans="2:13" x14ac:dyDescent="0.25">
      <c r="B11337" s="72" t="s">
        <v>143</v>
      </c>
      <c r="C11337" s="72" t="s">
        <v>144</v>
      </c>
      <c r="D11337" s="72" t="s">
        <v>12</v>
      </c>
      <c r="E11337" s="72" t="s">
        <v>199</v>
      </c>
      <c r="F11337" s="73">
        <v>1257</v>
      </c>
      <c r="G11337" s="72" t="s">
        <v>14</v>
      </c>
      <c r="H11337" s="72" t="s">
        <v>15</v>
      </c>
      <c r="I11337" s="72" t="s">
        <v>16</v>
      </c>
      <c r="J11337" s="72" t="s">
        <v>220</v>
      </c>
      <c r="K11337" s="72" t="s">
        <v>24</v>
      </c>
      <c r="L11337" s="72" t="s">
        <v>448</v>
      </c>
      <c r="M11337" s="72"/>
    </row>
    <row r="11338" spans="2:13" x14ac:dyDescent="0.25">
      <c r="B11338" s="72" t="s">
        <v>143</v>
      </c>
      <c r="C11338" s="72" t="s">
        <v>144</v>
      </c>
      <c r="D11338" s="72" t="s">
        <v>12</v>
      </c>
      <c r="E11338" s="72" t="s">
        <v>197</v>
      </c>
      <c r="F11338" s="73">
        <v>4105</v>
      </c>
      <c r="G11338" s="72" t="s">
        <v>14</v>
      </c>
      <c r="H11338" s="72" t="s">
        <v>155</v>
      </c>
      <c r="I11338" s="72" t="s">
        <v>16</v>
      </c>
      <c r="J11338" s="72" t="s">
        <v>18</v>
      </c>
      <c r="K11338" s="72" t="s">
        <v>33</v>
      </c>
      <c r="L11338" s="72" t="s">
        <v>387</v>
      </c>
      <c r="M11338" s="72" t="s">
        <v>151</v>
      </c>
    </row>
    <row r="11339" spans="2:13" x14ac:dyDescent="0.25">
      <c r="B11339" s="72" t="s">
        <v>143</v>
      </c>
      <c r="C11339" s="72" t="s">
        <v>144</v>
      </c>
      <c r="D11339" s="72" t="s">
        <v>12</v>
      </c>
      <c r="E11339" s="72" t="s">
        <v>282</v>
      </c>
      <c r="F11339" s="73">
        <v>-1426</v>
      </c>
      <c r="G11339" s="72" t="s">
        <v>14</v>
      </c>
      <c r="H11339" s="72" t="s">
        <v>15</v>
      </c>
      <c r="I11339" s="72" t="s">
        <v>16</v>
      </c>
      <c r="J11339" s="72" t="s">
        <v>18</v>
      </c>
      <c r="K11339" s="72" t="s">
        <v>33</v>
      </c>
      <c r="L11339" s="72" t="s">
        <v>34</v>
      </c>
      <c r="M11339" s="72"/>
    </row>
    <row r="11340" spans="2:13" x14ac:dyDescent="0.25">
      <c r="B11340" s="72" t="s">
        <v>143</v>
      </c>
      <c r="C11340" s="72" t="s">
        <v>144</v>
      </c>
      <c r="D11340" s="72" t="s">
        <v>12</v>
      </c>
      <c r="E11340" s="72" t="s">
        <v>240</v>
      </c>
      <c r="F11340" s="73">
        <v>-933</v>
      </c>
      <c r="G11340" s="72" t="s">
        <v>14</v>
      </c>
      <c r="H11340" s="72" t="s">
        <v>15</v>
      </c>
      <c r="I11340" s="72" t="s">
        <v>16</v>
      </c>
      <c r="J11340" s="72" t="s">
        <v>18</v>
      </c>
      <c r="K11340" s="72" t="s">
        <v>147</v>
      </c>
      <c r="L11340" s="72" t="s">
        <v>273</v>
      </c>
      <c r="M11340" s="72"/>
    </row>
    <row r="11341" spans="2:13" x14ac:dyDescent="0.25">
      <c r="B11341" s="72" t="s">
        <v>143</v>
      </c>
      <c r="C11341" s="72" t="s">
        <v>144</v>
      </c>
      <c r="D11341" s="72" t="s">
        <v>12</v>
      </c>
      <c r="E11341" s="72" t="s">
        <v>175</v>
      </c>
      <c r="F11341" s="73">
        <v>-58287589</v>
      </c>
      <c r="G11341" s="72" t="s">
        <v>14</v>
      </c>
      <c r="H11341" s="72" t="s">
        <v>15</v>
      </c>
      <c r="I11341" s="72" t="s">
        <v>16</v>
      </c>
      <c r="J11341" s="72" t="s">
        <v>18</v>
      </c>
      <c r="K11341" s="72" t="s">
        <v>205</v>
      </c>
      <c r="L11341" s="72" t="s">
        <v>401</v>
      </c>
      <c r="M11341" s="72"/>
    </row>
    <row r="11342" spans="2:13" x14ac:dyDescent="0.25">
      <c r="B11342" s="72" t="s">
        <v>143</v>
      </c>
      <c r="C11342" s="72" t="s">
        <v>144</v>
      </c>
      <c r="D11342" s="72" t="s">
        <v>12</v>
      </c>
      <c r="E11342" s="72" t="s">
        <v>160</v>
      </c>
      <c r="F11342" s="73">
        <v>150919</v>
      </c>
      <c r="G11342" s="72" t="s">
        <v>14</v>
      </c>
      <c r="H11342" s="72" t="s">
        <v>15</v>
      </c>
      <c r="I11342" s="72" t="s">
        <v>16</v>
      </c>
      <c r="J11342" s="72" t="s">
        <v>18</v>
      </c>
      <c r="K11342" s="72" t="s">
        <v>147</v>
      </c>
      <c r="L11342" s="72" t="s">
        <v>574</v>
      </c>
      <c r="M11342" s="72" t="s">
        <v>163</v>
      </c>
    </row>
    <row r="11343" spans="2:13" x14ac:dyDescent="0.25">
      <c r="B11343" s="72" t="s">
        <v>143</v>
      </c>
      <c r="C11343" s="72" t="s">
        <v>144</v>
      </c>
      <c r="D11343" s="72" t="s">
        <v>12</v>
      </c>
      <c r="E11343" s="72" t="s">
        <v>188</v>
      </c>
      <c r="F11343" s="73">
        <v>1290</v>
      </c>
      <c r="G11343" s="72" t="s">
        <v>14</v>
      </c>
      <c r="H11343" s="72" t="s">
        <v>15</v>
      </c>
      <c r="I11343" s="72" t="s">
        <v>16</v>
      </c>
      <c r="J11343" s="72" t="s">
        <v>593</v>
      </c>
      <c r="K11343" s="72" t="s">
        <v>33</v>
      </c>
      <c r="L11343" s="72" t="s">
        <v>512</v>
      </c>
      <c r="M11343" s="72" t="s">
        <v>151</v>
      </c>
    </row>
    <row r="11344" spans="2:13" x14ac:dyDescent="0.25">
      <c r="B11344" s="72" t="s">
        <v>143</v>
      </c>
      <c r="C11344" s="72" t="s">
        <v>144</v>
      </c>
      <c r="D11344" s="72" t="s">
        <v>12</v>
      </c>
      <c r="E11344" s="72" t="s">
        <v>152</v>
      </c>
      <c r="F11344" s="73">
        <v>-84185</v>
      </c>
      <c r="G11344" s="72" t="s">
        <v>14</v>
      </c>
      <c r="H11344" s="72" t="s">
        <v>15</v>
      </c>
      <c r="I11344" s="72" t="s">
        <v>16</v>
      </c>
      <c r="J11344" s="72" t="s">
        <v>18</v>
      </c>
      <c r="K11344" s="72" t="s">
        <v>205</v>
      </c>
      <c r="L11344" s="72" t="s">
        <v>210</v>
      </c>
      <c r="M11344" s="72"/>
    </row>
    <row r="11345" spans="2:13" x14ac:dyDescent="0.25">
      <c r="B11345" s="72" t="s">
        <v>143</v>
      </c>
      <c r="C11345" s="72" t="s">
        <v>144</v>
      </c>
      <c r="D11345" s="72" t="s">
        <v>12</v>
      </c>
      <c r="E11345" s="72" t="s">
        <v>697</v>
      </c>
      <c r="F11345" s="73">
        <v>107</v>
      </c>
      <c r="G11345" s="72" t="s">
        <v>14</v>
      </c>
      <c r="H11345" s="72" t="s">
        <v>15</v>
      </c>
      <c r="I11345" s="72" t="s">
        <v>16</v>
      </c>
      <c r="J11345" s="72" t="s">
        <v>18</v>
      </c>
      <c r="K11345" s="72" t="s">
        <v>147</v>
      </c>
      <c r="L11345" s="72" t="s">
        <v>622</v>
      </c>
      <c r="M11345" s="72"/>
    </row>
    <row r="11346" spans="2:13" x14ac:dyDescent="0.25">
      <c r="B11346" s="72" t="s">
        <v>143</v>
      </c>
      <c r="C11346" s="72" t="s">
        <v>144</v>
      </c>
      <c r="D11346" s="72" t="s">
        <v>12</v>
      </c>
      <c r="E11346" s="72" t="s">
        <v>199</v>
      </c>
      <c r="F11346" s="73">
        <v>25063</v>
      </c>
      <c r="G11346" s="72" t="s">
        <v>14</v>
      </c>
      <c r="H11346" s="72" t="s">
        <v>155</v>
      </c>
      <c r="I11346" s="72" t="s">
        <v>16</v>
      </c>
      <c r="J11346" s="72" t="s">
        <v>18</v>
      </c>
      <c r="K11346" s="72" t="s">
        <v>21</v>
      </c>
      <c r="L11346" s="72" t="s">
        <v>645</v>
      </c>
      <c r="M11346" s="72"/>
    </row>
    <row r="11347" spans="2:13" x14ac:dyDescent="0.25">
      <c r="B11347" s="72" t="s">
        <v>143</v>
      </c>
      <c r="C11347" s="72" t="s">
        <v>144</v>
      </c>
      <c r="D11347" s="72" t="s">
        <v>12</v>
      </c>
      <c r="E11347" s="72" t="s">
        <v>154</v>
      </c>
      <c r="F11347" s="73">
        <v>-3522</v>
      </c>
      <c r="G11347" s="72" t="s">
        <v>14</v>
      </c>
      <c r="H11347" s="72" t="s">
        <v>15</v>
      </c>
      <c r="I11347" s="72" t="s">
        <v>16</v>
      </c>
      <c r="J11347" s="72" t="s">
        <v>18</v>
      </c>
      <c r="K11347" s="72" t="s">
        <v>33</v>
      </c>
      <c r="L11347" s="72" t="s">
        <v>294</v>
      </c>
      <c r="M11347" s="72"/>
    </row>
    <row r="11348" spans="2:13" x14ac:dyDescent="0.25">
      <c r="B11348" s="72" t="s">
        <v>143</v>
      </c>
      <c r="C11348" s="72" t="s">
        <v>144</v>
      </c>
      <c r="D11348" s="72" t="s">
        <v>12</v>
      </c>
      <c r="E11348" s="72" t="s">
        <v>201</v>
      </c>
      <c r="F11348" s="73">
        <v>150757</v>
      </c>
      <c r="G11348" s="72" t="s">
        <v>14</v>
      </c>
      <c r="H11348" s="72" t="s">
        <v>155</v>
      </c>
      <c r="I11348" s="72" t="s">
        <v>16</v>
      </c>
      <c r="J11348" s="72" t="s">
        <v>18</v>
      </c>
      <c r="K11348" s="72" t="s">
        <v>269</v>
      </c>
      <c r="L11348" s="72" t="s">
        <v>717</v>
      </c>
      <c r="M11348" s="72" t="s">
        <v>159</v>
      </c>
    </row>
    <row r="11349" spans="2:13" x14ac:dyDescent="0.25">
      <c r="B11349" s="72" t="s">
        <v>143</v>
      </c>
      <c r="C11349" s="72" t="s">
        <v>144</v>
      </c>
      <c r="D11349" s="72" t="s">
        <v>12</v>
      </c>
      <c r="E11349" s="72" t="s">
        <v>197</v>
      </c>
      <c r="F11349" s="73">
        <v>150455</v>
      </c>
      <c r="G11349" s="72" t="s">
        <v>14</v>
      </c>
      <c r="H11349" s="72" t="s">
        <v>15</v>
      </c>
      <c r="I11349" s="72" t="s">
        <v>16</v>
      </c>
      <c r="J11349" s="72" t="s">
        <v>18</v>
      </c>
      <c r="K11349" s="72" t="s">
        <v>245</v>
      </c>
      <c r="L11349" s="72" t="s">
        <v>287</v>
      </c>
      <c r="M11349" s="72" t="s">
        <v>248</v>
      </c>
    </row>
    <row r="11350" spans="2:13" x14ac:dyDescent="0.25">
      <c r="B11350" s="72" t="s">
        <v>143</v>
      </c>
      <c r="C11350" s="72" t="s">
        <v>144</v>
      </c>
      <c r="D11350" s="72" t="s">
        <v>12</v>
      </c>
      <c r="E11350" s="72" t="s">
        <v>229</v>
      </c>
      <c r="F11350" s="73">
        <v>-628</v>
      </c>
      <c r="G11350" s="72" t="s">
        <v>14</v>
      </c>
      <c r="H11350" s="72" t="s">
        <v>15</v>
      </c>
      <c r="I11350" s="72" t="s">
        <v>16</v>
      </c>
      <c r="J11350" s="72" t="s">
        <v>18</v>
      </c>
      <c r="K11350" s="72" t="s">
        <v>33</v>
      </c>
      <c r="L11350" s="72" t="s">
        <v>723</v>
      </c>
      <c r="M11350" s="72"/>
    </row>
    <row r="11351" spans="2:13" x14ac:dyDescent="0.25">
      <c r="B11351" s="72" t="s">
        <v>143</v>
      </c>
      <c r="C11351" s="72" t="s">
        <v>144</v>
      </c>
      <c r="D11351" s="72" t="s">
        <v>12</v>
      </c>
      <c r="E11351" s="72" t="s">
        <v>152</v>
      </c>
      <c r="F11351" s="73">
        <v>-2203</v>
      </c>
      <c r="G11351" s="72" t="s">
        <v>14</v>
      </c>
      <c r="H11351" s="72" t="s">
        <v>15</v>
      </c>
      <c r="I11351" s="72" t="s">
        <v>16</v>
      </c>
      <c r="J11351" s="72" t="s">
        <v>371</v>
      </c>
      <c r="K11351" s="72" t="s">
        <v>147</v>
      </c>
      <c r="L11351" s="72" t="s">
        <v>148</v>
      </c>
      <c r="M11351" s="72"/>
    </row>
    <row r="11352" spans="2:13" x14ac:dyDescent="0.25">
      <c r="B11352" s="72" t="s">
        <v>143</v>
      </c>
      <c r="C11352" s="72" t="s">
        <v>144</v>
      </c>
      <c r="D11352" s="72" t="s">
        <v>12</v>
      </c>
      <c r="E11352" s="72" t="s">
        <v>197</v>
      </c>
      <c r="F11352" s="73">
        <v>337091</v>
      </c>
      <c r="G11352" s="72" t="s">
        <v>14</v>
      </c>
      <c r="H11352" s="72" t="s">
        <v>15</v>
      </c>
      <c r="I11352" s="72" t="s">
        <v>16</v>
      </c>
      <c r="J11352" s="72" t="s">
        <v>18</v>
      </c>
      <c r="K11352" s="72" t="s">
        <v>189</v>
      </c>
      <c r="L11352" s="72" t="s">
        <v>192</v>
      </c>
      <c r="M11352" s="72" t="s">
        <v>163</v>
      </c>
    </row>
    <row r="11353" spans="2:13" x14ac:dyDescent="0.25">
      <c r="B11353" s="72" t="s">
        <v>143</v>
      </c>
      <c r="C11353" s="72" t="s">
        <v>144</v>
      </c>
      <c r="D11353" s="72" t="s">
        <v>12</v>
      </c>
      <c r="E11353" s="72" t="s">
        <v>145</v>
      </c>
      <c r="F11353" s="73">
        <v>-2496</v>
      </c>
      <c r="G11353" s="72" t="s">
        <v>14</v>
      </c>
      <c r="H11353" s="72" t="s">
        <v>15</v>
      </c>
      <c r="I11353" s="72" t="s">
        <v>16</v>
      </c>
      <c r="J11353" s="72" t="s">
        <v>18</v>
      </c>
      <c r="K11353" s="72" t="s">
        <v>33</v>
      </c>
      <c r="L11353" s="72" t="s">
        <v>575</v>
      </c>
      <c r="M11353" s="72"/>
    </row>
    <row r="11354" spans="2:13" x14ac:dyDescent="0.25">
      <c r="B11354" s="72" t="s">
        <v>143</v>
      </c>
      <c r="C11354" s="72" t="s">
        <v>144</v>
      </c>
      <c r="D11354" s="72" t="s">
        <v>12</v>
      </c>
      <c r="E11354" s="72" t="s">
        <v>183</v>
      </c>
      <c r="F11354" s="73">
        <v>19810</v>
      </c>
      <c r="G11354" s="72" t="s">
        <v>14</v>
      </c>
      <c r="H11354" s="72" t="s">
        <v>155</v>
      </c>
      <c r="I11354" s="72" t="s">
        <v>16</v>
      </c>
      <c r="J11354" s="72" t="s">
        <v>18</v>
      </c>
      <c r="K11354" s="72" t="s">
        <v>33</v>
      </c>
      <c r="L11354" s="72" t="s">
        <v>402</v>
      </c>
      <c r="M11354" s="72" t="s">
        <v>191</v>
      </c>
    </row>
    <row r="11355" spans="2:13" x14ac:dyDescent="0.25">
      <c r="B11355" s="72" t="s">
        <v>143</v>
      </c>
      <c r="C11355" s="72" t="s">
        <v>144</v>
      </c>
      <c r="D11355" s="72" t="s">
        <v>12</v>
      </c>
      <c r="E11355" s="72" t="s">
        <v>199</v>
      </c>
      <c r="F11355" s="73">
        <v>588</v>
      </c>
      <c r="G11355" s="72" t="s">
        <v>14</v>
      </c>
      <c r="H11355" s="72" t="s">
        <v>15</v>
      </c>
      <c r="I11355" s="72" t="s">
        <v>136</v>
      </c>
      <c r="J11355" s="72" t="s">
        <v>18</v>
      </c>
      <c r="K11355" s="72" t="s">
        <v>147</v>
      </c>
      <c r="L11355" s="72" t="s">
        <v>395</v>
      </c>
      <c r="M11355" s="72"/>
    </row>
    <row r="11356" spans="2:13" x14ac:dyDescent="0.25">
      <c r="B11356" s="72" t="s">
        <v>143</v>
      </c>
      <c r="C11356" s="72" t="s">
        <v>144</v>
      </c>
      <c r="D11356" s="72" t="s">
        <v>12</v>
      </c>
      <c r="E11356" s="72" t="s">
        <v>383</v>
      </c>
      <c r="F11356" s="73">
        <v>1661166</v>
      </c>
      <c r="G11356" s="72" t="s">
        <v>14</v>
      </c>
      <c r="H11356" s="72" t="s">
        <v>15</v>
      </c>
      <c r="I11356" s="72" t="s">
        <v>16</v>
      </c>
      <c r="J11356" s="72" t="s">
        <v>18</v>
      </c>
      <c r="K11356" s="72" t="s">
        <v>205</v>
      </c>
      <c r="L11356" s="72" t="s">
        <v>206</v>
      </c>
      <c r="M11356" s="72" t="s">
        <v>384</v>
      </c>
    </row>
    <row r="11357" spans="2:13" x14ac:dyDescent="0.25">
      <c r="B11357" s="72" t="s">
        <v>143</v>
      </c>
      <c r="C11357" s="72" t="s">
        <v>144</v>
      </c>
      <c r="D11357" s="72" t="s">
        <v>12</v>
      </c>
      <c r="E11357" s="72" t="s">
        <v>197</v>
      </c>
      <c r="F11357" s="73">
        <v>99687</v>
      </c>
      <c r="G11357" s="72" t="s">
        <v>14</v>
      </c>
      <c r="H11357" s="72" t="s">
        <v>15</v>
      </c>
      <c r="I11357" s="72" t="s">
        <v>16</v>
      </c>
      <c r="J11357" s="72" t="s">
        <v>18</v>
      </c>
      <c r="K11357" s="72" t="s">
        <v>214</v>
      </c>
      <c r="L11357" s="72" t="s">
        <v>642</v>
      </c>
      <c r="M11357" s="72" t="s">
        <v>248</v>
      </c>
    </row>
    <row r="11358" spans="2:13" x14ac:dyDescent="0.25">
      <c r="B11358" s="72" t="s">
        <v>143</v>
      </c>
      <c r="C11358" s="72" t="s">
        <v>144</v>
      </c>
      <c r="D11358" s="72" t="s">
        <v>12</v>
      </c>
      <c r="E11358" s="72" t="s">
        <v>177</v>
      </c>
      <c r="F11358" s="73">
        <v>299565</v>
      </c>
      <c r="G11358" s="72" t="s">
        <v>14</v>
      </c>
      <c r="H11358" s="72" t="s">
        <v>155</v>
      </c>
      <c r="I11358" s="72" t="s">
        <v>16</v>
      </c>
      <c r="J11358" s="72" t="s">
        <v>18</v>
      </c>
      <c r="K11358" s="72" t="s">
        <v>147</v>
      </c>
      <c r="L11358" s="72" t="s">
        <v>241</v>
      </c>
      <c r="M11358" s="72"/>
    </row>
    <row r="11359" spans="2:13" x14ac:dyDescent="0.25">
      <c r="B11359" s="72" t="s">
        <v>143</v>
      </c>
      <c r="C11359" s="72" t="s">
        <v>144</v>
      </c>
      <c r="D11359" s="72" t="s">
        <v>12</v>
      </c>
      <c r="E11359" s="72" t="s">
        <v>229</v>
      </c>
      <c r="F11359" s="73">
        <v>-154152</v>
      </c>
      <c r="G11359" s="72" t="s">
        <v>14</v>
      </c>
      <c r="H11359" s="72" t="s">
        <v>155</v>
      </c>
      <c r="I11359" s="72" t="s">
        <v>16</v>
      </c>
      <c r="J11359" s="72" t="s">
        <v>18</v>
      </c>
      <c r="K11359" s="72" t="s">
        <v>33</v>
      </c>
      <c r="L11359" s="72" t="s">
        <v>805</v>
      </c>
      <c r="M11359" s="72"/>
    </row>
    <row r="11360" spans="2:13" x14ac:dyDescent="0.25">
      <c r="B11360" s="72" t="s">
        <v>143</v>
      </c>
      <c r="C11360" s="72" t="s">
        <v>144</v>
      </c>
      <c r="D11360" s="72" t="s">
        <v>12</v>
      </c>
      <c r="E11360" s="72" t="s">
        <v>199</v>
      </c>
      <c r="F11360" s="73">
        <v>5646</v>
      </c>
      <c r="G11360" s="72" t="s">
        <v>14</v>
      </c>
      <c r="H11360" s="72" t="s">
        <v>15</v>
      </c>
      <c r="I11360" s="72" t="s">
        <v>16</v>
      </c>
      <c r="J11360" s="72" t="s">
        <v>18</v>
      </c>
      <c r="K11360" s="72" t="s">
        <v>165</v>
      </c>
      <c r="L11360" s="72" t="s">
        <v>563</v>
      </c>
      <c r="M11360" s="72"/>
    </row>
    <row r="11361" spans="2:13" x14ac:dyDescent="0.25">
      <c r="B11361" s="72" t="s">
        <v>143</v>
      </c>
      <c r="C11361" s="72" t="s">
        <v>144</v>
      </c>
      <c r="D11361" s="72" t="s">
        <v>12</v>
      </c>
      <c r="E11361" s="72" t="s">
        <v>152</v>
      </c>
      <c r="F11361" s="73">
        <v>-71</v>
      </c>
      <c r="G11361" s="72" t="s">
        <v>14</v>
      </c>
      <c r="H11361" s="72" t="s">
        <v>155</v>
      </c>
      <c r="I11361" s="72" t="s">
        <v>16</v>
      </c>
      <c r="J11361" s="72" t="s">
        <v>18</v>
      </c>
      <c r="K11361" s="72" t="s">
        <v>33</v>
      </c>
      <c r="L11361" s="72" t="s">
        <v>290</v>
      </c>
      <c r="M11361" s="72"/>
    </row>
    <row r="11362" spans="2:13" x14ac:dyDescent="0.25">
      <c r="B11362" s="72" t="s">
        <v>143</v>
      </c>
      <c r="C11362" s="72" t="s">
        <v>144</v>
      </c>
      <c r="D11362" s="72" t="s">
        <v>12</v>
      </c>
      <c r="E11362" s="72" t="s">
        <v>152</v>
      </c>
      <c r="F11362" s="73">
        <v>-8</v>
      </c>
      <c r="G11362" s="72" t="s">
        <v>14</v>
      </c>
      <c r="H11362" s="72" t="s">
        <v>15</v>
      </c>
      <c r="I11362" s="72" t="s">
        <v>16</v>
      </c>
      <c r="J11362" s="72" t="s">
        <v>18</v>
      </c>
      <c r="K11362" s="72" t="s">
        <v>267</v>
      </c>
      <c r="L11362" s="72" t="s">
        <v>561</v>
      </c>
      <c r="M11362" s="72"/>
    </row>
    <row r="11363" spans="2:13" x14ac:dyDescent="0.25">
      <c r="B11363" s="72" t="s">
        <v>143</v>
      </c>
      <c r="C11363" s="72" t="s">
        <v>144</v>
      </c>
      <c r="D11363" s="72" t="s">
        <v>12</v>
      </c>
      <c r="E11363" s="72" t="s">
        <v>145</v>
      </c>
      <c r="F11363" s="73">
        <v>-16</v>
      </c>
      <c r="G11363" s="72" t="s">
        <v>14</v>
      </c>
      <c r="H11363" s="72" t="s">
        <v>155</v>
      </c>
      <c r="I11363" s="72" t="s">
        <v>16</v>
      </c>
      <c r="J11363" s="72" t="s">
        <v>18</v>
      </c>
      <c r="K11363" s="72" t="s">
        <v>33</v>
      </c>
      <c r="L11363" s="72" t="s">
        <v>239</v>
      </c>
      <c r="M11363" s="72"/>
    </row>
    <row r="11364" spans="2:13" x14ac:dyDescent="0.25">
      <c r="B11364" s="72" t="s">
        <v>143</v>
      </c>
      <c r="C11364" s="72" t="s">
        <v>144</v>
      </c>
      <c r="D11364" s="72" t="s">
        <v>12</v>
      </c>
      <c r="E11364" s="72" t="s">
        <v>562</v>
      </c>
      <c r="F11364" s="73">
        <v>696272</v>
      </c>
      <c r="G11364" s="72" t="s">
        <v>14</v>
      </c>
      <c r="H11364" s="72" t="s">
        <v>15</v>
      </c>
      <c r="I11364" s="72" t="s">
        <v>16</v>
      </c>
      <c r="J11364" s="72" t="s">
        <v>18</v>
      </c>
      <c r="K11364" s="72" t="s">
        <v>147</v>
      </c>
      <c r="L11364" s="72" t="s">
        <v>148</v>
      </c>
      <c r="M11364" s="72" t="s">
        <v>337</v>
      </c>
    </row>
    <row r="11365" spans="2:13" x14ac:dyDescent="0.25">
      <c r="B11365" s="72" t="s">
        <v>143</v>
      </c>
      <c r="C11365" s="72" t="s">
        <v>144</v>
      </c>
      <c r="D11365" s="72" t="s">
        <v>12</v>
      </c>
      <c r="E11365" s="72" t="s">
        <v>197</v>
      </c>
      <c r="F11365" s="73">
        <v>5156</v>
      </c>
      <c r="G11365" s="72" t="s">
        <v>14</v>
      </c>
      <c r="H11365" s="72" t="s">
        <v>15</v>
      </c>
      <c r="I11365" s="72" t="s">
        <v>16</v>
      </c>
      <c r="J11365" s="72" t="s">
        <v>18</v>
      </c>
      <c r="K11365" s="72" t="s">
        <v>33</v>
      </c>
      <c r="L11365" s="72" t="s">
        <v>435</v>
      </c>
      <c r="M11365" s="72" t="s">
        <v>151</v>
      </c>
    </row>
    <row r="11366" spans="2:13" x14ac:dyDescent="0.25">
      <c r="B11366" s="72" t="s">
        <v>143</v>
      </c>
      <c r="C11366" s="72" t="s">
        <v>144</v>
      </c>
      <c r="D11366" s="72" t="s">
        <v>12</v>
      </c>
      <c r="E11366" s="72" t="s">
        <v>152</v>
      </c>
      <c r="F11366" s="73">
        <v>-284179</v>
      </c>
      <c r="G11366" s="72" t="s">
        <v>14</v>
      </c>
      <c r="H11366" s="72" t="s">
        <v>15</v>
      </c>
      <c r="I11366" s="72" t="s">
        <v>16</v>
      </c>
      <c r="J11366" s="72" t="s">
        <v>18</v>
      </c>
      <c r="K11366" s="72" t="s">
        <v>27</v>
      </c>
      <c r="L11366" s="72" t="s">
        <v>28</v>
      </c>
      <c r="M11366" s="72"/>
    </row>
    <row r="11367" spans="2:13" x14ac:dyDescent="0.25">
      <c r="B11367" s="72" t="s">
        <v>143</v>
      </c>
      <c r="C11367" s="72" t="s">
        <v>144</v>
      </c>
      <c r="D11367" s="72" t="s">
        <v>12</v>
      </c>
      <c r="E11367" s="72" t="s">
        <v>199</v>
      </c>
      <c r="F11367" s="73">
        <v>177404</v>
      </c>
      <c r="G11367" s="72" t="s">
        <v>14</v>
      </c>
      <c r="H11367" s="72" t="s">
        <v>15</v>
      </c>
      <c r="I11367" s="72" t="s">
        <v>16</v>
      </c>
      <c r="J11367" s="72" t="s">
        <v>18</v>
      </c>
      <c r="K11367" s="72" t="s">
        <v>147</v>
      </c>
      <c r="L11367" s="72" t="s">
        <v>527</v>
      </c>
      <c r="M11367" s="72"/>
    </row>
    <row r="11368" spans="2:13" x14ac:dyDescent="0.25">
      <c r="B11368" s="72" t="s">
        <v>143</v>
      </c>
      <c r="C11368" s="72" t="s">
        <v>144</v>
      </c>
      <c r="D11368" s="72" t="s">
        <v>12</v>
      </c>
      <c r="E11368" s="72" t="s">
        <v>145</v>
      </c>
      <c r="F11368" s="73">
        <v>-21484</v>
      </c>
      <c r="G11368" s="72" t="s">
        <v>14</v>
      </c>
      <c r="H11368" s="72" t="s">
        <v>15</v>
      </c>
      <c r="I11368" s="72" t="s">
        <v>16</v>
      </c>
      <c r="J11368" s="72" t="s">
        <v>18</v>
      </c>
      <c r="K11368" s="72" t="s">
        <v>161</v>
      </c>
      <c r="L11368" s="72" t="s">
        <v>265</v>
      </c>
      <c r="M11368" s="72"/>
    </row>
    <row r="11369" spans="2:13" x14ac:dyDescent="0.25">
      <c r="B11369" s="72" t="s">
        <v>143</v>
      </c>
      <c r="C11369" s="72" t="s">
        <v>144</v>
      </c>
      <c r="D11369" s="72" t="s">
        <v>12</v>
      </c>
      <c r="E11369" s="72" t="s">
        <v>152</v>
      </c>
      <c r="F11369" s="73">
        <v>-154487</v>
      </c>
      <c r="G11369" s="72" t="s">
        <v>14</v>
      </c>
      <c r="H11369" s="72" t="s">
        <v>15</v>
      </c>
      <c r="I11369" s="72" t="s">
        <v>16</v>
      </c>
      <c r="J11369" s="72" t="s">
        <v>18</v>
      </c>
      <c r="K11369" s="72" t="s">
        <v>147</v>
      </c>
      <c r="L11369" s="72" t="s">
        <v>374</v>
      </c>
      <c r="M11369" s="72"/>
    </row>
    <row r="11370" spans="2:13" x14ac:dyDescent="0.25">
      <c r="B11370" s="72" t="s">
        <v>143</v>
      </c>
      <c r="C11370" s="72" t="s">
        <v>144</v>
      </c>
      <c r="D11370" s="72" t="s">
        <v>12</v>
      </c>
      <c r="E11370" s="72" t="s">
        <v>145</v>
      </c>
      <c r="F11370" s="73">
        <v>-116251</v>
      </c>
      <c r="G11370" s="72" t="s">
        <v>14</v>
      </c>
      <c r="H11370" s="72" t="s">
        <v>155</v>
      </c>
      <c r="I11370" s="72" t="s">
        <v>16</v>
      </c>
      <c r="J11370" s="72" t="s">
        <v>18</v>
      </c>
      <c r="K11370" s="72" t="s">
        <v>33</v>
      </c>
      <c r="L11370" s="72" t="s">
        <v>301</v>
      </c>
      <c r="M11370" s="72"/>
    </row>
    <row r="11371" spans="2:13" x14ac:dyDescent="0.25">
      <c r="B11371" s="72" t="s">
        <v>143</v>
      </c>
      <c r="C11371" s="72" t="s">
        <v>144</v>
      </c>
      <c r="D11371" s="72" t="s">
        <v>12</v>
      </c>
      <c r="E11371" s="72" t="s">
        <v>154</v>
      </c>
      <c r="F11371" s="73">
        <v>-794</v>
      </c>
      <c r="G11371" s="72" t="s">
        <v>14</v>
      </c>
      <c r="H11371" s="72" t="s">
        <v>15</v>
      </c>
      <c r="I11371" s="72" t="s">
        <v>16</v>
      </c>
      <c r="J11371" s="72" t="s">
        <v>18</v>
      </c>
      <c r="K11371" s="72" t="s">
        <v>24</v>
      </c>
      <c r="L11371" s="72" t="s">
        <v>513</v>
      </c>
      <c r="M11371" s="72"/>
    </row>
    <row r="11372" spans="2:13" x14ac:dyDescent="0.25">
      <c r="B11372" s="72" t="s">
        <v>143</v>
      </c>
      <c r="C11372" s="72" t="s">
        <v>144</v>
      </c>
      <c r="D11372" s="72" t="s">
        <v>12</v>
      </c>
      <c r="E11372" s="72" t="s">
        <v>181</v>
      </c>
      <c r="F11372" s="73">
        <v>-591</v>
      </c>
      <c r="G11372" s="72" t="s">
        <v>14</v>
      </c>
      <c r="H11372" s="72" t="s">
        <v>155</v>
      </c>
      <c r="I11372" s="72" t="s">
        <v>16</v>
      </c>
      <c r="J11372" s="72" t="s">
        <v>18</v>
      </c>
      <c r="K11372" s="72" t="s">
        <v>267</v>
      </c>
      <c r="L11372" s="72" t="s">
        <v>628</v>
      </c>
      <c r="M11372" s="72"/>
    </row>
    <row r="11373" spans="2:13" x14ac:dyDescent="0.25">
      <c r="B11373" s="72" t="s">
        <v>143</v>
      </c>
      <c r="C11373" s="72" t="s">
        <v>144</v>
      </c>
      <c r="D11373" s="72" t="s">
        <v>12</v>
      </c>
      <c r="E11373" s="72" t="s">
        <v>177</v>
      </c>
      <c r="F11373" s="73">
        <v>167238</v>
      </c>
      <c r="G11373" s="72" t="s">
        <v>14</v>
      </c>
      <c r="H11373" s="72" t="s">
        <v>155</v>
      </c>
      <c r="I11373" s="72" t="s">
        <v>16</v>
      </c>
      <c r="J11373" s="72" t="s">
        <v>18</v>
      </c>
      <c r="K11373" s="72" t="s">
        <v>33</v>
      </c>
      <c r="L11373" s="72" t="s">
        <v>361</v>
      </c>
      <c r="M11373" s="72"/>
    </row>
    <row r="11374" spans="2:13" x14ac:dyDescent="0.25">
      <c r="B11374" s="72" t="s">
        <v>143</v>
      </c>
      <c r="C11374" s="72" t="s">
        <v>144</v>
      </c>
      <c r="D11374" s="72" t="s">
        <v>12</v>
      </c>
      <c r="E11374" s="72" t="s">
        <v>199</v>
      </c>
      <c r="F11374" s="73">
        <v>30784</v>
      </c>
      <c r="G11374" s="72" t="s">
        <v>14</v>
      </c>
      <c r="H11374" s="72" t="s">
        <v>15</v>
      </c>
      <c r="I11374" s="72" t="s">
        <v>16</v>
      </c>
      <c r="J11374" s="72" t="s">
        <v>18</v>
      </c>
      <c r="K11374" s="72" t="s">
        <v>161</v>
      </c>
      <c r="L11374" s="72" t="s">
        <v>582</v>
      </c>
      <c r="M11374" s="72"/>
    </row>
    <row r="11375" spans="2:13" x14ac:dyDescent="0.25">
      <c r="B11375" s="72" t="s">
        <v>143</v>
      </c>
      <c r="C11375" s="72" t="s">
        <v>144</v>
      </c>
      <c r="D11375" s="72" t="s">
        <v>12</v>
      </c>
      <c r="E11375" s="72" t="s">
        <v>157</v>
      </c>
      <c r="F11375" s="73">
        <v>957792</v>
      </c>
      <c r="G11375" s="72" t="s">
        <v>14</v>
      </c>
      <c r="H11375" s="72" t="s">
        <v>15</v>
      </c>
      <c r="I11375" s="72" t="s">
        <v>16</v>
      </c>
      <c r="J11375" s="72" t="s">
        <v>18</v>
      </c>
      <c r="K11375" s="72" t="s">
        <v>168</v>
      </c>
      <c r="L11375" s="72" t="s">
        <v>288</v>
      </c>
      <c r="M11375" s="72" t="s">
        <v>337</v>
      </c>
    </row>
    <row r="11376" spans="2:13" x14ac:dyDescent="0.25">
      <c r="B11376" s="72" t="s">
        <v>143</v>
      </c>
      <c r="C11376" s="72" t="s">
        <v>144</v>
      </c>
      <c r="D11376" s="72" t="s">
        <v>12</v>
      </c>
      <c r="E11376" s="72" t="s">
        <v>188</v>
      </c>
      <c r="F11376" s="73">
        <v>28439</v>
      </c>
      <c r="G11376" s="72" t="s">
        <v>14</v>
      </c>
      <c r="H11376" s="72" t="s">
        <v>155</v>
      </c>
      <c r="I11376" s="72" t="s">
        <v>16</v>
      </c>
      <c r="J11376" s="72" t="s">
        <v>18</v>
      </c>
      <c r="K11376" s="72" t="s">
        <v>33</v>
      </c>
      <c r="L11376" s="72" t="s">
        <v>559</v>
      </c>
      <c r="M11376" s="72" t="s">
        <v>191</v>
      </c>
    </row>
    <row r="11377" spans="2:13" x14ac:dyDescent="0.25">
      <c r="B11377" s="72" t="s">
        <v>143</v>
      </c>
      <c r="C11377" s="72" t="s">
        <v>144</v>
      </c>
      <c r="D11377" s="72" t="s">
        <v>12</v>
      </c>
      <c r="E11377" s="72" t="s">
        <v>145</v>
      </c>
      <c r="F11377" s="73">
        <v>-45</v>
      </c>
      <c r="G11377" s="72" t="s">
        <v>14</v>
      </c>
      <c r="H11377" s="72" t="s">
        <v>15</v>
      </c>
      <c r="I11377" s="72" t="s">
        <v>16</v>
      </c>
      <c r="J11377" s="72" t="s">
        <v>18</v>
      </c>
      <c r="K11377" s="72" t="s">
        <v>33</v>
      </c>
      <c r="L11377" s="72" t="s">
        <v>435</v>
      </c>
      <c r="M11377" s="72"/>
    </row>
    <row r="11378" spans="2:13" x14ac:dyDescent="0.25">
      <c r="B11378" s="72" t="s">
        <v>143</v>
      </c>
      <c r="C11378" s="72" t="s">
        <v>144</v>
      </c>
      <c r="D11378" s="72" t="s">
        <v>12</v>
      </c>
      <c r="E11378" s="72" t="s">
        <v>145</v>
      </c>
      <c r="F11378" s="73">
        <v>-1031</v>
      </c>
      <c r="G11378" s="72" t="s">
        <v>14</v>
      </c>
      <c r="H11378" s="72" t="s">
        <v>15</v>
      </c>
      <c r="I11378" s="72" t="s">
        <v>16</v>
      </c>
      <c r="J11378" s="72" t="s">
        <v>18</v>
      </c>
      <c r="K11378" s="72" t="s">
        <v>33</v>
      </c>
      <c r="L11378" s="72" t="s">
        <v>492</v>
      </c>
      <c r="M11378" s="72"/>
    </row>
    <row r="11379" spans="2:13" x14ac:dyDescent="0.25">
      <c r="B11379" s="72" t="s">
        <v>143</v>
      </c>
      <c r="C11379" s="72" t="s">
        <v>144</v>
      </c>
      <c r="D11379" s="72" t="s">
        <v>12</v>
      </c>
      <c r="E11379" s="72" t="s">
        <v>152</v>
      </c>
      <c r="F11379" s="73">
        <v>-944</v>
      </c>
      <c r="G11379" s="72" t="s">
        <v>14</v>
      </c>
      <c r="H11379" s="72" t="s">
        <v>155</v>
      </c>
      <c r="I11379" s="72" t="s">
        <v>16</v>
      </c>
      <c r="J11379" s="72" t="s">
        <v>18</v>
      </c>
      <c r="K11379" s="72" t="s">
        <v>21</v>
      </c>
      <c r="L11379" s="72" t="s">
        <v>645</v>
      </c>
      <c r="M11379" s="72"/>
    </row>
    <row r="11380" spans="2:13" x14ac:dyDescent="0.25">
      <c r="B11380" s="72" t="s">
        <v>143</v>
      </c>
      <c r="C11380" s="72" t="s">
        <v>144</v>
      </c>
      <c r="D11380" s="72" t="s">
        <v>12</v>
      </c>
      <c r="E11380" s="72" t="s">
        <v>160</v>
      </c>
      <c r="F11380" s="73">
        <v>120718</v>
      </c>
      <c r="G11380" s="72" t="s">
        <v>14</v>
      </c>
      <c r="H11380" s="72" t="s">
        <v>15</v>
      </c>
      <c r="I11380" s="72" t="s">
        <v>16</v>
      </c>
      <c r="J11380" s="72" t="s">
        <v>18</v>
      </c>
      <c r="K11380" s="72" t="s">
        <v>161</v>
      </c>
      <c r="L11380" s="72" t="s">
        <v>315</v>
      </c>
      <c r="M11380" s="72" t="s">
        <v>248</v>
      </c>
    </row>
    <row r="11381" spans="2:13" x14ac:dyDescent="0.25">
      <c r="B11381" s="72" t="s">
        <v>143</v>
      </c>
      <c r="C11381" s="72" t="s">
        <v>144</v>
      </c>
      <c r="D11381" s="72" t="s">
        <v>12</v>
      </c>
      <c r="E11381" s="72" t="s">
        <v>240</v>
      </c>
      <c r="F11381" s="73">
        <v>-937</v>
      </c>
      <c r="G11381" s="72" t="s">
        <v>14</v>
      </c>
      <c r="H11381" s="72" t="s">
        <v>15</v>
      </c>
      <c r="I11381" s="72" t="s">
        <v>16</v>
      </c>
      <c r="J11381" s="72" t="s">
        <v>18</v>
      </c>
      <c r="K11381" s="72" t="s">
        <v>33</v>
      </c>
      <c r="L11381" s="72" t="s">
        <v>387</v>
      </c>
      <c r="M11381" s="72"/>
    </row>
    <row r="11382" spans="2:13" x14ac:dyDescent="0.25">
      <c r="B11382" s="72" t="s">
        <v>143</v>
      </c>
      <c r="C11382" s="72" t="s">
        <v>144</v>
      </c>
      <c r="D11382" s="72" t="s">
        <v>12</v>
      </c>
      <c r="E11382" s="72" t="s">
        <v>335</v>
      </c>
      <c r="F11382" s="73">
        <v>30894</v>
      </c>
      <c r="G11382" s="72" t="s">
        <v>14</v>
      </c>
      <c r="H11382" s="72" t="s">
        <v>15</v>
      </c>
      <c r="I11382" s="72" t="s">
        <v>16</v>
      </c>
      <c r="J11382" s="72" t="s">
        <v>18</v>
      </c>
      <c r="K11382" s="72" t="s">
        <v>147</v>
      </c>
      <c r="L11382" s="72" t="s">
        <v>374</v>
      </c>
      <c r="M11382" s="72" t="s">
        <v>322</v>
      </c>
    </row>
    <row r="11383" spans="2:13" x14ac:dyDescent="0.25">
      <c r="B11383" s="72" t="s">
        <v>143</v>
      </c>
      <c r="C11383" s="72" t="s">
        <v>144</v>
      </c>
      <c r="D11383" s="72" t="s">
        <v>12</v>
      </c>
      <c r="E11383" s="72" t="s">
        <v>152</v>
      </c>
      <c r="F11383" s="73">
        <v>-1259</v>
      </c>
      <c r="G11383" s="72" t="s">
        <v>14</v>
      </c>
      <c r="H11383" s="72" t="s">
        <v>15</v>
      </c>
      <c r="I11383" s="72" t="s">
        <v>16</v>
      </c>
      <c r="J11383" s="72" t="s">
        <v>18</v>
      </c>
      <c r="K11383" s="72" t="s">
        <v>24</v>
      </c>
      <c r="L11383" s="72" t="s">
        <v>513</v>
      </c>
      <c r="M11383" s="72"/>
    </row>
    <row r="11384" spans="2:13" x14ac:dyDescent="0.25">
      <c r="B11384" s="72" t="s">
        <v>143</v>
      </c>
      <c r="C11384" s="72" t="s">
        <v>144</v>
      </c>
      <c r="D11384" s="72" t="s">
        <v>12</v>
      </c>
      <c r="E11384" s="72" t="s">
        <v>152</v>
      </c>
      <c r="F11384" s="73">
        <v>-1798</v>
      </c>
      <c r="G11384" s="72" t="s">
        <v>14</v>
      </c>
      <c r="H11384" s="72" t="s">
        <v>155</v>
      </c>
      <c r="I11384" s="72" t="s">
        <v>16</v>
      </c>
      <c r="J11384" s="72" t="s">
        <v>18</v>
      </c>
      <c r="K11384" s="72" t="s">
        <v>33</v>
      </c>
      <c r="L11384" s="72" t="s">
        <v>430</v>
      </c>
      <c r="M11384" s="72"/>
    </row>
    <row r="11385" spans="2:13" x14ac:dyDescent="0.25">
      <c r="B11385" s="72" t="s">
        <v>143</v>
      </c>
      <c r="C11385" s="72" t="s">
        <v>144</v>
      </c>
      <c r="D11385" s="72" t="s">
        <v>12</v>
      </c>
      <c r="E11385" s="72" t="s">
        <v>164</v>
      </c>
      <c r="F11385" s="73">
        <v>-552</v>
      </c>
      <c r="G11385" s="72" t="s">
        <v>14</v>
      </c>
      <c r="H11385" s="72" t="s">
        <v>15</v>
      </c>
      <c r="I11385" s="72" t="s">
        <v>16</v>
      </c>
      <c r="J11385" s="72" t="s">
        <v>18</v>
      </c>
      <c r="K11385" s="72" t="s">
        <v>214</v>
      </c>
      <c r="L11385" s="72" t="s">
        <v>590</v>
      </c>
      <c r="M11385" s="72"/>
    </row>
    <row r="11386" spans="2:13" x14ac:dyDescent="0.25">
      <c r="B11386" s="72" t="s">
        <v>143</v>
      </c>
      <c r="C11386" s="72" t="s">
        <v>144</v>
      </c>
      <c r="D11386" s="72" t="s">
        <v>12</v>
      </c>
      <c r="E11386" s="72" t="s">
        <v>197</v>
      </c>
      <c r="F11386" s="73">
        <v>398854</v>
      </c>
      <c r="G11386" s="72" t="s">
        <v>14</v>
      </c>
      <c r="H11386" s="72" t="s">
        <v>15</v>
      </c>
      <c r="I11386" s="72" t="s">
        <v>16</v>
      </c>
      <c r="J11386" s="72" t="s">
        <v>18</v>
      </c>
      <c r="K11386" s="72" t="s">
        <v>245</v>
      </c>
      <c r="L11386" s="72" t="s">
        <v>567</v>
      </c>
      <c r="M11386" s="72" t="s">
        <v>248</v>
      </c>
    </row>
    <row r="11387" spans="2:13" x14ac:dyDescent="0.25">
      <c r="B11387" s="72" t="s">
        <v>143</v>
      </c>
      <c r="C11387" s="72" t="s">
        <v>144</v>
      </c>
      <c r="D11387" s="72" t="s">
        <v>12</v>
      </c>
      <c r="E11387" s="72" t="s">
        <v>785</v>
      </c>
      <c r="F11387" s="73">
        <v>5143367</v>
      </c>
      <c r="G11387" s="72" t="s">
        <v>14</v>
      </c>
      <c r="H11387" s="72" t="s">
        <v>15</v>
      </c>
      <c r="I11387" s="72" t="s">
        <v>16</v>
      </c>
      <c r="J11387" s="72" t="s">
        <v>18</v>
      </c>
      <c r="K11387" s="72" t="s">
        <v>161</v>
      </c>
      <c r="L11387" s="72" t="s">
        <v>534</v>
      </c>
      <c r="M11387" s="72" t="s">
        <v>151</v>
      </c>
    </row>
    <row r="11388" spans="2:13" x14ac:dyDescent="0.25">
      <c r="B11388" s="72" t="s">
        <v>143</v>
      </c>
      <c r="C11388" s="72" t="s">
        <v>144</v>
      </c>
      <c r="D11388" s="72" t="s">
        <v>12</v>
      </c>
      <c r="E11388" s="72" t="s">
        <v>152</v>
      </c>
      <c r="F11388" s="73">
        <v>-5053</v>
      </c>
      <c r="G11388" s="72" t="s">
        <v>14</v>
      </c>
      <c r="H11388" s="72" t="s">
        <v>155</v>
      </c>
      <c r="I11388" s="72" t="s">
        <v>16</v>
      </c>
      <c r="J11388" s="72" t="s">
        <v>18</v>
      </c>
      <c r="K11388" s="72" t="s">
        <v>33</v>
      </c>
      <c r="L11388" s="72" t="s">
        <v>776</v>
      </c>
      <c r="M11388" s="72"/>
    </row>
    <row r="11389" spans="2:13" x14ac:dyDescent="0.25">
      <c r="B11389" s="72" t="s">
        <v>143</v>
      </c>
      <c r="C11389" s="72" t="s">
        <v>144</v>
      </c>
      <c r="D11389" s="72" t="s">
        <v>12</v>
      </c>
      <c r="E11389" s="72" t="s">
        <v>175</v>
      </c>
      <c r="F11389" s="73">
        <v>-63505</v>
      </c>
      <c r="G11389" s="72" t="s">
        <v>14</v>
      </c>
      <c r="H11389" s="72" t="s">
        <v>15</v>
      </c>
      <c r="I11389" s="72" t="s">
        <v>16</v>
      </c>
      <c r="J11389" s="72" t="s">
        <v>18</v>
      </c>
      <c r="K11389" s="72" t="s">
        <v>33</v>
      </c>
      <c r="L11389" s="72" t="s">
        <v>348</v>
      </c>
      <c r="M11389" s="72"/>
    </row>
    <row r="11390" spans="2:13" x14ac:dyDescent="0.25">
      <c r="B11390" s="72" t="s">
        <v>143</v>
      </c>
      <c r="C11390" s="72" t="s">
        <v>144</v>
      </c>
      <c r="D11390" s="72" t="s">
        <v>12</v>
      </c>
      <c r="E11390" s="72" t="s">
        <v>199</v>
      </c>
      <c r="F11390" s="73">
        <v>133</v>
      </c>
      <c r="G11390" s="72" t="s">
        <v>14</v>
      </c>
      <c r="H11390" s="72" t="s">
        <v>15</v>
      </c>
      <c r="I11390" s="72" t="s">
        <v>16</v>
      </c>
      <c r="J11390" s="72" t="s">
        <v>18</v>
      </c>
      <c r="K11390" s="72" t="s">
        <v>33</v>
      </c>
      <c r="L11390" s="72" t="s">
        <v>410</v>
      </c>
      <c r="M11390" s="72"/>
    </row>
    <row r="11391" spans="2:13" x14ac:dyDescent="0.25">
      <c r="B11391" s="72" t="s">
        <v>143</v>
      </c>
      <c r="C11391" s="72" t="s">
        <v>144</v>
      </c>
      <c r="D11391" s="72" t="s">
        <v>12</v>
      </c>
      <c r="E11391" s="72" t="s">
        <v>181</v>
      </c>
      <c r="F11391" s="73">
        <v>-107</v>
      </c>
      <c r="G11391" s="72" t="s">
        <v>14</v>
      </c>
      <c r="H11391" s="72" t="s">
        <v>15</v>
      </c>
      <c r="I11391" s="72" t="s">
        <v>16</v>
      </c>
      <c r="J11391" s="72" t="s">
        <v>18</v>
      </c>
      <c r="K11391" s="72" t="s">
        <v>245</v>
      </c>
      <c r="L11391" s="72" t="s">
        <v>564</v>
      </c>
      <c r="M11391" s="72"/>
    </row>
    <row r="11392" spans="2:13" x14ac:dyDescent="0.25">
      <c r="B11392" s="72" t="s">
        <v>143</v>
      </c>
      <c r="C11392" s="72" t="s">
        <v>144</v>
      </c>
      <c r="D11392" s="72" t="s">
        <v>12</v>
      </c>
      <c r="E11392" s="72" t="s">
        <v>160</v>
      </c>
      <c r="F11392" s="73">
        <v>1259537</v>
      </c>
      <c r="G11392" s="72" t="s">
        <v>14</v>
      </c>
      <c r="H11392" s="72" t="s">
        <v>15</v>
      </c>
      <c r="I11392" s="72" t="s">
        <v>16</v>
      </c>
      <c r="J11392" s="72" t="s">
        <v>18</v>
      </c>
      <c r="K11392" s="72" t="s">
        <v>147</v>
      </c>
      <c r="L11392" s="72" t="s">
        <v>216</v>
      </c>
      <c r="M11392" s="72" t="s">
        <v>163</v>
      </c>
    </row>
    <row r="11393" spans="2:13" x14ac:dyDescent="0.25">
      <c r="B11393" s="72" t="s">
        <v>143</v>
      </c>
      <c r="C11393" s="72" t="s">
        <v>144</v>
      </c>
      <c r="D11393" s="72" t="s">
        <v>12</v>
      </c>
      <c r="E11393" s="72" t="s">
        <v>197</v>
      </c>
      <c r="F11393" s="73">
        <v>78932</v>
      </c>
      <c r="G11393" s="72" t="s">
        <v>14</v>
      </c>
      <c r="H11393" s="72" t="s">
        <v>15</v>
      </c>
      <c r="I11393" s="72" t="s">
        <v>16</v>
      </c>
      <c r="J11393" s="72" t="s">
        <v>18</v>
      </c>
      <c r="K11393" s="72" t="s">
        <v>33</v>
      </c>
      <c r="L11393" s="72" t="s">
        <v>803</v>
      </c>
      <c r="M11393" s="72" t="s">
        <v>163</v>
      </c>
    </row>
    <row r="11394" spans="2:13" x14ac:dyDescent="0.25">
      <c r="B11394" s="72" t="s">
        <v>143</v>
      </c>
      <c r="C11394" s="72" t="s">
        <v>144</v>
      </c>
      <c r="D11394" s="72" t="s">
        <v>12</v>
      </c>
      <c r="E11394" s="72" t="s">
        <v>152</v>
      </c>
      <c r="F11394" s="73">
        <v>-9818</v>
      </c>
      <c r="G11394" s="72" t="s">
        <v>14</v>
      </c>
      <c r="H11394" s="72" t="s">
        <v>15</v>
      </c>
      <c r="I11394" s="72" t="s">
        <v>16</v>
      </c>
      <c r="J11394" s="72" t="s">
        <v>18</v>
      </c>
      <c r="K11394" s="72" t="s">
        <v>257</v>
      </c>
      <c r="L11394" s="72" t="s">
        <v>449</v>
      </c>
      <c r="M11394" s="72"/>
    </row>
    <row r="11395" spans="2:13" x14ac:dyDescent="0.25">
      <c r="B11395" s="72" t="s">
        <v>143</v>
      </c>
      <c r="C11395" s="72" t="s">
        <v>144</v>
      </c>
      <c r="D11395" s="72" t="s">
        <v>12</v>
      </c>
      <c r="E11395" s="72" t="s">
        <v>569</v>
      </c>
      <c r="F11395" s="73">
        <v>836737</v>
      </c>
      <c r="G11395" s="72" t="s">
        <v>14</v>
      </c>
      <c r="H11395" s="72" t="s">
        <v>155</v>
      </c>
      <c r="I11395" s="72" t="s">
        <v>136</v>
      </c>
      <c r="J11395" s="72" t="s">
        <v>18</v>
      </c>
      <c r="K11395" s="72"/>
      <c r="L11395" s="72"/>
      <c r="M11395" s="72" t="s">
        <v>811</v>
      </c>
    </row>
    <row r="11396" spans="2:13" x14ac:dyDescent="0.25">
      <c r="B11396" s="72" t="s">
        <v>143</v>
      </c>
      <c r="C11396" s="72" t="s">
        <v>144</v>
      </c>
      <c r="D11396" s="72" t="s">
        <v>12</v>
      </c>
      <c r="E11396" s="72" t="s">
        <v>219</v>
      </c>
      <c r="F11396" s="73">
        <v>150681</v>
      </c>
      <c r="G11396" s="72" t="s">
        <v>14</v>
      </c>
      <c r="H11396" s="72" t="s">
        <v>15</v>
      </c>
      <c r="I11396" s="72" t="s">
        <v>16</v>
      </c>
      <c r="J11396" s="72" t="s">
        <v>18</v>
      </c>
      <c r="K11396" s="72" t="s">
        <v>269</v>
      </c>
      <c r="L11396" s="72" t="s">
        <v>270</v>
      </c>
      <c r="M11396" s="72"/>
    </row>
    <row r="11397" spans="2:13" x14ac:dyDescent="0.25">
      <c r="B11397" s="72" t="s">
        <v>143</v>
      </c>
      <c r="C11397" s="72" t="s">
        <v>144</v>
      </c>
      <c r="D11397" s="72" t="s">
        <v>12</v>
      </c>
      <c r="E11397" s="72" t="s">
        <v>240</v>
      </c>
      <c r="F11397" s="73">
        <v>-52235</v>
      </c>
      <c r="G11397" s="72" t="s">
        <v>14</v>
      </c>
      <c r="H11397" s="72" t="s">
        <v>15</v>
      </c>
      <c r="I11397" s="72" t="s">
        <v>16</v>
      </c>
      <c r="J11397" s="72" t="s">
        <v>18</v>
      </c>
      <c r="K11397" s="72" t="s">
        <v>214</v>
      </c>
      <c r="L11397" s="72" t="s">
        <v>479</v>
      </c>
      <c r="M11397" s="72"/>
    </row>
    <row r="11398" spans="2:13" x14ac:dyDescent="0.25">
      <c r="B11398" s="72" t="s">
        <v>143</v>
      </c>
      <c r="C11398" s="72" t="s">
        <v>144</v>
      </c>
      <c r="D11398" s="72" t="s">
        <v>12</v>
      </c>
      <c r="E11398" s="72" t="s">
        <v>181</v>
      </c>
      <c r="F11398" s="73">
        <v>-67</v>
      </c>
      <c r="G11398" s="72" t="s">
        <v>14</v>
      </c>
      <c r="H11398" s="72" t="s">
        <v>155</v>
      </c>
      <c r="I11398" s="72" t="s">
        <v>16</v>
      </c>
      <c r="J11398" s="72" t="s">
        <v>18</v>
      </c>
      <c r="K11398" s="72" t="s">
        <v>21</v>
      </c>
      <c r="L11398" s="72" t="s">
        <v>352</v>
      </c>
      <c r="M11398" s="72"/>
    </row>
    <row r="11399" spans="2:13" x14ac:dyDescent="0.25">
      <c r="B11399" s="72" t="s">
        <v>143</v>
      </c>
      <c r="C11399" s="72" t="s">
        <v>144</v>
      </c>
      <c r="D11399" s="72" t="s">
        <v>12</v>
      </c>
      <c r="E11399" s="72" t="s">
        <v>177</v>
      </c>
      <c r="F11399" s="73">
        <v>1169</v>
      </c>
      <c r="G11399" s="72" t="s">
        <v>14</v>
      </c>
      <c r="H11399" s="72" t="s">
        <v>15</v>
      </c>
      <c r="I11399" s="72" t="s">
        <v>16</v>
      </c>
      <c r="J11399" s="72" t="s">
        <v>18</v>
      </c>
      <c r="K11399" s="72" t="s">
        <v>33</v>
      </c>
      <c r="L11399" s="72" t="s">
        <v>487</v>
      </c>
      <c r="M11399" s="72"/>
    </row>
    <row r="11400" spans="2:13" x14ac:dyDescent="0.25">
      <c r="B11400" s="72" t="s">
        <v>143</v>
      </c>
      <c r="C11400" s="72" t="s">
        <v>144</v>
      </c>
      <c r="D11400" s="72" t="s">
        <v>12</v>
      </c>
      <c r="E11400" s="72" t="s">
        <v>237</v>
      </c>
      <c r="F11400" s="73">
        <v>141604</v>
      </c>
      <c r="G11400" s="72" t="s">
        <v>14</v>
      </c>
      <c r="H11400" s="72" t="s">
        <v>155</v>
      </c>
      <c r="I11400" s="72" t="s">
        <v>16</v>
      </c>
      <c r="J11400" s="72" t="s">
        <v>18</v>
      </c>
      <c r="K11400" s="72" t="s">
        <v>21</v>
      </c>
      <c r="L11400" s="72" t="s">
        <v>457</v>
      </c>
      <c r="M11400" s="72" t="s">
        <v>191</v>
      </c>
    </row>
    <row r="11401" spans="2:13" x14ac:dyDescent="0.25">
      <c r="B11401" s="72" t="s">
        <v>143</v>
      </c>
      <c r="C11401" s="72" t="s">
        <v>144</v>
      </c>
      <c r="D11401" s="72" t="s">
        <v>12</v>
      </c>
      <c r="E11401" s="72" t="s">
        <v>177</v>
      </c>
      <c r="F11401" s="73">
        <v>1</v>
      </c>
      <c r="G11401" s="72" t="s">
        <v>14</v>
      </c>
      <c r="H11401" s="72" t="s">
        <v>15</v>
      </c>
      <c r="I11401" s="72" t="s">
        <v>136</v>
      </c>
      <c r="J11401" s="72" t="s">
        <v>18</v>
      </c>
      <c r="K11401" s="72" t="s">
        <v>147</v>
      </c>
      <c r="L11401" s="72" t="s">
        <v>517</v>
      </c>
      <c r="M11401" s="72"/>
    </row>
    <row r="11402" spans="2:13" x14ac:dyDescent="0.25">
      <c r="B11402" s="72" t="s">
        <v>143</v>
      </c>
      <c r="C11402" s="72" t="s">
        <v>144</v>
      </c>
      <c r="D11402" s="72" t="s">
        <v>12</v>
      </c>
      <c r="E11402" s="72" t="s">
        <v>828</v>
      </c>
      <c r="F11402" s="73">
        <v>750686536</v>
      </c>
      <c r="G11402" s="72" t="s">
        <v>14</v>
      </c>
      <c r="H11402" s="72" t="s">
        <v>15</v>
      </c>
      <c r="I11402" s="72" t="s">
        <v>16</v>
      </c>
      <c r="J11402" s="72" t="s">
        <v>18</v>
      </c>
      <c r="K11402" s="72"/>
      <c r="L11402" s="72"/>
      <c r="M11402" s="72" t="s">
        <v>322</v>
      </c>
    </row>
    <row r="11403" spans="2:13" x14ac:dyDescent="0.25">
      <c r="B11403" s="72" t="s">
        <v>143</v>
      </c>
      <c r="C11403" s="72" t="s">
        <v>144</v>
      </c>
      <c r="D11403" s="72" t="s">
        <v>12</v>
      </c>
      <c r="E11403" s="72" t="s">
        <v>154</v>
      </c>
      <c r="F11403" s="73">
        <v>-38</v>
      </c>
      <c r="G11403" s="72" t="s">
        <v>14</v>
      </c>
      <c r="H11403" s="72" t="s">
        <v>15</v>
      </c>
      <c r="I11403" s="72" t="s">
        <v>16</v>
      </c>
      <c r="J11403" s="72" t="s">
        <v>18</v>
      </c>
      <c r="K11403" s="72" t="s">
        <v>33</v>
      </c>
      <c r="L11403" s="72" t="s">
        <v>156</v>
      </c>
      <c r="M11403" s="72"/>
    </row>
    <row r="11404" spans="2:13" x14ac:dyDescent="0.25">
      <c r="B11404" s="72" t="s">
        <v>143</v>
      </c>
      <c r="C11404" s="72" t="s">
        <v>144</v>
      </c>
      <c r="D11404" s="72" t="s">
        <v>12</v>
      </c>
      <c r="E11404" s="72" t="s">
        <v>145</v>
      </c>
      <c r="F11404" s="73">
        <v>-150377</v>
      </c>
      <c r="G11404" s="72" t="s">
        <v>14</v>
      </c>
      <c r="H11404" s="72" t="s">
        <v>155</v>
      </c>
      <c r="I11404" s="72" t="s">
        <v>16</v>
      </c>
      <c r="J11404" s="72" t="s">
        <v>18</v>
      </c>
      <c r="K11404" s="72" t="s">
        <v>33</v>
      </c>
      <c r="L11404" s="72" t="s">
        <v>364</v>
      </c>
      <c r="M11404" s="72"/>
    </row>
    <row r="11405" spans="2:13" x14ac:dyDescent="0.25">
      <c r="B11405" s="72" t="s">
        <v>143</v>
      </c>
      <c r="C11405" s="72" t="s">
        <v>144</v>
      </c>
      <c r="D11405" s="72" t="s">
        <v>12</v>
      </c>
      <c r="E11405" s="72" t="s">
        <v>219</v>
      </c>
      <c r="F11405" s="73">
        <v>4</v>
      </c>
      <c r="G11405" s="72" t="s">
        <v>14</v>
      </c>
      <c r="H11405" s="72" t="s">
        <v>15</v>
      </c>
      <c r="I11405" s="72" t="s">
        <v>16</v>
      </c>
      <c r="J11405" s="72" t="s">
        <v>18</v>
      </c>
      <c r="K11405" s="72" t="s">
        <v>33</v>
      </c>
      <c r="L11405" s="72" t="s">
        <v>385</v>
      </c>
      <c r="M11405" s="72"/>
    </row>
    <row r="11406" spans="2:13" x14ac:dyDescent="0.25">
      <c r="B11406" s="72" t="s">
        <v>143</v>
      </c>
      <c r="C11406" s="72" t="s">
        <v>144</v>
      </c>
      <c r="D11406" s="72" t="s">
        <v>12</v>
      </c>
      <c r="E11406" s="72" t="s">
        <v>229</v>
      </c>
      <c r="F11406" s="73">
        <v>-57654</v>
      </c>
      <c r="G11406" s="72" t="s">
        <v>14</v>
      </c>
      <c r="H11406" s="72" t="s">
        <v>155</v>
      </c>
      <c r="I11406" s="72" t="s">
        <v>16</v>
      </c>
      <c r="J11406" s="72" t="s">
        <v>18</v>
      </c>
      <c r="K11406" s="72" t="s">
        <v>33</v>
      </c>
      <c r="L11406" s="72" t="s">
        <v>385</v>
      </c>
      <c r="M11406" s="72"/>
    </row>
    <row r="11407" spans="2:13" x14ac:dyDescent="0.25">
      <c r="B11407" s="72" t="s">
        <v>143</v>
      </c>
      <c r="C11407" s="72" t="s">
        <v>144</v>
      </c>
      <c r="D11407" s="72" t="s">
        <v>12</v>
      </c>
      <c r="E11407" s="72" t="s">
        <v>154</v>
      </c>
      <c r="F11407" s="73">
        <v>-6</v>
      </c>
      <c r="G11407" s="72" t="s">
        <v>14</v>
      </c>
      <c r="H11407" s="72" t="s">
        <v>15</v>
      </c>
      <c r="I11407" s="72" t="s">
        <v>16</v>
      </c>
      <c r="J11407" s="72" t="s">
        <v>18</v>
      </c>
      <c r="K11407" s="72" t="s">
        <v>257</v>
      </c>
      <c r="L11407" s="72" t="s">
        <v>449</v>
      </c>
      <c r="M11407" s="72"/>
    </row>
    <row r="11408" spans="2:13" x14ac:dyDescent="0.25">
      <c r="B11408" s="72" t="s">
        <v>143</v>
      </c>
      <c r="C11408" s="72" t="s">
        <v>144</v>
      </c>
      <c r="D11408" s="72" t="s">
        <v>12</v>
      </c>
      <c r="E11408" s="72" t="s">
        <v>183</v>
      </c>
      <c r="F11408" s="73">
        <v>1015691</v>
      </c>
      <c r="G11408" s="72" t="s">
        <v>14</v>
      </c>
      <c r="H11408" s="72" t="s">
        <v>155</v>
      </c>
      <c r="I11408" s="72" t="s">
        <v>16</v>
      </c>
      <c r="J11408" s="72" t="s">
        <v>18</v>
      </c>
      <c r="K11408" s="72" t="s">
        <v>267</v>
      </c>
      <c r="L11408" s="72" t="s">
        <v>302</v>
      </c>
      <c r="M11408" s="72" t="s">
        <v>151</v>
      </c>
    </row>
    <row r="11409" spans="2:13" x14ac:dyDescent="0.25">
      <c r="B11409" s="72" t="s">
        <v>143</v>
      </c>
      <c r="C11409" s="72" t="s">
        <v>144</v>
      </c>
      <c r="D11409" s="72" t="s">
        <v>12</v>
      </c>
      <c r="E11409" s="72" t="s">
        <v>242</v>
      </c>
      <c r="F11409" s="73">
        <v>-1131</v>
      </c>
      <c r="G11409" s="72" t="s">
        <v>14</v>
      </c>
      <c r="H11409" s="72" t="s">
        <v>15</v>
      </c>
      <c r="I11409" s="72" t="s">
        <v>16</v>
      </c>
      <c r="J11409" s="72" t="s">
        <v>18</v>
      </c>
      <c r="K11409" s="72" t="s">
        <v>33</v>
      </c>
      <c r="L11409" s="72" t="s">
        <v>350</v>
      </c>
      <c r="M11409" s="72"/>
    </row>
    <row r="11410" spans="2:13" x14ac:dyDescent="0.25">
      <c r="B11410" s="72" t="s">
        <v>143</v>
      </c>
      <c r="C11410" s="72" t="s">
        <v>144</v>
      </c>
      <c r="D11410" s="72" t="s">
        <v>12</v>
      </c>
      <c r="E11410" s="72" t="s">
        <v>335</v>
      </c>
      <c r="F11410" s="73">
        <v>157766</v>
      </c>
      <c r="G11410" s="72" t="s">
        <v>14</v>
      </c>
      <c r="H11410" s="72" t="s">
        <v>15</v>
      </c>
      <c r="I11410" s="72" t="s">
        <v>16</v>
      </c>
      <c r="J11410" s="72" t="s">
        <v>18</v>
      </c>
      <c r="K11410" s="72" t="s">
        <v>147</v>
      </c>
      <c r="L11410" s="72" t="s">
        <v>278</v>
      </c>
      <c r="M11410" s="72" t="s">
        <v>337</v>
      </c>
    </row>
    <row r="11411" spans="2:13" x14ac:dyDescent="0.25">
      <c r="B11411" s="72" t="s">
        <v>143</v>
      </c>
      <c r="C11411" s="72" t="s">
        <v>144</v>
      </c>
      <c r="D11411" s="72" t="s">
        <v>12</v>
      </c>
      <c r="E11411" s="72" t="s">
        <v>240</v>
      </c>
      <c r="F11411" s="73">
        <v>-584142</v>
      </c>
      <c r="G11411" s="72" t="s">
        <v>14</v>
      </c>
      <c r="H11411" s="72" t="s">
        <v>15</v>
      </c>
      <c r="I11411" s="72" t="s">
        <v>16</v>
      </c>
      <c r="J11411" s="72" t="s">
        <v>18</v>
      </c>
      <c r="K11411" s="72" t="s">
        <v>21</v>
      </c>
      <c r="L11411" s="72" t="s">
        <v>457</v>
      </c>
      <c r="M11411" s="72"/>
    </row>
    <row r="11412" spans="2:13" x14ac:dyDescent="0.25">
      <c r="B11412" s="72" t="s">
        <v>143</v>
      </c>
      <c r="C11412" s="72" t="s">
        <v>144</v>
      </c>
      <c r="D11412" s="72" t="s">
        <v>12</v>
      </c>
      <c r="E11412" s="72" t="s">
        <v>199</v>
      </c>
      <c r="F11412" s="73">
        <v>83063</v>
      </c>
      <c r="G11412" s="72" t="s">
        <v>14</v>
      </c>
      <c r="H11412" s="72" t="s">
        <v>15</v>
      </c>
      <c r="I11412" s="72" t="s">
        <v>16</v>
      </c>
      <c r="J11412" s="72" t="s">
        <v>18</v>
      </c>
      <c r="K11412" s="72" t="s">
        <v>205</v>
      </c>
      <c r="L11412" s="72" t="s">
        <v>401</v>
      </c>
      <c r="M11412" s="72"/>
    </row>
    <row r="11413" spans="2:13" x14ac:dyDescent="0.25">
      <c r="B11413" s="72" t="s">
        <v>143</v>
      </c>
      <c r="C11413" s="72" t="s">
        <v>144</v>
      </c>
      <c r="D11413" s="72" t="s">
        <v>12</v>
      </c>
      <c r="E11413" s="72" t="s">
        <v>183</v>
      </c>
      <c r="F11413" s="73">
        <v>91651</v>
      </c>
      <c r="G11413" s="72" t="s">
        <v>14</v>
      </c>
      <c r="H11413" s="72" t="s">
        <v>15</v>
      </c>
      <c r="I11413" s="72" t="s">
        <v>16</v>
      </c>
      <c r="J11413" s="72" t="s">
        <v>18</v>
      </c>
      <c r="K11413" s="72" t="s">
        <v>147</v>
      </c>
      <c r="L11413" s="72" t="s">
        <v>489</v>
      </c>
      <c r="M11413" s="72" t="s">
        <v>186</v>
      </c>
    </row>
    <row r="11414" spans="2:13" x14ac:dyDescent="0.25">
      <c r="B11414" s="72" t="s">
        <v>143</v>
      </c>
      <c r="C11414" s="72" t="s">
        <v>144</v>
      </c>
      <c r="D11414" s="72" t="s">
        <v>12</v>
      </c>
      <c r="E11414" s="72" t="s">
        <v>154</v>
      </c>
      <c r="F11414" s="73">
        <v>-2067</v>
      </c>
      <c r="G11414" s="72" t="s">
        <v>14</v>
      </c>
      <c r="H11414" s="72" t="s">
        <v>15</v>
      </c>
      <c r="I11414" s="72" t="s">
        <v>16</v>
      </c>
      <c r="J11414" s="72" t="s">
        <v>18</v>
      </c>
      <c r="K11414" s="72" t="s">
        <v>147</v>
      </c>
      <c r="L11414" s="72" t="s">
        <v>720</v>
      </c>
      <c r="M11414" s="72"/>
    </row>
    <row r="11415" spans="2:13" x14ac:dyDescent="0.25">
      <c r="B11415" s="72" t="s">
        <v>143</v>
      </c>
      <c r="C11415" s="72" t="s">
        <v>144</v>
      </c>
      <c r="D11415" s="72" t="s">
        <v>12</v>
      </c>
      <c r="E11415" s="72" t="s">
        <v>501</v>
      </c>
      <c r="F11415" s="73">
        <v>63037</v>
      </c>
      <c r="G11415" s="72" t="s">
        <v>14</v>
      </c>
      <c r="H11415" s="72" t="s">
        <v>15</v>
      </c>
      <c r="I11415" s="72" t="s">
        <v>16</v>
      </c>
      <c r="J11415" s="72" t="s">
        <v>18</v>
      </c>
      <c r="K11415" s="72" t="s">
        <v>147</v>
      </c>
      <c r="L11415" s="72" t="s">
        <v>241</v>
      </c>
      <c r="M11415" s="72"/>
    </row>
    <row r="11416" spans="2:13" x14ac:dyDescent="0.25">
      <c r="B11416" s="72" t="s">
        <v>143</v>
      </c>
      <c r="C11416" s="72" t="s">
        <v>144</v>
      </c>
      <c r="D11416" s="72" t="s">
        <v>12</v>
      </c>
      <c r="E11416" s="72" t="s">
        <v>160</v>
      </c>
      <c r="F11416" s="73">
        <v>72205</v>
      </c>
      <c r="G11416" s="72" t="s">
        <v>14</v>
      </c>
      <c r="H11416" s="72" t="s">
        <v>155</v>
      </c>
      <c r="I11416" s="72" t="s">
        <v>16</v>
      </c>
      <c r="J11416" s="72" t="s">
        <v>18</v>
      </c>
      <c r="K11416" s="72" t="s">
        <v>147</v>
      </c>
      <c r="L11416" s="72" t="s">
        <v>241</v>
      </c>
      <c r="M11416" s="72" t="s">
        <v>163</v>
      </c>
    </row>
    <row r="11417" spans="2:13" x14ac:dyDescent="0.25">
      <c r="B11417" s="72" t="s">
        <v>143</v>
      </c>
      <c r="C11417" s="72" t="s">
        <v>144</v>
      </c>
      <c r="D11417" s="72" t="s">
        <v>12</v>
      </c>
      <c r="E11417" s="72" t="s">
        <v>292</v>
      </c>
      <c r="F11417" s="73">
        <v>1279533</v>
      </c>
      <c r="G11417" s="72" t="s">
        <v>14</v>
      </c>
      <c r="H11417" s="72" t="s">
        <v>15</v>
      </c>
      <c r="I11417" s="72" t="s">
        <v>16</v>
      </c>
      <c r="J11417" s="72" t="s">
        <v>18</v>
      </c>
      <c r="K11417" s="72" t="s">
        <v>147</v>
      </c>
      <c r="L11417" s="72" t="s">
        <v>235</v>
      </c>
      <c r="M11417" s="72" t="s">
        <v>293</v>
      </c>
    </row>
    <row r="11418" spans="2:13" x14ac:dyDescent="0.25">
      <c r="B11418" s="72" t="s">
        <v>143</v>
      </c>
      <c r="C11418" s="72" t="s">
        <v>144</v>
      </c>
      <c r="D11418" s="72" t="s">
        <v>12</v>
      </c>
      <c r="E11418" s="72" t="s">
        <v>292</v>
      </c>
      <c r="F11418" s="73">
        <v>1246954</v>
      </c>
      <c r="G11418" s="72" t="s">
        <v>14</v>
      </c>
      <c r="H11418" s="72" t="s">
        <v>155</v>
      </c>
      <c r="I11418" s="72" t="s">
        <v>16</v>
      </c>
      <c r="J11418" s="72" t="s">
        <v>18</v>
      </c>
      <c r="K11418" s="72" t="s">
        <v>33</v>
      </c>
      <c r="L11418" s="72" t="s">
        <v>490</v>
      </c>
      <c r="M11418" s="72" t="s">
        <v>424</v>
      </c>
    </row>
    <row r="11419" spans="2:13" x14ac:dyDescent="0.25">
      <c r="B11419" s="72" t="s">
        <v>143</v>
      </c>
      <c r="C11419" s="72" t="s">
        <v>144</v>
      </c>
      <c r="D11419" s="72" t="s">
        <v>12</v>
      </c>
      <c r="E11419" s="72" t="s">
        <v>152</v>
      </c>
      <c r="F11419" s="73">
        <v>-8026</v>
      </c>
      <c r="G11419" s="72" t="s">
        <v>14</v>
      </c>
      <c r="H11419" s="72" t="s">
        <v>15</v>
      </c>
      <c r="I11419" s="72" t="s">
        <v>16</v>
      </c>
      <c r="J11419" s="72" t="s">
        <v>18</v>
      </c>
      <c r="K11419" s="72" t="s">
        <v>147</v>
      </c>
      <c r="L11419" s="72" t="s">
        <v>236</v>
      </c>
      <c r="M11419" s="72"/>
    </row>
    <row r="11420" spans="2:13" x14ac:dyDescent="0.25">
      <c r="B11420" s="72" t="s">
        <v>143</v>
      </c>
      <c r="C11420" s="72" t="s">
        <v>144</v>
      </c>
      <c r="D11420" s="72" t="s">
        <v>12</v>
      </c>
      <c r="E11420" s="72" t="s">
        <v>219</v>
      </c>
      <c r="F11420" s="73">
        <v>2175438</v>
      </c>
      <c r="G11420" s="72" t="s">
        <v>14</v>
      </c>
      <c r="H11420" s="72" t="s">
        <v>15</v>
      </c>
      <c r="I11420" s="72" t="s">
        <v>16</v>
      </c>
      <c r="J11420" s="72" t="s">
        <v>18</v>
      </c>
      <c r="K11420" s="72" t="s">
        <v>147</v>
      </c>
      <c r="L11420" s="72" t="s">
        <v>437</v>
      </c>
      <c r="M11420" s="72"/>
    </row>
    <row r="11421" spans="2:13" x14ac:dyDescent="0.25">
      <c r="B11421" s="72" t="s">
        <v>143</v>
      </c>
      <c r="C11421" s="72" t="s">
        <v>144</v>
      </c>
      <c r="D11421" s="72" t="s">
        <v>12</v>
      </c>
      <c r="E11421" s="72" t="s">
        <v>181</v>
      </c>
      <c r="F11421" s="73">
        <v>-23</v>
      </c>
      <c r="G11421" s="72" t="s">
        <v>14</v>
      </c>
      <c r="H11421" s="72" t="s">
        <v>155</v>
      </c>
      <c r="I11421" s="72" t="s">
        <v>16</v>
      </c>
      <c r="J11421" s="72" t="s">
        <v>18</v>
      </c>
      <c r="K11421" s="72" t="s">
        <v>21</v>
      </c>
      <c r="L11421" s="72" t="s">
        <v>238</v>
      </c>
      <c r="M11421" s="72"/>
    </row>
    <row r="11422" spans="2:13" x14ac:dyDescent="0.25">
      <c r="B11422" s="72" t="s">
        <v>143</v>
      </c>
      <c r="C11422" s="72" t="s">
        <v>144</v>
      </c>
      <c r="D11422" s="72" t="s">
        <v>12</v>
      </c>
      <c r="E11422" s="72" t="s">
        <v>227</v>
      </c>
      <c r="F11422" s="73">
        <v>770304</v>
      </c>
      <c r="G11422" s="72" t="s">
        <v>14</v>
      </c>
      <c r="H11422" s="72" t="s">
        <v>15</v>
      </c>
      <c r="I11422" s="72" t="s">
        <v>16</v>
      </c>
      <c r="J11422" s="72" t="s">
        <v>18</v>
      </c>
      <c r="K11422" s="72" t="s">
        <v>33</v>
      </c>
      <c r="L11422" s="72" t="s">
        <v>212</v>
      </c>
      <c r="M11422" s="72" t="s">
        <v>163</v>
      </c>
    </row>
    <row r="11423" spans="2:13" x14ac:dyDescent="0.25">
      <c r="B11423" s="72" t="s">
        <v>143</v>
      </c>
      <c r="C11423" s="72" t="s">
        <v>144</v>
      </c>
      <c r="D11423" s="72" t="s">
        <v>12</v>
      </c>
      <c r="E11423" s="72" t="s">
        <v>335</v>
      </c>
      <c r="F11423" s="73">
        <v>75924</v>
      </c>
      <c r="G11423" s="72" t="s">
        <v>14</v>
      </c>
      <c r="H11423" s="72" t="s">
        <v>15</v>
      </c>
      <c r="I11423" s="72" t="s">
        <v>16</v>
      </c>
      <c r="J11423" s="72" t="s">
        <v>18</v>
      </c>
      <c r="K11423" s="72" t="s">
        <v>147</v>
      </c>
      <c r="L11423" s="72" t="s">
        <v>358</v>
      </c>
      <c r="M11423" s="72" t="s">
        <v>322</v>
      </c>
    </row>
    <row r="11424" spans="2:13" x14ac:dyDescent="0.25">
      <c r="B11424" s="72" t="s">
        <v>143</v>
      </c>
      <c r="C11424" s="72" t="s">
        <v>144</v>
      </c>
      <c r="D11424" s="72" t="s">
        <v>12</v>
      </c>
      <c r="E11424" s="72" t="s">
        <v>240</v>
      </c>
      <c r="F11424" s="73">
        <v>-5738</v>
      </c>
      <c r="G11424" s="72" t="s">
        <v>14</v>
      </c>
      <c r="H11424" s="72" t="s">
        <v>15</v>
      </c>
      <c r="I11424" s="72" t="s">
        <v>16</v>
      </c>
      <c r="J11424" s="72" t="s">
        <v>18</v>
      </c>
      <c r="K11424" s="72" t="s">
        <v>214</v>
      </c>
      <c r="L11424" s="72" t="s">
        <v>665</v>
      </c>
      <c r="M11424" s="72"/>
    </row>
    <row r="11425" spans="2:13" x14ac:dyDescent="0.25">
      <c r="B11425" s="72" t="s">
        <v>143</v>
      </c>
      <c r="C11425" s="72" t="s">
        <v>144</v>
      </c>
      <c r="D11425" s="72" t="s">
        <v>12</v>
      </c>
      <c r="E11425" s="72" t="s">
        <v>181</v>
      </c>
      <c r="F11425" s="73">
        <v>-2883</v>
      </c>
      <c r="G11425" s="72" t="s">
        <v>14</v>
      </c>
      <c r="H11425" s="72" t="s">
        <v>15</v>
      </c>
      <c r="I11425" s="72" t="s">
        <v>16</v>
      </c>
      <c r="J11425" s="72" t="s">
        <v>18</v>
      </c>
      <c r="K11425" s="72" t="s">
        <v>267</v>
      </c>
      <c r="L11425" s="72" t="s">
        <v>576</v>
      </c>
      <c r="M11425" s="72"/>
    </row>
    <row r="11426" spans="2:13" x14ac:dyDescent="0.25">
      <c r="B11426" s="72" t="s">
        <v>143</v>
      </c>
      <c r="C11426" s="72" t="s">
        <v>144</v>
      </c>
      <c r="D11426" s="72" t="s">
        <v>12</v>
      </c>
      <c r="E11426" s="72" t="s">
        <v>145</v>
      </c>
      <c r="F11426" s="73">
        <v>-126181</v>
      </c>
      <c r="G11426" s="72" t="s">
        <v>14</v>
      </c>
      <c r="H11426" s="72" t="s">
        <v>155</v>
      </c>
      <c r="I11426" s="72" t="s">
        <v>16</v>
      </c>
      <c r="J11426" s="72" t="s">
        <v>18</v>
      </c>
      <c r="K11426" s="72" t="s">
        <v>147</v>
      </c>
      <c r="L11426" s="72" t="s">
        <v>295</v>
      </c>
      <c r="M11426" s="72"/>
    </row>
    <row r="11427" spans="2:13" x14ac:dyDescent="0.25">
      <c r="B11427" s="72" t="s">
        <v>143</v>
      </c>
      <c r="C11427" s="72" t="s">
        <v>144</v>
      </c>
      <c r="D11427" s="72" t="s">
        <v>12</v>
      </c>
      <c r="E11427" s="72" t="s">
        <v>282</v>
      </c>
      <c r="F11427" s="73">
        <v>-1283</v>
      </c>
      <c r="G11427" s="72" t="s">
        <v>14</v>
      </c>
      <c r="H11427" s="72" t="s">
        <v>155</v>
      </c>
      <c r="I11427" s="72" t="s">
        <v>16</v>
      </c>
      <c r="J11427" s="72" t="s">
        <v>18</v>
      </c>
      <c r="K11427" s="72" t="s">
        <v>147</v>
      </c>
      <c r="L11427" s="72" t="s">
        <v>273</v>
      </c>
      <c r="M11427" s="72"/>
    </row>
    <row r="11428" spans="2:13" x14ac:dyDescent="0.25">
      <c r="B11428" s="72" t="s">
        <v>143</v>
      </c>
      <c r="C11428" s="72" t="s">
        <v>144</v>
      </c>
      <c r="D11428" s="72" t="s">
        <v>12</v>
      </c>
      <c r="E11428" s="72" t="s">
        <v>152</v>
      </c>
      <c r="F11428" s="73">
        <v>-6291</v>
      </c>
      <c r="G11428" s="72" t="s">
        <v>14</v>
      </c>
      <c r="H11428" s="72" t="s">
        <v>15</v>
      </c>
      <c r="I11428" s="72" t="s">
        <v>16</v>
      </c>
      <c r="J11428" s="72" t="s">
        <v>18</v>
      </c>
      <c r="K11428" s="72" t="s">
        <v>189</v>
      </c>
      <c r="L11428" s="72" t="s">
        <v>283</v>
      </c>
      <c r="M11428" s="72"/>
    </row>
    <row r="11429" spans="2:13" x14ac:dyDescent="0.25">
      <c r="B11429" s="72" t="s">
        <v>143</v>
      </c>
      <c r="C11429" s="72" t="s">
        <v>144</v>
      </c>
      <c r="D11429" s="72" t="s">
        <v>12</v>
      </c>
      <c r="E11429" s="72" t="s">
        <v>160</v>
      </c>
      <c r="F11429" s="73">
        <v>9260</v>
      </c>
      <c r="G11429" s="72" t="s">
        <v>14</v>
      </c>
      <c r="H11429" s="72" t="s">
        <v>155</v>
      </c>
      <c r="I11429" s="72" t="s">
        <v>16</v>
      </c>
      <c r="J11429" s="72" t="s">
        <v>18</v>
      </c>
      <c r="K11429" s="72" t="s">
        <v>33</v>
      </c>
      <c r="L11429" s="72" t="s">
        <v>651</v>
      </c>
      <c r="M11429" s="72" t="s">
        <v>151</v>
      </c>
    </row>
    <row r="11430" spans="2:13" x14ac:dyDescent="0.25">
      <c r="B11430" s="72" t="s">
        <v>143</v>
      </c>
      <c r="C11430" s="72" t="s">
        <v>144</v>
      </c>
      <c r="D11430" s="72" t="s">
        <v>12</v>
      </c>
      <c r="E11430" s="72" t="s">
        <v>227</v>
      </c>
      <c r="F11430" s="73">
        <v>269054</v>
      </c>
      <c r="G11430" s="72" t="s">
        <v>14</v>
      </c>
      <c r="H11430" s="72" t="s">
        <v>155</v>
      </c>
      <c r="I11430" s="72" t="s">
        <v>16</v>
      </c>
      <c r="J11430" s="72" t="s">
        <v>18</v>
      </c>
      <c r="K11430" s="72" t="s">
        <v>147</v>
      </c>
      <c r="L11430" s="72" t="s">
        <v>444</v>
      </c>
      <c r="M11430" s="72" t="s">
        <v>163</v>
      </c>
    </row>
    <row r="11431" spans="2:13" x14ac:dyDescent="0.25">
      <c r="B11431" s="72" t="s">
        <v>143</v>
      </c>
      <c r="C11431" s="72" t="s">
        <v>144</v>
      </c>
      <c r="D11431" s="72" t="s">
        <v>12</v>
      </c>
      <c r="E11431" s="72" t="s">
        <v>183</v>
      </c>
      <c r="F11431" s="73">
        <v>15366</v>
      </c>
      <c r="G11431" s="72" t="s">
        <v>14</v>
      </c>
      <c r="H11431" s="72" t="s">
        <v>155</v>
      </c>
      <c r="I11431" s="72" t="s">
        <v>16</v>
      </c>
      <c r="J11431" s="72" t="s">
        <v>18</v>
      </c>
      <c r="K11431" s="72" t="s">
        <v>21</v>
      </c>
      <c r="L11431" s="72" t="s">
        <v>272</v>
      </c>
      <c r="M11431" s="72" t="s">
        <v>248</v>
      </c>
    </row>
    <row r="11432" spans="2:13" x14ac:dyDescent="0.25">
      <c r="B11432" s="72" t="s">
        <v>143</v>
      </c>
      <c r="C11432" s="72" t="s">
        <v>144</v>
      </c>
      <c r="D11432" s="72" t="s">
        <v>12</v>
      </c>
      <c r="E11432" s="72" t="s">
        <v>349</v>
      </c>
      <c r="F11432" s="73">
        <v>382758</v>
      </c>
      <c r="G11432" s="72" t="s">
        <v>14</v>
      </c>
      <c r="H11432" s="72" t="s">
        <v>15</v>
      </c>
      <c r="I11432" s="72" t="s">
        <v>16</v>
      </c>
      <c r="J11432" s="72" t="s">
        <v>18</v>
      </c>
      <c r="K11432" s="72" t="s">
        <v>33</v>
      </c>
      <c r="L11432" s="72" t="s">
        <v>568</v>
      </c>
      <c r="M11432" s="72" t="s">
        <v>322</v>
      </c>
    </row>
    <row r="11433" spans="2:13" x14ac:dyDescent="0.25">
      <c r="B11433" s="72" t="s">
        <v>143</v>
      </c>
      <c r="C11433" s="72" t="s">
        <v>144</v>
      </c>
      <c r="D11433" s="72" t="s">
        <v>12</v>
      </c>
      <c r="E11433" s="72" t="s">
        <v>199</v>
      </c>
      <c r="F11433" s="73">
        <v>634</v>
      </c>
      <c r="G11433" s="72" t="s">
        <v>14</v>
      </c>
      <c r="H11433" s="72" t="s">
        <v>15</v>
      </c>
      <c r="I11433" s="72" t="s">
        <v>16</v>
      </c>
      <c r="J11433" s="72" t="s">
        <v>18</v>
      </c>
      <c r="K11433" s="72" t="s">
        <v>147</v>
      </c>
      <c r="L11433" s="72" t="s">
        <v>498</v>
      </c>
      <c r="M11433" s="72"/>
    </row>
    <row r="11434" spans="2:13" x14ac:dyDescent="0.25">
      <c r="B11434" s="72" t="s">
        <v>143</v>
      </c>
      <c r="C11434" s="72" t="s">
        <v>144</v>
      </c>
      <c r="D11434" s="72" t="s">
        <v>12</v>
      </c>
      <c r="E11434" s="72" t="s">
        <v>219</v>
      </c>
      <c r="F11434" s="73">
        <v>3525</v>
      </c>
      <c r="G11434" s="72" t="s">
        <v>14</v>
      </c>
      <c r="H11434" s="72" t="s">
        <v>15</v>
      </c>
      <c r="I11434" s="72" t="s">
        <v>16</v>
      </c>
      <c r="J11434" s="72" t="s">
        <v>18</v>
      </c>
      <c r="K11434" s="72" t="s">
        <v>189</v>
      </c>
      <c r="L11434" s="72" t="s">
        <v>306</v>
      </c>
      <c r="M11434" s="72"/>
    </row>
    <row r="11435" spans="2:13" x14ac:dyDescent="0.25">
      <c r="B11435" s="72" t="s">
        <v>143</v>
      </c>
      <c r="C11435" s="72" t="s">
        <v>144</v>
      </c>
      <c r="D11435" s="72" t="s">
        <v>12</v>
      </c>
      <c r="E11435" s="72" t="s">
        <v>335</v>
      </c>
      <c r="F11435" s="73">
        <v>84252</v>
      </c>
      <c r="G11435" s="72" t="s">
        <v>14</v>
      </c>
      <c r="H11435" s="72" t="s">
        <v>15</v>
      </c>
      <c r="I11435" s="72" t="s">
        <v>16</v>
      </c>
      <c r="J11435" s="72" t="s">
        <v>18</v>
      </c>
      <c r="K11435" s="72" t="s">
        <v>147</v>
      </c>
      <c r="L11435" s="72" t="s">
        <v>527</v>
      </c>
      <c r="M11435" s="72" t="s">
        <v>159</v>
      </c>
    </row>
    <row r="11436" spans="2:13" x14ac:dyDescent="0.25">
      <c r="B11436" s="72" t="s">
        <v>143</v>
      </c>
      <c r="C11436" s="72" t="s">
        <v>144</v>
      </c>
      <c r="D11436" s="72" t="s">
        <v>12</v>
      </c>
      <c r="E11436" s="72" t="s">
        <v>152</v>
      </c>
      <c r="F11436" s="73">
        <v>-590</v>
      </c>
      <c r="G11436" s="72" t="s">
        <v>14</v>
      </c>
      <c r="H11436" s="72" t="s">
        <v>15</v>
      </c>
      <c r="I11436" s="72" t="s">
        <v>16</v>
      </c>
      <c r="J11436" s="72" t="s">
        <v>371</v>
      </c>
      <c r="K11436" s="72" t="s">
        <v>33</v>
      </c>
      <c r="L11436" s="72" t="s">
        <v>224</v>
      </c>
      <c r="M11436" s="72"/>
    </row>
    <row r="11437" spans="2:13" x14ac:dyDescent="0.25">
      <c r="B11437" s="72" t="s">
        <v>143</v>
      </c>
      <c r="C11437" s="72" t="s">
        <v>144</v>
      </c>
      <c r="D11437" s="72" t="s">
        <v>12</v>
      </c>
      <c r="E11437" s="72" t="s">
        <v>227</v>
      </c>
      <c r="F11437" s="73">
        <v>337403</v>
      </c>
      <c r="G11437" s="72" t="s">
        <v>14</v>
      </c>
      <c r="H11437" s="72" t="s">
        <v>15</v>
      </c>
      <c r="I11437" s="72" t="s">
        <v>16</v>
      </c>
      <c r="J11437" s="72" t="s">
        <v>18</v>
      </c>
      <c r="K11437" s="72" t="s">
        <v>33</v>
      </c>
      <c r="L11437" s="72" t="s">
        <v>700</v>
      </c>
      <c r="M11437" s="72" t="s">
        <v>163</v>
      </c>
    </row>
    <row r="11438" spans="2:13" x14ac:dyDescent="0.25">
      <c r="B11438" s="72" t="s">
        <v>143</v>
      </c>
      <c r="C11438" s="72" t="s">
        <v>144</v>
      </c>
      <c r="D11438" s="72" t="s">
        <v>12</v>
      </c>
      <c r="E11438" s="72" t="s">
        <v>160</v>
      </c>
      <c r="F11438" s="73">
        <v>68012</v>
      </c>
      <c r="G11438" s="72" t="s">
        <v>14</v>
      </c>
      <c r="H11438" s="72" t="s">
        <v>155</v>
      </c>
      <c r="I11438" s="72" t="s">
        <v>16</v>
      </c>
      <c r="J11438" s="72" t="s">
        <v>18</v>
      </c>
      <c r="K11438" s="72" t="s">
        <v>147</v>
      </c>
      <c r="L11438" s="72" t="s">
        <v>347</v>
      </c>
      <c r="M11438" s="72" t="s">
        <v>248</v>
      </c>
    </row>
    <row r="11439" spans="2:13" x14ac:dyDescent="0.25">
      <c r="B11439" s="72" t="s">
        <v>143</v>
      </c>
      <c r="C11439" s="72" t="s">
        <v>144</v>
      </c>
      <c r="D11439" s="72" t="s">
        <v>12</v>
      </c>
      <c r="E11439" s="72" t="s">
        <v>152</v>
      </c>
      <c r="F11439" s="73">
        <v>-10122</v>
      </c>
      <c r="G11439" s="72" t="s">
        <v>14</v>
      </c>
      <c r="H11439" s="72" t="s">
        <v>15</v>
      </c>
      <c r="I11439" s="72" t="s">
        <v>16</v>
      </c>
      <c r="J11439" s="72" t="s">
        <v>18</v>
      </c>
      <c r="K11439" s="72" t="s">
        <v>24</v>
      </c>
      <c r="L11439" s="72" t="s">
        <v>456</v>
      </c>
      <c r="M11439" s="72"/>
    </row>
    <row r="11440" spans="2:13" x14ac:dyDescent="0.25">
      <c r="B11440" s="72" t="s">
        <v>143</v>
      </c>
      <c r="C11440" s="72" t="s">
        <v>144</v>
      </c>
      <c r="D11440" s="72" t="s">
        <v>12</v>
      </c>
      <c r="E11440" s="72" t="s">
        <v>237</v>
      </c>
      <c r="F11440" s="73">
        <v>9679</v>
      </c>
      <c r="G11440" s="72" t="s">
        <v>14</v>
      </c>
      <c r="H11440" s="72" t="s">
        <v>15</v>
      </c>
      <c r="I11440" s="72" t="s">
        <v>16</v>
      </c>
      <c r="J11440" s="72" t="s">
        <v>18</v>
      </c>
      <c r="K11440" s="72" t="s">
        <v>189</v>
      </c>
      <c r="L11440" s="72" t="s">
        <v>486</v>
      </c>
      <c r="M11440" s="72" t="s">
        <v>191</v>
      </c>
    </row>
    <row r="11441" spans="2:13" x14ac:dyDescent="0.25">
      <c r="B11441" s="72" t="s">
        <v>143</v>
      </c>
      <c r="C11441" s="72" t="s">
        <v>144</v>
      </c>
      <c r="D11441" s="72" t="s">
        <v>12</v>
      </c>
      <c r="E11441" s="72" t="s">
        <v>181</v>
      </c>
      <c r="F11441" s="73">
        <v>-3996</v>
      </c>
      <c r="G11441" s="72" t="s">
        <v>14</v>
      </c>
      <c r="H11441" s="72" t="s">
        <v>155</v>
      </c>
      <c r="I11441" s="72" t="s">
        <v>16</v>
      </c>
      <c r="J11441" s="72" t="s">
        <v>18</v>
      </c>
      <c r="K11441" s="72" t="s">
        <v>267</v>
      </c>
      <c r="L11441" s="72" t="s">
        <v>321</v>
      </c>
      <c r="M11441" s="72"/>
    </row>
    <row r="11442" spans="2:13" x14ac:dyDescent="0.25">
      <c r="B11442" s="72" t="s">
        <v>143</v>
      </c>
      <c r="C11442" s="72" t="s">
        <v>144</v>
      </c>
      <c r="D11442" s="72" t="s">
        <v>12</v>
      </c>
      <c r="E11442" s="72" t="s">
        <v>240</v>
      </c>
      <c r="F11442" s="73">
        <v>-696</v>
      </c>
      <c r="G11442" s="72" t="s">
        <v>14</v>
      </c>
      <c r="H11442" s="72" t="s">
        <v>15</v>
      </c>
      <c r="I11442" s="72" t="s">
        <v>16</v>
      </c>
      <c r="J11442" s="72" t="s">
        <v>18</v>
      </c>
      <c r="K11442" s="72" t="s">
        <v>33</v>
      </c>
      <c r="L11442" s="72" t="s">
        <v>233</v>
      </c>
      <c r="M11442" s="72"/>
    </row>
    <row r="11443" spans="2:13" x14ac:dyDescent="0.25">
      <c r="B11443" s="72" t="s">
        <v>143</v>
      </c>
      <c r="C11443" s="72" t="s">
        <v>144</v>
      </c>
      <c r="D11443" s="72" t="s">
        <v>12</v>
      </c>
      <c r="E11443" s="72" t="s">
        <v>282</v>
      </c>
      <c r="F11443" s="73">
        <v>-25</v>
      </c>
      <c r="G11443" s="72" t="s">
        <v>14</v>
      </c>
      <c r="H11443" s="72" t="s">
        <v>15</v>
      </c>
      <c r="I11443" s="72" t="s">
        <v>16</v>
      </c>
      <c r="J11443" s="72" t="s">
        <v>18</v>
      </c>
      <c r="K11443" s="72" t="s">
        <v>147</v>
      </c>
      <c r="L11443" s="72" t="s">
        <v>580</v>
      </c>
      <c r="M11443" s="72"/>
    </row>
    <row r="11444" spans="2:13" x14ac:dyDescent="0.25">
      <c r="B11444" s="72" t="s">
        <v>143</v>
      </c>
      <c r="C11444" s="72" t="s">
        <v>144</v>
      </c>
      <c r="D11444" s="72" t="s">
        <v>12</v>
      </c>
      <c r="E11444" s="72" t="s">
        <v>181</v>
      </c>
      <c r="F11444" s="73">
        <v>-1007</v>
      </c>
      <c r="G11444" s="72" t="s">
        <v>14</v>
      </c>
      <c r="H11444" s="72" t="s">
        <v>15</v>
      </c>
      <c r="I11444" s="72" t="s">
        <v>16</v>
      </c>
      <c r="J11444" s="72" t="s">
        <v>18</v>
      </c>
      <c r="K11444" s="72" t="s">
        <v>33</v>
      </c>
      <c r="L11444" s="72" t="s">
        <v>277</v>
      </c>
      <c r="M11444" s="72"/>
    </row>
    <row r="11445" spans="2:13" x14ac:dyDescent="0.25">
      <c r="B11445" s="72" t="s">
        <v>143</v>
      </c>
      <c r="C11445" s="72" t="s">
        <v>144</v>
      </c>
      <c r="D11445" s="72" t="s">
        <v>12</v>
      </c>
      <c r="E11445" s="72" t="s">
        <v>292</v>
      </c>
      <c r="F11445" s="73">
        <v>131620</v>
      </c>
      <c r="G11445" s="72" t="s">
        <v>14</v>
      </c>
      <c r="H11445" s="72" t="s">
        <v>15</v>
      </c>
      <c r="I11445" s="72" t="s">
        <v>16</v>
      </c>
      <c r="J11445" s="72" t="s">
        <v>18</v>
      </c>
      <c r="K11445" s="72" t="s">
        <v>257</v>
      </c>
      <c r="L11445" s="72" t="s">
        <v>669</v>
      </c>
      <c r="M11445" s="72" t="s">
        <v>522</v>
      </c>
    </row>
    <row r="11446" spans="2:13" x14ac:dyDescent="0.25">
      <c r="B11446" s="72" t="s">
        <v>143</v>
      </c>
      <c r="C11446" s="72" t="s">
        <v>144</v>
      </c>
      <c r="D11446" s="72" t="s">
        <v>12</v>
      </c>
      <c r="E11446" s="72" t="s">
        <v>349</v>
      </c>
      <c r="F11446" s="73">
        <v>396712</v>
      </c>
      <c r="G11446" s="72" t="s">
        <v>14</v>
      </c>
      <c r="H11446" s="72" t="s">
        <v>155</v>
      </c>
      <c r="I11446" s="72" t="s">
        <v>16</v>
      </c>
      <c r="J11446" s="72" t="s">
        <v>18</v>
      </c>
      <c r="K11446" s="72" t="s">
        <v>33</v>
      </c>
      <c r="L11446" s="72" t="s">
        <v>551</v>
      </c>
      <c r="M11446" s="72" t="s">
        <v>203</v>
      </c>
    </row>
    <row r="11447" spans="2:13" x14ac:dyDescent="0.25">
      <c r="B11447" s="72" t="s">
        <v>143</v>
      </c>
      <c r="C11447" s="72" t="s">
        <v>144</v>
      </c>
      <c r="D11447" s="72" t="s">
        <v>12</v>
      </c>
      <c r="E11447" s="72" t="s">
        <v>181</v>
      </c>
      <c r="F11447" s="73">
        <v>-1121</v>
      </c>
      <c r="G11447" s="72" t="s">
        <v>14</v>
      </c>
      <c r="H11447" s="72" t="s">
        <v>15</v>
      </c>
      <c r="I11447" s="72" t="s">
        <v>16</v>
      </c>
      <c r="J11447" s="72" t="s">
        <v>18</v>
      </c>
      <c r="K11447" s="72" t="s">
        <v>24</v>
      </c>
      <c r="L11447" s="72" t="s">
        <v>620</v>
      </c>
      <c r="M11447" s="72"/>
    </row>
    <row r="11448" spans="2:13" x14ac:dyDescent="0.25">
      <c r="B11448" s="72" t="s">
        <v>143</v>
      </c>
      <c r="C11448" s="72" t="s">
        <v>144</v>
      </c>
      <c r="D11448" s="72" t="s">
        <v>12</v>
      </c>
      <c r="E11448" s="72" t="s">
        <v>177</v>
      </c>
      <c r="F11448" s="73">
        <v>281</v>
      </c>
      <c r="G11448" s="72" t="s">
        <v>14</v>
      </c>
      <c r="H11448" s="72" t="s">
        <v>155</v>
      </c>
      <c r="I11448" s="72" t="s">
        <v>16</v>
      </c>
      <c r="J11448" s="72" t="s">
        <v>18</v>
      </c>
      <c r="K11448" s="72" t="s">
        <v>33</v>
      </c>
      <c r="L11448" s="72" t="s">
        <v>34</v>
      </c>
      <c r="M11448" s="72"/>
    </row>
    <row r="11449" spans="2:13" x14ac:dyDescent="0.25">
      <c r="B11449" s="72" t="s">
        <v>143</v>
      </c>
      <c r="C11449" s="72" t="s">
        <v>144</v>
      </c>
      <c r="D11449" s="72" t="s">
        <v>12</v>
      </c>
      <c r="E11449" s="72" t="s">
        <v>244</v>
      </c>
      <c r="F11449" s="73">
        <v>1043070</v>
      </c>
      <c r="G11449" s="72" t="s">
        <v>14</v>
      </c>
      <c r="H11449" s="72" t="s">
        <v>15</v>
      </c>
      <c r="I11449" s="72" t="s">
        <v>16</v>
      </c>
      <c r="J11449" s="72" t="s">
        <v>18</v>
      </c>
      <c r="K11449" s="72" t="s">
        <v>147</v>
      </c>
      <c r="L11449" s="72" t="s">
        <v>327</v>
      </c>
      <c r="M11449" s="72" t="s">
        <v>163</v>
      </c>
    </row>
    <row r="11450" spans="2:13" x14ac:dyDescent="0.25">
      <c r="B11450" s="72" t="s">
        <v>143</v>
      </c>
      <c r="C11450" s="72" t="s">
        <v>144</v>
      </c>
      <c r="D11450" s="72" t="s">
        <v>12</v>
      </c>
      <c r="E11450" s="72" t="s">
        <v>145</v>
      </c>
      <c r="F11450" s="73">
        <v>-1966</v>
      </c>
      <c r="G11450" s="72" t="s">
        <v>14</v>
      </c>
      <c r="H11450" s="72" t="s">
        <v>155</v>
      </c>
      <c r="I11450" s="72" t="s">
        <v>16</v>
      </c>
      <c r="J11450" s="72" t="s">
        <v>18</v>
      </c>
      <c r="K11450" s="72" t="s">
        <v>33</v>
      </c>
      <c r="L11450" s="72" t="s">
        <v>710</v>
      </c>
      <c r="M11450" s="72"/>
    </row>
    <row r="11451" spans="2:13" x14ac:dyDescent="0.25">
      <c r="B11451" s="72" t="s">
        <v>143</v>
      </c>
      <c r="C11451" s="72" t="s">
        <v>144</v>
      </c>
      <c r="D11451" s="72" t="s">
        <v>12</v>
      </c>
      <c r="E11451" s="72" t="s">
        <v>152</v>
      </c>
      <c r="F11451" s="73">
        <v>-801</v>
      </c>
      <c r="G11451" s="72" t="s">
        <v>14</v>
      </c>
      <c r="H11451" s="72" t="s">
        <v>15</v>
      </c>
      <c r="I11451" s="72" t="s">
        <v>16</v>
      </c>
      <c r="J11451" s="72" t="s">
        <v>18</v>
      </c>
      <c r="K11451" s="72" t="s">
        <v>24</v>
      </c>
      <c r="L11451" s="72" t="s">
        <v>763</v>
      </c>
      <c r="M11451" s="72"/>
    </row>
    <row r="11452" spans="2:13" x14ac:dyDescent="0.25">
      <c r="B11452" s="72" t="s">
        <v>143</v>
      </c>
      <c r="C11452" s="72" t="s">
        <v>144</v>
      </c>
      <c r="D11452" s="72" t="s">
        <v>12</v>
      </c>
      <c r="E11452" s="72" t="s">
        <v>152</v>
      </c>
      <c r="F11452" s="73">
        <v>-44191</v>
      </c>
      <c r="G11452" s="72" t="s">
        <v>14</v>
      </c>
      <c r="H11452" s="72" t="s">
        <v>15</v>
      </c>
      <c r="I11452" s="72" t="s">
        <v>16</v>
      </c>
      <c r="J11452" s="72" t="s">
        <v>18</v>
      </c>
      <c r="K11452" s="72" t="s">
        <v>214</v>
      </c>
      <c r="L11452" s="72" t="s">
        <v>493</v>
      </c>
      <c r="M11452" s="72"/>
    </row>
    <row r="11453" spans="2:13" x14ac:dyDescent="0.25">
      <c r="B11453" s="72" t="s">
        <v>143</v>
      </c>
      <c r="C11453" s="72" t="s">
        <v>144</v>
      </c>
      <c r="D11453" s="72" t="s">
        <v>12</v>
      </c>
      <c r="E11453" s="72" t="s">
        <v>152</v>
      </c>
      <c r="F11453" s="73">
        <v>-108</v>
      </c>
      <c r="G11453" s="72" t="s">
        <v>14</v>
      </c>
      <c r="H11453" s="72" t="s">
        <v>15</v>
      </c>
      <c r="I11453" s="72" t="s">
        <v>136</v>
      </c>
      <c r="J11453" s="72" t="s">
        <v>18</v>
      </c>
      <c r="K11453" s="72" t="s">
        <v>147</v>
      </c>
      <c r="L11453" s="72" t="s">
        <v>369</v>
      </c>
      <c r="M11453" s="72"/>
    </row>
    <row r="11454" spans="2:13" x14ac:dyDescent="0.25">
      <c r="B11454" s="72" t="s">
        <v>143</v>
      </c>
      <c r="C11454" s="72" t="s">
        <v>144</v>
      </c>
      <c r="D11454" s="72" t="s">
        <v>12</v>
      </c>
      <c r="E11454" s="72" t="s">
        <v>160</v>
      </c>
      <c r="F11454" s="73">
        <v>488095</v>
      </c>
      <c r="G11454" s="72" t="s">
        <v>14</v>
      </c>
      <c r="H11454" s="72" t="s">
        <v>15</v>
      </c>
      <c r="I11454" s="72" t="s">
        <v>16</v>
      </c>
      <c r="J11454" s="72" t="s">
        <v>18</v>
      </c>
      <c r="K11454" s="72" t="s">
        <v>21</v>
      </c>
      <c r="L11454" s="72" t="s">
        <v>386</v>
      </c>
      <c r="M11454" s="72" t="s">
        <v>186</v>
      </c>
    </row>
    <row r="11455" spans="2:13" x14ac:dyDescent="0.25">
      <c r="B11455" s="72" t="s">
        <v>143</v>
      </c>
      <c r="C11455" s="72" t="s">
        <v>144</v>
      </c>
      <c r="D11455" s="72" t="s">
        <v>12</v>
      </c>
      <c r="E11455" s="72" t="s">
        <v>292</v>
      </c>
      <c r="F11455" s="73">
        <v>23237137</v>
      </c>
      <c r="G11455" s="72" t="s">
        <v>14</v>
      </c>
      <c r="H11455" s="72" t="s">
        <v>15</v>
      </c>
      <c r="I11455" s="72" t="s">
        <v>16</v>
      </c>
      <c r="J11455" s="72" t="s">
        <v>18</v>
      </c>
      <c r="K11455" s="72" t="s">
        <v>205</v>
      </c>
      <c r="L11455" s="72" t="s">
        <v>206</v>
      </c>
      <c r="M11455" s="72" t="s">
        <v>424</v>
      </c>
    </row>
    <row r="11456" spans="2:13" x14ac:dyDescent="0.25">
      <c r="B11456" s="72" t="s">
        <v>143</v>
      </c>
      <c r="C11456" s="72" t="s">
        <v>144</v>
      </c>
      <c r="D11456" s="72" t="s">
        <v>12</v>
      </c>
      <c r="E11456" s="72" t="s">
        <v>149</v>
      </c>
      <c r="F11456" s="73">
        <v>4715454</v>
      </c>
      <c r="G11456" s="72" t="s">
        <v>14</v>
      </c>
      <c r="H11456" s="72" t="s">
        <v>15</v>
      </c>
      <c r="I11456" s="72" t="s">
        <v>16</v>
      </c>
      <c r="J11456" s="72" t="s">
        <v>18</v>
      </c>
      <c r="K11456" s="72" t="s">
        <v>33</v>
      </c>
      <c r="L11456" s="72" t="s">
        <v>285</v>
      </c>
      <c r="M11456" s="72" t="s">
        <v>151</v>
      </c>
    </row>
    <row r="11457" spans="2:13" x14ac:dyDescent="0.25">
      <c r="B11457" s="72" t="s">
        <v>143</v>
      </c>
      <c r="C11457" s="72" t="s">
        <v>144</v>
      </c>
      <c r="D11457" s="72" t="s">
        <v>12</v>
      </c>
      <c r="E11457" s="72" t="s">
        <v>197</v>
      </c>
      <c r="F11457" s="73">
        <v>3014389</v>
      </c>
      <c r="G11457" s="72" t="s">
        <v>14</v>
      </c>
      <c r="H11457" s="72" t="s">
        <v>155</v>
      </c>
      <c r="I11457" s="72" t="s">
        <v>16</v>
      </c>
      <c r="J11457" s="72" t="s">
        <v>18</v>
      </c>
      <c r="K11457" s="72" t="s">
        <v>33</v>
      </c>
      <c r="L11457" s="72" t="s">
        <v>34</v>
      </c>
      <c r="M11457" s="72" t="s">
        <v>191</v>
      </c>
    </row>
    <row r="11458" spans="2:13" x14ac:dyDescent="0.25">
      <c r="B11458" s="72" t="s">
        <v>143</v>
      </c>
      <c r="C11458" s="72" t="s">
        <v>144</v>
      </c>
      <c r="D11458" s="72" t="s">
        <v>12</v>
      </c>
      <c r="E11458" s="72" t="s">
        <v>183</v>
      </c>
      <c r="F11458" s="73">
        <v>52768</v>
      </c>
      <c r="G11458" s="72" t="s">
        <v>14</v>
      </c>
      <c r="H11458" s="72" t="s">
        <v>15</v>
      </c>
      <c r="I11458" s="72" t="s">
        <v>16</v>
      </c>
      <c r="J11458" s="72" t="s">
        <v>18</v>
      </c>
      <c r="K11458" s="72" t="s">
        <v>147</v>
      </c>
      <c r="L11458" s="72" t="s">
        <v>389</v>
      </c>
      <c r="M11458" s="72" t="s">
        <v>248</v>
      </c>
    </row>
    <row r="11459" spans="2:13" x14ac:dyDescent="0.25">
      <c r="B11459" s="72" t="s">
        <v>143</v>
      </c>
      <c r="C11459" s="72" t="s">
        <v>144</v>
      </c>
      <c r="D11459" s="72" t="s">
        <v>12</v>
      </c>
      <c r="E11459" s="72" t="s">
        <v>164</v>
      </c>
      <c r="F11459" s="73">
        <v>-31674</v>
      </c>
      <c r="G11459" s="72" t="s">
        <v>14</v>
      </c>
      <c r="H11459" s="72" t="s">
        <v>15</v>
      </c>
      <c r="I11459" s="72" t="s">
        <v>16</v>
      </c>
      <c r="J11459" s="72" t="s">
        <v>18</v>
      </c>
      <c r="K11459" s="72" t="s">
        <v>214</v>
      </c>
      <c r="L11459" s="72" t="s">
        <v>726</v>
      </c>
      <c r="M11459" s="72"/>
    </row>
    <row r="11460" spans="2:13" x14ac:dyDescent="0.25">
      <c r="B11460" s="72" t="s">
        <v>143</v>
      </c>
      <c r="C11460" s="72" t="s">
        <v>144</v>
      </c>
      <c r="D11460" s="72" t="s">
        <v>12</v>
      </c>
      <c r="E11460" s="72" t="s">
        <v>154</v>
      </c>
      <c r="F11460" s="73">
        <v>-34764</v>
      </c>
      <c r="G11460" s="72" t="s">
        <v>14</v>
      </c>
      <c r="H11460" s="72" t="s">
        <v>15</v>
      </c>
      <c r="I11460" s="72" t="s">
        <v>16</v>
      </c>
      <c r="J11460" s="72" t="s">
        <v>18</v>
      </c>
      <c r="K11460" s="72" t="s">
        <v>147</v>
      </c>
      <c r="L11460" s="72" t="s">
        <v>182</v>
      </c>
      <c r="M11460" s="72"/>
    </row>
    <row r="11461" spans="2:13" x14ac:dyDescent="0.25">
      <c r="B11461" s="72" t="s">
        <v>143</v>
      </c>
      <c r="C11461" s="72" t="s">
        <v>144</v>
      </c>
      <c r="D11461" s="72" t="s">
        <v>12</v>
      </c>
      <c r="E11461" s="72" t="s">
        <v>145</v>
      </c>
      <c r="F11461" s="73">
        <v>-12010</v>
      </c>
      <c r="G11461" s="72" t="s">
        <v>14</v>
      </c>
      <c r="H11461" s="72" t="s">
        <v>155</v>
      </c>
      <c r="I11461" s="72" t="s">
        <v>16</v>
      </c>
      <c r="J11461" s="72" t="s">
        <v>18</v>
      </c>
      <c r="K11461" s="72" t="s">
        <v>33</v>
      </c>
      <c r="L11461" s="72" t="s">
        <v>362</v>
      </c>
      <c r="M11461" s="72"/>
    </row>
    <row r="11462" spans="2:13" x14ac:dyDescent="0.25">
      <c r="B11462" s="72" t="s">
        <v>143</v>
      </c>
      <c r="C11462" s="72" t="s">
        <v>144</v>
      </c>
      <c r="D11462" s="72" t="s">
        <v>12</v>
      </c>
      <c r="E11462" s="72" t="s">
        <v>199</v>
      </c>
      <c r="F11462" s="73">
        <v>463</v>
      </c>
      <c r="G11462" s="72" t="s">
        <v>14</v>
      </c>
      <c r="H11462" s="72" t="s">
        <v>15</v>
      </c>
      <c r="I11462" s="72" t="s">
        <v>136</v>
      </c>
      <c r="J11462" s="72" t="s">
        <v>18</v>
      </c>
      <c r="K11462" s="72" t="s">
        <v>147</v>
      </c>
      <c r="L11462" s="72" t="s">
        <v>369</v>
      </c>
      <c r="M11462" s="72"/>
    </row>
    <row r="11463" spans="2:13" x14ac:dyDescent="0.25">
      <c r="B11463" s="72" t="s">
        <v>143</v>
      </c>
      <c r="C11463" s="72" t="s">
        <v>144</v>
      </c>
      <c r="D11463" s="72" t="s">
        <v>12</v>
      </c>
      <c r="E11463" s="72" t="s">
        <v>183</v>
      </c>
      <c r="F11463" s="73">
        <v>214713</v>
      </c>
      <c r="G11463" s="72" t="s">
        <v>14</v>
      </c>
      <c r="H11463" s="72" t="s">
        <v>15</v>
      </c>
      <c r="I11463" s="72" t="s">
        <v>16</v>
      </c>
      <c r="J11463" s="72" t="s">
        <v>18</v>
      </c>
      <c r="K11463" s="72" t="s">
        <v>147</v>
      </c>
      <c r="L11463" s="72" t="s">
        <v>380</v>
      </c>
      <c r="M11463" s="72" t="s">
        <v>248</v>
      </c>
    </row>
    <row r="11464" spans="2:13" x14ac:dyDescent="0.25">
      <c r="B11464" s="72" t="s">
        <v>143</v>
      </c>
      <c r="C11464" s="72" t="s">
        <v>144</v>
      </c>
      <c r="D11464" s="72" t="s">
        <v>12</v>
      </c>
      <c r="E11464" s="72" t="s">
        <v>237</v>
      </c>
      <c r="F11464" s="73">
        <v>42575</v>
      </c>
      <c r="G11464" s="72" t="s">
        <v>14</v>
      </c>
      <c r="H11464" s="72" t="s">
        <v>155</v>
      </c>
      <c r="I11464" s="72" t="s">
        <v>136</v>
      </c>
      <c r="J11464" s="72" t="s">
        <v>18</v>
      </c>
      <c r="K11464" s="72" t="s">
        <v>21</v>
      </c>
      <c r="L11464" s="72" t="s">
        <v>178</v>
      </c>
      <c r="M11464" s="72" t="s">
        <v>163</v>
      </c>
    </row>
    <row r="11465" spans="2:13" x14ac:dyDescent="0.25">
      <c r="B11465" s="72" t="s">
        <v>143</v>
      </c>
      <c r="C11465" s="72" t="s">
        <v>144</v>
      </c>
      <c r="D11465" s="72" t="s">
        <v>12</v>
      </c>
      <c r="E11465" s="72" t="s">
        <v>152</v>
      </c>
      <c r="F11465" s="73">
        <v>-99</v>
      </c>
      <c r="G11465" s="72" t="s">
        <v>14</v>
      </c>
      <c r="H11465" s="72" t="s">
        <v>15</v>
      </c>
      <c r="I11465" s="72" t="s">
        <v>16</v>
      </c>
      <c r="J11465" s="72" t="s">
        <v>593</v>
      </c>
      <c r="K11465" s="72" t="s">
        <v>147</v>
      </c>
      <c r="L11465" s="72" t="s">
        <v>374</v>
      </c>
      <c r="M11465" s="72"/>
    </row>
    <row r="11466" spans="2:13" x14ac:dyDescent="0.25">
      <c r="B11466" s="72" t="s">
        <v>143</v>
      </c>
      <c r="C11466" s="72" t="s">
        <v>144</v>
      </c>
      <c r="D11466" s="72" t="s">
        <v>12</v>
      </c>
      <c r="E11466" s="72" t="s">
        <v>160</v>
      </c>
      <c r="F11466" s="73">
        <v>258161</v>
      </c>
      <c r="G11466" s="72" t="s">
        <v>14</v>
      </c>
      <c r="H11466" s="72" t="s">
        <v>15</v>
      </c>
      <c r="I11466" s="72" t="s">
        <v>16</v>
      </c>
      <c r="J11466" s="72" t="s">
        <v>18</v>
      </c>
      <c r="K11466" s="72" t="s">
        <v>33</v>
      </c>
      <c r="L11466" s="72" t="s">
        <v>597</v>
      </c>
      <c r="M11466" s="72" t="s">
        <v>163</v>
      </c>
    </row>
    <row r="11467" spans="2:13" x14ac:dyDescent="0.25">
      <c r="B11467" s="72" t="s">
        <v>143</v>
      </c>
      <c r="C11467" s="72" t="s">
        <v>144</v>
      </c>
      <c r="D11467" s="72" t="s">
        <v>12</v>
      </c>
      <c r="E11467" s="72" t="s">
        <v>383</v>
      </c>
      <c r="F11467" s="73">
        <v>359737</v>
      </c>
      <c r="G11467" s="72" t="s">
        <v>14</v>
      </c>
      <c r="H11467" s="72" t="s">
        <v>15</v>
      </c>
      <c r="I11467" s="72" t="s">
        <v>16</v>
      </c>
      <c r="J11467" s="72" t="s">
        <v>18</v>
      </c>
      <c r="K11467" s="72" t="s">
        <v>147</v>
      </c>
      <c r="L11467" s="72" t="s">
        <v>182</v>
      </c>
      <c r="M11467" s="72" t="s">
        <v>384</v>
      </c>
    </row>
    <row r="11468" spans="2:13" x14ac:dyDescent="0.25">
      <c r="B11468" s="72" t="s">
        <v>143</v>
      </c>
      <c r="C11468" s="72" t="s">
        <v>144</v>
      </c>
      <c r="D11468" s="72" t="s">
        <v>12</v>
      </c>
      <c r="E11468" s="72" t="s">
        <v>219</v>
      </c>
      <c r="F11468" s="73">
        <v>1725883</v>
      </c>
      <c r="G11468" s="72" t="s">
        <v>14</v>
      </c>
      <c r="H11468" s="72" t="s">
        <v>15</v>
      </c>
      <c r="I11468" s="72" t="s">
        <v>16</v>
      </c>
      <c r="J11468" s="72" t="s">
        <v>18</v>
      </c>
      <c r="K11468" s="72" t="s">
        <v>214</v>
      </c>
      <c r="L11468" s="72" t="s">
        <v>450</v>
      </c>
      <c r="M11468" s="72"/>
    </row>
    <row r="11469" spans="2:13" x14ac:dyDescent="0.25">
      <c r="B11469" s="72" t="s">
        <v>143</v>
      </c>
      <c r="C11469" s="72" t="s">
        <v>144</v>
      </c>
      <c r="D11469" s="72" t="s">
        <v>12</v>
      </c>
      <c r="E11469" s="72" t="s">
        <v>154</v>
      </c>
      <c r="F11469" s="73">
        <v>-788</v>
      </c>
      <c r="G11469" s="72" t="s">
        <v>14</v>
      </c>
      <c r="H11469" s="72" t="s">
        <v>15</v>
      </c>
      <c r="I11469" s="72" t="s">
        <v>16</v>
      </c>
      <c r="J11469" s="72" t="s">
        <v>18</v>
      </c>
      <c r="K11469" s="72" t="s">
        <v>267</v>
      </c>
      <c r="L11469" s="72" t="s">
        <v>340</v>
      </c>
      <c r="M11469" s="72"/>
    </row>
    <row r="11470" spans="2:13" x14ac:dyDescent="0.25">
      <c r="B11470" s="72" t="s">
        <v>143</v>
      </c>
      <c r="C11470" s="72" t="s">
        <v>144</v>
      </c>
      <c r="D11470" s="72" t="s">
        <v>12</v>
      </c>
      <c r="E11470" s="72" t="s">
        <v>154</v>
      </c>
      <c r="F11470" s="73">
        <v>-826</v>
      </c>
      <c r="G11470" s="72" t="s">
        <v>14</v>
      </c>
      <c r="H11470" s="72" t="s">
        <v>15</v>
      </c>
      <c r="I11470" s="72" t="s">
        <v>16</v>
      </c>
      <c r="J11470" s="72" t="s">
        <v>18</v>
      </c>
      <c r="K11470" s="72" t="s">
        <v>24</v>
      </c>
      <c r="L11470" s="72" t="s">
        <v>448</v>
      </c>
      <c r="M11470" s="72"/>
    </row>
    <row r="11471" spans="2:13" x14ac:dyDescent="0.25">
      <c r="B11471" s="72" t="s">
        <v>143</v>
      </c>
      <c r="C11471" s="72" t="s">
        <v>144</v>
      </c>
      <c r="D11471" s="72" t="s">
        <v>12</v>
      </c>
      <c r="E11471" s="72" t="s">
        <v>213</v>
      </c>
      <c r="F11471" s="73">
        <v>25429</v>
      </c>
      <c r="G11471" s="72" t="s">
        <v>14</v>
      </c>
      <c r="H11471" s="72" t="s">
        <v>15</v>
      </c>
      <c r="I11471" s="72" t="s">
        <v>16</v>
      </c>
      <c r="J11471" s="72" t="s">
        <v>18</v>
      </c>
      <c r="K11471" s="72" t="s">
        <v>257</v>
      </c>
      <c r="L11471" s="72" t="s">
        <v>581</v>
      </c>
      <c r="M11471" s="72" t="s">
        <v>151</v>
      </c>
    </row>
    <row r="11472" spans="2:13" x14ac:dyDescent="0.25">
      <c r="B11472" s="72" t="s">
        <v>143</v>
      </c>
      <c r="C11472" s="72" t="s">
        <v>144</v>
      </c>
      <c r="D11472" s="72" t="s">
        <v>12</v>
      </c>
      <c r="E11472" s="72" t="s">
        <v>181</v>
      </c>
      <c r="F11472" s="73">
        <v>-55</v>
      </c>
      <c r="G11472" s="72" t="s">
        <v>14</v>
      </c>
      <c r="H11472" s="72" t="s">
        <v>155</v>
      </c>
      <c r="I11472" s="72" t="s">
        <v>16</v>
      </c>
      <c r="J11472" s="72" t="s">
        <v>18</v>
      </c>
      <c r="K11472" s="72" t="s">
        <v>33</v>
      </c>
      <c r="L11472" s="72" t="s">
        <v>443</v>
      </c>
      <c r="M11472" s="72"/>
    </row>
    <row r="11473" spans="2:13" x14ac:dyDescent="0.25">
      <c r="B11473" s="72" t="s">
        <v>143</v>
      </c>
      <c r="C11473" s="72" t="s">
        <v>144</v>
      </c>
      <c r="D11473" s="72" t="s">
        <v>12</v>
      </c>
      <c r="E11473" s="72" t="s">
        <v>154</v>
      </c>
      <c r="F11473" s="73">
        <v>-2715</v>
      </c>
      <c r="G11473" s="72" t="s">
        <v>14</v>
      </c>
      <c r="H11473" s="72" t="s">
        <v>155</v>
      </c>
      <c r="I11473" s="72" t="s">
        <v>16</v>
      </c>
      <c r="J11473" s="72" t="s">
        <v>18</v>
      </c>
      <c r="K11473" s="72" t="s">
        <v>33</v>
      </c>
      <c r="L11473" s="72" t="s">
        <v>284</v>
      </c>
      <c r="M11473" s="72"/>
    </row>
    <row r="11474" spans="2:13" x14ac:dyDescent="0.25">
      <c r="B11474" s="72" t="s">
        <v>143</v>
      </c>
      <c r="C11474" s="72" t="s">
        <v>144</v>
      </c>
      <c r="D11474" s="72" t="s">
        <v>12</v>
      </c>
      <c r="E11474" s="72" t="s">
        <v>229</v>
      </c>
      <c r="F11474" s="73">
        <v>-11496</v>
      </c>
      <c r="G11474" s="72" t="s">
        <v>14</v>
      </c>
      <c r="H11474" s="72" t="s">
        <v>15</v>
      </c>
      <c r="I11474" s="72" t="s">
        <v>16</v>
      </c>
      <c r="J11474" s="72" t="s">
        <v>18</v>
      </c>
      <c r="K11474" s="72" t="s">
        <v>214</v>
      </c>
      <c r="L11474" s="72" t="s">
        <v>640</v>
      </c>
      <c r="M11474" s="72"/>
    </row>
    <row r="11475" spans="2:13" x14ac:dyDescent="0.25">
      <c r="B11475" s="72" t="s">
        <v>143</v>
      </c>
      <c r="C11475" s="72" t="s">
        <v>144</v>
      </c>
      <c r="D11475" s="72" t="s">
        <v>12</v>
      </c>
      <c r="E11475" s="72" t="s">
        <v>219</v>
      </c>
      <c r="F11475" s="73">
        <v>211</v>
      </c>
      <c r="G11475" s="72" t="s">
        <v>14</v>
      </c>
      <c r="H11475" s="72" t="s">
        <v>155</v>
      </c>
      <c r="I11475" s="72" t="s">
        <v>16</v>
      </c>
      <c r="J11475" s="72" t="s">
        <v>18</v>
      </c>
      <c r="K11475" s="72" t="s">
        <v>33</v>
      </c>
      <c r="L11475" s="72" t="s">
        <v>752</v>
      </c>
      <c r="M11475" s="72"/>
    </row>
    <row r="11476" spans="2:13" x14ac:dyDescent="0.25">
      <c r="B11476" s="72" t="s">
        <v>143</v>
      </c>
      <c r="C11476" s="72" t="s">
        <v>144</v>
      </c>
      <c r="D11476" s="72" t="s">
        <v>12</v>
      </c>
      <c r="E11476" s="72" t="s">
        <v>227</v>
      </c>
      <c r="F11476" s="73">
        <v>92522</v>
      </c>
      <c r="G11476" s="72" t="s">
        <v>14</v>
      </c>
      <c r="H11476" s="72" t="s">
        <v>15</v>
      </c>
      <c r="I11476" s="72" t="s">
        <v>16</v>
      </c>
      <c r="J11476" s="72" t="s">
        <v>18</v>
      </c>
      <c r="K11476" s="72" t="s">
        <v>33</v>
      </c>
      <c r="L11476" s="72" t="s">
        <v>532</v>
      </c>
      <c r="M11476" s="72" t="s">
        <v>151</v>
      </c>
    </row>
    <row r="11477" spans="2:13" x14ac:dyDescent="0.25">
      <c r="B11477" s="72" t="s">
        <v>143</v>
      </c>
      <c r="C11477" s="72" t="s">
        <v>144</v>
      </c>
      <c r="D11477" s="72" t="s">
        <v>12</v>
      </c>
      <c r="E11477" s="72" t="s">
        <v>219</v>
      </c>
      <c r="F11477" s="73">
        <v>8576</v>
      </c>
      <c r="G11477" s="72" t="s">
        <v>14</v>
      </c>
      <c r="H11477" s="72" t="s">
        <v>15</v>
      </c>
      <c r="I11477" s="72" t="s">
        <v>136</v>
      </c>
      <c r="J11477" s="72" t="s">
        <v>18</v>
      </c>
      <c r="K11477" s="72" t="s">
        <v>147</v>
      </c>
      <c r="L11477" s="72" t="s">
        <v>358</v>
      </c>
      <c r="M11477" s="72"/>
    </row>
    <row r="11478" spans="2:13" x14ac:dyDescent="0.25">
      <c r="B11478" s="72" t="s">
        <v>143</v>
      </c>
      <c r="C11478" s="72" t="s">
        <v>144</v>
      </c>
      <c r="D11478" s="72" t="s">
        <v>12</v>
      </c>
      <c r="E11478" s="72" t="s">
        <v>157</v>
      </c>
      <c r="F11478" s="73">
        <v>143670</v>
      </c>
      <c r="G11478" s="72" t="s">
        <v>14</v>
      </c>
      <c r="H11478" s="72" t="s">
        <v>15</v>
      </c>
      <c r="I11478" s="72" t="s">
        <v>16</v>
      </c>
      <c r="J11478" s="72" t="s">
        <v>18</v>
      </c>
      <c r="K11478" s="72" t="s">
        <v>168</v>
      </c>
      <c r="L11478" s="72" t="s">
        <v>755</v>
      </c>
      <c r="M11478" s="72" t="s">
        <v>334</v>
      </c>
    </row>
    <row r="11479" spans="2:13" x14ac:dyDescent="0.25">
      <c r="B11479" s="72" t="s">
        <v>143</v>
      </c>
      <c r="C11479" s="72" t="s">
        <v>144</v>
      </c>
      <c r="D11479" s="72" t="s">
        <v>12</v>
      </c>
      <c r="E11479" s="72" t="s">
        <v>145</v>
      </c>
      <c r="F11479" s="73">
        <v>-2342</v>
      </c>
      <c r="G11479" s="72" t="s">
        <v>14</v>
      </c>
      <c r="H11479" s="72" t="s">
        <v>15</v>
      </c>
      <c r="I11479" s="72" t="s">
        <v>136</v>
      </c>
      <c r="J11479" s="72" t="s">
        <v>18</v>
      </c>
      <c r="K11479" s="72" t="s">
        <v>33</v>
      </c>
      <c r="L11479" s="72" t="s">
        <v>261</v>
      </c>
      <c r="M11479" s="72"/>
    </row>
    <row r="11480" spans="2:13" x14ac:dyDescent="0.25">
      <c r="B11480" s="72" t="s">
        <v>143</v>
      </c>
      <c r="C11480" s="72" t="s">
        <v>144</v>
      </c>
      <c r="D11480" s="72" t="s">
        <v>12</v>
      </c>
      <c r="E11480" s="72" t="s">
        <v>219</v>
      </c>
      <c r="F11480" s="73">
        <v>9</v>
      </c>
      <c r="G11480" s="72" t="s">
        <v>14</v>
      </c>
      <c r="H11480" s="72" t="s">
        <v>155</v>
      </c>
      <c r="I11480" s="72" t="s">
        <v>136</v>
      </c>
      <c r="J11480" s="72" t="s">
        <v>18</v>
      </c>
      <c r="K11480" s="72" t="s">
        <v>33</v>
      </c>
      <c r="L11480" s="72" t="s">
        <v>279</v>
      </c>
      <c r="M11480" s="72"/>
    </row>
    <row r="11481" spans="2:13" x14ac:dyDescent="0.25">
      <c r="B11481" s="72" t="s">
        <v>143</v>
      </c>
      <c r="C11481" s="72" t="s">
        <v>144</v>
      </c>
      <c r="D11481" s="72" t="s">
        <v>12</v>
      </c>
      <c r="E11481" s="72" t="s">
        <v>152</v>
      </c>
      <c r="F11481" s="73">
        <v>-27092</v>
      </c>
      <c r="G11481" s="72" t="s">
        <v>14</v>
      </c>
      <c r="H11481" s="72" t="s">
        <v>155</v>
      </c>
      <c r="I11481" s="72" t="s">
        <v>16</v>
      </c>
      <c r="J11481" s="72" t="s">
        <v>18</v>
      </c>
      <c r="K11481" s="72" t="s">
        <v>33</v>
      </c>
      <c r="L11481" s="72" t="s">
        <v>435</v>
      </c>
      <c r="M11481" s="72"/>
    </row>
    <row r="11482" spans="2:13" x14ac:dyDescent="0.25">
      <c r="B11482" s="72" t="s">
        <v>143</v>
      </c>
      <c r="C11482" s="72" t="s">
        <v>144</v>
      </c>
      <c r="D11482" s="72" t="s">
        <v>12</v>
      </c>
      <c r="E11482" s="72" t="s">
        <v>197</v>
      </c>
      <c r="F11482" s="73">
        <v>2648087</v>
      </c>
      <c r="G11482" s="72" t="s">
        <v>14</v>
      </c>
      <c r="H11482" s="72" t="s">
        <v>15</v>
      </c>
      <c r="I11482" s="72" t="s">
        <v>16</v>
      </c>
      <c r="J11482" s="72" t="s">
        <v>18</v>
      </c>
      <c r="K11482" s="72" t="s">
        <v>161</v>
      </c>
      <c r="L11482" s="72" t="s">
        <v>174</v>
      </c>
      <c r="M11482" s="72" t="s">
        <v>163</v>
      </c>
    </row>
    <row r="11483" spans="2:13" x14ac:dyDescent="0.25">
      <c r="B11483" s="72" t="s">
        <v>143</v>
      </c>
      <c r="C11483" s="72" t="s">
        <v>144</v>
      </c>
      <c r="D11483" s="72" t="s">
        <v>12</v>
      </c>
      <c r="E11483" s="72" t="s">
        <v>219</v>
      </c>
      <c r="F11483" s="73">
        <v>2105</v>
      </c>
      <c r="G11483" s="72" t="s">
        <v>14</v>
      </c>
      <c r="H11483" s="72" t="s">
        <v>15</v>
      </c>
      <c r="I11483" s="72" t="s">
        <v>136</v>
      </c>
      <c r="J11483" s="72" t="s">
        <v>18</v>
      </c>
      <c r="K11483" s="72" t="s">
        <v>33</v>
      </c>
      <c r="L11483" s="72" t="s">
        <v>568</v>
      </c>
      <c r="M11483" s="72"/>
    </row>
    <row r="11484" spans="2:13" x14ac:dyDescent="0.25">
      <c r="B11484" s="72" t="s">
        <v>143</v>
      </c>
      <c r="C11484" s="72" t="s">
        <v>144</v>
      </c>
      <c r="D11484" s="72" t="s">
        <v>12</v>
      </c>
      <c r="E11484" s="72" t="s">
        <v>181</v>
      </c>
      <c r="F11484" s="73">
        <v>-3780</v>
      </c>
      <c r="G11484" s="72" t="s">
        <v>14</v>
      </c>
      <c r="H11484" s="72" t="s">
        <v>15</v>
      </c>
      <c r="I11484" s="72" t="s">
        <v>16</v>
      </c>
      <c r="J11484" s="72" t="s">
        <v>18</v>
      </c>
      <c r="K11484" s="72" t="s">
        <v>205</v>
      </c>
      <c r="L11484" s="72" t="s">
        <v>206</v>
      </c>
      <c r="M11484" s="72"/>
    </row>
    <row r="11485" spans="2:13" x14ac:dyDescent="0.25">
      <c r="B11485" s="72" t="s">
        <v>143</v>
      </c>
      <c r="C11485" s="72" t="s">
        <v>144</v>
      </c>
      <c r="D11485" s="72" t="s">
        <v>12</v>
      </c>
      <c r="E11485" s="72" t="s">
        <v>199</v>
      </c>
      <c r="F11485" s="73">
        <v>36869</v>
      </c>
      <c r="G11485" s="72" t="s">
        <v>14</v>
      </c>
      <c r="H11485" s="72" t="s">
        <v>15</v>
      </c>
      <c r="I11485" s="72" t="s">
        <v>16</v>
      </c>
      <c r="J11485" s="72" t="s">
        <v>18</v>
      </c>
      <c r="K11485" s="72" t="s">
        <v>24</v>
      </c>
      <c r="L11485" s="72" t="s">
        <v>676</v>
      </c>
      <c r="M11485" s="72"/>
    </row>
    <row r="11486" spans="2:13" x14ac:dyDescent="0.25">
      <c r="B11486" s="72" t="s">
        <v>143</v>
      </c>
      <c r="C11486" s="72" t="s">
        <v>144</v>
      </c>
      <c r="D11486" s="72" t="s">
        <v>12</v>
      </c>
      <c r="E11486" s="72" t="s">
        <v>209</v>
      </c>
      <c r="F11486" s="73">
        <v>7520421</v>
      </c>
      <c r="G11486" s="72" t="s">
        <v>14</v>
      </c>
      <c r="H11486" s="72" t="s">
        <v>155</v>
      </c>
      <c r="I11486" s="72" t="s">
        <v>16</v>
      </c>
      <c r="J11486" s="72" t="s">
        <v>18</v>
      </c>
      <c r="K11486" s="72" t="s">
        <v>147</v>
      </c>
      <c r="L11486" s="72" t="s">
        <v>225</v>
      </c>
      <c r="M11486" s="72" t="s">
        <v>322</v>
      </c>
    </row>
    <row r="11487" spans="2:13" x14ac:dyDescent="0.25">
      <c r="B11487" s="72" t="s">
        <v>143</v>
      </c>
      <c r="C11487" s="72" t="s">
        <v>144</v>
      </c>
      <c r="D11487" s="72" t="s">
        <v>12</v>
      </c>
      <c r="E11487" s="72" t="s">
        <v>188</v>
      </c>
      <c r="F11487" s="73">
        <v>6251881</v>
      </c>
      <c r="G11487" s="72" t="s">
        <v>14</v>
      </c>
      <c r="H11487" s="72" t="s">
        <v>15</v>
      </c>
      <c r="I11487" s="72" t="s">
        <v>16</v>
      </c>
      <c r="J11487" s="72" t="s">
        <v>18</v>
      </c>
      <c r="K11487" s="72" t="s">
        <v>189</v>
      </c>
      <c r="L11487" s="72" t="s">
        <v>306</v>
      </c>
      <c r="M11487" s="72" t="s">
        <v>151</v>
      </c>
    </row>
    <row r="11488" spans="2:13" x14ac:dyDescent="0.25">
      <c r="B11488" s="72" t="s">
        <v>143</v>
      </c>
      <c r="C11488" s="72" t="s">
        <v>144</v>
      </c>
      <c r="D11488" s="72" t="s">
        <v>12</v>
      </c>
      <c r="E11488" s="72" t="s">
        <v>282</v>
      </c>
      <c r="F11488" s="73">
        <v>-2647</v>
      </c>
      <c r="G11488" s="72" t="s">
        <v>14</v>
      </c>
      <c r="H11488" s="72" t="s">
        <v>155</v>
      </c>
      <c r="I11488" s="72" t="s">
        <v>16</v>
      </c>
      <c r="J11488" s="72" t="s">
        <v>18</v>
      </c>
      <c r="K11488" s="72" t="s">
        <v>33</v>
      </c>
      <c r="L11488" s="72" t="s">
        <v>497</v>
      </c>
      <c r="M11488" s="72"/>
    </row>
    <row r="11489" spans="2:13" x14ac:dyDescent="0.25">
      <c r="B11489" s="72" t="s">
        <v>143</v>
      </c>
      <c r="C11489" s="72" t="s">
        <v>144</v>
      </c>
      <c r="D11489" s="72" t="s">
        <v>12</v>
      </c>
      <c r="E11489" s="72" t="s">
        <v>177</v>
      </c>
      <c r="F11489" s="73">
        <v>594076</v>
      </c>
      <c r="G11489" s="72" t="s">
        <v>14</v>
      </c>
      <c r="H11489" s="72" t="s">
        <v>15</v>
      </c>
      <c r="I11489" s="72" t="s">
        <v>16</v>
      </c>
      <c r="J11489" s="72" t="s">
        <v>18</v>
      </c>
      <c r="K11489" s="72" t="s">
        <v>214</v>
      </c>
      <c r="L11489" s="72" t="s">
        <v>599</v>
      </c>
      <c r="M11489" s="72"/>
    </row>
    <row r="11490" spans="2:13" x14ac:dyDescent="0.25">
      <c r="B11490" s="72" t="s">
        <v>143</v>
      </c>
      <c r="C11490" s="72" t="s">
        <v>144</v>
      </c>
      <c r="D11490" s="72" t="s">
        <v>12</v>
      </c>
      <c r="E11490" s="72" t="s">
        <v>145</v>
      </c>
      <c r="F11490" s="73">
        <v>-500496</v>
      </c>
      <c r="G11490" s="72" t="s">
        <v>14</v>
      </c>
      <c r="H11490" s="72" t="s">
        <v>155</v>
      </c>
      <c r="I11490" s="72" t="s">
        <v>16</v>
      </c>
      <c r="J11490" s="72" t="s">
        <v>18</v>
      </c>
      <c r="K11490" s="72" t="s">
        <v>33</v>
      </c>
      <c r="L11490" s="72" t="s">
        <v>176</v>
      </c>
      <c r="M11490" s="72"/>
    </row>
    <row r="11491" spans="2:13" x14ac:dyDescent="0.25">
      <c r="B11491" s="72" t="s">
        <v>143</v>
      </c>
      <c r="C11491" s="72" t="s">
        <v>144</v>
      </c>
      <c r="D11491" s="72" t="s">
        <v>12</v>
      </c>
      <c r="E11491" s="72" t="s">
        <v>197</v>
      </c>
      <c r="F11491" s="73">
        <v>12260</v>
      </c>
      <c r="G11491" s="72" t="s">
        <v>14</v>
      </c>
      <c r="H11491" s="72" t="s">
        <v>15</v>
      </c>
      <c r="I11491" s="72" t="s">
        <v>16</v>
      </c>
      <c r="J11491" s="72" t="s">
        <v>18</v>
      </c>
      <c r="K11491" s="72" t="s">
        <v>33</v>
      </c>
      <c r="L11491" s="72" t="s">
        <v>385</v>
      </c>
      <c r="M11491" s="72" t="s">
        <v>191</v>
      </c>
    </row>
    <row r="11492" spans="2:13" x14ac:dyDescent="0.25">
      <c r="B11492" s="72" t="s">
        <v>143</v>
      </c>
      <c r="C11492" s="72" t="s">
        <v>144</v>
      </c>
      <c r="D11492" s="72" t="s">
        <v>12</v>
      </c>
      <c r="E11492" s="72" t="s">
        <v>219</v>
      </c>
      <c r="F11492" s="73">
        <v>17962498</v>
      </c>
      <c r="G11492" s="72" t="s">
        <v>14</v>
      </c>
      <c r="H11492" s="72" t="s">
        <v>15</v>
      </c>
      <c r="I11492" s="72" t="s">
        <v>16</v>
      </c>
      <c r="J11492" s="72" t="s">
        <v>18</v>
      </c>
      <c r="K11492" s="72" t="s">
        <v>21</v>
      </c>
      <c r="L11492" s="72" t="s">
        <v>457</v>
      </c>
      <c r="M11492" s="72"/>
    </row>
    <row r="11493" spans="2:13" x14ac:dyDescent="0.25">
      <c r="B11493" s="72" t="s">
        <v>143</v>
      </c>
      <c r="C11493" s="72" t="s">
        <v>144</v>
      </c>
      <c r="D11493" s="72" t="s">
        <v>12</v>
      </c>
      <c r="E11493" s="72" t="s">
        <v>349</v>
      </c>
      <c r="F11493" s="73">
        <v>35497</v>
      </c>
      <c r="G11493" s="72" t="s">
        <v>14</v>
      </c>
      <c r="H11493" s="72" t="s">
        <v>15</v>
      </c>
      <c r="I11493" s="72" t="s">
        <v>16</v>
      </c>
      <c r="J11493" s="72" t="s">
        <v>18</v>
      </c>
      <c r="K11493" s="72" t="s">
        <v>147</v>
      </c>
      <c r="L11493" s="72" t="s">
        <v>208</v>
      </c>
      <c r="M11493" s="72" t="s">
        <v>203</v>
      </c>
    </row>
    <row r="11494" spans="2:13" x14ac:dyDescent="0.25">
      <c r="B11494" s="72" t="s">
        <v>143</v>
      </c>
      <c r="C11494" s="72" t="s">
        <v>144</v>
      </c>
      <c r="D11494" s="72" t="s">
        <v>12</v>
      </c>
      <c r="E11494" s="72" t="s">
        <v>213</v>
      </c>
      <c r="F11494" s="73">
        <v>1970</v>
      </c>
      <c r="G11494" s="72" t="s">
        <v>14</v>
      </c>
      <c r="H11494" s="72" t="s">
        <v>155</v>
      </c>
      <c r="I11494" s="72" t="s">
        <v>136</v>
      </c>
      <c r="J11494" s="72" t="s">
        <v>18</v>
      </c>
      <c r="K11494" s="72" t="s">
        <v>267</v>
      </c>
      <c r="L11494" s="72" t="s">
        <v>452</v>
      </c>
      <c r="M11494" s="72" t="s">
        <v>172</v>
      </c>
    </row>
    <row r="11495" spans="2:13" x14ac:dyDescent="0.25">
      <c r="B11495" s="72" t="s">
        <v>143</v>
      </c>
      <c r="C11495" s="72" t="s">
        <v>144</v>
      </c>
      <c r="D11495" s="72" t="s">
        <v>12</v>
      </c>
      <c r="E11495" s="72" t="s">
        <v>240</v>
      </c>
      <c r="F11495" s="73">
        <v>-10440</v>
      </c>
      <c r="G11495" s="72" t="s">
        <v>14</v>
      </c>
      <c r="H11495" s="72" t="s">
        <v>15</v>
      </c>
      <c r="I11495" s="72" t="s">
        <v>16</v>
      </c>
      <c r="J11495" s="72" t="s">
        <v>18</v>
      </c>
      <c r="K11495" s="72" t="s">
        <v>205</v>
      </c>
      <c r="L11495" s="72" t="s">
        <v>658</v>
      </c>
      <c r="M11495" s="72"/>
    </row>
    <row r="11496" spans="2:13" x14ac:dyDescent="0.25">
      <c r="B11496" s="72" t="s">
        <v>143</v>
      </c>
      <c r="C11496" s="72" t="s">
        <v>144</v>
      </c>
      <c r="D11496" s="72" t="s">
        <v>12</v>
      </c>
      <c r="E11496" s="72" t="s">
        <v>145</v>
      </c>
      <c r="F11496" s="73">
        <v>-1514</v>
      </c>
      <c r="G11496" s="72" t="s">
        <v>14</v>
      </c>
      <c r="H11496" s="72" t="s">
        <v>15</v>
      </c>
      <c r="I11496" s="72" t="s">
        <v>16</v>
      </c>
      <c r="J11496" s="72" t="s">
        <v>18</v>
      </c>
      <c r="K11496" s="72" t="s">
        <v>33</v>
      </c>
      <c r="L11496" s="72" t="s">
        <v>320</v>
      </c>
      <c r="M11496" s="72"/>
    </row>
    <row r="11497" spans="2:13" x14ac:dyDescent="0.25">
      <c r="B11497" s="72" t="s">
        <v>143</v>
      </c>
      <c r="C11497" s="72" t="s">
        <v>144</v>
      </c>
      <c r="D11497" s="72" t="s">
        <v>12</v>
      </c>
      <c r="E11497" s="72" t="s">
        <v>229</v>
      </c>
      <c r="F11497" s="73">
        <v>-130161</v>
      </c>
      <c r="G11497" s="72" t="s">
        <v>14</v>
      </c>
      <c r="H11497" s="72" t="s">
        <v>155</v>
      </c>
      <c r="I11497" s="72" t="s">
        <v>16</v>
      </c>
      <c r="J11497" s="72" t="s">
        <v>18</v>
      </c>
      <c r="K11497" s="72" t="s">
        <v>21</v>
      </c>
      <c r="L11497" s="72" t="s">
        <v>457</v>
      </c>
      <c r="M11497" s="72"/>
    </row>
    <row r="11498" spans="2:13" x14ac:dyDescent="0.25">
      <c r="B11498" s="72" t="s">
        <v>143</v>
      </c>
      <c r="C11498" s="72" t="s">
        <v>144</v>
      </c>
      <c r="D11498" s="72" t="s">
        <v>12</v>
      </c>
      <c r="E11498" s="72" t="s">
        <v>197</v>
      </c>
      <c r="F11498" s="73">
        <v>332286</v>
      </c>
      <c r="G11498" s="72" t="s">
        <v>14</v>
      </c>
      <c r="H11498" s="72" t="s">
        <v>155</v>
      </c>
      <c r="I11498" s="72" t="s">
        <v>16</v>
      </c>
      <c r="J11498" s="72" t="s">
        <v>18</v>
      </c>
      <c r="K11498" s="72" t="s">
        <v>267</v>
      </c>
      <c r="L11498" s="72" t="s">
        <v>628</v>
      </c>
      <c r="M11498" s="72" t="s">
        <v>163</v>
      </c>
    </row>
    <row r="11499" spans="2:13" x14ac:dyDescent="0.25">
      <c r="B11499" s="72" t="s">
        <v>143</v>
      </c>
      <c r="C11499" s="72" t="s">
        <v>144</v>
      </c>
      <c r="D11499" s="72" t="s">
        <v>12</v>
      </c>
      <c r="E11499" s="72" t="s">
        <v>229</v>
      </c>
      <c r="F11499" s="73">
        <v>-21379</v>
      </c>
      <c r="G11499" s="72" t="s">
        <v>14</v>
      </c>
      <c r="H11499" s="72" t="s">
        <v>15</v>
      </c>
      <c r="I11499" s="72" t="s">
        <v>16</v>
      </c>
      <c r="J11499" s="72" t="s">
        <v>18</v>
      </c>
      <c r="K11499" s="72" t="s">
        <v>33</v>
      </c>
      <c r="L11499" s="72" t="s">
        <v>360</v>
      </c>
      <c r="M11499" s="72"/>
    </row>
    <row r="11500" spans="2:13" x14ac:dyDescent="0.25">
      <c r="B11500" s="72" t="s">
        <v>143</v>
      </c>
      <c r="C11500" s="72" t="s">
        <v>144</v>
      </c>
      <c r="D11500" s="72" t="s">
        <v>12</v>
      </c>
      <c r="E11500" s="72" t="s">
        <v>181</v>
      </c>
      <c r="F11500" s="73">
        <v>-23</v>
      </c>
      <c r="G11500" s="72" t="s">
        <v>14</v>
      </c>
      <c r="H11500" s="72" t="s">
        <v>15</v>
      </c>
      <c r="I11500" s="72" t="s">
        <v>136</v>
      </c>
      <c r="J11500" s="72" t="s">
        <v>18</v>
      </c>
      <c r="K11500" s="72" t="s">
        <v>21</v>
      </c>
      <c r="L11500" s="72" t="s">
        <v>178</v>
      </c>
      <c r="M11500" s="72"/>
    </row>
    <row r="11501" spans="2:13" x14ac:dyDescent="0.25">
      <c r="B11501" s="72" t="s">
        <v>143</v>
      </c>
      <c r="C11501" s="72" t="s">
        <v>144</v>
      </c>
      <c r="D11501" s="72" t="s">
        <v>12</v>
      </c>
      <c r="E11501" s="72" t="s">
        <v>229</v>
      </c>
      <c r="F11501" s="73">
        <v>-4968</v>
      </c>
      <c r="G11501" s="72" t="s">
        <v>14</v>
      </c>
      <c r="H11501" s="72" t="s">
        <v>155</v>
      </c>
      <c r="I11501" s="72" t="s">
        <v>16</v>
      </c>
      <c r="J11501" s="72" t="s">
        <v>18</v>
      </c>
      <c r="K11501" s="72" t="s">
        <v>33</v>
      </c>
      <c r="L11501" s="72" t="s">
        <v>742</v>
      </c>
      <c r="M11501" s="72"/>
    </row>
    <row r="11502" spans="2:13" x14ac:dyDescent="0.25">
      <c r="B11502" s="72" t="s">
        <v>143</v>
      </c>
      <c r="C11502" s="72" t="s">
        <v>144</v>
      </c>
      <c r="D11502" s="72" t="s">
        <v>12</v>
      </c>
      <c r="E11502" s="72" t="s">
        <v>843</v>
      </c>
      <c r="F11502" s="73">
        <v>66167</v>
      </c>
      <c r="G11502" s="72" t="s">
        <v>14</v>
      </c>
      <c r="H11502" s="72" t="s">
        <v>155</v>
      </c>
      <c r="I11502" s="72" t="s">
        <v>16</v>
      </c>
      <c r="J11502" s="72" t="s">
        <v>18</v>
      </c>
      <c r="K11502" s="72"/>
      <c r="L11502" s="72"/>
      <c r="M11502" s="72" t="s">
        <v>248</v>
      </c>
    </row>
    <row r="11503" spans="2:13" x14ac:dyDescent="0.25">
      <c r="B11503" s="72" t="s">
        <v>143</v>
      </c>
      <c r="C11503" s="72" t="s">
        <v>144</v>
      </c>
      <c r="D11503" s="72" t="s">
        <v>12</v>
      </c>
      <c r="E11503" s="72" t="s">
        <v>292</v>
      </c>
      <c r="F11503" s="73">
        <v>425576</v>
      </c>
      <c r="G11503" s="72" t="s">
        <v>14</v>
      </c>
      <c r="H11503" s="72" t="s">
        <v>15</v>
      </c>
      <c r="I11503" s="72" t="s">
        <v>136</v>
      </c>
      <c r="J11503" s="72" t="s">
        <v>18</v>
      </c>
      <c r="K11503" s="72" t="s">
        <v>205</v>
      </c>
      <c r="L11503" s="72" t="s">
        <v>206</v>
      </c>
      <c r="M11503" s="72" t="s">
        <v>293</v>
      </c>
    </row>
    <row r="11504" spans="2:13" x14ac:dyDescent="0.25">
      <c r="B11504" s="72" t="s">
        <v>143</v>
      </c>
      <c r="C11504" s="72" t="s">
        <v>144</v>
      </c>
      <c r="D11504" s="72" t="s">
        <v>12</v>
      </c>
      <c r="E11504" s="72" t="s">
        <v>145</v>
      </c>
      <c r="F11504" s="73">
        <v>-20194</v>
      </c>
      <c r="G11504" s="72" t="s">
        <v>14</v>
      </c>
      <c r="H11504" s="72" t="s">
        <v>15</v>
      </c>
      <c r="I11504" s="72" t="s">
        <v>16</v>
      </c>
      <c r="J11504" s="72" t="s">
        <v>18</v>
      </c>
      <c r="K11504" s="72" t="s">
        <v>245</v>
      </c>
      <c r="L11504" s="72" t="s">
        <v>567</v>
      </c>
      <c r="M11504" s="72"/>
    </row>
    <row r="11505" spans="2:13" x14ac:dyDescent="0.25">
      <c r="B11505" s="72" t="s">
        <v>143</v>
      </c>
      <c r="C11505" s="72" t="s">
        <v>144</v>
      </c>
      <c r="D11505" s="72" t="s">
        <v>12</v>
      </c>
      <c r="E11505" s="72" t="s">
        <v>280</v>
      </c>
      <c r="F11505" s="73">
        <v>35194</v>
      </c>
      <c r="G11505" s="72" t="s">
        <v>14</v>
      </c>
      <c r="H11505" s="72" t="s">
        <v>155</v>
      </c>
      <c r="I11505" s="72" t="s">
        <v>16</v>
      </c>
      <c r="J11505" s="72" t="s">
        <v>18</v>
      </c>
      <c r="K11505" s="72" t="s">
        <v>147</v>
      </c>
      <c r="L11505" s="72" t="s">
        <v>225</v>
      </c>
      <c r="M11505" s="72" t="s">
        <v>159</v>
      </c>
    </row>
    <row r="11506" spans="2:13" x14ac:dyDescent="0.25">
      <c r="B11506" s="72" t="s">
        <v>143</v>
      </c>
      <c r="C11506" s="72" t="s">
        <v>144</v>
      </c>
      <c r="D11506" s="72" t="s">
        <v>12</v>
      </c>
      <c r="E11506" s="72" t="s">
        <v>160</v>
      </c>
      <c r="F11506" s="73">
        <v>524449</v>
      </c>
      <c r="G11506" s="72" t="s">
        <v>14</v>
      </c>
      <c r="H11506" s="72" t="s">
        <v>15</v>
      </c>
      <c r="I11506" s="72" t="s">
        <v>16</v>
      </c>
      <c r="J11506" s="72" t="s">
        <v>18</v>
      </c>
      <c r="K11506" s="72" t="s">
        <v>189</v>
      </c>
      <c r="L11506" s="72" t="s">
        <v>500</v>
      </c>
      <c r="M11506" s="72" t="s">
        <v>163</v>
      </c>
    </row>
    <row r="11507" spans="2:13" x14ac:dyDescent="0.25">
      <c r="B11507" s="72" t="s">
        <v>143</v>
      </c>
      <c r="C11507" s="72" t="s">
        <v>144</v>
      </c>
      <c r="D11507" s="72" t="s">
        <v>12</v>
      </c>
      <c r="E11507" s="72" t="s">
        <v>242</v>
      </c>
      <c r="F11507" s="73">
        <v>-56</v>
      </c>
      <c r="G11507" s="72" t="s">
        <v>14</v>
      </c>
      <c r="H11507" s="72" t="s">
        <v>155</v>
      </c>
      <c r="I11507" s="72" t="s">
        <v>16</v>
      </c>
      <c r="J11507" s="72" t="s">
        <v>18</v>
      </c>
      <c r="K11507" s="72" t="s">
        <v>267</v>
      </c>
      <c r="L11507" s="72" t="s">
        <v>641</v>
      </c>
      <c r="M11507" s="72"/>
    </row>
    <row r="11508" spans="2:13" x14ac:dyDescent="0.25">
      <c r="B11508" s="72" t="s">
        <v>143</v>
      </c>
      <c r="C11508" s="72" t="s">
        <v>144</v>
      </c>
      <c r="D11508" s="72" t="s">
        <v>12</v>
      </c>
      <c r="E11508" s="72" t="s">
        <v>201</v>
      </c>
      <c r="F11508" s="73">
        <v>34344</v>
      </c>
      <c r="G11508" s="72" t="s">
        <v>14</v>
      </c>
      <c r="H11508" s="72" t="s">
        <v>155</v>
      </c>
      <c r="I11508" s="72" t="s">
        <v>16</v>
      </c>
      <c r="J11508" s="72" t="s">
        <v>18</v>
      </c>
      <c r="K11508" s="72" t="s">
        <v>33</v>
      </c>
      <c r="L11508" s="72" t="s">
        <v>420</v>
      </c>
      <c r="M11508" s="72" t="s">
        <v>203</v>
      </c>
    </row>
    <row r="11509" spans="2:13" x14ac:dyDescent="0.25">
      <c r="B11509" s="72" t="s">
        <v>143</v>
      </c>
      <c r="C11509" s="72" t="s">
        <v>144</v>
      </c>
      <c r="D11509" s="72" t="s">
        <v>12</v>
      </c>
      <c r="E11509" s="72" t="s">
        <v>292</v>
      </c>
      <c r="F11509" s="73">
        <v>1885539</v>
      </c>
      <c r="G11509" s="72" t="s">
        <v>14</v>
      </c>
      <c r="H11509" s="72" t="s">
        <v>15</v>
      </c>
      <c r="I11509" s="72" t="s">
        <v>16</v>
      </c>
      <c r="J11509" s="72" t="s">
        <v>18</v>
      </c>
      <c r="K11509" s="72" t="s">
        <v>147</v>
      </c>
      <c r="L11509" s="72" t="s">
        <v>489</v>
      </c>
      <c r="M11509" s="72" t="s">
        <v>522</v>
      </c>
    </row>
    <row r="11510" spans="2:13" x14ac:dyDescent="0.25">
      <c r="B11510" s="72" t="s">
        <v>143</v>
      </c>
      <c r="C11510" s="72" t="s">
        <v>144</v>
      </c>
      <c r="D11510" s="72" t="s">
        <v>12</v>
      </c>
      <c r="E11510" s="72" t="s">
        <v>199</v>
      </c>
      <c r="F11510" s="73">
        <v>392</v>
      </c>
      <c r="G11510" s="72" t="s">
        <v>14</v>
      </c>
      <c r="H11510" s="72" t="s">
        <v>15</v>
      </c>
      <c r="I11510" s="72" t="s">
        <v>136</v>
      </c>
      <c r="J11510" s="72" t="s">
        <v>18</v>
      </c>
      <c r="K11510" s="72" t="s">
        <v>184</v>
      </c>
      <c r="L11510" s="72" t="s">
        <v>639</v>
      </c>
      <c r="M11510" s="72"/>
    </row>
    <row r="11511" spans="2:13" x14ac:dyDescent="0.25">
      <c r="B11511" s="72" t="s">
        <v>143</v>
      </c>
      <c r="C11511" s="72" t="s">
        <v>144</v>
      </c>
      <c r="D11511" s="72" t="s">
        <v>12</v>
      </c>
      <c r="E11511" s="72" t="s">
        <v>227</v>
      </c>
      <c r="F11511" s="73">
        <v>5840</v>
      </c>
      <c r="G11511" s="72" t="s">
        <v>14</v>
      </c>
      <c r="H11511" s="72" t="s">
        <v>155</v>
      </c>
      <c r="I11511" s="72" t="s">
        <v>136</v>
      </c>
      <c r="J11511" s="72" t="s">
        <v>18</v>
      </c>
      <c r="K11511" s="72" t="s">
        <v>21</v>
      </c>
      <c r="L11511" s="72" t="s">
        <v>711</v>
      </c>
      <c r="M11511" s="72" t="s">
        <v>172</v>
      </c>
    </row>
    <row r="11512" spans="2:13" x14ac:dyDescent="0.25">
      <c r="B11512" s="72" t="s">
        <v>143</v>
      </c>
      <c r="C11512" s="72" t="s">
        <v>144</v>
      </c>
      <c r="D11512" s="72" t="s">
        <v>12</v>
      </c>
      <c r="E11512" s="72" t="s">
        <v>335</v>
      </c>
      <c r="F11512" s="73">
        <v>141473</v>
      </c>
      <c r="G11512" s="72" t="s">
        <v>14</v>
      </c>
      <c r="H11512" s="72" t="s">
        <v>15</v>
      </c>
      <c r="I11512" s="72" t="s">
        <v>16</v>
      </c>
      <c r="J11512" s="72" t="s">
        <v>18</v>
      </c>
      <c r="K11512" s="72" t="s">
        <v>21</v>
      </c>
      <c r="L11512" s="72" t="s">
        <v>711</v>
      </c>
      <c r="M11512" s="72" t="s">
        <v>337</v>
      </c>
    </row>
    <row r="11513" spans="2:13" x14ac:dyDescent="0.25">
      <c r="B11513" s="72" t="s">
        <v>143</v>
      </c>
      <c r="C11513" s="72" t="s">
        <v>144</v>
      </c>
      <c r="D11513" s="72" t="s">
        <v>12</v>
      </c>
      <c r="E11513" s="72" t="s">
        <v>829</v>
      </c>
      <c r="F11513" s="73">
        <v>168789718</v>
      </c>
      <c r="G11513" s="72" t="s">
        <v>14</v>
      </c>
      <c r="H11513" s="72" t="s">
        <v>15</v>
      </c>
      <c r="I11513" s="72" t="s">
        <v>16</v>
      </c>
      <c r="J11513" s="72" t="s">
        <v>18</v>
      </c>
      <c r="K11513" s="72"/>
      <c r="L11513" s="72"/>
      <c r="M11513" s="72" t="s">
        <v>248</v>
      </c>
    </row>
    <row r="11514" spans="2:13" x14ac:dyDescent="0.25">
      <c r="B11514" s="72" t="s">
        <v>143</v>
      </c>
      <c r="C11514" s="72" t="s">
        <v>144</v>
      </c>
      <c r="D11514" s="72" t="s">
        <v>12</v>
      </c>
      <c r="E11514" s="72" t="s">
        <v>219</v>
      </c>
      <c r="F11514" s="73">
        <v>91730</v>
      </c>
      <c r="G11514" s="72" t="s">
        <v>14</v>
      </c>
      <c r="H11514" s="72" t="s">
        <v>15</v>
      </c>
      <c r="I11514" s="72" t="s">
        <v>16</v>
      </c>
      <c r="J11514" s="72" t="s">
        <v>18</v>
      </c>
      <c r="K11514" s="72" t="s">
        <v>168</v>
      </c>
      <c r="L11514" s="72" t="s">
        <v>744</v>
      </c>
      <c r="M11514" s="72"/>
    </row>
    <row r="11515" spans="2:13" x14ac:dyDescent="0.25">
      <c r="B11515" s="72" t="s">
        <v>143</v>
      </c>
      <c r="C11515" s="72" t="s">
        <v>144</v>
      </c>
      <c r="D11515" s="72" t="s">
        <v>12</v>
      </c>
      <c r="E11515" s="72" t="s">
        <v>197</v>
      </c>
      <c r="F11515" s="73">
        <v>101423</v>
      </c>
      <c r="G11515" s="72" t="s">
        <v>14</v>
      </c>
      <c r="H11515" s="72" t="s">
        <v>15</v>
      </c>
      <c r="I11515" s="72" t="s">
        <v>16</v>
      </c>
      <c r="J11515" s="72" t="s">
        <v>18</v>
      </c>
      <c r="K11515" s="72" t="s">
        <v>257</v>
      </c>
      <c r="L11515" s="72" t="s">
        <v>554</v>
      </c>
      <c r="M11515" s="72" t="s">
        <v>163</v>
      </c>
    </row>
    <row r="11516" spans="2:13" x14ac:dyDescent="0.25">
      <c r="B11516" s="72" t="s">
        <v>143</v>
      </c>
      <c r="C11516" s="72" t="s">
        <v>144</v>
      </c>
      <c r="D11516" s="72" t="s">
        <v>12</v>
      </c>
      <c r="E11516" s="72" t="s">
        <v>188</v>
      </c>
      <c r="F11516" s="73">
        <v>2263092</v>
      </c>
      <c r="G11516" s="72" t="s">
        <v>14</v>
      </c>
      <c r="H11516" s="72" t="s">
        <v>155</v>
      </c>
      <c r="I11516" s="72" t="s">
        <v>16</v>
      </c>
      <c r="J11516" s="72" t="s">
        <v>371</v>
      </c>
      <c r="K11516" s="72" t="s">
        <v>33</v>
      </c>
      <c r="L11516" s="72" t="s">
        <v>485</v>
      </c>
      <c r="M11516" s="72" t="s">
        <v>151</v>
      </c>
    </row>
    <row r="11517" spans="2:13" x14ac:dyDescent="0.25">
      <c r="B11517" s="72" t="s">
        <v>143</v>
      </c>
      <c r="C11517" s="72" t="s">
        <v>144</v>
      </c>
      <c r="D11517" s="72" t="s">
        <v>12</v>
      </c>
      <c r="E11517" s="72" t="s">
        <v>181</v>
      </c>
      <c r="F11517" s="73">
        <v>-284</v>
      </c>
      <c r="G11517" s="72" t="s">
        <v>14</v>
      </c>
      <c r="H11517" s="72" t="s">
        <v>15</v>
      </c>
      <c r="I11517" s="72" t="s">
        <v>16</v>
      </c>
      <c r="J11517" s="72" t="s">
        <v>18</v>
      </c>
      <c r="K11517" s="72" t="s">
        <v>147</v>
      </c>
      <c r="L11517" s="72" t="s">
        <v>196</v>
      </c>
      <c r="M11517" s="72"/>
    </row>
    <row r="11518" spans="2:13" x14ac:dyDescent="0.25">
      <c r="B11518" s="72" t="s">
        <v>143</v>
      </c>
      <c r="C11518" s="72" t="s">
        <v>144</v>
      </c>
      <c r="D11518" s="72" t="s">
        <v>12</v>
      </c>
      <c r="E11518" s="72" t="s">
        <v>280</v>
      </c>
      <c r="F11518" s="73">
        <v>1473441</v>
      </c>
      <c r="G11518" s="72" t="s">
        <v>14</v>
      </c>
      <c r="H11518" s="72" t="s">
        <v>15</v>
      </c>
      <c r="I11518" s="72" t="s">
        <v>16</v>
      </c>
      <c r="J11518" s="72" t="s">
        <v>18</v>
      </c>
      <c r="K11518" s="72" t="s">
        <v>184</v>
      </c>
      <c r="L11518" s="72" t="s">
        <v>336</v>
      </c>
      <c r="M11518" s="72" t="s">
        <v>159</v>
      </c>
    </row>
    <row r="11519" spans="2:13" x14ac:dyDescent="0.25">
      <c r="B11519" s="72" t="s">
        <v>143</v>
      </c>
      <c r="C11519" s="72" t="s">
        <v>144</v>
      </c>
      <c r="D11519" s="72" t="s">
        <v>12</v>
      </c>
      <c r="E11519" s="72" t="s">
        <v>145</v>
      </c>
      <c r="F11519" s="73">
        <v>-5929</v>
      </c>
      <c r="G11519" s="72" t="s">
        <v>14</v>
      </c>
      <c r="H11519" s="72" t="s">
        <v>15</v>
      </c>
      <c r="I11519" s="72" t="s">
        <v>16</v>
      </c>
      <c r="J11519" s="72" t="s">
        <v>18</v>
      </c>
      <c r="K11519" s="72" t="s">
        <v>147</v>
      </c>
      <c r="L11519" s="72" t="s">
        <v>247</v>
      </c>
      <c r="M11519" s="72"/>
    </row>
    <row r="11520" spans="2:13" x14ac:dyDescent="0.25">
      <c r="B11520" s="72" t="s">
        <v>143</v>
      </c>
      <c r="C11520" s="72" t="s">
        <v>144</v>
      </c>
      <c r="D11520" s="72" t="s">
        <v>12</v>
      </c>
      <c r="E11520" s="72" t="s">
        <v>227</v>
      </c>
      <c r="F11520" s="73">
        <v>9543</v>
      </c>
      <c r="G11520" s="72" t="s">
        <v>14</v>
      </c>
      <c r="H11520" s="72" t="s">
        <v>155</v>
      </c>
      <c r="I11520" s="72" t="s">
        <v>16</v>
      </c>
      <c r="J11520" s="72" t="s">
        <v>18</v>
      </c>
      <c r="K11520" s="72" t="s">
        <v>33</v>
      </c>
      <c r="L11520" s="72" t="s">
        <v>686</v>
      </c>
      <c r="M11520" s="72" t="s">
        <v>186</v>
      </c>
    </row>
    <row r="11521" spans="2:13" x14ac:dyDescent="0.25">
      <c r="B11521" s="72" t="s">
        <v>143</v>
      </c>
      <c r="C11521" s="72" t="s">
        <v>144</v>
      </c>
      <c r="D11521" s="72" t="s">
        <v>12</v>
      </c>
      <c r="E11521" s="72" t="s">
        <v>242</v>
      </c>
      <c r="F11521" s="73">
        <v>-141</v>
      </c>
      <c r="G11521" s="72" t="s">
        <v>14</v>
      </c>
      <c r="H11521" s="72" t="s">
        <v>15</v>
      </c>
      <c r="I11521" s="72" t="s">
        <v>16</v>
      </c>
      <c r="J11521" s="72" t="s">
        <v>18</v>
      </c>
      <c r="K11521" s="72" t="s">
        <v>33</v>
      </c>
      <c r="L11521" s="72" t="s">
        <v>435</v>
      </c>
      <c r="M11521" s="72"/>
    </row>
    <row r="11522" spans="2:13" x14ac:dyDescent="0.25">
      <c r="B11522" s="72" t="s">
        <v>143</v>
      </c>
      <c r="C11522" s="72" t="s">
        <v>144</v>
      </c>
      <c r="D11522" s="72" t="s">
        <v>12</v>
      </c>
      <c r="E11522" s="72" t="s">
        <v>219</v>
      </c>
      <c r="F11522" s="73">
        <v>167841</v>
      </c>
      <c r="G11522" s="72" t="s">
        <v>14</v>
      </c>
      <c r="H11522" s="72" t="s">
        <v>15</v>
      </c>
      <c r="I11522" s="72" t="s">
        <v>136</v>
      </c>
      <c r="J11522" s="72" t="s">
        <v>18</v>
      </c>
      <c r="K11522" s="72" t="s">
        <v>21</v>
      </c>
      <c r="L11522" s="72" t="s">
        <v>457</v>
      </c>
      <c r="M11522" s="72"/>
    </row>
    <row r="11523" spans="2:13" x14ac:dyDescent="0.25">
      <c r="B11523" s="72" t="s">
        <v>143</v>
      </c>
      <c r="C11523" s="72" t="s">
        <v>144</v>
      </c>
      <c r="D11523" s="72" t="s">
        <v>12</v>
      </c>
      <c r="E11523" s="72" t="s">
        <v>183</v>
      </c>
      <c r="F11523" s="73">
        <v>168516</v>
      </c>
      <c r="G11523" s="72" t="s">
        <v>14</v>
      </c>
      <c r="H11523" s="72" t="s">
        <v>155</v>
      </c>
      <c r="I11523" s="72" t="s">
        <v>16</v>
      </c>
      <c r="J11523" s="72" t="s">
        <v>18</v>
      </c>
      <c r="K11523" s="72" t="s">
        <v>147</v>
      </c>
      <c r="L11523" s="72" t="s">
        <v>587</v>
      </c>
      <c r="M11523" s="72" t="s">
        <v>248</v>
      </c>
    </row>
    <row r="11524" spans="2:13" x14ac:dyDescent="0.25">
      <c r="B11524" s="72" t="s">
        <v>143</v>
      </c>
      <c r="C11524" s="72" t="s">
        <v>144</v>
      </c>
      <c r="D11524" s="72" t="s">
        <v>12</v>
      </c>
      <c r="E11524" s="72" t="s">
        <v>292</v>
      </c>
      <c r="F11524" s="73">
        <v>49398</v>
      </c>
      <c r="G11524" s="72" t="s">
        <v>14</v>
      </c>
      <c r="H11524" s="72" t="s">
        <v>15</v>
      </c>
      <c r="I11524" s="72" t="s">
        <v>16</v>
      </c>
      <c r="J11524" s="72" t="s">
        <v>18</v>
      </c>
      <c r="K11524" s="72" t="s">
        <v>21</v>
      </c>
      <c r="L11524" s="72" t="s">
        <v>178</v>
      </c>
      <c r="M11524" s="72" t="s">
        <v>522</v>
      </c>
    </row>
    <row r="11525" spans="2:13" x14ac:dyDescent="0.25">
      <c r="B11525" s="72" t="s">
        <v>143</v>
      </c>
      <c r="C11525" s="72" t="s">
        <v>144</v>
      </c>
      <c r="D11525" s="72" t="s">
        <v>12</v>
      </c>
      <c r="E11525" s="72" t="s">
        <v>244</v>
      </c>
      <c r="F11525" s="73">
        <v>94271</v>
      </c>
      <c r="G11525" s="72" t="s">
        <v>14</v>
      </c>
      <c r="H11525" s="72" t="s">
        <v>15</v>
      </c>
      <c r="I11525" s="72" t="s">
        <v>16</v>
      </c>
      <c r="J11525" s="72" t="s">
        <v>18</v>
      </c>
      <c r="K11525" s="72" t="s">
        <v>147</v>
      </c>
      <c r="L11525" s="72" t="s">
        <v>529</v>
      </c>
      <c r="M11525" s="72" t="s">
        <v>191</v>
      </c>
    </row>
    <row r="11526" spans="2:13" x14ac:dyDescent="0.25">
      <c r="B11526" s="72" t="s">
        <v>143</v>
      </c>
      <c r="C11526" s="72" t="s">
        <v>144</v>
      </c>
      <c r="D11526" s="72" t="s">
        <v>12</v>
      </c>
      <c r="E11526" s="72" t="s">
        <v>183</v>
      </c>
      <c r="F11526" s="73">
        <v>30696</v>
      </c>
      <c r="G11526" s="72" t="s">
        <v>14</v>
      </c>
      <c r="H11526" s="72" t="s">
        <v>155</v>
      </c>
      <c r="I11526" s="72" t="s">
        <v>16</v>
      </c>
      <c r="J11526" s="72" t="s">
        <v>18</v>
      </c>
      <c r="K11526" s="72" t="s">
        <v>33</v>
      </c>
      <c r="L11526" s="72" t="s">
        <v>286</v>
      </c>
      <c r="M11526" s="72" t="s">
        <v>186</v>
      </c>
    </row>
    <row r="11527" spans="2:13" x14ac:dyDescent="0.25">
      <c r="B11527" s="72" t="s">
        <v>143</v>
      </c>
      <c r="C11527" s="72" t="s">
        <v>144</v>
      </c>
      <c r="D11527" s="72" t="s">
        <v>12</v>
      </c>
      <c r="E11527" s="72" t="s">
        <v>237</v>
      </c>
      <c r="F11527" s="73">
        <v>217461</v>
      </c>
      <c r="G11527" s="72" t="s">
        <v>14</v>
      </c>
      <c r="H11527" s="72" t="s">
        <v>155</v>
      </c>
      <c r="I11527" s="72" t="s">
        <v>16</v>
      </c>
      <c r="J11527" s="72" t="s">
        <v>18</v>
      </c>
      <c r="K11527" s="72" t="s">
        <v>33</v>
      </c>
      <c r="L11527" s="72" t="s">
        <v>176</v>
      </c>
      <c r="M11527" s="72" t="s">
        <v>163</v>
      </c>
    </row>
    <row r="11528" spans="2:13" x14ac:dyDescent="0.25">
      <c r="B11528" s="72" t="s">
        <v>143</v>
      </c>
      <c r="C11528" s="72" t="s">
        <v>144</v>
      </c>
      <c r="D11528" s="72" t="s">
        <v>12</v>
      </c>
      <c r="E11528" s="72" t="s">
        <v>197</v>
      </c>
      <c r="F11528" s="73">
        <v>84663</v>
      </c>
      <c r="G11528" s="72" t="s">
        <v>14</v>
      </c>
      <c r="H11528" s="72" t="s">
        <v>15</v>
      </c>
      <c r="I11528" s="72" t="s">
        <v>16</v>
      </c>
      <c r="J11528" s="72" t="s">
        <v>18</v>
      </c>
      <c r="K11528" s="72" t="s">
        <v>33</v>
      </c>
      <c r="L11528" s="72" t="s">
        <v>231</v>
      </c>
      <c r="M11528" s="72" t="s">
        <v>163</v>
      </c>
    </row>
    <row r="11529" spans="2:13" x14ac:dyDescent="0.25">
      <c r="B11529" s="72" t="s">
        <v>143</v>
      </c>
      <c r="C11529" s="72" t="s">
        <v>144</v>
      </c>
      <c r="D11529" s="72" t="s">
        <v>12</v>
      </c>
      <c r="E11529" s="72" t="s">
        <v>188</v>
      </c>
      <c r="F11529" s="73">
        <v>6607318</v>
      </c>
      <c r="G11529" s="72" t="s">
        <v>14</v>
      </c>
      <c r="H11529" s="72" t="s">
        <v>15</v>
      </c>
      <c r="I11529" s="72" t="s">
        <v>16</v>
      </c>
      <c r="J11529" s="72" t="s">
        <v>18</v>
      </c>
      <c r="K11529" s="72" t="s">
        <v>147</v>
      </c>
      <c r="L11529" s="72" t="s">
        <v>574</v>
      </c>
      <c r="M11529" s="72" t="s">
        <v>191</v>
      </c>
    </row>
    <row r="11530" spans="2:13" x14ac:dyDescent="0.25">
      <c r="B11530" s="72" t="s">
        <v>143</v>
      </c>
      <c r="C11530" s="72" t="s">
        <v>144</v>
      </c>
      <c r="D11530" s="72" t="s">
        <v>12</v>
      </c>
      <c r="E11530" s="72" t="s">
        <v>188</v>
      </c>
      <c r="F11530" s="73">
        <v>83688</v>
      </c>
      <c r="G11530" s="72" t="s">
        <v>14</v>
      </c>
      <c r="H11530" s="72" t="s">
        <v>15</v>
      </c>
      <c r="I11530" s="72" t="s">
        <v>136</v>
      </c>
      <c r="J11530" s="72" t="s">
        <v>18</v>
      </c>
      <c r="K11530" s="72" t="s">
        <v>33</v>
      </c>
      <c r="L11530" s="72" t="s">
        <v>279</v>
      </c>
      <c r="M11530" s="72" t="s">
        <v>163</v>
      </c>
    </row>
    <row r="11531" spans="2:13" x14ac:dyDescent="0.25">
      <c r="B11531" s="72" t="s">
        <v>143</v>
      </c>
      <c r="C11531" s="72" t="s">
        <v>144</v>
      </c>
      <c r="D11531" s="72" t="s">
        <v>12</v>
      </c>
      <c r="E11531" s="72" t="s">
        <v>175</v>
      </c>
      <c r="F11531" s="73">
        <v>-340077</v>
      </c>
      <c r="G11531" s="72" t="s">
        <v>14</v>
      </c>
      <c r="H11531" s="72" t="s">
        <v>15</v>
      </c>
      <c r="I11531" s="72" t="s">
        <v>16</v>
      </c>
      <c r="J11531" s="72" t="s">
        <v>18</v>
      </c>
      <c r="K11531" s="72" t="s">
        <v>33</v>
      </c>
      <c r="L11531" s="72" t="s">
        <v>490</v>
      </c>
      <c r="M11531" s="72"/>
    </row>
    <row r="11532" spans="2:13" x14ac:dyDescent="0.25">
      <c r="B11532" s="72" t="s">
        <v>143</v>
      </c>
      <c r="C11532" s="72" t="s">
        <v>144</v>
      </c>
      <c r="D11532" s="72" t="s">
        <v>12</v>
      </c>
      <c r="E11532" s="72" t="s">
        <v>229</v>
      </c>
      <c r="F11532" s="73">
        <v>-826</v>
      </c>
      <c r="G11532" s="72" t="s">
        <v>14</v>
      </c>
      <c r="H11532" s="72" t="s">
        <v>155</v>
      </c>
      <c r="I11532" s="72" t="s">
        <v>16</v>
      </c>
      <c r="J11532" s="72" t="s">
        <v>18</v>
      </c>
      <c r="K11532" s="72" t="s">
        <v>33</v>
      </c>
      <c r="L11532" s="72" t="s">
        <v>568</v>
      </c>
      <c r="M11532" s="72"/>
    </row>
    <row r="11533" spans="2:13" x14ac:dyDescent="0.25">
      <c r="B11533" s="72" t="s">
        <v>143</v>
      </c>
      <c r="C11533" s="72" t="s">
        <v>144</v>
      </c>
      <c r="D11533" s="72" t="s">
        <v>12</v>
      </c>
      <c r="E11533" s="72" t="s">
        <v>227</v>
      </c>
      <c r="F11533" s="73">
        <v>7830</v>
      </c>
      <c r="G11533" s="72" t="s">
        <v>14</v>
      </c>
      <c r="H11533" s="72" t="s">
        <v>15</v>
      </c>
      <c r="I11533" s="72" t="s">
        <v>136</v>
      </c>
      <c r="J11533" s="72" t="s">
        <v>18</v>
      </c>
      <c r="K11533" s="72" t="s">
        <v>27</v>
      </c>
      <c r="L11533" s="72" t="s">
        <v>469</v>
      </c>
      <c r="M11533" s="72" t="s">
        <v>191</v>
      </c>
    </row>
    <row r="11534" spans="2:13" x14ac:dyDescent="0.25">
      <c r="B11534" s="72" t="s">
        <v>143</v>
      </c>
      <c r="C11534" s="72" t="s">
        <v>144</v>
      </c>
      <c r="D11534" s="72" t="s">
        <v>12</v>
      </c>
      <c r="E11534" s="72" t="s">
        <v>209</v>
      </c>
      <c r="F11534" s="73">
        <v>498729</v>
      </c>
      <c r="G11534" s="72" t="s">
        <v>14</v>
      </c>
      <c r="H11534" s="72" t="s">
        <v>15</v>
      </c>
      <c r="I11534" s="72" t="s">
        <v>16</v>
      </c>
      <c r="J11534" s="72" t="s">
        <v>18</v>
      </c>
      <c r="K11534" s="72" t="s">
        <v>184</v>
      </c>
      <c r="L11534" s="72" t="s">
        <v>698</v>
      </c>
      <c r="M11534" s="72" t="s">
        <v>203</v>
      </c>
    </row>
    <row r="11535" spans="2:13" x14ac:dyDescent="0.25">
      <c r="B11535" s="72" t="s">
        <v>143</v>
      </c>
      <c r="C11535" s="72" t="s">
        <v>144</v>
      </c>
      <c r="D11535" s="72" t="s">
        <v>12</v>
      </c>
      <c r="E11535" s="72" t="s">
        <v>201</v>
      </c>
      <c r="F11535" s="73">
        <v>477611</v>
      </c>
      <c r="G11535" s="72" t="s">
        <v>14</v>
      </c>
      <c r="H11535" s="72" t="s">
        <v>155</v>
      </c>
      <c r="I11535" s="72" t="s">
        <v>16</v>
      </c>
      <c r="J11535" s="72" t="s">
        <v>18</v>
      </c>
      <c r="K11535" s="72" t="s">
        <v>33</v>
      </c>
      <c r="L11535" s="72" t="s">
        <v>232</v>
      </c>
      <c r="M11535" s="72" t="s">
        <v>159</v>
      </c>
    </row>
    <row r="11536" spans="2:13" x14ac:dyDescent="0.25">
      <c r="B11536" s="72" t="s">
        <v>143</v>
      </c>
      <c r="C11536" s="72" t="s">
        <v>144</v>
      </c>
      <c r="D11536" s="72" t="s">
        <v>12</v>
      </c>
      <c r="E11536" s="72" t="s">
        <v>328</v>
      </c>
      <c r="F11536" s="73">
        <v>145647</v>
      </c>
      <c r="G11536" s="72" t="s">
        <v>14</v>
      </c>
      <c r="H11536" s="72" t="s">
        <v>15</v>
      </c>
      <c r="I11536" s="72" t="s">
        <v>16</v>
      </c>
      <c r="J11536" s="72" t="s">
        <v>18</v>
      </c>
      <c r="K11536" s="72" t="s">
        <v>257</v>
      </c>
      <c r="L11536" s="72" t="s">
        <v>634</v>
      </c>
      <c r="M11536" s="72" t="s">
        <v>159</v>
      </c>
    </row>
    <row r="11537" spans="2:13" x14ac:dyDescent="0.25">
      <c r="B11537" s="72" t="s">
        <v>143</v>
      </c>
      <c r="C11537" s="72" t="s">
        <v>144</v>
      </c>
      <c r="D11537" s="72" t="s">
        <v>12</v>
      </c>
      <c r="E11537" s="72" t="s">
        <v>201</v>
      </c>
      <c r="F11537" s="73">
        <v>45143</v>
      </c>
      <c r="G11537" s="72" t="s">
        <v>14</v>
      </c>
      <c r="H11537" s="72" t="s">
        <v>155</v>
      </c>
      <c r="I11537" s="72" t="s">
        <v>16</v>
      </c>
      <c r="J11537" s="72" t="s">
        <v>18</v>
      </c>
      <c r="K11537" s="72" t="s">
        <v>33</v>
      </c>
      <c r="L11537" s="72" t="s">
        <v>551</v>
      </c>
      <c r="M11537" s="72" t="s">
        <v>203</v>
      </c>
    </row>
    <row r="11538" spans="2:13" x14ac:dyDescent="0.25">
      <c r="B11538" s="72" t="s">
        <v>143</v>
      </c>
      <c r="C11538" s="72" t="s">
        <v>144</v>
      </c>
      <c r="D11538" s="72" t="s">
        <v>12</v>
      </c>
      <c r="E11538" s="72" t="s">
        <v>152</v>
      </c>
      <c r="F11538" s="73">
        <v>-4608</v>
      </c>
      <c r="G11538" s="72" t="s">
        <v>14</v>
      </c>
      <c r="H11538" s="72" t="s">
        <v>15</v>
      </c>
      <c r="I11538" s="72" t="s">
        <v>16</v>
      </c>
      <c r="J11538" s="72" t="s">
        <v>18</v>
      </c>
      <c r="K11538" s="72" t="s">
        <v>161</v>
      </c>
      <c r="L11538" s="72" t="s">
        <v>507</v>
      </c>
      <c r="M11538" s="72"/>
    </row>
    <row r="11539" spans="2:13" x14ac:dyDescent="0.25">
      <c r="B11539" s="72" t="s">
        <v>143</v>
      </c>
      <c r="C11539" s="72" t="s">
        <v>144</v>
      </c>
      <c r="D11539" s="72" t="s">
        <v>12</v>
      </c>
      <c r="E11539" s="72" t="s">
        <v>152</v>
      </c>
      <c r="F11539" s="73">
        <v>-3758</v>
      </c>
      <c r="G11539" s="72" t="s">
        <v>14</v>
      </c>
      <c r="H11539" s="72" t="s">
        <v>15</v>
      </c>
      <c r="I11539" s="72" t="s">
        <v>16</v>
      </c>
      <c r="J11539" s="72" t="s">
        <v>18</v>
      </c>
      <c r="K11539" s="72" t="s">
        <v>267</v>
      </c>
      <c r="L11539" s="72" t="s">
        <v>372</v>
      </c>
      <c r="M11539" s="72"/>
    </row>
    <row r="11540" spans="2:13" x14ac:dyDescent="0.25">
      <c r="B11540" s="72" t="s">
        <v>143</v>
      </c>
      <c r="C11540" s="72" t="s">
        <v>144</v>
      </c>
      <c r="D11540" s="72" t="s">
        <v>12</v>
      </c>
      <c r="E11540" s="72" t="s">
        <v>188</v>
      </c>
      <c r="F11540" s="73">
        <v>19549</v>
      </c>
      <c r="G11540" s="72" t="s">
        <v>14</v>
      </c>
      <c r="H11540" s="72" t="s">
        <v>15</v>
      </c>
      <c r="I11540" s="72" t="s">
        <v>16</v>
      </c>
      <c r="J11540" s="72" t="s">
        <v>18</v>
      </c>
      <c r="K11540" s="72" t="s">
        <v>33</v>
      </c>
      <c r="L11540" s="72" t="s">
        <v>814</v>
      </c>
      <c r="M11540" s="72" t="s">
        <v>151</v>
      </c>
    </row>
    <row r="11541" spans="2:13" x14ac:dyDescent="0.25">
      <c r="B11541" s="72" t="s">
        <v>143</v>
      </c>
      <c r="C11541" s="72" t="s">
        <v>144</v>
      </c>
      <c r="D11541" s="72" t="s">
        <v>12</v>
      </c>
      <c r="E11541" s="72" t="s">
        <v>164</v>
      </c>
      <c r="F11541" s="73">
        <v>-92854</v>
      </c>
      <c r="G11541" s="72" t="s">
        <v>14</v>
      </c>
      <c r="H11541" s="72" t="s">
        <v>15</v>
      </c>
      <c r="I11541" s="72" t="s">
        <v>16</v>
      </c>
      <c r="J11541" s="72" t="s">
        <v>18</v>
      </c>
      <c r="K11541" s="72" t="s">
        <v>147</v>
      </c>
      <c r="L11541" s="72" t="s">
        <v>327</v>
      </c>
      <c r="M11541" s="72"/>
    </row>
    <row r="11542" spans="2:13" x14ac:dyDescent="0.25">
      <c r="B11542" s="72" t="s">
        <v>143</v>
      </c>
      <c r="C11542" s="72" t="s">
        <v>144</v>
      </c>
      <c r="D11542" s="72" t="s">
        <v>12</v>
      </c>
      <c r="E11542" s="72" t="s">
        <v>197</v>
      </c>
      <c r="F11542" s="73">
        <v>216920</v>
      </c>
      <c r="G11542" s="72" t="s">
        <v>14</v>
      </c>
      <c r="H11542" s="72" t="s">
        <v>15</v>
      </c>
      <c r="I11542" s="72" t="s">
        <v>16</v>
      </c>
      <c r="J11542" s="72" t="s">
        <v>18</v>
      </c>
      <c r="K11542" s="72" t="s">
        <v>33</v>
      </c>
      <c r="L11542" s="72" t="s">
        <v>314</v>
      </c>
      <c r="M11542" s="72" t="s">
        <v>248</v>
      </c>
    </row>
    <row r="11543" spans="2:13" x14ac:dyDescent="0.25">
      <c r="B11543" s="72" t="s">
        <v>143</v>
      </c>
      <c r="C11543" s="72" t="s">
        <v>144</v>
      </c>
      <c r="D11543" s="72" t="s">
        <v>12</v>
      </c>
      <c r="E11543" s="72" t="s">
        <v>227</v>
      </c>
      <c r="F11543" s="73">
        <v>503733</v>
      </c>
      <c r="G11543" s="72" t="s">
        <v>14</v>
      </c>
      <c r="H11543" s="72" t="s">
        <v>15</v>
      </c>
      <c r="I11543" s="72" t="s">
        <v>16</v>
      </c>
      <c r="J11543" s="72" t="s">
        <v>18</v>
      </c>
      <c r="K11543" s="72" t="s">
        <v>147</v>
      </c>
      <c r="L11543" s="72" t="s">
        <v>380</v>
      </c>
      <c r="M11543" s="72" t="s">
        <v>191</v>
      </c>
    </row>
    <row r="11544" spans="2:13" x14ac:dyDescent="0.25">
      <c r="B11544" s="72" t="s">
        <v>143</v>
      </c>
      <c r="C11544" s="72" t="s">
        <v>144</v>
      </c>
      <c r="D11544" s="72" t="s">
        <v>12</v>
      </c>
      <c r="E11544" s="72" t="s">
        <v>199</v>
      </c>
      <c r="F11544" s="73">
        <v>2803</v>
      </c>
      <c r="G11544" s="72" t="s">
        <v>14</v>
      </c>
      <c r="H11544" s="72" t="s">
        <v>155</v>
      </c>
      <c r="I11544" s="72" t="s">
        <v>136</v>
      </c>
      <c r="J11544" s="72" t="s">
        <v>18</v>
      </c>
      <c r="K11544" s="72" t="s">
        <v>21</v>
      </c>
      <c r="L11544" s="72" t="s">
        <v>609</v>
      </c>
      <c r="M11544" s="72"/>
    </row>
    <row r="11545" spans="2:13" x14ac:dyDescent="0.25">
      <c r="B11545" s="72" t="s">
        <v>143</v>
      </c>
      <c r="C11545" s="72" t="s">
        <v>144</v>
      </c>
      <c r="D11545" s="72" t="s">
        <v>12</v>
      </c>
      <c r="E11545" s="72" t="s">
        <v>280</v>
      </c>
      <c r="F11545" s="73">
        <v>8950</v>
      </c>
      <c r="G11545" s="72" t="s">
        <v>14</v>
      </c>
      <c r="H11545" s="72" t="s">
        <v>15</v>
      </c>
      <c r="I11545" s="72" t="s">
        <v>16</v>
      </c>
      <c r="J11545" s="72" t="s">
        <v>18</v>
      </c>
      <c r="K11545" s="72" t="s">
        <v>27</v>
      </c>
      <c r="L11545" s="72" t="s">
        <v>469</v>
      </c>
      <c r="M11545" s="72" t="s">
        <v>159</v>
      </c>
    </row>
    <row r="11546" spans="2:13" x14ac:dyDescent="0.25">
      <c r="B11546" s="72" t="s">
        <v>143</v>
      </c>
      <c r="C11546" s="72" t="s">
        <v>144</v>
      </c>
      <c r="D11546" s="72" t="s">
        <v>12</v>
      </c>
      <c r="E11546" s="72" t="s">
        <v>183</v>
      </c>
      <c r="F11546" s="73">
        <v>16628</v>
      </c>
      <c r="G11546" s="72" t="s">
        <v>14</v>
      </c>
      <c r="H11546" s="72" t="s">
        <v>15</v>
      </c>
      <c r="I11546" s="72" t="s">
        <v>16</v>
      </c>
      <c r="J11546" s="72" t="s">
        <v>18</v>
      </c>
      <c r="K11546" s="72" t="s">
        <v>214</v>
      </c>
      <c r="L11546" s="72" t="s">
        <v>215</v>
      </c>
      <c r="M11546" s="72" t="s">
        <v>248</v>
      </c>
    </row>
    <row r="11547" spans="2:13" x14ac:dyDescent="0.25">
      <c r="B11547" s="72" t="s">
        <v>143</v>
      </c>
      <c r="C11547" s="72" t="s">
        <v>144</v>
      </c>
      <c r="D11547" s="72" t="s">
        <v>12</v>
      </c>
      <c r="E11547" s="72" t="s">
        <v>219</v>
      </c>
      <c r="F11547" s="73">
        <v>1429752</v>
      </c>
      <c r="G11547" s="72" t="s">
        <v>14</v>
      </c>
      <c r="H11547" s="72" t="s">
        <v>15</v>
      </c>
      <c r="I11547" s="72" t="s">
        <v>16</v>
      </c>
      <c r="J11547" s="72" t="s">
        <v>18</v>
      </c>
      <c r="K11547" s="72" t="s">
        <v>24</v>
      </c>
      <c r="L11547" s="72" t="s">
        <v>508</v>
      </c>
      <c r="M11547" s="72"/>
    </row>
    <row r="11548" spans="2:13" x14ac:dyDescent="0.25">
      <c r="B11548" s="72" t="s">
        <v>143</v>
      </c>
      <c r="C11548" s="72" t="s">
        <v>144</v>
      </c>
      <c r="D11548" s="72" t="s">
        <v>12</v>
      </c>
      <c r="E11548" s="72" t="s">
        <v>183</v>
      </c>
      <c r="F11548" s="73">
        <v>108863</v>
      </c>
      <c r="G11548" s="72" t="s">
        <v>14</v>
      </c>
      <c r="H11548" s="72" t="s">
        <v>155</v>
      </c>
      <c r="I11548" s="72" t="s">
        <v>16</v>
      </c>
      <c r="J11548" s="72" t="s">
        <v>18</v>
      </c>
      <c r="K11548" s="72" t="s">
        <v>269</v>
      </c>
      <c r="L11548" s="72" t="s">
        <v>717</v>
      </c>
      <c r="M11548" s="72" t="s">
        <v>248</v>
      </c>
    </row>
    <row r="11549" spans="2:13" x14ac:dyDescent="0.25">
      <c r="B11549" s="72" t="s">
        <v>143</v>
      </c>
      <c r="C11549" s="72" t="s">
        <v>144</v>
      </c>
      <c r="D11549" s="72" t="s">
        <v>12</v>
      </c>
      <c r="E11549" s="72" t="s">
        <v>244</v>
      </c>
      <c r="F11549" s="73">
        <v>319518</v>
      </c>
      <c r="G11549" s="72" t="s">
        <v>14</v>
      </c>
      <c r="H11549" s="72" t="s">
        <v>15</v>
      </c>
      <c r="I11549" s="72" t="s">
        <v>16</v>
      </c>
      <c r="J11549" s="72" t="s">
        <v>18</v>
      </c>
      <c r="K11549" s="72" t="s">
        <v>147</v>
      </c>
      <c r="L11549" s="72" t="s">
        <v>196</v>
      </c>
      <c r="M11549" s="72" t="s">
        <v>186</v>
      </c>
    </row>
    <row r="11550" spans="2:13" x14ac:dyDescent="0.25">
      <c r="B11550" s="72" t="s">
        <v>143</v>
      </c>
      <c r="C11550" s="72" t="s">
        <v>144</v>
      </c>
      <c r="D11550" s="72" t="s">
        <v>12</v>
      </c>
      <c r="E11550" s="72" t="s">
        <v>175</v>
      </c>
      <c r="F11550" s="73">
        <v>-143</v>
      </c>
      <c r="G11550" s="72" t="s">
        <v>14</v>
      </c>
      <c r="H11550" s="72" t="s">
        <v>15</v>
      </c>
      <c r="I11550" s="72" t="s">
        <v>16</v>
      </c>
      <c r="J11550" s="72" t="s">
        <v>18</v>
      </c>
      <c r="K11550" s="72" t="s">
        <v>24</v>
      </c>
      <c r="L11550" s="72" t="s">
        <v>513</v>
      </c>
      <c r="M11550" s="72"/>
    </row>
    <row r="11551" spans="2:13" x14ac:dyDescent="0.25">
      <c r="B11551" s="72" t="s">
        <v>143</v>
      </c>
      <c r="C11551" s="72" t="s">
        <v>144</v>
      </c>
      <c r="D11551" s="72" t="s">
        <v>12</v>
      </c>
      <c r="E11551" s="72" t="s">
        <v>219</v>
      </c>
      <c r="F11551" s="73">
        <v>6675</v>
      </c>
      <c r="G11551" s="72" t="s">
        <v>14</v>
      </c>
      <c r="H11551" s="72" t="s">
        <v>15</v>
      </c>
      <c r="I11551" s="72" t="s">
        <v>16</v>
      </c>
      <c r="J11551" s="72" t="s">
        <v>18</v>
      </c>
      <c r="K11551" s="72" t="s">
        <v>147</v>
      </c>
      <c r="L11551" s="72" t="s">
        <v>517</v>
      </c>
      <c r="M11551" s="72"/>
    </row>
    <row r="11552" spans="2:13" x14ac:dyDescent="0.25">
      <c r="B11552" s="72" t="s">
        <v>143</v>
      </c>
      <c r="C11552" s="72" t="s">
        <v>144</v>
      </c>
      <c r="D11552" s="72" t="s">
        <v>12</v>
      </c>
      <c r="E11552" s="72" t="s">
        <v>227</v>
      </c>
      <c r="F11552" s="73">
        <v>756178</v>
      </c>
      <c r="G11552" s="72" t="s">
        <v>14</v>
      </c>
      <c r="H11552" s="72" t="s">
        <v>15</v>
      </c>
      <c r="I11552" s="72" t="s">
        <v>16</v>
      </c>
      <c r="J11552" s="72" t="s">
        <v>18</v>
      </c>
      <c r="K11552" s="72" t="s">
        <v>165</v>
      </c>
      <c r="L11552" s="72" t="s">
        <v>166</v>
      </c>
      <c r="M11552" s="72" t="s">
        <v>163</v>
      </c>
    </row>
    <row r="11553" spans="2:13" x14ac:dyDescent="0.25">
      <c r="B11553" s="72" t="s">
        <v>143</v>
      </c>
      <c r="C11553" s="72" t="s">
        <v>144</v>
      </c>
      <c r="D11553" s="72" t="s">
        <v>12</v>
      </c>
      <c r="E11553" s="72" t="s">
        <v>197</v>
      </c>
      <c r="F11553" s="73">
        <v>2381538</v>
      </c>
      <c r="G11553" s="72" t="s">
        <v>14</v>
      </c>
      <c r="H11553" s="72" t="s">
        <v>15</v>
      </c>
      <c r="I11553" s="72" t="s">
        <v>16</v>
      </c>
      <c r="J11553" s="72" t="s">
        <v>18</v>
      </c>
      <c r="K11553" s="72" t="s">
        <v>147</v>
      </c>
      <c r="L11553" s="72" t="s">
        <v>506</v>
      </c>
      <c r="M11553" s="72" t="s">
        <v>191</v>
      </c>
    </row>
    <row r="11554" spans="2:13" x14ac:dyDescent="0.25">
      <c r="B11554" s="72" t="s">
        <v>143</v>
      </c>
      <c r="C11554" s="72" t="s">
        <v>144</v>
      </c>
      <c r="D11554" s="72" t="s">
        <v>12</v>
      </c>
      <c r="E11554" s="72" t="s">
        <v>157</v>
      </c>
      <c r="F11554" s="73">
        <v>324890</v>
      </c>
      <c r="G11554" s="72" t="s">
        <v>14</v>
      </c>
      <c r="H11554" s="72" t="s">
        <v>15</v>
      </c>
      <c r="I11554" s="72" t="s">
        <v>16</v>
      </c>
      <c r="J11554" s="72" t="s">
        <v>18</v>
      </c>
      <c r="K11554" s="72" t="s">
        <v>214</v>
      </c>
      <c r="L11554" s="72" t="s">
        <v>599</v>
      </c>
      <c r="M11554" s="72" t="s">
        <v>322</v>
      </c>
    </row>
    <row r="11555" spans="2:13" x14ac:dyDescent="0.25">
      <c r="B11555" s="72" t="s">
        <v>143</v>
      </c>
      <c r="C11555" s="72" t="s">
        <v>144</v>
      </c>
      <c r="D11555" s="72" t="s">
        <v>12</v>
      </c>
      <c r="E11555" s="72" t="s">
        <v>282</v>
      </c>
      <c r="F11555" s="73">
        <v>-75</v>
      </c>
      <c r="G11555" s="72" t="s">
        <v>14</v>
      </c>
      <c r="H11555" s="72" t="s">
        <v>15</v>
      </c>
      <c r="I11555" s="72" t="s">
        <v>16</v>
      </c>
      <c r="J11555" s="72" t="s">
        <v>18</v>
      </c>
      <c r="K11555" s="72" t="s">
        <v>147</v>
      </c>
      <c r="L11555" s="72" t="s">
        <v>571</v>
      </c>
      <c r="M11555" s="72"/>
    </row>
    <row r="11556" spans="2:13" x14ac:dyDescent="0.25">
      <c r="B11556" s="72" t="s">
        <v>143</v>
      </c>
      <c r="C11556" s="72" t="s">
        <v>144</v>
      </c>
      <c r="D11556" s="72" t="s">
        <v>12</v>
      </c>
      <c r="E11556" s="72" t="s">
        <v>240</v>
      </c>
      <c r="F11556" s="73">
        <v>-20575</v>
      </c>
      <c r="G11556" s="72" t="s">
        <v>14</v>
      </c>
      <c r="H11556" s="72" t="s">
        <v>15</v>
      </c>
      <c r="I11556" s="72" t="s">
        <v>16</v>
      </c>
      <c r="J11556" s="72" t="s">
        <v>18</v>
      </c>
      <c r="K11556" s="72" t="s">
        <v>21</v>
      </c>
      <c r="L11556" s="72" t="s">
        <v>352</v>
      </c>
      <c r="M11556" s="72"/>
    </row>
    <row r="11557" spans="2:13" x14ac:dyDescent="0.25">
      <c r="B11557" s="72" t="s">
        <v>143</v>
      </c>
      <c r="C11557" s="72" t="s">
        <v>144</v>
      </c>
      <c r="D11557" s="72" t="s">
        <v>12</v>
      </c>
      <c r="E11557" s="72" t="s">
        <v>188</v>
      </c>
      <c r="F11557" s="73">
        <v>981609</v>
      </c>
      <c r="G11557" s="72" t="s">
        <v>14</v>
      </c>
      <c r="H11557" s="72" t="s">
        <v>15</v>
      </c>
      <c r="I11557" s="72" t="s">
        <v>16</v>
      </c>
      <c r="J11557" s="72" t="s">
        <v>18</v>
      </c>
      <c r="K11557" s="72" t="s">
        <v>147</v>
      </c>
      <c r="L11557" s="72" t="s">
        <v>332</v>
      </c>
      <c r="M11557" s="72" t="s">
        <v>151</v>
      </c>
    </row>
    <row r="11558" spans="2:13" x14ac:dyDescent="0.25">
      <c r="B11558" s="72" t="s">
        <v>143</v>
      </c>
      <c r="C11558" s="72" t="s">
        <v>144</v>
      </c>
      <c r="D11558" s="72" t="s">
        <v>12</v>
      </c>
      <c r="E11558" s="72" t="s">
        <v>237</v>
      </c>
      <c r="F11558" s="73">
        <v>38356</v>
      </c>
      <c r="G11558" s="72" t="s">
        <v>14</v>
      </c>
      <c r="H11558" s="72" t="s">
        <v>155</v>
      </c>
      <c r="I11558" s="72" t="s">
        <v>16</v>
      </c>
      <c r="J11558" s="72" t="s">
        <v>18</v>
      </c>
      <c r="K11558" s="72" t="s">
        <v>267</v>
      </c>
      <c r="L11558" s="72" t="s">
        <v>603</v>
      </c>
      <c r="M11558" s="72" t="s">
        <v>191</v>
      </c>
    </row>
    <row r="11559" spans="2:13" x14ac:dyDescent="0.25">
      <c r="B11559" s="72" t="s">
        <v>143</v>
      </c>
      <c r="C11559" s="72" t="s">
        <v>144</v>
      </c>
      <c r="D11559" s="72" t="s">
        <v>12</v>
      </c>
      <c r="E11559" s="72" t="s">
        <v>229</v>
      </c>
      <c r="F11559" s="73">
        <v>-161352</v>
      </c>
      <c r="G11559" s="72" t="s">
        <v>14</v>
      </c>
      <c r="H11559" s="72" t="s">
        <v>15</v>
      </c>
      <c r="I11559" s="72" t="s">
        <v>16</v>
      </c>
      <c r="J11559" s="72" t="s">
        <v>18</v>
      </c>
      <c r="K11559" s="72" t="s">
        <v>147</v>
      </c>
      <c r="L11559" s="72" t="s">
        <v>553</v>
      </c>
      <c r="M11559" s="72"/>
    </row>
    <row r="11560" spans="2:13" x14ac:dyDescent="0.25">
      <c r="B11560" s="72" t="s">
        <v>143</v>
      </c>
      <c r="C11560" s="72" t="s">
        <v>144</v>
      </c>
      <c r="D11560" s="72" t="s">
        <v>12</v>
      </c>
      <c r="E11560" s="72" t="s">
        <v>282</v>
      </c>
      <c r="F11560" s="73">
        <v>-1213</v>
      </c>
      <c r="G11560" s="72" t="s">
        <v>14</v>
      </c>
      <c r="H11560" s="72" t="s">
        <v>15</v>
      </c>
      <c r="I11560" s="72" t="s">
        <v>16</v>
      </c>
      <c r="J11560" s="72" t="s">
        <v>18</v>
      </c>
      <c r="K11560" s="72" t="s">
        <v>147</v>
      </c>
      <c r="L11560" s="72" t="s">
        <v>489</v>
      </c>
      <c r="M11560" s="72"/>
    </row>
    <row r="11561" spans="2:13" x14ac:dyDescent="0.25">
      <c r="B11561" s="72" t="s">
        <v>143</v>
      </c>
      <c r="C11561" s="72" t="s">
        <v>144</v>
      </c>
      <c r="D11561" s="72" t="s">
        <v>12</v>
      </c>
      <c r="E11561" s="72" t="s">
        <v>219</v>
      </c>
      <c r="F11561" s="73">
        <v>135571</v>
      </c>
      <c r="G11561" s="72" t="s">
        <v>14</v>
      </c>
      <c r="H11561" s="72" t="s">
        <v>155</v>
      </c>
      <c r="I11561" s="72" t="s">
        <v>16</v>
      </c>
      <c r="J11561" s="72" t="s">
        <v>18</v>
      </c>
      <c r="K11561" s="72" t="s">
        <v>33</v>
      </c>
      <c r="L11561" s="72" t="s">
        <v>187</v>
      </c>
      <c r="M11561" s="72"/>
    </row>
    <row r="11562" spans="2:13" x14ac:dyDescent="0.25">
      <c r="B11562" s="72" t="s">
        <v>143</v>
      </c>
      <c r="C11562" s="72" t="s">
        <v>144</v>
      </c>
      <c r="D11562" s="72" t="s">
        <v>12</v>
      </c>
      <c r="E11562" s="72" t="s">
        <v>209</v>
      </c>
      <c r="F11562" s="73">
        <v>567073</v>
      </c>
      <c r="G11562" s="72" t="s">
        <v>14</v>
      </c>
      <c r="H11562" s="72" t="s">
        <v>15</v>
      </c>
      <c r="I11562" s="72" t="s">
        <v>16</v>
      </c>
      <c r="J11562" s="72" t="s">
        <v>18</v>
      </c>
      <c r="K11562" s="72" t="s">
        <v>33</v>
      </c>
      <c r="L11562" s="72" t="s">
        <v>537</v>
      </c>
      <c r="M11562" s="72" t="s">
        <v>159</v>
      </c>
    </row>
    <row r="11563" spans="2:13" x14ac:dyDescent="0.25">
      <c r="B11563" s="72" t="s">
        <v>143</v>
      </c>
      <c r="C11563" s="72" t="s">
        <v>144</v>
      </c>
      <c r="D11563" s="72" t="s">
        <v>12</v>
      </c>
      <c r="E11563" s="72" t="s">
        <v>227</v>
      </c>
      <c r="F11563" s="73">
        <v>60424</v>
      </c>
      <c r="G11563" s="72" t="s">
        <v>14</v>
      </c>
      <c r="H11563" s="72" t="s">
        <v>15</v>
      </c>
      <c r="I11563" s="72" t="s">
        <v>136</v>
      </c>
      <c r="J11563" s="72" t="s">
        <v>18</v>
      </c>
      <c r="K11563" s="72" t="s">
        <v>184</v>
      </c>
      <c r="L11563" s="72" t="s">
        <v>317</v>
      </c>
      <c r="M11563" s="72" t="s">
        <v>191</v>
      </c>
    </row>
    <row r="11564" spans="2:13" x14ac:dyDescent="0.25">
      <c r="B11564" s="72" t="s">
        <v>143</v>
      </c>
      <c r="C11564" s="72" t="s">
        <v>144</v>
      </c>
      <c r="D11564" s="72" t="s">
        <v>12</v>
      </c>
      <c r="E11564" s="72" t="s">
        <v>242</v>
      </c>
      <c r="F11564" s="73">
        <v>-5934</v>
      </c>
      <c r="G11564" s="72" t="s">
        <v>14</v>
      </c>
      <c r="H11564" s="72" t="s">
        <v>155</v>
      </c>
      <c r="I11564" s="72" t="s">
        <v>16</v>
      </c>
      <c r="J11564" s="72" t="s">
        <v>18</v>
      </c>
      <c r="K11564" s="72" t="s">
        <v>33</v>
      </c>
      <c r="L11564" s="72" t="s">
        <v>420</v>
      </c>
      <c r="M11564" s="72"/>
    </row>
    <row r="11565" spans="2:13" x14ac:dyDescent="0.25">
      <c r="B11565" s="72" t="s">
        <v>143</v>
      </c>
      <c r="C11565" s="72" t="s">
        <v>144</v>
      </c>
      <c r="D11565" s="72" t="s">
        <v>12</v>
      </c>
      <c r="E11565" s="72" t="s">
        <v>282</v>
      </c>
      <c r="F11565" s="73">
        <v>-2822</v>
      </c>
      <c r="G11565" s="72" t="s">
        <v>14</v>
      </c>
      <c r="H11565" s="72" t="s">
        <v>15</v>
      </c>
      <c r="I11565" s="72" t="s">
        <v>16</v>
      </c>
      <c r="J11565" s="72" t="s">
        <v>18</v>
      </c>
      <c r="K11565" s="72" t="s">
        <v>214</v>
      </c>
      <c r="L11565" s="72" t="s">
        <v>502</v>
      </c>
      <c r="M11565" s="72"/>
    </row>
    <row r="11566" spans="2:13" x14ac:dyDescent="0.25">
      <c r="B11566" s="72" t="s">
        <v>143</v>
      </c>
      <c r="C11566" s="72" t="s">
        <v>144</v>
      </c>
      <c r="D11566" s="72" t="s">
        <v>12</v>
      </c>
      <c r="E11566" s="72" t="s">
        <v>292</v>
      </c>
      <c r="F11566" s="73">
        <v>1096916</v>
      </c>
      <c r="G11566" s="72" t="s">
        <v>14</v>
      </c>
      <c r="H11566" s="72" t="s">
        <v>155</v>
      </c>
      <c r="I11566" s="72" t="s">
        <v>16</v>
      </c>
      <c r="J11566" s="72" t="s">
        <v>18</v>
      </c>
      <c r="K11566" s="72" t="s">
        <v>33</v>
      </c>
      <c r="L11566" s="72" t="s">
        <v>429</v>
      </c>
      <c r="M11566" s="72" t="s">
        <v>601</v>
      </c>
    </row>
    <row r="11567" spans="2:13" x14ac:dyDescent="0.25">
      <c r="B11567" s="72" t="s">
        <v>143</v>
      </c>
      <c r="C11567" s="72" t="s">
        <v>144</v>
      </c>
      <c r="D11567" s="72" t="s">
        <v>12</v>
      </c>
      <c r="E11567" s="72" t="s">
        <v>177</v>
      </c>
      <c r="F11567" s="73">
        <v>2487</v>
      </c>
      <c r="G11567" s="72" t="s">
        <v>14</v>
      </c>
      <c r="H11567" s="72" t="s">
        <v>155</v>
      </c>
      <c r="I11567" s="72" t="s">
        <v>16</v>
      </c>
      <c r="J11567" s="72" t="s">
        <v>18</v>
      </c>
      <c r="K11567" s="72" t="s">
        <v>33</v>
      </c>
      <c r="L11567" s="72" t="s">
        <v>826</v>
      </c>
      <c r="M11567" s="72"/>
    </row>
    <row r="11568" spans="2:13" x14ac:dyDescent="0.25">
      <c r="B11568" s="72" t="s">
        <v>143</v>
      </c>
      <c r="C11568" s="72" t="s">
        <v>144</v>
      </c>
      <c r="D11568" s="72" t="s">
        <v>12</v>
      </c>
      <c r="E11568" s="72" t="s">
        <v>199</v>
      </c>
      <c r="F11568" s="73">
        <v>3117</v>
      </c>
      <c r="G11568" s="72" t="s">
        <v>14</v>
      </c>
      <c r="H11568" s="72" t="s">
        <v>15</v>
      </c>
      <c r="I11568" s="72" t="s">
        <v>136</v>
      </c>
      <c r="J11568" s="72" t="s">
        <v>18</v>
      </c>
      <c r="K11568" s="72" t="s">
        <v>147</v>
      </c>
      <c r="L11568" s="72" t="s">
        <v>327</v>
      </c>
      <c r="M11568" s="72"/>
    </row>
    <row r="11569" spans="2:13" x14ac:dyDescent="0.25">
      <c r="B11569" s="72" t="s">
        <v>143</v>
      </c>
      <c r="C11569" s="72" t="s">
        <v>144</v>
      </c>
      <c r="D11569" s="72" t="s">
        <v>12</v>
      </c>
      <c r="E11569" s="72" t="s">
        <v>152</v>
      </c>
      <c r="F11569" s="73">
        <v>-255</v>
      </c>
      <c r="G11569" s="72" t="s">
        <v>14</v>
      </c>
      <c r="H11569" s="72" t="s">
        <v>15</v>
      </c>
      <c r="I11569" s="72" t="s">
        <v>16</v>
      </c>
      <c r="J11569" s="72" t="s">
        <v>18</v>
      </c>
      <c r="K11569" s="72" t="s">
        <v>24</v>
      </c>
      <c r="L11569" s="72" t="s">
        <v>664</v>
      </c>
      <c r="M11569" s="72"/>
    </row>
    <row r="11570" spans="2:13" x14ac:dyDescent="0.25">
      <c r="B11570" s="72" t="s">
        <v>143</v>
      </c>
      <c r="C11570" s="72" t="s">
        <v>144</v>
      </c>
      <c r="D11570" s="72" t="s">
        <v>12</v>
      </c>
      <c r="E11570" s="72" t="s">
        <v>188</v>
      </c>
      <c r="F11570" s="73">
        <v>5734514</v>
      </c>
      <c r="G11570" s="72" t="s">
        <v>14</v>
      </c>
      <c r="H11570" s="72" t="s">
        <v>155</v>
      </c>
      <c r="I11570" s="72" t="s">
        <v>16</v>
      </c>
      <c r="J11570" s="72" t="s">
        <v>18</v>
      </c>
      <c r="K11570" s="72" t="s">
        <v>33</v>
      </c>
      <c r="L11570" s="72" t="s">
        <v>179</v>
      </c>
      <c r="M11570" s="72" t="s">
        <v>191</v>
      </c>
    </row>
    <row r="11571" spans="2:13" x14ac:dyDescent="0.25">
      <c r="B11571" s="72" t="s">
        <v>143</v>
      </c>
      <c r="C11571" s="72" t="s">
        <v>144</v>
      </c>
      <c r="D11571" s="72" t="s">
        <v>12</v>
      </c>
      <c r="E11571" s="72" t="s">
        <v>197</v>
      </c>
      <c r="F11571" s="73">
        <v>22198</v>
      </c>
      <c r="G11571" s="72" t="s">
        <v>14</v>
      </c>
      <c r="H11571" s="72" t="s">
        <v>15</v>
      </c>
      <c r="I11571" s="72" t="s">
        <v>16</v>
      </c>
      <c r="J11571" s="72" t="s">
        <v>18</v>
      </c>
      <c r="K11571" s="72" t="s">
        <v>267</v>
      </c>
      <c r="L11571" s="72" t="s">
        <v>308</v>
      </c>
      <c r="M11571" s="72" t="s">
        <v>191</v>
      </c>
    </row>
    <row r="11572" spans="2:13" x14ac:dyDescent="0.25">
      <c r="B11572" s="72" t="s">
        <v>143</v>
      </c>
      <c r="C11572" s="72" t="s">
        <v>144</v>
      </c>
      <c r="D11572" s="72" t="s">
        <v>12</v>
      </c>
      <c r="E11572" s="72" t="s">
        <v>697</v>
      </c>
      <c r="F11572" s="73">
        <v>147427</v>
      </c>
      <c r="G11572" s="72" t="s">
        <v>14</v>
      </c>
      <c r="H11572" s="72" t="s">
        <v>15</v>
      </c>
      <c r="I11572" s="72" t="s">
        <v>16</v>
      </c>
      <c r="J11572" s="72" t="s">
        <v>18</v>
      </c>
      <c r="K11572" s="72" t="s">
        <v>147</v>
      </c>
      <c r="L11572" s="72" t="s">
        <v>158</v>
      </c>
      <c r="M11572" s="72"/>
    </row>
    <row r="11573" spans="2:13" x14ac:dyDescent="0.25">
      <c r="B11573" s="72" t="s">
        <v>143</v>
      </c>
      <c r="C11573" s="72" t="s">
        <v>144</v>
      </c>
      <c r="D11573" s="72" t="s">
        <v>12</v>
      </c>
      <c r="E11573" s="72" t="s">
        <v>181</v>
      </c>
      <c r="F11573" s="73">
        <v>-522</v>
      </c>
      <c r="G11573" s="72" t="s">
        <v>14</v>
      </c>
      <c r="H11573" s="72" t="s">
        <v>15</v>
      </c>
      <c r="I11573" s="72" t="s">
        <v>16</v>
      </c>
      <c r="J11573" s="72" t="s">
        <v>18</v>
      </c>
      <c r="K11573" s="72" t="s">
        <v>147</v>
      </c>
      <c r="L11573" s="72" t="s">
        <v>580</v>
      </c>
      <c r="M11573" s="72"/>
    </row>
    <row r="11574" spans="2:13" x14ac:dyDescent="0.25">
      <c r="B11574" s="72" t="s">
        <v>143</v>
      </c>
      <c r="C11574" s="72" t="s">
        <v>144</v>
      </c>
      <c r="D11574" s="72" t="s">
        <v>12</v>
      </c>
      <c r="E11574" s="72" t="s">
        <v>240</v>
      </c>
      <c r="F11574" s="73">
        <v>-77398</v>
      </c>
      <c r="G11574" s="72" t="s">
        <v>14</v>
      </c>
      <c r="H11574" s="72" t="s">
        <v>15</v>
      </c>
      <c r="I11574" s="72" t="s">
        <v>16</v>
      </c>
      <c r="J11574" s="72" t="s">
        <v>18</v>
      </c>
      <c r="K11574" s="72" t="s">
        <v>184</v>
      </c>
      <c r="L11574" s="72" t="s">
        <v>230</v>
      </c>
      <c r="M11574" s="72"/>
    </row>
    <row r="11575" spans="2:13" x14ac:dyDescent="0.25">
      <c r="B11575" s="72" t="s">
        <v>143</v>
      </c>
      <c r="C11575" s="72" t="s">
        <v>144</v>
      </c>
      <c r="D11575" s="72" t="s">
        <v>12</v>
      </c>
      <c r="E11575" s="72" t="s">
        <v>562</v>
      </c>
      <c r="F11575" s="73">
        <v>46213</v>
      </c>
      <c r="G11575" s="72" t="s">
        <v>14</v>
      </c>
      <c r="H11575" s="72" t="s">
        <v>15</v>
      </c>
      <c r="I11575" s="72" t="s">
        <v>16</v>
      </c>
      <c r="J11575" s="72" t="s">
        <v>18</v>
      </c>
      <c r="K11575" s="72" t="s">
        <v>21</v>
      </c>
      <c r="L11575" s="72" t="s">
        <v>272</v>
      </c>
      <c r="M11575" s="72" t="s">
        <v>337</v>
      </c>
    </row>
    <row r="11576" spans="2:13" x14ac:dyDescent="0.25">
      <c r="B11576" s="72" t="s">
        <v>143</v>
      </c>
      <c r="C11576" s="72" t="s">
        <v>144</v>
      </c>
      <c r="D11576" s="72" t="s">
        <v>12</v>
      </c>
      <c r="E11576" s="72" t="s">
        <v>349</v>
      </c>
      <c r="F11576" s="73">
        <v>133326</v>
      </c>
      <c r="G11576" s="72" t="s">
        <v>14</v>
      </c>
      <c r="H11576" s="72" t="s">
        <v>155</v>
      </c>
      <c r="I11576" s="72" t="s">
        <v>16</v>
      </c>
      <c r="J11576" s="72" t="s">
        <v>18</v>
      </c>
      <c r="K11576" s="72" t="s">
        <v>33</v>
      </c>
      <c r="L11576" s="72" t="s">
        <v>221</v>
      </c>
      <c r="M11576" s="72" t="s">
        <v>337</v>
      </c>
    </row>
    <row r="11577" spans="2:13" x14ac:dyDescent="0.25">
      <c r="B11577" s="72" t="s">
        <v>143</v>
      </c>
      <c r="C11577" s="72" t="s">
        <v>144</v>
      </c>
      <c r="D11577" s="72" t="s">
        <v>12</v>
      </c>
      <c r="E11577" s="72" t="s">
        <v>209</v>
      </c>
      <c r="F11577" s="73">
        <v>1243730</v>
      </c>
      <c r="G11577" s="72" t="s">
        <v>14</v>
      </c>
      <c r="H11577" s="72" t="s">
        <v>155</v>
      </c>
      <c r="I11577" s="72" t="s">
        <v>16</v>
      </c>
      <c r="J11577" s="72" t="s">
        <v>18</v>
      </c>
      <c r="K11577" s="72" t="s">
        <v>267</v>
      </c>
      <c r="L11577" s="72" t="s">
        <v>268</v>
      </c>
      <c r="M11577" s="72" t="s">
        <v>203</v>
      </c>
    </row>
    <row r="11578" spans="2:13" x14ac:dyDescent="0.25">
      <c r="B11578" s="72" t="s">
        <v>143</v>
      </c>
      <c r="C11578" s="72" t="s">
        <v>144</v>
      </c>
      <c r="D11578" s="72" t="s">
        <v>12</v>
      </c>
      <c r="E11578" s="72" t="s">
        <v>282</v>
      </c>
      <c r="F11578" s="73">
        <v>-4622</v>
      </c>
      <c r="G11578" s="72" t="s">
        <v>14</v>
      </c>
      <c r="H11578" s="72" t="s">
        <v>15</v>
      </c>
      <c r="I11578" s="72" t="s">
        <v>16</v>
      </c>
      <c r="J11578" s="72" t="s">
        <v>18</v>
      </c>
      <c r="K11578" s="72" t="s">
        <v>33</v>
      </c>
      <c r="L11578" s="72" t="s">
        <v>277</v>
      </c>
      <c r="M11578" s="72"/>
    </row>
    <row r="11579" spans="2:13" x14ac:dyDescent="0.25">
      <c r="B11579" s="72" t="s">
        <v>143</v>
      </c>
      <c r="C11579" s="72" t="s">
        <v>144</v>
      </c>
      <c r="D11579" s="72" t="s">
        <v>12</v>
      </c>
      <c r="E11579" s="72" t="s">
        <v>229</v>
      </c>
      <c r="F11579" s="73">
        <v>-293</v>
      </c>
      <c r="G11579" s="72" t="s">
        <v>14</v>
      </c>
      <c r="H11579" s="72" t="s">
        <v>155</v>
      </c>
      <c r="I11579" s="72" t="s">
        <v>16</v>
      </c>
      <c r="J11579" s="72" t="s">
        <v>18</v>
      </c>
      <c r="K11579" s="72" t="s">
        <v>33</v>
      </c>
      <c r="L11579" s="72" t="s">
        <v>294</v>
      </c>
      <c r="M11579" s="72"/>
    </row>
    <row r="11580" spans="2:13" x14ac:dyDescent="0.25">
      <c r="B11580" s="72" t="s">
        <v>143</v>
      </c>
      <c r="C11580" s="72" t="s">
        <v>144</v>
      </c>
      <c r="D11580" s="72" t="s">
        <v>12</v>
      </c>
      <c r="E11580" s="72" t="s">
        <v>199</v>
      </c>
      <c r="F11580" s="73">
        <v>2044</v>
      </c>
      <c r="G11580" s="72" t="s">
        <v>14</v>
      </c>
      <c r="H11580" s="72" t="s">
        <v>155</v>
      </c>
      <c r="I11580" s="72" t="s">
        <v>16</v>
      </c>
      <c r="J11580" s="72" t="s">
        <v>18</v>
      </c>
      <c r="K11580" s="72" t="s">
        <v>147</v>
      </c>
      <c r="L11580" s="72" t="s">
        <v>626</v>
      </c>
      <c r="M11580" s="72"/>
    </row>
    <row r="11581" spans="2:13" x14ac:dyDescent="0.25">
      <c r="B11581" s="72" t="s">
        <v>143</v>
      </c>
      <c r="C11581" s="72" t="s">
        <v>144</v>
      </c>
      <c r="D11581" s="72" t="s">
        <v>12</v>
      </c>
      <c r="E11581" s="72" t="s">
        <v>227</v>
      </c>
      <c r="F11581" s="73">
        <v>2770280</v>
      </c>
      <c r="G11581" s="72" t="s">
        <v>14</v>
      </c>
      <c r="H11581" s="72" t="s">
        <v>15</v>
      </c>
      <c r="I11581" s="72" t="s">
        <v>16</v>
      </c>
      <c r="J11581" s="72" t="s">
        <v>18</v>
      </c>
      <c r="K11581" s="72" t="s">
        <v>184</v>
      </c>
      <c r="L11581" s="72" t="s">
        <v>222</v>
      </c>
      <c r="M11581" s="72" t="s">
        <v>163</v>
      </c>
    </row>
    <row r="11582" spans="2:13" x14ac:dyDescent="0.25">
      <c r="B11582" s="72" t="s">
        <v>143</v>
      </c>
      <c r="C11582" s="72" t="s">
        <v>144</v>
      </c>
      <c r="D11582" s="72" t="s">
        <v>12</v>
      </c>
      <c r="E11582" s="72" t="s">
        <v>177</v>
      </c>
      <c r="F11582" s="73">
        <v>75083</v>
      </c>
      <c r="G11582" s="72" t="s">
        <v>14</v>
      </c>
      <c r="H11582" s="72" t="s">
        <v>15</v>
      </c>
      <c r="I11582" s="72" t="s">
        <v>16</v>
      </c>
      <c r="J11582" s="72" t="s">
        <v>18</v>
      </c>
      <c r="K11582" s="72" t="s">
        <v>33</v>
      </c>
      <c r="L11582" s="72" t="s">
        <v>737</v>
      </c>
      <c r="M11582" s="72"/>
    </row>
    <row r="11583" spans="2:13" x14ac:dyDescent="0.25">
      <c r="B11583" s="72" t="s">
        <v>143</v>
      </c>
      <c r="C11583" s="72" t="s">
        <v>144</v>
      </c>
      <c r="D11583" s="72" t="s">
        <v>12</v>
      </c>
      <c r="E11583" s="72" t="s">
        <v>229</v>
      </c>
      <c r="F11583" s="73">
        <v>-115901</v>
      </c>
      <c r="G11583" s="72" t="s">
        <v>14</v>
      </c>
      <c r="H11583" s="72" t="s">
        <v>15</v>
      </c>
      <c r="I11583" s="72" t="s">
        <v>16</v>
      </c>
      <c r="J11583" s="72" t="s">
        <v>18</v>
      </c>
      <c r="K11583" s="72" t="s">
        <v>24</v>
      </c>
      <c r="L11583" s="72" t="s">
        <v>676</v>
      </c>
      <c r="M11583" s="72"/>
    </row>
    <row r="11584" spans="2:13" x14ac:dyDescent="0.25">
      <c r="B11584" s="72" t="s">
        <v>143</v>
      </c>
      <c r="C11584" s="72" t="s">
        <v>144</v>
      </c>
      <c r="D11584" s="72" t="s">
        <v>12</v>
      </c>
      <c r="E11584" s="72" t="s">
        <v>219</v>
      </c>
      <c r="F11584" s="73">
        <v>237048</v>
      </c>
      <c r="G11584" s="72" t="s">
        <v>14</v>
      </c>
      <c r="H11584" s="72" t="s">
        <v>15</v>
      </c>
      <c r="I11584" s="72" t="s">
        <v>16</v>
      </c>
      <c r="J11584" s="72" t="s">
        <v>18</v>
      </c>
      <c r="K11584" s="72" t="s">
        <v>267</v>
      </c>
      <c r="L11584" s="72" t="s">
        <v>565</v>
      </c>
      <c r="M11584" s="72"/>
    </row>
    <row r="11585" spans="2:13" x14ac:dyDescent="0.25">
      <c r="B11585" s="72" t="s">
        <v>143</v>
      </c>
      <c r="C11585" s="72" t="s">
        <v>144</v>
      </c>
      <c r="D11585" s="72" t="s">
        <v>12</v>
      </c>
      <c r="E11585" s="72" t="s">
        <v>177</v>
      </c>
      <c r="F11585" s="73">
        <v>27480</v>
      </c>
      <c r="G11585" s="72" t="s">
        <v>14</v>
      </c>
      <c r="H11585" s="72" t="s">
        <v>15</v>
      </c>
      <c r="I11585" s="72" t="s">
        <v>16</v>
      </c>
      <c r="J11585" s="72" t="s">
        <v>18</v>
      </c>
      <c r="K11585" s="72" t="s">
        <v>214</v>
      </c>
      <c r="L11585" s="72" t="s">
        <v>726</v>
      </c>
      <c r="M11585" s="72"/>
    </row>
    <row r="11586" spans="2:13" x14ac:dyDescent="0.25">
      <c r="B11586" s="72" t="s">
        <v>143</v>
      </c>
      <c r="C11586" s="72" t="s">
        <v>144</v>
      </c>
      <c r="D11586" s="72" t="s">
        <v>12</v>
      </c>
      <c r="E11586" s="72" t="s">
        <v>175</v>
      </c>
      <c r="F11586" s="73">
        <v>-161295</v>
      </c>
      <c r="G11586" s="72" t="s">
        <v>14</v>
      </c>
      <c r="H11586" s="72" t="s">
        <v>15</v>
      </c>
      <c r="I11586" s="72" t="s">
        <v>16</v>
      </c>
      <c r="J11586" s="72" t="s">
        <v>18</v>
      </c>
      <c r="K11586" s="72" t="s">
        <v>214</v>
      </c>
      <c r="L11586" s="72" t="s">
        <v>560</v>
      </c>
      <c r="M11586" s="72"/>
    </row>
    <row r="11587" spans="2:13" x14ac:dyDescent="0.25">
      <c r="B11587" s="72" t="s">
        <v>143</v>
      </c>
      <c r="C11587" s="72" t="s">
        <v>144</v>
      </c>
      <c r="D11587" s="72" t="s">
        <v>12</v>
      </c>
      <c r="E11587" s="72" t="s">
        <v>282</v>
      </c>
      <c r="F11587" s="73">
        <v>-1033</v>
      </c>
      <c r="G11587" s="72" t="s">
        <v>14</v>
      </c>
      <c r="H11587" s="72" t="s">
        <v>155</v>
      </c>
      <c r="I11587" s="72" t="s">
        <v>16</v>
      </c>
      <c r="J11587" s="72" t="s">
        <v>18</v>
      </c>
      <c r="K11587" s="72" t="s">
        <v>33</v>
      </c>
      <c r="L11587" s="72" t="s">
        <v>624</v>
      </c>
      <c r="M11587" s="72"/>
    </row>
    <row r="11588" spans="2:13" x14ac:dyDescent="0.25">
      <c r="B11588" s="72" t="s">
        <v>143</v>
      </c>
      <c r="C11588" s="72" t="s">
        <v>144</v>
      </c>
      <c r="D11588" s="72" t="s">
        <v>12</v>
      </c>
      <c r="E11588" s="72" t="s">
        <v>181</v>
      </c>
      <c r="F11588" s="73">
        <v>-60</v>
      </c>
      <c r="G11588" s="72" t="s">
        <v>14</v>
      </c>
      <c r="H11588" s="72" t="s">
        <v>155</v>
      </c>
      <c r="I11588" s="72" t="s">
        <v>16</v>
      </c>
      <c r="J11588" s="72" t="s">
        <v>18</v>
      </c>
      <c r="K11588" s="72" t="s">
        <v>147</v>
      </c>
      <c r="L11588" s="72" t="s">
        <v>411</v>
      </c>
      <c r="M11588" s="72"/>
    </row>
    <row r="11589" spans="2:13" x14ac:dyDescent="0.25">
      <c r="B11589" s="72" t="s">
        <v>143</v>
      </c>
      <c r="C11589" s="72" t="s">
        <v>144</v>
      </c>
      <c r="D11589" s="72" t="s">
        <v>12</v>
      </c>
      <c r="E11589" s="72" t="s">
        <v>227</v>
      </c>
      <c r="F11589" s="73">
        <v>78340</v>
      </c>
      <c r="G11589" s="72" t="s">
        <v>14</v>
      </c>
      <c r="H11589" s="72" t="s">
        <v>15</v>
      </c>
      <c r="I11589" s="72" t="s">
        <v>16</v>
      </c>
      <c r="J11589" s="72" t="s">
        <v>18</v>
      </c>
      <c r="K11589" s="72" t="s">
        <v>189</v>
      </c>
      <c r="L11589" s="72" t="s">
        <v>685</v>
      </c>
      <c r="M11589" s="72" t="s">
        <v>191</v>
      </c>
    </row>
    <row r="11590" spans="2:13" x14ac:dyDescent="0.25">
      <c r="B11590" s="72" t="s">
        <v>143</v>
      </c>
      <c r="C11590" s="72" t="s">
        <v>144</v>
      </c>
      <c r="D11590" s="72" t="s">
        <v>12</v>
      </c>
      <c r="E11590" s="72" t="s">
        <v>282</v>
      </c>
      <c r="F11590" s="73">
        <v>-756</v>
      </c>
      <c r="G11590" s="72" t="s">
        <v>14</v>
      </c>
      <c r="H11590" s="72" t="s">
        <v>15</v>
      </c>
      <c r="I11590" s="72" t="s">
        <v>16</v>
      </c>
      <c r="J11590" s="72" t="s">
        <v>18</v>
      </c>
      <c r="K11590" s="72" t="s">
        <v>24</v>
      </c>
      <c r="L11590" s="72" t="s">
        <v>28</v>
      </c>
      <c r="M11590" s="72"/>
    </row>
    <row r="11591" spans="2:13" x14ac:dyDescent="0.25">
      <c r="B11591" s="72" t="s">
        <v>143</v>
      </c>
      <c r="C11591" s="72" t="s">
        <v>144</v>
      </c>
      <c r="D11591" s="72" t="s">
        <v>12</v>
      </c>
      <c r="E11591" s="72" t="s">
        <v>237</v>
      </c>
      <c r="F11591" s="73">
        <v>24114</v>
      </c>
      <c r="G11591" s="72" t="s">
        <v>14</v>
      </c>
      <c r="H11591" s="72" t="s">
        <v>15</v>
      </c>
      <c r="I11591" s="72" t="s">
        <v>16</v>
      </c>
      <c r="J11591" s="72" t="s">
        <v>18</v>
      </c>
      <c r="K11591" s="72" t="s">
        <v>147</v>
      </c>
      <c r="L11591" s="72" t="s">
        <v>437</v>
      </c>
      <c r="M11591" s="72" t="s">
        <v>248</v>
      </c>
    </row>
    <row r="11592" spans="2:13" x14ac:dyDescent="0.25">
      <c r="B11592" s="72" t="s">
        <v>143</v>
      </c>
      <c r="C11592" s="72" t="s">
        <v>144</v>
      </c>
      <c r="D11592" s="72" t="s">
        <v>12</v>
      </c>
      <c r="E11592" s="72" t="s">
        <v>145</v>
      </c>
      <c r="F11592" s="73">
        <v>-5</v>
      </c>
      <c r="G11592" s="72" t="s">
        <v>14</v>
      </c>
      <c r="H11592" s="72" t="s">
        <v>15</v>
      </c>
      <c r="I11592" s="72" t="s">
        <v>16</v>
      </c>
      <c r="J11592" s="72" t="s">
        <v>18</v>
      </c>
      <c r="K11592" s="72" t="s">
        <v>33</v>
      </c>
      <c r="L11592" s="72" t="s">
        <v>286</v>
      </c>
      <c r="M11592" s="72"/>
    </row>
    <row r="11593" spans="2:13" x14ac:dyDescent="0.25">
      <c r="B11593" s="72" t="s">
        <v>143</v>
      </c>
      <c r="C11593" s="72" t="s">
        <v>144</v>
      </c>
      <c r="D11593" s="72" t="s">
        <v>12</v>
      </c>
      <c r="E11593" s="72" t="s">
        <v>227</v>
      </c>
      <c r="F11593" s="73">
        <v>257</v>
      </c>
      <c r="G11593" s="72" t="s">
        <v>14</v>
      </c>
      <c r="H11593" s="72" t="s">
        <v>15</v>
      </c>
      <c r="I11593" s="72" t="s">
        <v>16</v>
      </c>
      <c r="J11593" s="72" t="s">
        <v>18</v>
      </c>
      <c r="K11593" s="72" t="s">
        <v>24</v>
      </c>
      <c r="L11593" s="72" t="s">
        <v>470</v>
      </c>
      <c r="M11593" s="72" t="s">
        <v>172</v>
      </c>
    </row>
    <row r="11594" spans="2:13" x14ac:dyDescent="0.25">
      <c r="B11594" s="72" t="s">
        <v>143</v>
      </c>
      <c r="C11594" s="72" t="s">
        <v>144</v>
      </c>
      <c r="D11594" s="72" t="s">
        <v>12</v>
      </c>
      <c r="E11594" s="72" t="s">
        <v>219</v>
      </c>
      <c r="F11594" s="73">
        <v>2679</v>
      </c>
      <c r="G11594" s="72" t="s">
        <v>14</v>
      </c>
      <c r="H11594" s="72" t="s">
        <v>155</v>
      </c>
      <c r="I11594" s="72" t="s">
        <v>16</v>
      </c>
      <c r="J11594" s="72" t="s">
        <v>18</v>
      </c>
      <c r="K11594" s="72" t="s">
        <v>33</v>
      </c>
      <c r="L11594" s="72" t="s">
        <v>686</v>
      </c>
      <c r="M11594" s="72"/>
    </row>
    <row r="11595" spans="2:13" x14ac:dyDescent="0.25">
      <c r="B11595" s="72" t="s">
        <v>143</v>
      </c>
      <c r="C11595" s="72" t="s">
        <v>144</v>
      </c>
      <c r="D11595" s="72" t="s">
        <v>12</v>
      </c>
      <c r="E11595" s="72" t="s">
        <v>188</v>
      </c>
      <c r="F11595" s="73">
        <v>404983</v>
      </c>
      <c r="G11595" s="72" t="s">
        <v>14</v>
      </c>
      <c r="H11595" s="72" t="s">
        <v>155</v>
      </c>
      <c r="I11595" s="72" t="s">
        <v>16</v>
      </c>
      <c r="J11595" s="72" t="s">
        <v>18</v>
      </c>
      <c r="K11595" s="72" t="s">
        <v>33</v>
      </c>
      <c r="L11595" s="72" t="s">
        <v>354</v>
      </c>
      <c r="M11595" s="72" t="s">
        <v>163</v>
      </c>
    </row>
    <row r="11596" spans="2:13" x14ac:dyDescent="0.25">
      <c r="B11596" s="72" t="s">
        <v>143</v>
      </c>
      <c r="C11596" s="72" t="s">
        <v>144</v>
      </c>
      <c r="D11596" s="72" t="s">
        <v>12</v>
      </c>
      <c r="E11596" s="72" t="s">
        <v>199</v>
      </c>
      <c r="F11596" s="73">
        <v>8006</v>
      </c>
      <c r="G11596" s="72" t="s">
        <v>14</v>
      </c>
      <c r="H11596" s="72" t="s">
        <v>15</v>
      </c>
      <c r="I11596" s="72" t="s">
        <v>16</v>
      </c>
      <c r="J11596" s="72" t="s">
        <v>18</v>
      </c>
      <c r="K11596" s="72" t="s">
        <v>267</v>
      </c>
      <c r="L11596" s="72" t="s">
        <v>641</v>
      </c>
      <c r="M11596" s="72"/>
    </row>
    <row r="11597" spans="2:13" x14ac:dyDescent="0.25">
      <c r="B11597" s="72" t="s">
        <v>143</v>
      </c>
      <c r="C11597" s="72" t="s">
        <v>144</v>
      </c>
      <c r="D11597" s="72" t="s">
        <v>12</v>
      </c>
      <c r="E11597" s="72" t="s">
        <v>188</v>
      </c>
      <c r="F11597" s="73">
        <v>235064</v>
      </c>
      <c r="G11597" s="72" t="s">
        <v>14</v>
      </c>
      <c r="H11597" s="72" t="s">
        <v>15</v>
      </c>
      <c r="I11597" s="72" t="s">
        <v>16</v>
      </c>
      <c r="J11597" s="72" t="s">
        <v>18</v>
      </c>
      <c r="K11597" s="72" t="s">
        <v>33</v>
      </c>
      <c r="L11597" s="72" t="s">
        <v>521</v>
      </c>
      <c r="M11597" s="72" t="s">
        <v>163</v>
      </c>
    </row>
    <row r="11598" spans="2:13" x14ac:dyDescent="0.25">
      <c r="B11598" s="72" t="s">
        <v>143</v>
      </c>
      <c r="C11598" s="72" t="s">
        <v>144</v>
      </c>
      <c r="D11598" s="72" t="s">
        <v>12</v>
      </c>
      <c r="E11598" s="72" t="s">
        <v>160</v>
      </c>
      <c r="F11598" s="73">
        <v>20112</v>
      </c>
      <c r="G11598" s="72" t="s">
        <v>14</v>
      </c>
      <c r="H11598" s="72" t="s">
        <v>155</v>
      </c>
      <c r="I11598" s="72" t="s">
        <v>16</v>
      </c>
      <c r="J11598" s="72" t="s">
        <v>18</v>
      </c>
      <c r="K11598" s="72" t="s">
        <v>267</v>
      </c>
      <c r="L11598" s="72" t="s">
        <v>659</v>
      </c>
      <c r="M11598" s="72" t="s">
        <v>248</v>
      </c>
    </row>
    <row r="11599" spans="2:13" x14ac:dyDescent="0.25">
      <c r="B11599" s="72" t="s">
        <v>143</v>
      </c>
      <c r="C11599" s="72" t="s">
        <v>144</v>
      </c>
      <c r="D11599" s="72" t="s">
        <v>12</v>
      </c>
      <c r="E11599" s="72" t="s">
        <v>177</v>
      </c>
      <c r="F11599" s="73">
        <v>2856</v>
      </c>
      <c r="G11599" s="72" t="s">
        <v>14</v>
      </c>
      <c r="H11599" s="72" t="s">
        <v>15</v>
      </c>
      <c r="I11599" s="72" t="s">
        <v>16</v>
      </c>
      <c r="J11599" s="72" t="s">
        <v>18</v>
      </c>
      <c r="K11599" s="72" t="s">
        <v>33</v>
      </c>
      <c r="L11599" s="72" t="s">
        <v>537</v>
      </c>
      <c r="M11599" s="72"/>
    </row>
    <row r="11600" spans="2:13" x14ac:dyDescent="0.25">
      <c r="B11600" s="72" t="s">
        <v>143</v>
      </c>
      <c r="C11600" s="72" t="s">
        <v>144</v>
      </c>
      <c r="D11600" s="72" t="s">
        <v>12</v>
      </c>
      <c r="E11600" s="72" t="s">
        <v>177</v>
      </c>
      <c r="F11600" s="73">
        <v>290452</v>
      </c>
      <c r="G11600" s="72" t="s">
        <v>14</v>
      </c>
      <c r="H11600" s="72" t="s">
        <v>15</v>
      </c>
      <c r="I11600" s="72" t="s">
        <v>16</v>
      </c>
      <c r="J11600" s="72" t="s">
        <v>18</v>
      </c>
      <c r="K11600" s="72" t="s">
        <v>205</v>
      </c>
      <c r="L11600" s="72" t="s">
        <v>662</v>
      </c>
      <c r="M11600" s="72"/>
    </row>
    <row r="11601" spans="2:13" x14ac:dyDescent="0.25">
      <c r="B11601" s="72" t="s">
        <v>143</v>
      </c>
      <c r="C11601" s="72" t="s">
        <v>144</v>
      </c>
      <c r="D11601" s="72" t="s">
        <v>12</v>
      </c>
      <c r="E11601" s="72" t="s">
        <v>383</v>
      </c>
      <c r="F11601" s="73">
        <v>77105</v>
      </c>
      <c r="G11601" s="72" t="s">
        <v>14</v>
      </c>
      <c r="H11601" s="72" t="s">
        <v>15</v>
      </c>
      <c r="I11601" s="72" t="s">
        <v>16</v>
      </c>
      <c r="J11601" s="72" t="s">
        <v>18</v>
      </c>
      <c r="K11601" s="72" t="s">
        <v>24</v>
      </c>
      <c r="L11601" s="72" t="s">
        <v>664</v>
      </c>
      <c r="M11601" s="72" t="s">
        <v>522</v>
      </c>
    </row>
    <row r="11602" spans="2:13" x14ac:dyDescent="0.25">
      <c r="B11602" s="72" t="s">
        <v>143</v>
      </c>
      <c r="C11602" s="72" t="s">
        <v>144</v>
      </c>
      <c r="D11602" s="72" t="s">
        <v>12</v>
      </c>
      <c r="E11602" s="72" t="s">
        <v>219</v>
      </c>
      <c r="F11602" s="73">
        <v>4</v>
      </c>
      <c r="G11602" s="72" t="s">
        <v>14</v>
      </c>
      <c r="H11602" s="72" t="s">
        <v>15</v>
      </c>
      <c r="I11602" s="72" t="s">
        <v>16</v>
      </c>
      <c r="J11602" s="72" t="s">
        <v>18</v>
      </c>
      <c r="K11602" s="72" t="s">
        <v>33</v>
      </c>
      <c r="L11602" s="72" t="s">
        <v>754</v>
      </c>
      <c r="M11602" s="72"/>
    </row>
    <row r="11603" spans="2:13" x14ac:dyDescent="0.25">
      <c r="B11603" s="72" t="s">
        <v>143</v>
      </c>
      <c r="C11603" s="72" t="s">
        <v>144</v>
      </c>
      <c r="D11603" s="72" t="s">
        <v>12</v>
      </c>
      <c r="E11603" s="72" t="s">
        <v>160</v>
      </c>
      <c r="F11603" s="73">
        <v>238017</v>
      </c>
      <c r="G11603" s="72" t="s">
        <v>14</v>
      </c>
      <c r="H11603" s="72" t="s">
        <v>15</v>
      </c>
      <c r="I11603" s="72" t="s">
        <v>16</v>
      </c>
      <c r="J11603" s="72" t="s">
        <v>18</v>
      </c>
      <c r="K11603" s="72" t="s">
        <v>147</v>
      </c>
      <c r="L11603" s="72" t="s">
        <v>444</v>
      </c>
      <c r="M11603" s="72" t="s">
        <v>248</v>
      </c>
    </row>
    <row r="11604" spans="2:13" x14ac:dyDescent="0.25">
      <c r="B11604" s="72" t="s">
        <v>143</v>
      </c>
      <c r="C11604" s="72" t="s">
        <v>144</v>
      </c>
      <c r="D11604" s="72" t="s">
        <v>12</v>
      </c>
      <c r="E11604" s="72" t="s">
        <v>177</v>
      </c>
      <c r="F11604" s="73">
        <v>730875</v>
      </c>
      <c r="G11604" s="72" t="s">
        <v>14</v>
      </c>
      <c r="H11604" s="72" t="s">
        <v>15</v>
      </c>
      <c r="I11604" s="72" t="s">
        <v>16</v>
      </c>
      <c r="J11604" s="72" t="s">
        <v>18</v>
      </c>
      <c r="K11604" s="72" t="s">
        <v>184</v>
      </c>
      <c r="L11604" s="72" t="s">
        <v>230</v>
      </c>
      <c r="M11604" s="72"/>
    </row>
    <row r="11605" spans="2:13" x14ac:dyDescent="0.25">
      <c r="B11605" s="72" t="s">
        <v>143</v>
      </c>
      <c r="C11605" s="72" t="s">
        <v>144</v>
      </c>
      <c r="D11605" s="72" t="s">
        <v>12</v>
      </c>
      <c r="E11605" s="72" t="s">
        <v>164</v>
      </c>
      <c r="F11605" s="73">
        <v>-288766</v>
      </c>
      <c r="G11605" s="72" t="s">
        <v>14</v>
      </c>
      <c r="H11605" s="72" t="s">
        <v>15</v>
      </c>
      <c r="I11605" s="72" t="s">
        <v>16</v>
      </c>
      <c r="J11605" s="72" t="s">
        <v>18</v>
      </c>
      <c r="K11605" s="72" t="s">
        <v>33</v>
      </c>
      <c r="L11605" s="72" t="s">
        <v>778</v>
      </c>
      <c r="M11605" s="72"/>
    </row>
    <row r="11606" spans="2:13" x14ac:dyDescent="0.25">
      <c r="B11606" s="72" t="s">
        <v>143</v>
      </c>
      <c r="C11606" s="72" t="s">
        <v>144</v>
      </c>
      <c r="D11606" s="72" t="s">
        <v>12</v>
      </c>
      <c r="E11606" s="72" t="s">
        <v>145</v>
      </c>
      <c r="F11606" s="73">
        <v>-1360</v>
      </c>
      <c r="G11606" s="72" t="s">
        <v>14</v>
      </c>
      <c r="H11606" s="72" t="s">
        <v>15</v>
      </c>
      <c r="I11606" s="72" t="s">
        <v>136</v>
      </c>
      <c r="J11606" s="72" t="s">
        <v>18</v>
      </c>
      <c r="K11606" s="72" t="s">
        <v>147</v>
      </c>
      <c r="L11606" s="72" t="s">
        <v>278</v>
      </c>
      <c r="M11606" s="72"/>
    </row>
    <row r="11607" spans="2:13" x14ac:dyDescent="0.25">
      <c r="B11607" s="72" t="s">
        <v>143</v>
      </c>
      <c r="C11607" s="72" t="s">
        <v>144</v>
      </c>
      <c r="D11607" s="72" t="s">
        <v>12</v>
      </c>
      <c r="E11607" s="72" t="s">
        <v>181</v>
      </c>
      <c r="F11607" s="73">
        <v>-123</v>
      </c>
      <c r="G11607" s="72" t="s">
        <v>14</v>
      </c>
      <c r="H11607" s="72" t="s">
        <v>15</v>
      </c>
      <c r="I11607" s="72" t="s">
        <v>16</v>
      </c>
      <c r="J11607" s="72" t="s">
        <v>18</v>
      </c>
      <c r="K11607" s="72" t="s">
        <v>147</v>
      </c>
      <c r="L11607" s="72" t="s">
        <v>275</v>
      </c>
      <c r="M11607" s="72"/>
    </row>
    <row r="11608" spans="2:13" x14ac:dyDescent="0.25">
      <c r="B11608" s="72" t="s">
        <v>143</v>
      </c>
      <c r="C11608" s="72" t="s">
        <v>144</v>
      </c>
      <c r="D11608" s="72" t="s">
        <v>12</v>
      </c>
      <c r="E11608" s="72" t="s">
        <v>197</v>
      </c>
      <c r="F11608" s="73">
        <v>1533484</v>
      </c>
      <c r="G11608" s="72" t="s">
        <v>14</v>
      </c>
      <c r="H11608" s="72" t="s">
        <v>155</v>
      </c>
      <c r="I11608" s="72" t="s">
        <v>16</v>
      </c>
      <c r="J11608" s="72" t="s">
        <v>18</v>
      </c>
      <c r="K11608" s="72" t="s">
        <v>33</v>
      </c>
      <c r="L11608" s="72" t="s">
        <v>485</v>
      </c>
      <c r="M11608" s="72" t="s">
        <v>191</v>
      </c>
    </row>
    <row r="11609" spans="2:13" x14ac:dyDescent="0.25">
      <c r="B11609" s="72" t="s">
        <v>143</v>
      </c>
      <c r="C11609" s="72" t="s">
        <v>144</v>
      </c>
      <c r="D11609" s="72" t="s">
        <v>12</v>
      </c>
      <c r="E11609" s="72" t="s">
        <v>157</v>
      </c>
      <c r="F11609" s="73">
        <v>8984137</v>
      </c>
      <c r="G11609" s="72" t="s">
        <v>14</v>
      </c>
      <c r="H11609" s="72" t="s">
        <v>15</v>
      </c>
      <c r="I11609" s="72" t="s">
        <v>16</v>
      </c>
      <c r="J11609" s="72" t="s">
        <v>18</v>
      </c>
      <c r="K11609" s="72" t="s">
        <v>168</v>
      </c>
      <c r="L11609" s="72" t="s">
        <v>591</v>
      </c>
      <c r="M11609" s="72" t="s">
        <v>337</v>
      </c>
    </row>
    <row r="11610" spans="2:13" x14ac:dyDescent="0.25">
      <c r="B11610" s="72" t="s">
        <v>143</v>
      </c>
      <c r="C11610" s="72" t="s">
        <v>144</v>
      </c>
      <c r="D11610" s="72" t="s">
        <v>12</v>
      </c>
      <c r="E11610" s="72" t="s">
        <v>175</v>
      </c>
      <c r="F11610" s="73">
        <v>-64</v>
      </c>
      <c r="G11610" s="72" t="s">
        <v>14</v>
      </c>
      <c r="H11610" s="72" t="s">
        <v>15</v>
      </c>
      <c r="I11610" s="72" t="s">
        <v>16</v>
      </c>
      <c r="J11610" s="72" t="s">
        <v>18</v>
      </c>
      <c r="K11610" s="72" t="s">
        <v>147</v>
      </c>
      <c r="L11610" s="72" t="s">
        <v>369</v>
      </c>
      <c r="M11610" s="72"/>
    </row>
    <row r="11611" spans="2:13" x14ac:dyDescent="0.25">
      <c r="B11611" s="72" t="s">
        <v>143</v>
      </c>
      <c r="C11611" s="72" t="s">
        <v>144</v>
      </c>
      <c r="D11611" s="72" t="s">
        <v>12</v>
      </c>
      <c r="E11611" s="72" t="s">
        <v>188</v>
      </c>
      <c r="F11611" s="73">
        <v>1281847</v>
      </c>
      <c r="G11611" s="72" t="s">
        <v>14</v>
      </c>
      <c r="H11611" s="72" t="s">
        <v>15</v>
      </c>
      <c r="I11611" s="72" t="s">
        <v>16</v>
      </c>
      <c r="J11611" s="72" t="s">
        <v>18</v>
      </c>
      <c r="K11611" s="72" t="s">
        <v>214</v>
      </c>
      <c r="L11611" s="72" t="s">
        <v>502</v>
      </c>
      <c r="M11611" s="72" t="s">
        <v>248</v>
      </c>
    </row>
    <row r="11612" spans="2:13" x14ac:dyDescent="0.25">
      <c r="B11612" s="72" t="s">
        <v>143</v>
      </c>
      <c r="C11612" s="72" t="s">
        <v>144</v>
      </c>
      <c r="D11612" s="72" t="s">
        <v>12</v>
      </c>
      <c r="E11612" s="72" t="s">
        <v>244</v>
      </c>
      <c r="F11612" s="73">
        <v>283762</v>
      </c>
      <c r="G11612" s="72" t="s">
        <v>14</v>
      </c>
      <c r="H11612" s="72" t="s">
        <v>15</v>
      </c>
      <c r="I11612" s="72" t="s">
        <v>16</v>
      </c>
      <c r="J11612" s="72" t="s">
        <v>18</v>
      </c>
      <c r="K11612" s="72" t="s">
        <v>168</v>
      </c>
      <c r="L11612" s="72" t="s">
        <v>298</v>
      </c>
      <c r="M11612" s="72" t="s">
        <v>186</v>
      </c>
    </row>
    <row r="11613" spans="2:13" x14ac:dyDescent="0.25">
      <c r="B11613" s="72" t="s">
        <v>143</v>
      </c>
      <c r="C11613" s="72" t="s">
        <v>144</v>
      </c>
      <c r="D11613" s="72" t="s">
        <v>12</v>
      </c>
      <c r="E11613" s="72" t="s">
        <v>219</v>
      </c>
      <c r="F11613" s="73">
        <v>200319</v>
      </c>
      <c r="G11613" s="72" t="s">
        <v>14</v>
      </c>
      <c r="H11613" s="72" t="s">
        <v>15</v>
      </c>
      <c r="I11613" s="72" t="s">
        <v>16</v>
      </c>
      <c r="J11613" s="72" t="s">
        <v>18</v>
      </c>
      <c r="K11613" s="72" t="s">
        <v>33</v>
      </c>
      <c r="L11613" s="72" t="s">
        <v>686</v>
      </c>
      <c r="M11613" s="72"/>
    </row>
    <row r="11614" spans="2:13" x14ac:dyDescent="0.25">
      <c r="B11614" s="72" t="s">
        <v>143</v>
      </c>
      <c r="C11614" s="72" t="s">
        <v>144</v>
      </c>
      <c r="D11614" s="72" t="s">
        <v>12</v>
      </c>
      <c r="E11614" s="72" t="s">
        <v>152</v>
      </c>
      <c r="F11614" s="73">
        <v>-1117</v>
      </c>
      <c r="G11614" s="72" t="s">
        <v>14</v>
      </c>
      <c r="H11614" s="72" t="s">
        <v>15</v>
      </c>
      <c r="I11614" s="72" t="s">
        <v>136</v>
      </c>
      <c r="J11614" s="72" t="s">
        <v>18</v>
      </c>
      <c r="K11614" s="72" t="s">
        <v>21</v>
      </c>
      <c r="L11614" s="72" t="s">
        <v>609</v>
      </c>
      <c r="M11614" s="72"/>
    </row>
    <row r="11615" spans="2:13" x14ac:dyDescent="0.25">
      <c r="B11615" s="72" t="s">
        <v>143</v>
      </c>
      <c r="C11615" s="72" t="s">
        <v>144</v>
      </c>
      <c r="D11615" s="72" t="s">
        <v>12</v>
      </c>
      <c r="E11615" s="72" t="s">
        <v>160</v>
      </c>
      <c r="F11615" s="73">
        <v>73418</v>
      </c>
      <c r="G11615" s="72" t="s">
        <v>14</v>
      </c>
      <c r="H11615" s="72" t="s">
        <v>15</v>
      </c>
      <c r="I11615" s="72" t="s">
        <v>16</v>
      </c>
      <c r="J11615" s="72" t="s">
        <v>18</v>
      </c>
      <c r="K11615" s="72" t="s">
        <v>24</v>
      </c>
      <c r="L11615" s="72" t="s">
        <v>40</v>
      </c>
      <c r="M11615" s="72" t="s">
        <v>151</v>
      </c>
    </row>
    <row r="11616" spans="2:13" x14ac:dyDescent="0.25">
      <c r="B11616" s="72" t="s">
        <v>143</v>
      </c>
      <c r="C11616" s="72" t="s">
        <v>144</v>
      </c>
      <c r="D11616" s="72" t="s">
        <v>12</v>
      </c>
      <c r="E11616" s="72" t="s">
        <v>282</v>
      </c>
      <c r="F11616" s="73">
        <v>-49</v>
      </c>
      <c r="G11616" s="72" t="s">
        <v>14</v>
      </c>
      <c r="H11616" s="72" t="s">
        <v>155</v>
      </c>
      <c r="I11616" s="72" t="s">
        <v>16</v>
      </c>
      <c r="J11616" s="72" t="s">
        <v>18</v>
      </c>
      <c r="K11616" s="72" t="s">
        <v>33</v>
      </c>
      <c r="L11616" s="72" t="s">
        <v>521</v>
      </c>
      <c r="M11616" s="72"/>
    </row>
    <row r="11617" spans="2:13" x14ac:dyDescent="0.25">
      <c r="B11617" s="72" t="s">
        <v>143</v>
      </c>
      <c r="C11617" s="72" t="s">
        <v>144</v>
      </c>
      <c r="D11617" s="72" t="s">
        <v>12</v>
      </c>
      <c r="E11617" s="72" t="s">
        <v>282</v>
      </c>
      <c r="F11617" s="73">
        <v>-26</v>
      </c>
      <c r="G11617" s="72" t="s">
        <v>14</v>
      </c>
      <c r="H11617" s="72" t="s">
        <v>15</v>
      </c>
      <c r="I11617" s="72" t="s">
        <v>16</v>
      </c>
      <c r="J11617" s="72" t="s">
        <v>18</v>
      </c>
      <c r="K11617" s="72" t="s">
        <v>189</v>
      </c>
      <c r="L11617" s="72" t="s">
        <v>150</v>
      </c>
      <c r="M11617" s="72"/>
    </row>
    <row r="11618" spans="2:13" x14ac:dyDescent="0.25">
      <c r="B11618" s="72" t="s">
        <v>143</v>
      </c>
      <c r="C11618" s="72" t="s">
        <v>144</v>
      </c>
      <c r="D11618" s="72" t="s">
        <v>12</v>
      </c>
      <c r="E11618" s="72" t="s">
        <v>170</v>
      </c>
      <c r="F11618" s="73">
        <v>49764</v>
      </c>
      <c r="G11618" s="72" t="s">
        <v>14</v>
      </c>
      <c r="H11618" s="72" t="s">
        <v>155</v>
      </c>
      <c r="I11618" s="72" t="s">
        <v>16</v>
      </c>
      <c r="J11618" s="72" t="s">
        <v>18</v>
      </c>
      <c r="K11618" s="72" t="s">
        <v>33</v>
      </c>
      <c r="L11618" s="72" t="s">
        <v>392</v>
      </c>
      <c r="M11618" s="72" t="s">
        <v>191</v>
      </c>
    </row>
    <row r="11619" spans="2:13" x14ac:dyDescent="0.25">
      <c r="B11619" s="72" t="s">
        <v>143</v>
      </c>
      <c r="C11619" s="72" t="s">
        <v>144</v>
      </c>
      <c r="D11619" s="72" t="s">
        <v>12</v>
      </c>
      <c r="E11619" s="72" t="s">
        <v>145</v>
      </c>
      <c r="F11619" s="73">
        <v>-24556</v>
      </c>
      <c r="G11619" s="72" t="s">
        <v>14</v>
      </c>
      <c r="H11619" s="72" t="s">
        <v>15</v>
      </c>
      <c r="I11619" s="72" t="s">
        <v>16</v>
      </c>
      <c r="J11619" s="72" t="s">
        <v>18</v>
      </c>
      <c r="K11619" s="72" t="s">
        <v>184</v>
      </c>
      <c r="L11619" s="72" t="s">
        <v>635</v>
      </c>
      <c r="M11619" s="72"/>
    </row>
    <row r="11620" spans="2:13" x14ac:dyDescent="0.25">
      <c r="B11620" s="72" t="s">
        <v>143</v>
      </c>
      <c r="C11620" s="72" t="s">
        <v>144</v>
      </c>
      <c r="D11620" s="72" t="s">
        <v>12</v>
      </c>
      <c r="E11620" s="72" t="s">
        <v>199</v>
      </c>
      <c r="F11620" s="73">
        <v>5217</v>
      </c>
      <c r="G11620" s="72" t="s">
        <v>14</v>
      </c>
      <c r="H11620" s="72" t="s">
        <v>15</v>
      </c>
      <c r="I11620" s="72" t="s">
        <v>16</v>
      </c>
      <c r="J11620" s="72" t="s">
        <v>18</v>
      </c>
      <c r="K11620" s="72" t="s">
        <v>267</v>
      </c>
      <c r="L11620" s="72" t="s">
        <v>478</v>
      </c>
      <c r="M11620" s="72"/>
    </row>
    <row r="11621" spans="2:13" x14ac:dyDescent="0.25">
      <c r="B11621" s="72" t="s">
        <v>143</v>
      </c>
      <c r="C11621" s="72" t="s">
        <v>144</v>
      </c>
      <c r="D11621" s="72" t="s">
        <v>12</v>
      </c>
      <c r="E11621" s="72" t="s">
        <v>654</v>
      </c>
      <c r="F11621" s="73">
        <v>1882773</v>
      </c>
      <c r="G11621" s="72" t="s">
        <v>14</v>
      </c>
      <c r="H11621" s="72" t="s">
        <v>15</v>
      </c>
      <c r="I11621" s="72" t="s">
        <v>16</v>
      </c>
      <c r="J11621" s="72" t="s">
        <v>18</v>
      </c>
      <c r="K11621" s="72" t="s">
        <v>24</v>
      </c>
      <c r="L11621" s="72" t="s">
        <v>483</v>
      </c>
      <c r="M11621" s="72" t="s">
        <v>427</v>
      </c>
    </row>
    <row r="11622" spans="2:13" x14ac:dyDescent="0.25">
      <c r="B11622" s="72" t="s">
        <v>143</v>
      </c>
      <c r="C11622" s="72" t="s">
        <v>144</v>
      </c>
      <c r="D11622" s="72" t="s">
        <v>12</v>
      </c>
      <c r="E11622" s="72" t="s">
        <v>197</v>
      </c>
      <c r="F11622" s="73">
        <v>37893</v>
      </c>
      <c r="G11622" s="72" t="s">
        <v>14</v>
      </c>
      <c r="H11622" s="72" t="s">
        <v>155</v>
      </c>
      <c r="I11622" s="72" t="s">
        <v>16</v>
      </c>
      <c r="J11622" s="72" t="s">
        <v>18</v>
      </c>
      <c r="K11622" s="72" t="s">
        <v>267</v>
      </c>
      <c r="L11622" s="72" t="s">
        <v>684</v>
      </c>
      <c r="M11622" s="72" t="s">
        <v>191</v>
      </c>
    </row>
    <row r="11623" spans="2:13" x14ac:dyDescent="0.25">
      <c r="B11623" s="72" t="s">
        <v>143</v>
      </c>
      <c r="C11623" s="72" t="s">
        <v>144</v>
      </c>
      <c r="D11623" s="72" t="s">
        <v>12</v>
      </c>
      <c r="E11623" s="72" t="s">
        <v>219</v>
      </c>
      <c r="F11623" s="73">
        <v>21</v>
      </c>
      <c r="G11623" s="72" t="s">
        <v>14</v>
      </c>
      <c r="H11623" s="72" t="s">
        <v>15</v>
      </c>
      <c r="I11623" s="72" t="s">
        <v>136</v>
      </c>
      <c r="J11623" s="72" t="s">
        <v>18</v>
      </c>
      <c r="K11623" s="72" t="s">
        <v>33</v>
      </c>
      <c r="L11623" s="72" t="s">
        <v>525</v>
      </c>
      <c r="M11623" s="72"/>
    </row>
    <row r="11624" spans="2:13" x14ac:dyDescent="0.25">
      <c r="B11624" s="72" t="s">
        <v>143</v>
      </c>
      <c r="C11624" s="72" t="s">
        <v>144</v>
      </c>
      <c r="D11624" s="72" t="s">
        <v>12</v>
      </c>
      <c r="E11624" s="72" t="s">
        <v>219</v>
      </c>
      <c r="F11624" s="73">
        <v>521006</v>
      </c>
      <c r="G11624" s="72" t="s">
        <v>14</v>
      </c>
      <c r="H11624" s="72" t="s">
        <v>15</v>
      </c>
      <c r="I11624" s="72" t="s">
        <v>16</v>
      </c>
      <c r="J11624" s="72" t="s">
        <v>18</v>
      </c>
      <c r="K11624" s="72" t="s">
        <v>33</v>
      </c>
      <c r="L11624" s="72" t="s">
        <v>277</v>
      </c>
      <c r="M11624" s="72"/>
    </row>
    <row r="11625" spans="2:13" x14ac:dyDescent="0.25">
      <c r="B11625" s="72" t="s">
        <v>143</v>
      </c>
      <c r="C11625" s="72" t="s">
        <v>144</v>
      </c>
      <c r="D11625" s="72" t="s">
        <v>12</v>
      </c>
      <c r="E11625" s="72" t="s">
        <v>177</v>
      </c>
      <c r="F11625" s="73">
        <v>45589</v>
      </c>
      <c r="G11625" s="72" t="s">
        <v>14</v>
      </c>
      <c r="H11625" s="72" t="s">
        <v>15</v>
      </c>
      <c r="I11625" s="72" t="s">
        <v>16</v>
      </c>
      <c r="J11625" s="72" t="s">
        <v>18</v>
      </c>
      <c r="K11625" s="72" t="s">
        <v>214</v>
      </c>
      <c r="L11625" s="72" t="s">
        <v>614</v>
      </c>
      <c r="M11625" s="72"/>
    </row>
    <row r="11626" spans="2:13" x14ac:dyDescent="0.25">
      <c r="B11626" s="72" t="s">
        <v>143</v>
      </c>
      <c r="C11626" s="72" t="s">
        <v>144</v>
      </c>
      <c r="D11626" s="72" t="s">
        <v>12</v>
      </c>
      <c r="E11626" s="72" t="s">
        <v>240</v>
      </c>
      <c r="F11626" s="73">
        <v>-51384</v>
      </c>
      <c r="G11626" s="72" t="s">
        <v>14</v>
      </c>
      <c r="H11626" s="72" t="s">
        <v>15</v>
      </c>
      <c r="I11626" s="72" t="s">
        <v>16</v>
      </c>
      <c r="J11626" s="72" t="s">
        <v>18</v>
      </c>
      <c r="K11626" s="72" t="s">
        <v>147</v>
      </c>
      <c r="L11626" s="72" t="s">
        <v>550</v>
      </c>
      <c r="M11626" s="72"/>
    </row>
    <row r="11627" spans="2:13" x14ac:dyDescent="0.25">
      <c r="B11627" s="72" t="s">
        <v>143</v>
      </c>
      <c r="C11627" s="72" t="s">
        <v>144</v>
      </c>
      <c r="D11627" s="72" t="s">
        <v>12</v>
      </c>
      <c r="E11627" s="72" t="s">
        <v>188</v>
      </c>
      <c r="F11627" s="73">
        <v>252054</v>
      </c>
      <c r="G11627" s="72" t="s">
        <v>14</v>
      </c>
      <c r="H11627" s="72" t="s">
        <v>15</v>
      </c>
      <c r="I11627" s="72" t="s">
        <v>16</v>
      </c>
      <c r="J11627" s="72" t="s">
        <v>18</v>
      </c>
      <c r="K11627" s="72" t="s">
        <v>33</v>
      </c>
      <c r="L11627" s="72" t="s">
        <v>314</v>
      </c>
      <c r="M11627" s="72" t="s">
        <v>163</v>
      </c>
    </row>
    <row r="11628" spans="2:13" x14ac:dyDescent="0.25">
      <c r="B11628" s="72" t="s">
        <v>143</v>
      </c>
      <c r="C11628" s="72" t="s">
        <v>144</v>
      </c>
      <c r="D11628" s="72" t="s">
        <v>12</v>
      </c>
      <c r="E11628" s="72" t="s">
        <v>229</v>
      </c>
      <c r="F11628" s="73">
        <v>-480199</v>
      </c>
      <c r="G11628" s="72" t="s">
        <v>14</v>
      </c>
      <c r="H11628" s="72" t="s">
        <v>155</v>
      </c>
      <c r="I11628" s="72" t="s">
        <v>16</v>
      </c>
      <c r="J11628" s="72" t="s">
        <v>18</v>
      </c>
      <c r="K11628" s="72" t="s">
        <v>33</v>
      </c>
      <c r="L11628" s="72" t="s">
        <v>277</v>
      </c>
      <c r="M11628" s="72"/>
    </row>
    <row r="11629" spans="2:13" x14ac:dyDescent="0.25">
      <c r="B11629" s="72" t="s">
        <v>143</v>
      </c>
      <c r="C11629" s="72" t="s">
        <v>144</v>
      </c>
      <c r="D11629" s="72" t="s">
        <v>12</v>
      </c>
      <c r="E11629" s="72" t="s">
        <v>227</v>
      </c>
      <c r="F11629" s="73">
        <v>8504</v>
      </c>
      <c r="G11629" s="72" t="s">
        <v>14</v>
      </c>
      <c r="H11629" s="72" t="s">
        <v>15</v>
      </c>
      <c r="I11629" s="72" t="s">
        <v>16</v>
      </c>
      <c r="J11629" s="72" t="s">
        <v>18</v>
      </c>
      <c r="K11629" s="72" t="s">
        <v>33</v>
      </c>
      <c r="L11629" s="72" t="s">
        <v>597</v>
      </c>
      <c r="M11629" s="72" t="s">
        <v>191</v>
      </c>
    </row>
    <row r="11630" spans="2:13" x14ac:dyDescent="0.25">
      <c r="B11630" s="72" t="s">
        <v>143</v>
      </c>
      <c r="C11630" s="72" t="s">
        <v>144</v>
      </c>
      <c r="D11630" s="72" t="s">
        <v>12</v>
      </c>
      <c r="E11630" s="72" t="s">
        <v>240</v>
      </c>
      <c r="F11630" s="73">
        <v>-19018</v>
      </c>
      <c r="G11630" s="72" t="s">
        <v>14</v>
      </c>
      <c r="H11630" s="72" t="s">
        <v>15</v>
      </c>
      <c r="I11630" s="72" t="s">
        <v>16</v>
      </c>
      <c r="J11630" s="72" t="s">
        <v>18</v>
      </c>
      <c r="K11630" s="72" t="s">
        <v>257</v>
      </c>
      <c r="L11630" s="72" t="s">
        <v>634</v>
      </c>
      <c r="M11630" s="72"/>
    </row>
    <row r="11631" spans="2:13" x14ac:dyDescent="0.25">
      <c r="B11631" s="72" t="s">
        <v>143</v>
      </c>
      <c r="C11631" s="72" t="s">
        <v>144</v>
      </c>
      <c r="D11631" s="72" t="s">
        <v>12</v>
      </c>
      <c r="E11631" s="72" t="s">
        <v>219</v>
      </c>
      <c r="F11631" s="73">
        <v>94627</v>
      </c>
      <c r="G11631" s="72" t="s">
        <v>14</v>
      </c>
      <c r="H11631" s="72" t="s">
        <v>15</v>
      </c>
      <c r="I11631" s="72" t="s">
        <v>136</v>
      </c>
      <c r="J11631" s="72" t="s">
        <v>18</v>
      </c>
      <c r="K11631" s="72" t="s">
        <v>27</v>
      </c>
      <c r="L11631" s="72" t="s">
        <v>405</v>
      </c>
      <c r="M11631" s="72"/>
    </row>
    <row r="11632" spans="2:13" x14ac:dyDescent="0.25">
      <c r="B11632" s="72" t="s">
        <v>143</v>
      </c>
      <c r="C11632" s="72" t="s">
        <v>144</v>
      </c>
      <c r="D11632" s="72" t="s">
        <v>12</v>
      </c>
      <c r="E11632" s="72" t="s">
        <v>244</v>
      </c>
      <c r="F11632" s="73">
        <v>8203</v>
      </c>
      <c r="G11632" s="72" t="s">
        <v>14</v>
      </c>
      <c r="H11632" s="72" t="s">
        <v>155</v>
      </c>
      <c r="I11632" s="72" t="s">
        <v>16</v>
      </c>
      <c r="J11632" s="72" t="s">
        <v>18</v>
      </c>
      <c r="K11632" s="72" t="s">
        <v>147</v>
      </c>
      <c r="L11632" s="72" t="s">
        <v>417</v>
      </c>
      <c r="M11632" s="72" t="s">
        <v>163</v>
      </c>
    </row>
    <row r="11633" spans="2:13" x14ac:dyDescent="0.25">
      <c r="B11633" s="72" t="s">
        <v>143</v>
      </c>
      <c r="C11633" s="72" t="s">
        <v>144</v>
      </c>
      <c r="D11633" s="72" t="s">
        <v>12</v>
      </c>
      <c r="E11633" s="72" t="s">
        <v>188</v>
      </c>
      <c r="F11633" s="73">
        <v>279499</v>
      </c>
      <c r="G11633" s="72" t="s">
        <v>14</v>
      </c>
      <c r="H11633" s="72" t="s">
        <v>15</v>
      </c>
      <c r="I11633" s="72" t="s">
        <v>16</v>
      </c>
      <c r="J11633" s="72" t="s">
        <v>18</v>
      </c>
      <c r="K11633" s="72" t="s">
        <v>214</v>
      </c>
      <c r="L11633" s="72" t="s">
        <v>590</v>
      </c>
      <c r="M11633" s="72" t="s">
        <v>163</v>
      </c>
    </row>
    <row r="11634" spans="2:13" x14ac:dyDescent="0.25">
      <c r="B11634" s="72" t="s">
        <v>143</v>
      </c>
      <c r="C11634" s="72" t="s">
        <v>144</v>
      </c>
      <c r="D11634" s="72" t="s">
        <v>12</v>
      </c>
      <c r="E11634" s="72" t="s">
        <v>237</v>
      </c>
      <c r="F11634" s="73">
        <v>598657</v>
      </c>
      <c r="G11634" s="72" t="s">
        <v>14</v>
      </c>
      <c r="H11634" s="72" t="s">
        <v>15</v>
      </c>
      <c r="I11634" s="72" t="s">
        <v>16</v>
      </c>
      <c r="J11634" s="72" t="s">
        <v>18</v>
      </c>
      <c r="K11634" s="72" t="s">
        <v>33</v>
      </c>
      <c r="L11634" s="72" t="s">
        <v>465</v>
      </c>
      <c r="M11634" s="72" t="s">
        <v>163</v>
      </c>
    </row>
    <row r="11635" spans="2:13" x14ac:dyDescent="0.25">
      <c r="B11635" s="72" t="s">
        <v>143</v>
      </c>
      <c r="C11635" s="72" t="s">
        <v>144</v>
      </c>
      <c r="D11635" s="72" t="s">
        <v>12</v>
      </c>
      <c r="E11635" s="72" t="s">
        <v>199</v>
      </c>
      <c r="F11635" s="73">
        <v>13192</v>
      </c>
      <c r="G11635" s="72" t="s">
        <v>14</v>
      </c>
      <c r="H11635" s="72" t="s">
        <v>155</v>
      </c>
      <c r="I11635" s="72" t="s">
        <v>16</v>
      </c>
      <c r="J11635" s="72" t="s">
        <v>18</v>
      </c>
      <c r="K11635" s="72" t="s">
        <v>33</v>
      </c>
      <c r="L11635" s="72" t="s">
        <v>764</v>
      </c>
      <c r="M11635" s="72"/>
    </row>
    <row r="11636" spans="2:13" x14ac:dyDescent="0.25">
      <c r="B11636" s="72" t="s">
        <v>143</v>
      </c>
      <c r="C11636" s="72" t="s">
        <v>144</v>
      </c>
      <c r="D11636" s="72" t="s">
        <v>12</v>
      </c>
      <c r="E11636" s="72" t="s">
        <v>177</v>
      </c>
      <c r="F11636" s="73">
        <v>51621</v>
      </c>
      <c r="G11636" s="72" t="s">
        <v>14</v>
      </c>
      <c r="H11636" s="72" t="s">
        <v>15</v>
      </c>
      <c r="I11636" s="72" t="s">
        <v>16</v>
      </c>
      <c r="J11636" s="72" t="s">
        <v>18</v>
      </c>
      <c r="K11636" s="72" t="s">
        <v>24</v>
      </c>
      <c r="L11636" s="72" t="s">
        <v>210</v>
      </c>
      <c r="M11636" s="72"/>
    </row>
    <row r="11637" spans="2:13" x14ac:dyDescent="0.25">
      <c r="B11637" s="72" t="s">
        <v>143</v>
      </c>
      <c r="C11637" s="72" t="s">
        <v>144</v>
      </c>
      <c r="D11637" s="72" t="s">
        <v>12</v>
      </c>
      <c r="E11637" s="72" t="s">
        <v>170</v>
      </c>
      <c r="F11637" s="73">
        <v>67507</v>
      </c>
      <c r="G11637" s="72" t="s">
        <v>14</v>
      </c>
      <c r="H11637" s="72" t="s">
        <v>15</v>
      </c>
      <c r="I11637" s="72" t="s">
        <v>136</v>
      </c>
      <c r="J11637" s="72" t="s">
        <v>18</v>
      </c>
      <c r="K11637" s="72" t="s">
        <v>27</v>
      </c>
      <c r="L11637" s="72" t="s">
        <v>572</v>
      </c>
      <c r="M11637" s="72" t="s">
        <v>248</v>
      </c>
    </row>
    <row r="11638" spans="2:13" x14ac:dyDescent="0.25">
      <c r="B11638" s="72" t="s">
        <v>143</v>
      </c>
      <c r="C11638" s="72" t="s">
        <v>144</v>
      </c>
      <c r="D11638" s="72" t="s">
        <v>12</v>
      </c>
      <c r="E11638" s="72" t="s">
        <v>188</v>
      </c>
      <c r="F11638" s="73">
        <v>2563</v>
      </c>
      <c r="G11638" s="72" t="s">
        <v>14</v>
      </c>
      <c r="H11638" s="72" t="s">
        <v>155</v>
      </c>
      <c r="I11638" s="72" t="s">
        <v>136</v>
      </c>
      <c r="J11638" s="72" t="s">
        <v>18</v>
      </c>
      <c r="K11638" s="72" t="s">
        <v>267</v>
      </c>
      <c r="L11638" s="72" t="s">
        <v>428</v>
      </c>
      <c r="M11638" s="72" t="s">
        <v>151</v>
      </c>
    </row>
    <row r="11639" spans="2:13" x14ac:dyDescent="0.25">
      <c r="B11639" s="72" t="s">
        <v>143</v>
      </c>
      <c r="C11639" s="72" t="s">
        <v>144</v>
      </c>
      <c r="D11639" s="72" t="s">
        <v>12</v>
      </c>
      <c r="E11639" s="72" t="s">
        <v>282</v>
      </c>
      <c r="F11639" s="73">
        <v>-793</v>
      </c>
      <c r="G11639" s="72" t="s">
        <v>14</v>
      </c>
      <c r="H11639" s="72" t="s">
        <v>15</v>
      </c>
      <c r="I11639" s="72" t="s">
        <v>16</v>
      </c>
      <c r="J11639" s="72" t="s">
        <v>18</v>
      </c>
      <c r="K11639" s="72" t="s">
        <v>267</v>
      </c>
      <c r="L11639" s="72" t="s">
        <v>565</v>
      </c>
      <c r="M11639" s="72"/>
    </row>
    <row r="11640" spans="2:13" x14ac:dyDescent="0.25">
      <c r="B11640" s="72" t="s">
        <v>143</v>
      </c>
      <c r="C11640" s="72" t="s">
        <v>144</v>
      </c>
      <c r="D11640" s="72" t="s">
        <v>12</v>
      </c>
      <c r="E11640" s="72" t="s">
        <v>152</v>
      </c>
      <c r="F11640" s="73">
        <v>-3772</v>
      </c>
      <c r="G11640" s="72" t="s">
        <v>14</v>
      </c>
      <c r="H11640" s="72" t="s">
        <v>155</v>
      </c>
      <c r="I11640" s="72" t="s">
        <v>16</v>
      </c>
      <c r="J11640" s="72" t="s">
        <v>18</v>
      </c>
      <c r="K11640" s="72" t="s">
        <v>33</v>
      </c>
      <c r="L11640" s="72" t="s">
        <v>403</v>
      </c>
      <c r="M11640" s="72"/>
    </row>
    <row r="11641" spans="2:13" x14ac:dyDescent="0.25">
      <c r="B11641" s="72" t="s">
        <v>143</v>
      </c>
      <c r="C11641" s="72" t="s">
        <v>144</v>
      </c>
      <c r="D11641" s="72" t="s">
        <v>12</v>
      </c>
      <c r="E11641" s="72" t="s">
        <v>145</v>
      </c>
      <c r="F11641" s="73">
        <v>-1317</v>
      </c>
      <c r="G11641" s="72" t="s">
        <v>14</v>
      </c>
      <c r="H11641" s="72" t="s">
        <v>15</v>
      </c>
      <c r="I11641" s="72" t="s">
        <v>136</v>
      </c>
      <c r="J11641" s="72" t="s">
        <v>18</v>
      </c>
      <c r="K11641" s="72" t="s">
        <v>147</v>
      </c>
      <c r="L11641" s="72" t="s">
        <v>295</v>
      </c>
      <c r="M11641" s="72"/>
    </row>
    <row r="11642" spans="2:13" x14ac:dyDescent="0.25">
      <c r="B11642" s="72" t="s">
        <v>143</v>
      </c>
      <c r="C11642" s="72" t="s">
        <v>144</v>
      </c>
      <c r="D11642" s="72" t="s">
        <v>12</v>
      </c>
      <c r="E11642" s="72" t="s">
        <v>219</v>
      </c>
      <c r="F11642" s="73">
        <v>898109</v>
      </c>
      <c r="G11642" s="72" t="s">
        <v>14</v>
      </c>
      <c r="H11642" s="72" t="s">
        <v>155</v>
      </c>
      <c r="I11642" s="72" t="s">
        <v>16</v>
      </c>
      <c r="J11642" s="72" t="s">
        <v>18</v>
      </c>
      <c r="K11642" s="72" t="s">
        <v>33</v>
      </c>
      <c r="L11642" s="72" t="s">
        <v>624</v>
      </c>
      <c r="M11642" s="72"/>
    </row>
    <row r="11643" spans="2:13" x14ac:dyDescent="0.25">
      <c r="B11643" s="72" t="s">
        <v>143</v>
      </c>
      <c r="C11643" s="72" t="s">
        <v>144</v>
      </c>
      <c r="D11643" s="72" t="s">
        <v>12</v>
      </c>
      <c r="E11643" s="72" t="s">
        <v>183</v>
      </c>
      <c r="F11643" s="73">
        <v>42425</v>
      </c>
      <c r="G11643" s="72" t="s">
        <v>14</v>
      </c>
      <c r="H11643" s="72" t="s">
        <v>155</v>
      </c>
      <c r="I11643" s="72" t="s">
        <v>16</v>
      </c>
      <c r="J11643" s="72" t="s">
        <v>18</v>
      </c>
      <c r="K11643" s="72" t="s">
        <v>267</v>
      </c>
      <c r="L11643" s="72" t="s">
        <v>268</v>
      </c>
      <c r="M11643" s="72" t="s">
        <v>186</v>
      </c>
    </row>
    <row r="11644" spans="2:13" x14ac:dyDescent="0.25">
      <c r="B11644" s="72" t="s">
        <v>143</v>
      </c>
      <c r="C11644" s="72" t="s">
        <v>144</v>
      </c>
      <c r="D11644" s="72" t="s">
        <v>12</v>
      </c>
      <c r="E11644" s="72" t="s">
        <v>154</v>
      </c>
      <c r="F11644" s="73">
        <v>-5717</v>
      </c>
      <c r="G11644" s="72" t="s">
        <v>14</v>
      </c>
      <c r="H11644" s="72" t="s">
        <v>15</v>
      </c>
      <c r="I11644" s="72" t="s">
        <v>16</v>
      </c>
      <c r="J11644" s="72" t="s">
        <v>18</v>
      </c>
      <c r="K11644" s="72" t="s">
        <v>21</v>
      </c>
      <c r="L11644" s="72" t="s">
        <v>249</v>
      </c>
      <c r="M11644" s="72"/>
    </row>
    <row r="11645" spans="2:13" x14ac:dyDescent="0.25">
      <c r="B11645" s="72" t="s">
        <v>143</v>
      </c>
      <c r="C11645" s="72" t="s">
        <v>144</v>
      </c>
      <c r="D11645" s="72" t="s">
        <v>12</v>
      </c>
      <c r="E11645" s="72" t="s">
        <v>154</v>
      </c>
      <c r="F11645" s="73">
        <v>-9</v>
      </c>
      <c r="G11645" s="72" t="s">
        <v>14</v>
      </c>
      <c r="H11645" s="72" t="s">
        <v>15</v>
      </c>
      <c r="I11645" s="72" t="s">
        <v>16</v>
      </c>
      <c r="J11645" s="72" t="s">
        <v>18</v>
      </c>
      <c r="K11645" s="72" t="s">
        <v>33</v>
      </c>
      <c r="L11645" s="72" t="s">
        <v>167</v>
      </c>
      <c r="M11645" s="72"/>
    </row>
    <row r="11646" spans="2:13" x14ac:dyDescent="0.25">
      <c r="B11646" s="72" t="s">
        <v>143</v>
      </c>
      <c r="C11646" s="72" t="s">
        <v>144</v>
      </c>
      <c r="D11646" s="72" t="s">
        <v>12</v>
      </c>
      <c r="E11646" s="72" t="s">
        <v>213</v>
      </c>
      <c r="F11646" s="73">
        <v>39632</v>
      </c>
      <c r="G11646" s="72" t="s">
        <v>14</v>
      </c>
      <c r="H11646" s="72" t="s">
        <v>15</v>
      </c>
      <c r="I11646" s="72" t="s">
        <v>16</v>
      </c>
      <c r="J11646" s="72" t="s">
        <v>18</v>
      </c>
      <c r="K11646" s="72" t="s">
        <v>33</v>
      </c>
      <c r="L11646" s="72" t="s">
        <v>233</v>
      </c>
      <c r="M11646" s="72" t="s">
        <v>191</v>
      </c>
    </row>
    <row r="11647" spans="2:13" x14ac:dyDescent="0.25">
      <c r="B11647" s="72" t="s">
        <v>143</v>
      </c>
      <c r="C11647" s="72" t="s">
        <v>144</v>
      </c>
      <c r="D11647" s="72" t="s">
        <v>12</v>
      </c>
      <c r="E11647" s="72" t="s">
        <v>197</v>
      </c>
      <c r="F11647" s="73">
        <v>91605</v>
      </c>
      <c r="G11647" s="72" t="s">
        <v>14</v>
      </c>
      <c r="H11647" s="72" t="s">
        <v>15</v>
      </c>
      <c r="I11647" s="72" t="s">
        <v>16</v>
      </c>
      <c r="J11647" s="72" t="s">
        <v>18</v>
      </c>
      <c r="K11647" s="72" t="s">
        <v>184</v>
      </c>
      <c r="L11647" s="72" t="s">
        <v>698</v>
      </c>
      <c r="M11647" s="72" t="s">
        <v>163</v>
      </c>
    </row>
    <row r="11648" spans="2:13" x14ac:dyDescent="0.25">
      <c r="B11648" s="72" t="s">
        <v>143</v>
      </c>
      <c r="C11648" s="72" t="s">
        <v>144</v>
      </c>
      <c r="D11648" s="72" t="s">
        <v>12</v>
      </c>
      <c r="E11648" s="72" t="s">
        <v>292</v>
      </c>
      <c r="F11648" s="73">
        <v>98104</v>
      </c>
      <c r="G11648" s="72" t="s">
        <v>14</v>
      </c>
      <c r="H11648" s="72" t="s">
        <v>15</v>
      </c>
      <c r="I11648" s="72" t="s">
        <v>136</v>
      </c>
      <c r="J11648" s="72" t="s">
        <v>18</v>
      </c>
      <c r="K11648" s="72" t="s">
        <v>214</v>
      </c>
      <c r="L11648" s="72" t="s">
        <v>665</v>
      </c>
      <c r="M11648" s="72" t="s">
        <v>384</v>
      </c>
    </row>
    <row r="11649" spans="2:13" x14ac:dyDescent="0.25">
      <c r="B11649" s="72" t="s">
        <v>143</v>
      </c>
      <c r="C11649" s="72" t="s">
        <v>144</v>
      </c>
      <c r="D11649" s="72" t="s">
        <v>12</v>
      </c>
      <c r="E11649" s="72" t="s">
        <v>181</v>
      </c>
      <c r="F11649" s="73">
        <v>-1830</v>
      </c>
      <c r="G11649" s="72" t="s">
        <v>14</v>
      </c>
      <c r="H11649" s="72" t="s">
        <v>15</v>
      </c>
      <c r="I11649" s="72" t="s">
        <v>16</v>
      </c>
      <c r="J11649" s="72" t="s">
        <v>18</v>
      </c>
      <c r="K11649" s="72" t="s">
        <v>147</v>
      </c>
      <c r="L11649" s="72" t="s">
        <v>235</v>
      </c>
      <c r="M11649" s="72"/>
    </row>
    <row r="11650" spans="2:13" x14ac:dyDescent="0.25">
      <c r="B11650" s="72" t="s">
        <v>143</v>
      </c>
      <c r="C11650" s="72" t="s">
        <v>144</v>
      </c>
      <c r="D11650" s="72" t="s">
        <v>12</v>
      </c>
      <c r="E11650" s="72" t="s">
        <v>237</v>
      </c>
      <c r="F11650" s="73">
        <v>478662</v>
      </c>
      <c r="G11650" s="72" t="s">
        <v>14</v>
      </c>
      <c r="H11650" s="72" t="s">
        <v>155</v>
      </c>
      <c r="I11650" s="72" t="s">
        <v>16</v>
      </c>
      <c r="J11650" s="72" t="s">
        <v>18</v>
      </c>
      <c r="K11650" s="72" t="s">
        <v>147</v>
      </c>
      <c r="L11650" s="72" t="s">
        <v>295</v>
      </c>
      <c r="M11650" s="72" t="s">
        <v>163</v>
      </c>
    </row>
    <row r="11651" spans="2:13" x14ac:dyDescent="0.25">
      <c r="B11651" s="72" t="s">
        <v>143</v>
      </c>
      <c r="C11651" s="72" t="s">
        <v>144</v>
      </c>
      <c r="D11651" s="72" t="s">
        <v>12</v>
      </c>
      <c r="E11651" s="72" t="s">
        <v>145</v>
      </c>
      <c r="F11651" s="73">
        <v>-1655</v>
      </c>
      <c r="G11651" s="72" t="s">
        <v>14</v>
      </c>
      <c r="H11651" s="72" t="s">
        <v>15</v>
      </c>
      <c r="I11651" s="72" t="s">
        <v>16</v>
      </c>
      <c r="J11651" s="72" t="s">
        <v>18</v>
      </c>
      <c r="K11651" s="72" t="s">
        <v>184</v>
      </c>
      <c r="L11651" s="72" t="s">
        <v>414</v>
      </c>
      <c r="M11651" s="72"/>
    </row>
    <row r="11652" spans="2:13" x14ac:dyDescent="0.25">
      <c r="B11652" s="72" t="s">
        <v>143</v>
      </c>
      <c r="C11652" s="72" t="s">
        <v>144</v>
      </c>
      <c r="D11652" s="72" t="s">
        <v>12</v>
      </c>
      <c r="E11652" s="72" t="s">
        <v>237</v>
      </c>
      <c r="F11652" s="73">
        <v>468782</v>
      </c>
      <c r="G11652" s="72" t="s">
        <v>14</v>
      </c>
      <c r="H11652" s="72" t="s">
        <v>155</v>
      </c>
      <c r="I11652" s="72" t="s">
        <v>16</v>
      </c>
      <c r="J11652" s="72" t="s">
        <v>18</v>
      </c>
      <c r="K11652" s="72" t="s">
        <v>33</v>
      </c>
      <c r="L11652" s="72" t="s">
        <v>277</v>
      </c>
      <c r="M11652" s="72" t="s">
        <v>248</v>
      </c>
    </row>
    <row r="11653" spans="2:13" x14ac:dyDescent="0.25">
      <c r="B11653" s="72" t="s">
        <v>143</v>
      </c>
      <c r="C11653" s="72" t="s">
        <v>144</v>
      </c>
      <c r="D11653" s="72" t="s">
        <v>12</v>
      </c>
      <c r="E11653" s="72" t="s">
        <v>154</v>
      </c>
      <c r="F11653" s="73">
        <v>-4</v>
      </c>
      <c r="G11653" s="72" t="s">
        <v>14</v>
      </c>
      <c r="H11653" s="72" t="s">
        <v>15</v>
      </c>
      <c r="I11653" s="72" t="s">
        <v>16</v>
      </c>
      <c r="J11653" s="72" t="s">
        <v>18</v>
      </c>
      <c r="K11653" s="72" t="s">
        <v>33</v>
      </c>
      <c r="L11653" s="72" t="s">
        <v>473</v>
      </c>
      <c r="M11653" s="72"/>
    </row>
    <row r="11654" spans="2:13" x14ac:dyDescent="0.25">
      <c r="B11654" s="72" t="s">
        <v>143</v>
      </c>
      <c r="C11654" s="72" t="s">
        <v>144</v>
      </c>
      <c r="D11654" s="72" t="s">
        <v>12</v>
      </c>
      <c r="E11654" s="72" t="s">
        <v>197</v>
      </c>
      <c r="F11654" s="73">
        <v>167985</v>
      </c>
      <c r="G11654" s="72" t="s">
        <v>14</v>
      </c>
      <c r="H11654" s="72" t="s">
        <v>15</v>
      </c>
      <c r="I11654" s="72" t="s">
        <v>16</v>
      </c>
      <c r="J11654" s="72" t="s">
        <v>18</v>
      </c>
      <c r="K11654" s="72" t="s">
        <v>189</v>
      </c>
      <c r="L11654" s="72" t="s">
        <v>505</v>
      </c>
      <c r="M11654" s="72" t="s">
        <v>248</v>
      </c>
    </row>
    <row r="11655" spans="2:13" x14ac:dyDescent="0.25">
      <c r="B11655" s="72" t="s">
        <v>143</v>
      </c>
      <c r="C11655" s="72" t="s">
        <v>144</v>
      </c>
      <c r="D11655" s="72" t="s">
        <v>12</v>
      </c>
      <c r="E11655" s="72" t="s">
        <v>244</v>
      </c>
      <c r="F11655" s="73">
        <v>46032807</v>
      </c>
      <c r="G11655" s="72" t="s">
        <v>14</v>
      </c>
      <c r="H11655" s="72" t="s">
        <v>15</v>
      </c>
      <c r="I11655" s="72" t="s">
        <v>16</v>
      </c>
      <c r="J11655" s="72" t="s">
        <v>18</v>
      </c>
      <c r="K11655" s="72" t="s">
        <v>27</v>
      </c>
      <c r="L11655" s="72" t="s">
        <v>28</v>
      </c>
      <c r="M11655" s="72" t="s">
        <v>248</v>
      </c>
    </row>
    <row r="11656" spans="2:13" x14ac:dyDescent="0.25">
      <c r="B11656" s="72" t="s">
        <v>143</v>
      </c>
      <c r="C11656" s="72" t="s">
        <v>144</v>
      </c>
      <c r="D11656" s="72" t="s">
        <v>12</v>
      </c>
      <c r="E11656" s="72" t="s">
        <v>229</v>
      </c>
      <c r="F11656" s="73">
        <v>-27266</v>
      </c>
      <c r="G11656" s="72" t="s">
        <v>14</v>
      </c>
      <c r="H11656" s="72" t="s">
        <v>155</v>
      </c>
      <c r="I11656" s="72" t="s">
        <v>16</v>
      </c>
      <c r="J11656" s="72" t="s">
        <v>18</v>
      </c>
      <c r="K11656" s="72" t="s">
        <v>33</v>
      </c>
      <c r="L11656" s="72" t="s">
        <v>552</v>
      </c>
      <c r="M11656" s="72"/>
    </row>
    <row r="11657" spans="2:13" x14ac:dyDescent="0.25">
      <c r="B11657" s="72" t="s">
        <v>143</v>
      </c>
      <c r="C11657" s="72" t="s">
        <v>144</v>
      </c>
      <c r="D11657" s="72" t="s">
        <v>12</v>
      </c>
      <c r="E11657" s="72" t="s">
        <v>244</v>
      </c>
      <c r="F11657" s="73">
        <v>92889</v>
      </c>
      <c r="G11657" s="72" t="s">
        <v>14</v>
      </c>
      <c r="H11657" s="72" t="s">
        <v>15</v>
      </c>
      <c r="I11657" s="72" t="s">
        <v>16</v>
      </c>
      <c r="J11657" s="72" t="s">
        <v>18</v>
      </c>
      <c r="K11657" s="72" t="s">
        <v>24</v>
      </c>
      <c r="L11657" s="72" t="s">
        <v>586</v>
      </c>
      <c r="M11657" s="72" t="s">
        <v>191</v>
      </c>
    </row>
    <row r="11658" spans="2:13" x14ac:dyDescent="0.25">
      <c r="B11658" s="72" t="s">
        <v>143</v>
      </c>
      <c r="C11658" s="72" t="s">
        <v>144</v>
      </c>
      <c r="D11658" s="72" t="s">
        <v>12</v>
      </c>
      <c r="E11658" s="72" t="s">
        <v>183</v>
      </c>
      <c r="F11658" s="73">
        <v>80698</v>
      </c>
      <c r="G11658" s="72" t="s">
        <v>14</v>
      </c>
      <c r="H11658" s="72" t="s">
        <v>15</v>
      </c>
      <c r="I11658" s="72" t="s">
        <v>16</v>
      </c>
      <c r="J11658" s="72" t="s">
        <v>18</v>
      </c>
      <c r="K11658" s="72" t="s">
        <v>33</v>
      </c>
      <c r="L11658" s="72" t="s">
        <v>462</v>
      </c>
      <c r="M11658" s="72" t="s">
        <v>248</v>
      </c>
    </row>
    <row r="11659" spans="2:13" x14ac:dyDescent="0.25">
      <c r="B11659" s="72" t="s">
        <v>143</v>
      </c>
      <c r="C11659" s="72" t="s">
        <v>144</v>
      </c>
      <c r="D11659" s="72" t="s">
        <v>12</v>
      </c>
      <c r="E11659" s="72" t="s">
        <v>282</v>
      </c>
      <c r="F11659" s="73">
        <v>-843</v>
      </c>
      <c r="G11659" s="72" t="s">
        <v>14</v>
      </c>
      <c r="H11659" s="72" t="s">
        <v>15</v>
      </c>
      <c r="I11659" s="72" t="s">
        <v>16</v>
      </c>
      <c r="J11659" s="72" t="s">
        <v>18</v>
      </c>
      <c r="K11659" s="72" t="s">
        <v>214</v>
      </c>
      <c r="L11659" s="72" t="s">
        <v>560</v>
      </c>
      <c r="M11659" s="72"/>
    </row>
    <row r="11660" spans="2:13" x14ac:dyDescent="0.25">
      <c r="B11660" s="72" t="s">
        <v>143</v>
      </c>
      <c r="C11660" s="72" t="s">
        <v>144</v>
      </c>
      <c r="D11660" s="72" t="s">
        <v>12</v>
      </c>
      <c r="E11660" s="72" t="s">
        <v>213</v>
      </c>
      <c r="F11660" s="73">
        <v>2453</v>
      </c>
      <c r="G11660" s="72" t="s">
        <v>14</v>
      </c>
      <c r="H11660" s="72" t="s">
        <v>15</v>
      </c>
      <c r="I11660" s="72" t="s">
        <v>16</v>
      </c>
      <c r="J11660" s="72" t="s">
        <v>18</v>
      </c>
      <c r="K11660" s="72" t="s">
        <v>33</v>
      </c>
      <c r="L11660" s="72" t="s">
        <v>156</v>
      </c>
      <c r="M11660" s="72" t="s">
        <v>172</v>
      </c>
    </row>
    <row r="11661" spans="2:13" x14ac:dyDescent="0.25">
      <c r="B11661" s="72" t="s">
        <v>143</v>
      </c>
      <c r="C11661" s="72" t="s">
        <v>144</v>
      </c>
      <c r="D11661" s="72" t="s">
        <v>12</v>
      </c>
      <c r="E11661" s="72" t="s">
        <v>349</v>
      </c>
      <c r="F11661" s="73">
        <v>157808</v>
      </c>
      <c r="G11661" s="72" t="s">
        <v>14</v>
      </c>
      <c r="H11661" s="72" t="s">
        <v>15</v>
      </c>
      <c r="I11661" s="72" t="s">
        <v>16</v>
      </c>
      <c r="J11661" s="72" t="s">
        <v>18</v>
      </c>
      <c r="K11661" s="72" t="s">
        <v>147</v>
      </c>
      <c r="L11661" s="72" t="s">
        <v>520</v>
      </c>
      <c r="M11661" s="72" t="s">
        <v>159</v>
      </c>
    </row>
    <row r="11662" spans="2:13" x14ac:dyDescent="0.25">
      <c r="B11662" s="72" t="s">
        <v>143</v>
      </c>
      <c r="C11662" s="72" t="s">
        <v>144</v>
      </c>
      <c r="D11662" s="72" t="s">
        <v>12</v>
      </c>
      <c r="E11662" s="72" t="s">
        <v>188</v>
      </c>
      <c r="F11662" s="73">
        <v>18531</v>
      </c>
      <c r="G11662" s="72" t="s">
        <v>14</v>
      </c>
      <c r="H11662" s="72" t="s">
        <v>155</v>
      </c>
      <c r="I11662" s="72" t="s">
        <v>136</v>
      </c>
      <c r="J11662" s="72" t="s">
        <v>18</v>
      </c>
      <c r="K11662" s="72" t="s">
        <v>33</v>
      </c>
      <c r="L11662" s="72" t="s">
        <v>228</v>
      </c>
      <c r="M11662" s="72" t="s">
        <v>191</v>
      </c>
    </row>
    <row r="11663" spans="2:13" x14ac:dyDescent="0.25">
      <c r="B11663" s="72" t="s">
        <v>143</v>
      </c>
      <c r="C11663" s="72" t="s">
        <v>144</v>
      </c>
      <c r="D11663" s="72" t="s">
        <v>12</v>
      </c>
      <c r="E11663" s="72" t="s">
        <v>152</v>
      </c>
      <c r="F11663" s="73">
        <v>-5249</v>
      </c>
      <c r="G11663" s="72" t="s">
        <v>14</v>
      </c>
      <c r="H11663" s="72" t="s">
        <v>155</v>
      </c>
      <c r="I11663" s="72" t="s">
        <v>16</v>
      </c>
      <c r="J11663" s="72" t="s">
        <v>18</v>
      </c>
      <c r="K11663" s="72" t="s">
        <v>147</v>
      </c>
      <c r="L11663" s="72" t="s">
        <v>369</v>
      </c>
      <c r="M11663" s="72"/>
    </row>
    <row r="11664" spans="2:13" x14ac:dyDescent="0.25">
      <c r="B11664" s="72" t="s">
        <v>143</v>
      </c>
      <c r="C11664" s="72" t="s">
        <v>144</v>
      </c>
      <c r="D11664" s="72" t="s">
        <v>12</v>
      </c>
      <c r="E11664" s="72" t="s">
        <v>170</v>
      </c>
      <c r="F11664" s="73">
        <v>1429</v>
      </c>
      <c r="G11664" s="72" t="s">
        <v>14</v>
      </c>
      <c r="H11664" s="72" t="s">
        <v>15</v>
      </c>
      <c r="I11664" s="72" t="s">
        <v>16</v>
      </c>
      <c r="J11664" s="72" t="s">
        <v>18</v>
      </c>
      <c r="K11664" s="72" t="s">
        <v>161</v>
      </c>
      <c r="L11664" s="72" t="s">
        <v>180</v>
      </c>
      <c r="M11664" s="72" t="s">
        <v>172</v>
      </c>
    </row>
    <row r="11665" spans="2:13" x14ac:dyDescent="0.25">
      <c r="B11665" s="72" t="s">
        <v>143</v>
      </c>
      <c r="C11665" s="72" t="s">
        <v>144</v>
      </c>
      <c r="D11665" s="72" t="s">
        <v>12</v>
      </c>
      <c r="E11665" s="72" t="s">
        <v>188</v>
      </c>
      <c r="F11665" s="73">
        <v>83439</v>
      </c>
      <c r="G11665" s="72" t="s">
        <v>14</v>
      </c>
      <c r="H11665" s="72" t="s">
        <v>15</v>
      </c>
      <c r="I11665" s="72" t="s">
        <v>16</v>
      </c>
      <c r="J11665" s="72" t="s">
        <v>18</v>
      </c>
      <c r="K11665" s="72" t="s">
        <v>214</v>
      </c>
      <c r="L11665" s="72" t="s">
        <v>441</v>
      </c>
      <c r="M11665" s="72" t="s">
        <v>191</v>
      </c>
    </row>
    <row r="11666" spans="2:13" x14ac:dyDescent="0.25">
      <c r="B11666" s="72" t="s">
        <v>143</v>
      </c>
      <c r="C11666" s="72" t="s">
        <v>144</v>
      </c>
      <c r="D11666" s="72" t="s">
        <v>12</v>
      </c>
      <c r="E11666" s="72" t="s">
        <v>177</v>
      </c>
      <c r="F11666" s="73">
        <v>105</v>
      </c>
      <c r="G11666" s="72" t="s">
        <v>14</v>
      </c>
      <c r="H11666" s="72" t="s">
        <v>15</v>
      </c>
      <c r="I11666" s="72" t="s">
        <v>16</v>
      </c>
      <c r="J11666" s="72" t="s">
        <v>18</v>
      </c>
      <c r="K11666" s="72" t="s">
        <v>24</v>
      </c>
      <c r="L11666" s="72" t="s">
        <v>483</v>
      </c>
      <c r="M11666" s="72"/>
    </row>
    <row r="11667" spans="2:13" x14ac:dyDescent="0.25">
      <c r="B11667" s="72" t="s">
        <v>143</v>
      </c>
      <c r="C11667" s="72" t="s">
        <v>144</v>
      </c>
      <c r="D11667" s="72" t="s">
        <v>12</v>
      </c>
      <c r="E11667" s="72" t="s">
        <v>177</v>
      </c>
      <c r="F11667" s="73">
        <v>323612</v>
      </c>
      <c r="G11667" s="72" t="s">
        <v>14</v>
      </c>
      <c r="H11667" s="72" t="s">
        <v>155</v>
      </c>
      <c r="I11667" s="72" t="s">
        <v>16</v>
      </c>
      <c r="J11667" s="72" t="s">
        <v>18</v>
      </c>
      <c r="K11667" s="72" t="s">
        <v>33</v>
      </c>
      <c r="L11667" s="72" t="s">
        <v>359</v>
      </c>
      <c r="M11667" s="72"/>
    </row>
    <row r="11668" spans="2:13" x14ac:dyDescent="0.25">
      <c r="B11668" s="72" t="s">
        <v>143</v>
      </c>
      <c r="C11668" s="72" t="s">
        <v>144</v>
      </c>
      <c r="D11668" s="72" t="s">
        <v>12</v>
      </c>
      <c r="E11668" s="72" t="s">
        <v>282</v>
      </c>
      <c r="F11668" s="73">
        <v>-949</v>
      </c>
      <c r="G11668" s="72" t="s">
        <v>14</v>
      </c>
      <c r="H11668" s="72" t="s">
        <v>15</v>
      </c>
      <c r="I11668" s="72" t="s">
        <v>16</v>
      </c>
      <c r="J11668" s="72" t="s">
        <v>18</v>
      </c>
      <c r="K11668" s="72" t="s">
        <v>33</v>
      </c>
      <c r="L11668" s="72" t="s">
        <v>179</v>
      </c>
      <c r="M11668" s="72"/>
    </row>
    <row r="11669" spans="2:13" x14ac:dyDescent="0.25">
      <c r="B11669" s="72" t="s">
        <v>143</v>
      </c>
      <c r="C11669" s="72" t="s">
        <v>144</v>
      </c>
      <c r="D11669" s="72" t="s">
        <v>12</v>
      </c>
      <c r="E11669" s="72" t="s">
        <v>175</v>
      </c>
      <c r="F11669" s="73">
        <v>-13414</v>
      </c>
      <c r="G11669" s="72" t="s">
        <v>14</v>
      </c>
      <c r="H11669" s="72" t="s">
        <v>15</v>
      </c>
      <c r="I11669" s="72" t="s">
        <v>136</v>
      </c>
      <c r="J11669" s="72" t="s">
        <v>18</v>
      </c>
      <c r="K11669" s="72" t="s">
        <v>205</v>
      </c>
      <c r="L11669" s="72" t="s">
        <v>540</v>
      </c>
      <c r="M11669" s="72"/>
    </row>
    <row r="11670" spans="2:13" x14ac:dyDescent="0.25">
      <c r="B11670" s="72" t="s">
        <v>143</v>
      </c>
      <c r="C11670" s="72" t="s">
        <v>144</v>
      </c>
      <c r="D11670" s="72" t="s">
        <v>12</v>
      </c>
      <c r="E11670" s="72" t="s">
        <v>164</v>
      </c>
      <c r="F11670" s="73">
        <v>-202293</v>
      </c>
      <c r="G11670" s="72" t="s">
        <v>14</v>
      </c>
      <c r="H11670" s="72" t="s">
        <v>15</v>
      </c>
      <c r="I11670" s="72" t="s">
        <v>16</v>
      </c>
      <c r="J11670" s="72" t="s">
        <v>18</v>
      </c>
      <c r="K11670" s="72" t="s">
        <v>205</v>
      </c>
      <c r="L11670" s="72" t="s">
        <v>540</v>
      </c>
      <c r="M11670" s="72"/>
    </row>
    <row r="11671" spans="2:13" x14ac:dyDescent="0.25">
      <c r="B11671" s="72" t="s">
        <v>143</v>
      </c>
      <c r="C11671" s="72" t="s">
        <v>144</v>
      </c>
      <c r="D11671" s="72" t="s">
        <v>12</v>
      </c>
      <c r="E11671" s="72" t="s">
        <v>197</v>
      </c>
      <c r="F11671" s="73">
        <v>853321</v>
      </c>
      <c r="G11671" s="72" t="s">
        <v>14</v>
      </c>
      <c r="H11671" s="72" t="s">
        <v>15</v>
      </c>
      <c r="I11671" s="72" t="s">
        <v>16</v>
      </c>
      <c r="J11671" s="72" t="s">
        <v>18</v>
      </c>
      <c r="K11671" s="72" t="s">
        <v>147</v>
      </c>
      <c r="L11671" s="72" t="s">
        <v>171</v>
      </c>
      <c r="M11671" s="72" t="s">
        <v>163</v>
      </c>
    </row>
    <row r="11672" spans="2:13" x14ac:dyDescent="0.25">
      <c r="B11672" s="72" t="s">
        <v>143</v>
      </c>
      <c r="C11672" s="72" t="s">
        <v>144</v>
      </c>
      <c r="D11672" s="72" t="s">
        <v>12</v>
      </c>
      <c r="E11672" s="72" t="s">
        <v>160</v>
      </c>
      <c r="F11672" s="73">
        <v>993614</v>
      </c>
      <c r="G11672" s="72" t="s">
        <v>14</v>
      </c>
      <c r="H11672" s="72" t="s">
        <v>15</v>
      </c>
      <c r="I11672" s="72" t="s">
        <v>16</v>
      </c>
      <c r="J11672" s="72" t="s">
        <v>18</v>
      </c>
      <c r="K11672" s="72" t="s">
        <v>267</v>
      </c>
      <c r="L11672" s="72" t="s">
        <v>576</v>
      </c>
      <c r="M11672" s="72" t="s">
        <v>163</v>
      </c>
    </row>
    <row r="11673" spans="2:13" x14ac:dyDescent="0.25">
      <c r="B11673" s="72" t="s">
        <v>143</v>
      </c>
      <c r="C11673" s="72" t="s">
        <v>144</v>
      </c>
      <c r="D11673" s="72" t="s">
        <v>12</v>
      </c>
      <c r="E11673" s="72" t="s">
        <v>164</v>
      </c>
      <c r="F11673" s="73">
        <v>-620</v>
      </c>
      <c r="G11673" s="72" t="s">
        <v>14</v>
      </c>
      <c r="H11673" s="72" t="s">
        <v>15</v>
      </c>
      <c r="I11673" s="72" t="s">
        <v>16</v>
      </c>
      <c r="J11673" s="72" t="s">
        <v>18</v>
      </c>
      <c r="K11673" s="72" t="s">
        <v>147</v>
      </c>
      <c r="L11673" s="72" t="s">
        <v>454</v>
      </c>
      <c r="M11673" s="72"/>
    </row>
    <row r="11674" spans="2:13" x14ac:dyDescent="0.25">
      <c r="B11674" s="72" t="s">
        <v>143</v>
      </c>
      <c r="C11674" s="72" t="s">
        <v>144</v>
      </c>
      <c r="D11674" s="72" t="s">
        <v>12</v>
      </c>
      <c r="E11674" s="72" t="s">
        <v>197</v>
      </c>
      <c r="F11674" s="73">
        <v>748233</v>
      </c>
      <c r="G11674" s="72" t="s">
        <v>14</v>
      </c>
      <c r="H11674" s="72" t="s">
        <v>155</v>
      </c>
      <c r="I11674" s="72" t="s">
        <v>16</v>
      </c>
      <c r="J11674" s="72" t="s">
        <v>18</v>
      </c>
      <c r="K11674" s="72" t="s">
        <v>21</v>
      </c>
      <c r="L11674" s="72" t="s">
        <v>457</v>
      </c>
      <c r="M11674" s="72" t="s">
        <v>163</v>
      </c>
    </row>
    <row r="11675" spans="2:13" x14ac:dyDescent="0.25">
      <c r="B11675" s="72" t="s">
        <v>143</v>
      </c>
      <c r="C11675" s="72" t="s">
        <v>144</v>
      </c>
      <c r="D11675" s="72" t="s">
        <v>12</v>
      </c>
      <c r="E11675" s="72" t="s">
        <v>219</v>
      </c>
      <c r="F11675" s="73">
        <v>2794652</v>
      </c>
      <c r="G11675" s="72" t="s">
        <v>14</v>
      </c>
      <c r="H11675" s="72" t="s">
        <v>15</v>
      </c>
      <c r="I11675" s="72" t="s">
        <v>16</v>
      </c>
      <c r="J11675" s="72" t="s">
        <v>18</v>
      </c>
      <c r="K11675" s="72" t="s">
        <v>205</v>
      </c>
      <c r="L11675" s="72" t="s">
        <v>206</v>
      </c>
      <c r="M11675" s="72"/>
    </row>
    <row r="11676" spans="2:13" x14ac:dyDescent="0.25">
      <c r="B11676" s="72" t="s">
        <v>143</v>
      </c>
      <c r="C11676" s="72" t="s">
        <v>144</v>
      </c>
      <c r="D11676" s="72" t="s">
        <v>12</v>
      </c>
      <c r="E11676" s="72" t="s">
        <v>219</v>
      </c>
      <c r="F11676" s="73">
        <v>989128</v>
      </c>
      <c r="G11676" s="72" t="s">
        <v>14</v>
      </c>
      <c r="H11676" s="72" t="s">
        <v>15</v>
      </c>
      <c r="I11676" s="72" t="s">
        <v>16</v>
      </c>
      <c r="J11676" s="72" t="s">
        <v>18</v>
      </c>
      <c r="K11676" s="72" t="s">
        <v>147</v>
      </c>
      <c r="L11676" s="72" t="s">
        <v>196</v>
      </c>
      <c r="M11676" s="72"/>
    </row>
    <row r="11677" spans="2:13" x14ac:dyDescent="0.25">
      <c r="B11677" s="72" t="s">
        <v>143</v>
      </c>
      <c r="C11677" s="72" t="s">
        <v>144</v>
      </c>
      <c r="D11677" s="72" t="s">
        <v>12</v>
      </c>
      <c r="E11677" s="72" t="s">
        <v>240</v>
      </c>
      <c r="F11677" s="73">
        <v>-6295</v>
      </c>
      <c r="G11677" s="72" t="s">
        <v>14</v>
      </c>
      <c r="H11677" s="72" t="s">
        <v>155</v>
      </c>
      <c r="I11677" s="72" t="s">
        <v>16</v>
      </c>
      <c r="J11677" s="72" t="s">
        <v>18</v>
      </c>
      <c r="K11677" s="72" t="s">
        <v>267</v>
      </c>
      <c r="L11677" s="72" t="s">
        <v>313</v>
      </c>
      <c r="M11677" s="72"/>
    </row>
    <row r="11678" spans="2:13" x14ac:dyDescent="0.25">
      <c r="B11678" s="72" t="s">
        <v>143</v>
      </c>
      <c r="C11678" s="72" t="s">
        <v>144</v>
      </c>
      <c r="D11678" s="72" t="s">
        <v>12</v>
      </c>
      <c r="E11678" s="72" t="s">
        <v>197</v>
      </c>
      <c r="F11678" s="73">
        <v>9922</v>
      </c>
      <c r="G11678" s="72" t="s">
        <v>14</v>
      </c>
      <c r="H11678" s="72" t="s">
        <v>15</v>
      </c>
      <c r="I11678" s="72" t="s">
        <v>136</v>
      </c>
      <c r="J11678" s="72" t="s">
        <v>18</v>
      </c>
      <c r="K11678" s="72" t="s">
        <v>147</v>
      </c>
      <c r="L11678" s="72" t="s">
        <v>369</v>
      </c>
      <c r="M11678" s="72" t="s">
        <v>191</v>
      </c>
    </row>
    <row r="11679" spans="2:13" x14ac:dyDescent="0.25">
      <c r="B11679" s="72" t="s">
        <v>143</v>
      </c>
      <c r="C11679" s="72" t="s">
        <v>144</v>
      </c>
      <c r="D11679" s="72" t="s">
        <v>12</v>
      </c>
      <c r="E11679" s="72" t="s">
        <v>152</v>
      </c>
      <c r="F11679" s="73">
        <v>-3068</v>
      </c>
      <c r="G11679" s="72" t="s">
        <v>14</v>
      </c>
      <c r="H11679" s="72" t="s">
        <v>155</v>
      </c>
      <c r="I11679" s="72" t="s">
        <v>16</v>
      </c>
      <c r="J11679" s="72" t="s">
        <v>18</v>
      </c>
      <c r="K11679" s="72" t="s">
        <v>33</v>
      </c>
      <c r="L11679" s="72" t="s">
        <v>714</v>
      </c>
      <c r="M11679" s="72"/>
    </row>
    <row r="11680" spans="2:13" x14ac:dyDescent="0.25">
      <c r="B11680" s="72" t="s">
        <v>143</v>
      </c>
      <c r="C11680" s="72" t="s">
        <v>144</v>
      </c>
      <c r="D11680" s="72" t="s">
        <v>12</v>
      </c>
      <c r="E11680" s="72" t="s">
        <v>188</v>
      </c>
      <c r="F11680" s="73">
        <v>590694</v>
      </c>
      <c r="G11680" s="72" t="s">
        <v>14</v>
      </c>
      <c r="H11680" s="72" t="s">
        <v>155</v>
      </c>
      <c r="I11680" s="72" t="s">
        <v>16</v>
      </c>
      <c r="J11680" s="72" t="s">
        <v>18</v>
      </c>
      <c r="K11680" s="72" t="s">
        <v>147</v>
      </c>
      <c r="L11680" s="72" t="s">
        <v>433</v>
      </c>
      <c r="M11680" s="72" t="s">
        <v>191</v>
      </c>
    </row>
    <row r="11681" spans="2:13" x14ac:dyDescent="0.25">
      <c r="B11681" s="72" t="s">
        <v>143</v>
      </c>
      <c r="C11681" s="72" t="s">
        <v>144</v>
      </c>
      <c r="D11681" s="72" t="s">
        <v>12</v>
      </c>
      <c r="E11681" s="72" t="s">
        <v>219</v>
      </c>
      <c r="F11681" s="73">
        <v>13</v>
      </c>
      <c r="G11681" s="72" t="s">
        <v>14</v>
      </c>
      <c r="H11681" s="72" t="s">
        <v>15</v>
      </c>
      <c r="I11681" s="72" t="s">
        <v>16</v>
      </c>
      <c r="J11681" s="72" t="s">
        <v>17</v>
      </c>
      <c r="K11681" s="72" t="s">
        <v>214</v>
      </c>
      <c r="L11681" s="72" t="s">
        <v>479</v>
      </c>
      <c r="M11681" s="72"/>
    </row>
    <row r="11682" spans="2:13" x14ac:dyDescent="0.25">
      <c r="B11682" s="72" t="s">
        <v>143</v>
      </c>
      <c r="C11682" s="72" t="s">
        <v>144</v>
      </c>
      <c r="D11682" s="72" t="s">
        <v>12</v>
      </c>
      <c r="E11682" s="72" t="s">
        <v>219</v>
      </c>
      <c r="F11682" s="73">
        <v>38054</v>
      </c>
      <c r="G11682" s="72" t="s">
        <v>14</v>
      </c>
      <c r="H11682" s="72" t="s">
        <v>15</v>
      </c>
      <c r="I11682" s="72" t="s">
        <v>16</v>
      </c>
      <c r="J11682" s="72" t="s">
        <v>18</v>
      </c>
      <c r="K11682" s="72" t="s">
        <v>33</v>
      </c>
      <c r="L11682" s="72" t="s">
        <v>187</v>
      </c>
      <c r="M11682" s="72"/>
    </row>
    <row r="11683" spans="2:13" x14ac:dyDescent="0.25">
      <c r="B11683" s="72" t="s">
        <v>143</v>
      </c>
      <c r="C11683" s="72" t="s">
        <v>144</v>
      </c>
      <c r="D11683" s="72" t="s">
        <v>12</v>
      </c>
      <c r="E11683" s="72" t="s">
        <v>229</v>
      </c>
      <c r="F11683" s="73">
        <v>-198578</v>
      </c>
      <c r="G11683" s="72" t="s">
        <v>14</v>
      </c>
      <c r="H11683" s="72" t="s">
        <v>155</v>
      </c>
      <c r="I11683" s="72" t="s">
        <v>136</v>
      </c>
      <c r="J11683" s="72" t="s">
        <v>18</v>
      </c>
      <c r="K11683" s="72" t="s">
        <v>21</v>
      </c>
      <c r="L11683" s="72" t="s">
        <v>178</v>
      </c>
      <c r="M11683" s="72"/>
    </row>
    <row r="11684" spans="2:13" x14ac:dyDescent="0.25">
      <c r="B11684" s="72" t="s">
        <v>143</v>
      </c>
      <c r="C11684" s="72" t="s">
        <v>144</v>
      </c>
      <c r="D11684" s="72" t="s">
        <v>12</v>
      </c>
      <c r="E11684" s="72" t="s">
        <v>229</v>
      </c>
      <c r="F11684" s="73">
        <v>-444173</v>
      </c>
      <c r="G11684" s="72" t="s">
        <v>14</v>
      </c>
      <c r="H11684" s="72" t="s">
        <v>15</v>
      </c>
      <c r="I11684" s="72" t="s">
        <v>16</v>
      </c>
      <c r="J11684" s="72" t="s">
        <v>18</v>
      </c>
      <c r="K11684" s="72" t="s">
        <v>147</v>
      </c>
      <c r="L11684" s="72" t="s">
        <v>380</v>
      </c>
      <c r="M11684" s="72"/>
    </row>
    <row r="11685" spans="2:13" x14ac:dyDescent="0.25">
      <c r="B11685" s="72" t="s">
        <v>143</v>
      </c>
      <c r="C11685" s="72" t="s">
        <v>144</v>
      </c>
      <c r="D11685" s="72" t="s">
        <v>12</v>
      </c>
      <c r="E11685" s="72" t="s">
        <v>335</v>
      </c>
      <c r="F11685" s="73">
        <v>162358</v>
      </c>
      <c r="G11685" s="72" t="s">
        <v>14</v>
      </c>
      <c r="H11685" s="72" t="s">
        <v>15</v>
      </c>
      <c r="I11685" s="72" t="s">
        <v>16</v>
      </c>
      <c r="J11685" s="72" t="s">
        <v>18</v>
      </c>
      <c r="K11685" s="72" t="s">
        <v>147</v>
      </c>
      <c r="L11685" s="72" t="s">
        <v>444</v>
      </c>
      <c r="M11685" s="72" t="s">
        <v>203</v>
      </c>
    </row>
    <row r="11686" spans="2:13" x14ac:dyDescent="0.25">
      <c r="B11686" s="72" t="s">
        <v>143</v>
      </c>
      <c r="C11686" s="72" t="s">
        <v>144</v>
      </c>
      <c r="D11686" s="72" t="s">
        <v>12</v>
      </c>
      <c r="E11686" s="72" t="s">
        <v>227</v>
      </c>
      <c r="F11686" s="73">
        <v>23067</v>
      </c>
      <c r="G11686" s="72" t="s">
        <v>14</v>
      </c>
      <c r="H11686" s="72" t="s">
        <v>15</v>
      </c>
      <c r="I11686" s="72" t="s">
        <v>16</v>
      </c>
      <c r="J11686" s="72" t="s">
        <v>18</v>
      </c>
      <c r="K11686" s="72" t="s">
        <v>33</v>
      </c>
      <c r="L11686" s="72" t="s">
        <v>345</v>
      </c>
      <c r="M11686" s="72" t="s">
        <v>191</v>
      </c>
    </row>
    <row r="11687" spans="2:13" x14ac:dyDescent="0.25">
      <c r="B11687" s="72" t="s">
        <v>143</v>
      </c>
      <c r="C11687" s="72" t="s">
        <v>144</v>
      </c>
      <c r="D11687" s="72" t="s">
        <v>12</v>
      </c>
      <c r="E11687" s="72" t="s">
        <v>227</v>
      </c>
      <c r="F11687" s="73">
        <v>2100</v>
      </c>
      <c r="G11687" s="72" t="s">
        <v>14</v>
      </c>
      <c r="H11687" s="72" t="s">
        <v>155</v>
      </c>
      <c r="I11687" s="72" t="s">
        <v>16</v>
      </c>
      <c r="J11687" s="72" t="s">
        <v>18</v>
      </c>
      <c r="K11687" s="72" t="s">
        <v>267</v>
      </c>
      <c r="L11687" s="72" t="s">
        <v>702</v>
      </c>
      <c r="M11687" s="72" t="s">
        <v>172</v>
      </c>
    </row>
    <row r="11688" spans="2:13" x14ac:dyDescent="0.25">
      <c r="B11688" s="72" t="s">
        <v>143</v>
      </c>
      <c r="C11688" s="72" t="s">
        <v>144</v>
      </c>
      <c r="D11688" s="72" t="s">
        <v>12</v>
      </c>
      <c r="E11688" s="72" t="s">
        <v>152</v>
      </c>
      <c r="F11688" s="73">
        <v>-26913</v>
      </c>
      <c r="G11688" s="72" t="s">
        <v>14</v>
      </c>
      <c r="H11688" s="72" t="s">
        <v>15</v>
      </c>
      <c r="I11688" s="72" t="s">
        <v>16</v>
      </c>
      <c r="J11688" s="72" t="s">
        <v>18</v>
      </c>
      <c r="K11688" s="72" t="s">
        <v>21</v>
      </c>
      <c r="L11688" s="72" t="s">
        <v>547</v>
      </c>
      <c r="M11688" s="72"/>
    </row>
    <row r="11689" spans="2:13" x14ac:dyDescent="0.25">
      <c r="B11689" s="72" t="s">
        <v>143</v>
      </c>
      <c r="C11689" s="72" t="s">
        <v>144</v>
      </c>
      <c r="D11689" s="72" t="s">
        <v>12</v>
      </c>
      <c r="E11689" s="72" t="s">
        <v>188</v>
      </c>
      <c r="F11689" s="73">
        <v>23871</v>
      </c>
      <c r="G11689" s="72" t="s">
        <v>14</v>
      </c>
      <c r="H11689" s="72" t="s">
        <v>155</v>
      </c>
      <c r="I11689" s="72" t="s">
        <v>16</v>
      </c>
      <c r="J11689" s="72" t="s">
        <v>18</v>
      </c>
      <c r="K11689" s="72" t="s">
        <v>147</v>
      </c>
      <c r="L11689" s="72" t="s">
        <v>747</v>
      </c>
      <c r="M11689" s="72" t="s">
        <v>191</v>
      </c>
    </row>
    <row r="11690" spans="2:13" x14ac:dyDescent="0.25">
      <c r="B11690" s="72" t="s">
        <v>143</v>
      </c>
      <c r="C11690" s="72" t="s">
        <v>144</v>
      </c>
      <c r="D11690" s="72" t="s">
        <v>12</v>
      </c>
      <c r="E11690" s="72" t="s">
        <v>219</v>
      </c>
      <c r="F11690" s="73">
        <v>201796</v>
      </c>
      <c r="G11690" s="72" t="s">
        <v>14</v>
      </c>
      <c r="H11690" s="72" t="s">
        <v>155</v>
      </c>
      <c r="I11690" s="72" t="s">
        <v>16</v>
      </c>
      <c r="J11690" s="72" t="s">
        <v>371</v>
      </c>
      <c r="K11690" s="72" t="s">
        <v>33</v>
      </c>
      <c r="L11690" s="72" t="s">
        <v>179</v>
      </c>
      <c r="M11690" s="72"/>
    </row>
    <row r="11691" spans="2:13" x14ac:dyDescent="0.25">
      <c r="B11691" s="72" t="s">
        <v>143</v>
      </c>
      <c r="C11691" s="72" t="s">
        <v>144</v>
      </c>
      <c r="D11691" s="72" t="s">
        <v>12</v>
      </c>
      <c r="E11691" s="72" t="s">
        <v>177</v>
      </c>
      <c r="F11691" s="73">
        <v>42606</v>
      </c>
      <c r="G11691" s="72" t="s">
        <v>14</v>
      </c>
      <c r="H11691" s="72" t="s">
        <v>15</v>
      </c>
      <c r="I11691" s="72" t="s">
        <v>16</v>
      </c>
      <c r="J11691" s="72" t="s">
        <v>18</v>
      </c>
      <c r="K11691" s="72" t="s">
        <v>245</v>
      </c>
      <c r="L11691" s="72" t="s">
        <v>564</v>
      </c>
      <c r="M11691" s="72"/>
    </row>
    <row r="11692" spans="2:13" x14ac:dyDescent="0.25">
      <c r="B11692" s="72" t="s">
        <v>143</v>
      </c>
      <c r="C11692" s="72" t="s">
        <v>144</v>
      </c>
      <c r="D11692" s="72" t="s">
        <v>12</v>
      </c>
      <c r="E11692" s="72" t="s">
        <v>876</v>
      </c>
      <c r="F11692" s="73">
        <v>-4634</v>
      </c>
      <c r="G11692" s="72" t="s">
        <v>14</v>
      </c>
      <c r="H11692" s="72" t="s">
        <v>155</v>
      </c>
      <c r="I11692" s="72" t="s">
        <v>16</v>
      </c>
      <c r="J11692" s="72" t="s">
        <v>18</v>
      </c>
      <c r="K11692" s="72" t="s">
        <v>33</v>
      </c>
      <c r="L11692" s="72" t="s">
        <v>176</v>
      </c>
      <c r="M11692" s="72"/>
    </row>
    <row r="11693" spans="2:13" x14ac:dyDescent="0.25">
      <c r="B11693" s="72" t="s">
        <v>143</v>
      </c>
      <c r="C11693" s="72" t="s">
        <v>144</v>
      </c>
      <c r="D11693" s="72" t="s">
        <v>12</v>
      </c>
      <c r="E11693" s="72" t="s">
        <v>697</v>
      </c>
      <c r="F11693" s="73">
        <v>400261</v>
      </c>
      <c r="G11693" s="72" t="s">
        <v>14</v>
      </c>
      <c r="H11693" s="72" t="s">
        <v>15</v>
      </c>
      <c r="I11693" s="72" t="s">
        <v>16</v>
      </c>
      <c r="J11693" s="72" t="s">
        <v>18</v>
      </c>
      <c r="K11693" s="72" t="s">
        <v>27</v>
      </c>
      <c r="L11693" s="72" t="s">
        <v>28</v>
      </c>
      <c r="M11693" s="72"/>
    </row>
    <row r="11694" spans="2:13" x14ac:dyDescent="0.25">
      <c r="B11694" s="72" t="s">
        <v>143</v>
      </c>
      <c r="C11694" s="72" t="s">
        <v>144</v>
      </c>
      <c r="D11694" s="72" t="s">
        <v>12</v>
      </c>
      <c r="E11694" s="72" t="s">
        <v>242</v>
      </c>
      <c r="F11694" s="73">
        <v>-5527</v>
      </c>
      <c r="G11694" s="72" t="s">
        <v>14</v>
      </c>
      <c r="H11694" s="72" t="s">
        <v>155</v>
      </c>
      <c r="I11694" s="72" t="s">
        <v>16</v>
      </c>
      <c r="J11694" s="72" t="s">
        <v>18</v>
      </c>
      <c r="K11694" s="72" t="s">
        <v>33</v>
      </c>
      <c r="L11694" s="72" t="s">
        <v>435</v>
      </c>
      <c r="M11694" s="72"/>
    </row>
    <row r="11695" spans="2:13" x14ac:dyDescent="0.25">
      <c r="B11695" s="72" t="s">
        <v>143</v>
      </c>
      <c r="C11695" s="72" t="s">
        <v>144</v>
      </c>
      <c r="D11695" s="72" t="s">
        <v>12</v>
      </c>
      <c r="E11695" s="72" t="s">
        <v>282</v>
      </c>
      <c r="F11695" s="73">
        <v>-4390</v>
      </c>
      <c r="G11695" s="72" t="s">
        <v>14</v>
      </c>
      <c r="H11695" s="72" t="s">
        <v>15</v>
      </c>
      <c r="I11695" s="72" t="s">
        <v>16</v>
      </c>
      <c r="J11695" s="72" t="s">
        <v>18</v>
      </c>
      <c r="K11695" s="72" t="s">
        <v>168</v>
      </c>
      <c r="L11695" s="72" t="s">
        <v>296</v>
      </c>
      <c r="M11695" s="72"/>
    </row>
    <row r="11696" spans="2:13" x14ac:dyDescent="0.25">
      <c r="B11696" s="72" t="s">
        <v>143</v>
      </c>
      <c r="C11696" s="72" t="s">
        <v>144</v>
      </c>
      <c r="D11696" s="72" t="s">
        <v>12</v>
      </c>
      <c r="E11696" s="72" t="s">
        <v>292</v>
      </c>
      <c r="F11696" s="73">
        <v>102826</v>
      </c>
      <c r="G11696" s="72" t="s">
        <v>14</v>
      </c>
      <c r="H11696" s="72" t="s">
        <v>15</v>
      </c>
      <c r="I11696" s="72" t="s">
        <v>16</v>
      </c>
      <c r="J11696" s="72" t="s">
        <v>18</v>
      </c>
      <c r="K11696" s="72" t="s">
        <v>257</v>
      </c>
      <c r="L11696" s="72" t="s">
        <v>806</v>
      </c>
      <c r="M11696" s="72" t="s">
        <v>522</v>
      </c>
    </row>
    <row r="11697" spans="2:13" x14ac:dyDescent="0.25">
      <c r="B11697" s="72" t="s">
        <v>143</v>
      </c>
      <c r="C11697" s="72" t="s">
        <v>144</v>
      </c>
      <c r="D11697" s="72" t="s">
        <v>12</v>
      </c>
      <c r="E11697" s="72" t="s">
        <v>145</v>
      </c>
      <c r="F11697" s="73">
        <v>-16265</v>
      </c>
      <c r="G11697" s="72" t="s">
        <v>14</v>
      </c>
      <c r="H11697" s="72" t="s">
        <v>155</v>
      </c>
      <c r="I11697" s="72" t="s">
        <v>136</v>
      </c>
      <c r="J11697" s="72" t="s">
        <v>18</v>
      </c>
      <c r="K11697" s="72" t="s">
        <v>21</v>
      </c>
      <c r="L11697" s="72" t="s">
        <v>645</v>
      </c>
      <c r="M11697" s="72"/>
    </row>
    <row r="11698" spans="2:13" x14ac:dyDescent="0.25">
      <c r="B11698" s="72" t="s">
        <v>143</v>
      </c>
      <c r="C11698" s="72" t="s">
        <v>144</v>
      </c>
      <c r="D11698" s="72" t="s">
        <v>12</v>
      </c>
      <c r="E11698" s="72" t="s">
        <v>175</v>
      </c>
      <c r="F11698" s="73">
        <v>-161155</v>
      </c>
      <c r="G11698" s="72" t="s">
        <v>14</v>
      </c>
      <c r="H11698" s="72" t="s">
        <v>155</v>
      </c>
      <c r="I11698" s="72" t="s">
        <v>16</v>
      </c>
      <c r="J11698" s="72" t="s">
        <v>18</v>
      </c>
      <c r="K11698" s="72" t="s">
        <v>33</v>
      </c>
      <c r="L11698" s="72" t="s">
        <v>490</v>
      </c>
      <c r="M11698" s="72"/>
    </row>
    <row r="11699" spans="2:13" x14ac:dyDescent="0.25">
      <c r="B11699" s="72" t="s">
        <v>143</v>
      </c>
      <c r="C11699" s="72" t="s">
        <v>144</v>
      </c>
      <c r="D11699" s="72" t="s">
        <v>12</v>
      </c>
      <c r="E11699" s="72" t="s">
        <v>219</v>
      </c>
      <c r="F11699" s="73">
        <v>1011608</v>
      </c>
      <c r="G11699" s="72" t="s">
        <v>14</v>
      </c>
      <c r="H11699" s="72" t="s">
        <v>155</v>
      </c>
      <c r="I11699" s="72" t="s">
        <v>16</v>
      </c>
      <c r="J11699" s="72" t="s">
        <v>18</v>
      </c>
      <c r="K11699" s="72" t="s">
        <v>147</v>
      </c>
      <c r="L11699" s="72" t="s">
        <v>444</v>
      </c>
      <c r="M11699" s="72"/>
    </row>
    <row r="11700" spans="2:13" x14ac:dyDescent="0.25">
      <c r="B11700" s="72" t="s">
        <v>143</v>
      </c>
      <c r="C11700" s="72" t="s">
        <v>144</v>
      </c>
      <c r="D11700" s="72" t="s">
        <v>12</v>
      </c>
      <c r="E11700" s="72" t="s">
        <v>219</v>
      </c>
      <c r="F11700" s="73">
        <v>195229</v>
      </c>
      <c r="G11700" s="72" t="s">
        <v>14</v>
      </c>
      <c r="H11700" s="72" t="s">
        <v>15</v>
      </c>
      <c r="I11700" s="72" t="s">
        <v>16</v>
      </c>
      <c r="J11700" s="72" t="s">
        <v>18</v>
      </c>
      <c r="K11700" s="72" t="s">
        <v>147</v>
      </c>
      <c r="L11700" s="72" t="s">
        <v>571</v>
      </c>
      <c r="M11700" s="72"/>
    </row>
    <row r="11701" spans="2:13" x14ac:dyDescent="0.25">
      <c r="B11701" s="72" t="s">
        <v>143</v>
      </c>
      <c r="C11701" s="72" t="s">
        <v>144</v>
      </c>
      <c r="D11701" s="72" t="s">
        <v>12</v>
      </c>
      <c r="E11701" s="72" t="s">
        <v>152</v>
      </c>
      <c r="F11701" s="73">
        <v>-8507</v>
      </c>
      <c r="G11701" s="72" t="s">
        <v>14</v>
      </c>
      <c r="H11701" s="72" t="s">
        <v>15</v>
      </c>
      <c r="I11701" s="72" t="s">
        <v>16</v>
      </c>
      <c r="J11701" s="72" t="s">
        <v>18</v>
      </c>
      <c r="K11701" s="72" t="s">
        <v>24</v>
      </c>
      <c r="L11701" s="72" t="s">
        <v>264</v>
      </c>
      <c r="M11701" s="72"/>
    </row>
    <row r="11702" spans="2:13" x14ac:dyDescent="0.25">
      <c r="B11702" s="72" t="s">
        <v>143</v>
      </c>
      <c r="C11702" s="72" t="s">
        <v>144</v>
      </c>
      <c r="D11702" s="72" t="s">
        <v>12</v>
      </c>
      <c r="E11702" s="72" t="s">
        <v>219</v>
      </c>
      <c r="F11702" s="73">
        <v>76752</v>
      </c>
      <c r="G11702" s="72" t="s">
        <v>14</v>
      </c>
      <c r="H11702" s="72" t="s">
        <v>155</v>
      </c>
      <c r="I11702" s="72" t="s">
        <v>16</v>
      </c>
      <c r="J11702" s="72" t="s">
        <v>18</v>
      </c>
      <c r="K11702" s="72" t="s">
        <v>33</v>
      </c>
      <c r="L11702" s="72" t="s">
        <v>568</v>
      </c>
      <c r="M11702" s="72"/>
    </row>
    <row r="11703" spans="2:13" x14ac:dyDescent="0.25">
      <c r="B11703" s="72" t="s">
        <v>143</v>
      </c>
      <c r="C11703" s="72" t="s">
        <v>144</v>
      </c>
      <c r="D11703" s="72" t="s">
        <v>12</v>
      </c>
      <c r="E11703" s="72" t="s">
        <v>292</v>
      </c>
      <c r="F11703" s="73">
        <v>156086</v>
      </c>
      <c r="G11703" s="72" t="s">
        <v>14</v>
      </c>
      <c r="H11703" s="72" t="s">
        <v>15</v>
      </c>
      <c r="I11703" s="72" t="s">
        <v>16</v>
      </c>
      <c r="J11703" s="72" t="s">
        <v>18</v>
      </c>
      <c r="K11703" s="72" t="s">
        <v>257</v>
      </c>
      <c r="L11703" s="72" t="s">
        <v>554</v>
      </c>
      <c r="M11703" s="72" t="s">
        <v>424</v>
      </c>
    </row>
    <row r="11704" spans="2:13" x14ac:dyDescent="0.25">
      <c r="B11704" s="72" t="s">
        <v>143</v>
      </c>
      <c r="C11704" s="72" t="s">
        <v>144</v>
      </c>
      <c r="D11704" s="72" t="s">
        <v>12</v>
      </c>
      <c r="E11704" s="72" t="s">
        <v>237</v>
      </c>
      <c r="F11704" s="73">
        <v>64395</v>
      </c>
      <c r="G11704" s="72" t="s">
        <v>14</v>
      </c>
      <c r="H11704" s="72" t="s">
        <v>155</v>
      </c>
      <c r="I11704" s="72" t="s">
        <v>16</v>
      </c>
      <c r="J11704" s="72" t="s">
        <v>18</v>
      </c>
      <c r="K11704" s="72" t="s">
        <v>33</v>
      </c>
      <c r="L11704" s="72" t="s">
        <v>693</v>
      </c>
      <c r="M11704" s="72" t="s">
        <v>191</v>
      </c>
    </row>
    <row r="11705" spans="2:13" x14ac:dyDescent="0.25">
      <c r="B11705" s="72" t="s">
        <v>143</v>
      </c>
      <c r="C11705" s="72" t="s">
        <v>144</v>
      </c>
      <c r="D11705" s="72" t="s">
        <v>12</v>
      </c>
      <c r="E11705" s="72" t="s">
        <v>183</v>
      </c>
      <c r="F11705" s="73">
        <v>266908</v>
      </c>
      <c r="G11705" s="72" t="s">
        <v>14</v>
      </c>
      <c r="H11705" s="72" t="s">
        <v>15</v>
      </c>
      <c r="I11705" s="72" t="s">
        <v>16</v>
      </c>
      <c r="J11705" s="72" t="s">
        <v>18</v>
      </c>
      <c r="K11705" s="72" t="s">
        <v>33</v>
      </c>
      <c r="L11705" s="72" t="s">
        <v>551</v>
      </c>
      <c r="M11705" s="72" t="s">
        <v>248</v>
      </c>
    </row>
    <row r="11706" spans="2:13" x14ac:dyDescent="0.25">
      <c r="B11706" s="72" t="s">
        <v>143</v>
      </c>
      <c r="C11706" s="72" t="s">
        <v>144</v>
      </c>
      <c r="D11706" s="72" t="s">
        <v>12</v>
      </c>
      <c r="E11706" s="72" t="s">
        <v>183</v>
      </c>
      <c r="F11706" s="73">
        <v>50008</v>
      </c>
      <c r="G11706" s="72" t="s">
        <v>14</v>
      </c>
      <c r="H11706" s="72" t="s">
        <v>15</v>
      </c>
      <c r="I11706" s="72" t="s">
        <v>16</v>
      </c>
      <c r="J11706" s="72" t="s">
        <v>18</v>
      </c>
      <c r="K11706" s="72" t="s">
        <v>147</v>
      </c>
      <c r="L11706" s="72" t="s">
        <v>476</v>
      </c>
      <c r="M11706" s="72" t="s">
        <v>248</v>
      </c>
    </row>
    <row r="11707" spans="2:13" x14ac:dyDescent="0.25">
      <c r="B11707" s="72" t="s">
        <v>143</v>
      </c>
      <c r="C11707" s="72" t="s">
        <v>144</v>
      </c>
      <c r="D11707" s="72" t="s">
        <v>12</v>
      </c>
      <c r="E11707" s="72" t="s">
        <v>197</v>
      </c>
      <c r="F11707" s="73">
        <v>133994</v>
      </c>
      <c r="G11707" s="72" t="s">
        <v>14</v>
      </c>
      <c r="H11707" s="72" t="s">
        <v>155</v>
      </c>
      <c r="I11707" s="72" t="s">
        <v>16</v>
      </c>
      <c r="J11707" s="72" t="s">
        <v>18</v>
      </c>
      <c r="K11707" s="72" t="s">
        <v>267</v>
      </c>
      <c r="L11707" s="72" t="s">
        <v>660</v>
      </c>
      <c r="M11707" s="72" t="s">
        <v>163</v>
      </c>
    </row>
    <row r="11708" spans="2:13" x14ac:dyDescent="0.25">
      <c r="B11708" s="72" t="s">
        <v>143</v>
      </c>
      <c r="C11708" s="72" t="s">
        <v>144</v>
      </c>
      <c r="D11708" s="72" t="s">
        <v>12</v>
      </c>
      <c r="E11708" s="72" t="s">
        <v>562</v>
      </c>
      <c r="F11708" s="73">
        <v>707992</v>
      </c>
      <c r="G11708" s="72" t="s">
        <v>14</v>
      </c>
      <c r="H11708" s="72" t="s">
        <v>15</v>
      </c>
      <c r="I11708" s="72" t="s">
        <v>16</v>
      </c>
      <c r="J11708" s="72" t="s">
        <v>18</v>
      </c>
      <c r="K11708" s="72" t="s">
        <v>205</v>
      </c>
      <c r="L11708" s="72" t="s">
        <v>540</v>
      </c>
      <c r="M11708" s="72" t="s">
        <v>203</v>
      </c>
    </row>
    <row r="11709" spans="2:13" x14ac:dyDescent="0.25">
      <c r="B11709" s="72" t="s">
        <v>143</v>
      </c>
      <c r="C11709" s="72" t="s">
        <v>144</v>
      </c>
      <c r="D11709" s="72" t="s">
        <v>12</v>
      </c>
      <c r="E11709" s="72" t="s">
        <v>177</v>
      </c>
      <c r="F11709" s="73">
        <v>519376</v>
      </c>
      <c r="G11709" s="72" t="s">
        <v>14</v>
      </c>
      <c r="H11709" s="72" t="s">
        <v>155</v>
      </c>
      <c r="I11709" s="72" t="s">
        <v>16</v>
      </c>
      <c r="J11709" s="72" t="s">
        <v>18</v>
      </c>
      <c r="K11709" s="72" t="s">
        <v>33</v>
      </c>
      <c r="L11709" s="72" t="s">
        <v>436</v>
      </c>
      <c r="M11709" s="72"/>
    </row>
    <row r="11710" spans="2:13" x14ac:dyDescent="0.25">
      <c r="B11710" s="72" t="s">
        <v>143</v>
      </c>
      <c r="C11710" s="72" t="s">
        <v>144</v>
      </c>
      <c r="D11710" s="72" t="s">
        <v>12</v>
      </c>
      <c r="E11710" s="72" t="s">
        <v>181</v>
      </c>
      <c r="F11710" s="73">
        <v>-54</v>
      </c>
      <c r="G11710" s="72" t="s">
        <v>14</v>
      </c>
      <c r="H11710" s="72" t="s">
        <v>15</v>
      </c>
      <c r="I11710" s="72" t="s">
        <v>16</v>
      </c>
      <c r="J11710" s="72" t="s">
        <v>18</v>
      </c>
      <c r="K11710" s="72" t="s">
        <v>33</v>
      </c>
      <c r="L11710" s="72" t="s">
        <v>584</v>
      </c>
      <c r="M11710" s="72"/>
    </row>
    <row r="11711" spans="2:13" x14ac:dyDescent="0.25">
      <c r="B11711" s="72" t="s">
        <v>143</v>
      </c>
      <c r="C11711" s="72" t="s">
        <v>144</v>
      </c>
      <c r="D11711" s="72" t="s">
        <v>12</v>
      </c>
      <c r="E11711" s="72" t="s">
        <v>164</v>
      </c>
      <c r="F11711" s="73">
        <v>-3756</v>
      </c>
      <c r="G11711" s="72" t="s">
        <v>14</v>
      </c>
      <c r="H11711" s="72" t="s">
        <v>15</v>
      </c>
      <c r="I11711" s="72" t="s">
        <v>16</v>
      </c>
      <c r="J11711" s="72" t="s">
        <v>18</v>
      </c>
      <c r="K11711" s="72" t="s">
        <v>147</v>
      </c>
      <c r="L11711" s="72" t="s">
        <v>557</v>
      </c>
      <c r="M11711" s="72"/>
    </row>
    <row r="11712" spans="2:13" x14ac:dyDescent="0.25">
      <c r="B11712" s="72" t="s">
        <v>143</v>
      </c>
      <c r="C11712" s="72" t="s">
        <v>144</v>
      </c>
      <c r="D11712" s="72" t="s">
        <v>12</v>
      </c>
      <c r="E11712" s="72" t="s">
        <v>181</v>
      </c>
      <c r="F11712" s="73">
        <v>-369</v>
      </c>
      <c r="G11712" s="72" t="s">
        <v>14</v>
      </c>
      <c r="H11712" s="72" t="s">
        <v>155</v>
      </c>
      <c r="I11712" s="72" t="s">
        <v>16</v>
      </c>
      <c r="J11712" s="72" t="s">
        <v>18</v>
      </c>
      <c r="K11712" s="72" t="s">
        <v>33</v>
      </c>
      <c r="L11712" s="72" t="s">
        <v>752</v>
      </c>
      <c r="M11712" s="72"/>
    </row>
    <row r="11713" spans="2:13" x14ac:dyDescent="0.25">
      <c r="B11713" s="72" t="s">
        <v>143</v>
      </c>
      <c r="C11713" s="72" t="s">
        <v>144</v>
      </c>
      <c r="D11713" s="72" t="s">
        <v>12</v>
      </c>
      <c r="E11713" s="72" t="s">
        <v>237</v>
      </c>
      <c r="F11713" s="73">
        <v>6092312</v>
      </c>
      <c r="G11713" s="72" t="s">
        <v>14</v>
      </c>
      <c r="H11713" s="72" t="s">
        <v>15</v>
      </c>
      <c r="I11713" s="72" t="s">
        <v>16</v>
      </c>
      <c r="J11713" s="72" t="s">
        <v>18</v>
      </c>
      <c r="K11713" s="72" t="s">
        <v>184</v>
      </c>
      <c r="L11713" s="72" t="s">
        <v>351</v>
      </c>
      <c r="M11713" s="72" t="s">
        <v>186</v>
      </c>
    </row>
    <row r="11714" spans="2:13" x14ac:dyDescent="0.25">
      <c r="B11714" s="72" t="s">
        <v>143</v>
      </c>
      <c r="C11714" s="72" t="s">
        <v>144</v>
      </c>
      <c r="D11714" s="72" t="s">
        <v>12</v>
      </c>
      <c r="E11714" s="72" t="s">
        <v>197</v>
      </c>
      <c r="F11714" s="73">
        <v>37357</v>
      </c>
      <c r="G11714" s="72" t="s">
        <v>14</v>
      </c>
      <c r="H11714" s="72" t="s">
        <v>155</v>
      </c>
      <c r="I11714" s="72" t="s">
        <v>136</v>
      </c>
      <c r="J11714" s="72" t="s">
        <v>18</v>
      </c>
      <c r="K11714" s="72" t="s">
        <v>21</v>
      </c>
      <c r="L11714" s="72" t="s">
        <v>386</v>
      </c>
      <c r="M11714" s="72" t="s">
        <v>163</v>
      </c>
    </row>
    <row r="11715" spans="2:13" x14ac:dyDescent="0.25">
      <c r="B11715" s="72" t="s">
        <v>143</v>
      </c>
      <c r="C11715" s="72" t="s">
        <v>144</v>
      </c>
      <c r="D11715" s="72" t="s">
        <v>12</v>
      </c>
      <c r="E11715" s="72" t="s">
        <v>213</v>
      </c>
      <c r="F11715" s="73">
        <v>2866</v>
      </c>
      <c r="G11715" s="72" t="s">
        <v>14</v>
      </c>
      <c r="H11715" s="72" t="s">
        <v>15</v>
      </c>
      <c r="I11715" s="72" t="s">
        <v>16</v>
      </c>
      <c r="J11715" s="72" t="s">
        <v>18</v>
      </c>
      <c r="K11715" s="72" t="s">
        <v>147</v>
      </c>
      <c r="L11715" s="72" t="s">
        <v>550</v>
      </c>
      <c r="M11715" s="72" t="s">
        <v>172</v>
      </c>
    </row>
    <row r="11716" spans="2:13" x14ac:dyDescent="0.25">
      <c r="B11716" s="72" t="s">
        <v>143</v>
      </c>
      <c r="C11716" s="72" t="s">
        <v>144</v>
      </c>
      <c r="D11716" s="72" t="s">
        <v>12</v>
      </c>
      <c r="E11716" s="72" t="s">
        <v>181</v>
      </c>
      <c r="F11716" s="73">
        <v>-414</v>
      </c>
      <c r="G11716" s="72" t="s">
        <v>14</v>
      </c>
      <c r="H11716" s="72" t="s">
        <v>155</v>
      </c>
      <c r="I11716" s="72" t="s">
        <v>16</v>
      </c>
      <c r="J11716" s="72" t="s">
        <v>18</v>
      </c>
      <c r="K11716" s="72" t="s">
        <v>21</v>
      </c>
      <c r="L11716" s="72" t="s">
        <v>178</v>
      </c>
      <c r="M11716" s="72"/>
    </row>
    <row r="11717" spans="2:13" x14ac:dyDescent="0.25">
      <c r="B11717" s="72" t="s">
        <v>143</v>
      </c>
      <c r="C11717" s="72" t="s">
        <v>144</v>
      </c>
      <c r="D11717" s="72" t="s">
        <v>12</v>
      </c>
      <c r="E11717" s="72" t="s">
        <v>594</v>
      </c>
      <c r="F11717" s="73">
        <v>80418</v>
      </c>
      <c r="G11717" s="72" t="s">
        <v>14</v>
      </c>
      <c r="H11717" s="72" t="s">
        <v>15</v>
      </c>
      <c r="I11717" s="72" t="s">
        <v>16</v>
      </c>
      <c r="J11717" s="72" t="s">
        <v>18</v>
      </c>
      <c r="K11717" s="72" t="s">
        <v>184</v>
      </c>
      <c r="L11717" s="72" t="s">
        <v>336</v>
      </c>
      <c r="M11717" s="72" t="s">
        <v>519</v>
      </c>
    </row>
    <row r="11718" spans="2:13" x14ac:dyDescent="0.25">
      <c r="B11718" s="72" t="s">
        <v>143</v>
      </c>
      <c r="C11718" s="72" t="s">
        <v>144</v>
      </c>
      <c r="D11718" s="72" t="s">
        <v>12</v>
      </c>
      <c r="E11718" s="72" t="s">
        <v>164</v>
      </c>
      <c r="F11718" s="73">
        <v>-15751</v>
      </c>
      <c r="G11718" s="72" t="s">
        <v>14</v>
      </c>
      <c r="H11718" s="72" t="s">
        <v>155</v>
      </c>
      <c r="I11718" s="72" t="s">
        <v>16</v>
      </c>
      <c r="J11718" s="72" t="s">
        <v>18</v>
      </c>
      <c r="K11718" s="72" t="s">
        <v>33</v>
      </c>
      <c r="L11718" s="72" t="s">
        <v>490</v>
      </c>
      <c r="M11718" s="72"/>
    </row>
    <row r="11719" spans="2:13" x14ac:dyDescent="0.25">
      <c r="B11719" s="72" t="s">
        <v>143</v>
      </c>
      <c r="C11719" s="72" t="s">
        <v>144</v>
      </c>
      <c r="D11719" s="72" t="s">
        <v>12</v>
      </c>
      <c r="E11719" s="72" t="s">
        <v>383</v>
      </c>
      <c r="F11719" s="73">
        <v>611040</v>
      </c>
      <c r="G11719" s="72" t="s">
        <v>14</v>
      </c>
      <c r="H11719" s="72" t="s">
        <v>15</v>
      </c>
      <c r="I11719" s="72" t="s">
        <v>16</v>
      </c>
      <c r="J11719" s="72" t="s">
        <v>18</v>
      </c>
      <c r="K11719" s="72" t="s">
        <v>21</v>
      </c>
      <c r="L11719" s="72" t="s">
        <v>22</v>
      </c>
      <c r="M11719" s="72" t="s">
        <v>384</v>
      </c>
    </row>
    <row r="11720" spans="2:13" x14ac:dyDescent="0.25">
      <c r="B11720" s="72" t="s">
        <v>143</v>
      </c>
      <c r="C11720" s="72" t="s">
        <v>144</v>
      </c>
      <c r="D11720" s="72" t="s">
        <v>12</v>
      </c>
      <c r="E11720" s="72" t="s">
        <v>145</v>
      </c>
      <c r="F11720" s="73">
        <v>-25687</v>
      </c>
      <c r="G11720" s="72" t="s">
        <v>14</v>
      </c>
      <c r="H11720" s="72" t="s">
        <v>15</v>
      </c>
      <c r="I11720" s="72" t="s">
        <v>16</v>
      </c>
      <c r="J11720" s="72" t="s">
        <v>18</v>
      </c>
      <c r="K11720" s="72" t="s">
        <v>33</v>
      </c>
      <c r="L11720" s="72" t="s">
        <v>510</v>
      </c>
      <c r="M11720" s="72"/>
    </row>
    <row r="11721" spans="2:13" x14ac:dyDescent="0.25">
      <c r="B11721" s="72" t="s">
        <v>143</v>
      </c>
      <c r="C11721" s="72" t="s">
        <v>144</v>
      </c>
      <c r="D11721" s="72" t="s">
        <v>12</v>
      </c>
      <c r="E11721" s="72" t="s">
        <v>555</v>
      </c>
      <c r="F11721" s="73">
        <v>70657</v>
      </c>
      <c r="G11721" s="72" t="s">
        <v>31</v>
      </c>
      <c r="H11721" s="72" t="s">
        <v>15</v>
      </c>
      <c r="I11721" s="72" t="s">
        <v>16</v>
      </c>
      <c r="J11721" s="72" t="s">
        <v>18</v>
      </c>
      <c r="K11721" s="72"/>
      <c r="L11721" s="72"/>
      <c r="M11721" s="72" t="s">
        <v>151</v>
      </c>
    </row>
    <row r="11722" spans="2:13" x14ac:dyDescent="0.25">
      <c r="B11722" s="72" t="s">
        <v>143</v>
      </c>
      <c r="C11722" s="72" t="s">
        <v>144</v>
      </c>
      <c r="D11722" s="72" t="s">
        <v>12</v>
      </c>
      <c r="E11722" s="72" t="s">
        <v>170</v>
      </c>
      <c r="F11722" s="73">
        <v>172260</v>
      </c>
      <c r="G11722" s="72" t="s">
        <v>14</v>
      </c>
      <c r="H11722" s="72" t="s">
        <v>15</v>
      </c>
      <c r="I11722" s="72" t="s">
        <v>16</v>
      </c>
      <c r="J11722" s="72" t="s">
        <v>18</v>
      </c>
      <c r="K11722" s="72" t="s">
        <v>205</v>
      </c>
      <c r="L11722" s="72" t="s">
        <v>540</v>
      </c>
      <c r="M11722" s="72" t="s">
        <v>151</v>
      </c>
    </row>
    <row r="11723" spans="2:13" x14ac:dyDescent="0.25">
      <c r="B11723" s="72" t="s">
        <v>143</v>
      </c>
      <c r="C11723" s="72" t="s">
        <v>144</v>
      </c>
      <c r="D11723" s="72" t="s">
        <v>12</v>
      </c>
      <c r="E11723" s="72" t="s">
        <v>213</v>
      </c>
      <c r="F11723" s="73">
        <v>78</v>
      </c>
      <c r="G11723" s="72" t="s">
        <v>14</v>
      </c>
      <c r="H11723" s="72" t="s">
        <v>155</v>
      </c>
      <c r="I11723" s="72" t="s">
        <v>16</v>
      </c>
      <c r="J11723" s="72" t="s">
        <v>18</v>
      </c>
      <c r="K11723" s="72" t="s">
        <v>33</v>
      </c>
      <c r="L11723" s="72" t="s">
        <v>320</v>
      </c>
      <c r="M11723" s="72" t="s">
        <v>172</v>
      </c>
    </row>
    <row r="11724" spans="2:13" x14ac:dyDescent="0.25">
      <c r="B11724" s="72" t="s">
        <v>143</v>
      </c>
      <c r="C11724" s="72" t="s">
        <v>144</v>
      </c>
      <c r="D11724" s="72" t="s">
        <v>12</v>
      </c>
      <c r="E11724" s="72" t="s">
        <v>219</v>
      </c>
      <c r="F11724" s="73">
        <v>342543</v>
      </c>
      <c r="G11724" s="72" t="s">
        <v>14</v>
      </c>
      <c r="H11724" s="72" t="s">
        <v>15</v>
      </c>
      <c r="I11724" s="72" t="s">
        <v>16</v>
      </c>
      <c r="J11724" s="72" t="s">
        <v>18</v>
      </c>
      <c r="K11724" s="72" t="s">
        <v>33</v>
      </c>
      <c r="L11724" s="72" t="s">
        <v>360</v>
      </c>
      <c r="M11724" s="72"/>
    </row>
    <row r="11725" spans="2:13" x14ac:dyDescent="0.25">
      <c r="B11725" s="72" t="s">
        <v>143</v>
      </c>
      <c r="C11725" s="72" t="s">
        <v>144</v>
      </c>
      <c r="D11725" s="72" t="s">
        <v>12</v>
      </c>
      <c r="E11725" s="72" t="s">
        <v>213</v>
      </c>
      <c r="F11725" s="73">
        <v>6180</v>
      </c>
      <c r="G11725" s="72" t="s">
        <v>14</v>
      </c>
      <c r="H11725" s="72" t="s">
        <v>15</v>
      </c>
      <c r="I11725" s="72" t="s">
        <v>16</v>
      </c>
      <c r="J11725" s="72" t="s">
        <v>18</v>
      </c>
      <c r="K11725" s="72" t="s">
        <v>147</v>
      </c>
      <c r="L11725" s="72" t="s">
        <v>216</v>
      </c>
      <c r="M11725" s="72" t="s">
        <v>163</v>
      </c>
    </row>
    <row r="11726" spans="2:13" x14ac:dyDescent="0.25">
      <c r="B11726" s="72" t="s">
        <v>143</v>
      </c>
      <c r="C11726" s="72" t="s">
        <v>144</v>
      </c>
      <c r="D11726" s="72" t="s">
        <v>12</v>
      </c>
      <c r="E11726" s="72" t="s">
        <v>157</v>
      </c>
      <c r="F11726" s="73">
        <v>2970916</v>
      </c>
      <c r="G11726" s="72" t="s">
        <v>14</v>
      </c>
      <c r="H11726" s="72" t="s">
        <v>155</v>
      </c>
      <c r="I11726" s="72" t="s">
        <v>16</v>
      </c>
      <c r="J11726" s="72" t="s">
        <v>18</v>
      </c>
      <c r="K11726" s="72" t="s">
        <v>33</v>
      </c>
      <c r="L11726" s="72" t="s">
        <v>279</v>
      </c>
      <c r="M11726" s="72" t="s">
        <v>334</v>
      </c>
    </row>
    <row r="11727" spans="2:13" x14ac:dyDescent="0.25">
      <c r="B11727" s="72" t="s">
        <v>143</v>
      </c>
      <c r="C11727" s="72" t="s">
        <v>144</v>
      </c>
      <c r="D11727" s="72" t="s">
        <v>12</v>
      </c>
      <c r="E11727" s="72" t="s">
        <v>209</v>
      </c>
      <c r="F11727" s="73">
        <v>429832</v>
      </c>
      <c r="G11727" s="72" t="s">
        <v>14</v>
      </c>
      <c r="H11727" s="72" t="s">
        <v>15</v>
      </c>
      <c r="I11727" s="72" t="s">
        <v>16</v>
      </c>
      <c r="J11727" s="72" t="s">
        <v>18</v>
      </c>
      <c r="K11727" s="72" t="s">
        <v>147</v>
      </c>
      <c r="L11727" s="72" t="s">
        <v>389</v>
      </c>
      <c r="M11727" s="72" t="s">
        <v>159</v>
      </c>
    </row>
    <row r="11728" spans="2:13" x14ac:dyDescent="0.25">
      <c r="B11728" s="72" t="s">
        <v>143</v>
      </c>
      <c r="C11728" s="72" t="s">
        <v>144</v>
      </c>
      <c r="D11728" s="72" t="s">
        <v>12</v>
      </c>
      <c r="E11728" s="72" t="s">
        <v>282</v>
      </c>
      <c r="F11728" s="73">
        <v>-41</v>
      </c>
      <c r="G11728" s="72" t="s">
        <v>14</v>
      </c>
      <c r="H11728" s="72" t="s">
        <v>15</v>
      </c>
      <c r="I11728" s="72" t="s">
        <v>136</v>
      </c>
      <c r="J11728" s="72" t="s">
        <v>18</v>
      </c>
      <c r="K11728" s="72" t="s">
        <v>147</v>
      </c>
      <c r="L11728" s="72" t="s">
        <v>380</v>
      </c>
      <c r="M11728" s="72"/>
    </row>
    <row r="11729" spans="2:13" x14ac:dyDescent="0.25">
      <c r="B11729" s="72" t="s">
        <v>143</v>
      </c>
      <c r="C11729" s="72" t="s">
        <v>144</v>
      </c>
      <c r="D11729" s="72" t="s">
        <v>12</v>
      </c>
      <c r="E11729" s="72" t="s">
        <v>219</v>
      </c>
      <c r="F11729" s="73">
        <v>147269</v>
      </c>
      <c r="G11729" s="72" t="s">
        <v>14</v>
      </c>
      <c r="H11729" s="72" t="s">
        <v>155</v>
      </c>
      <c r="I11729" s="72" t="s">
        <v>16</v>
      </c>
      <c r="J11729" s="72" t="s">
        <v>18</v>
      </c>
      <c r="K11729" s="72" t="s">
        <v>33</v>
      </c>
      <c r="L11729" s="72" t="s">
        <v>742</v>
      </c>
      <c r="M11729" s="72"/>
    </row>
    <row r="11730" spans="2:13" x14ac:dyDescent="0.25">
      <c r="B11730" s="72" t="s">
        <v>143</v>
      </c>
      <c r="C11730" s="72" t="s">
        <v>144</v>
      </c>
      <c r="D11730" s="72" t="s">
        <v>12</v>
      </c>
      <c r="E11730" s="72" t="s">
        <v>237</v>
      </c>
      <c r="F11730" s="73">
        <v>24131</v>
      </c>
      <c r="G11730" s="72" t="s">
        <v>14</v>
      </c>
      <c r="H11730" s="72" t="s">
        <v>155</v>
      </c>
      <c r="I11730" s="72" t="s">
        <v>16</v>
      </c>
      <c r="J11730" s="72" t="s">
        <v>18</v>
      </c>
      <c r="K11730" s="72" t="s">
        <v>21</v>
      </c>
      <c r="L11730" s="72" t="s">
        <v>272</v>
      </c>
      <c r="M11730" s="72" t="s">
        <v>248</v>
      </c>
    </row>
    <row r="11731" spans="2:13" x14ac:dyDescent="0.25">
      <c r="B11731" s="72" t="s">
        <v>143</v>
      </c>
      <c r="C11731" s="72" t="s">
        <v>144</v>
      </c>
      <c r="D11731" s="72" t="s">
        <v>12</v>
      </c>
      <c r="E11731" s="72" t="s">
        <v>145</v>
      </c>
      <c r="F11731" s="73">
        <v>-237439</v>
      </c>
      <c r="G11731" s="72" t="s">
        <v>14</v>
      </c>
      <c r="H11731" s="72" t="s">
        <v>155</v>
      </c>
      <c r="I11731" s="72" t="s">
        <v>16</v>
      </c>
      <c r="J11731" s="72" t="s">
        <v>18</v>
      </c>
      <c r="K11731" s="72" t="s">
        <v>33</v>
      </c>
      <c r="L11731" s="72" t="s">
        <v>551</v>
      </c>
      <c r="M11731" s="72"/>
    </row>
    <row r="11732" spans="2:13" x14ac:dyDescent="0.25">
      <c r="B11732" s="72" t="s">
        <v>143</v>
      </c>
      <c r="C11732" s="72" t="s">
        <v>144</v>
      </c>
      <c r="D11732" s="72" t="s">
        <v>12</v>
      </c>
      <c r="E11732" s="72" t="s">
        <v>188</v>
      </c>
      <c r="F11732" s="73">
        <v>9982037</v>
      </c>
      <c r="G11732" s="72" t="s">
        <v>14</v>
      </c>
      <c r="H11732" s="72" t="s">
        <v>15</v>
      </c>
      <c r="I11732" s="72" t="s">
        <v>16</v>
      </c>
      <c r="J11732" s="72" t="s">
        <v>18</v>
      </c>
      <c r="K11732" s="72" t="s">
        <v>33</v>
      </c>
      <c r="L11732" s="72" t="s">
        <v>353</v>
      </c>
      <c r="M11732" s="72" t="s">
        <v>163</v>
      </c>
    </row>
    <row r="11733" spans="2:13" x14ac:dyDescent="0.25">
      <c r="B11733" s="72" t="s">
        <v>143</v>
      </c>
      <c r="C11733" s="72" t="s">
        <v>144</v>
      </c>
      <c r="D11733" s="72" t="s">
        <v>12</v>
      </c>
      <c r="E11733" s="72" t="s">
        <v>237</v>
      </c>
      <c r="F11733" s="73">
        <v>408674</v>
      </c>
      <c r="G11733" s="72" t="s">
        <v>14</v>
      </c>
      <c r="H11733" s="72" t="s">
        <v>15</v>
      </c>
      <c r="I11733" s="72" t="s">
        <v>16</v>
      </c>
      <c r="J11733" s="72" t="s">
        <v>18</v>
      </c>
      <c r="K11733" s="72" t="s">
        <v>147</v>
      </c>
      <c r="L11733" s="72" t="s">
        <v>365</v>
      </c>
      <c r="M11733" s="72" t="s">
        <v>186</v>
      </c>
    </row>
    <row r="11734" spans="2:13" x14ac:dyDescent="0.25">
      <c r="B11734" s="72" t="s">
        <v>143</v>
      </c>
      <c r="C11734" s="72" t="s">
        <v>144</v>
      </c>
      <c r="D11734" s="72" t="s">
        <v>12</v>
      </c>
      <c r="E11734" s="72" t="s">
        <v>145</v>
      </c>
      <c r="F11734" s="73">
        <v>-32</v>
      </c>
      <c r="G11734" s="72" t="s">
        <v>14</v>
      </c>
      <c r="H11734" s="72" t="s">
        <v>15</v>
      </c>
      <c r="I11734" s="72" t="s">
        <v>16</v>
      </c>
      <c r="J11734" s="72" t="s">
        <v>371</v>
      </c>
      <c r="K11734" s="72" t="s">
        <v>147</v>
      </c>
      <c r="L11734" s="72" t="s">
        <v>374</v>
      </c>
      <c r="M11734" s="72"/>
    </row>
    <row r="11735" spans="2:13" x14ac:dyDescent="0.25">
      <c r="B11735" s="72" t="s">
        <v>143</v>
      </c>
      <c r="C11735" s="72" t="s">
        <v>144</v>
      </c>
      <c r="D11735" s="72" t="s">
        <v>12</v>
      </c>
      <c r="E11735" s="72" t="s">
        <v>183</v>
      </c>
      <c r="F11735" s="73">
        <v>46</v>
      </c>
      <c r="G11735" s="72" t="s">
        <v>14</v>
      </c>
      <c r="H11735" s="72" t="s">
        <v>15</v>
      </c>
      <c r="I11735" s="72" t="s">
        <v>16</v>
      </c>
      <c r="J11735" s="72" t="s">
        <v>18</v>
      </c>
      <c r="K11735" s="72" t="s">
        <v>184</v>
      </c>
      <c r="L11735" s="72" t="s">
        <v>698</v>
      </c>
      <c r="M11735" s="72" t="s">
        <v>172</v>
      </c>
    </row>
    <row r="11736" spans="2:13" x14ac:dyDescent="0.25">
      <c r="B11736" s="72" t="s">
        <v>143</v>
      </c>
      <c r="C11736" s="72" t="s">
        <v>144</v>
      </c>
      <c r="D11736" s="72" t="s">
        <v>12</v>
      </c>
      <c r="E11736" s="72" t="s">
        <v>160</v>
      </c>
      <c r="F11736" s="73">
        <v>7676</v>
      </c>
      <c r="G11736" s="72" t="s">
        <v>14</v>
      </c>
      <c r="H11736" s="72" t="s">
        <v>15</v>
      </c>
      <c r="I11736" s="72" t="s">
        <v>136</v>
      </c>
      <c r="J11736" s="72" t="s">
        <v>18</v>
      </c>
      <c r="K11736" s="72" t="s">
        <v>33</v>
      </c>
      <c r="L11736" s="72" t="s">
        <v>552</v>
      </c>
      <c r="M11736" s="72" t="s">
        <v>151</v>
      </c>
    </row>
    <row r="11737" spans="2:13" x14ac:dyDescent="0.25">
      <c r="B11737" s="72" t="s">
        <v>143</v>
      </c>
      <c r="C11737" s="72" t="s">
        <v>144</v>
      </c>
      <c r="D11737" s="72" t="s">
        <v>12</v>
      </c>
      <c r="E11737" s="72" t="s">
        <v>181</v>
      </c>
      <c r="F11737" s="73">
        <v>-335</v>
      </c>
      <c r="G11737" s="72" t="s">
        <v>14</v>
      </c>
      <c r="H11737" s="72" t="s">
        <v>15</v>
      </c>
      <c r="I11737" s="72" t="s">
        <v>16</v>
      </c>
      <c r="J11737" s="72" t="s">
        <v>18</v>
      </c>
      <c r="K11737" s="72" t="s">
        <v>214</v>
      </c>
      <c r="L11737" s="72" t="s">
        <v>726</v>
      </c>
      <c r="M11737" s="72"/>
    </row>
    <row r="11738" spans="2:13" x14ac:dyDescent="0.25">
      <c r="B11738" s="72" t="s">
        <v>143</v>
      </c>
      <c r="C11738" s="72" t="s">
        <v>144</v>
      </c>
      <c r="D11738" s="72" t="s">
        <v>12</v>
      </c>
      <c r="E11738" s="72" t="s">
        <v>154</v>
      </c>
      <c r="F11738" s="73">
        <v>-76183</v>
      </c>
      <c r="G11738" s="72" t="s">
        <v>14</v>
      </c>
      <c r="H11738" s="72" t="s">
        <v>15</v>
      </c>
      <c r="I11738" s="72" t="s">
        <v>16</v>
      </c>
      <c r="J11738" s="72" t="s">
        <v>18</v>
      </c>
      <c r="K11738" s="72" t="s">
        <v>161</v>
      </c>
      <c r="L11738" s="72" t="s">
        <v>375</v>
      </c>
      <c r="M11738" s="72"/>
    </row>
    <row r="11739" spans="2:13" x14ac:dyDescent="0.25">
      <c r="B11739" s="72" t="s">
        <v>143</v>
      </c>
      <c r="C11739" s="72" t="s">
        <v>144</v>
      </c>
      <c r="D11739" s="72" t="s">
        <v>12</v>
      </c>
      <c r="E11739" s="72" t="s">
        <v>219</v>
      </c>
      <c r="F11739" s="73">
        <v>209</v>
      </c>
      <c r="G11739" s="72" t="s">
        <v>14</v>
      </c>
      <c r="H11739" s="72" t="s">
        <v>15</v>
      </c>
      <c r="I11739" s="72" t="s">
        <v>16</v>
      </c>
      <c r="J11739" s="72" t="s">
        <v>18</v>
      </c>
      <c r="K11739" s="72" t="s">
        <v>830</v>
      </c>
      <c r="L11739" s="72" t="s">
        <v>831</v>
      </c>
      <c r="M11739" s="72"/>
    </row>
    <row r="11740" spans="2:13" x14ac:dyDescent="0.25">
      <c r="B11740" s="72" t="s">
        <v>143</v>
      </c>
      <c r="C11740" s="72" t="s">
        <v>144</v>
      </c>
      <c r="D11740" s="72" t="s">
        <v>12</v>
      </c>
      <c r="E11740" s="72" t="s">
        <v>229</v>
      </c>
      <c r="F11740" s="73">
        <v>-394</v>
      </c>
      <c r="G11740" s="72" t="s">
        <v>31</v>
      </c>
      <c r="H11740" s="72" t="s">
        <v>15</v>
      </c>
      <c r="I11740" s="72" t="s">
        <v>16</v>
      </c>
      <c r="J11740" s="72" t="s">
        <v>32</v>
      </c>
      <c r="K11740" s="72" t="s">
        <v>21</v>
      </c>
      <c r="L11740" s="72" t="s">
        <v>515</v>
      </c>
      <c r="M11740" s="72"/>
    </row>
    <row r="11741" spans="2:13" x14ac:dyDescent="0.25">
      <c r="B11741" s="72" t="s">
        <v>143</v>
      </c>
      <c r="C11741" s="72" t="s">
        <v>144</v>
      </c>
      <c r="D11741" s="72" t="s">
        <v>12</v>
      </c>
      <c r="E11741" s="72" t="s">
        <v>242</v>
      </c>
      <c r="F11741" s="73">
        <v>-941</v>
      </c>
      <c r="G11741" s="72" t="s">
        <v>14</v>
      </c>
      <c r="H11741" s="72" t="s">
        <v>15</v>
      </c>
      <c r="I11741" s="72" t="s">
        <v>16</v>
      </c>
      <c r="J11741" s="72" t="s">
        <v>18</v>
      </c>
      <c r="K11741" s="72" t="s">
        <v>21</v>
      </c>
      <c r="L11741" s="72" t="s">
        <v>515</v>
      </c>
      <c r="M11741" s="72"/>
    </row>
    <row r="11742" spans="2:13" x14ac:dyDescent="0.25">
      <c r="B11742" s="72" t="s">
        <v>143</v>
      </c>
      <c r="C11742" s="72" t="s">
        <v>144</v>
      </c>
      <c r="D11742" s="72" t="s">
        <v>12</v>
      </c>
      <c r="E11742" s="72" t="s">
        <v>188</v>
      </c>
      <c r="F11742" s="73">
        <v>24950</v>
      </c>
      <c r="G11742" s="72" t="s">
        <v>14</v>
      </c>
      <c r="H11742" s="72" t="s">
        <v>15</v>
      </c>
      <c r="I11742" s="72" t="s">
        <v>136</v>
      </c>
      <c r="J11742" s="72" t="s">
        <v>18</v>
      </c>
      <c r="K11742" s="72" t="s">
        <v>33</v>
      </c>
      <c r="L11742" s="72" t="s">
        <v>261</v>
      </c>
      <c r="M11742" s="72" t="s">
        <v>191</v>
      </c>
    </row>
    <row r="11743" spans="2:13" x14ac:dyDescent="0.25">
      <c r="B11743" s="72" t="s">
        <v>143</v>
      </c>
      <c r="C11743" s="72" t="s">
        <v>144</v>
      </c>
      <c r="D11743" s="72" t="s">
        <v>12</v>
      </c>
      <c r="E11743" s="72" t="s">
        <v>188</v>
      </c>
      <c r="F11743" s="73">
        <v>786277</v>
      </c>
      <c r="G11743" s="72" t="s">
        <v>14</v>
      </c>
      <c r="H11743" s="72" t="s">
        <v>15</v>
      </c>
      <c r="I11743" s="72" t="s">
        <v>16</v>
      </c>
      <c r="J11743" s="72" t="s">
        <v>18</v>
      </c>
      <c r="K11743" s="72" t="s">
        <v>257</v>
      </c>
      <c r="L11743" s="72" t="s">
        <v>449</v>
      </c>
      <c r="M11743" s="72" t="s">
        <v>191</v>
      </c>
    </row>
    <row r="11744" spans="2:13" x14ac:dyDescent="0.25">
      <c r="B11744" s="72" t="s">
        <v>143</v>
      </c>
      <c r="C11744" s="72" t="s">
        <v>144</v>
      </c>
      <c r="D11744" s="72" t="s">
        <v>12</v>
      </c>
      <c r="E11744" s="72" t="s">
        <v>845</v>
      </c>
      <c r="F11744" s="73">
        <v>-129898</v>
      </c>
      <c r="G11744" s="72" t="s">
        <v>14</v>
      </c>
      <c r="H11744" s="72" t="s">
        <v>15</v>
      </c>
      <c r="I11744" s="72" t="s">
        <v>16</v>
      </c>
      <c r="J11744" s="72" t="s">
        <v>18</v>
      </c>
      <c r="K11744" s="72" t="s">
        <v>189</v>
      </c>
      <c r="L11744" s="72" t="s">
        <v>324</v>
      </c>
      <c r="M11744" s="72"/>
    </row>
    <row r="11745" spans="2:13" x14ac:dyDescent="0.25">
      <c r="B11745" s="72" t="s">
        <v>143</v>
      </c>
      <c r="C11745" s="72" t="s">
        <v>144</v>
      </c>
      <c r="D11745" s="72" t="s">
        <v>12</v>
      </c>
      <c r="E11745" s="72" t="s">
        <v>181</v>
      </c>
      <c r="F11745" s="73">
        <v>-47</v>
      </c>
      <c r="G11745" s="72" t="s">
        <v>14</v>
      </c>
      <c r="H11745" s="72" t="s">
        <v>15</v>
      </c>
      <c r="I11745" s="72" t="s">
        <v>136</v>
      </c>
      <c r="J11745" s="72" t="s">
        <v>18</v>
      </c>
      <c r="K11745" s="72" t="s">
        <v>21</v>
      </c>
      <c r="L11745" s="72" t="s">
        <v>457</v>
      </c>
      <c r="M11745" s="72"/>
    </row>
    <row r="11746" spans="2:13" x14ac:dyDescent="0.25">
      <c r="B11746" s="72" t="s">
        <v>143</v>
      </c>
      <c r="C11746" s="72" t="s">
        <v>144</v>
      </c>
      <c r="D11746" s="72" t="s">
        <v>12</v>
      </c>
      <c r="E11746" s="72" t="s">
        <v>244</v>
      </c>
      <c r="F11746" s="73">
        <v>167221</v>
      </c>
      <c r="G11746" s="72" t="s">
        <v>14</v>
      </c>
      <c r="H11746" s="72" t="s">
        <v>15</v>
      </c>
      <c r="I11746" s="72" t="s">
        <v>16</v>
      </c>
      <c r="J11746" s="72" t="s">
        <v>18</v>
      </c>
      <c r="K11746" s="72" t="s">
        <v>165</v>
      </c>
      <c r="L11746" s="72" t="s">
        <v>535</v>
      </c>
      <c r="M11746" s="72" t="s">
        <v>248</v>
      </c>
    </row>
    <row r="11747" spans="2:13" x14ac:dyDescent="0.25">
      <c r="B11747" s="72" t="s">
        <v>143</v>
      </c>
      <c r="C11747" s="72" t="s">
        <v>144</v>
      </c>
      <c r="D11747" s="72" t="s">
        <v>12</v>
      </c>
      <c r="E11747" s="72" t="s">
        <v>229</v>
      </c>
      <c r="F11747" s="73">
        <v>-15581</v>
      </c>
      <c r="G11747" s="72" t="s">
        <v>14</v>
      </c>
      <c r="H11747" s="72" t="s">
        <v>155</v>
      </c>
      <c r="I11747" s="72" t="s">
        <v>16</v>
      </c>
      <c r="J11747" s="72" t="s">
        <v>18</v>
      </c>
      <c r="K11747" s="72" t="s">
        <v>184</v>
      </c>
      <c r="L11747" s="72" t="s">
        <v>464</v>
      </c>
      <c r="M11747" s="72"/>
    </row>
    <row r="11748" spans="2:13" x14ac:dyDescent="0.25">
      <c r="B11748" s="72" t="s">
        <v>143</v>
      </c>
      <c r="C11748" s="72" t="s">
        <v>144</v>
      </c>
      <c r="D11748" s="72" t="s">
        <v>12</v>
      </c>
      <c r="E11748" s="72" t="s">
        <v>199</v>
      </c>
      <c r="F11748" s="73">
        <v>929</v>
      </c>
      <c r="G11748" s="72" t="s">
        <v>14</v>
      </c>
      <c r="H11748" s="72" t="s">
        <v>155</v>
      </c>
      <c r="I11748" s="72" t="s">
        <v>16</v>
      </c>
      <c r="J11748" s="72" t="s">
        <v>18</v>
      </c>
      <c r="K11748" s="72" t="s">
        <v>33</v>
      </c>
      <c r="L11748" s="72" t="s">
        <v>442</v>
      </c>
      <c r="M11748" s="72"/>
    </row>
    <row r="11749" spans="2:13" x14ac:dyDescent="0.25">
      <c r="B11749" s="72" t="s">
        <v>143</v>
      </c>
      <c r="C11749" s="72" t="s">
        <v>144</v>
      </c>
      <c r="D11749" s="72" t="s">
        <v>12</v>
      </c>
      <c r="E11749" s="72" t="s">
        <v>145</v>
      </c>
      <c r="F11749" s="73">
        <v>-40</v>
      </c>
      <c r="G11749" s="72" t="s">
        <v>14</v>
      </c>
      <c r="H11749" s="72" t="s">
        <v>15</v>
      </c>
      <c r="I11749" s="72" t="s">
        <v>16</v>
      </c>
      <c r="J11749" s="72" t="s">
        <v>18</v>
      </c>
      <c r="K11749" s="72" t="s">
        <v>33</v>
      </c>
      <c r="L11749" s="72" t="s">
        <v>869</v>
      </c>
      <c r="M11749" s="72"/>
    </row>
    <row r="11750" spans="2:13" x14ac:dyDescent="0.25">
      <c r="B11750" s="72" t="s">
        <v>143</v>
      </c>
      <c r="C11750" s="72" t="s">
        <v>144</v>
      </c>
      <c r="D11750" s="72" t="s">
        <v>12</v>
      </c>
      <c r="E11750" s="72" t="s">
        <v>154</v>
      </c>
      <c r="F11750" s="73">
        <v>-13723</v>
      </c>
      <c r="G11750" s="72" t="s">
        <v>14</v>
      </c>
      <c r="H11750" s="72" t="s">
        <v>15</v>
      </c>
      <c r="I11750" s="72" t="s">
        <v>16</v>
      </c>
      <c r="J11750" s="72" t="s">
        <v>18</v>
      </c>
      <c r="K11750" s="72" t="s">
        <v>33</v>
      </c>
      <c r="L11750" s="72" t="s">
        <v>316</v>
      </c>
      <c r="M11750" s="72"/>
    </row>
    <row r="11751" spans="2:13" x14ac:dyDescent="0.25">
      <c r="B11751" s="72" t="s">
        <v>143</v>
      </c>
      <c r="C11751" s="72" t="s">
        <v>144</v>
      </c>
      <c r="D11751" s="72" t="s">
        <v>12</v>
      </c>
      <c r="E11751" s="72" t="s">
        <v>145</v>
      </c>
      <c r="F11751" s="73">
        <v>-300232</v>
      </c>
      <c r="G11751" s="72" t="s">
        <v>14</v>
      </c>
      <c r="H11751" s="72" t="s">
        <v>15</v>
      </c>
      <c r="I11751" s="72" t="s">
        <v>16</v>
      </c>
      <c r="J11751" s="72" t="s">
        <v>18</v>
      </c>
      <c r="K11751" s="72" t="s">
        <v>184</v>
      </c>
      <c r="L11751" s="72" t="s">
        <v>317</v>
      </c>
      <c r="M11751" s="72"/>
    </row>
    <row r="11752" spans="2:13" x14ac:dyDescent="0.25">
      <c r="B11752" s="72" t="s">
        <v>143</v>
      </c>
      <c r="C11752" s="72" t="s">
        <v>144</v>
      </c>
      <c r="D11752" s="72" t="s">
        <v>12</v>
      </c>
      <c r="E11752" s="72" t="s">
        <v>160</v>
      </c>
      <c r="F11752" s="73">
        <v>110452</v>
      </c>
      <c r="G11752" s="72" t="s">
        <v>14</v>
      </c>
      <c r="H11752" s="72" t="s">
        <v>15</v>
      </c>
      <c r="I11752" s="72" t="s">
        <v>16</v>
      </c>
      <c r="J11752" s="72" t="s">
        <v>18</v>
      </c>
      <c r="K11752" s="72" t="s">
        <v>214</v>
      </c>
      <c r="L11752" s="72" t="s">
        <v>726</v>
      </c>
      <c r="M11752" s="72" t="s">
        <v>248</v>
      </c>
    </row>
    <row r="11753" spans="2:13" x14ac:dyDescent="0.25">
      <c r="B11753" s="72" t="s">
        <v>143</v>
      </c>
      <c r="C11753" s="72" t="s">
        <v>144</v>
      </c>
      <c r="D11753" s="72" t="s">
        <v>12</v>
      </c>
      <c r="E11753" s="72" t="s">
        <v>229</v>
      </c>
      <c r="F11753" s="73">
        <v>-264</v>
      </c>
      <c r="G11753" s="72" t="s">
        <v>14</v>
      </c>
      <c r="H11753" s="72" t="s">
        <v>155</v>
      </c>
      <c r="I11753" s="72" t="s">
        <v>16</v>
      </c>
      <c r="J11753" s="72" t="s">
        <v>18</v>
      </c>
      <c r="K11753" s="72" t="s">
        <v>33</v>
      </c>
      <c r="L11753" s="72" t="s">
        <v>752</v>
      </c>
      <c r="M11753" s="72"/>
    </row>
    <row r="11754" spans="2:13" x14ac:dyDescent="0.25">
      <c r="B11754" s="72" t="s">
        <v>143</v>
      </c>
      <c r="C11754" s="72" t="s">
        <v>144</v>
      </c>
      <c r="D11754" s="72" t="s">
        <v>12</v>
      </c>
      <c r="E11754" s="72" t="s">
        <v>145</v>
      </c>
      <c r="F11754" s="73">
        <v>-40777</v>
      </c>
      <c r="G11754" s="72" t="s">
        <v>14</v>
      </c>
      <c r="H11754" s="72" t="s">
        <v>155</v>
      </c>
      <c r="I11754" s="72" t="s">
        <v>16</v>
      </c>
      <c r="J11754" s="72" t="s">
        <v>18</v>
      </c>
      <c r="K11754" s="72" t="s">
        <v>33</v>
      </c>
      <c r="L11754" s="72" t="s">
        <v>266</v>
      </c>
      <c r="M11754" s="72"/>
    </row>
    <row r="11755" spans="2:13" x14ac:dyDescent="0.25">
      <c r="B11755" s="72" t="s">
        <v>143</v>
      </c>
      <c r="C11755" s="72" t="s">
        <v>144</v>
      </c>
      <c r="D11755" s="72" t="s">
        <v>12</v>
      </c>
      <c r="E11755" s="72" t="s">
        <v>154</v>
      </c>
      <c r="F11755" s="73">
        <v>-3981</v>
      </c>
      <c r="G11755" s="72" t="s">
        <v>14</v>
      </c>
      <c r="H11755" s="72" t="s">
        <v>155</v>
      </c>
      <c r="I11755" s="72" t="s">
        <v>16</v>
      </c>
      <c r="J11755" s="72" t="s">
        <v>18</v>
      </c>
      <c r="K11755" s="72" t="s">
        <v>21</v>
      </c>
      <c r="L11755" s="72" t="s">
        <v>352</v>
      </c>
      <c r="M11755" s="72"/>
    </row>
    <row r="11756" spans="2:13" x14ac:dyDescent="0.25">
      <c r="B11756" s="72" t="s">
        <v>143</v>
      </c>
      <c r="C11756" s="72" t="s">
        <v>144</v>
      </c>
      <c r="D11756" s="72" t="s">
        <v>12</v>
      </c>
      <c r="E11756" s="72" t="s">
        <v>292</v>
      </c>
      <c r="F11756" s="73">
        <v>108891</v>
      </c>
      <c r="G11756" s="72" t="s">
        <v>14</v>
      </c>
      <c r="H11756" s="72" t="s">
        <v>15</v>
      </c>
      <c r="I11756" s="72" t="s">
        <v>16</v>
      </c>
      <c r="J11756" s="72" t="s">
        <v>18</v>
      </c>
      <c r="K11756" s="72" t="s">
        <v>165</v>
      </c>
      <c r="L11756" s="72" t="s">
        <v>563</v>
      </c>
      <c r="M11756" s="72" t="s">
        <v>522</v>
      </c>
    </row>
    <row r="11757" spans="2:13" x14ac:dyDescent="0.25">
      <c r="B11757" s="72" t="s">
        <v>143</v>
      </c>
      <c r="C11757" s="72" t="s">
        <v>144</v>
      </c>
      <c r="D11757" s="72" t="s">
        <v>12</v>
      </c>
      <c r="E11757" s="72" t="s">
        <v>197</v>
      </c>
      <c r="F11757" s="73">
        <v>644587</v>
      </c>
      <c r="G11757" s="72" t="s">
        <v>14</v>
      </c>
      <c r="H11757" s="72" t="s">
        <v>155</v>
      </c>
      <c r="I11757" s="72" t="s">
        <v>16</v>
      </c>
      <c r="J11757" s="72" t="s">
        <v>18</v>
      </c>
      <c r="K11757" s="72" t="s">
        <v>33</v>
      </c>
      <c r="L11757" s="72" t="s">
        <v>636</v>
      </c>
      <c r="M11757" s="72" t="s">
        <v>163</v>
      </c>
    </row>
    <row r="11758" spans="2:13" x14ac:dyDescent="0.25">
      <c r="B11758" s="72" t="s">
        <v>143</v>
      </c>
      <c r="C11758" s="72" t="s">
        <v>144</v>
      </c>
      <c r="D11758" s="72" t="s">
        <v>12</v>
      </c>
      <c r="E11758" s="72" t="s">
        <v>199</v>
      </c>
      <c r="F11758" s="73">
        <v>210407</v>
      </c>
      <c r="G11758" s="72" t="s">
        <v>14</v>
      </c>
      <c r="H11758" s="72" t="s">
        <v>15</v>
      </c>
      <c r="I11758" s="72" t="s">
        <v>16</v>
      </c>
      <c r="J11758" s="72" t="s">
        <v>18</v>
      </c>
      <c r="K11758" s="72" t="s">
        <v>147</v>
      </c>
      <c r="L11758" s="72" t="s">
        <v>557</v>
      </c>
      <c r="M11758" s="72"/>
    </row>
    <row r="11759" spans="2:13" x14ac:dyDescent="0.25">
      <c r="B11759" s="72" t="s">
        <v>143</v>
      </c>
      <c r="C11759" s="72" t="s">
        <v>144</v>
      </c>
      <c r="D11759" s="72" t="s">
        <v>12</v>
      </c>
      <c r="E11759" s="72" t="s">
        <v>181</v>
      </c>
      <c r="F11759" s="73">
        <v>-6295</v>
      </c>
      <c r="G11759" s="72" t="s">
        <v>14</v>
      </c>
      <c r="H11759" s="72" t="s">
        <v>15</v>
      </c>
      <c r="I11759" s="72" t="s">
        <v>16</v>
      </c>
      <c r="J11759" s="72" t="s">
        <v>18</v>
      </c>
      <c r="K11759" s="72" t="s">
        <v>165</v>
      </c>
      <c r="L11759" s="72" t="s">
        <v>254</v>
      </c>
      <c r="M11759" s="72"/>
    </row>
    <row r="11760" spans="2:13" x14ac:dyDescent="0.25">
      <c r="B11760" s="72" t="s">
        <v>143</v>
      </c>
      <c r="C11760" s="72" t="s">
        <v>144</v>
      </c>
      <c r="D11760" s="72" t="s">
        <v>12</v>
      </c>
      <c r="E11760" s="72" t="s">
        <v>152</v>
      </c>
      <c r="F11760" s="73">
        <v>-39973</v>
      </c>
      <c r="G11760" s="72" t="s">
        <v>14</v>
      </c>
      <c r="H11760" s="72" t="s">
        <v>155</v>
      </c>
      <c r="I11760" s="72" t="s">
        <v>16</v>
      </c>
      <c r="J11760" s="72" t="s">
        <v>18</v>
      </c>
      <c r="K11760" s="72" t="s">
        <v>267</v>
      </c>
      <c r="L11760" s="72" t="s">
        <v>302</v>
      </c>
      <c r="M11760" s="72"/>
    </row>
    <row r="11761" spans="2:13" x14ac:dyDescent="0.25">
      <c r="B11761" s="72" t="s">
        <v>143</v>
      </c>
      <c r="C11761" s="72" t="s">
        <v>144</v>
      </c>
      <c r="D11761" s="72" t="s">
        <v>12</v>
      </c>
      <c r="E11761" s="72" t="s">
        <v>244</v>
      </c>
      <c r="F11761" s="73">
        <v>30823</v>
      </c>
      <c r="G11761" s="72" t="s">
        <v>14</v>
      </c>
      <c r="H11761" s="72" t="s">
        <v>15</v>
      </c>
      <c r="I11761" s="72" t="s">
        <v>16</v>
      </c>
      <c r="J11761" s="72" t="s">
        <v>18</v>
      </c>
      <c r="K11761" s="72" t="s">
        <v>147</v>
      </c>
      <c r="L11761" s="72" t="s">
        <v>358</v>
      </c>
      <c r="M11761" s="72" t="s">
        <v>248</v>
      </c>
    </row>
    <row r="11762" spans="2:13" x14ac:dyDescent="0.25">
      <c r="B11762" s="72" t="s">
        <v>143</v>
      </c>
      <c r="C11762" s="72" t="s">
        <v>144</v>
      </c>
      <c r="D11762" s="72" t="s">
        <v>12</v>
      </c>
      <c r="E11762" s="72" t="s">
        <v>177</v>
      </c>
      <c r="F11762" s="73">
        <v>38</v>
      </c>
      <c r="G11762" s="72" t="s">
        <v>31</v>
      </c>
      <c r="H11762" s="72" t="s">
        <v>15</v>
      </c>
      <c r="I11762" s="72" t="s">
        <v>16</v>
      </c>
      <c r="J11762" s="72" t="s">
        <v>32</v>
      </c>
      <c r="K11762" s="72" t="s">
        <v>24</v>
      </c>
      <c r="L11762" s="72" t="s">
        <v>40</v>
      </c>
      <c r="M11762" s="72"/>
    </row>
    <row r="11763" spans="2:13" x14ac:dyDescent="0.25">
      <c r="B11763" s="72" t="s">
        <v>143</v>
      </c>
      <c r="C11763" s="72" t="s">
        <v>144</v>
      </c>
      <c r="D11763" s="72" t="s">
        <v>12</v>
      </c>
      <c r="E11763" s="72" t="s">
        <v>152</v>
      </c>
      <c r="F11763" s="73">
        <v>-3469</v>
      </c>
      <c r="G11763" s="72" t="s">
        <v>14</v>
      </c>
      <c r="H11763" s="72" t="s">
        <v>15</v>
      </c>
      <c r="I11763" s="72" t="s">
        <v>16</v>
      </c>
      <c r="J11763" s="72" t="s">
        <v>18</v>
      </c>
      <c r="K11763" s="72" t="s">
        <v>33</v>
      </c>
      <c r="L11763" s="72" t="s">
        <v>615</v>
      </c>
      <c r="M11763" s="72"/>
    </row>
    <row r="11764" spans="2:13" x14ac:dyDescent="0.25">
      <c r="B11764" s="72" t="s">
        <v>143</v>
      </c>
      <c r="C11764" s="72" t="s">
        <v>144</v>
      </c>
      <c r="D11764" s="72" t="s">
        <v>12</v>
      </c>
      <c r="E11764" s="72" t="s">
        <v>439</v>
      </c>
      <c r="F11764" s="73">
        <v>200771</v>
      </c>
      <c r="G11764" s="72" t="s">
        <v>14</v>
      </c>
      <c r="H11764" s="72" t="s">
        <v>15</v>
      </c>
      <c r="I11764" s="72" t="s">
        <v>16</v>
      </c>
      <c r="J11764" s="72" t="s">
        <v>18</v>
      </c>
      <c r="K11764" s="72" t="s">
        <v>147</v>
      </c>
      <c r="L11764" s="72" t="s">
        <v>196</v>
      </c>
      <c r="M11764" s="72"/>
    </row>
    <row r="11765" spans="2:13" x14ac:dyDescent="0.25">
      <c r="B11765" s="72" t="s">
        <v>143</v>
      </c>
      <c r="C11765" s="72" t="s">
        <v>144</v>
      </c>
      <c r="D11765" s="72" t="s">
        <v>12</v>
      </c>
      <c r="E11765" s="72" t="s">
        <v>183</v>
      </c>
      <c r="F11765" s="73">
        <v>64817</v>
      </c>
      <c r="G11765" s="72" t="s">
        <v>14</v>
      </c>
      <c r="H11765" s="72" t="s">
        <v>15</v>
      </c>
      <c r="I11765" s="72" t="s">
        <v>16</v>
      </c>
      <c r="J11765" s="72" t="s">
        <v>18</v>
      </c>
      <c r="K11765" s="72" t="s">
        <v>267</v>
      </c>
      <c r="L11765" s="72" t="s">
        <v>342</v>
      </c>
      <c r="M11765" s="72" t="s">
        <v>163</v>
      </c>
    </row>
    <row r="11766" spans="2:13" x14ac:dyDescent="0.25">
      <c r="B11766" s="72" t="s">
        <v>143</v>
      </c>
      <c r="C11766" s="72" t="s">
        <v>144</v>
      </c>
      <c r="D11766" s="72" t="s">
        <v>12</v>
      </c>
      <c r="E11766" s="72" t="s">
        <v>145</v>
      </c>
      <c r="F11766" s="73">
        <v>-16760</v>
      </c>
      <c r="G11766" s="72" t="s">
        <v>14</v>
      </c>
      <c r="H11766" s="72" t="s">
        <v>15</v>
      </c>
      <c r="I11766" s="72" t="s">
        <v>16</v>
      </c>
      <c r="J11766" s="72" t="s">
        <v>18</v>
      </c>
      <c r="K11766" s="72" t="s">
        <v>165</v>
      </c>
      <c r="L11766" s="72" t="s">
        <v>472</v>
      </c>
      <c r="M11766" s="72"/>
    </row>
    <row r="11767" spans="2:13" x14ac:dyDescent="0.25">
      <c r="B11767" s="72" t="s">
        <v>143</v>
      </c>
      <c r="C11767" s="72" t="s">
        <v>144</v>
      </c>
      <c r="D11767" s="72" t="s">
        <v>12</v>
      </c>
      <c r="E11767" s="72" t="s">
        <v>154</v>
      </c>
      <c r="F11767" s="73">
        <v>-4</v>
      </c>
      <c r="G11767" s="72" t="s">
        <v>14</v>
      </c>
      <c r="H11767" s="72" t="s">
        <v>155</v>
      </c>
      <c r="I11767" s="72" t="s">
        <v>16</v>
      </c>
      <c r="J11767" s="72" t="s">
        <v>18</v>
      </c>
      <c r="K11767" s="72" t="s">
        <v>33</v>
      </c>
      <c r="L11767" s="72" t="s">
        <v>485</v>
      </c>
      <c r="M11767" s="72"/>
    </row>
    <row r="11768" spans="2:13" x14ac:dyDescent="0.25">
      <c r="B11768" s="72" t="s">
        <v>143</v>
      </c>
      <c r="C11768" s="72" t="s">
        <v>144</v>
      </c>
      <c r="D11768" s="72" t="s">
        <v>12</v>
      </c>
      <c r="E11768" s="72" t="s">
        <v>219</v>
      </c>
      <c r="F11768" s="73">
        <v>39194</v>
      </c>
      <c r="G11768" s="72" t="s">
        <v>14</v>
      </c>
      <c r="H11768" s="72" t="s">
        <v>15</v>
      </c>
      <c r="I11768" s="72" t="s">
        <v>16</v>
      </c>
      <c r="J11768" s="72" t="s">
        <v>18</v>
      </c>
      <c r="K11768" s="72" t="s">
        <v>257</v>
      </c>
      <c r="L11768" s="72" t="s">
        <v>689</v>
      </c>
      <c r="M11768" s="72"/>
    </row>
    <row r="11769" spans="2:13" x14ac:dyDescent="0.25">
      <c r="B11769" s="72" t="s">
        <v>143</v>
      </c>
      <c r="C11769" s="72" t="s">
        <v>144</v>
      </c>
      <c r="D11769" s="72" t="s">
        <v>12</v>
      </c>
      <c r="E11769" s="72" t="s">
        <v>160</v>
      </c>
      <c r="F11769" s="73">
        <v>228529</v>
      </c>
      <c r="G11769" s="72" t="s">
        <v>14</v>
      </c>
      <c r="H11769" s="72" t="s">
        <v>15</v>
      </c>
      <c r="I11769" s="72" t="s">
        <v>16</v>
      </c>
      <c r="J11769" s="72" t="s">
        <v>18</v>
      </c>
      <c r="K11769" s="72" t="s">
        <v>147</v>
      </c>
      <c r="L11769" s="72" t="s">
        <v>389</v>
      </c>
      <c r="M11769" s="72" t="s">
        <v>163</v>
      </c>
    </row>
    <row r="11770" spans="2:13" x14ac:dyDescent="0.25">
      <c r="B11770" s="72" t="s">
        <v>143</v>
      </c>
      <c r="C11770" s="72" t="s">
        <v>144</v>
      </c>
      <c r="D11770" s="72" t="s">
        <v>12</v>
      </c>
      <c r="E11770" s="72" t="s">
        <v>219</v>
      </c>
      <c r="F11770" s="73">
        <v>195479</v>
      </c>
      <c r="G11770" s="72" t="s">
        <v>14</v>
      </c>
      <c r="H11770" s="72" t="s">
        <v>155</v>
      </c>
      <c r="I11770" s="72" t="s">
        <v>16</v>
      </c>
      <c r="J11770" s="72" t="s">
        <v>18</v>
      </c>
      <c r="K11770" s="72" t="s">
        <v>147</v>
      </c>
      <c r="L11770" s="72" t="s">
        <v>273</v>
      </c>
      <c r="M11770" s="72"/>
    </row>
    <row r="11771" spans="2:13" x14ac:dyDescent="0.25">
      <c r="B11771" s="72" t="s">
        <v>143</v>
      </c>
      <c r="C11771" s="72" t="s">
        <v>144</v>
      </c>
      <c r="D11771" s="72" t="s">
        <v>12</v>
      </c>
      <c r="E11771" s="72" t="s">
        <v>181</v>
      </c>
      <c r="F11771" s="73">
        <v>-1104</v>
      </c>
      <c r="G11771" s="72" t="s">
        <v>14</v>
      </c>
      <c r="H11771" s="72" t="s">
        <v>15</v>
      </c>
      <c r="I11771" s="72" t="s">
        <v>16</v>
      </c>
      <c r="J11771" s="72" t="s">
        <v>18</v>
      </c>
      <c r="K11771" s="72" t="s">
        <v>161</v>
      </c>
      <c r="L11771" s="72" t="s">
        <v>434</v>
      </c>
      <c r="M11771" s="72"/>
    </row>
    <row r="11772" spans="2:13" x14ac:dyDescent="0.25">
      <c r="B11772" s="72" t="s">
        <v>143</v>
      </c>
      <c r="C11772" s="72" t="s">
        <v>144</v>
      </c>
      <c r="D11772" s="72" t="s">
        <v>12</v>
      </c>
      <c r="E11772" s="72" t="s">
        <v>145</v>
      </c>
      <c r="F11772" s="73">
        <v>-9993</v>
      </c>
      <c r="G11772" s="72" t="s">
        <v>14</v>
      </c>
      <c r="H11772" s="72" t="s">
        <v>155</v>
      </c>
      <c r="I11772" s="72" t="s">
        <v>136</v>
      </c>
      <c r="J11772" s="72" t="s">
        <v>18</v>
      </c>
      <c r="K11772" s="72" t="s">
        <v>21</v>
      </c>
      <c r="L11772" s="72" t="s">
        <v>386</v>
      </c>
      <c r="M11772" s="72"/>
    </row>
    <row r="11773" spans="2:13" x14ac:dyDescent="0.25">
      <c r="B11773" s="72" t="s">
        <v>143</v>
      </c>
      <c r="C11773" s="72" t="s">
        <v>144</v>
      </c>
      <c r="D11773" s="72" t="s">
        <v>12</v>
      </c>
      <c r="E11773" s="72" t="s">
        <v>145</v>
      </c>
      <c r="F11773" s="73">
        <v>-25089</v>
      </c>
      <c r="G11773" s="72" t="s">
        <v>14</v>
      </c>
      <c r="H11773" s="72" t="s">
        <v>15</v>
      </c>
      <c r="I11773" s="72" t="s">
        <v>16</v>
      </c>
      <c r="J11773" s="72" t="s">
        <v>18</v>
      </c>
      <c r="K11773" s="72" t="s">
        <v>147</v>
      </c>
      <c r="L11773" s="72" t="s">
        <v>433</v>
      </c>
      <c r="M11773" s="72"/>
    </row>
    <row r="11774" spans="2:13" x14ac:dyDescent="0.25">
      <c r="B11774" s="72" t="s">
        <v>143</v>
      </c>
      <c r="C11774" s="72" t="s">
        <v>144</v>
      </c>
      <c r="D11774" s="72" t="s">
        <v>12</v>
      </c>
      <c r="E11774" s="72" t="s">
        <v>244</v>
      </c>
      <c r="F11774" s="73">
        <v>26012</v>
      </c>
      <c r="G11774" s="72" t="s">
        <v>14</v>
      </c>
      <c r="H11774" s="72" t="s">
        <v>155</v>
      </c>
      <c r="I11774" s="72" t="s">
        <v>16</v>
      </c>
      <c r="J11774" s="72" t="s">
        <v>18</v>
      </c>
      <c r="K11774" s="72" t="s">
        <v>33</v>
      </c>
      <c r="L11774" s="72" t="s">
        <v>353</v>
      </c>
      <c r="M11774" s="72" t="s">
        <v>163</v>
      </c>
    </row>
    <row r="11775" spans="2:13" x14ac:dyDescent="0.25">
      <c r="B11775" s="72" t="s">
        <v>143</v>
      </c>
      <c r="C11775" s="72" t="s">
        <v>144</v>
      </c>
      <c r="D11775" s="72" t="s">
        <v>12</v>
      </c>
      <c r="E11775" s="72" t="s">
        <v>160</v>
      </c>
      <c r="F11775" s="73">
        <v>31278</v>
      </c>
      <c r="G11775" s="72" t="s">
        <v>14</v>
      </c>
      <c r="H11775" s="72" t="s">
        <v>155</v>
      </c>
      <c r="I11775" s="72" t="s">
        <v>16</v>
      </c>
      <c r="J11775" s="72" t="s">
        <v>18</v>
      </c>
      <c r="K11775" s="72" t="s">
        <v>269</v>
      </c>
      <c r="L11775" s="72" t="s">
        <v>687</v>
      </c>
      <c r="M11775" s="72" t="s">
        <v>191</v>
      </c>
    </row>
    <row r="11776" spans="2:13" x14ac:dyDescent="0.25">
      <c r="B11776" s="72" t="s">
        <v>143</v>
      </c>
      <c r="C11776" s="72" t="s">
        <v>144</v>
      </c>
      <c r="D11776" s="72" t="s">
        <v>12</v>
      </c>
      <c r="E11776" s="72" t="s">
        <v>282</v>
      </c>
      <c r="F11776" s="73">
        <v>-71</v>
      </c>
      <c r="G11776" s="72" t="s">
        <v>14</v>
      </c>
      <c r="H11776" s="72" t="s">
        <v>15</v>
      </c>
      <c r="I11776" s="72" t="s">
        <v>16</v>
      </c>
      <c r="J11776" s="72" t="s">
        <v>18</v>
      </c>
      <c r="K11776" s="72" t="s">
        <v>161</v>
      </c>
      <c r="L11776" s="72" t="s">
        <v>391</v>
      </c>
      <c r="M11776" s="72"/>
    </row>
    <row r="11777" spans="2:13" x14ac:dyDescent="0.25">
      <c r="B11777" s="72" t="s">
        <v>143</v>
      </c>
      <c r="C11777" s="72" t="s">
        <v>144</v>
      </c>
      <c r="D11777" s="72" t="s">
        <v>12</v>
      </c>
      <c r="E11777" s="72" t="s">
        <v>199</v>
      </c>
      <c r="F11777" s="73">
        <v>5938</v>
      </c>
      <c r="G11777" s="72" t="s">
        <v>14</v>
      </c>
      <c r="H11777" s="72" t="s">
        <v>15</v>
      </c>
      <c r="I11777" s="72" t="s">
        <v>16</v>
      </c>
      <c r="J11777" s="72" t="s">
        <v>18</v>
      </c>
      <c r="K11777" s="72" t="s">
        <v>205</v>
      </c>
      <c r="L11777" s="72" t="s">
        <v>460</v>
      </c>
      <c r="M11777" s="72"/>
    </row>
    <row r="11778" spans="2:13" x14ac:dyDescent="0.25">
      <c r="B11778" s="72" t="s">
        <v>143</v>
      </c>
      <c r="C11778" s="72" t="s">
        <v>144</v>
      </c>
      <c r="D11778" s="72" t="s">
        <v>12</v>
      </c>
      <c r="E11778" s="72" t="s">
        <v>646</v>
      </c>
      <c r="F11778" s="73">
        <v>94498</v>
      </c>
      <c r="G11778" s="72" t="s">
        <v>14</v>
      </c>
      <c r="H11778" s="72" t="s">
        <v>15</v>
      </c>
      <c r="I11778" s="72" t="s">
        <v>16</v>
      </c>
      <c r="J11778" s="72" t="s">
        <v>18</v>
      </c>
      <c r="K11778" s="72" t="s">
        <v>205</v>
      </c>
      <c r="L11778" s="72" t="s">
        <v>210</v>
      </c>
      <c r="M11778" s="72"/>
    </row>
    <row r="11779" spans="2:13" x14ac:dyDescent="0.25">
      <c r="B11779" s="72" t="s">
        <v>143</v>
      </c>
      <c r="C11779" s="72" t="s">
        <v>144</v>
      </c>
      <c r="D11779" s="72" t="s">
        <v>12</v>
      </c>
      <c r="E11779" s="72" t="s">
        <v>242</v>
      </c>
      <c r="F11779" s="73">
        <v>-1923</v>
      </c>
      <c r="G11779" s="72" t="s">
        <v>14</v>
      </c>
      <c r="H11779" s="72" t="s">
        <v>155</v>
      </c>
      <c r="I11779" s="72" t="s">
        <v>16</v>
      </c>
      <c r="J11779" s="72" t="s">
        <v>18</v>
      </c>
      <c r="K11779" s="72" t="s">
        <v>33</v>
      </c>
      <c r="L11779" s="72" t="s">
        <v>289</v>
      </c>
      <c r="M11779" s="72"/>
    </row>
    <row r="11780" spans="2:13" x14ac:dyDescent="0.25">
      <c r="B11780" s="72" t="s">
        <v>143</v>
      </c>
      <c r="C11780" s="72" t="s">
        <v>144</v>
      </c>
      <c r="D11780" s="72" t="s">
        <v>12</v>
      </c>
      <c r="E11780" s="72" t="s">
        <v>199</v>
      </c>
      <c r="F11780" s="73">
        <v>37284</v>
      </c>
      <c r="G11780" s="72" t="s">
        <v>14</v>
      </c>
      <c r="H11780" s="72" t="s">
        <v>15</v>
      </c>
      <c r="I11780" s="72" t="s">
        <v>16</v>
      </c>
      <c r="J11780" s="72" t="s">
        <v>18</v>
      </c>
      <c r="K11780" s="72" t="s">
        <v>147</v>
      </c>
      <c r="L11780" s="72" t="s">
        <v>520</v>
      </c>
      <c r="M11780" s="72"/>
    </row>
    <row r="11781" spans="2:13" x14ac:dyDescent="0.25">
      <c r="B11781" s="72" t="s">
        <v>143</v>
      </c>
      <c r="C11781" s="72" t="s">
        <v>144</v>
      </c>
      <c r="D11781" s="72" t="s">
        <v>12</v>
      </c>
      <c r="E11781" s="72" t="s">
        <v>188</v>
      </c>
      <c r="F11781" s="73">
        <v>109373</v>
      </c>
      <c r="G11781" s="72" t="s">
        <v>14</v>
      </c>
      <c r="H11781" s="72" t="s">
        <v>155</v>
      </c>
      <c r="I11781" s="72" t="s">
        <v>16</v>
      </c>
      <c r="J11781" s="72" t="s">
        <v>18</v>
      </c>
      <c r="K11781" s="72" t="s">
        <v>267</v>
      </c>
      <c r="L11781" s="72" t="s">
        <v>484</v>
      </c>
      <c r="M11781" s="72" t="s">
        <v>163</v>
      </c>
    </row>
    <row r="11782" spans="2:13" x14ac:dyDescent="0.25">
      <c r="B11782" s="72" t="s">
        <v>143</v>
      </c>
      <c r="C11782" s="72" t="s">
        <v>144</v>
      </c>
      <c r="D11782" s="72" t="s">
        <v>12</v>
      </c>
      <c r="E11782" s="72" t="s">
        <v>152</v>
      </c>
      <c r="F11782" s="73">
        <v>-40</v>
      </c>
      <c r="G11782" s="72" t="s">
        <v>14</v>
      </c>
      <c r="H11782" s="72" t="s">
        <v>15</v>
      </c>
      <c r="I11782" s="72" t="s">
        <v>16</v>
      </c>
      <c r="J11782" s="72" t="s">
        <v>371</v>
      </c>
      <c r="K11782" s="72" t="s">
        <v>147</v>
      </c>
      <c r="L11782" s="72" t="s">
        <v>440</v>
      </c>
      <c r="M11782" s="72"/>
    </row>
    <row r="11783" spans="2:13" x14ac:dyDescent="0.25">
      <c r="B11783" s="72" t="s">
        <v>143</v>
      </c>
      <c r="C11783" s="72" t="s">
        <v>144</v>
      </c>
      <c r="D11783" s="72" t="s">
        <v>12</v>
      </c>
      <c r="E11783" s="72" t="s">
        <v>209</v>
      </c>
      <c r="F11783" s="73">
        <v>1228915</v>
      </c>
      <c r="G11783" s="72" t="s">
        <v>14</v>
      </c>
      <c r="H11783" s="72" t="s">
        <v>15</v>
      </c>
      <c r="I11783" s="72" t="s">
        <v>16</v>
      </c>
      <c r="J11783" s="72" t="s">
        <v>18</v>
      </c>
      <c r="K11783" s="72" t="s">
        <v>147</v>
      </c>
      <c r="L11783" s="72" t="s">
        <v>327</v>
      </c>
      <c r="M11783" s="72" t="s">
        <v>159</v>
      </c>
    </row>
    <row r="11784" spans="2:13" x14ac:dyDescent="0.25">
      <c r="B11784" s="72" t="s">
        <v>143</v>
      </c>
      <c r="C11784" s="72" t="s">
        <v>144</v>
      </c>
      <c r="D11784" s="72" t="s">
        <v>12</v>
      </c>
      <c r="E11784" s="72" t="s">
        <v>175</v>
      </c>
      <c r="F11784" s="73">
        <v>-62538</v>
      </c>
      <c r="G11784" s="72" t="s">
        <v>14</v>
      </c>
      <c r="H11784" s="72" t="s">
        <v>155</v>
      </c>
      <c r="I11784" s="72" t="s">
        <v>16</v>
      </c>
      <c r="J11784" s="72" t="s">
        <v>18</v>
      </c>
      <c r="K11784" s="72" t="s">
        <v>33</v>
      </c>
      <c r="L11784" s="72" t="s">
        <v>262</v>
      </c>
      <c r="M11784" s="72"/>
    </row>
    <row r="11785" spans="2:13" x14ac:dyDescent="0.25">
      <c r="B11785" s="72" t="s">
        <v>143</v>
      </c>
      <c r="C11785" s="72" t="s">
        <v>144</v>
      </c>
      <c r="D11785" s="72" t="s">
        <v>12</v>
      </c>
      <c r="E11785" s="72" t="s">
        <v>282</v>
      </c>
      <c r="F11785" s="73">
        <v>-543</v>
      </c>
      <c r="G11785" s="72" t="s">
        <v>14</v>
      </c>
      <c r="H11785" s="72" t="s">
        <v>15</v>
      </c>
      <c r="I11785" s="72" t="s">
        <v>16</v>
      </c>
      <c r="J11785" s="72" t="s">
        <v>18</v>
      </c>
      <c r="K11785" s="72" t="s">
        <v>147</v>
      </c>
      <c r="L11785" s="72" t="s">
        <v>416</v>
      </c>
      <c r="M11785" s="72"/>
    </row>
    <row r="11786" spans="2:13" x14ac:dyDescent="0.25">
      <c r="B11786" s="72" t="s">
        <v>143</v>
      </c>
      <c r="C11786" s="72" t="s">
        <v>144</v>
      </c>
      <c r="D11786" s="72" t="s">
        <v>12</v>
      </c>
      <c r="E11786" s="72" t="s">
        <v>227</v>
      </c>
      <c r="F11786" s="73">
        <v>36398</v>
      </c>
      <c r="G11786" s="72" t="s">
        <v>14</v>
      </c>
      <c r="H11786" s="72" t="s">
        <v>15</v>
      </c>
      <c r="I11786" s="72" t="s">
        <v>16</v>
      </c>
      <c r="J11786" s="72" t="s">
        <v>18</v>
      </c>
      <c r="K11786" s="72" t="s">
        <v>214</v>
      </c>
      <c r="L11786" s="72" t="s">
        <v>810</v>
      </c>
      <c r="M11786" s="72" t="s">
        <v>191</v>
      </c>
    </row>
    <row r="11787" spans="2:13" x14ac:dyDescent="0.25">
      <c r="B11787" s="72" t="s">
        <v>143</v>
      </c>
      <c r="C11787" s="72" t="s">
        <v>144</v>
      </c>
      <c r="D11787" s="72" t="s">
        <v>12</v>
      </c>
      <c r="E11787" s="72" t="s">
        <v>145</v>
      </c>
      <c r="F11787" s="73">
        <v>-2</v>
      </c>
      <c r="G11787" s="72" t="s">
        <v>14</v>
      </c>
      <c r="H11787" s="72" t="s">
        <v>15</v>
      </c>
      <c r="I11787" s="72" t="s">
        <v>16</v>
      </c>
      <c r="J11787" s="72" t="s">
        <v>18</v>
      </c>
      <c r="K11787" s="72" t="s">
        <v>267</v>
      </c>
      <c r="L11787" s="72" t="s">
        <v>561</v>
      </c>
      <c r="M11787" s="72"/>
    </row>
    <row r="11788" spans="2:13" x14ac:dyDescent="0.25">
      <c r="B11788" s="72" t="s">
        <v>143</v>
      </c>
      <c r="C11788" s="72" t="s">
        <v>144</v>
      </c>
      <c r="D11788" s="72" t="s">
        <v>12</v>
      </c>
      <c r="E11788" s="72" t="s">
        <v>152</v>
      </c>
      <c r="F11788" s="73">
        <v>-12</v>
      </c>
      <c r="G11788" s="72" t="s">
        <v>14</v>
      </c>
      <c r="H11788" s="72" t="s">
        <v>155</v>
      </c>
      <c r="I11788" s="72" t="s">
        <v>16</v>
      </c>
      <c r="J11788" s="72" t="s">
        <v>18</v>
      </c>
      <c r="K11788" s="72" t="s">
        <v>33</v>
      </c>
      <c r="L11788" s="72" t="s">
        <v>239</v>
      </c>
      <c r="M11788" s="72"/>
    </row>
    <row r="11789" spans="2:13" x14ac:dyDescent="0.25">
      <c r="B11789" s="72" t="s">
        <v>143</v>
      </c>
      <c r="C11789" s="72" t="s">
        <v>144</v>
      </c>
      <c r="D11789" s="72" t="s">
        <v>12</v>
      </c>
      <c r="E11789" s="72" t="s">
        <v>229</v>
      </c>
      <c r="F11789" s="73">
        <v>-350</v>
      </c>
      <c r="G11789" s="72" t="s">
        <v>14</v>
      </c>
      <c r="H11789" s="72" t="s">
        <v>15</v>
      </c>
      <c r="I11789" s="72" t="s">
        <v>16</v>
      </c>
      <c r="J11789" s="72" t="s">
        <v>371</v>
      </c>
      <c r="K11789" s="72" t="s">
        <v>147</v>
      </c>
      <c r="L11789" s="72" t="s">
        <v>235</v>
      </c>
      <c r="M11789" s="72"/>
    </row>
    <row r="11790" spans="2:13" x14ac:dyDescent="0.25">
      <c r="B11790" s="72" t="s">
        <v>143</v>
      </c>
      <c r="C11790" s="72" t="s">
        <v>144</v>
      </c>
      <c r="D11790" s="72" t="s">
        <v>12</v>
      </c>
      <c r="E11790" s="72" t="s">
        <v>815</v>
      </c>
      <c r="F11790" s="73">
        <v>-45298</v>
      </c>
      <c r="G11790" s="72" t="s">
        <v>14</v>
      </c>
      <c r="H11790" s="72" t="s">
        <v>155</v>
      </c>
      <c r="I11790" s="72" t="s">
        <v>16</v>
      </c>
      <c r="J11790" s="72" t="s">
        <v>18</v>
      </c>
      <c r="K11790" s="72"/>
      <c r="L11790" s="72"/>
      <c r="M11790" s="72"/>
    </row>
    <row r="11791" spans="2:13" x14ac:dyDescent="0.25">
      <c r="B11791" s="72" t="s">
        <v>143</v>
      </c>
      <c r="C11791" s="72" t="s">
        <v>144</v>
      </c>
      <c r="D11791" s="72" t="s">
        <v>12</v>
      </c>
      <c r="E11791" s="72" t="s">
        <v>240</v>
      </c>
      <c r="F11791" s="73">
        <v>-37444</v>
      </c>
      <c r="G11791" s="72" t="s">
        <v>14</v>
      </c>
      <c r="H11791" s="72" t="s">
        <v>15</v>
      </c>
      <c r="I11791" s="72" t="s">
        <v>16</v>
      </c>
      <c r="J11791" s="72" t="s">
        <v>18</v>
      </c>
      <c r="K11791" s="72" t="s">
        <v>147</v>
      </c>
      <c r="L11791" s="72" t="s">
        <v>217</v>
      </c>
      <c r="M11791" s="72"/>
    </row>
    <row r="11792" spans="2:13" x14ac:dyDescent="0.25">
      <c r="B11792" s="72" t="s">
        <v>143</v>
      </c>
      <c r="C11792" s="72" t="s">
        <v>144</v>
      </c>
      <c r="D11792" s="72" t="s">
        <v>12</v>
      </c>
      <c r="E11792" s="72" t="s">
        <v>227</v>
      </c>
      <c r="F11792" s="73">
        <v>1</v>
      </c>
      <c r="G11792" s="72" t="s">
        <v>14</v>
      </c>
      <c r="H11792" s="72" t="s">
        <v>15</v>
      </c>
      <c r="I11792" s="72" t="s">
        <v>16</v>
      </c>
      <c r="J11792" s="72" t="s">
        <v>18</v>
      </c>
      <c r="K11792" s="72" t="s">
        <v>33</v>
      </c>
      <c r="L11792" s="72" t="s">
        <v>348</v>
      </c>
      <c r="M11792" s="72" t="s">
        <v>172</v>
      </c>
    </row>
    <row r="11793" spans="2:13" x14ac:dyDescent="0.25">
      <c r="B11793" s="72" t="s">
        <v>143</v>
      </c>
      <c r="C11793" s="72" t="s">
        <v>144</v>
      </c>
      <c r="D11793" s="72" t="s">
        <v>12</v>
      </c>
      <c r="E11793" s="72" t="s">
        <v>188</v>
      </c>
      <c r="F11793" s="73">
        <v>5432505</v>
      </c>
      <c r="G11793" s="72" t="s">
        <v>14</v>
      </c>
      <c r="H11793" s="72" t="s">
        <v>15</v>
      </c>
      <c r="I11793" s="72" t="s">
        <v>16</v>
      </c>
      <c r="J11793" s="72" t="s">
        <v>17</v>
      </c>
      <c r="K11793" s="72" t="s">
        <v>33</v>
      </c>
      <c r="L11793" s="72" t="s">
        <v>462</v>
      </c>
      <c r="M11793" s="72" t="s">
        <v>191</v>
      </c>
    </row>
    <row r="11794" spans="2:13" x14ac:dyDescent="0.25">
      <c r="B11794" s="72" t="s">
        <v>143</v>
      </c>
      <c r="C11794" s="72" t="s">
        <v>144</v>
      </c>
      <c r="D11794" s="72" t="s">
        <v>12</v>
      </c>
      <c r="E11794" s="72" t="s">
        <v>145</v>
      </c>
      <c r="F11794" s="73">
        <v>-29123</v>
      </c>
      <c r="G11794" s="72" t="s">
        <v>14</v>
      </c>
      <c r="H11794" s="72" t="s">
        <v>155</v>
      </c>
      <c r="I11794" s="72" t="s">
        <v>16</v>
      </c>
      <c r="J11794" s="72" t="s">
        <v>18</v>
      </c>
      <c r="K11794" s="72" t="s">
        <v>33</v>
      </c>
      <c r="L11794" s="72" t="s">
        <v>691</v>
      </c>
      <c r="M11794" s="72"/>
    </row>
    <row r="11795" spans="2:13" x14ac:dyDescent="0.25">
      <c r="B11795" s="72" t="s">
        <v>143</v>
      </c>
      <c r="C11795" s="72" t="s">
        <v>144</v>
      </c>
      <c r="D11795" s="72" t="s">
        <v>12</v>
      </c>
      <c r="E11795" s="72" t="s">
        <v>282</v>
      </c>
      <c r="F11795" s="73">
        <v>-185</v>
      </c>
      <c r="G11795" s="72" t="s">
        <v>14</v>
      </c>
      <c r="H11795" s="72" t="s">
        <v>15</v>
      </c>
      <c r="I11795" s="72" t="s">
        <v>16</v>
      </c>
      <c r="J11795" s="72" t="s">
        <v>18</v>
      </c>
      <c r="K11795" s="72" t="s">
        <v>24</v>
      </c>
      <c r="L11795" s="72" t="s">
        <v>585</v>
      </c>
      <c r="M11795" s="72"/>
    </row>
    <row r="11796" spans="2:13" x14ac:dyDescent="0.25">
      <c r="B11796" s="72" t="s">
        <v>143</v>
      </c>
      <c r="C11796" s="72" t="s">
        <v>144</v>
      </c>
      <c r="D11796" s="72" t="s">
        <v>12</v>
      </c>
      <c r="E11796" s="72" t="s">
        <v>152</v>
      </c>
      <c r="F11796" s="73">
        <v>-70106</v>
      </c>
      <c r="G11796" s="72" t="s">
        <v>14</v>
      </c>
      <c r="H11796" s="72" t="s">
        <v>155</v>
      </c>
      <c r="I11796" s="72" t="s">
        <v>16</v>
      </c>
      <c r="J11796" s="72" t="s">
        <v>18</v>
      </c>
      <c r="K11796" s="72" t="s">
        <v>33</v>
      </c>
      <c r="L11796" s="72" t="s">
        <v>307</v>
      </c>
      <c r="M11796" s="72"/>
    </row>
    <row r="11797" spans="2:13" x14ac:dyDescent="0.25">
      <c r="B11797" s="72" t="s">
        <v>143</v>
      </c>
      <c r="C11797" s="72" t="s">
        <v>144</v>
      </c>
      <c r="D11797" s="72" t="s">
        <v>12</v>
      </c>
      <c r="E11797" s="72" t="s">
        <v>282</v>
      </c>
      <c r="F11797" s="73">
        <v>-708</v>
      </c>
      <c r="G11797" s="72" t="s">
        <v>14</v>
      </c>
      <c r="H11797" s="72" t="s">
        <v>155</v>
      </c>
      <c r="I11797" s="72" t="s">
        <v>16</v>
      </c>
      <c r="J11797" s="72" t="s">
        <v>18</v>
      </c>
      <c r="K11797" s="72" t="s">
        <v>147</v>
      </c>
      <c r="L11797" s="72" t="s">
        <v>275</v>
      </c>
      <c r="M11797" s="72"/>
    </row>
    <row r="11798" spans="2:13" x14ac:dyDescent="0.25">
      <c r="B11798" s="72" t="s">
        <v>143</v>
      </c>
      <c r="C11798" s="72" t="s">
        <v>144</v>
      </c>
      <c r="D11798" s="72" t="s">
        <v>12</v>
      </c>
      <c r="E11798" s="72" t="s">
        <v>154</v>
      </c>
      <c r="F11798" s="73">
        <v>-60518</v>
      </c>
      <c r="G11798" s="72" t="s">
        <v>14</v>
      </c>
      <c r="H11798" s="72" t="s">
        <v>15</v>
      </c>
      <c r="I11798" s="72" t="s">
        <v>16</v>
      </c>
      <c r="J11798" s="72" t="s">
        <v>18</v>
      </c>
      <c r="K11798" s="72" t="s">
        <v>27</v>
      </c>
      <c r="L11798" s="72" t="s">
        <v>405</v>
      </c>
      <c r="M11798" s="72"/>
    </row>
    <row r="11799" spans="2:13" x14ac:dyDescent="0.25">
      <c r="B11799" s="72" t="s">
        <v>143</v>
      </c>
      <c r="C11799" s="72" t="s">
        <v>144</v>
      </c>
      <c r="D11799" s="72" t="s">
        <v>12</v>
      </c>
      <c r="E11799" s="72" t="s">
        <v>145</v>
      </c>
      <c r="F11799" s="73">
        <v>-18610</v>
      </c>
      <c r="G11799" s="72" t="s">
        <v>14</v>
      </c>
      <c r="H11799" s="72" t="s">
        <v>155</v>
      </c>
      <c r="I11799" s="72" t="s">
        <v>16</v>
      </c>
      <c r="J11799" s="72" t="s">
        <v>18</v>
      </c>
      <c r="K11799" s="72" t="s">
        <v>147</v>
      </c>
      <c r="L11799" s="72" t="s">
        <v>223</v>
      </c>
      <c r="M11799" s="72"/>
    </row>
    <row r="11800" spans="2:13" x14ac:dyDescent="0.25">
      <c r="B11800" s="72" t="s">
        <v>143</v>
      </c>
      <c r="C11800" s="72" t="s">
        <v>144</v>
      </c>
      <c r="D11800" s="72" t="s">
        <v>12</v>
      </c>
      <c r="E11800" s="72" t="s">
        <v>383</v>
      </c>
      <c r="F11800" s="73">
        <v>96907</v>
      </c>
      <c r="G11800" s="72" t="s">
        <v>14</v>
      </c>
      <c r="H11800" s="72" t="s">
        <v>15</v>
      </c>
      <c r="I11800" s="72" t="s">
        <v>16</v>
      </c>
      <c r="J11800" s="72" t="s">
        <v>18</v>
      </c>
      <c r="K11800" s="72" t="s">
        <v>147</v>
      </c>
      <c r="L11800" s="72" t="s">
        <v>527</v>
      </c>
      <c r="M11800" s="72" t="s">
        <v>293</v>
      </c>
    </row>
    <row r="11801" spans="2:13" x14ac:dyDescent="0.25">
      <c r="B11801" s="72" t="s">
        <v>143</v>
      </c>
      <c r="C11801" s="72" t="s">
        <v>144</v>
      </c>
      <c r="D11801" s="72" t="s">
        <v>12</v>
      </c>
      <c r="E11801" s="72" t="s">
        <v>188</v>
      </c>
      <c r="F11801" s="73">
        <v>17928520</v>
      </c>
      <c r="G11801" s="72" t="s">
        <v>14</v>
      </c>
      <c r="H11801" s="72" t="s">
        <v>15</v>
      </c>
      <c r="I11801" s="72" t="s">
        <v>16</v>
      </c>
      <c r="J11801" s="72" t="s">
        <v>18</v>
      </c>
      <c r="K11801" s="72" t="s">
        <v>147</v>
      </c>
      <c r="L11801" s="72" t="s">
        <v>529</v>
      </c>
      <c r="M11801" s="72" t="s">
        <v>191</v>
      </c>
    </row>
    <row r="11802" spans="2:13" x14ac:dyDescent="0.25">
      <c r="B11802" s="72" t="s">
        <v>143</v>
      </c>
      <c r="C11802" s="72" t="s">
        <v>144</v>
      </c>
      <c r="D11802" s="72" t="s">
        <v>12</v>
      </c>
      <c r="E11802" s="72" t="s">
        <v>219</v>
      </c>
      <c r="F11802" s="73">
        <v>2955</v>
      </c>
      <c r="G11802" s="72" t="s">
        <v>14</v>
      </c>
      <c r="H11802" s="72" t="s">
        <v>15</v>
      </c>
      <c r="I11802" s="72" t="s">
        <v>16</v>
      </c>
      <c r="J11802" s="72" t="s">
        <v>18</v>
      </c>
      <c r="K11802" s="72" t="s">
        <v>33</v>
      </c>
      <c r="L11802" s="72" t="s">
        <v>451</v>
      </c>
      <c r="M11802" s="72"/>
    </row>
    <row r="11803" spans="2:13" x14ac:dyDescent="0.25">
      <c r="B11803" s="72" t="s">
        <v>143</v>
      </c>
      <c r="C11803" s="72" t="s">
        <v>144</v>
      </c>
      <c r="D11803" s="72" t="s">
        <v>12</v>
      </c>
      <c r="E11803" s="72" t="s">
        <v>188</v>
      </c>
      <c r="F11803" s="73">
        <v>7792</v>
      </c>
      <c r="G11803" s="72" t="s">
        <v>14</v>
      </c>
      <c r="H11803" s="72" t="s">
        <v>155</v>
      </c>
      <c r="I11803" s="72" t="s">
        <v>136</v>
      </c>
      <c r="J11803" s="72" t="s">
        <v>18</v>
      </c>
      <c r="K11803" s="72" t="s">
        <v>33</v>
      </c>
      <c r="L11803" s="72" t="s">
        <v>397</v>
      </c>
      <c r="M11803" s="72" t="s">
        <v>191</v>
      </c>
    </row>
    <row r="11804" spans="2:13" x14ac:dyDescent="0.25">
      <c r="B11804" s="72" t="s">
        <v>143</v>
      </c>
      <c r="C11804" s="72" t="s">
        <v>144</v>
      </c>
      <c r="D11804" s="72" t="s">
        <v>12</v>
      </c>
      <c r="E11804" s="72" t="s">
        <v>183</v>
      </c>
      <c r="F11804" s="73">
        <v>7327</v>
      </c>
      <c r="G11804" s="72" t="s">
        <v>14</v>
      </c>
      <c r="H11804" s="72" t="s">
        <v>15</v>
      </c>
      <c r="I11804" s="72" t="s">
        <v>16</v>
      </c>
      <c r="J11804" s="72" t="s">
        <v>18</v>
      </c>
      <c r="K11804" s="72" t="s">
        <v>33</v>
      </c>
      <c r="L11804" s="72" t="s">
        <v>301</v>
      </c>
      <c r="M11804" s="72" t="s">
        <v>151</v>
      </c>
    </row>
    <row r="11805" spans="2:13" x14ac:dyDescent="0.25">
      <c r="B11805" s="72" t="s">
        <v>143</v>
      </c>
      <c r="C11805" s="72" t="s">
        <v>144</v>
      </c>
      <c r="D11805" s="72" t="s">
        <v>12</v>
      </c>
      <c r="E11805" s="72" t="s">
        <v>145</v>
      </c>
      <c r="F11805" s="73">
        <v>-19589</v>
      </c>
      <c r="G11805" s="72" t="s">
        <v>14</v>
      </c>
      <c r="H11805" s="72" t="s">
        <v>155</v>
      </c>
      <c r="I11805" s="72" t="s">
        <v>16</v>
      </c>
      <c r="J11805" s="72" t="s">
        <v>18</v>
      </c>
      <c r="K11805" s="72" t="s">
        <v>33</v>
      </c>
      <c r="L11805" s="72" t="s">
        <v>742</v>
      </c>
      <c r="M11805" s="72"/>
    </row>
    <row r="11806" spans="2:13" x14ac:dyDescent="0.25">
      <c r="B11806" s="72" t="s">
        <v>143</v>
      </c>
      <c r="C11806" s="72" t="s">
        <v>144</v>
      </c>
      <c r="D11806" s="72" t="s">
        <v>12</v>
      </c>
      <c r="E11806" s="72" t="s">
        <v>160</v>
      </c>
      <c r="F11806" s="73">
        <v>25147</v>
      </c>
      <c r="G11806" s="72" t="s">
        <v>14</v>
      </c>
      <c r="H11806" s="72" t="s">
        <v>15</v>
      </c>
      <c r="I11806" s="72" t="s">
        <v>16</v>
      </c>
      <c r="J11806" s="72" t="s">
        <v>18</v>
      </c>
      <c r="K11806" s="72" t="s">
        <v>165</v>
      </c>
      <c r="L11806" s="72" t="s">
        <v>438</v>
      </c>
      <c r="M11806" s="72" t="s">
        <v>248</v>
      </c>
    </row>
    <row r="11807" spans="2:13" x14ac:dyDescent="0.25">
      <c r="B11807" s="72" t="s">
        <v>143</v>
      </c>
      <c r="C11807" s="72" t="s">
        <v>144</v>
      </c>
      <c r="D11807" s="72" t="s">
        <v>12</v>
      </c>
      <c r="E11807" s="72" t="s">
        <v>177</v>
      </c>
      <c r="F11807" s="73">
        <v>10280</v>
      </c>
      <c r="G11807" s="72" t="s">
        <v>14</v>
      </c>
      <c r="H11807" s="72" t="s">
        <v>15</v>
      </c>
      <c r="I11807" s="72" t="s">
        <v>16</v>
      </c>
      <c r="J11807" s="72" t="s">
        <v>18</v>
      </c>
      <c r="K11807" s="72" t="s">
        <v>147</v>
      </c>
      <c r="L11807" s="72" t="s">
        <v>417</v>
      </c>
      <c r="M11807" s="72"/>
    </row>
    <row r="11808" spans="2:13" x14ac:dyDescent="0.25">
      <c r="B11808" s="72" t="s">
        <v>143</v>
      </c>
      <c r="C11808" s="72" t="s">
        <v>144</v>
      </c>
      <c r="D11808" s="72" t="s">
        <v>12</v>
      </c>
      <c r="E11808" s="72" t="s">
        <v>188</v>
      </c>
      <c r="F11808" s="73">
        <v>94127</v>
      </c>
      <c r="G11808" s="72" t="s">
        <v>14</v>
      </c>
      <c r="H11808" s="72" t="s">
        <v>15</v>
      </c>
      <c r="I11808" s="72" t="s">
        <v>16</v>
      </c>
      <c r="J11808" s="72" t="s">
        <v>18</v>
      </c>
      <c r="K11808" s="72" t="s">
        <v>33</v>
      </c>
      <c r="L11808" s="72" t="s">
        <v>195</v>
      </c>
      <c r="M11808" s="72" t="s">
        <v>151</v>
      </c>
    </row>
    <row r="11809" spans="2:13" x14ac:dyDescent="0.25">
      <c r="B11809" s="72" t="s">
        <v>143</v>
      </c>
      <c r="C11809" s="72" t="s">
        <v>144</v>
      </c>
      <c r="D11809" s="72" t="s">
        <v>12</v>
      </c>
      <c r="E11809" s="72" t="s">
        <v>219</v>
      </c>
      <c r="F11809" s="73">
        <v>3365412</v>
      </c>
      <c r="G11809" s="72" t="s">
        <v>14</v>
      </c>
      <c r="H11809" s="72" t="s">
        <v>155</v>
      </c>
      <c r="I11809" s="72" t="s">
        <v>16</v>
      </c>
      <c r="J11809" s="72" t="s">
        <v>18</v>
      </c>
      <c r="K11809" s="72" t="s">
        <v>33</v>
      </c>
      <c r="L11809" s="72" t="s">
        <v>551</v>
      </c>
      <c r="M11809" s="72"/>
    </row>
    <row r="11810" spans="2:13" x14ac:dyDescent="0.25">
      <c r="B11810" s="72" t="s">
        <v>143</v>
      </c>
      <c r="C11810" s="72" t="s">
        <v>144</v>
      </c>
      <c r="D11810" s="72" t="s">
        <v>12</v>
      </c>
      <c r="E11810" s="72" t="s">
        <v>201</v>
      </c>
      <c r="F11810" s="73">
        <v>72343</v>
      </c>
      <c r="G11810" s="72" t="s">
        <v>14</v>
      </c>
      <c r="H11810" s="72" t="s">
        <v>15</v>
      </c>
      <c r="I11810" s="72" t="s">
        <v>16</v>
      </c>
      <c r="J11810" s="72" t="s">
        <v>18</v>
      </c>
      <c r="K11810" s="72" t="s">
        <v>165</v>
      </c>
      <c r="L11810" s="72" t="s">
        <v>166</v>
      </c>
      <c r="M11810" s="72" t="s">
        <v>203</v>
      </c>
    </row>
    <row r="11811" spans="2:13" x14ac:dyDescent="0.25">
      <c r="B11811" s="72" t="s">
        <v>143</v>
      </c>
      <c r="C11811" s="72" t="s">
        <v>144</v>
      </c>
      <c r="D11811" s="72" t="s">
        <v>12</v>
      </c>
      <c r="E11811" s="72" t="s">
        <v>219</v>
      </c>
      <c r="F11811" s="73">
        <v>2616737</v>
      </c>
      <c r="G11811" s="72" t="s">
        <v>14</v>
      </c>
      <c r="H11811" s="72" t="s">
        <v>155</v>
      </c>
      <c r="I11811" s="72" t="s">
        <v>16</v>
      </c>
      <c r="J11811" s="72" t="s">
        <v>18</v>
      </c>
      <c r="K11811" s="72" t="s">
        <v>24</v>
      </c>
      <c r="L11811" s="72" t="s">
        <v>410</v>
      </c>
      <c r="M11811" s="72"/>
    </row>
    <row r="11812" spans="2:13" x14ac:dyDescent="0.25">
      <c r="B11812" s="72" t="s">
        <v>143</v>
      </c>
      <c r="C11812" s="72" t="s">
        <v>144</v>
      </c>
      <c r="D11812" s="72" t="s">
        <v>12</v>
      </c>
      <c r="E11812" s="72" t="s">
        <v>145</v>
      </c>
      <c r="F11812" s="73">
        <v>-15527</v>
      </c>
      <c r="G11812" s="72" t="s">
        <v>14</v>
      </c>
      <c r="H11812" s="72" t="s">
        <v>15</v>
      </c>
      <c r="I11812" s="72" t="s">
        <v>16</v>
      </c>
      <c r="J11812" s="72" t="s">
        <v>18</v>
      </c>
      <c r="K11812" s="72" t="s">
        <v>33</v>
      </c>
      <c r="L11812" s="72" t="s">
        <v>360</v>
      </c>
      <c r="M11812" s="72"/>
    </row>
    <row r="11813" spans="2:13" x14ac:dyDescent="0.25">
      <c r="B11813" s="72" t="s">
        <v>143</v>
      </c>
      <c r="C11813" s="72" t="s">
        <v>144</v>
      </c>
      <c r="D11813" s="72" t="s">
        <v>12</v>
      </c>
      <c r="E11813" s="72" t="s">
        <v>199</v>
      </c>
      <c r="F11813" s="73">
        <v>344655</v>
      </c>
      <c r="G11813" s="72" t="s">
        <v>14</v>
      </c>
      <c r="H11813" s="72" t="s">
        <v>15</v>
      </c>
      <c r="I11813" s="72" t="s">
        <v>16</v>
      </c>
      <c r="J11813" s="72" t="s">
        <v>18</v>
      </c>
      <c r="K11813" s="72" t="s">
        <v>161</v>
      </c>
      <c r="L11813" s="72" t="s">
        <v>174</v>
      </c>
      <c r="M11813" s="72"/>
    </row>
    <row r="11814" spans="2:13" x14ac:dyDescent="0.25">
      <c r="B11814" s="72" t="s">
        <v>143</v>
      </c>
      <c r="C11814" s="72" t="s">
        <v>144</v>
      </c>
      <c r="D11814" s="72" t="s">
        <v>12</v>
      </c>
      <c r="E11814" s="72" t="s">
        <v>145</v>
      </c>
      <c r="F11814" s="73">
        <v>-13891</v>
      </c>
      <c r="G11814" s="72" t="s">
        <v>14</v>
      </c>
      <c r="H11814" s="72" t="s">
        <v>15</v>
      </c>
      <c r="I11814" s="72" t="s">
        <v>16</v>
      </c>
      <c r="J11814" s="72" t="s">
        <v>18</v>
      </c>
      <c r="K11814" s="72" t="s">
        <v>168</v>
      </c>
      <c r="L11814" s="72" t="s">
        <v>298</v>
      </c>
      <c r="M11814" s="72"/>
    </row>
    <row r="11815" spans="2:13" x14ac:dyDescent="0.25">
      <c r="B11815" s="72" t="s">
        <v>143</v>
      </c>
      <c r="C11815" s="72" t="s">
        <v>144</v>
      </c>
      <c r="D11815" s="72" t="s">
        <v>12</v>
      </c>
      <c r="E11815" s="72" t="s">
        <v>219</v>
      </c>
      <c r="F11815" s="73">
        <v>1417</v>
      </c>
      <c r="G11815" s="72" t="s">
        <v>14</v>
      </c>
      <c r="H11815" s="72" t="s">
        <v>155</v>
      </c>
      <c r="I11815" s="72" t="s">
        <v>16</v>
      </c>
      <c r="J11815" s="72" t="s">
        <v>18</v>
      </c>
      <c r="K11815" s="72" t="s">
        <v>33</v>
      </c>
      <c r="L11815" s="72" t="s">
        <v>409</v>
      </c>
      <c r="M11815" s="72"/>
    </row>
    <row r="11816" spans="2:13" x14ac:dyDescent="0.25">
      <c r="B11816" s="72" t="s">
        <v>143</v>
      </c>
      <c r="C11816" s="72" t="s">
        <v>144</v>
      </c>
      <c r="D11816" s="72" t="s">
        <v>12</v>
      </c>
      <c r="E11816" s="72" t="s">
        <v>237</v>
      </c>
      <c r="F11816" s="73">
        <v>62977</v>
      </c>
      <c r="G11816" s="72" t="s">
        <v>14</v>
      </c>
      <c r="H11816" s="72" t="s">
        <v>155</v>
      </c>
      <c r="I11816" s="72" t="s">
        <v>16</v>
      </c>
      <c r="J11816" s="72" t="s">
        <v>18</v>
      </c>
      <c r="K11816" s="72" t="s">
        <v>33</v>
      </c>
      <c r="L11816" s="72" t="s">
        <v>307</v>
      </c>
      <c r="M11816" s="72" t="s">
        <v>248</v>
      </c>
    </row>
    <row r="11817" spans="2:13" x14ac:dyDescent="0.25">
      <c r="B11817" s="72" t="s">
        <v>143</v>
      </c>
      <c r="C11817" s="72" t="s">
        <v>144</v>
      </c>
      <c r="D11817" s="72" t="s">
        <v>12</v>
      </c>
      <c r="E11817" s="72" t="s">
        <v>177</v>
      </c>
      <c r="F11817" s="73">
        <v>104327</v>
      </c>
      <c r="G11817" s="72" t="s">
        <v>14</v>
      </c>
      <c r="H11817" s="72" t="s">
        <v>15</v>
      </c>
      <c r="I11817" s="72" t="s">
        <v>136</v>
      </c>
      <c r="J11817" s="72" t="s">
        <v>18</v>
      </c>
      <c r="K11817" s="72" t="s">
        <v>184</v>
      </c>
      <c r="L11817" s="72" t="s">
        <v>336</v>
      </c>
      <c r="M11817" s="72"/>
    </row>
    <row r="11818" spans="2:13" x14ac:dyDescent="0.25">
      <c r="B11818" s="72" t="s">
        <v>143</v>
      </c>
      <c r="C11818" s="72" t="s">
        <v>144</v>
      </c>
      <c r="D11818" s="72" t="s">
        <v>12</v>
      </c>
      <c r="E11818" s="72" t="s">
        <v>188</v>
      </c>
      <c r="F11818" s="73">
        <v>2268772</v>
      </c>
      <c r="G11818" s="72" t="s">
        <v>14</v>
      </c>
      <c r="H11818" s="72" t="s">
        <v>15</v>
      </c>
      <c r="I11818" s="72" t="s">
        <v>16</v>
      </c>
      <c r="J11818" s="72" t="s">
        <v>18</v>
      </c>
      <c r="K11818" s="72" t="s">
        <v>147</v>
      </c>
      <c r="L11818" s="72" t="s">
        <v>241</v>
      </c>
      <c r="M11818" s="72" t="s">
        <v>191</v>
      </c>
    </row>
    <row r="11819" spans="2:13" x14ac:dyDescent="0.25">
      <c r="B11819" s="72" t="s">
        <v>143</v>
      </c>
      <c r="C11819" s="72" t="s">
        <v>144</v>
      </c>
      <c r="D11819" s="72" t="s">
        <v>12</v>
      </c>
      <c r="E11819" s="72" t="s">
        <v>729</v>
      </c>
      <c r="F11819" s="73">
        <v>-859229</v>
      </c>
      <c r="G11819" s="72" t="s">
        <v>14</v>
      </c>
      <c r="H11819" s="72" t="s">
        <v>155</v>
      </c>
      <c r="I11819" s="72" t="s">
        <v>16</v>
      </c>
      <c r="J11819" s="72" t="s">
        <v>18</v>
      </c>
      <c r="K11819" s="72"/>
      <c r="L11819" s="72"/>
      <c r="M11819" s="72"/>
    </row>
    <row r="11820" spans="2:13" x14ac:dyDescent="0.25">
      <c r="B11820" s="72" t="s">
        <v>143</v>
      </c>
      <c r="C11820" s="72" t="s">
        <v>144</v>
      </c>
      <c r="D11820" s="72" t="s">
        <v>12</v>
      </c>
      <c r="E11820" s="72" t="s">
        <v>152</v>
      </c>
      <c r="F11820" s="73">
        <v>-20406</v>
      </c>
      <c r="G11820" s="72" t="s">
        <v>14</v>
      </c>
      <c r="H11820" s="72" t="s">
        <v>15</v>
      </c>
      <c r="I11820" s="72" t="s">
        <v>16</v>
      </c>
      <c r="J11820" s="72" t="s">
        <v>18</v>
      </c>
      <c r="K11820" s="72" t="s">
        <v>165</v>
      </c>
      <c r="L11820" s="72" t="s">
        <v>472</v>
      </c>
      <c r="M11820" s="72"/>
    </row>
    <row r="11821" spans="2:13" x14ac:dyDescent="0.25">
      <c r="B11821" s="72" t="s">
        <v>143</v>
      </c>
      <c r="C11821" s="72" t="s">
        <v>144</v>
      </c>
      <c r="D11821" s="72" t="s">
        <v>12</v>
      </c>
      <c r="E11821" s="72" t="s">
        <v>328</v>
      </c>
      <c r="F11821" s="73">
        <v>644833</v>
      </c>
      <c r="G11821" s="72" t="s">
        <v>14</v>
      </c>
      <c r="H11821" s="72" t="s">
        <v>15</v>
      </c>
      <c r="I11821" s="72" t="s">
        <v>16</v>
      </c>
      <c r="J11821" s="72" t="s">
        <v>18</v>
      </c>
      <c r="K11821" s="72" t="s">
        <v>184</v>
      </c>
      <c r="L11821" s="72" t="s">
        <v>351</v>
      </c>
      <c r="M11821" s="72" t="s">
        <v>203</v>
      </c>
    </row>
    <row r="11822" spans="2:13" x14ac:dyDescent="0.25">
      <c r="B11822" s="72" t="s">
        <v>143</v>
      </c>
      <c r="C11822" s="72" t="s">
        <v>144</v>
      </c>
      <c r="D11822" s="72" t="s">
        <v>12</v>
      </c>
      <c r="E11822" s="72" t="s">
        <v>145</v>
      </c>
      <c r="F11822" s="73">
        <v>-73157</v>
      </c>
      <c r="G11822" s="72" t="s">
        <v>14</v>
      </c>
      <c r="H11822" s="72" t="s">
        <v>15</v>
      </c>
      <c r="I11822" s="72" t="s">
        <v>16</v>
      </c>
      <c r="J11822" s="72" t="s">
        <v>18</v>
      </c>
      <c r="K11822" s="72" t="s">
        <v>189</v>
      </c>
      <c r="L11822" s="72" t="s">
        <v>202</v>
      </c>
      <c r="M11822" s="72"/>
    </row>
    <row r="11823" spans="2:13" x14ac:dyDescent="0.25">
      <c r="B11823" s="72" t="s">
        <v>143</v>
      </c>
      <c r="C11823" s="72" t="s">
        <v>144</v>
      </c>
      <c r="D11823" s="72" t="s">
        <v>12</v>
      </c>
      <c r="E11823" s="72" t="s">
        <v>244</v>
      </c>
      <c r="F11823" s="73">
        <v>57285</v>
      </c>
      <c r="G11823" s="72" t="s">
        <v>14</v>
      </c>
      <c r="H11823" s="72" t="s">
        <v>15</v>
      </c>
      <c r="I11823" s="72" t="s">
        <v>16</v>
      </c>
      <c r="J11823" s="72" t="s">
        <v>18</v>
      </c>
      <c r="K11823" s="72" t="s">
        <v>147</v>
      </c>
      <c r="L11823" s="72" t="s">
        <v>310</v>
      </c>
      <c r="M11823" s="72" t="s">
        <v>248</v>
      </c>
    </row>
    <row r="11824" spans="2:13" x14ac:dyDescent="0.25">
      <c r="B11824" s="72" t="s">
        <v>143</v>
      </c>
      <c r="C11824" s="72" t="s">
        <v>144</v>
      </c>
      <c r="D11824" s="72" t="s">
        <v>12</v>
      </c>
      <c r="E11824" s="72" t="s">
        <v>154</v>
      </c>
      <c r="F11824" s="73">
        <v>-518</v>
      </c>
      <c r="G11824" s="72" t="s">
        <v>14</v>
      </c>
      <c r="H11824" s="72" t="s">
        <v>155</v>
      </c>
      <c r="I11824" s="72" t="s">
        <v>16</v>
      </c>
      <c r="J11824" s="72" t="s">
        <v>18</v>
      </c>
      <c r="K11824" s="72" t="s">
        <v>267</v>
      </c>
      <c r="L11824" s="72" t="s">
        <v>478</v>
      </c>
      <c r="M11824" s="72"/>
    </row>
    <row r="11825" spans="2:13" x14ac:dyDescent="0.25">
      <c r="B11825" s="72" t="s">
        <v>143</v>
      </c>
      <c r="C11825" s="72" t="s">
        <v>144</v>
      </c>
      <c r="D11825" s="72" t="s">
        <v>12</v>
      </c>
      <c r="E11825" s="72" t="s">
        <v>145</v>
      </c>
      <c r="F11825" s="73">
        <v>-381817</v>
      </c>
      <c r="G11825" s="72" t="s">
        <v>14</v>
      </c>
      <c r="H11825" s="72" t="s">
        <v>15</v>
      </c>
      <c r="I11825" s="72" t="s">
        <v>16</v>
      </c>
      <c r="J11825" s="72" t="s">
        <v>18</v>
      </c>
      <c r="K11825" s="72" t="s">
        <v>27</v>
      </c>
      <c r="L11825" s="72" t="s">
        <v>405</v>
      </c>
      <c r="M11825" s="72"/>
    </row>
    <row r="11826" spans="2:13" x14ac:dyDescent="0.25">
      <c r="B11826" s="72" t="s">
        <v>143</v>
      </c>
      <c r="C11826" s="72" t="s">
        <v>144</v>
      </c>
      <c r="D11826" s="72" t="s">
        <v>12</v>
      </c>
      <c r="E11826" s="72" t="s">
        <v>219</v>
      </c>
      <c r="F11826" s="73">
        <v>137629</v>
      </c>
      <c r="G11826" s="72" t="s">
        <v>14</v>
      </c>
      <c r="H11826" s="72" t="s">
        <v>15</v>
      </c>
      <c r="I11826" s="72" t="s">
        <v>16</v>
      </c>
      <c r="J11826" s="72" t="s">
        <v>18</v>
      </c>
      <c r="K11826" s="72" t="s">
        <v>189</v>
      </c>
      <c r="L11826" s="72" t="s">
        <v>688</v>
      </c>
      <c r="M11826" s="72"/>
    </row>
    <row r="11827" spans="2:13" x14ac:dyDescent="0.25">
      <c r="B11827" s="72" t="s">
        <v>143</v>
      </c>
      <c r="C11827" s="72" t="s">
        <v>144</v>
      </c>
      <c r="D11827" s="72" t="s">
        <v>12</v>
      </c>
      <c r="E11827" s="72" t="s">
        <v>181</v>
      </c>
      <c r="F11827" s="73">
        <v>-129</v>
      </c>
      <c r="G11827" s="72" t="s">
        <v>14</v>
      </c>
      <c r="H11827" s="72" t="s">
        <v>155</v>
      </c>
      <c r="I11827" s="72" t="s">
        <v>16</v>
      </c>
      <c r="J11827" s="72" t="s">
        <v>18</v>
      </c>
      <c r="K11827" s="72" t="s">
        <v>147</v>
      </c>
      <c r="L11827" s="72" t="s">
        <v>347</v>
      </c>
      <c r="M11827" s="72"/>
    </row>
    <row r="11828" spans="2:13" x14ac:dyDescent="0.25">
      <c r="B11828" s="72" t="s">
        <v>143</v>
      </c>
      <c r="C11828" s="72" t="s">
        <v>144</v>
      </c>
      <c r="D11828" s="72" t="s">
        <v>12</v>
      </c>
      <c r="E11828" s="72" t="s">
        <v>152</v>
      </c>
      <c r="F11828" s="73">
        <v>-1066</v>
      </c>
      <c r="G11828" s="72" t="s">
        <v>14</v>
      </c>
      <c r="H11828" s="72" t="s">
        <v>15</v>
      </c>
      <c r="I11828" s="72" t="s">
        <v>16</v>
      </c>
      <c r="J11828" s="72" t="s">
        <v>18</v>
      </c>
      <c r="K11828" s="72" t="s">
        <v>189</v>
      </c>
      <c r="L11828" s="72" t="s">
        <v>704</v>
      </c>
      <c r="M11828" s="72"/>
    </row>
    <row r="11829" spans="2:13" x14ac:dyDescent="0.25">
      <c r="B11829" s="72" t="s">
        <v>143</v>
      </c>
      <c r="C11829" s="72" t="s">
        <v>144</v>
      </c>
      <c r="D11829" s="72" t="s">
        <v>12</v>
      </c>
      <c r="E11829" s="72" t="s">
        <v>240</v>
      </c>
      <c r="F11829" s="73">
        <v>-63569</v>
      </c>
      <c r="G11829" s="72" t="s">
        <v>14</v>
      </c>
      <c r="H11829" s="72" t="s">
        <v>15</v>
      </c>
      <c r="I11829" s="72" t="s">
        <v>16</v>
      </c>
      <c r="J11829" s="72" t="s">
        <v>18</v>
      </c>
      <c r="K11829" s="72" t="s">
        <v>161</v>
      </c>
      <c r="L11829" s="72" t="s">
        <v>793</v>
      </c>
      <c r="M11829" s="72"/>
    </row>
    <row r="11830" spans="2:13" x14ac:dyDescent="0.25">
      <c r="B11830" s="72" t="s">
        <v>143</v>
      </c>
      <c r="C11830" s="72" t="s">
        <v>144</v>
      </c>
      <c r="D11830" s="72" t="s">
        <v>12</v>
      </c>
      <c r="E11830" s="72" t="s">
        <v>164</v>
      </c>
      <c r="F11830" s="73">
        <v>-39114</v>
      </c>
      <c r="G11830" s="72" t="s">
        <v>14</v>
      </c>
      <c r="H11830" s="72" t="s">
        <v>15</v>
      </c>
      <c r="I11830" s="72" t="s">
        <v>16</v>
      </c>
      <c r="J11830" s="72" t="s">
        <v>18</v>
      </c>
      <c r="K11830" s="72" t="s">
        <v>205</v>
      </c>
      <c r="L11830" s="72" t="s">
        <v>662</v>
      </c>
      <c r="M11830" s="72"/>
    </row>
    <row r="11831" spans="2:13" x14ac:dyDescent="0.25">
      <c r="B11831" s="72" t="s">
        <v>143</v>
      </c>
      <c r="C11831" s="72" t="s">
        <v>144</v>
      </c>
      <c r="D11831" s="72" t="s">
        <v>12</v>
      </c>
      <c r="E11831" s="72" t="s">
        <v>425</v>
      </c>
      <c r="F11831" s="73">
        <v>100000</v>
      </c>
      <c r="G11831" s="72" t="s">
        <v>14</v>
      </c>
      <c r="H11831" s="72" t="s">
        <v>15</v>
      </c>
      <c r="I11831" s="72" t="s">
        <v>16</v>
      </c>
      <c r="J11831" s="72" t="s">
        <v>18</v>
      </c>
      <c r="K11831" s="72" t="s">
        <v>189</v>
      </c>
      <c r="L11831" s="72" t="s">
        <v>202</v>
      </c>
      <c r="M11831" s="72"/>
    </row>
    <row r="11832" spans="2:13" x14ac:dyDescent="0.25">
      <c r="B11832" s="72" t="s">
        <v>143</v>
      </c>
      <c r="C11832" s="72" t="s">
        <v>144</v>
      </c>
      <c r="D11832" s="72" t="s">
        <v>12</v>
      </c>
      <c r="E11832" s="72" t="s">
        <v>229</v>
      </c>
      <c r="F11832" s="73">
        <v>-65576</v>
      </c>
      <c r="G11832" s="72" t="s">
        <v>14</v>
      </c>
      <c r="H11832" s="72" t="s">
        <v>155</v>
      </c>
      <c r="I11832" s="72" t="s">
        <v>16</v>
      </c>
      <c r="J11832" s="72" t="s">
        <v>18</v>
      </c>
      <c r="K11832" s="72" t="s">
        <v>147</v>
      </c>
      <c r="L11832" s="72" t="s">
        <v>433</v>
      </c>
      <c r="M11832" s="72"/>
    </row>
    <row r="11833" spans="2:13" x14ac:dyDescent="0.25">
      <c r="B11833" s="72" t="s">
        <v>143</v>
      </c>
      <c r="C11833" s="72" t="s">
        <v>144</v>
      </c>
      <c r="D11833" s="72" t="s">
        <v>12</v>
      </c>
      <c r="E11833" s="72" t="s">
        <v>871</v>
      </c>
      <c r="F11833" s="73">
        <v>2778626</v>
      </c>
      <c r="G11833" s="72" t="s">
        <v>14</v>
      </c>
      <c r="H11833" s="72" t="s">
        <v>15</v>
      </c>
      <c r="I11833" s="72" t="s">
        <v>16</v>
      </c>
      <c r="J11833" s="72" t="s">
        <v>18</v>
      </c>
      <c r="K11833" s="72" t="s">
        <v>21</v>
      </c>
      <c r="L11833" s="72" t="s">
        <v>260</v>
      </c>
      <c r="M11833" s="72" t="s">
        <v>151</v>
      </c>
    </row>
    <row r="11834" spans="2:13" x14ac:dyDescent="0.25">
      <c r="B11834" s="72" t="s">
        <v>143</v>
      </c>
      <c r="C11834" s="72" t="s">
        <v>144</v>
      </c>
      <c r="D11834" s="72" t="s">
        <v>12</v>
      </c>
      <c r="E11834" s="72" t="s">
        <v>199</v>
      </c>
      <c r="F11834" s="73">
        <v>27264</v>
      </c>
      <c r="G11834" s="72" t="s">
        <v>14</v>
      </c>
      <c r="H11834" s="72" t="s">
        <v>15</v>
      </c>
      <c r="I11834" s="72" t="s">
        <v>16</v>
      </c>
      <c r="J11834" s="72" t="s">
        <v>18</v>
      </c>
      <c r="K11834" s="72" t="s">
        <v>33</v>
      </c>
      <c r="L11834" s="72" t="s">
        <v>385</v>
      </c>
      <c r="M11834" s="72"/>
    </row>
    <row r="11835" spans="2:13" x14ac:dyDescent="0.25">
      <c r="B11835" s="72" t="s">
        <v>143</v>
      </c>
      <c r="C11835" s="72" t="s">
        <v>144</v>
      </c>
      <c r="D11835" s="72" t="s">
        <v>12</v>
      </c>
      <c r="E11835" s="72" t="s">
        <v>145</v>
      </c>
      <c r="F11835" s="73">
        <v>-2934</v>
      </c>
      <c r="G11835" s="72" t="s">
        <v>14</v>
      </c>
      <c r="H11835" s="72" t="s">
        <v>15</v>
      </c>
      <c r="I11835" s="72" t="s">
        <v>16</v>
      </c>
      <c r="J11835" s="72" t="s">
        <v>18</v>
      </c>
      <c r="K11835" s="72" t="s">
        <v>33</v>
      </c>
      <c r="L11835" s="72" t="s">
        <v>331</v>
      </c>
      <c r="M11835" s="72"/>
    </row>
    <row r="11836" spans="2:13" x14ac:dyDescent="0.25">
      <c r="B11836" s="72" t="s">
        <v>143</v>
      </c>
      <c r="C11836" s="72" t="s">
        <v>144</v>
      </c>
      <c r="D11836" s="72" t="s">
        <v>12</v>
      </c>
      <c r="E11836" s="72" t="s">
        <v>197</v>
      </c>
      <c r="F11836" s="73">
        <v>13190235</v>
      </c>
      <c r="G11836" s="72" t="s">
        <v>14</v>
      </c>
      <c r="H11836" s="72" t="s">
        <v>15</v>
      </c>
      <c r="I11836" s="72" t="s">
        <v>16</v>
      </c>
      <c r="J11836" s="72" t="s">
        <v>18</v>
      </c>
      <c r="K11836" s="72" t="s">
        <v>161</v>
      </c>
      <c r="L11836" s="72" t="s">
        <v>375</v>
      </c>
      <c r="M11836" s="72" t="s">
        <v>248</v>
      </c>
    </row>
    <row r="11837" spans="2:13" x14ac:dyDescent="0.25">
      <c r="B11837" s="72" t="s">
        <v>143</v>
      </c>
      <c r="C11837" s="72" t="s">
        <v>144</v>
      </c>
      <c r="D11837" s="72" t="s">
        <v>12</v>
      </c>
      <c r="E11837" s="72" t="s">
        <v>240</v>
      </c>
      <c r="F11837" s="73">
        <v>-7429</v>
      </c>
      <c r="G11837" s="72" t="s">
        <v>14</v>
      </c>
      <c r="H11837" s="72" t="s">
        <v>15</v>
      </c>
      <c r="I11837" s="72" t="s">
        <v>16</v>
      </c>
      <c r="J11837" s="72" t="s">
        <v>18</v>
      </c>
      <c r="K11837" s="72" t="s">
        <v>33</v>
      </c>
      <c r="L11837" s="72" t="s">
        <v>307</v>
      </c>
      <c r="M11837" s="72"/>
    </row>
    <row r="11838" spans="2:13" x14ac:dyDescent="0.25">
      <c r="B11838" s="72" t="s">
        <v>143</v>
      </c>
      <c r="C11838" s="72" t="s">
        <v>144</v>
      </c>
      <c r="D11838" s="72" t="s">
        <v>12</v>
      </c>
      <c r="E11838" s="72" t="s">
        <v>152</v>
      </c>
      <c r="F11838" s="73">
        <v>-41</v>
      </c>
      <c r="G11838" s="72" t="s">
        <v>14</v>
      </c>
      <c r="H11838" s="72" t="s">
        <v>15</v>
      </c>
      <c r="I11838" s="72" t="s">
        <v>136</v>
      </c>
      <c r="J11838" s="72" t="s">
        <v>18</v>
      </c>
      <c r="K11838" s="72" t="s">
        <v>147</v>
      </c>
      <c r="L11838" s="72" t="s">
        <v>432</v>
      </c>
      <c r="M11838" s="72"/>
    </row>
    <row r="11839" spans="2:13" x14ac:dyDescent="0.25">
      <c r="B11839" s="72" t="s">
        <v>143</v>
      </c>
      <c r="C11839" s="72" t="s">
        <v>144</v>
      </c>
      <c r="D11839" s="72" t="s">
        <v>12</v>
      </c>
      <c r="E11839" s="72" t="s">
        <v>160</v>
      </c>
      <c r="F11839" s="73">
        <v>1794119</v>
      </c>
      <c r="G11839" s="72" t="s">
        <v>14</v>
      </c>
      <c r="H11839" s="72" t="s">
        <v>15</v>
      </c>
      <c r="I11839" s="72" t="s">
        <v>16</v>
      </c>
      <c r="J11839" s="72" t="s">
        <v>18</v>
      </c>
      <c r="K11839" s="72" t="s">
        <v>147</v>
      </c>
      <c r="L11839" s="72" t="s">
        <v>489</v>
      </c>
      <c r="M11839" s="72" t="s">
        <v>163</v>
      </c>
    </row>
    <row r="11840" spans="2:13" x14ac:dyDescent="0.25">
      <c r="B11840" s="72" t="s">
        <v>143</v>
      </c>
      <c r="C11840" s="72" t="s">
        <v>144</v>
      </c>
      <c r="D11840" s="72" t="s">
        <v>12</v>
      </c>
      <c r="E11840" s="72" t="s">
        <v>181</v>
      </c>
      <c r="F11840" s="73">
        <v>-447</v>
      </c>
      <c r="G11840" s="72" t="s">
        <v>14</v>
      </c>
      <c r="H11840" s="72" t="s">
        <v>15</v>
      </c>
      <c r="I11840" s="72" t="s">
        <v>16</v>
      </c>
      <c r="J11840" s="72" t="s">
        <v>18</v>
      </c>
      <c r="K11840" s="72" t="s">
        <v>33</v>
      </c>
      <c r="L11840" s="72" t="s">
        <v>528</v>
      </c>
      <c r="M11840" s="72"/>
    </row>
    <row r="11841" spans="2:13" x14ac:dyDescent="0.25">
      <c r="B11841" s="72" t="s">
        <v>143</v>
      </c>
      <c r="C11841" s="72" t="s">
        <v>144</v>
      </c>
      <c r="D11841" s="72" t="s">
        <v>12</v>
      </c>
      <c r="E11841" s="72" t="s">
        <v>152</v>
      </c>
      <c r="F11841" s="73">
        <v>-7567</v>
      </c>
      <c r="G11841" s="72" t="s">
        <v>14</v>
      </c>
      <c r="H11841" s="72" t="s">
        <v>155</v>
      </c>
      <c r="I11841" s="72" t="s">
        <v>16</v>
      </c>
      <c r="J11841" s="72" t="s">
        <v>18</v>
      </c>
      <c r="K11841" s="72" t="s">
        <v>33</v>
      </c>
      <c r="L11841" s="72" t="s">
        <v>543</v>
      </c>
      <c r="M11841" s="72"/>
    </row>
    <row r="11842" spans="2:13" x14ac:dyDescent="0.25">
      <c r="B11842" s="72" t="s">
        <v>143</v>
      </c>
      <c r="C11842" s="72" t="s">
        <v>144</v>
      </c>
      <c r="D11842" s="72" t="s">
        <v>12</v>
      </c>
      <c r="E11842" s="72" t="s">
        <v>282</v>
      </c>
      <c r="F11842" s="73">
        <v>-2501</v>
      </c>
      <c r="G11842" s="72" t="s">
        <v>14</v>
      </c>
      <c r="H11842" s="72" t="s">
        <v>15</v>
      </c>
      <c r="I11842" s="72" t="s">
        <v>16</v>
      </c>
      <c r="J11842" s="72" t="s">
        <v>18</v>
      </c>
      <c r="K11842" s="72" t="s">
        <v>147</v>
      </c>
      <c r="L11842" s="72" t="s">
        <v>278</v>
      </c>
      <c r="M11842" s="72"/>
    </row>
    <row r="11843" spans="2:13" x14ac:dyDescent="0.25">
      <c r="B11843" s="72" t="s">
        <v>143</v>
      </c>
      <c r="C11843" s="72" t="s">
        <v>144</v>
      </c>
      <c r="D11843" s="72" t="s">
        <v>12</v>
      </c>
      <c r="E11843" s="72" t="s">
        <v>183</v>
      </c>
      <c r="F11843" s="73">
        <v>226585</v>
      </c>
      <c r="G11843" s="72" t="s">
        <v>14</v>
      </c>
      <c r="H11843" s="72" t="s">
        <v>15</v>
      </c>
      <c r="I11843" s="72" t="s">
        <v>16</v>
      </c>
      <c r="J11843" s="72" t="s">
        <v>18</v>
      </c>
      <c r="K11843" s="72" t="s">
        <v>147</v>
      </c>
      <c r="L11843" s="72" t="s">
        <v>553</v>
      </c>
      <c r="M11843" s="72" t="s">
        <v>163</v>
      </c>
    </row>
    <row r="11844" spans="2:13" x14ac:dyDescent="0.25">
      <c r="B11844" s="72" t="s">
        <v>143</v>
      </c>
      <c r="C11844" s="72" t="s">
        <v>144</v>
      </c>
      <c r="D11844" s="72" t="s">
        <v>12</v>
      </c>
      <c r="E11844" s="72" t="s">
        <v>145</v>
      </c>
      <c r="F11844" s="73">
        <v>-70478</v>
      </c>
      <c r="G11844" s="72" t="s">
        <v>14</v>
      </c>
      <c r="H11844" s="72" t="s">
        <v>15</v>
      </c>
      <c r="I11844" s="72" t="s">
        <v>16</v>
      </c>
      <c r="J11844" s="72" t="s">
        <v>18</v>
      </c>
      <c r="K11844" s="72" t="s">
        <v>147</v>
      </c>
      <c r="L11844" s="72" t="s">
        <v>275</v>
      </c>
      <c r="M11844" s="72"/>
    </row>
    <row r="11845" spans="2:13" x14ac:dyDescent="0.25">
      <c r="B11845" s="72" t="s">
        <v>143</v>
      </c>
      <c r="C11845" s="72" t="s">
        <v>144</v>
      </c>
      <c r="D11845" s="72" t="s">
        <v>12</v>
      </c>
      <c r="E11845" s="72" t="s">
        <v>175</v>
      </c>
      <c r="F11845" s="73">
        <v>-18092</v>
      </c>
      <c r="G11845" s="72" t="s">
        <v>14</v>
      </c>
      <c r="H11845" s="72" t="s">
        <v>15</v>
      </c>
      <c r="I11845" s="72" t="s">
        <v>16</v>
      </c>
      <c r="J11845" s="72" t="s">
        <v>18</v>
      </c>
      <c r="K11845" s="72" t="s">
        <v>189</v>
      </c>
      <c r="L11845" s="72" t="s">
        <v>486</v>
      </c>
      <c r="M11845" s="72"/>
    </row>
    <row r="11846" spans="2:13" x14ac:dyDescent="0.25">
      <c r="B11846" s="72" t="s">
        <v>143</v>
      </c>
      <c r="C11846" s="72" t="s">
        <v>144</v>
      </c>
      <c r="D11846" s="72" t="s">
        <v>12</v>
      </c>
      <c r="E11846" s="72" t="s">
        <v>154</v>
      </c>
      <c r="F11846" s="73">
        <v>-6111</v>
      </c>
      <c r="G11846" s="72" t="s">
        <v>14</v>
      </c>
      <c r="H11846" s="72" t="s">
        <v>155</v>
      </c>
      <c r="I11846" s="72" t="s">
        <v>136</v>
      </c>
      <c r="J11846" s="72" t="s">
        <v>18</v>
      </c>
      <c r="K11846" s="72" t="s">
        <v>21</v>
      </c>
      <c r="L11846" s="72" t="s">
        <v>609</v>
      </c>
      <c r="M11846" s="72"/>
    </row>
    <row r="11847" spans="2:13" x14ac:dyDescent="0.25">
      <c r="B11847" s="72" t="s">
        <v>143</v>
      </c>
      <c r="C11847" s="72" t="s">
        <v>144</v>
      </c>
      <c r="D11847" s="72" t="s">
        <v>12</v>
      </c>
      <c r="E11847" s="72" t="s">
        <v>157</v>
      </c>
      <c r="F11847" s="73">
        <v>77849</v>
      </c>
      <c r="G11847" s="72" t="s">
        <v>14</v>
      </c>
      <c r="H11847" s="72" t="s">
        <v>15</v>
      </c>
      <c r="I11847" s="72" t="s">
        <v>16</v>
      </c>
      <c r="J11847" s="72" t="s">
        <v>18</v>
      </c>
      <c r="K11847" s="72" t="s">
        <v>267</v>
      </c>
      <c r="L11847" s="72" t="s">
        <v>565</v>
      </c>
      <c r="M11847" s="72" t="s">
        <v>203</v>
      </c>
    </row>
    <row r="11848" spans="2:13" x14ac:dyDescent="0.25">
      <c r="B11848" s="72" t="s">
        <v>143</v>
      </c>
      <c r="C11848" s="72" t="s">
        <v>144</v>
      </c>
      <c r="D11848" s="72" t="s">
        <v>12</v>
      </c>
      <c r="E11848" s="72" t="s">
        <v>292</v>
      </c>
      <c r="F11848" s="73">
        <v>359233</v>
      </c>
      <c r="G11848" s="72" t="s">
        <v>14</v>
      </c>
      <c r="H11848" s="72" t="s">
        <v>15</v>
      </c>
      <c r="I11848" s="72" t="s">
        <v>16</v>
      </c>
      <c r="J11848" s="72" t="s">
        <v>18</v>
      </c>
      <c r="K11848" s="72" t="s">
        <v>189</v>
      </c>
      <c r="L11848" s="72" t="s">
        <v>685</v>
      </c>
      <c r="M11848" s="72" t="s">
        <v>522</v>
      </c>
    </row>
    <row r="11849" spans="2:13" x14ac:dyDescent="0.25">
      <c r="B11849" s="72" t="s">
        <v>143</v>
      </c>
      <c r="C11849" s="72" t="s">
        <v>144</v>
      </c>
      <c r="D11849" s="72" t="s">
        <v>12</v>
      </c>
      <c r="E11849" s="72" t="s">
        <v>152</v>
      </c>
      <c r="F11849" s="73">
        <v>-101275</v>
      </c>
      <c r="G11849" s="72" t="s">
        <v>14</v>
      </c>
      <c r="H11849" s="72" t="s">
        <v>15</v>
      </c>
      <c r="I11849" s="72" t="s">
        <v>16</v>
      </c>
      <c r="J11849" s="72" t="s">
        <v>371</v>
      </c>
      <c r="K11849" s="72" t="s">
        <v>147</v>
      </c>
      <c r="L11849" s="72" t="s">
        <v>530</v>
      </c>
      <c r="M11849" s="72"/>
    </row>
    <row r="11850" spans="2:13" x14ac:dyDescent="0.25">
      <c r="B11850" s="72" t="s">
        <v>143</v>
      </c>
      <c r="C11850" s="72" t="s">
        <v>144</v>
      </c>
      <c r="D11850" s="72" t="s">
        <v>12</v>
      </c>
      <c r="E11850" s="72" t="s">
        <v>335</v>
      </c>
      <c r="F11850" s="73">
        <v>2770925</v>
      </c>
      <c r="G11850" s="72" t="s">
        <v>14</v>
      </c>
      <c r="H11850" s="72" t="s">
        <v>15</v>
      </c>
      <c r="I11850" s="72" t="s">
        <v>16</v>
      </c>
      <c r="J11850" s="72" t="s">
        <v>18</v>
      </c>
      <c r="K11850" s="72" t="s">
        <v>33</v>
      </c>
      <c r="L11850" s="72" t="s">
        <v>153</v>
      </c>
      <c r="M11850" s="72" t="s">
        <v>159</v>
      </c>
    </row>
    <row r="11851" spans="2:13" x14ac:dyDescent="0.25">
      <c r="B11851" s="72" t="s">
        <v>143</v>
      </c>
      <c r="C11851" s="72" t="s">
        <v>144</v>
      </c>
      <c r="D11851" s="72" t="s">
        <v>12</v>
      </c>
      <c r="E11851" s="72" t="s">
        <v>219</v>
      </c>
      <c r="F11851" s="73">
        <v>24657</v>
      </c>
      <c r="G11851" s="72" t="s">
        <v>14</v>
      </c>
      <c r="H11851" s="72" t="s">
        <v>155</v>
      </c>
      <c r="I11851" s="72" t="s">
        <v>16</v>
      </c>
      <c r="J11851" s="72" t="s">
        <v>18</v>
      </c>
      <c r="K11851" s="72" t="s">
        <v>33</v>
      </c>
      <c r="L11851" s="72" t="s">
        <v>745</v>
      </c>
      <c r="M11851" s="72"/>
    </row>
    <row r="11852" spans="2:13" x14ac:dyDescent="0.25">
      <c r="B11852" s="72" t="s">
        <v>143</v>
      </c>
      <c r="C11852" s="72" t="s">
        <v>144</v>
      </c>
      <c r="D11852" s="72" t="s">
        <v>12</v>
      </c>
      <c r="E11852" s="72" t="s">
        <v>242</v>
      </c>
      <c r="F11852" s="73">
        <v>-11743</v>
      </c>
      <c r="G11852" s="72" t="s">
        <v>14</v>
      </c>
      <c r="H11852" s="72" t="s">
        <v>15</v>
      </c>
      <c r="I11852" s="72" t="s">
        <v>16</v>
      </c>
      <c r="J11852" s="72" t="s">
        <v>18</v>
      </c>
      <c r="K11852" s="72" t="s">
        <v>33</v>
      </c>
      <c r="L11852" s="72" t="s">
        <v>465</v>
      </c>
      <c r="M11852" s="72"/>
    </row>
    <row r="11853" spans="2:13" x14ac:dyDescent="0.25">
      <c r="B11853" s="72" t="s">
        <v>143</v>
      </c>
      <c r="C11853" s="72" t="s">
        <v>144</v>
      </c>
      <c r="D11853" s="72" t="s">
        <v>12</v>
      </c>
      <c r="E11853" s="72" t="s">
        <v>209</v>
      </c>
      <c r="F11853" s="73">
        <v>33909</v>
      </c>
      <c r="G11853" s="72" t="s">
        <v>14</v>
      </c>
      <c r="H11853" s="72" t="s">
        <v>15</v>
      </c>
      <c r="I11853" s="72" t="s">
        <v>16</v>
      </c>
      <c r="J11853" s="72" t="s">
        <v>18</v>
      </c>
      <c r="K11853" s="72" t="s">
        <v>189</v>
      </c>
      <c r="L11853" s="72" t="s">
        <v>399</v>
      </c>
      <c r="M11853" s="72" t="s">
        <v>159</v>
      </c>
    </row>
    <row r="11854" spans="2:13" x14ac:dyDescent="0.25">
      <c r="B11854" s="72" t="s">
        <v>143</v>
      </c>
      <c r="C11854" s="72" t="s">
        <v>144</v>
      </c>
      <c r="D11854" s="72" t="s">
        <v>12</v>
      </c>
      <c r="E11854" s="72" t="s">
        <v>335</v>
      </c>
      <c r="F11854" s="73">
        <v>53068</v>
      </c>
      <c r="G11854" s="72" t="s">
        <v>14</v>
      </c>
      <c r="H11854" s="72" t="s">
        <v>15</v>
      </c>
      <c r="I11854" s="72" t="s">
        <v>16</v>
      </c>
      <c r="J11854" s="72" t="s">
        <v>18</v>
      </c>
      <c r="K11854" s="72" t="s">
        <v>147</v>
      </c>
      <c r="L11854" s="72" t="s">
        <v>295</v>
      </c>
      <c r="M11854" s="72" t="s">
        <v>203</v>
      </c>
    </row>
    <row r="11855" spans="2:13" x14ac:dyDescent="0.25">
      <c r="B11855" s="72" t="s">
        <v>143</v>
      </c>
      <c r="C11855" s="72" t="s">
        <v>144</v>
      </c>
      <c r="D11855" s="72" t="s">
        <v>12</v>
      </c>
      <c r="E11855" s="72" t="s">
        <v>160</v>
      </c>
      <c r="F11855" s="73">
        <v>1128591</v>
      </c>
      <c r="G11855" s="72" t="s">
        <v>14</v>
      </c>
      <c r="H11855" s="72" t="s">
        <v>15</v>
      </c>
      <c r="I11855" s="72" t="s">
        <v>16</v>
      </c>
      <c r="J11855" s="72" t="s">
        <v>18</v>
      </c>
      <c r="K11855" s="72" t="s">
        <v>21</v>
      </c>
      <c r="L11855" s="72" t="s">
        <v>352</v>
      </c>
      <c r="M11855" s="72" t="s">
        <v>163</v>
      </c>
    </row>
    <row r="11856" spans="2:13" x14ac:dyDescent="0.25">
      <c r="B11856" s="72" t="s">
        <v>143</v>
      </c>
      <c r="C11856" s="72" t="s">
        <v>144</v>
      </c>
      <c r="D11856" s="72" t="s">
        <v>12</v>
      </c>
      <c r="E11856" s="72" t="s">
        <v>219</v>
      </c>
      <c r="F11856" s="73">
        <v>2064</v>
      </c>
      <c r="G11856" s="72" t="s">
        <v>14</v>
      </c>
      <c r="H11856" s="72" t="s">
        <v>15</v>
      </c>
      <c r="I11856" s="72" t="s">
        <v>136</v>
      </c>
      <c r="J11856" s="72" t="s">
        <v>18</v>
      </c>
      <c r="K11856" s="72" t="s">
        <v>184</v>
      </c>
      <c r="L11856" s="72" t="s">
        <v>414</v>
      </c>
      <c r="M11856" s="72"/>
    </row>
    <row r="11857" spans="2:13" x14ac:dyDescent="0.25">
      <c r="B11857" s="72" t="s">
        <v>143</v>
      </c>
      <c r="C11857" s="72" t="s">
        <v>144</v>
      </c>
      <c r="D11857" s="72" t="s">
        <v>12</v>
      </c>
      <c r="E11857" s="72" t="s">
        <v>160</v>
      </c>
      <c r="F11857" s="73">
        <v>717381</v>
      </c>
      <c r="G11857" s="72" t="s">
        <v>14</v>
      </c>
      <c r="H11857" s="72" t="s">
        <v>15</v>
      </c>
      <c r="I11857" s="72" t="s">
        <v>16</v>
      </c>
      <c r="J11857" s="72" t="s">
        <v>18</v>
      </c>
      <c r="K11857" s="72" t="s">
        <v>205</v>
      </c>
      <c r="L11857" s="72" t="s">
        <v>210</v>
      </c>
      <c r="M11857" s="72" t="s">
        <v>163</v>
      </c>
    </row>
    <row r="11858" spans="2:13" x14ac:dyDescent="0.25">
      <c r="B11858" s="72" t="s">
        <v>143</v>
      </c>
      <c r="C11858" s="72" t="s">
        <v>144</v>
      </c>
      <c r="D11858" s="72" t="s">
        <v>12</v>
      </c>
      <c r="E11858" s="72" t="s">
        <v>181</v>
      </c>
      <c r="F11858" s="73">
        <v>-1952</v>
      </c>
      <c r="G11858" s="72" t="s">
        <v>14</v>
      </c>
      <c r="H11858" s="72" t="s">
        <v>155</v>
      </c>
      <c r="I11858" s="72" t="s">
        <v>16</v>
      </c>
      <c r="J11858" s="72" t="s">
        <v>18</v>
      </c>
      <c r="K11858" s="72" t="s">
        <v>33</v>
      </c>
      <c r="L11858" s="72" t="s">
        <v>232</v>
      </c>
      <c r="M11858" s="72"/>
    </row>
    <row r="11859" spans="2:13" x14ac:dyDescent="0.25">
      <c r="B11859" s="72" t="s">
        <v>143</v>
      </c>
      <c r="C11859" s="72" t="s">
        <v>144</v>
      </c>
      <c r="D11859" s="72" t="s">
        <v>12</v>
      </c>
      <c r="E11859" s="72" t="s">
        <v>240</v>
      </c>
      <c r="F11859" s="73">
        <v>-2967</v>
      </c>
      <c r="G11859" s="72" t="s">
        <v>14</v>
      </c>
      <c r="H11859" s="72" t="s">
        <v>155</v>
      </c>
      <c r="I11859" s="72" t="s">
        <v>16</v>
      </c>
      <c r="J11859" s="72" t="s">
        <v>18</v>
      </c>
      <c r="K11859" s="72" t="s">
        <v>267</v>
      </c>
      <c r="L11859" s="72" t="s">
        <v>308</v>
      </c>
      <c r="M11859" s="72"/>
    </row>
    <row r="11860" spans="2:13" x14ac:dyDescent="0.25">
      <c r="B11860" s="72" t="s">
        <v>143</v>
      </c>
      <c r="C11860" s="72" t="s">
        <v>144</v>
      </c>
      <c r="D11860" s="72" t="s">
        <v>12</v>
      </c>
      <c r="E11860" s="72" t="s">
        <v>282</v>
      </c>
      <c r="F11860" s="73">
        <v>-109311</v>
      </c>
      <c r="G11860" s="72" t="s">
        <v>14</v>
      </c>
      <c r="H11860" s="72" t="s">
        <v>15</v>
      </c>
      <c r="I11860" s="72" t="s">
        <v>16</v>
      </c>
      <c r="J11860" s="72" t="s">
        <v>18</v>
      </c>
      <c r="K11860" s="72" t="s">
        <v>27</v>
      </c>
      <c r="L11860" s="72" t="s">
        <v>22</v>
      </c>
      <c r="M11860" s="72"/>
    </row>
    <row r="11861" spans="2:13" x14ac:dyDescent="0.25">
      <c r="B11861" s="72" t="s">
        <v>143</v>
      </c>
      <c r="C11861" s="72" t="s">
        <v>144</v>
      </c>
      <c r="D11861" s="72" t="s">
        <v>12</v>
      </c>
      <c r="E11861" s="72" t="s">
        <v>188</v>
      </c>
      <c r="F11861" s="73">
        <v>3342663</v>
      </c>
      <c r="G11861" s="72" t="s">
        <v>14</v>
      </c>
      <c r="H11861" s="72" t="s">
        <v>15</v>
      </c>
      <c r="I11861" s="72" t="s">
        <v>16</v>
      </c>
      <c r="J11861" s="72" t="s">
        <v>18</v>
      </c>
      <c r="K11861" s="72" t="s">
        <v>165</v>
      </c>
      <c r="L11861" s="72" t="s">
        <v>472</v>
      </c>
      <c r="M11861" s="72" t="s">
        <v>191</v>
      </c>
    </row>
    <row r="11862" spans="2:13" x14ac:dyDescent="0.25">
      <c r="B11862" s="72" t="s">
        <v>143</v>
      </c>
      <c r="C11862" s="72" t="s">
        <v>144</v>
      </c>
      <c r="D11862" s="72" t="s">
        <v>12</v>
      </c>
      <c r="E11862" s="72" t="s">
        <v>177</v>
      </c>
      <c r="F11862" s="73">
        <v>139338</v>
      </c>
      <c r="G11862" s="72" t="s">
        <v>14</v>
      </c>
      <c r="H11862" s="72" t="s">
        <v>15</v>
      </c>
      <c r="I11862" s="72" t="s">
        <v>16</v>
      </c>
      <c r="J11862" s="72" t="s">
        <v>18</v>
      </c>
      <c r="K11862" s="72" t="s">
        <v>267</v>
      </c>
      <c r="L11862" s="72" t="s">
        <v>381</v>
      </c>
      <c r="M11862" s="72"/>
    </row>
    <row r="11863" spans="2:13" x14ac:dyDescent="0.25">
      <c r="B11863" s="72" t="s">
        <v>143</v>
      </c>
      <c r="C11863" s="72" t="s">
        <v>144</v>
      </c>
      <c r="D11863" s="72" t="s">
        <v>12</v>
      </c>
      <c r="E11863" s="72" t="s">
        <v>177</v>
      </c>
      <c r="F11863" s="73">
        <v>25667</v>
      </c>
      <c r="G11863" s="72" t="s">
        <v>14</v>
      </c>
      <c r="H11863" s="72" t="s">
        <v>15</v>
      </c>
      <c r="I11863" s="72" t="s">
        <v>16</v>
      </c>
      <c r="J11863" s="72" t="s">
        <v>18</v>
      </c>
      <c r="K11863" s="72" t="s">
        <v>147</v>
      </c>
      <c r="L11863" s="72" t="s">
        <v>236</v>
      </c>
      <c r="M11863" s="72"/>
    </row>
    <row r="11864" spans="2:13" x14ac:dyDescent="0.25">
      <c r="B11864" s="72" t="s">
        <v>143</v>
      </c>
      <c r="C11864" s="72" t="s">
        <v>144</v>
      </c>
      <c r="D11864" s="72" t="s">
        <v>12</v>
      </c>
      <c r="E11864" s="72" t="s">
        <v>157</v>
      </c>
      <c r="F11864" s="73">
        <v>96848</v>
      </c>
      <c r="G11864" s="72" t="s">
        <v>14</v>
      </c>
      <c r="H11864" s="72" t="s">
        <v>15</v>
      </c>
      <c r="I11864" s="72" t="s">
        <v>16</v>
      </c>
      <c r="J11864" s="72" t="s">
        <v>18</v>
      </c>
      <c r="K11864" s="72" t="s">
        <v>245</v>
      </c>
      <c r="L11864" s="72" t="s">
        <v>564</v>
      </c>
      <c r="M11864" s="72" t="s">
        <v>159</v>
      </c>
    </row>
    <row r="11865" spans="2:13" x14ac:dyDescent="0.25">
      <c r="B11865" s="72" t="s">
        <v>143</v>
      </c>
      <c r="C11865" s="72" t="s">
        <v>144</v>
      </c>
      <c r="D11865" s="72" t="s">
        <v>12</v>
      </c>
      <c r="E11865" s="72" t="s">
        <v>209</v>
      </c>
      <c r="F11865" s="73">
        <v>1963108</v>
      </c>
      <c r="G11865" s="72" t="s">
        <v>14</v>
      </c>
      <c r="H11865" s="72" t="s">
        <v>155</v>
      </c>
      <c r="I11865" s="72" t="s">
        <v>16</v>
      </c>
      <c r="J11865" s="72" t="s">
        <v>18</v>
      </c>
      <c r="K11865" s="72" t="s">
        <v>267</v>
      </c>
      <c r="L11865" s="72" t="s">
        <v>603</v>
      </c>
      <c r="M11865" s="72" t="s">
        <v>334</v>
      </c>
    </row>
    <row r="11866" spans="2:13" x14ac:dyDescent="0.25">
      <c r="B11866" s="72" t="s">
        <v>143</v>
      </c>
      <c r="C11866" s="72" t="s">
        <v>144</v>
      </c>
      <c r="D11866" s="72" t="s">
        <v>12</v>
      </c>
      <c r="E11866" s="72" t="s">
        <v>229</v>
      </c>
      <c r="F11866" s="73">
        <v>-1115</v>
      </c>
      <c r="G11866" s="72" t="s">
        <v>14</v>
      </c>
      <c r="H11866" s="72" t="s">
        <v>155</v>
      </c>
      <c r="I11866" s="72" t="s">
        <v>16</v>
      </c>
      <c r="J11866" s="72" t="s">
        <v>18</v>
      </c>
      <c r="K11866" s="72" t="s">
        <v>33</v>
      </c>
      <c r="L11866" s="72" t="s">
        <v>200</v>
      </c>
      <c r="M11866" s="72"/>
    </row>
    <row r="11867" spans="2:13" x14ac:dyDescent="0.25">
      <c r="B11867" s="72" t="s">
        <v>143</v>
      </c>
      <c r="C11867" s="72" t="s">
        <v>144</v>
      </c>
      <c r="D11867" s="72" t="s">
        <v>12</v>
      </c>
      <c r="E11867" s="72" t="s">
        <v>160</v>
      </c>
      <c r="F11867" s="73">
        <v>384121</v>
      </c>
      <c r="G11867" s="72" t="s">
        <v>14</v>
      </c>
      <c r="H11867" s="72" t="s">
        <v>15</v>
      </c>
      <c r="I11867" s="72" t="s">
        <v>16</v>
      </c>
      <c r="J11867" s="72" t="s">
        <v>18</v>
      </c>
      <c r="K11867" s="72" t="s">
        <v>161</v>
      </c>
      <c r="L11867" s="72" t="s">
        <v>434</v>
      </c>
      <c r="M11867" s="72" t="s">
        <v>248</v>
      </c>
    </row>
    <row r="11868" spans="2:13" x14ac:dyDescent="0.25">
      <c r="B11868" s="72" t="s">
        <v>143</v>
      </c>
      <c r="C11868" s="72" t="s">
        <v>144</v>
      </c>
      <c r="D11868" s="72" t="s">
        <v>12</v>
      </c>
      <c r="E11868" s="72" t="s">
        <v>145</v>
      </c>
      <c r="F11868" s="73">
        <v>-23264</v>
      </c>
      <c r="G11868" s="72" t="s">
        <v>14</v>
      </c>
      <c r="H11868" s="72" t="s">
        <v>15</v>
      </c>
      <c r="I11868" s="72" t="s">
        <v>16</v>
      </c>
      <c r="J11868" s="72" t="s">
        <v>18</v>
      </c>
      <c r="K11868" s="72" t="s">
        <v>147</v>
      </c>
      <c r="L11868" s="72" t="s">
        <v>241</v>
      </c>
      <c r="M11868" s="72"/>
    </row>
    <row r="11869" spans="2:13" x14ac:dyDescent="0.25">
      <c r="B11869" s="72" t="s">
        <v>143</v>
      </c>
      <c r="C11869" s="72" t="s">
        <v>144</v>
      </c>
      <c r="D11869" s="72" t="s">
        <v>12</v>
      </c>
      <c r="E11869" s="72" t="s">
        <v>229</v>
      </c>
      <c r="F11869" s="73">
        <v>-243143</v>
      </c>
      <c r="G11869" s="72" t="s">
        <v>14</v>
      </c>
      <c r="H11869" s="72" t="s">
        <v>15</v>
      </c>
      <c r="I11869" s="72" t="s">
        <v>16</v>
      </c>
      <c r="J11869" s="72" t="s">
        <v>18</v>
      </c>
      <c r="K11869" s="72" t="s">
        <v>147</v>
      </c>
      <c r="L11869" s="72" t="s">
        <v>278</v>
      </c>
      <c r="M11869" s="72"/>
    </row>
    <row r="11870" spans="2:13" x14ac:dyDescent="0.25">
      <c r="B11870" s="72" t="s">
        <v>143</v>
      </c>
      <c r="C11870" s="72" t="s">
        <v>144</v>
      </c>
      <c r="D11870" s="72" t="s">
        <v>12</v>
      </c>
      <c r="E11870" s="72" t="s">
        <v>188</v>
      </c>
      <c r="F11870" s="73">
        <v>179245</v>
      </c>
      <c r="G11870" s="72" t="s">
        <v>14</v>
      </c>
      <c r="H11870" s="72" t="s">
        <v>155</v>
      </c>
      <c r="I11870" s="72" t="s">
        <v>16</v>
      </c>
      <c r="J11870" s="72" t="s">
        <v>18</v>
      </c>
      <c r="K11870" s="72" t="s">
        <v>33</v>
      </c>
      <c r="L11870" s="72" t="s">
        <v>745</v>
      </c>
      <c r="M11870" s="72" t="s">
        <v>163</v>
      </c>
    </row>
    <row r="11871" spans="2:13" x14ac:dyDescent="0.25">
      <c r="B11871" s="72" t="s">
        <v>143</v>
      </c>
      <c r="C11871" s="72" t="s">
        <v>144</v>
      </c>
      <c r="D11871" s="72" t="s">
        <v>12</v>
      </c>
      <c r="E11871" s="72" t="s">
        <v>183</v>
      </c>
      <c r="F11871" s="73">
        <v>58455</v>
      </c>
      <c r="G11871" s="72" t="s">
        <v>14</v>
      </c>
      <c r="H11871" s="72" t="s">
        <v>155</v>
      </c>
      <c r="I11871" s="72" t="s">
        <v>136</v>
      </c>
      <c r="J11871" s="72" t="s">
        <v>18</v>
      </c>
      <c r="K11871" s="72" t="s">
        <v>21</v>
      </c>
      <c r="L11871" s="72" t="s">
        <v>272</v>
      </c>
      <c r="M11871" s="72" t="s">
        <v>163</v>
      </c>
    </row>
    <row r="11872" spans="2:13" x14ac:dyDescent="0.25">
      <c r="B11872" s="72" t="s">
        <v>143</v>
      </c>
      <c r="C11872" s="72" t="s">
        <v>144</v>
      </c>
      <c r="D11872" s="72" t="s">
        <v>12</v>
      </c>
      <c r="E11872" s="72" t="s">
        <v>213</v>
      </c>
      <c r="F11872" s="73">
        <v>8356</v>
      </c>
      <c r="G11872" s="72" t="s">
        <v>14</v>
      </c>
      <c r="H11872" s="72" t="s">
        <v>15</v>
      </c>
      <c r="I11872" s="72" t="s">
        <v>16</v>
      </c>
      <c r="J11872" s="72" t="s">
        <v>18</v>
      </c>
      <c r="K11872" s="72" t="s">
        <v>147</v>
      </c>
      <c r="L11872" s="72" t="s">
        <v>619</v>
      </c>
      <c r="M11872" s="72" t="s">
        <v>163</v>
      </c>
    </row>
    <row r="11873" spans="2:13" x14ac:dyDescent="0.25">
      <c r="B11873" s="72" t="s">
        <v>143</v>
      </c>
      <c r="C11873" s="72" t="s">
        <v>144</v>
      </c>
      <c r="D11873" s="72" t="s">
        <v>12</v>
      </c>
      <c r="E11873" s="72" t="s">
        <v>149</v>
      </c>
      <c r="F11873" s="73">
        <v>401700</v>
      </c>
      <c r="G11873" s="72" t="s">
        <v>14</v>
      </c>
      <c r="H11873" s="72" t="s">
        <v>15</v>
      </c>
      <c r="I11873" s="72" t="s">
        <v>16</v>
      </c>
      <c r="J11873" s="72" t="s">
        <v>18</v>
      </c>
      <c r="K11873" s="72" t="s">
        <v>24</v>
      </c>
      <c r="L11873" s="72" t="s">
        <v>289</v>
      </c>
      <c r="M11873" s="72" t="s">
        <v>151</v>
      </c>
    </row>
    <row r="11874" spans="2:13" x14ac:dyDescent="0.25">
      <c r="B11874" s="72" t="s">
        <v>143</v>
      </c>
      <c r="C11874" s="72" t="s">
        <v>144</v>
      </c>
      <c r="D11874" s="72" t="s">
        <v>12</v>
      </c>
      <c r="E11874" s="72" t="s">
        <v>160</v>
      </c>
      <c r="F11874" s="73">
        <v>252399</v>
      </c>
      <c r="G11874" s="72" t="s">
        <v>14</v>
      </c>
      <c r="H11874" s="72" t="s">
        <v>155</v>
      </c>
      <c r="I11874" s="72" t="s">
        <v>16</v>
      </c>
      <c r="J11874" s="72" t="s">
        <v>18</v>
      </c>
      <c r="K11874" s="72" t="s">
        <v>303</v>
      </c>
      <c r="L11874" s="72" t="s">
        <v>304</v>
      </c>
      <c r="M11874" s="72" t="s">
        <v>191</v>
      </c>
    </row>
    <row r="11875" spans="2:13" x14ac:dyDescent="0.25">
      <c r="B11875" s="72" t="s">
        <v>143</v>
      </c>
      <c r="C11875" s="72" t="s">
        <v>144</v>
      </c>
      <c r="D11875" s="72" t="s">
        <v>12</v>
      </c>
      <c r="E11875" s="72" t="s">
        <v>244</v>
      </c>
      <c r="F11875" s="73">
        <v>38080</v>
      </c>
      <c r="G11875" s="72" t="s">
        <v>14</v>
      </c>
      <c r="H11875" s="72" t="s">
        <v>155</v>
      </c>
      <c r="I11875" s="72" t="s">
        <v>16</v>
      </c>
      <c r="J11875" s="72" t="s">
        <v>18</v>
      </c>
      <c r="K11875" s="72" t="s">
        <v>21</v>
      </c>
      <c r="L11875" s="72" t="s">
        <v>352</v>
      </c>
      <c r="M11875" s="72" t="s">
        <v>186</v>
      </c>
    </row>
    <row r="11876" spans="2:13" x14ac:dyDescent="0.25">
      <c r="B11876" s="72" t="s">
        <v>143</v>
      </c>
      <c r="C11876" s="72" t="s">
        <v>144</v>
      </c>
      <c r="D11876" s="72" t="s">
        <v>12</v>
      </c>
      <c r="E11876" s="72" t="s">
        <v>229</v>
      </c>
      <c r="F11876" s="73">
        <v>-1318</v>
      </c>
      <c r="G11876" s="72" t="s">
        <v>14</v>
      </c>
      <c r="H11876" s="72" t="s">
        <v>15</v>
      </c>
      <c r="I11876" s="72" t="s">
        <v>16</v>
      </c>
      <c r="J11876" s="72" t="s">
        <v>18</v>
      </c>
      <c r="K11876" s="72" t="s">
        <v>147</v>
      </c>
      <c r="L11876" s="72" t="s">
        <v>773</v>
      </c>
      <c r="M11876" s="72"/>
    </row>
    <row r="11877" spans="2:13" x14ac:dyDescent="0.25">
      <c r="B11877" s="72" t="s">
        <v>143</v>
      </c>
      <c r="C11877" s="72" t="s">
        <v>144</v>
      </c>
      <c r="D11877" s="72" t="s">
        <v>12</v>
      </c>
      <c r="E11877" s="72" t="s">
        <v>197</v>
      </c>
      <c r="F11877" s="73">
        <v>339608</v>
      </c>
      <c r="G11877" s="72" t="s">
        <v>14</v>
      </c>
      <c r="H11877" s="72" t="s">
        <v>155</v>
      </c>
      <c r="I11877" s="72" t="s">
        <v>16</v>
      </c>
      <c r="J11877" s="72" t="s">
        <v>18</v>
      </c>
      <c r="K11877" s="72" t="s">
        <v>267</v>
      </c>
      <c r="L11877" s="72" t="s">
        <v>641</v>
      </c>
      <c r="M11877" s="72" t="s">
        <v>163</v>
      </c>
    </row>
    <row r="11878" spans="2:13" x14ac:dyDescent="0.25">
      <c r="B11878" s="72" t="s">
        <v>143</v>
      </c>
      <c r="C11878" s="72" t="s">
        <v>144</v>
      </c>
      <c r="D11878" s="72" t="s">
        <v>12</v>
      </c>
      <c r="E11878" s="72" t="s">
        <v>282</v>
      </c>
      <c r="F11878" s="73">
        <v>-625</v>
      </c>
      <c r="G11878" s="72" t="s">
        <v>14</v>
      </c>
      <c r="H11878" s="72" t="s">
        <v>15</v>
      </c>
      <c r="I11878" s="72" t="s">
        <v>16</v>
      </c>
      <c r="J11878" s="72" t="s">
        <v>18</v>
      </c>
      <c r="K11878" s="72" t="s">
        <v>257</v>
      </c>
      <c r="L11878" s="72" t="s">
        <v>669</v>
      </c>
      <c r="M11878" s="72"/>
    </row>
    <row r="11879" spans="2:13" x14ac:dyDescent="0.25">
      <c r="B11879" s="72" t="s">
        <v>143</v>
      </c>
      <c r="C11879" s="72" t="s">
        <v>144</v>
      </c>
      <c r="D11879" s="72" t="s">
        <v>12</v>
      </c>
      <c r="E11879" s="72" t="s">
        <v>201</v>
      </c>
      <c r="F11879" s="73">
        <v>77362</v>
      </c>
      <c r="G11879" s="72" t="s">
        <v>14</v>
      </c>
      <c r="H11879" s="72" t="s">
        <v>15</v>
      </c>
      <c r="I11879" s="72" t="s">
        <v>16</v>
      </c>
      <c r="J11879" s="72" t="s">
        <v>18</v>
      </c>
      <c r="K11879" s="72" t="s">
        <v>33</v>
      </c>
      <c r="L11879" s="72" t="s">
        <v>156</v>
      </c>
      <c r="M11879" s="72" t="s">
        <v>159</v>
      </c>
    </row>
    <row r="11880" spans="2:13" x14ac:dyDescent="0.25">
      <c r="B11880" s="72" t="s">
        <v>143</v>
      </c>
      <c r="C11880" s="72" t="s">
        <v>144</v>
      </c>
      <c r="D11880" s="72" t="s">
        <v>12</v>
      </c>
      <c r="E11880" s="72" t="s">
        <v>145</v>
      </c>
      <c r="F11880" s="73">
        <v>-28279</v>
      </c>
      <c r="G11880" s="72" t="s">
        <v>14</v>
      </c>
      <c r="H11880" s="72" t="s">
        <v>15</v>
      </c>
      <c r="I11880" s="72" t="s">
        <v>16</v>
      </c>
      <c r="J11880" s="72" t="s">
        <v>18</v>
      </c>
      <c r="K11880" s="72" t="s">
        <v>245</v>
      </c>
      <c r="L11880" s="72" t="s">
        <v>515</v>
      </c>
      <c r="M11880" s="72"/>
    </row>
    <row r="11881" spans="2:13" x14ac:dyDescent="0.25">
      <c r="B11881" s="72" t="s">
        <v>143</v>
      </c>
      <c r="C11881" s="72" t="s">
        <v>144</v>
      </c>
      <c r="D11881" s="72" t="s">
        <v>12</v>
      </c>
      <c r="E11881" s="72" t="s">
        <v>149</v>
      </c>
      <c r="F11881" s="73">
        <v>11230595</v>
      </c>
      <c r="G11881" s="72" t="s">
        <v>14</v>
      </c>
      <c r="H11881" s="72" t="s">
        <v>155</v>
      </c>
      <c r="I11881" s="72" t="s">
        <v>16</v>
      </c>
      <c r="J11881" s="72" t="s">
        <v>18</v>
      </c>
      <c r="K11881" s="72" t="s">
        <v>33</v>
      </c>
      <c r="L11881" s="72" t="s">
        <v>353</v>
      </c>
      <c r="M11881" s="72" t="s">
        <v>151</v>
      </c>
    </row>
    <row r="11882" spans="2:13" x14ac:dyDescent="0.25">
      <c r="B11882" s="72" t="s">
        <v>143</v>
      </c>
      <c r="C11882" s="72" t="s">
        <v>144</v>
      </c>
      <c r="D11882" s="72" t="s">
        <v>12</v>
      </c>
      <c r="E11882" s="72" t="s">
        <v>181</v>
      </c>
      <c r="F11882" s="73">
        <v>-6</v>
      </c>
      <c r="G11882" s="72" t="s">
        <v>14</v>
      </c>
      <c r="H11882" s="72" t="s">
        <v>15</v>
      </c>
      <c r="I11882" s="72" t="s">
        <v>16</v>
      </c>
      <c r="J11882" s="72" t="s">
        <v>18</v>
      </c>
      <c r="K11882" s="72" t="s">
        <v>205</v>
      </c>
      <c r="L11882" s="72" t="s">
        <v>792</v>
      </c>
      <c r="M11882" s="72"/>
    </row>
    <row r="11883" spans="2:13" x14ac:dyDescent="0.25">
      <c r="B11883" s="72" t="s">
        <v>143</v>
      </c>
      <c r="C11883" s="72" t="s">
        <v>144</v>
      </c>
      <c r="D11883" s="72" t="s">
        <v>12</v>
      </c>
      <c r="E11883" s="72" t="s">
        <v>562</v>
      </c>
      <c r="F11883" s="73">
        <v>3455911</v>
      </c>
      <c r="G11883" s="72" t="s">
        <v>14</v>
      </c>
      <c r="H11883" s="72" t="s">
        <v>15</v>
      </c>
      <c r="I11883" s="72" t="s">
        <v>16</v>
      </c>
      <c r="J11883" s="72" t="s">
        <v>18</v>
      </c>
      <c r="K11883" s="72" t="s">
        <v>27</v>
      </c>
      <c r="L11883" s="72" t="s">
        <v>572</v>
      </c>
      <c r="M11883" s="72" t="s">
        <v>203</v>
      </c>
    </row>
    <row r="11884" spans="2:13" x14ac:dyDescent="0.25">
      <c r="B11884" s="72" t="s">
        <v>143</v>
      </c>
      <c r="C11884" s="72" t="s">
        <v>144</v>
      </c>
      <c r="D11884" s="72" t="s">
        <v>12</v>
      </c>
      <c r="E11884" s="72" t="s">
        <v>227</v>
      </c>
      <c r="F11884" s="73">
        <v>534423</v>
      </c>
      <c r="G11884" s="72" t="s">
        <v>14</v>
      </c>
      <c r="H11884" s="72" t="s">
        <v>15</v>
      </c>
      <c r="I11884" s="72" t="s">
        <v>16</v>
      </c>
      <c r="J11884" s="72" t="s">
        <v>18</v>
      </c>
      <c r="K11884" s="72" t="s">
        <v>147</v>
      </c>
      <c r="L11884" s="72" t="s">
        <v>216</v>
      </c>
      <c r="M11884" s="72" t="s">
        <v>163</v>
      </c>
    </row>
    <row r="11885" spans="2:13" x14ac:dyDescent="0.25">
      <c r="B11885" s="72" t="s">
        <v>143</v>
      </c>
      <c r="C11885" s="72" t="s">
        <v>144</v>
      </c>
      <c r="D11885" s="72" t="s">
        <v>12</v>
      </c>
      <c r="E11885" s="72" t="s">
        <v>152</v>
      </c>
      <c r="F11885" s="73">
        <v>-36</v>
      </c>
      <c r="G11885" s="72" t="s">
        <v>14</v>
      </c>
      <c r="H11885" s="72" t="s">
        <v>15</v>
      </c>
      <c r="I11885" s="72" t="s">
        <v>16</v>
      </c>
      <c r="J11885" s="72" t="s">
        <v>18</v>
      </c>
      <c r="K11885" s="72" t="s">
        <v>189</v>
      </c>
      <c r="L11885" s="72" t="s">
        <v>696</v>
      </c>
      <c r="M11885" s="72"/>
    </row>
    <row r="11886" spans="2:13" x14ac:dyDescent="0.25">
      <c r="B11886" s="72" t="s">
        <v>143</v>
      </c>
      <c r="C11886" s="72" t="s">
        <v>144</v>
      </c>
      <c r="D11886" s="72" t="s">
        <v>12</v>
      </c>
      <c r="E11886" s="72" t="s">
        <v>177</v>
      </c>
      <c r="F11886" s="73">
        <v>13</v>
      </c>
      <c r="G11886" s="72" t="s">
        <v>14</v>
      </c>
      <c r="H11886" s="72" t="s">
        <v>15</v>
      </c>
      <c r="I11886" s="72" t="s">
        <v>16</v>
      </c>
      <c r="J11886" s="72" t="s">
        <v>18</v>
      </c>
      <c r="K11886" s="72" t="s">
        <v>24</v>
      </c>
      <c r="L11886" s="72" t="s">
        <v>763</v>
      </c>
      <c r="M11886" s="72"/>
    </row>
    <row r="11887" spans="2:13" x14ac:dyDescent="0.25">
      <c r="B11887" s="72" t="s">
        <v>143</v>
      </c>
      <c r="C11887" s="72" t="s">
        <v>144</v>
      </c>
      <c r="D11887" s="72" t="s">
        <v>12</v>
      </c>
      <c r="E11887" s="72" t="s">
        <v>219</v>
      </c>
      <c r="F11887" s="73">
        <v>25055</v>
      </c>
      <c r="G11887" s="72" t="s">
        <v>14</v>
      </c>
      <c r="H11887" s="72" t="s">
        <v>155</v>
      </c>
      <c r="I11887" s="72" t="s">
        <v>16</v>
      </c>
      <c r="J11887" s="72" t="s">
        <v>18</v>
      </c>
      <c r="K11887" s="72" t="s">
        <v>33</v>
      </c>
      <c r="L11887" s="72" t="s">
        <v>528</v>
      </c>
      <c r="M11887" s="72"/>
    </row>
    <row r="11888" spans="2:13" x14ac:dyDescent="0.25">
      <c r="B11888" s="72" t="s">
        <v>143</v>
      </c>
      <c r="C11888" s="72" t="s">
        <v>144</v>
      </c>
      <c r="D11888" s="72" t="s">
        <v>12</v>
      </c>
      <c r="E11888" s="72" t="s">
        <v>201</v>
      </c>
      <c r="F11888" s="73">
        <v>221190</v>
      </c>
      <c r="G11888" s="72" t="s">
        <v>14</v>
      </c>
      <c r="H11888" s="72" t="s">
        <v>15</v>
      </c>
      <c r="I11888" s="72" t="s">
        <v>16</v>
      </c>
      <c r="J11888" s="72" t="s">
        <v>18</v>
      </c>
      <c r="K11888" s="72" t="s">
        <v>147</v>
      </c>
      <c r="L11888" s="72" t="s">
        <v>380</v>
      </c>
      <c r="M11888" s="72" t="s">
        <v>322</v>
      </c>
    </row>
    <row r="11889" spans="2:13" x14ac:dyDescent="0.25">
      <c r="B11889" s="72" t="s">
        <v>143</v>
      </c>
      <c r="C11889" s="72" t="s">
        <v>144</v>
      </c>
      <c r="D11889" s="72" t="s">
        <v>12</v>
      </c>
      <c r="E11889" s="72" t="s">
        <v>177</v>
      </c>
      <c r="F11889" s="73">
        <v>349376</v>
      </c>
      <c r="G11889" s="72" t="s">
        <v>14</v>
      </c>
      <c r="H11889" s="72" t="s">
        <v>15</v>
      </c>
      <c r="I11889" s="72" t="s">
        <v>16</v>
      </c>
      <c r="J11889" s="72" t="s">
        <v>18</v>
      </c>
      <c r="K11889" s="72" t="s">
        <v>147</v>
      </c>
      <c r="L11889" s="72" t="s">
        <v>509</v>
      </c>
      <c r="M11889" s="72"/>
    </row>
    <row r="11890" spans="2:13" x14ac:dyDescent="0.25">
      <c r="B11890" s="72" t="s">
        <v>143</v>
      </c>
      <c r="C11890" s="72" t="s">
        <v>144</v>
      </c>
      <c r="D11890" s="72" t="s">
        <v>12</v>
      </c>
      <c r="E11890" s="72" t="s">
        <v>227</v>
      </c>
      <c r="F11890" s="73">
        <v>60494</v>
      </c>
      <c r="G11890" s="72" t="s">
        <v>14</v>
      </c>
      <c r="H11890" s="72" t="s">
        <v>155</v>
      </c>
      <c r="I11890" s="72" t="s">
        <v>16</v>
      </c>
      <c r="J11890" s="72" t="s">
        <v>18</v>
      </c>
      <c r="K11890" s="72" t="s">
        <v>33</v>
      </c>
      <c r="L11890" s="72" t="s">
        <v>195</v>
      </c>
      <c r="M11890" s="72" t="s">
        <v>172</v>
      </c>
    </row>
    <row r="11891" spans="2:13" x14ac:dyDescent="0.25">
      <c r="B11891" s="72" t="s">
        <v>143</v>
      </c>
      <c r="C11891" s="72" t="s">
        <v>144</v>
      </c>
      <c r="D11891" s="72" t="s">
        <v>12</v>
      </c>
      <c r="E11891" s="72" t="s">
        <v>227</v>
      </c>
      <c r="F11891" s="73">
        <v>30244</v>
      </c>
      <c r="G11891" s="72" t="s">
        <v>14</v>
      </c>
      <c r="H11891" s="72" t="s">
        <v>15</v>
      </c>
      <c r="I11891" s="72" t="s">
        <v>16</v>
      </c>
      <c r="J11891" s="72" t="s">
        <v>18</v>
      </c>
      <c r="K11891" s="72" t="s">
        <v>205</v>
      </c>
      <c r="L11891" s="72" t="s">
        <v>658</v>
      </c>
      <c r="M11891" s="72" t="s">
        <v>151</v>
      </c>
    </row>
    <row r="11892" spans="2:13" x14ac:dyDescent="0.25">
      <c r="B11892" s="72" t="s">
        <v>143</v>
      </c>
      <c r="C11892" s="72" t="s">
        <v>144</v>
      </c>
      <c r="D11892" s="72" t="s">
        <v>12</v>
      </c>
      <c r="E11892" s="72" t="s">
        <v>160</v>
      </c>
      <c r="F11892" s="73">
        <v>44303</v>
      </c>
      <c r="G11892" s="72" t="s">
        <v>14</v>
      </c>
      <c r="H11892" s="72" t="s">
        <v>15</v>
      </c>
      <c r="I11892" s="72" t="s">
        <v>16</v>
      </c>
      <c r="J11892" s="72" t="s">
        <v>18</v>
      </c>
      <c r="K11892" s="72" t="s">
        <v>257</v>
      </c>
      <c r="L11892" s="72" t="s">
        <v>806</v>
      </c>
      <c r="M11892" s="72" t="s">
        <v>163</v>
      </c>
    </row>
    <row r="11893" spans="2:13" x14ac:dyDescent="0.25">
      <c r="B11893" s="72" t="s">
        <v>143</v>
      </c>
      <c r="C11893" s="72" t="s">
        <v>144</v>
      </c>
      <c r="D11893" s="72" t="s">
        <v>12</v>
      </c>
      <c r="E11893" s="72" t="s">
        <v>237</v>
      </c>
      <c r="F11893" s="73">
        <v>633975</v>
      </c>
      <c r="G11893" s="72" t="s">
        <v>14</v>
      </c>
      <c r="H11893" s="72" t="s">
        <v>155</v>
      </c>
      <c r="I11893" s="72" t="s">
        <v>16</v>
      </c>
      <c r="J11893" s="72" t="s">
        <v>18</v>
      </c>
      <c r="K11893" s="72" t="s">
        <v>267</v>
      </c>
      <c r="L11893" s="72" t="s">
        <v>302</v>
      </c>
      <c r="M11893" s="72" t="s">
        <v>186</v>
      </c>
    </row>
    <row r="11894" spans="2:13" x14ac:dyDescent="0.25">
      <c r="B11894" s="72" t="s">
        <v>143</v>
      </c>
      <c r="C11894" s="72" t="s">
        <v>144</v>
      </c>
      <c r="D11894" s="72" t="s">
        <v>12</v>
      </c>
      <c r="E11894" s="72" t="s">
        <v>152</v>
      </c>
      <c r="F11894" s="73">
        <v>-111</v>
      </c>
      <c r="G11894" s="72" t="s">
        <v>14</v>
      </c>
      <c r="H11894" s="72" t="s">
        <v>155</v>
      </c>
      <c r="I11894" s="72" t="s">
        <v>16</v>
      </c>
      <c r="J11894" s="72" t="s">
        <v>18</v>
      </c>
      <c r="K11894" s="72" t="s">
        <v>147</v>
      </c>
      <c r="L11894" s="72" t="s">
        <v>827</v>
      </c>
      <c r="M11894" s="72"/>
    </row>
    <row r="11895" spans="2:13" x14ac:dyDescent="0.25">
      <c r="B11895" s="72" t="s">
        <v>143</v>
      </c>
      <c r="C11895" s="72" t="s">
        <v>144</v>
      </c>
      <c r="D11895" s="72" t="s">
        <v>12</v>
      </c>
      <c r="E11895" s="72" t="s">
        <v>188</v>
      </c>
      <c r="F11895" s="73">
        <v>16262553</v>
      </c>
      <c r="G11895" s="72" t="s">
        <v>31</v>
      </c>
      <c r="H11895" s="72" t="s">
        <v>15</v>
      </c>
      <c r="I11895" s="72" t="s">
        <v>16</v>
      </c>
      <c r="J11895" s="72" t="s">
        <v>140</v>
      </c>
      <c r="K11895" s="72" t="s">
        <v>24</v>
      </c>
      <c r="L11895" s="72" t="s">
        <v>264</v>
      </c>
      <c r="M11895" s="72" t="s">
        <v>151</v>
      </c>
    </row>
    <row r="11896" spans="2:13" x14ac:dyDescent="0.25">
      <c r="B11896" s="72" t="s">
        <v>143</v>
      </c>
      <c r="C11896" s="72" t="s">
        <v>144</v>
      </c>
      <c r="D11896" s="72" t="s">
        <v>12</v>
      </c>
      <c r="E11896" s="72" t="s">
        <v>292</v>
      </c>
      <c r="F11896" s="73">
        <v>68462</v>
      </c>
      <c r="G11896" s="72" t="s">
        <v>14</v>
      </c>
      <c r="H11896" s="72" t="s">
        <v>15</v>
      </c>
      <c r="I11896" s="72" t="s">
        <v>136</v>
      </c>
      <c r="J11896" s="72" t="s">
        <v>18</v>
      </c>
      <c r="K11896" s="72" t="s">
        <v>27</v>
      </c>
      <c r="L11896" s="72" t="s">
        <v>405</v>
      </c>
      <c r="M11896" s="72" t="s">
        <v>522</v>
      </c>
    </row>
    <row r="11897" spans="2:13" x14ac:dyDescent="0.25">
      <c r="B11897" s="72" t="s">
        <v>143</v>
      </c>
      <c r="C11897" s="72" t="s">
        <v>144</v>
      </c>
      <c r="D11897" s="72" t="s">
        <v>12</v>
      </c>
      <c r="E11897" s="72" t="s">
        <v>188</v>
      </c>
      <c r="F11897" s="73">
        <v>5792797</v>
      </c>
      <c r="G11897" s="72" t="s">
        <v>14</v>
      </c>
      <c r="H11897" s="72" t="s">
        <v>155</v>
      </c>
      <c r="I11897" s="72" t="s">
        <v>16</v>
      </c>
      <c r="J11897" s="72" t="s">
        <v>18</v>
      </c>
      <c r="K11897" s="72" t="s">
        <v>267</v>
      </c>
      <c r="L11897" s="72" t="s">
        <v>628</v>
      </c>
      <c r="M11897" s="72" t="s">
        <v>191</v>
      </c>
    </row>
    <row r="11898" spans="2:13" x14ac:dyDescent="0.25">
      <c r="B11898" s="72" t="s">
        <v>143</v>
      </c>
      <c r="C11898" s="72" t="s">
        <v>144</v>
      </c>
      <c r="D11898" s="72" t="s">
        <v>12</v>
      </c>
      <c r="E11898" s="72" t="s">
        <v>154</v>
      </c>
      <c r="F11898" s="73">
        <v>-530</v>
      </c>
      <c r="G11898" s="72" t="s">
        <v>14</v>
      </c>
      <c r="H11898" s="72" t="s">
        <v>155</v>
      </c>
      <c r="I11898" s="72" t="s">
        <v>16</v>
      </c>
      <c r="J11898" s="72" t="s">
        <v>18</v>
      </c>
      <c r="K11898" s="72" t="s">
        <v>33</v>
      </c>
      <c r="L11898" s="72" t="s">
        <v>458</v>
      </c>
      <c r="M11898" s="72"/>
    </row>
    <row r="11899" spans="2:13" x14ac:dyDescent="0.25">
      <c r="B11899" s="72" t="s">
        <v>143</v>
      </c>
      <c r="C11899" s="72" t="s">
        <v>144</v>
      </c>
      <c r="D11899" s="72" t="s">
        <v>12</v>
      </c>
      <c r="E11899" s="72" t="s">
        <v>149</v>
      </c>
      <c r="F11899" s="73">
        <v>25654605</v>
      </c>
      <c r="G11899" s="72" t="s">
        <v>14</v>
      </c>
      <c r="H11899" s="72" t="s">
        <v>15</v>
      </c>
      <c r="I11899" s="72" t="s">
        <v>16</v>
      </c>
      <c r="J11899" s="72" t="s">
        <v>18</v>
      </c>
      <c r="K11899" s="72" t="s">
        <v>147</v>
      </c>
      <c r="L11899" s="72" t="s">
        <v>509</v>
      </c>
      <c r="M11899" s="72" t="s">
        <v>151</v>
      </c>
    </row>
    <row r="11900" spans="2:13" x14ac:dyDescent="0.25">
      <c r="B11900" s="72" t="s">
        <v>143</v>
      </c>
      <c r="C11900" s="72" t="s">
        <v>144</v>
      </c>
      <c r="D11900" s="72" t="s">
        <v>12</v>
      </c>
      <c r="E11900" s="72" t="s">
        <v>292</v>
      </c>
      <c r="F11900" s="73">
        <v>552048</v>
      </c>
      <c r="G11900" s="72" t="s">
        <v>14</v>
      </c>
      <c r="H11900" s="72" t="s">
        <v>15</v>
      </c>
      <c r="I11900" s="72" t="s">
        <v>16</v>
      </c>
      <c r="J11900" s="72" t="s">
        <v>18</v>
      </c>
      <c r="K11900" s="72" t="s">
        <v>21</v>
      </c>
      <c r="L11900" s="72" t="s">
        <v>352</v>
      </c>
      <c r="M11900" s="72" t="s">
        <v>424</v>
      </c>
    </row>
    <row r="11901" spans="2:13" x14ac:dyDescent="0.25">
      <c r="B11901" s="72" t="s">
        <v>143</v>
      </c>
      <c r="C11901" s="72" t="s">
        <v>144</v>
      </c>
      <c r="D11901" s="72" t="s">
        <v>12</v>
      </c>
      <c r="E11901" s="72" t="s">
        <v>199</v>
      </c>
      <c r="F11901" s="73">
        <v>141056</v>
      </c>
      <c r="G11901" s="72" t="s">
        <v>14</v>
      </c>
      <c r="H11901" s="72" t="s">
        <v>15</v>
      </c>
      <c r="I11901" s="72" t="s">
        <v>16</v>
      </c>
      <c r="J11901" s="72" t="s">
        <v>18</v>
      </c>
      <c r="K11901" s="72" t="s">
        <v>21</v>
      </c>
      <c r="L11901" s="72" t="s">
        <v>352</v>
      </c>
      <c r="M11901" s="72"/>
    </row>
    <row r="11902" spans="2:13" x14ac:dyDescent="0.25">
      <c r="B11902" s="72" t="s">
        <v>143</v>
      </c>
      <c r="C11902" s="72" t="s">
        <v>144</v>
      </c>
      <c r="D11902" s="72" t="s">
        <v>12</v>
      </c>
      <c r="E11902" s="72" t="s">
        <v>282</v>
      </c>
      <c r="F11902" s="73">
        <v>-2205</v>
      </c>
      <c r="G11902" s="72" t="s">
        <v>14</v>
      </c>
      <c r="H11902" s="72" t="s">
        <v>15</v>
      </c>
      <c r="I11902" s="72" t="s">
        <v>16</v>
      </c>
      <c r="J11902" s="72" t="s">
        <v>18</v>
      </c>
      <c r="K11902" s="72" t="s">
        <v>161</v>
      </c>
      <c r="L11902" s="72" t="s">
        <v>265</v>
      </c>
      <c r="M11902" s="72"/>
    </row>
    <row r="11903" spans="2:13" x14ac:dyDescent="0.25">
      <c r="B11903" s="72" t="s">
        <v>143</v>
      </c>
      <c r="C11903" s="72" t="s">
        <v>144</v>
      </c>
      <c r="D11903" s="72" t="s">
        <v>12</v>
      </c>
      <c r="E11903" s="72" t="s">
        <v>219</v>
      </c>
      <c r="F11903" s="73">
        <v>59186</v>
      </c>
      <c r="G11903" s="72" t="s">
        <v>14</v>
      </c>
      <c r="H11903" s="72" t="s">
        <v>15</v>
      </c>
      <c r="I11903" s="72" t="s">
        <v>16</v>
      </c>
      <c r="J11903" s="72" t="s">
        <v>18</v>
      </c>
      <c r="K11903" s="72" t="s">
        <v>33</v>
      </c>
      <c r="L11903" s="72" t="s">
        <v>314</v>
      </c>
      <c r="M11903" s="72"/>
    </row>
    <row r="11904" spans="2:13" x14ac:dyDescent="0.25">
      <c r="B11904" s="72" t="s">
        <v>143</v>
      </c>
      <c r="C11904" s="72" t="s">
        <v>144</v>
      </c>
      <c r="D11904" s="72" t="s">
        <v>12</v>
      </c>
      <c r="E11904" s="72" t="s">
        <v>335</v>
      </c>
      <c r="F11904" s="73">
        <v>154874</v>
      </c>
      <c r="G11904" s="72" t="s">
        <v>14</v>
      </c>
      <c r="H11904" s="72" t="s">
        <v>15</v>
      </c>
      <c r="I11904" s="72" t="s">
        <v>16</v>
      </c>
      <c r="J11904" s="72" t="s">
        <v>18</v>
      </c>
      <c r="K11904" s="72" t="s">
        <v>147</v>
      </c>
      <c r="L11904" s="72" t="s">
        <v>369</v>
      </c>
      <c r="M11904" s="72" t="s">
        <v>322</v>
      </c>
    </row>
    <row r="11905" spans="2:13" x14ac:dyDescent="0.25">
      <c r="B11905" s="72" t="s">
        <v>143</v>
      </c>
      <c r="C11905" s="72" t="s">
        <v>144</v>
      </c>
      <c r="D11905" s="72" t="s">
        <v>12</v>
      </c>
      <c r="E11905" s="72" t="s">
        <v>237</v>
      </c>
      <c r="F11905" s="73">
        <v>73495891</v>
      </c>
      <c r="G11905" s="72" t="s">
        <v>14</v>
      </c>
      <c r="H11905" s="72" t="s">
        <v>15</v>
      </c>
      <c r="I11905" s="72" t="s">
        <v>16</v>
      </c>
      <c r="J11905" s="72" t="s">
        <v>18</v>
      </c>
      <c r="K11905" s="72" t="s">
        <v>27</v>
      </c>
      <c r="L11905" s="72" t="s">
        <v>22</v>
      </c>
      <c r="M11905" s="72" t="s">
        <v>163</v>
      </c>
    </row>
    <row r="11906" spans="2:13" x14ac:dyDescent="0.25">
      <c r="B11906" s="72" t="s">
        <v>143</v>
      </c>
      <c r="C11906" s="72" t="s">
        <v>144</v>
      </c>
      <c r="D11906" s="72" t="s">
        <v>12</v>
      </c>
      <c r="E11906" s="72" t="s">
        <v>197</v>
      </c>
      <c r="F11906" s="73">
        <v>1833399</v>
      </c>
      <c r="G11906" s="72" t="s">
        <v>14</v>
      </c>
      <c r="H11906" s="72" t="s">
        <v>155</v>
      </c>
      <c r="I11906" s="72" t="s">
        <v>16</v>
      </c>
      <c r="J11906" s="72" t="s">
        <v>18</v>
      </c>
      <c r="K11906" s="72" t="s">
        <v>147</v>
      </c>
      <c r="L11906" s="72" t="s">
        <v>182</v>
      </c>
      <c r="M11906" s="72" t="s">
        <v>163</v>
      </c>
    </row>
    <row r="11907" spans="2:13" x14ac:dyDescent="0.25">
      <c r="B11907" s="72" t="s">
        <v>143</v>
      </c>
      <c r="C11907" s="72" t="s">
        <v>144</v>
      </c>
      <c r="D11907" s="72" t="s">
        <v>12</v>
      </c>
      <c r="E11907" s="72" t="s">
        <v>219</v>
      </c>
      <c r="F11907" s="73">
        <v>193569</v>
      </c>
      <c r="G11907" s="72" t="s">
        <v>14</v>
      </c>
      <c r="H11907" s="72" t="s">
        <v>15</v>
      </c>
      <c r="I11907" s="72" t="s">
        <v>16</v>
      </c>
      <c r="J11907" s="72" t="s">
        <v>18</v>
      </c>
      <c r="K11907" s="72" t="s">
        <v>168</v>
      </c>
      <c r="L11907" s="72" t="s">
        <v>296</v>
      </c>
      <c r="M11907" s="72"/>
    </row>
    <row r="11908" spans="2:13" x14ac:dyDescent="0.25">
      <c r="B11908" s="72" t="s">
        <v>143</v>
      </c>
      <c r="C11908" s="72" t="s">
        <v>144</v>
      </c>
      <c r="D11908" s="72" t="s">
        <v>12</v>
      </c>
      <c r="E11908" s="72" t="s">
        <v>199</v>
      </c>
      <c r="F11908" s="73">
        <v>826</v>
      </c>
      <c r="G11908" s="72" t="s">
        <v>14</v>
      </c>
      <c r="H11908" s="72" t="s">
        <v>15</v>
      </c>
      <c r="I11908" s="72" t="s">
        <v>16</v>
      </c>
      <c r="J11908" s="72" t="s">
        <v>18</v>
      </c>
      <c r="K11908" s="72" t="s">
        <v>24</v>
      </c>
      <c r="L11908" s="72" t="s">
        <v>608</v>
      </c>
      <c r="M11908" s="72"/>
    </row>
    <row r="11909" spans="2:13" x14ac:dyDescent="0.25">
      <c r="B11909" s="72" t="s">
        <v>143</v>
      </c>
      <c r="C11909" s="72" t="s">
        <v>144</v>
      </c>
      <c r="D11909" s="72" t="s">
        <v>12</v>
      </c>
      <c r="E11909" s="72" t="s">
        <v>160</v>
      </c>
      <c r="F11909" s="73">
        <v>8769</v>
      </c>
      <c r="G11909" s="72" t="s">
        <v>14</v>
      </c>
      <c r="H11909" s="72" t="s">
        <v>15</v>
      </c>
      <c r="I11909" s="72" t="s">
        <v>16</v>
      </c>
      <c r="J11909" s="72" t="s">
        <v>18</v>
      </c>
      <c r="K11909" s="72" t="s">
        <v>33</v>
      </c>
      <c r="L11909" s="72" t="s">
        <v>290</v>
      </c>
      <c r="M11909" s="72" t="s">
        <v>163</v>
      </c>
    </row>
    <row r="11910" spans="2:13" x14ac:dyDescent="0.25">
      <c r="B11910" s="72" t="s">
        <v>143</v>
      </c>
      <c r="C11910" s="72" t="s">
        <v>144</v>
      </c>
      <c r="D11910" s="72" t="s">
        <v>12</v>
      </c>
      <c r="E11910" s="72" t="s">
        <v>292</v>
      </c>
      <c r="F11910" s="73">
        <v>158470</v>
      </c>
      <c r="G11910" s="72" t="s">
        <v>14</v>
      </c>
      <c r="H11910" s="72" t="s">
        <v>15</v>
      </c>
      <c r="I11910" s="72" t="s">
        <v>16</v>
      </c>
      <c r="J11910" s="72" t="s">
        <v>18</v>
      </c>
      <c r="K11910" s="72" t="s">
        <v>33</v>
      </c>
      <c r="L11910" s="72" t="s">
        <v>156</v>
      </c>
      <c r="M11910" s="72" t="s">
        <v>384</v>
      </c>
    </row>
    <row r="11911" spans="2:13" x14ac:dyDescent="0.25">
      <c r="B11911" s="72" t="s">
        <v>143</v>
      </c>
      <c r="C11911" s="72" t="s">
        <v>144</v>
      </c>
      <c r="D11911" s="72" t="s">
        <v>12</v>
      </c>
      <c r="E11911" s="72" t="s">
        <v>145</v>
      </c>
      <c r="F11911" s="73">
        <v>-100454</v>
      </c>
      <c r="G11911" s="72" t="s">
        <v>14</v>
      </c>
      <c r="H11911" s="72" t="s">
        <v>15</v>
      </c>
      <c r="I11911" s="72" t="s">
        <v>16</v>
      </c>
      <c r="J11911" s="72" t="s">
        <v>18</v>
      </c>
      <c r="K11911" s="72" t="s">
        <v>161</v>
      </c>
      <c r="L11911" s="72" t="s">
        <v>180</v>
      </c>
      <c r="M11911" s="72"/>
    </row>
    <row r="11912" spans="2:13" x14ac:dyDescent="0.25">
      <c r="B11912" s="72" t="s">
        <v>143</v>
      </c>
      <c r="C11912" s="72" t="s">
        <v>144</v>
      </c>
      <c r="D11912" s="72" t="s">
        <v>12</v>
      </c>
      <c r="E11912" s="72" t="s">
        <v>188</v>
      </c>
      <c r="F11912" s="73">
        <v>385394</v>
      </c>
      <c r="G11912" s="72" t="s">
        <v>14</v>
      </c>
      <c r="H11912" s="72" t="s">
        <v>15</v>
      </c>
      <c r="I11912" s="72" t="s">
        <v>16</v>
      </c>
      <c r="J11912" s="72" t="s">
        <v>18</v>
      </c>
      <c r="K11912" s="72" t="s">
        <v>267</v>
      </c>
      <c r="L11912" s="72" t="s">
        <v>313</v>
      </c>
      <c r="M11912" s="72" t="s">
        <v>163</v>
      </c>
    </row>
    <row r="11913" spans="2:13" x14ac:dyDescent="0.25">
      <c r="B11913" s="72" t="s">
        <v>143</v>
      </c>
      <c r="C11913" s="72" t="s">
        <v>144</v>
      </c>
      <c r="D11913" s="72" t="s">
        <v>12</v>
      </c>
      <c r="E11913" s="72" t="s">
        <v>439</v>
      </c>
      <c r="F11913" s="73">
        <v>283268</v>
      </c>
      <c r="G11913" s="72" t="s">
        <v>14</v>
      </c>
      <c r="H11913" s="72" t="s">
        <v>15</v>
      </c>
      <c r="I11913" s="72" t="s">
        <v>16</v>
      </c>
      <c r="J11913" s="72" t="s">
        <v>18</v>
      </c>
      <c r="K11913" s="72" t="s">
        <v>267</v>
      </c>
      <c r="L11913" s="72" t="s">
        <v>342</v>
      </c>
      <c r="M11913" s="72"/>
    </row>
    <row r="11914" spans="2:13" x14ac:dyDescent="0.25">
      <c r="B11914" s="72" t="s">
        <v>143</v>
      </c>
      <c r="C11914" s="72" t="s">
        <v>144</v>
      </c>
      <c r="D11914" s="72" t="s">
        <v>12</v>
      </c>
      <c r="E11914" s="72" t="s">
        <v>177</v>
      </c>
      <c r="F11914" s="73">
        <v>36725</v>
      </c>
      <c r="G11914" s="72" t="s">
        <v>14</v>
      </c>
      <c r="H11914" s="72" t="s">
        <v>155</v>
      </c>
      <c r="I11914" s="72" t="s">
        <v>136</v>
      </c>
      <c r="J11914" s="72" t="s">
        <v>18</v>
      </c>
      <c r="K11914" s="72" t="s">
        <v>267</v>
      </c>
      <c r="L11914" s="72" t="s">
        <v>428</v>
      </c>
      <c r="M11914" s="72"/>
    </row>
    <row r="11915" spans="2:13" x14ac:dyDescent="0.25">
      <c r="B11915" s="72" t="s">
        <v>143</v>
      </c>
      <c r="C11915" s="72" t="s">
        <v>144</v>
      </c>
      <c r="D11915" s="72" t="s">
        <v>12</v>
      </c>
      <c r="E11915" s="72" t="s">
        <v>229</v>
      </c>
      <c r="F11915" s="73">
        <v>-1247</v>
      </c>
      <c r="G11915" s="72" t="s">
        <v>14</v>
      </c>
      <c r="H11915" s="72" t="s">
        <v>15</v>
      </c>
      <c r="I11915" s="72" t="s">
        <v>16</v>
      </c>
      <c r="J11915" s="72" t="s">
        <v>18</v>
      </c>
      <c r="K11915" s="72" t="s">
        <v>33</v>
      </c>
      <c r="L11915" s="72" t="s">
        <v>286</v>
      </c>
      <c r="M11915" s="72"/>
    </row>
    <row r="11916" spans="2:13" x14ac:dyDescent="0.25">
      <c r="B11916" s="72" t="s">
        <v>143</v>
      </c>
      <c r="C11916" s="72" t="s">
        <v>144</v>
      </c>
      <c r="D11916" s="72" t="s">
        <v>12</v>
      </c>
      <c r="E11916" s="72" t="s">
        <v>199</v>
      </c>
      <c r="F11916" s="73">
        <v>46304</v>
      </c>
      <c r="G11916" s="72" t="s">
        <v>14</v>
      </c>
      <c r="H11916" s="72" t="s">
        <v>15</v>
      </c>
      <c r="I11916" s="72" t="s">
        <v>16</v>
      </c>
      <c r="J11916" s="72" t="s">
        <v>18</v>
      </c>
      <c r="K11916" s="72" t="s">
        <v>33</v>
      </c>
      <c r="L11916" s="72" t="s">
        <v>212</v>
      </c>
      <c r="M11916" s="72"/>
    </row>
    <row r="11917" spans="2:13" x14ac:dyDescent="0.25">
      <c r="B11917" s="72" t="s">
        <v>143</v>
      </c>
      <c r="C11917" s="72" t="s">
        <v>144</v>
      </c>
      <c r="D11917" s="72" t="s">
        <v>12</v>
      </c>
      <c r="E11917" s="72" t="s">
        <v>229</v>
      </c>
      <c r="F11917" s="73">
        <v>-4914802</v>
      </c>
      <c r="G11917" s="72" t="s">
        <v>14</v>
      </c>
      <c r="H11917" s="72" t="s">
        <v>15</v>
      </c>
      <c r="I11917" s="72" t="s">
        <v>16</v>
      </c>
      <c r="J11917" s="72" t="s">
        <v>18</v>
      </c>
      <c r="K11917" s="72" t="s">
        <v>184</v>
      </c>
      <c r="L11917" s="72" t="s">
        <v>222</v>
      </c>
      <c r="M11917" s="72"/>
    </row>
    <row r="11918" spans="2:13" x14ac:dyDescent="0.25">
      <c r="B11918" s="72" t="s">
        <v>143</v>
      </c>
      <c r="C11918" s="72" t="s">
        <v>144</v>
      </c>
      <c r="D11918" s="72" t="s">
        <v>12</v>
      </c>
      <c r="E11918" s="72" t="s">
        <v>240</v>
      </c>
      <c r="F11918" s="73">
        <v>-3313</v>
      </c>
      <c r="G11918" s="72" t="s">
        <v>14</v>
      </c>
      <c r="H11918" s="72" t="s">
        <v>15</v>
      </c>
      <c r="I11918" s="72" t="s">
        <v>16</v>
      </c>
      <c r="J11918" s="72" t="s">
        <v>18</v>
      </c>
      <c r="K11918" s="72" t="s">
        <v>168</v>
      </c>
      <c r="L11918" s="72" t="s">
        <v>296</v>
      </c>
      <c r="M11918" s="72"/>
    </row>
    <row r="11919" spans="2:13" x14ac:dyDescent="0.25">
      <c r="B11919" s="72" t="s">
        <v>143</v>
      </c>
      <c r="C11919" s="72" t="s">
        <v>144</v>
      </c>
      <c r="D11919" s="72" t="s">
        <v>12</v>
      </c>
      <c r="E11919" s="72" t="s">
        <v>213</v>
      </c>
      <c r="F11919" s="73">
        <v>467979</v>
      </c>
      <c r="G11919" s="72" t="s">
        <v>14</v>
      </c>
      <c r="H11919" s="72" t="s">
        <v>15</v>
      </c>
      <c r="I11919" s="72" t="s">
        <v>16</v>
      </c>
      <c r="J11919" s="72" t="s">
        <v>18</v>
      </c>
      <c r="K11919" s="72" t="s">
        <v>184</v>
      </c>
      <c r="L11919" s="72" t="s">
        <v>317</v>
      </c>
      <c r="M11919" s="72" t="s">
        <v>163</v>
      </c>
    </row>
    <row r="11920" spans="2:13" x14ac:dyDescent="0.25">
      <c r="B11920" s="72" t="s">
        <v>143</v>
      </c>
      <c r="C11920" s="72" t="s">
        <v>144</v>
      </c>
      <c r="D11920" s="72" t="s">
        <v>12</v>
      </c>
      <c r="E11920" s="72" t="s">
        <v>219</v>
      </c>
      <c r="F11920" s="73">
        <v>53794</v>
      </c>
      <c r="G11920" s="72" t="s">
        <v>14</v>
      </c>
      <c r="H11920" s="72" t="s">
        <v>155</v>
      </c>
      <c r="I11920" s="72" t="s">
        <v>16</v>
      </c>
      <c r="J11920" s="72" t="s">
        <v>18</v>
      </c>
      <c r="K11920" s="72" t="s">
        <v>33</v>
      </c>
      <c r="L11920" s="72" t="s">
        <v>354</v>
      </c>
      <c r="M11920" s="72"/>
    </row>
    <row r="11921" spans="2:13" x14ac:dyDescent="0.25">
      <c r="B11921" s="72" t="s">
        <v>143</v>
      </c>
      <c r="C11921" s="72" t="s">
        <v>144</v>
      </c>
      <c r="D11921" s="72" t="s">
        <v>12</v>
      </c>
      <c r="E11921" s="72" t="s">
        <v>227</v>
      </c>
      <c r="F11921" s="73">
        <v>45018</v>
      </c>
      <c r="G11921" s="72" t="s">
        <v>14</v>
      </c>
      <c r="H11921" s="72" t="s">
        <v>15</v>
      </c>
      <c r="I11921" s="72" t="s">
        <v>16</v>
      </c>
      <c r="J11921" s="72" t="s">
        <v>18</v>
      </c>
      <c r="K11921" s="72" t="s">
        <v>33</v>
      </c>
      <c r="L11921" s="72" t="s">
        <v>667</v>
      </c>
      <c r="M11921" s="72" t="s">
        <v>186</v>
      </c>
    </row>
    <row r="11922" spans="2:13" x14ac:dyDescent="0.25">
      <c r="B11922" s="72" t="s">
        <v>143</v>
      </c>
      <c r="C11922" s="72" t="s">
        <v>144</v>
      </c>
      <c r="D11922" s="72" t="s">
        <v>12</v>
      </c>
      <c r="E11922" s="72" t="s">
        <v>229</v>
      </c>
      <c r="F11922" s="73">
        <v>-24463</v>
      </c>
      <c r="G11922" s="72" t="s">
        <v>14</v>
      </c>
      <c r="H11922" s="72" t="s">
        <v>15</v>
      </c>
      <c r="I11922" s="72" t="s">
        <v>16</v>
      </c>
      <c r="J11922" s="72" t="s">
        <v>18</v>
      </c>
      <c r="K11922" s="72" t="s">
        <v>33</v>
      </c>
      <c r="L11922" s="72" t="s">
        <v>402</v>
      </c>
      <c r="M11922" s="72"/>
    </row>
    <row r="11923" spans="2:13" x14ac:dyDescent="0.25">
      <c r="B11923" s="72" t="s">
        <v>143</v>
      </c>
      <c r="C11923" s="72" t="s">
        <v>144</v>
      </c>
      <c r="D11923" s="72" t="s">
        <v>12</v>
      </c>
      <c r="E11923" s="72" t="s">
        <v>145</v>
      </c>
      <c r="F11923" s="73">
        <v>-1610</v>
      </c>
      <c r="G11923" s="72" t="s">
        <v>14</v>
      </c>
      <c r="H11923" s="72" t="s">
        <v>155</v>
      </c>
      <c r="I11923" s="72" t="s">
        <v>16</v>
      </c>
      <c r="J11923" s="72" t="s">
        <v>18</v>
      </c>
      <c r="K11923" s="72" t="s">
        <v>33</v>
      </c>
      <c r="L11923" s="72" t="s">
        <v>526</v>
      </c>
      <c r="M11923" s="72"/>
    </row>
    <row r="11924" spans="2:13" x14ac:dyDescent="0.25">
      <c r="B11924" s="72" t="s">
        <v>143</v>
      </c>
      <c r="C11924" s="72" t="s">
        <v>144</v>
      </c>
      <c r="D11924" s="72" t="s">
        <v>12</v>
      </c>
      <c r="E11924" s="72" t="s">
        <v>188</v>
      </c>
      <c r="F11924" s="73">
        <v>158421</v>
      </c>
      <c r="G11924" s="72" t="s">
        <v>14</v>
      </c>
      <c r="H11924" s="72" t="s">
        <v>15</v>
      </c>
      <c r="I11924" s="72" t="s">
        <v>16</v>
      </c>
      <c r="J11924" s="72" t="s">
        <v>18</v>
      </c>
      <c r="K11924" s="72" t="s">
        <v>33</v>
      </c>
      <c r="L11924" s="72" t="s">
        <v>588</v>
      </c>
      <c r="M11924" s="72" t="s">
        <v>191</v>
      </c>
    </row>
    <row r="11925" spans="2:13" x14ac:dyDescent="0.25">
      <c r="B11925" s="72" t="s">
        <v>143</v>
      </c>
      <c r="C11925" s="72" t="s">
        <v>144</v>
      </c>
      <c r="D11925" s="72" t="s">
        <v>12</v>
      </c>
      <c r="E11925" s="72" t="s">
        <v>282</v>
      </c>
      <c r="F11925" s="73">
        <v>-293</v>
      </c>
      <c r="G11925" s="72" t="s">
        <v>14</v>
      </c>
      <c r="H11925" s="72" t="s">
        <v>155</v>
      </c>
      <c r="I11925" s="72" t="s">
        <v>16</v>
      </c>
      <c r="J11925" s="72" t="s">
        <v>18</v>
      </c>
      <c r="K11925" s="72" t="s">
        <v>33</v>
      </c>
      <c r="L11925" s="72" t="s">
        <v>232</v>
      </c>
      <c r="M11925" s="72"/>
    </row>
    <row r="11926" spans="2:13" x14ac:dyDescent="0.25">
      <c r="B11926" s="72" t="s">
        <v>143</v>
      </c>
      <c r="C11926" s="72" t="s">
        <v>144</v>
      </c>
      <c r="D11926" s="72" t="s">
        <v>12</v>
      </c>
      <c r="E11926" s="72" t="s">
        <v>219</v>
      </c>
      <c r="F11926" s="73">
        <v>448</v>
      </c>
      <c r="G11926" s="72" t="s">
        <v>14</v>
      </c>
      <c r="H11926" s="72" t="s">
        <v>15</v>
      </c>
      <c r="I11926" s="72" t="s">
        <v>16</v>
      </c>
      <c r="J11926" s="72" t="s">
        <v>18</v>
      </c>
      <c r="K11926" s="72" t="s">
        <v>33</v>
      </c>
      <c r="L11926" s="72" t="s">
        <v>667</v>
      </c>
      <c r="M11926" s="72"/>
    </row>
    <row r="11927" spans="2:13" x14ac:dyDescent="0.25">
      <c r="B11927" s="72" t="s">
        <v>143</v>
      </c>
      <c r="C11927" s="72" t="s">
        <v>144</v>
      </c>
      <c r="D11927" s="72" t="s">
        <v>12</v>
      </c>
      <c r="E11927" s="72" t="s">
        <v>292</v>
      </c>
      <c r="F11927" s="73">
        <v>310186</v>
      </c>
      <c r="G11927" s="72" t="s">
        <v>14</v>
      </c>
      <c r="H11927" s="72" t="s">
        <v>15</v>
      </c>
      <c r="I11927" s="72" t="s">
        <v>16</v>
      </c>
      <c r="J11927" s="72" t="s">
        <v>18</v>
      </c>
      <c r="K11927" s="72" t="s">
        <v>147</v>
      </c>
      <c r="L11927" s="72" t="s">
        <v>475</v>
      </c>
      <c r="M11927" s="72" t="s">
        <v>293</v>
      </c>
    </row>
    <row r="11928" spans="2:13" x14ac:dyDescent="0.25">
      <c r="B11928" s="72" t="s">
        <v>143</v>
      </c>
      <c r="C11928" s="72" t="s">
        <v>144</v>
      </c>
      <c r="D11928" s="72" t="s">
        <v>12</v>
      </c>
      <c r="E11928" s="72" t="s">
        <v>282</v>
      </c>
      <c r="F11928" s="73">
        <v>-125</v>
      </c>
      <c r="G11928" s="72" t="s">
        <v>14</v>
      </c>
      <c r="H11928" s="72" t="s">
        <v>155</v>
      </c>
      <c r="I11928" s="72" t="s">
        <v>16</v>
      </c>
      <c r="J11928" s="72" t="s">
        <v>18</v>
      </c>
      <c r="K11928" s="72" t="s">
        <v>33</v>
      </c>
      <c r="L11928" s="72" t="s">
        <v>596</v>
      </c>
      <c r="M11928" s="72"/>
    </row>
    <row r="11929" spans="2:13" x14ac:dyDescent="0.25">
      <c r="B11929" s="72" t="s">
        <v>143</v>
      </c>
      <c r="C11929" s="72" t="s">
        <v>144</v>
      </c>
      <c r="D11929" s="72" t="s">
        <v>12</v>
      </c>
      <c r="E11929" s="72" t="s">
        <v>219</v>
      </c>
      <c r="F11929" s="73">
        <v>806253</v>
      </c>
      <c r="G11929" s="72" t="s">
        <v>14</v>
      </c>
      <c r="H11929" s="72" t="s">
        <v>15</v>
      </c>
      <c r="I11929" s="72" t="s">
        <v>16</v>
      </c>
      <c r="J11929" s="72" t="s">
        <v>18</v>
      </c>
      <c r="K11929" s="72" t="s">
        <v>161</v>
      </c>
      <c r="L11929" s="72" t="s">
        <v>305</v>
      </c>
      <c r="M11929" s="72"/>
    </row>
    <row r="11930" spans="2:13" x14ac:dyDescent="0.25">
      <c r="B11930" s="72" t="s">
        <v>143</v>
      </c>
      <c r="C11930" s="72" t="s">
        <v>144</v>
      </c>
      <c r="D11930" s="72" t="s">
        <v>12</v>
      </c>
      <c r="E11930" s="72" t="s">
        <v>177</v>
      </c>
      <c r="F11930" s="73">
        <v>13054</v>
      </c>
      <c r="G11930" s="72" t="s">
        <v>14</v>
      </c>
      <c r="H11930" s="72" t="s">
        <v>15</v>
      </c>
      <c r="I11930" s="72" t="s">
        <v>16</v>
      </c>
      <c r="J11930" s="72" t="s">
        <v>18</v>
      </c>
      <c r="K11930" s="72" t="s">
        <v>189</v>
      </c>
      <c r="L11930" s="72" t="s">
        <v>283</v>
      </c>
      <c r="M11930" s="72"/>
    </row>
    <row r="11931" spans="2:13" x14ac:dyDescent="0.25">
      <c r="B11931" s="72" t="s">
        <v>143</v>
      </c>
      <c r="C11931" s="72" t="s">
        <v>144</v>
      </c>
      <c r="D11931" s="72" t="s">
        <v>12</v>
      </c>
      <c r="E11931" s="72" t="s">
        <v>181</v>
      </c>
      <c r="F11931" s="73">
        <v>-86</v>
      </c>
      <c r="G11931" s="72" t="s">
        <v>14</v>
      </c>
      <c r="H11931" s="72" t="s">
        <v>15</v>
      </c>
      <c r="I11931" s="72" t="s">
        <v>16</v>
      </c>
      <c r="J11931" s="72" t="s">
        <v>18</v>
      </c>
      <c r="K11931" s="72" t="s">
        <v>147</v>
      </c>
      <c r="L11931" s="72" t="s">
        <v>773</v>
      </c>
      <c r="M11931" s="72"/>
    </row>
    <row r="11932" spans="2:13" x14ac:dyDescent="0.25">
      <c r="B11932" s="72" t="s">
        <v>143</v>
      </c>
      <c r="C11932" s="72" t="s">
        <v>144</v>
      </c>
      <c r="D11932" s="72" t="s">
        <v>12</v>
      </c>
      <c r="E11932" s="72" t="s">
        <v>160</v>
      </c>
      <c r="F11932" s="73">
        <v>98686</v>
      </c>
      <c r="G11932" s="72" t="s">
        <v>14</v>
      </c>
      <c r="H11932" s="72" t="s">
        <v>15</v>
      </c>
      <c r="I11932" s="72" t="s">
        <v>16</v>
      </c>
      <c r="J11932" s="72" t="s">
        <v>18</v>
      </c>
      <c r="K11932" s="72" t="s">
        <v>33</v>
      </c>
      <c r="L11932" s="72" t="s">
        <v>320</v>
      </c>
      <c r="M11932" s="72" t="s">
        <v>191</v>
      </c>
    </row>
    <row r="11933" spans="2:13" x14ac:dyDescent="0.25">
      <c r="B11933" s="72" t="s">
        <v>143</v>
      </c>
      <c r="C11933" s="72" t="s">
        <v>144</v>
      </c>
      <c r="D11933" s="72" t="s">
        <v>12</v>
      </c>
      <c r="E11933" s="72" t="s">
        <v>154</v>
      </c>
      <c r="F11933" s="73">
        <v>-984</v>
      </c>
      <c r="G11933" s="72" t="s">
        <v>14</v>
      </c>
      <c r="H11933" s="72" t="s">
        <v>15</v>
      </c>
      <c r="I11933" s="72" t="s">
        <v>136</v>
      </c>
      <c r="J11933" s="72" t="s">
        <v>18</v>
      </c>
      <c r="K11933" s="72" t="s">
        <v>184</v>
      </c>
      <c r="L11933" s="72" t="s">
        <v>639</v>
      </c>
      <c r="M11933" s="72"/>
    </row>
    <row r="11934" spans="2:13" x14ac:dyDescent="0.25">
      <c r="B11934" s="72" t="s">
        <v>143</v>
      </c>
      <c r="C11934" s="72" t="s">
        <v>144</v>
      </c>
      <c r="D11934" s="72" t="s">
        <v>12</v>
      </c>
      <c r="E11934" s="72" t="s">
        <v>219</v>
      </c>
      <c r="F11934" s="73">
        <v>88039</v>
      </c>
      <c r="G11934" s="72" t="s">
        <v>14</v>
      </c>
      <c r="H11934" s="72" t="s">
        <v>15</v>
      </c>
      <c r="I11934" s="72" t="s">
        <v>16</v>
      </c>
      <c r="J11934" s="72" t="s">
        <v>18</v>
      </c>
      <c r="K11934" s="72" t="s">
        <v>33</v>
      </c>
      <c r="L11934" s="72" t="s">
        <v>339</v>
      </c>
      <c r="M11934" s="72"/>
    </row>
    <row r="11935" spans="2:13" x14ac:dyDescent="0.25">
      <c r="B11935" s="72" t="s">
        <v>143</v>
      </c>
      <c r="C11935" s="72" t="s">
        <v>144</v>
      </c>
      <c r="D11935" s="72" t="s">
        <v>12</v>
      </c>
      <c r="E11935" s="72" t="s">
        <v>149</v>
      </c>
      <c r="F11935" s="73">
        <v>2407157</v>
      </c>
      <c r="G11935" s="72" t="s">
        <v>14</v>
      </c>
      <c r="H11935" s="72" t="s">
        <v>15</v>
      </c>
      <c r="I11935" s="72" t="s">
        <v>16</v>
      </c>
      <c r="J11935" s="72" t="s">
        <v>18</v>
      </c>
      <c r="K11935" s="72" t="s">
        <v>33</v>
      </c>
      <c r="L11935" s="72" t="s">
        <v>153</v>
      </c>
      <c r="M11935" s="72" t="s">
        <v>151</v>
      </c>
    </row>
    <row r="11936" spans="2:13" x14ac:dyDescent="0.25">
      <c r="B11936" s="72" t="s">
        <v>143</v>
      </c>
      <c r="C11936" s="72" t="s">
        <v>144</v>
      </c>
      <c r="D11936" s="72" t="s">
        <v>12</v>
      </c>
      <c r="E11936" s="72" t="s">
        <v>157</v>
      </c>
      <c r="F11936" s="73">
        <v>147800</v>
      </c>
      <c r="G11936" s="72" t="s">
        <v>14</v>
      </c>
      <c r="H11936" s="72" t="s">
        <v>155</v>
      </c>
      <c r="I11936" s="72" t="s">
        <v>16</v>
      </c>
      <c r="J11936" s="72" t="s">
        <v>18</v>
      </c>
      <c r="K11936" s="72" t="s">
        <v>33</v>
      </c>
      <c r="L11936" s="72" t="s">
        <v>297</v>
      </c>
      <c r="M11936" s="72" t="s">
        <v>322</v>
      </c>
    </row>
    <row r="11937" spans="2:13" x14ac:dyDescent="0.25">
      <c r="B11937" s="72" t="s">
        <v>143</v>
      </c>
      <c r="C11937" s="72" t="s">
        <v>144</v>
      </c>
      <c r="D11937" s="72" t="s">
        <v>12</v>
      </c>
      <c r="E11937" s="72" t="s">
        <v>843</v>
      </c>
      <c r="F11937" s="73">
        <v>3905972</v>
      </c>
      <c r="G11937" s="72" t="s">
        <v>14</v>
      </c>
      <c r="H11937" s="72" t="s">
        <v>15</v>
      </c>
      <c r="I11937" s="72" t="s">
        <v>16</v>
      </c>
      <c r="J11937" s="72" t="s">
        <v>18</v>
      </c>
      <c r="K11937" s="72"/>
      <c r="L11937" s="72"/>
      <c r="M11937" s="72" t="s">
        <v>248</v>
      </c>
    </row>
    <row r="11938" spans="2:13" x14ac:dyDescent="0.25">
      <c r="B11938" s="72" t="s">
        <v>143</v>
      </c>
      <c r="C11938" s="72" t="s">
        <v>144</v>
      </c>
      <c r="D11938" s="72" t="s">
        <v>12</v>
      </c>
      <c r="E11938" s="72" t="s">
        <v>383</v>
      </c>
      <c r="F11938" s="73">
        <v>506498</v>
      </c>
      <c r="G11938" s="72" t="s">
        <v>14</v>
      </c>
      <c r="H11938" s="72" t="s">
        <v>15</v>
      </c>
      <c r="I11938" s="72" t="s">
        <v>16</v>
      </c>
      <c r="J11938" s="72" t="s">
        <v>18</v>
      </c>
      <c r="K11938" s="72" t="s">
        <v>21</v>
      </c>
      <c r="L11938" s="72" t="s">
        <v>645</v>
      </c>
      <c r="M11938" s="72" t="s">
        <v>384</v>
      </c>
    </row>
    <row r="11939" spans="2:13" x14ac:dyDescent="0.25">
      <c r="B11939" s="72" t="s">
        <v>143</v>
      </c>
      <c r="C11939" s="72" t="s">
        <v>144</v>
      </c>
      <c r="D11939" s="72" t="s">
        <v>12</v>
      </c>
      <c r="E11939" s="72" t="s">
        <v>152</v>
      </c>
      <c r="F11939" s="73">
        <v>-109</v>
      </c>
      <c r="G11939" s="72" t="s">
        <v>14</v>
      </c>
      <c r="H11939" s="72" t="s">
        <v>15</v>
      </c>
      <c r="I11939" s="72" t="s">
        <v>16</v>
      </c>
      <c r="J11939" s="72" t="s">
        <v>18</v>
      </c>
      <c r="K11939" s="72" t="s">
        <v>24</v>
      </c>
      <c r="L11939" s="72" t="s">
        <v>661</v>
      </c>
      <c r="M11939" s="72"/>
    </row>
    <row r="11940" spans="2:13" x14ac:dyDescent="0.25">
      <c r="B11940" s="72" t="s">
        <v>143</v>
      </c>
      <c r="C11940" s="72" t="s">
        <v>144</v>
      </c>
      <c r="D11940" s="72" t="s">
        <v>12</v>
      </c>
      <c r="E11940" s="72" t="s">
        <v>177</v>
      </c>
      <c r="F11940" s="73">
        <v>1</v>
      </c>
      <c r="G11940" s="72" t="s">
        <v>31</v>
      </c>
      <c r="H11940" s="72" t="s">
        <v>15</v>
      </c>
      <c r="I11940" s="72" t="s">
        <v>16</v>
      </c>
      <c r="J11940" s="72" t="s">
        <v>32</v>
      </c>
      <c r="K11940" s="72" t="s">
        <v>24</v>
      </c>
      <c r="L11940" s="72" t="s">
        <v>892</v>
      </c>
      <c r="M11940" s="72"/>
    </row>
    <row r="11941" spans="2:13" x14ac:dyDescent="0.25">
      <c r="B11941" s="72" t="s">
        <v>143</v>
      </c>
      <c r="C11941" s="72" t="s">
        <v>144</v>
      </c>
      <c r="D11941" s="72" t="s">
        <v>12</v>
      </c>
      <c r="E11941" s="72" t="s">
        <v>229</v>
      </c>
      <c r="F11941" s="73">
        <v>-1069</v>
      </c>
      <c r="G11941" s="72" t="s">
        <v>14</v>
      </c>
      <c r="H11941" s="72" t="s">
        <v>155</v>
      </c>
      <c r="I11941" s="72" t="s">
        <v>136</v>
      </c>
      <c r="J11941" s="72" t="s">
        <v>18</v>
      </c>
      <c r="K11941" s="72" t="s">
        <v>267</v>
      </c>
      <c r="L11941" s="72" t="s">
        <v>342</v>
      </c>
      <c r="M11941" s="72"/>
    </row>
    <row r="11942" spans="2:13" x14ac:dyDescent="0.25">
      <c r="B11942" s="72" t="s">
        <v>143</v>
      </c>
      <c r="C11942" s="72" t="s">
        <v>144</v>
      </c>
      <c r="D11942" s="72" t="s">
        <v>12</v>
      </c>
      <c r="E11942" s="72" t="s">
        <v>219</v>
      </c>
      <c r="F11942" s="73">
        <v>923</v>
      </c>
      <c r="G11942" s="72" t="s">
        <v>14</v>
      </c>
      <c r="H11942" s="72" t="s">
        <v>155</v>
      </c>
      <c r="I11942" s="72" t="s">
        <v>136</v>
      </c>
      <c r="J11942" s="72" t="s">
        <v>18</v>
      </c>
      <c r="K11942" s="72" t="s">
        <v>33</v>
      </c>
      <c r="L11942" s="72" t="s">
        <v>266</v>
      </c>
      <c r="M11942" s="72"/>
    </row>
    <row r="11943" spans="2:13" x14ac:dyDescent="0.25">
      <c r="B11943" s="72" t="s">
        <v>143</v>
      </c>
      <c r="C11943" s="72" t="s">
        <v>144</v>
      </c>
      <c r="D11943" s="72" t="s">
        <v>12</v>
      </c>
      <c r="E11943" s="72" t="s">
        <v>219</v>
      </c>
      <c r="F11943" s="73">
        <v>4</v>
      </c>
      <c r="G11943" s="72" t="s">
        <v>14</v>
      </c>
      <c r="H11943" s="72" t="s">
        <v>15</v>
      </c>
      <c r="I11943" s="72" t="s">
        <v>16</v>
      </c>
      <c r="J11943" s="72" t="s">
        <v>18</v>
      </c>
      <c r="K11943" s="72" t="s">
        <v>33</v>
      </c>
      <c r="L11943" s="72" t="s">
        <v>832</v>
      </c>
      <c r="M11943" s="72"/>
    </row>
    <row r="11944" spans="2:13" x14ac:dyDescent="0.25">
      <c r="B11944" s="72" t="s">
        <v>143</v>
      </c>
      <c r="C11944" s="72" t="s">
        <v>144</v>
      </c>
      <c r="D11944" s="72" t="s">
        <v>12</v>
      </c>
      <c r="E11944" s="72" t="s">
        <v>145</v>
      </c>
      <c r="F11944" s="73">
        <v>-12142</v>
      </c>
      <c r="G11944" s="72" t="s">
        <v>14</v>
      </c>
      <c r="H11944" s="72" t="s">
        <v>15</v>
      </c>
      <c r="I11944" s="72" t="s">
        <v>16</v>
      </c>
      <c r="J11944" s="72" t="s">
        <v>18</v>
      </c>
      <c r="K11944" s="72" t="s">
        <v>161</v>
      </c>
      <c r="L11944" s="72" t="s">
        <v>423</v>
      </c>
      <c r="M11944" s="72"/>
    </row>
    <row r="11945" spans="2:13" x14ac:dyDescent="0.25">
      <c r="B11945" s="72" t="s">
        <v>143</v>
      </c>
      <c r="C11945" s="72" t="s">
        <v>144</v>
      </c>
      <c r="D11945" s="72" t="s">
        <v>12</v>
      </c>
      <c r="E11945" s="72" t="s">
        <v>154</v>
      </c>
      <c r="F11945" s="73">
        <v>-4429</v>
      </c>
      <c r="G11945" s="72" t="s">
        <v>14</v>
      </c>
      <c r="H11945" s="72" t="s">
        <v>155</v>
      </c>
      <c r="I11945" s="72" t="s">
        <v>16</v>
      </c>
      <c r="J11945" s="72" t="s">
        <v>18</v>
      </c>
      <c r="K11945" s="72" t="s">
        <v>33</v>
      </c>
      <c r="L11945" s="72" t="s">
        <v>649</v>
      </c>
      <c r="M11945" s="72"/>
    </row>
    <row r="11946" spans="2:13" x14ac:dyDescent="0.25">
      <c r="B11946" s="72" t="s">
        <v>143</v>
      </c>
      <c r="C11946" s="72" t="s">
        <v>144</v>
      </c>
      <c r="D11946" s="72" t="s">
        <v>12</v>
      </c>
      <c r="E11946" s="72" t="s">
        <v>152</v>
      </c>
      <c r="F11946" s="73">
        <v>-8579</v>
      </c>
      <c r="G11946" s="72" t="s">
        <v>14</v>
      </c>
      <c r="H11946" s="72" t="s">
        <v>155</v>
      </c>
      <c r="I11946" s="72" t="s">
        <v>16</v>
      </c>
      <c r="J11946" s="72" t="s">
        <v>18</v>
      </c>
      <c r="K11946" s="72" t="s">
        <v>33</v>
      </c>
      <c r="L11946" s="72" t="s">
        <v>481</v>
      </c>
      <c r="M11946" s="72"/>
    </row>
    <row r="11947" spans="2:13" x14ac:dyDescent="0.25">
      <c r="B11947" s="72" t="s">
        <v>143</v>
      </c>
      <c r="C11947" s="72" t="s">
        <v>144</v>
      </c>
      <c r="D11947" s="72" t="s">
        <v>12</v>
      </c>
      <c r="E11947" s="72" t="s">
        <v>209</v>
      </c>
      <c r="F11947" s="73">
        <v>2166896</v>
      </c>
      <c r="G11947" s="72" t="s">
        <v>14</v>
      </c>
      <c r="H11947" s="72" t="s">
        <v>15</v>
      </c>
      <c r="I11947" s="72" t="s">
        <v>16</v>
      </c>
      <c r="J11947" s="72" t="s">
        <v>18</v>
      </c>
      <c r="K11947" s="72" t="s">
        <v>205</v>
      </c>
      <c r="L11947" s="72" t="s">
        <v>206</v>
      </c>
      <c r="M11947" s="72" t="s">
        <v>322</v>
      </c>
    </row>
    <row r="11948" spans="2:13" x14ac:dyDescent="0.25">
      <c r="B11948" s="72" t="s">
        <v>143</v>
      </c>
      <c r="C11948" s="72" t="s">
        <v>144</v>
      </c>
      <c r="D11948" s="72" t="s">
        <v>12</v>
      </c>
      <c r="E11948" s="72" t="s">
        <v>154</v>
      </c>
      <c r="F11948" s="73">
        <v>-5011</v>
      </c>
      <c r="G11948" s="72" t="s">
        <v>14</v>
      </c>
      <c r="H11948" s="72" t="s">
        <v>155</v>
      </c>
      <c r="I11948" s="72" t="s">
        <v>16</v>
      </c>
      <c r="J11948" s="72" t="s">
        <v>18</v>
      </c>
      <c r="K11948" s="72" t="s">
        <v>147</v>
      </c>
      <c r="L11948" s="72" t="s">
        <v>454</v>
      </c>
      <c r="M11948" s="72"/>
    </row>
    <row r="11949" spans="2:13" x14ac:dyDescent="0.25">
      <c r="B11949" s="72" t="s">
        <v>143</v>
      </c>
      <c r="C11949" s="72" t="s">
        <v>144</v>
      </c>
      <c r="D11949" s="72" t="s">
        <v>12</v>
      </c>
      <c r="E11949" s="72" t="s">
        <v>177</v>
      </c>
      <c r="F11949" s="73">
        <v>83089</v>
      </c>
      <c r="G11949" s="72" t="s">
        <v>14</v>
      </c>
      <c r="H11949" s="72" t="s">
        <v>15</v>
      </c>
      <c r="I11949" s="72" t="s">
        <v>16</v>
      </c>
      <c r="J11949" s="72" t="s">
        <v>18</v>
      </c>
      <c r="K11949" s="72" t="s">
        <v>21</v>
      </c>
      <c r="L11949" s="72" t="s">
        <v>602</v>
      </c>
      <c r="M11949" s="72"/>
    </row>
    <row r="11950" spans="2:13" x14ac:dyDescent="0.25">
      <c r="B11950" s="72" t="s">
        <v>143</v>
      </c>
      <c r="C11950" s="72" t="s">
        <v>144</v>
      </c>
      <c r="D11950" s="72" t="s">
        <v>12</v>
      </c>
      <c r="E11950" s="72" t="s">
        <v>199</v>
      </c>
      <c r="F11950" s="73">
        <v>6596</v>
      </c>
      <c r="G11950" s="72" t="s">
        <v>14</v>
      </c>
      <c r="H11950" s="72" t="s">
        <v>155</v>
      </c>
      <c r="I11950" s="72" t="s">
        <v>16</v>
      </c>
      <c r="J11950" s="72" t="s">
        <v>18</v>
      </c>
      <c r="K11950" s="72" t="s">
        <v>33</v>
      </c>
      <c r="L11950" s="72" t="s">
        <v>297</v>
      </c>
      <c r="M11950" s="72"/>
    </row>
    <row r="11951" spans="2:13" x14ac:dyDescent="0.25">
      <c r="B11951" s="72" t="s">
        <v>143</v>
      </c>
      <c r="C11951" s="72" t="s">
        <v>144</v>
      </c>
      <c r="D11951" s="72" t="s">
        <v>12</v>
      </c>
      <c r="E11951" s="72" t="s">
        <v>219</v>
      </c>
      <c r="F11951" s="73">
        <v>3000</v>
      </c>
      <c r="G11951" s="72" t="s">
        <v>14</v>
      </c>
      <c r="H11951" s="72" t="s">
        <v>155</v>
      </c>
      <c r="I11951" s="72" t="s">
        <v>16</v>
      </c>
      <c r="J11951" s="72" t="s">
        <v>18</v>
      </c>
      <c r="K11951" s="72" t="s">
        <v>33</v>
      </c>
      <c r="L11951" s="72" t="s">
        <v>350</v>
      </c>
      <c r="M11951" s="72"/>
    </row>
    <row r="11952" spans="2:13" x14ac:dyDescent="0.25">
      <c r="B11952" s="72" t="s">
        <v>143</v>
      </c>
      <c r="C11952" s="72" t="s">
        <v>144</v>
      </c>
      <c r="D11952" s="72" t="s">
        <v>12</v>
      </c>
      <c r="E11952" s="72" t="s">
        <v>183</v>
      </c>
      <c r="F11952" s="73">
        <v>13369</v>
      </c>
      <c r="G11952" s="72" t="s">
        <v>14</v>
      </c>
      <c r="H11952" s="72" t="s">
        <v>15</v>
      </c>
      <c r="I11952" s="72" t="s">
        <v>136</v>
      </c>
      <c r="J11952" s="72" t="s">
        <v>18</v>
      </c>
      <c r="K11952" s="72" t="s">
        <v>21</v>
      </c>
      <c r="L11952" s="72" t="s">
        <v>352</v>
      </c>
      <c r="M11952" s="72" t="s">
        <v>186</v>
      </c>
    </row>
    <row r="11953" spans="2:13" x14ac:dyDescent="0.25">
      <c r="B11953" s="72" t="s">
        <v>143</v>
      </c>
      <c r="C11953" s="72" t="s">
        <v>144</v>
      </c>
      <c r="D11953" s="72" t="s">
        <v>12</v>
      </c>
      <c r="E11953" s="72" t="s">
        <v>213</v>
      </c>
      <c r="F11953" s="73">
        <v>23930</v>
      </c>
      <c r="G11953" s="72" t="s">
        <v>14</v>
      </c>
      <c r="H11953" s="72" t="s">
        <v>155</v>
      </c>
      <c r="I11953" s="72" t="s">
        <v>16</v>
      </c>
      <c r="J11953" s="72" t="s">
        <v>18</v>
      </c>
      <c r="K11953" s="72" t="s">
        <v>33</v>
      </c>
      <c r="L11953" s="72" t="s">
        <v>316</v>
      </c>
      <c r="M11953" s="72" t="s">
        <v>151</v>
      </c>
    </row>
    <row r="11954" spans="2:13" x14ac:dyDescent="0.25">
      <c r="B11954" s="72" t="s">
        <v>143</v>
      </c>
      <c r="C11954" s="72" t="s">
        <v>144</v>
      </c>
      <c r="D11954" s="72" t="s">
        <v>12</v>
      </c>
      <c r="E11954" s="72" t="s">
        <v>181</v>
      </c>
      <c r="F11954" s="73">
        <v>-243</v>
      </c>
      <c r="G11954" s="72" t="s">
        <v>14</v>
      </c>
      <c r="H11954" s="72" t="s">
        <v>15</v>
      </c>
      <c r="I11954" s="72" t="s">
        <v>16</v>
      </c>
      <c r="J11954" s="72" t="s">
        <v>18</v>
      </c>
      <c r="K11954" s="72" t="s">
        <v>33</v>
      </c>
      <c r="L11954" s="72" t="s">
        <v>430</v>
      </c>
      <c r="M11954" s="72"/>
    </row>
    <row r="11955" spans="2:13" x14ac:dyDescent="0.25">
      <c r="B11955" s="72" t="s">
        <v>143</v>
      </c>
      <c r="C11955" s="72" t="s">
        <v>144</v>
      </c>
      <c r="D11955" s="72" t="s">
        <v>12</v>
      </c>
      <c r="E11955" s="72" t="s">
        <v>188</v>
      </c>
      <c r="F11955" s="73">
        <v>1994834</v>
      </c>
      <c r="G11955" s="72" t="s">
        <v>14</v>
      </c>
      <c r="H11955" s="72" t="s">
        <v>15</v>
      </c>
      <c r="I11955" s="72" t="s">
        <v>16</v>
      </c>
      <c r="J11955" s="72" t="s">
        <v>18</v>
      </c>
      <c r="K11955" s="72" t="s">
        <v>161</v>
      </c>
      <c r="L11955" s="72" t="s">
        <v>211</v>
      </c>
      <c r="M11955" s="72" t="s">
        <v>248</v>
      </c>
    </row>
    <row r="11956" spans="2:13" x14ac:dyDescent="0.25">
      <c r="B11956" s="72" t="s">
        <v>143</v>
      </c>
      <c r="C11956" s="72" t="s">
        <v>144</v>
      </c>
      <c r="D11956" s="72" t="s">
        <v>12</v>
      </c>
      <c r="E11956" s="72" t="s">
        <v>177</v>
      </c>
      <c r="F11956" s="73">
        <v>53965</v>
      </c>
      <c r="G11956" s="72" t="s">
        <v>14</v>
      </c>
      <c r="H11956" s="72" t="s">
        <v>15</v>
      </c>
      <c r="I11956" s="72" t="s">
        <v>16</v>
      </c>
      <c r="J11956" s="72" t="s">
        <v>18</v>
      </c>
      <c r="K11956" s="72" t="s">
        <v>24</v>
      </c>
      <c r="L11956" s="72" t="s">
        <v>448</v>
      </c>
      <c r="M11956" s="72"/>
    </row>
    <row r="11957" spans="2:13" x14ac:dyDescent="0.25">
      <c r="B11957" s="72" t="s">
        <v>143</v>
      </c>
      <c r="C11957" s="72" t="s">
        <v>144</v>
      </c>
      <c r="D11957" s="72" t="s">
        <v>12</v>
      </c>
      <c r="E11957" s="72" t="s">
        <v>154</v>
      </c>
      <c r="F11957" s="73">
        <v>-14199</v>
      </c>
      <c r="G11957" s="72" t="s">
        <v>14</v>
      </c>
      <c r="H11957" s="72" t="s">
        <v>15</v>
      </c>
      <c r="I11957" s="72" t="s">
        <v>16</v>
      </c>
      <c r="J11957" s="72" t="s">
        <v>18</v>
      </c>
      <c r="K11957" s="72" t="s">
        <v>147</v>
      </c>
      <c r="L11957" s="72" t="s">
        <v>327</v>
      </c>
      <c r="M11957" s="72"/>
    </row>
    <row r="11958" spans="2:13" x14ac:dyDescent="0.25">
      <c r="B11958" s="72" t="s">
        <v>143</v>
      </c>
      <c r="C11958" s="72" t="s">
        <v>144</v>
      </c>
      <c r="D11958" s="72" t="s">
        <v>12</v>
      </c>
      <c r="E11958" s="72" t="s">
        <v>160</v>
      </c>
      <c r="F11958" s="73">
        <v>60763</v>
      </c>
      <c r="G11958" s="72" t="s">
        <v>14</v>
      </c>
      <c r="H11958" s="72" t="s">
        <v>155</v>
      </c>
      <c r="I11958" s="72" t="s">
        <v>136</v>
      </c>
      <c r="J11958" s="72" t="s">
        <v>18</v>
      </c>
      <c r="K11958" s="72" t="s">
        <v>21</v>
      </c>
      <c r="L11958" s="72" t="s">
        <v>352</v>
      </c>
      <c r="M11958" s="72" t="s">
        <v>248</v>
      </c>
    </row>
    <row r="11959" spans="2:13" x14ac:dyDescent="0.25">
      <c r="B11959" s="72" t="s">
        <v>143</v>
      </c>
      <c r="C11959" s="72" t="s">
        <v>144</v>
      </c>
      <c r="D11959" s="72" t="s">
        <v>12</v>
      </c>
      <c r="E11959" s="72" t="s">
        <v>188</v>
      </c>
      <c r="F11959" s="73">
        <v>308574</v>
      </c>
      <c r="G11959" s="72" t="s">
        <v>14</v>
      </c>
      <c r="H11959" s="72" t="s">
        <v>155</v>
      </c>
      <c r="I11959" s="72" t="s">
        <v>16</v>
      </c>
      <c r="J11959" s="72" t="s">
        <v>18</v>
      </c>
      <c r="K11959" s="72" t="s">
        <v>33</v>
      </c>
      <c r="L11959" s="72" t="s">
        <v>630</v>
      </c>
      <c r="M11959" s="72" t="s">
        <v>163</v>
      </c>
    </row>
    <row r="11960" spans="2:13" x14ac:dyDescent="0.25">
      <c r="B11960" s="72" t="s">
        <v>143</v>
      </c>
      <c r="C11960" s="72" t="s">
        <v>144</v>
      </c>
      <c r="D11960" s="72" t="s">
        <v>12</v>
      </c>
      <c r="E11960" s="72" t="s">
        <v>177</v>
      </c>
      <c r="F11960" s="73">
        <v>111636</v>
      </c>
      <c r="G11960" s="72" t="s">
        <v>14</v>
      </c>
      <c r="H11960" s="72" t="s">
        <v>15</v>
      </c>
      <c r="I11960" s="72" t="s">
        <v>16</v>
      </c>
      <c r="J11960" s="72" t="s">
        <v>18</v>
      </c>
      <c r="K11960" s="72" t="s">
        <v>33</v>
      </c>
      <c r="L11960" s="72" t="s">
        <v>764</v>
      </c>
      <c r="M11960" s="72"/>
    </row>
    <row r="11961" spans="2:13" x14ac:dyDescent="0.25">
      <c r="B11961" s="72" t="s">
        <v>143</v>
      </c>
      <c r="C11961" s="72" t="s">
        <v>144</v>
      </c>
      <c r="D11961" s="72" t="s">
        <v>12</v>
      </c>
      <c r="E11961" s="72" t="s">
        <v>188</v>
      </c>
      <c r="F11961" s="73">
        <v>7428791</v>
      </c>
      <c r="G11961" s="72" t="s">
        <v>14</v>
      </c>
      <c r="H11961" s="72" t="s">
        <v>155</v>
      </c>
      <c r="I11961" s="72" t="s">
        <v>16</v>
      </c>
      <c r="J11961" s="72" t="s">
        <v>18</v>
      </c>
      <c r="K11961" s="72" t="s">
        <v>33</v>
      </c>
      <c r="L11961" s="72" t="s">
        <v>497</v>
      </c>
      <c r="M11961" s="72" t="s">
        <v>191</v>
      </c>
    </row>
    <row r="11962" spans="2:13" x14ac:dyDescent="0.25">
      <c r="B11962" s="72" t="s">
        <v>143</v>
      </c>
      <c r="C11962" s="72" t="s">
        <v>144</v>
      </c>
      <c r="D11962" s="72" t="s">
        <v>12</v>
      </c>
      <c r="E11962" s="72" t="s">
        <v>157</v>
      </c>
      <c r="F11962" s="73">
        <v>384299</v>
      </c>
      <c r="G11962" s="72" t="s">
        <v>14</v>
      </c>
      <c r="H11962" s="72" t="s">
        <v>15</v>
      </c>
      <c r="I11962" s="72" t="s">
        <v>16</v>
      </c>
      <c r="J11962" s="72" t="s">
        <v>18</v>
      </c>
      <c r="K11962" s="72" t="s">
        <v>161</v>
      </c>
      <c r="L11962" s="72" t="s">
        <v>643</v>
      </c>
      <c r="M11962" s="72" t="s">
        <v>322</v>
      </c>
    </row>
    <row r="11963" spans="2:13" x14ac:dyDescent="0.25">
      <c r="B11963" s="72" t="s">
        <v>143</v>
      </c>
      <c r="C11963" s="72" t="s">
        <v>144</v>
      </c>
      <c r="D11963" s="72" t="s">
        <v>12</v>
      </c>
      <c r="E11963" s="72" t="s">
        <v>181</v>
      </c>
      <c r="F11963" s="73">
        <v>-769</v>
      </c>
      <c r="G11963" s="72" t="s">
        <v>14</v>
      </c>
      <c r="H11963" s="72" t="s">
        <v>15</v>
      </c>
      <c r="I11963" s="72" t="s">
        <v>16</v>
      </c>
      <c r="J11963" s="72" t="s">
        <v>18</v>
      </c>
      <c r="K11963" s="72" t="s">
        <v>24</v>
      </c>
      <c r="L11963" s="72" t="s">
        <v>676</v>
      </c>
      <c r="M11963" s="72"/>
    </row>
    <row r="11964" spans="2:13" x14ac:dyDescent="0.25">
      <c r="B11964" s="72" t="s">
        <v>143</v>
      </c>
      <c r="C11964" s="72" t="s">
        <v>144</v>
      </c>
      <c r="D11964" s="72" t="s">
        <v>12</v>
      </c>
      <c r="E11964" s="72" t="s">
        <v>154</v>
      </c>
      <c r="F11964" s="73">
        <v>-807</v>
      </c>
      <c r="G11964" s="72" t="s">
        <v>14</v>
      </c>
      <c r="H11964" s="72" t="s">
        <v>155</v>
      </c>
      <c r="I11964" s="72" t="s">
        <v>136</v>
      </c>
      <c r="J11964" s="72" t="s">
        <v>18</v>
      </c>
      <c r="K11964" s="72" t="s">
        <v>21</v>
      </c>
      <c r="L11964" s="72" t="s">
        <v>547</v>
      </c>
      <c r="M11964" s="72"/>
    </row>
    <row r="11965" spans="2:13" x14ac:dyDescent="0.25">
      <c r="B11965" s="72" t="s">
        <v>143</v>
      </c>
      <c r="C11965" s="72" t="s">
        <v>144</v>
      </c>
      <c r="D11965" s="72" t="s">
        <v>12</v>
      </c>
      <c r="E11965" s="72" t="s">
        <v>188</v>
      </c>
      <c r="F11965" s="73">
        <v>6074074</v>
      </c>
      <c r="G11965" s="72" t="s">
        <v>14</v>
      </c>
      <c r="H11965" s="72" t="s">
        <v>155</v>
      </c>
      <c r="I11965" s="72" t="s">
        <v>136</v>
      </c>
      <c r="J11965" s="72" t="s">
        <v>18</v>
      </c>
      <c r="K11965" s="72" t="s">
        <v>21</v>
      </c>
      <c r="L11965" s="72" t="s">
        <v>711</v>
      </c>
      <c r="M11965" s="72" t="s">
        <v>248</v>
      </c>
    </row>
    <row r="11966" spans="2:13" x14ac:dyDescent="0.25">
      <c r="B11966" s="72" t="s">
        <v>143</v>
      </c>
      <c r="C11966" s="72" t="s">
        <v>144</v>
      </c>
      <c r="D11966" s="72" t="s">
        <v>12</v>
      </c>
      <c r="E11966" s="72" t="s">
        <v>160</v>
      </c>
      <c r="F11966" s="73">
        <v>13018</v>
      </c>
      <c r="G11966" s="72" t="s">
        <v>14</v>
      </c>
      <c r="H11966" s="72" t="s">
        <v>15</v>
      </c>
      <c r="I11966" s="72" t="s">
        <v>16</v>
      </c>
      <c r="J11966" s="72" t="s">
        <v>18</v>
      </c>
      <c r="K11966" s="72" t="s">
        <v>189</v>
      </c>
      <c r="L11966" s="72" t="s">
        <v>283</v>
      </c>
      <c r="M11966" s="72" t="s">
        <v>151</v>
      </c>
    </row>
    <row r="11967" spans="2:13" x14ac:dyDescent="0.25">
      <c r="B11967" s="72" t="s">
        <v>143</v>
      </c>
      <c r="C11967" s="72" t="s">
        <v>144</v>
      </c>
      <c r="D11967" s="72" t="s">
        <v>12</v>
      </c>
      <c r="E11967" s="72" t="s">
        <v>152</v>
      </c>
      <c r="F11967" s="73">
        <v>-843</v>
      </c>
      <c r="G11967" s="72" t="s">
        <v>14</v>
      </c>
      <c r="H11967" s="72" t="s">
        <v>155</v>
      </c>
      <c r="I11967" s="72" t="s">
        <v>16</v>
      </c>
      <c r="J11967" s="72" t="s">
        <v>18</v>
      </c>
      <c r="K11967" s="72" t="s">
        <v>267</v>
      </c>
      <c r="L11967" s="72" t="s">
        <v>311</v>
      </c>
      <c r="M11967" s="72"/>
    </row>
    <row r="11968" spans="2:13" x14ac:dyDescent="0.25">
      <c r="B11968" s="72" t="s">
        <v>143</v>
      </c>
      <c r="C11968" s="72" t="s">
        <v>144</v>
      </c>
      <c r="D11968" s="72" t="s">
        <v>12</v>
      </c>
      <c r="E11968" s="72" t="s">
        <v>349</v>
      </c>
      <c r="F11968" s="73">
        <v>16781</v>
      </c>
      <c r="G11968" s="72" t="s">
        <v>14</v>
      </c>
      <c r="H11968" s="72" t="s">
        <v>15</v>
      </c>
      <c r="I11968" s="72" t="s">
        <v>16</v>
      </c>
      <c r="J11968" s="72" t="s">
        <v>18</v>
      </c>
      <c r="K11968" s="72" t="s">
        <v>147</v>
      </c>
      <c r="L11968" s="72" t="s">
        <v>236</v>
      </c>
      <c r="M11968" s="72" t="s">
        <v>203</v>
      </c>
    </row>
    <row r="11969" spans="2:13" x14ac:dyDescent="0.25">
      <c r="B11969" s="72" t="s">
        <v>143</v>
      </c>
      <c r="C11969" s="72" t="s">
        <v>144</v>
      </c>
      <c r="D11969" s="72" t="s">
        <v>12</v>
      </c>
      <c r="E11969" s="72" t="s">
        <v>197</v>
      </c>
      <c r="F11969" s="73">
        <v>31367</v>
      </c>
      <c r="G11969" s="72" t="s">
        <v>14</v>
      </c>
      <c r="H11969" s="72" t="s">
        <v>15</v>
      </c>
      <c r="I11969" s="72" t="s">
        <v>16</v>
      </c>
      <c r="J11969" s="72" t="s">
        <v>18</v>
      </c>
      <c r="K11969" s="72" t="s">
        <v>245</v>
      </c>
      <c r="L11969" s="72" t="s">
        <v>471</v>
      </c>
      <c r="M11969" s="72" t="s">
        <v>191</v>
      </c>
    </row>
    <row r="11970" spans="2:13" x14ac:dyDescent="0.25">
      <c r="B11970" s="72" t="s">
        <v>143</v>
      </c>
      <c r="C11970" s="72" t="s">
        <v>144</v>
      </c>
      <c r="D11970" s="72" t="s">
        <v>12</v>
      </c>
      <c r="E11970" s="72" t="s">
        <v>383</v>
      </c>
      <c r="F11970" s="73">
        <v>389976</v>
      </c>
      <c r="G11970" s="72" t="s">
        <v>14</v>
      </c>
      <c r="H11970" s="72" t="s">
        <v>15</v>
      </c>
      <c r="I11970" s="72" t="s">
        <v>16</v>
      </c>
      <c r="J11970" s="72" t="s">
        <v>18</v>
      </c>
      <c r="K11970" s="72" t="s">
        <v>189</v>
      </c>
      <c r="L11970" s="72" t="s">
        <v>324</v>
      </c>
      <c r="M11970" s="72" t="s">
        <v>384</v>
      </c>
    </row>
    <row r="11971" spans="2:13" x14ac:dyDescent="0.25">
      <c r="B11971" s="72" t="s">
        <v>143</v>
      </c>
      <c r="C11971" s="72" t="s">
        <v>144</v>
      </c>
      <c r="D11971" s="72" t="s">
        <v>12</v>
      </c>
      <c r="E11971" s="72" t="s">
        <v>188</v>
      </c>
      <c r="F11971" s="73">
        <v>120400</v>
      </c>
      <c r="G11971" s="72" t="s">
        <v>14</v>
      </c>
      <c r="H11971" s="72" t="s">
        <v>15</v>
      </c>
      <c r="I11971" s="72" t="s">
        <v>16</v>
      </c>
      <c r="J11971" s="72" t="s">
        <v>18</v>
      </c>
      <c r="K11971" s="72" t="s">
        <v>303</v>
      </c>
      <c r="L11971" s="72" t="s">
        <v>357</v>
      </c>
      <c r="M11971" s="72" t="s">
        <v>163</v>
      </c>
    </row>
    <row r="11972" spans="2:13" x14ac:dyDescent="0.25">
      <c r="B11972" s="72" t="s">
        <v>143</v>
      </c>
      <c r="C11972" s="72" t="s">
        <v>144</v>
      </c>
      <c r="D11972" s="72" t="s">
        <v>12</v>
      </c>
      <c r="E11972" s="72" t="s">
        <v>145</v>
      </c>
      <c r="F11972" s="73">
        <v>-65658</v>
      </c>
      <c r="G11972" s="72" t="s">
        <v>14</v>
      </c>
      <c r="H11972" s="72" t="s">
        <v>15</v>
      </c>
      <c r="I11972" s="72" t="s">
        <v>16</v>
      </c>
      <c r="J11972" s="72" t="s">
        <v>18</v>
      </c>
      <c r="K11972" s="72" t="s">
        <v>147</v>
      </c>
      <c r="L11972" s="72" t="s">
        <v>171</v>
      </c>
      <c r="M11972" s="72"/>
    </row>
    <row r="11973" spans="2:13" x14ac:dyDescent="0.25">
      <c r="B11973" s="72" t="s">
        <v>143</v>
      </c>
      <c r="C11973" s="72" t="s">
        <v>144</v>
      </c>
      <c r="D11973" s="72" t="s">
        <v>12</v>
      </c>
      <c r="E11973" s="72" t="s">
        <v>183</v>
      </c>
      <c r="F11973" s="73">
        <v>147845</v>
      </c>
      <c r="G11973" s="72" t="s">
        <v>14</v>
      </c>
      <c r="H11973" s="72" t="s">
        <v>15</v>
      </c>
      <c r="I11973" s="72" t="s">
        <v>16</v>
      </c>
      <c r="J11973" s="72" t="s">
        <v>18</v>
      </c>
      <c r="K11973" s="72" t="s">
        <v>21</v>
      </c>
      <c r="L11973" s="72" t="s">
        <v>22</v>
      </c>
      <c r="M11973" s="72" t="s">
        <v>191</v>
      </c>
    </row>
    <row r="11974" spans="2:13" x14ac:dyDescent="0.25">
      <c r="B11974" s="72" t="s">
        <v>143</v>
      </c>
      <c r="C11974" s="72" t="s">
        <v>144</v>
      </c>
      <c r="D11974" s="72" t="s">
        <v>12</v>
      </c>
      <c r="E11974" s="72" t="s">
        <v>229</v>
      </c>
      <c r="F11974" s="73">
        <v>-193953</v>
      </c>
      <c r="G11974" s="72" t="s">
        <v>14</v>
      </c>
      <c r="H11974" s="72" t="s">
        <v>15</v>
      </c>
      <c r="I11974" s="72" t="s">
        <v>16</v>
      </c>
      <c r="J11974" s="72" t="s">
        <v>18</v>
      </c>
      <c r="K11974" s="72" t="s">
        <v>147</v>
      </c>
      <c r="L11974" s="72" t="s">
        <v>703</v>
      </c>
      <c r="M11974" s="72"/>
    </row>
    <row r="11975" spans="2:13" x14ac:dyDescent="0.25">
      <c r="B11975" s="72" t="s">
        <v>143</v>
      </c>
      <c r="C11975" s="72" t="s">
        <v>144</v>
      </c>
      <c r="D11975" s="72" t="s">
        <v>12</v>
      </c>
      <c r="E11975" s="72" t="s">
        <v>160</v>
      </c>
      <c r="F11975" s="73">
        <v>413466</v>
      </c>
      <c r="G11975" s="72" t="s">
        <v>14</v>
      </c>
      <c r="H11975" s="72" t="s">
        <v>155</v>
      </c>
      <c r="I11975" s="72" t="s">
        <v>16</v>
      </c>
      <c r="J11975" s="72" t="s">
        <v>18</v>
      </c>
      <c r="K11975" s="72" t="s">
        <v>33</v>
      </c>
      <c r="L11975" s="72" t="s">
        <v>403</v>
      </c>
      <c r="M11975" s="72" t="s">
        <v>163</v>
      </c>
    </row>
    <row r="11976" spans="2:13" x14ac:dyDescent="0.25">
      <c r="B11976" s="72" t="s">
        <v>143</v>
      </c>
      <c r="C11976" s="72" t="s">
        <v>144</v>
      </c>
      <c r="D11976" s="72" t="s">
        <v>12</v>
      </c>
      <c r="E11976" s="72" t="s">
        <v>818</v>
      </c>
      <c r="F11976" s="73">
        <v>46549412</v>
      </c>
      <c r="G11976" s="72" t="s">
        <v>14</v>
      </c>
      <c r="H11976" s="72" t="s">
        <v>15</v>
      </c>
      <c r="I11976" s="72" t="s">
        <v>16</v>
      </c>
      <c r="J11976" s="72" t="s">
        <v>18</v>
      </c>
      <c r="K11976" s="72"/>
      <c r="L11976" s="72"/>
      <c r="M11976" s="72" t="s">
        <v>253</v>
      </c>
    </row>
    <row r="11977" spans="2:13" x14ac:dyDescent="0.25">
      <c r="B11977" s="72" t="s">
        <v>143</v>
      </c>
      <c r="C11977" s="72" t="s">
        <v>144</v>
      </c>
      <c r="D11977" s="72" t="s">
        <v>12</v>
      </c>
      <c r="E11977" s="72" t="s">
        <v>282</v>
      </c>
      <c r="F11977" s="73">
        <v>-282</v>
      </c>
      <c r="G11977" s="72" t="s">
        <v>14</v>
      </c>
      <c r="H11977" s="72" t="s">
        <v>155</v>
      </c>
      <c r="I11977" s="72" t="s">
        <v>16</v>
      </c>
      <c r="J11977" s="72" t="s">
        <v>18</v>
      </c>
      <c r="K11977" s="72" t="s">
        <v>147</v>
      </c>
      <c r="L11977" s="72" t="s">
        <v>365</v>
      </c>
      <c r="M11977" s="72"/>
    </row>
    <row r="11978" spans="2:13" x14ac:dyDescent="0.25">
      <c r="B11978" s="72" t="s">
        <v>143</v>
      </c>
      <c r="C11978" s="72" t="s">
        <v>144</v>
      </c>
      <c r="D11978" s="72" t="s">
        <v>12</v>
      </c>
      <c r="E11978" s="72" t="s">
        <v>170</v>
      </c>
      <c r="F11978" s="73">
        <v>408</v>
      </c>
      <c r="G11978" s="72" t="s">
        <v>14</v>
      </c>
      <c r="H11978" s="72" t="s">
        <v>15</v>
      </c>
      <c r="I11978" s="72" t="s">
        <v>16</v>
      </c>
      <c r="J11978" s="72" t="s">
        <v>18</v>
      </c>
      <c r="K11978" s="72" t="s">
        <v>147</v>
      </c>
      <c r="L11978" s="72" t="s">
        <v>411</v>
      </c>
      <c r="M11978" s="72" t="s">
        <v>172</v>
      </c>
    </row>
    <row r="11979" spans="2:13" x14ac:dyDescent="0.25">
      <c r="B11979" s="72" t="s">
        <v>143</v>
      </c>
      <c r="C11979" s="72" t="s">
        <v>144</v>
      </c>
      <c r="D11979" s="72" t="s">
        <v>12</v>
      </c>
      <c r="E11979" s="72" t="s">
        <v>219</v>
      </c>
      <c r="F11979" s="73">
        <v>2165</v>
      </c>
      <c r="G11979" s="72" t="s">
        <v>14</v>
      </c>
      <c r="H11979" s="72" t="s">
        <v>155</v>
      </c>
      <c r="I11979" s="72" t="s">
        <v>136</v>
      </c>
      <c r="J11979" s="72" t="s">
        <v>18</v>
      </c>
      <c r="K11979" s="72" t="s">
        <v>21</v>
      </c>
      <c r="L11979" s="72" t="s">
        <v>645</v>
      </c>
      <c r="M11979" s="72"/>
    </row>
    <row r="11980" spans="2:13" x14ac:dyDescent="0.25">
      <c r="B11980" s="72" t="s">
        <v>143</v>
      </c>
      <c r="C11980" s="72" t="s">
        <v>144</v>
      </c>
      <c r="D11980" s="72" t="s">
        <v>12</v>
      </c>
      <c r="E11980" s="72" t="s">
        <v>199</v>
      </c>
      <c r="F11980" s="73">
        <v>8739</v>
      </c>
      <c r="G11980" s="72" t="s">
        <v>14</v>
      </c>
      <c r="H11980" s="72" t="s">
        <v>15</v>
      </c>
      <c r="I11980" s="72" t="s">
        <v>16</v>
      </c>
      <c r="J11980" s="72" t="s">
        <v>18</v>
      </c>
      <c r="K11980" s="72" t="s">
        <v>205</v>
      </c>
      <c r="L11980" s="72" t="s">
        <v>662</v>
      </c>
      <c r="M11980" s="72"/>
    </row>
    <row r="11981" spans="2:13" x14ac:dyDescent="0.25">
      <c r="B11981" s="72" t="s">
        <v>143</v>
      </c>
      <c r="C11981" s="72" t="s">
        <v>144</v>
      </c>
      <c r="D11981" s="72" t="s">
        <v>12</v>
      </c>
      <c r="E11981" s="72" t="s">
        <v>177</v>
      </c>
      <c r="F11981" s="73">
        <v>4864951</v>
      </c>
      <c r="G11981" s="72" t="s">
        <v>14</v>
      </c>
      <c r="H11981" s="72" t="s">
        <v>15</v>
      </c>
      <c r="I11981" s="72" t="s">
        <v>16</v>
      </c>
      <c r="J11981" s="72" t="s">
        <v>18</v>
      </c>
      <c r="K11981" s="72" t="s">
        <v>184</v>
      </c>
      <c r="L11981" s="72" t="s">
        <v>336</v>
      </c>
      <c r="M11981" s="72"/>
    </row>
    <row r="11982" spans="2:13" x14ac:dyDescent="0.25">
      <c r="B11982" s="72" t="s">
        <v>143</v>
      </c>
      <c r="C11982" s="72" t="s">
        <v>144</v>
      </c>
      <c r="D11982" s="72" t="s">
        <v>12</v>
      </c>
      <c r="E11982" s="72" t="s">
        <v>175</v>
      </c>
      <c r="F11982" s="73">
        <v>-5125</v>
      </c>
      <c r="G11982" s="72" t="s">
        <v>14</v>
      </c>
      <c r="H11982" s="72" t="s">
        <v>15</v>
      </c>
      <c r="I11982" s="72" t="s">
        <v>16</v>
      </c>
      <c r="J11982" s="72" t="s">
        <v>18</v>
      </c>
      <c r="K11982" s="72" t="s">
        <v>33</v>
      </c>
      <c r="L11982" s="72" t="s">
        <v>212</v>
      </c>
      <c r="M11982" s="72"/>
    </row>
    <row r="11983" spans="2:13" x14ac:dyDescent="0.25">
      <c r="B11983" s="72" t="s">
        <v>143</v>
      </c>
      <c r="C11983" s="72" t="s">
        <v>144</v>
      </c>
      <c r="D11983" s="72" t="s">
        <v>12</v>
      </c>
      <c r="E11983" s="72" t="s">
        <v>197</v>
      </c>
      <c r="F11983" s="73">
        <v>2370528</v>
      </c>
      <c r="G11983" s="72" t="s">
        <v>14</v>
      </c>
      <c r="H11983" s="72" t="s">
        <v>15</v>
      </c>
      <c r="I11983" s="72" t="s">
        <v>16</v>
      </c>
      <c r="J11983" s="72" t="s">
        <v>18</v>
      </c>
      <c r="K11983" s="72" t="s">
        <v>147</v>
      </c>
      <c r="L11983" s="72" t="s">
        <v>225</v>
      </c>
      <c r="M11983" s="72" t="s">
        <v>163</v>
      </c>
    </row>
    <row r="11984" spans="2:13" x14ac:dyDescent="0.25">
      <c r="B11984" s="72" t="s">
        <v>143</v>
      </c>
      <c r="C11984" s="72" t="s">
        <v>144</v>
      </c>
      <c r="D11984" s="72" t="s">
        <v>12</v>
      </c>
      <c r="E11984" s="72" t="s">
        <v>383</v>
      </c>
      <c r="F11984" s="73">
        <v>153570</v>
      </c>
      <c r="G11984" s="72" t="s">
        <v>14</v>
      </c>
      <c r="H11984" s="72" t="s">
        <v>15</v>
      </c>
      <c r="I11984" s="72" t="s">
        <v>16</v>
      </c>
      <c r="J11984" s="72" t="s">
        <v>18</v>
      </c>
      <c r="K11984" s="72" t="s">
        <v>21</v>
      </c>
      <c r="L11984" s="72" t="s">
        <v>602</v>
      </c>
      <c r="M11984" s="72" t="s">
        <v>601</v>
      </c>
    </row>
    <row r="11985" spans="2:13" x14ac:dyDescent="0.25">
      <c r="B11985" s="72" t="s">
        <v>143</v>
      </c>
      <c r="C11985" s="72" t="s">
        <v>144</v>
      </c>
      <c r="D11985" s="72" t="s">
        <v>12</v>
      </c>
      <c r="E11985" s="72" t="s">
        <v>199</v>
      </c>
      <c r="F11985" s="73">
        <v>83</v>
      </c>
      <c r="G11985" s="72" t="s">
        <v>31</v>
      </c>
      <c r="H11985" s="72" t="s">
        <v>15</v>
      </c>
      <c r="I11985" s="72" t="s">
        <v>16</v>
      </c>
      <c r="J11985" s="72" t="s">
        <v>393</v>
      </c>
      <c r="K11985" s="72" t="s">
        <v>161</v>
      </c>
      <c r="L11985" s="72" t="s">
        <v>375</v>
      </c>
      <c r="M11985" s="72"/>
    </row>
    <row r="11986" spans="2:13" x14ac:dyDescent="0.25">
      <c r="B11986" s="72" t="s">
        <v>143</v>
      </c>
      <c r="C11986" s="72" t="s">
        <v>144</v>
      </c>
      <c r="D11986" s="72" t="s">
        <v>12</v>
      </c>
      <c r="E11986" s="72" t="s">
        <v>439</v>
      </c>
      <c r="F11986" s="73">
        <v>313977</v>
      </c>
      <c r="G11986" s="72" t="s">
        <v>14</v>
      </c>
      <c r="H11986" s="72" t="s">
        <v>15</v>
      </c>
      <c r="I11986" s="72" t="s">
        <v>16</v>
      </c>
      <c r="J11986" s="72" t="s">
        <v>18</v>
      </c>
      <c r="K11986" s="72" t="s">
        <v>147</v>
      </c>
      <c r="L11986" s="72" t="s">
        <v>225</v>
      </c>
      <c r="M11986" s="72"/>
    </row>
    <row r="11987" spans="2:13" x14ac:dyDescent="0.25">
      <c r="B11987" s="72" t="s">
        <v>143</v>
      </c>
      <c r="C11987" s="72" t="s">
        <v>144</v>
      </c>
      <c r="D11987" s="72" t="s">
        <v>12</v>
      </c>
      <c r="E11987" s="72" t="s">
        <v>188</v>
      </c>
      <c r="F11987" s="73">
        <v>723277</v>
      </c>
      <c r="G11987" s="72" t="s">
        <v>14</v>
      </c>
      <c r="H11987" s="72" t="s">
        <v>15</v>
      </c>
      <c r="I11987" s="72" t="s">
        <v>16</v>
      </c>
      <c r="J11987" s="72" t="s">
        <v>18</v>
      </c>
      <c r="K11987" s="72" t="s">
        <v>257</v>
      </c>
      <c r="L11987" s="72" t="s">
        <v>674</v>
      </c>
      <c r="M11987" s="72" t="s">
        <v>151</v>
      </c>
    </row>
    <row r="11988" spans="2:13" x14ac:dyDescent="0.25">
      <c r="B11988" s="72" t="s">
        <v>143</v>
      </c>
      <c r="C11988" s="72" t="s">
        <v>144</v>
      </c>
      <c r="D11988" s="72" t="s">
        <v>12</v>
      </c>
      <c r="E11988" s="72" t="s">
        <v>227</v>
      </c>
      <c r="F11988" s="73">
        <v>292355</v>
      </c>
      <c r="G11988" s="72" t="s">
        <v>14</v>
      </c>
      <c r="H11988" s="72" t="s">
        <v>15</v>
      </c>
      <c r="I11988" s="72" t="s">
        <v>16</v>
      </c>
      <c r="J11988" s="72" t="s">
        <v>18</v>
      </c>
      <c r="K11988" s="72" t="s">
        <v>267</v>
      </c>
      <c r="L11988" s="72" t="s">
        <v>452</v>
      </c>
      <c r="M11988" s="72" t="s">
        <v>191</v>
      </c>
    </row>
    <row r="11989" spans="2:13" x14ac:dyDescent="0.25">
      <c r="B11989" s="72" t="s">
        <v>143</v>
      </c>
      <c r="C11989" s="72" t="s">
        <v>144</v>
      </c>
      <c r="D11989" s="72" t="s">
        <v>12</v>
      </c>
      <c r="E11989" s="72" t="s">
        <v>152</v>
      </c>
      <c r="F11989" s="73">
        <v>-50766</v>
      </c>
      <c r="G11989" s="72" t="s">
        <v>14</v>
      </c>
      <c r="H11989" s="72" t="s">
        <v>15</v>
      </c>
      <c r="I11989" s="72" t="s">
        <v>16</v>
      </c>
      <c r="J11989" s="72" t="s">
        <v>18</v>
      </c>
      <c r="K11989" s="72" t="s">
        <v>33</v>
      </c>
      <c r="L11989" s="72" t="s">
        <v>316</v>
      </c>
      <c r="M11989" s="72"/>
    </row>
    <row r="11990" spans="2:13" x14ac:dyDescent="0.25">
      <c r="B11990" s="72" t="s">
        <v>143</v>
      </c>
      <c r="C11990" s="72" t="s">
        <v>144</v>
      </c>
      <c r="D11990" s="72" t="s">
        <v>12</v>
      </c>
      <c r="E11990" s="72" t="s">
        <v>240</v>
      </c>
      <c r="F11990" s="73">
        <v>-525</v>
      </c>
      <c r="G11990" s="72" t="s">
        <v>14</v>
      </c>
      <c r="H11990" s="72" t="s">
        <v>15</v>
      </c>
      <c r="I11990" s="72" t="s">
        <v>16</v>
      </c>
      <c r="J11990" s="72" t="s">
        <v>18</v>
      </c>
      <c r="K11990" s="72" t="s">
        <v>214</v>
      </c>
      <c r="L11990" s="72" t="s">
        <v>215</v>
      </c>
      <c r="M11990" s="72"/>
    </row>
    <row r="11991" spans="2:13" x14ac:dyDescent="0.25">
      <c r="B11991" s="72" t="s">
        <v>143</v>
      </c>
      <c r="C11991" s="72" t="s">
        <v>144</v>
      </c>
      <c r="D11991" s="72" t="s">
        <v>12</v>
      </c>
      <c r="E11991" s="72" t="s">
        <v>152</v>
      </c>
      <c r="F11991" s="73">
        <v>-1387</v>
      </c>
      <c r="G11991" s="72" t="s">
        <v>14</v>
      </c>
      <c r="H11991" s="72" t="s">
        <v>155</v>
      </c>
      <c r="I11991" s="72" t="s">
        <v>16</v>
      </c>
      <c r="J11991" s="72" t="s">
        <v>18</v>
      </c>
      <c r="K11991" s="72" t="s">
        <v>21</v>
      </c>
      <c r="L11991" s="72" t="s">
        <v>352</v>
      </c>
      <c r="M11991" s="72"/>
    </row>
    <row r="11992" spans="2:13" x14ac:dyDescent="0.25">
      <c r="B11992" s="72" t="s">
        <v>143</v>
      </c>
      <c r="C11992" s="72" t="s">
        <v>144</v>
      </c>
      <c r="D11992" s="72" t="s">
        <v>12</v>
      </c>
      <c r="E11992" s="72" t="s">
        <v>181</v>
      </c>
      <c r="F11992" s="73">
        <v>-242</v>
      </c>
      <c r="G11992" s="72" t="s">
        <v>14</v>
      </c>
      <c r="H11992" s="72" t="s">
        <v>15</v>
      </c>
      <c r="I11992" s="72" t="s">
        <v>16</v>
      </c>
      <c r="J11992" s="72" t="s">
        <v>18</v>
      </c>
      <c r="K11992" s="72" t="s">
        <v>267</v>
      </c>
      <c r="L11992" s="72" t="s">
        <v>342</v>
      </c>
      <c r="M11992" s="72"/>
    </row>
    <row r="11993" spans="2:13" x14ac:dyDescent="0.25">
      <c r="B11993" s="72" t="s">
        <v>143</v>
      </c>
      <c r="C11993" s="72" t="s">
        <v>144</v>
      </c>
      <c r="D11993" s="72" t="s">
        <v>12</v>
      </c>
      <c r="E11993" s="72" t="s">
        <v>244</v>
      </c>
      <c r="F11993" s="73">
        <v>51</v>
      </c>
      <c r="G11993" s="72" t="s">
        <v>14</v>
      </c>
      <c r="H11993" s="72" t="s">
        <v>15</v>
      </c>
      <c r="I11993" s="72" t="s">
        <v>16</v>
      </c>
      <c r="J11993" s="72" t="s">
        <v>18</v>
      </c>
      <c r="K11993" s="72" t="s">
        <v>33</v>
      </c>
      <c r="L11993" s="72" t="s">
        <v>710</v>
      </c>
      <c r="M11993" s="72" t="s">
        <v>172</v>
      </c>
    </row>
    <row r="11994" spans="2:13" x14ac:dyDescent="0.25">
      <c r="B11994" s="72" t="s">
        <v>143</v>
      </c>
      <c r="C11994" s="72" t="s">
        <v>144</v>
      </c>
      <c r="D11994" s="72" t="s">
        <v>12</v>
      </c>
      <c r="E11994" s="72" t="s">
        <v>728</v>
      </c>
      <c r="F11994" s="73">
        <v>564</v>
      </c>
      <c r="G11994" s="72" t="s">
        <v>31</v>
      </c>
      <c r="H11994" s="72" t="s">
        <v>15</v>
      </c>
      <c r="I11994" s="72" t="s">
        <v>16</v>
      </c>
      <c r="J11994" s="72" t="s">
        <v>18</v>
      </c>
      <c r="K11994" s="72"/>
      <c r="L11994" s="72"/>
      <c r="M11994" s="72" t="s">
        <v>151</v>
      </c>
    </row>
    <row r="11995" spans="2:13" x14ac:dyDescent="0.25">
      <c r="B11995" s="72" t="s">
        <v>143</v>
      </c>
      <c r="C11995" s="72" t="s">
        <v>144</v>
      </c>
      <c r="D11995" s="72" t="s">
        <v>12</v>
      </c>
      <c r="E11995" s="72" t="s">
        <v>227</v>
      </c>
      <c r="F11995" s="73">
        <v>4982</v>
      </c>
      <c r="G11995" s="72" t="s">
        <v>14</v>
      </c>
      <c r="H11995" s="72" t="s">
        <v>155</v>
      </c>
      <c r="I11995" s="72" t="s">
        <v>16</v>
      </c>
      <c r="J11995" s="72" t="s">
        <v>18</v>
      </c>
      <c r="K11995" s="72" t="s">
        <v>147</v>
      </c>
      <c r="L11995" s="72" t="s">
        <v>275</v>
      </c>
      <c r="M11995" s="72" t="s">
        <v>248</v>
      </c>
    </row>
    <row r="11996" spans="2:13" x14ac:dyDescent="0.25">
      <c r="B11996" s="72" t="s">
        <v>143</v>
      </c>
      <c r="C11996" s="72" t="s">
        <v>144</v>
      </c>
      <c r="D11996" s="72" t="s">
        <v>12</v>
      </c>
      <c r="E11996" s="72" t="s">
        <v>175</v>
      </c>
      <c r="F11996" s="73">
        <v>-1066913</v>
      </c>
      <c r="G11996" s="72" t="s">
        <v>14</v>
      </c>
      <c r="H11996" s="72" t="s">
        <v>15</v>
      </c>
      <c r="I11996" s="72" t="s">
        <v>16</v>
      </c>
      <c r="J11996" s="72" t="s">
        <v>18</v>
      </c>
      <c r="K11996" s="72" t="s">
        <v>33</v>
      </c>
      <c r="L11996" s="72" t="s">
        <v>700</v>
      </c>
      <c r="M11996" s="72"/>
    </row>
    <row r="11997" spans="2:13" x14ac:dyDescent="0.25">
      <c r="B11997" s="72" t="s">
        <v>143</v>
      </c>
      <c r="C11997" s="72" t="s">
        <v>144</v>
      </c>
      <c r="D11997" s="72" t="s">
        <v>12</v>
      </c>
      <c r="E11997" s="72" t="s">
        <v>188</v>
      </c>
      <c r="F11997" s="73">
        <v>955178</v>
      </c>
      <c r="G11997" s="72" t="s">
        <v>14</v>
      </c>
      <c r="H11997" s="72" t="s">
        <v>155</v>
      </c>
      <c r="I11997" s="72" t="s">
        <v>16</v>
      </c>
      <c r="J11997" s="72" t="s">
        <v>18</v>
      </c>
      <c r="K11997" s="72" t="s">
        <v>33</v>
      </c>
      <c r="L11997" s="72" t="s">
        <v>631</v>
      </c>
      <c r="M11997" s="72" t="s">
        <v>186</v>
      </c>
    </row>
    <row r="11998" spans="2:13" x14ac:dyDescent="0.25">
      <c r="B11998" s="72" t="s">
        <v>143</v>
      </c>
      <c r="C11998" s="72" t="s">
        <v>144</v>
      </c>
      <c r="D11998" s="72" t="s">
        <v>12</v>
      </c>
      <c r="E11998" s="72" t="s">
        <v>240</v>
      </c>
      <c r="F11998" s="73">
        <v>-74111</v>
      </c>
      <c r="G11998" s="72" t="s">
        <v>14</v>
      </c>
      <c r="H11998" s="72" t="s">
        <v>155</v>
      </c>
      <c r="I11998" s="72" t="s">
        <v>16</v>
      </c>
      <c r="J11998" s="72" t="s">
        <v>18</v>
      </c>
      <c r="K11998" s="72" t="s">
        <v>33</v>
      </c>
      <c r="L11998" s="72" t="s">
        <v>490</v>
      </c>
      <c r="M11998" s="72"/>
    </row>
    <row r="11999" spans="2:13" x14ac:dyDescent="0.25">
      <c r="B11999" s="72" t="s">
        <v>143</v>
      </c>
      <c r="C11999" s="72" t="s">
        <v>144</v>
      </c>
      <c r="D11999" s="72" t="s">
        <v>12</v>
      </c>
      <c r="E11999" s="72" t="s">
        <v>219</v>
      </c>
      <c r="F11999" s="73">
        <v>4</v>
      </c>
      <c r="G11999" s="72" t="s">
        <v>14</v>
      </c>
      <c r="H11999" s="72" t="s">
        <v>15</v>
      </c>
      <c r="I11999" s="72" t="s">
        <v>136</v>
      </c>
      <c r="J11999" s="72" t="s">
        <v>18</v>
      </c>
      <c r="K11999" s="72" t="s">
        <v>21</v>
      </c>
      <c r="L11999" s="72" t="s">
        <v>645</v>
      </c>
      <c r="M11999" s="72"/>
    </row>
    <row r="12000" spans="2:13" x14ac:dyDescent="0.25">
      <c r="B12000" s="72" t="s">
        <v>143</v>
      </c>
      <c r="C12000" s="72" t="s">
        <v>144</v>
      </c>
      <c r="D12000" s="72" t="s">
        <v>12</v>
      </c>
      <c r="E12000" s="72" t="s">
        <v>152</v>
      </c>
      <c r="F12000" s="73">
        <v>-13105</v>
      </c>
      <c r="G12000" s="72" t="s">
        <v>14</v>
      </c>
      <c r="H12000" s="72" t="s">
        <v>15</v>
      </c>
      <c r="I12000" s="72" t="s">
        <v>16</v>
      </c>
      <c r="J12000" s="72" t="s">
        <v>18</v>
      </c>
      <c r="K12000" s="72" t="s">
        <v>21</v>
      </c>
      <c r="L12000" s="72" t="s">
        <v>325</v>
      </c>
      <c r="M12000" s="72"/>
    </row>
    <row r="12001" spans="2:13" x14ac:dyDescent="0.25">
      <c r="B12001" s="72" t="s">
        <v>143</v>
      </c>
      <c r="C12001" s="72" t="s">
        <v>144</v>
      </c>
      <c r="D12001" s="72" t="s">
        <v>12</v>
      </c>
      <c r="E12001" s="72" t="s">
        <v>149</v>
      </c>
      <c r="F12001" s="73">
        <v>551529</v>
      </c>
      <c r="G12001" s="72" t="s">
        <v>14</v>
      </c>
      <c r="H12001" s="72" t="s">
        <v>15</v>
      </c>
      <c r="I12001" s="72" t="s">
        <v>16</v>
      </c>
      <c r="J12001" s="72" t="s">
        <v>18</v>
      </c>
      <c r="K12001" s="72" t="s">
        <v>165</v>
      </c>
      <c r="L12001" s="72" t="s">
        <v>610</v>
      </c>
      <c r="M12001" s="72" t="s">
        <v>151</v>
      </c>
    </row>
    <row r="12002" spans="2:13" x14ac:dyDescent="0.25">
      <c r="B12002" s="72" t="s">
        <v>143</v>
      </c>
      <c r="C12002" s="72" t="s">
        <v>144</v>
      </c>
      <c r="D12002" s="72" t="s">
        <v>12</v>
      </c>
      <c r="E12002" s="72" t="s">
        <v>282</v>
      </c>
      <c r="F12002" s="73">
        <v>-11</v>
      </c>
      <c r="G12002" s="72" t="s">
        <v>14</v>
      </c>
      <c r="H12002" s="72" t="s">
        <v>155</v>
      </c>
      <c r="I12002" s="72" t="s">
        <v>16</v>
      </c>
      <c r="J12002" s="72" t="s">
        <v>18</v>
      </c>
      <c r="K12002" s="72" t="s">
        <v>147</v>
      </c>
      <c r="L12002" s="72" t="s">
        <v>476</v>
      </c>
      <c r="M12002" s="72"/>
    </row>
    <row r="12003" spans="2:13" x14ac:dyDescent="0.25">
      <c r="B12003" s="72" t="s">
        <v>143</v>
      </c>
      <c r="C12003" s="72" t="s">
        <v>144</v>
      </c>
      <c r="D12003" s="72" t="s">
        <v>12</v>
      </c>
      <c r="E12003" s="72" t="s">
        <v>292</v>
      </c>
      <c r="F12003" s="73">
        <v>28835</v>
      </c>
      <c r="G12003" s="72" t="s">
        <v>14</v>
      </c>
      <c r="H12003" s="72" t="s">
        <v>15</v>
      </c>
      <c r="I12003" s="72" t="s">
        <v>16</v>
      </c>
      <c r="J12003" s="72" t="s">
        <v>18</v>
      </c>
      <c r="K12003" s="72" t="s">
        <v>161</v>
      </c>
      <c r="L12003" s="72" t="s">
        <v>180</v>
      </c>
      <c r="M12003" s="72" t="s">
        <v>384</v>
      </c>
    </row>
    <row r="12004" spans="2:13" x14ac:dyDescent="0.25">
      <c r="B12004" s="72" t="s">
        <v>143</v>
      </c>
      <c r="C12004" s="72" t="s">
        <v>144</v>
      </c>
      <c r="D12004" s="72" t="s">
        <v>12</v>
      </c>
      <c r="E12004" s="72" t="s">
        <v>177</v>
      </c>
      <c r="F12004" s="73">
        <v>71</v>
      </c>
      <c r="G12004" s="72" t="s">
        <v>14</v>
      </c>
      <c r="H12004" s="72" t="s">
        <v>15</v>
      </c>
      <c r="I12004" s="72" t="s">
        <v>16</v>
      </c>
      <c r="J12004" s="72" t="s">
        <v>18</v>
      </c>
      <c r="K12004" s="72" t="s">
        <v>33</v>
      </c>
      <c r="L12004" s="72" t="s">
        <v>318</v>
      </c>
      <c r="M12004" s="72"/>
    </row>
    <row r="12005" spans="2:13" x14ac:dyDescent="0.25">
      <c r="B12005" s="72" t="s">
        <v>143</v>
      </c>
      <c r="C12005" s="72" t="s">
        <v>144</v>
      </c>
      <c r="D12005" s="72" t="s">
        <v>12</v>
      </c>
      <c r="E12005" s="72" t="s">
        <v>152</v>
      </c>
      <c r="F12005" s="73">
        <v>-3371</v>
      </c>
      <c r="G12005" s="72" t="s">
        <v>14</v>
      </c>
      <c r="H12005" s="72" t="s">
        <v>15</v>
      </c>
      <c r="I12005" s="72" t="s">
        <v>16</v>
      </c>
      <c r="J12005" s="72" t="s">
        <v>18</v>
      </c>
      <c r="K12005" s="72" t="s">
        <v>33</v>
      </c>
      <c r="L12005" s="72" t="s">
        <v>285</v>
      </c>
      <c r="M12005" s="72"/>
    </row>
    <row r="12006" spans="2:13" x14ac:dyDescent="0.25">
      <c r="B12006" s="72" t="s">
        <v>143</v>
      </c>
      <c r="C12006" s="72" t="s">
        <v>144</v>
      </c>
      <c r="D12006" s="72" t="s">
        <v>12</v>
      </c>
      <c r="E12006" s="72" t="s">
        <v>219</v>
      </c>
      <c r="F12006" s="73">
        <v>112830</v>
      </c>
      <c r="G12006" s="72" t="s">
        <v>14</v>
      </c>
      <c r="H12006" s="72" t="s">
        <v>15</v>
      </c>
      <c r="I12006" s="72" t="s">
        <v>16</v>
      </c>
      <c r="J12006" s="72" t="s">
        <v>18</v>
      </c>
      <c r="K12006" s="72" t="s">
        <v>189</v>
      </c>
      <c r="L12006" s="72" t="s">
        <v>192</v>
      </c>
      <c r="M12006" s="72"/>
    </row>
    <row r="12007" spans="2:13" x14ac:dyDescent="0.25">
      <c r="B12007" s="72" t="s">
        <v>143</v>
      </c>
      <c r="C12007" s="72" t="s">
        <v>144</v>
      </c>
      <c r="D12007" s="72" t="s">
        <v>12</v>
      </c>
      <c r="E12007" s="72" t="s">
        <v>177</v>
      </c>
      <c r="F12007" s="73">
        <v>450726</v>
      </c>
      <c r="G12007" s="72" t="s">
        <v>14</v>
      </c>
      <c r="H12007" s="72" t="s">
        <v>155</v>
      </c>
      <c r="I12007" s="72" t="s">
        <v>16</v>
      </c>
      <c r="J12007" s="72" t="s">
        <v>18</v>
      </c>
      <c r="K12007" s="72" t="s">
        <v>267</v>
      </c>
      <c r="L12007" s="72" t="s">
        <v>372</v>
      </c>
      <c r="M12007" s="72"/>
    </row>
    <row r="12008" spans="2:13" x14ac:dyDescent="0.25">
      <c r="B12008" s="72" t="s">
        <v>143</v>
      </c>
      <c r="C12008" s="72" t="s">
        <v>144</v>
      </c>
      <c r="D12008" s="72" t="s">
        <v>12</v>
      </c>
      <c r="E12008" s="72" t="s">
        <v>219</v>
      </c>
      <c r="F12008" s="73">
        <v>322</v>
      </c>
      <c r="G12008" s="72" t="s">
        <v>14</v>
      </c>
      <c r="H12008" s="72" t="s">
        <v>15</v>
      </c>
      <c r="I12008" s="72" t="s">
        <v>16</v>
      </c>
      <c r="J12008" s="72" t="s">
        <v>17</v>
      </c>
      <c r="K12008" s="72" t="s">
        <v>33</v>
      </c>
      <c r="L12008" s="72" t="s">
        <v>435</v>
      </c>
      <c r="M12008" s="72"/>
    </row>
    <row r="12009" spans="2:13" x14ac:dyDescent="0.25">
      <c r="B12009" s="72" t="s">
        <v>143</v>
      </c>
      <c r="C12009" s="72" t="s">
        <v>144</v>
      </c>
      <c r="D12009" s="72" t="s">
        <v>12</v>
      </c>
      <c r="E12009" s="72" t="s">
        <v>181</v>
      </c>
      <c r="F12009" s="73">
        <v>-9741</v>
      </c>
      <c r="G12009" s="72" t="s">
        <v>14</v>
      </c>
      <c r="H12009" s="72" t="s">
        <v>155</v>
      </c>
      <c r="I12009" s="72" t="s">
        <v>16</v>
      </c>
      <c r="J12009" s="72" t="s">
        <v>18</v>
      </c>
      <c r="K12009" s="72" t="s">
        <v>33</v>
      </c>
      <c r="L12009" s="72" t="s">
        <v>551</v>
      </c>
      <c r="M12009" s="72"/>
    </row>
    <row r="12010" spans="2:13" x14ac:dyDescent="0.25">
      <c r="B12010" s="72" t="s">
        <v>143</v>
      </c>
      <c r="C12010" s="72" t="s">
        <v>144</v>
      </c>
      <c r="D12010" s="72" t="s">
        <v>12</v>
      </c>
      <c r="E12010" s="72" t="s">
        <v>183</v>
      </c>
      <c r="F12010" s="73">
        <v>18169</v>
      </c>
      <c r="G12010" s="72" t="s">
        <v>14</v>
      </c>
      <c r="H12010" s="72" t="s">
        <v>15</v>
      </c>
      <c r="I12010" s="72" t="s">
        <v>16</v>
      </c>
      <c r="J12010" s="72" t="s">
        <v>18</v>
      </c>
      <c r="K12010" s="72" t="s">
        <v>33</v>
      </c>
      <c r="L12010" s="72" t="s">
        <v>596</v>
      </c>
      <c r="M12010" s="72" t="s">
        <v>151</v>
      </c>
    </row>
    <row r="12011" spans="2:13" x14ac:dyDescent="0.25">
      <c r="B12011" s="72" t="s">
        <v>143</v>
      </c>
      <c r="C12011" s="72" t="s">
        <v>144</v>
      </c>
      <c r="D12011" s="72" t="s">
        <v>12</v>
      </c>
      <c r="E12011" s="72" t="s">
        <v>219</v>
      </c>
      <c r="F12011" s="73">
        <v>522155</v>
      </c>
      <c r="G12011" s="72" t="s">
        <v>14</v>
      </c>
      <c r="H12011" s="72" t="s">
        <v>15</v>
      </c>
      <c r="I12011" s="72" t="s">
        <v>16</v>
      </c>
      <c r="J12011" s="72" t="s">
        <v>18</v>
      </c>
      <c r="K12011" s="72" t="s">
        <v>24</v>
      </c>
      <c r="L12011" s="72" t="s">
        <v>28</v>
      </c>
      <c r="M12011" s="72"/>
    </row>
    <row r="12012" spans="2:13" x14ac:dyDescent="0.25">
      <c r="B12012" s="72" t="s">
        <v>143</v>
      </c>
      <c r="C12012" s="72" t="s">
        <v>144</v>
      </c>
      <c r="D12012" s="72" t="s">
        <v>12</v>
      </c>
      <c r="E12012" s="72" t="s">
        <v>328</v>
      </c>
      <c r="F12012" s="73">
        <v>6168</v>
      </c>
      <c r="G12012" s="72" t="s">
        <v>14</v>
      </c>
      <c r="H12012" s="72" t="s">
        <v>15</v>
      </c>
      <c r="I12012" s="72" t="s">
        <v>16</v>
      </c>
      <c r="J12012" s="72" t="s">
        <v>18</v>
      </c>
      <c r="K12012" s="72" t="s">
        <v>189</v>
      </c>
      <c r="L12012" s="72" t="s">
        <v>399</v>
      </c>
      <c r="M12012" s="72" t="s">
        <v>159</v>
      </c>
    </row>
    <row r="12013" spans="2:13" x14ac:dyDescent="0.25">
      <c r="B12013" s="72" t="s">
        <v>143</v>
      </c>
      <c r="C12013" s="72" t="s">
        <v>144</v>
      </c>
      <c r="D12013" s="72" t="s">
        <v>12</v>
      </c>
      <c r="E12013" s="72" t="s">
        <v>181</v>
      </c>
      <c r="F12013" s="73">
        <v>-2362</v>
      </c>
      <c r="G12013" s="72" t="s">
        <v>14</v>
      </c>
      <c r="H12013" s="72" t="s">
        <v>155</v>
      </c>
      <c r="I12013" s="72" t="s">
        <v>16</v>
      </c>
      <c r="J12013" s="72" t="s">
        <v>18</v>
      </c>
      <c r="K12013" s="72" t="s">
        <v>267</v>
      </c>
      <c r="L12013" s="72" t="s">
        <v>603</v>
      </c>
      <c r="M12013" s="72"/>
    </row>
    <row r="12014" spans="2:13" x14ac:dyDescent="0.25">
      <c r="B12014" s="72" t="s">
        <v>143</v>
      </c>
      <c r="C12014" s="72" t="s">
        <v>144</v>
      </c>
      <c r="D12014" s="72" t="s">
        <v>12</v>
      </c>
      <c r="E12014" s="72" t="s">
        <v>197</v>
      </c>
      <c r="F12014" s="73">
        <v>835762</v>
      </c>
      <c r="G12014" s="72" t="s">
        <v>14</v>
      </c>
      <c r="H12014" s="72" t="s">
        <v>15</v>
      </c>
      <c r="I12014" s="72" t="s">
        <v>16</v>
      </c>
      <c r="J12014" s="72" t="s">
        <v>18</v>
      </c>
      <c r="K12014" s="72" t="s">
        <v>189</v>
      </c>
      <c r="L12014" s="72" t="s">
        <v>500</v>
      </c>
      <c r="M12014" s="72" t="s">
        <v>191</v>
      </c>
    </row>
    <row r="12015" spans="2:13" x14ac:dyDescent="0.25">
      <c r="B12015" s="72" t="s">
        <v>143</v>
      </c>
      <c r="C12015" s="72" t="s">
        <v>144</v>
      </c>
      <c r="D12015" s="72" t="s">
        <v>12</v>
      </c>
      <c r="E12015" s="72" t="s">
        <v>240</v>
      </c>
      <c r="F12015" s="73">
        <v>-923</v>
      </c>
      <c r="G12015" s="72" t="s">
        <v>14</v>
      </c>
      <c r="H12015" s="72" t="s">
        <v>155</v>
      </c>
      <c r="I12015" s="72" t="s">
        <v>16</v>
      </c>
      <c r="J12015" s="72" t="s">
        <v>18</v>
      </c>
      <c r="K12015" s="72" t="s">
        <v>267</v>
      </c>
      <c r="L12015" s="72" t="s">
        <v>641</v>
      </c>
      <c r="M12015" s="72"/>
    </row>
    <row r="12016" spans="2:13" x14ac:dyDescent="0.25">
      <c r="B12016" s="72" t="s">
        <v>143</v>
      </c>
      <c r="C12016" s="72" t="s">
        <v>144</v>
      </c>
      <c r="D12016" s="72" t="s">
        <v>12</v>
      </c>
      <c r="E12016" s="72" t="s">
        <v>175</v>
      </c>
      <c r="F12016" s="73">
        <v>-75135</v>
      </c>
      <c r="G12016" s="72" t="s">
        <v>14</v>
      </c>
      <c r="H12016" s="72" t="s">
        <v>155</v>
      </c>
      <c r="I12016" s="72" t="s">
        <v>16</v>
      </c>
      <c r="J12016" s="72" t="s">
        <v>18</v>
      </c>
      <c r="K12016" s="72" t="s">
        <v>267</v>
      </c>
      <c r="L12016" s="72" t="s">
        <v>313</v>
      </c>
      <c r="M12016" s="72"/>
    </row>
    <row r="12017" spans="2:13" x14ac:dyDescent="0.25">
      <c r="B12017" s="72" t="s">
        <v>143</v>
      </c>
      <c r="C12017" s="72" t="s">
        <v>144</v>
      </c>
      <c r="D12017" s="72" t="s">
        <v>12</v>
      </c>
      <c r="E12017" s="72" t="s">
        <v>154</v>
      </c>
      <c r="F12017" s="73">
        <v>-390</v>
      </c>
      <c r="G12017" s="72" t="s">
        <v>14</v>
      </c>
      <c r="H12017" s="72" t="s">
        <v>15</v>
      </c>
      <c r="I12017" s="72" t="s">
        <v>16</v>
      </c>
      <c r="J12017" s="72" t="s">
        <v>18</v>
      </c>
      <c r="K12017" s="72" t="s">
        <v>214</v>
      </c>
      <c r="L12017" s="72" t="s">
        <v>647</v>
      </c>
      <c r="M12017" s="72"/>
    </row>
    <row r="12018" spans="2:13" x14ac:dyDescent="0.25">
      <c r="B12018" s="72" t="s">
        <v>143</v>
      </c>
      <c r="C12018" s="72" t="s">
        <v>144</v>
      </c>
      <c r="D12018" s="72" t="s">
        <v>12</v>
      </c>
      <c r="E12018" s="72" t="s">
        <v>219</v>
      </c>
      <c r="F12018" s="73">
        <v>108350</v>
      </c>
      <c r="G12018" s="72" t="s">
        <v>14</v>
      </c>
      <c r="H12018" s="72" t="s">
        <v>15</v>
      </c>
      <c r="I12018" s="72" t="s">
        <v>16</v>
      </c>
      <c r="J12018" s="72" t="s">
        <v>18</v>
      </c>
      <c r="K12018" s="72" t="s">
        <v>147</v>
      </c>
      <c r="L12018" s="72" t="s">
        <v>666</v>
      </c>
      <c r="M12018" s="72"/>
    </row>
    <row r="12019" spans="2:13" x14ac:dyDescent="0.25">
      <c r="B12019" s="72" t="s">
        <v>143</v>
      </c>
      <c r="C12019" s="72" t="s">
        <v>144</v>
      </c>
      <c r="D12019" s="72" t="s">
        <v>12</v>
      </c>
      <c r="E12019" s="72" t="s">
        <v>157</v>
      </c>
      <c r="F12019" s="73">
        <v>941379</v>
      </c>
      <c r="G12019" s="72" t="s">
        <v>14</v>
      </c>
      <c r="H12019" s="72" t="s">
        <v>15</v>
      </c>
      <c r="I12019" s="72" t="s">
        <v>16</v>
      </c>
      <c r="J12019" s="72" t="s">
        <v>18</v>
      </c>
      <c r="K12019" s="72" t="s">
        <v>257</v>
      </c>
      <c r="L12019" s="72" t="s">
        <v>581</v>
      </c>
      <c r="M12019" s="72" t="s">
        <v>322</v>
      </c>
    </row>
    <row r="12020" spans="2:13" x14ac:dyDescent="0.25">
      <c r="B12020" s="72" t="s">
        <v>143</v>
      </c>
      <c r="C12020" s="72" t="s">
        <v>144</v>
      </c>
      <c r="D12020" s="72" t="s">
        <v>12</v>
      </c>
      <c r="E12020" s="72" t="s">
        <v>213</v>
      </c>
      <c r="F12020" s="73">
        <v>32330</v>
      </c>
      <c r="G12020" s="72" t="s">
        <v>14</v>
      </c>
      <c r="H12020" s="72" t="s">
        <v>15</v>
      </c>
      <c r="I12020" s="72" t="s">
        <v>16</v>
      </c>
      <c r="J12020" s="72" t="s">
        <v>18</v>
      </c>
      <c r="K12020" s="72" t="s">
        <v>161</v>
      </c>
      <c r="L12020" s="72" t="s">
        <v>174</v>
      </c>
      <c r="M12020" s="72" t="s">
        <v>151</v>
      </c>
    </row>
    <row r="12021" spans="2:13" x14ac:dyDescent="0.25">
      <c r="B12021" s="72" t="s">
        <v>143</v>
      </c>
      <c r="C12021" s="72" t="s">
        <v>144</v>
      </c>
      <c r="D12021" s="72" t="s">
        <v>12</v>
      </c>
      <c r="E12021" s="72" t="s">
        <v>152</v>
      </c>
      <c r="F12021" s="73">
        <v>-11599</v>
      </c>
      <c r="G12021" s="72" t="s">
        <v>14</v>
      </c>
      <c r="H12021" s="72" t="s">
        <v>15</v>
      </c>
      <c r="I12021" s="72" t="s">
        <v>16</v>
      </c>
      <c r="J12021" s="72" t="s">
        <v>17</v>
      </c>
      <c r="K12021" s="72" t="s">
        <v>33</v>
      </c>
      <c r="L12021" s="72" t="s">
        <v>541</v>
      </c>
      <c r="M12021" s="72"/>
    </row>
    <row r="12022" spans="2:13" x14ac:dyDescent="0.25">
      <c r="B12022" s="72" t="s">
        <v>143</v>
      </c>
      <c r="C12022" s="72" t="s">
        <v>144</v>
      </c>
      <c r="D12022" s="72" t="s">
        <v>12</v>
      </c>
      <c r="E12022" s="72" t="s">
        <v>188</v>
      </c>
      <c r="F12022" s="73">
        <v>4907043</v>
      </c>
      <c r="G12022" s="72" t="s">
        <v>14</v>
      </c>
      <c r="H12022" s="72" t="s">
        <v>155</v>
      </c>
      <c r="I12022" s="72" t="s">
        <v>16</v>
      </c>
      <c r="J12022" s="72" t="s">
        <v>18</v>
      </c>
      <c r="K12022" s="72" t="s">
        <v>33</v>
      </c>
      <c r="L12022" s="72" t="s">
        <v>392</v>
      </c>
      <c r="M12022" s="72" t="s">
        <v>191</v>
      </c>
    </row>
    <row r="12023" spans="2:13" x14ac:dyDescent="0.25">
      <c r="B12023" s="72" t="s">
        <v>143</v>
      </c>
      <c r="C12023" s="72" t="s">
        <v>144</v>
      </c>
      <c r="D12023" s="72" t="s">
        <v>12</v>
      </c>
      <c r="E12023" s="72" t="s">
        <v>188</v>
      </c>
      <c r="F12023" s="73">
        <v>234022</v>
      </c>
      <c r="G12023" s="72" t="s">
        <v>14</v>
      </c>
      <c r="H12023" s="72" t="s">
        <v>155</v>
      </c>
      <c r="I12023" s="72" t="s">
        <v>136</v>
      </c>
      <c r="J12023" s="72" t="s">
        <v>18</v>
      </c>
      <c r="K12023" s="72" t="s">
        <v>21</v>
      </c>
      <c r="L12023" s="72" t="s">
        <v>274</v>
      </c>
      <c r="M12023" s="72" t="s">
        <v>191</v>
      </c>
    </row>
    <row r="12024" spans="2:13" x14ac:dyDescent="0.25">
      <c r="B12024" s="72" t="s">
        <v>143</v>
      </c>
      <c r="C12024" s="72" t="s">
        <v>144</v>
      </c>
      <c r="D12024" s="72" t="s">
        <v>12</v>
      </c>
      <c r="E12024" s="72" t="s">
        <v>177</v>
      </c>
      <c r="F12024" s="73">
        <v>16887</v>
      </c>
      <c r="G12024" s="72" t="s">
        <v>14</v>
      </c>
      <c r="H12024" s="72" t="s">
        <v>15</v>
      </c>
      <c r="I12024" s="72" t="s">
        <v>16</v>
      </c>
      <c r="J12024" s="72" t="s">
        <v>18</v>
      </c>
      <c r="K12024" s="72" t="s">
        <v>21</v>
      </c>
      <c r="L12024" s="72" t="s">
        <v>494</v>
      </c>
      <c r="M12024" s="72"/>
    </row>
    <row r="12025" spans="2:13" x14ac:dyDescent="0.25">
      <c r="B12025" s="72" t="s">
        <v>143</v>
      </c>
      <c r="C12025" s="72" t="s">
        <v>144</v>
      </c>
      <c r="D12025" s="72" t="s">
        <v>12</v>
      </c>
      <c r="E12025" s="72" t="s">
        <v>237</v>
      </c>
      <c r="F12025" s="73">
        <v>39525</v>
      </c>
      <c r="G12025" s="72" t="s">
        <v>14</v>
      </c>
      <c r="H12025" s="72" t="s">
        <v>155</v>
      </c>
      <c r="I12025" s="72" t="s">
        <v>16</v>
      </c>
      <c r="J12025" s="72" t="s">
        <v>18</v>
      </c>
      <c r="K12025" s="72" t="s">
        <v>33</v>
      </c>
      <c r="L12025" s="72" t="s">
        <v>228</v>
      </c>
      <c r="M12025" s="72" t="s">
        <v>248</v>
      </c>
    </row>
    <row r="12026" spans="2:13" x14ac:dyDescent="0.25">
      <c r="B12026" s="72" t="s">
        <v>143</v>
      </c>
      <c r="C12026" s="72" t="s">
        <v>144</v>
      </c>
      <c r="D12026" s="72" t="s">
        <v>12</v>
      </c>
      <c r="E12026" s="72" t="s">
        <v>282</v>
      </c>
      <c r="F12026" s="73">
        <v>-216</v>
      </c>
      <c r="G12026" s="72" t="s">
        <v>14</v>
      </c>
      <c r="H12026" s="72" t="s">
        <v>15</v>
      </c>
      <c r="I12026" s="72" t="s">
        <v>16</v>
      </c>
      <c r="J12026" s="72" t="s">
        <v>18</v>
      </c>
      <c r="K12026" s="72" t="s">
        <v>147</v>
      </c>
      <c r="L12026" s="72" t="s">
        <v>347</v>
      </c>
      <c r="M12026" s="72"/>
    </row>
    <row r="12027" spans="2:13" x14ac:dyDescent="0.25">
      <c r="B12027" s="72" t="s">
        <v>143</v>
      </c>
      <c r="C12027" s="72" t="s">
        <v>144</v>
      </c>
      <c r="D12027" s="72" t="s">
        <v>12</v>
      </c>
      <c r="E12027" s="72" t="s">
        <v>152</v>
      </c>
      <c r="F12027" s="73">
        <v>-19549</v>
      </c>
      <c r="G12027" s="72" t="s">
        <v>14</v>
      </c>
      <c r="H12027" s="72" t="s">
        <v>155</v>
      </c>
      <c r="I12027" s="72" t="s">
        <v>16</v>
      </c>
      <c r="J12027" s="72" t="s">
        <v>18</v>
      </c>
      <c r="K12027" s="72" t="s">
        <v>33</v>
      </c>
      <c r="L12027" s="72" t="s">
        <v>212</v>
      </c>
      <c r="M12027" s="72"/>
    </row>
    <row r="12028" spans="2:13" x14ac:dyDescent="0.25">
      <c r="B12028" s="72" t="s">
        <v>143</v>
      </c>
      <c r="C12028" s="72" t="s">
        <v>144</v>
      </c>
      <c r="D12028" s="72" t="s">
        <v>12</v>
      </c>
      <c r="E12028" s="72" t="s">
        <v>219</v>
      </c>
      <c r="F12028" s="73">
        <v>11342</v>
      </c>
      <c r="G12028" s="72" t="s">
        <v>14</v>
      </c>
      <c r="H12028" s="72" t="s">
        <v>15</v>
      </c>
      <c r="I12028" s="72" t="s">
        <v>16</v>
      </c>
      <c r="J12028" s="72" t="s">
        <v>18</v>
      </c>
      <c r="K12028" s="72" t="s">
        <v>214</v>
      </c>
      <c r="L12028" s="72" t="s">
        <v>502</v>
      </c>
      <c r="M12028" s="72"/>
    </row>
    <row r="12029" spans="2:13" x14ac:dyDescent="0.25">
      <c r="B12029" s="72" t="s">
        <v>143</v>
      </c>
      <c r="C12029" s="72" t="s">
        <v>144</v>
      </c>
      <c r="D12029" s="72" t="s">
        <v>12</v>
      </c>
      <c r="E12029" s="72" t="s">
        <v>188</v>
      </c>
      <c r="F12029" s="73">
        <v>649251</v>
      </c>
      <c r="G12029" s="72" t="s">
        <v>14</v>
      </c>
      <c r="H12029" s="72" t="s">
        <v>15</v>
      </c>
      <c r="I12029" s="72" t="s">
        <v>16</v>
      </c>
      <c r="J12029" s="72" t="s">
        <v>18</v>
      </c>
      <c r="K12029" s="72" t="s">
        <v>33</v>
      </c>
      <c r="L12029" s="72" t="s">
        <v>429</v>
      </c>
      <c r="M12029" s="72" t="s">
        <v>191</v>
      </c>
    </row>
    <row r="12030" spans="2:13" x14ac:dyDescent="0.25">
      <c r="B12030" s="72" t="s">
        <v>143</v>
      </c>
      <c r="C12030" s="72" t="s">
        <v>144</v>
      </c>
      <c r="D12030" s="72" t="s">
        <v>12</v>
      </c>
      <c r="E12030" s="72" t="s">
        <v>183</v>
      </c>
      <c r="F12030" s="73">
        <v>1068057</v>
      </c>
      <c r="G12030" s="72" t="s">
        <v>14</v>
      </c>
      <c r="H12030" s="72" t="s">
        <v>15</v>
      </c>
      <c r="I12030" s="72" t="s">
        <v>16</v>
      </c>
      <c r="J12030" s="72" t="s">
        <v>18</v>
      </c>
      <c r="K12030" s="72" t="s">
        <v>161</v>
      </c>
      <c r="L12030" s="72" t="s">
        <v>375</v>
      </c>
      <c r="M12030" s="72" t="s">
        <v>248</v>
      </c>
    </row>
    <row r="12031" spans="2:13" x14ac:dyDescent="0.25">
      <c r="B12031" s="72" t="s">
        <v>143</v>
      </c>
      <c r="C12031" s="72" t="s">
        <v>144</v>
      </c>
      <c r="D12031" s="72" t="s">
        <v>12</v>
      </c>
      <c r="E12031" s="72" t="s">
        <v>188</v>
      </c>
      <c r="F12031" s="73">
        <v>616857</v>
      </c>
      <c r="G12031" s="72" t="s">
        <v>14</v>
      </c>
      <c r="H12031" s="72" t="s">
        <v>15</v>
      </c>
      <c r="I12031" s="72" t="s">
        <v>16</v>
      </c>
      <c r="J12031" s="72" t="s">
        <v>18</v>
      </c>
      <c r="K12031" s="72" t="s">
        <v>33</v>
      </c>
      <c r="L12031" s="72" t="s">
        <v>430</v>
      </c>
      <c r="M12031" s="72" t="s">
        <v>163</v>
      </c>
    </row>
    <row r="12032" spans="2:13" x14ac:dyDescent="0.25">
      <c r="B12032" s="72" t="s">
        <v>143</v>
      </c>
      <c r="C12032" s="72" t="s">
        <v>144</v>
      </c>
      <c r="D12032" s="72" t="s">
        <v>12</v>
      </c>
      <c r="E12032" s="72" t="s">
        <v>199</v>
      </c>
      <c r="F12032" s="73">
        <v>16282</v>
      </c>
      <c r="G12032" s="72" t="s">
        <v>14</v>
      </c>
      <c r="H12032" s="72" t="s">
        <v>15</v>
      </c>
      <c r="I12032" s="72" t="s">
        <v>16</v>
      </c>
      <c r="J12032" s="72" t="s">
        <v>18</v>
      </c>
      <c r="K12032" s="72" t="s">
        <v>161</v>
      </c>
      <c r="L12032" s="72" t="s">
        <v>379</v>
      </c>
      <c r="M12032" s="72"/>
    </row>
    <row r="12033" spans="2:13" x14ac:dyDescent="0.25">
      <c r="B12033" s="72" t="s">
        <v>143</v>
      </c>
      <c r="C12033" s="72" t="s">
        <v>144</v>
      </c>
      <c r="D12033" s="72" t="s">
        <v>12</v>
      </c>
      <c r="E12033" s="72" t="s">
        <v>199</v>
      </c>
      <c r="F12033" s="73">
        <v>1164</v>
      </c>
      <c r="G12033" s="72" t="s">
        <v>14</v>
      </c>
      <c r="H12033" s="72" t="s">
        <v>155</v>
      </c>
      <c r="I12033" s="72" t="s">
        <v>16</v>
      </c>
      <c r="J12033" s="72" t="s">
        <v>18</v>
      </c>
      <c r="K12033" s="72" t="s">
        <v>33</v>
      </c>
      <c r="L12033" s="72" t="s">
        <v>212</v>
      </c>
      <c r="M12033" s="72"/>
    </row>
    <row r="12034" spans="2:13" x14ac:dyDescent="0.25">
      <c r="B12034" s="72" t="s">
        <v>143</v>
      </c>
      <c r="C12034" s="72" t="s">
        <v>144</v>
      </c>
      <c r="D12034" s="72" t="s">
        <v>12</v>
      </c>
      <c r="E12034" s="72" t="s">
        <v>282</v>
      </c>
      <c r="F12034" s="73">
        <v>-5957</v>
      </c>
      <c r="G12034" s="72" t="s">
        <v>14</v>
      </c>
      <c r="H12034" s="72" t="s">
        <v>155</v>
      </c>
      <c r="I12034" s="72" t="s">
        <v>16</v>
      </c>
      <c r="J12034" s="72" t="s">
        <v>18</v>
      </c>
      <c r="K12034" s="72" t="s">
        <v>33</v>
      </c>
      <c r="L12034" s="72" t="s">
        <v>231</v>
      </c>
      <c r="M12034" s="72"/>
    </row>
    <row r="12035" spans="2:13" x14ac:dyDescent="0.25">
      <c r="B12035" s="72" t="s">
        <v>143</v>
      </c>
      <c r="C12035" s="72" t="s">
        <v>144</v>
      </c>
      <c r="D12035" s="72" t="s">
        <v>12</v>
      </c>
      <c r="E12035" s="72" t="s">
        <v>152</v>
      </c>
      <c r="F12035" s="73">
        <v>-137988</v>
      </c>
      <c r="G12035" s="72" t="s">
        <v>14</v>
      </c>
      <c r="H12035" s="72" t="s">
        <v>15</v>
      </c>
      <c r="I12035" s="72" t="s">
        <v>16</v>
      </c>
      <c r="J12035" s="72" t="s">
        <v>18</v>
      </c>
      <c r="K12035" s="72" t="s">
        <v>161</v>
      </c>
      <c r="L12035" s="72" t="s">
        <v>174</v>
      </c>
      <c r="M12035" s="72"/>
    </row>
    <row r="12036" spans="2:13" x14ac:dyDescent="0.25">
      <c r="B12036" s="72" t="s">
        <v>143</v>
      </c>
      <c r="C12036" s="72" t="s">
        <v>144</v>
      </c>
      <c r="D12036" s="72" t="s">
        <v>12</v>
      </c>
      <c r="E12036" s="72" t="s">
        <v>181</v>
      </c>
      <c r="F12036" s="73">
        <v>-4844</v>
      </c>
      <c r="G12036" s="72" t="s">
        <v>14</v>
      </c>
      <c r="H12036" s="72" t="s">
        <v>15</v>
      </c>
      <c r="I12036" s="72" t="s">
        <v>16</v>
      </c>
      <c r="J12036" s="72" t="s">
        <v>18</v>
      </c>
      <c r="K12036" s="72" t="s">
        <v>147</v>
      </c>
      <c r="L12036" s="72" t="s">
        <v>295</v>
      </c>
      <c r="M12036" s="72"/>
    </row>
    <row r="12037" spans="2:13" x14ac:dyDescent="0.25">
      <c r="B12037" s="72" t="s">
        <v>143</v>
      </c>
      <c r="C12037" s="72" t="s">
        <v>144</v>
      </c>
      <c r="D12037" s="72" t="s">
        <v>12</v>
      </c>
      <c r="E12037" s="72" t="s">
        <v>160</v>
      </c>
      <c r="F12037" s="73">
        <v>2487551</v>
      </c>
      <c r="G12037" s="72" t="s">
        <v>14</v>
      </c>
      <c r="H12037" s="72" t="s">
        <v>15</v>
      </c>
      <c r="I12037" s="72" t="s">
        <v>16</v>
      </c>
      <c r="J12037" s="72" t="s">
        <v>18</v>
      </c>
      <c r="K12037" s="72" t="s">
        <v>21</v>
      </c>
      <c r="L12037" s="72" t="s">
        <v>272</v>
      </c>
      <c r="M12037" s="72" t="s">
        <v>163</v>
      </c>
    </row>
    <row r="12038" spans="2:13" x14ac:dyDescent="0.25">
      <c r="B12038" s="72" t="s">
        <v>143</v>
      </c>
      <c r="C12038" s="72" t="s">
        <v>144</v>
      </c>
      <c r="D12038" s="72" t="s">
        <v>12</v>
      </c>
      <c r="E12038" s="72" t="s">
        <v>188</v>
      </c>
      <c r="F12038" s="73">
        <v>162249</v>
      </c>
      <c r="G12038" s="72" t="s">
        <v>14</v>
      </c>
      <c r="H12038" s="72" t="s">
        <v>155</v>
      </c>
      <c r="I12038" s="72" t="s">
        <v>16</v>
      </c>
      <c r="J12038" s="72" t="s">
        <v>371</v>
      </c>
      <c r="K12038" s="72" t="s">
        <v>33</v>
      </c>
      <c r="L12038" s="72" t="s">
        <v>510</v>
      </c>
      <c r="M12038" s="72" t="s">
        <v>151</v>
      </c>
    </row>
    <row r="12039" spans="2:13" x14ac:dyDescent="0.25">
      <c r="B12039" s="72" t="s">
        <v>143</v>
      </c>
      <c r="C12039" s="72" t="s">
        <v>144</v>
      </c>
      <c r="D12039" s="72" t="s">
        <v>12</v>
      </c>
      <c r="E12039" s="72" t="s">
        <v>181</v>
      </c>
      <c r="F12039" s="73">
        <v>-325</v>
      </c>
      <c r="G12039" s="72" t="s">
        <v>14</v>
      </c>
      <c r="H12039" s="72" t="s">
        <v>155</v>
      </c>
      <c r="I12039" s="72" t="s">
        <v>16</v>
      </c>
      <c r="J12039" s="72" t="s">
        <v>18</v>
      </c>
      <c r="K12039" s="72" t="s">
        <v>147</v>
      </c>
      <c r="L12039" s="72" t="s">
        <v>223</v>
      </c>
      <c r="M12039" s="72"/>
    </row>
    <row r="12040" spans="2:13" x14ac:dyDescent="0.25">
      <c r="B12040" s="72" t="s">
        <v>143</v>
      </c>
      <c r="C12040" s="72" t="s">
        <v>144</v>
      </c>
      <c r="D12040" s="72" t="s">
        <v>12</v>
      </c>
      <c r="E12040" s="72" t="s">
        <v>242</v>
      </c>
      <c r="F12040" s="73">
        <v>-7661</v>
      </c>
      <c r="G12040" s="72" t="s">
        <v>14</v>
      </c>
      <c r="H12040" s="72" t="s">
        <v>155</v>
      </c>
      <c r="I12040" s="72" t="s">
        <v>16</v>
      </c>
      <c r="J12040" s="72" t="s">
        <v>18</v>
      </c>
      <c r="K12040" s="72" t="s">
        <v>33</v>
      </c>
      <c r="L12040" s="72" t="s">
        <v>34</v>
      </c>
      <c r="M12040" s="72"/>
    </row>
    <row r="12041" spans="2:13" x14ac:dyDescent="0.25">
      <c r="B12041" s="72" t="s">
        <v>143</v>
      </c>
      <c r="C12041" s="72" t="s">
        <v>144</v>
      </c>
      <c r="D12041" s="72" t="s">
        <v>12</v>
      </c>
      <c r="E12041" s="72" t="s">
        <v>149</v>
      </c>
      <c r="F12041" s="73">
        <v>754362</v>
      </c>
      <c r="G12041" s="72" t="s">
        <v>14</v>
      </c>
      <c r="H12041" s="72" t="s">
        <v>155</v>
      </c>
      <c r="I12041" s="72" t="s">
        <v>16</v>
      </c>
      <c r="J12041" s="72" t="s">
        <v>18</v>
      </c>
      <c r="K12041" s="72" t="s">
        <v>33</v>
      </c>
      <c r="L12041" s="72" t="s">
        <v>745</v>
      </c>
      <c r="M12041" s="72" t="s">
        <v>151</v>
      </c>
    </row>
    <row r="12042" spans="2:13" x14ac:dyDescent="0.25">
      <c r="B12042" s="72" t="s">
        <v>143</v>
      </c>
      <c r="C12042" s="72" t="s">
        <v>144</v>
      </c>
      <c r="D12042" s="72" t="s">
        <v>12</v>
      </c>
      <c r="E12042" s="72" t="s">
        <v>164</v>
      </c>
      <c r="F12042" s="73">
        <v>-1419</v>
      </c>
      <c r="G12042" s="72" t="s">
        <v>14</v>
      </c>
      <c r="H12042" s="72" t="s">
        <v>15</v>
      </c>
      <c r="I12042" s="72" t="s">
        <v>16</v>
      </c>
      <c r="J12042" s="72" t="s">
        <v>18</v>
      </c>
      <c r="K12042" s="72" t="s">
        <v>33</v>
      </c>
      <c r="L12042" s="72" t="s">
        <v>597</v>
      </c>
      <c r="M12042" s="72"/>
    </row>
    <row r="12043" spans="2:13" x14ac:dyDescent="0.25">
      <c r="B12043" s="72" t="s">
        <v>143</v>
      </c>
      <c r="C12043" s="72" t="s">
        <v>144</v>
      </c>
      <c r="D12043" s="72" t="s">
        <v>12</v>
      </c>
      <c r="E12043" s="72" t="s">
        <v>292</v>
      </c>
      <c r="F12043" s="73">
        <v>216254</v>
      </c>
      <c r="G12043" s="72" t="s">
        <v>14</v>
      </c>
      <c r="H12043" s="72" t="s">
        <v>15</v>
      </c>
      <c r="I12043" s="72" t="s">
        <v>16</v>
      </c>
      <c r="J12043" s="72" t="s">
        <v>18</v>
      </c>
      <c r="K12043" s="72" t="s">
        <v>21</v>
      </c>
      <c r="L12043" s="72" t="s">
        <v>547</v>
      </c>
      <c r="M12043" s="72" t="s">
        <v>601</v>
      </c>
    </row>
    <row r="12044" spans="2:13" x14ac:dyDescent="0.25">
      <c r="B12044" s="72" t="s">
        <v>143</v>
      </c>
      <c r="C12044" s="72" t="s">
        <v>144</v>
      </c>
      <c r="D12044" s="72" t="s">
        <v>12</v>
      </c>
      <c r="E12044" s="72" t="s">
        <v>175</v>
      </c>
      <c r="F12044" s="73">
        <v>-1113</v>
      </c>
      <c r="G12044" s="72" t="s">
        <v>14</v>
      </c>
      <c r="H12044" s="72" t="s">
        <v>15</v>
      </c>
      <c r="I12044" s="72" t="s">
        <v>16</v>
      </c>
      <c r="J12044" s="72" t="s">
        <v>18</v>
      </c>
      <c r="K12044" s="72" t="s">
        <v>165</v>
      </c>
      <c r="L12044" s="72" t="s">
        <v>166</v>
      </c>
      <c r="M12044" s="72"/>
    </row>
    <row r="12045" spans="2:13" x14ac:dyDescent="0.25">
      <c r="B12045" s="72" t="s">
        <v>143</v>
      </c>
      <c r="C12045" s="72" t="s">
        <v>144</v>
      </c>
      <c r="D12045" s="72" t="s">
        <v>12</v>
      </c>
      <c r="E12045" s="72" t="s">
        <v>183</v>
      </c>
      <c r="F12045" s="73">
        <v>10058</v>
      </c>
      <c r="G12045" s="72" t="s">
        <v>14</v>
      </c>
      <c r="H12045" s="72" t="s">
        <v>15</v>
      </c>
      <c r="I12045" s="72" t="s">
        <v>136</v>
      </c>
      <c r="J12045" s="72" t="s">
        <v>18</v>
      </c>
      <c r="K12045" s="72" t="s">
        <v>147</v>
      </c>
      <c r="L12045" s="72" t="s">
        <v>216</v>
      </c>
      <c r="M12045" s="72" t="s">
        <v>248</v>
      </c>
    </row>
    <row r="12046" spans="2:13" x14ac:dyDescent="0.25">
      <c r="B12046" s="72" t="s">
        <v>143</v>
      </c>
      <c r="C12046" s="72" t="s">
        <v>144</v>
      </c>
      <c r="D12046" s="72" t="s">
        <v>12</v>
      </c>
      <c r="E12046" s="72" t="s">
        <v>244</v>
      </c>
      <c r="F12046" s="73">
        <v>43444</v>
      </c>
      <c r="G12046" s="72" t="s">
        <v>14</v>
      </c>
      <c r="H12046" s="72" t="s">
        <v>15</v>
      </c>
      <c r="I12046" s="72" t="s">
        <v>16</v>
      </c>
      <c r="J12046" s="72" t="s">
        <v>18</v>
      </c>
      <c r="K12046" s="72" t="s">
        <v>24</v>
      </c>
      <c r="L12046" s="72" t="s">
        <v>281</v>
      </c>
      <c r="M12046" s="72" t="s">
        <v>248</v>
      </c>
    </row>
    <row r="12047" spans="2:13" x14ac:dyDescent="0.25">
      <c r="B12047" s="72" t="s">
        <v>143</v>
      </c>
      <c r="C12047" s="72" t="s">
        <v>144</v>
      </c>
      <c r="D12047" s="72" t="s">
        <v>12</v>
      </c>
      <c r="E12047" s="72" t="s">
        <v>199</v>
      </c>
      <c r="F12047" s="73">
        <v>28</v>
      </c>
      <c r="G12047" s="72" t="s">
        <v>14</v>
      </c>
      <c r="H12047" s="72" t="s">
        <v>155</v>
      </c>
      <c r="I12047" s="72" t="s">
        <v>16</v>
      </c>
      <c r="J12047" s="72" t="s">
        <v>18</v>
      </c>
      <c r="K12047" s="72" t="s">
        <v>33</v>
      </c>
      <c r="L12047" s="72" t="s">
        <v>338</v>
      </c>
      <c r="M12047" s="72"/>
    </row>
    <row r="12048" spans="2:13" x14ac:dyDescent="0.25">
      <c r="B12048" s="72" t="s">
        <v>143</v>
      </c>
      <c r="C12048" s="72" t="s">
        <v>144</v>
      </c>
      <c r="D12048" s="72" t="s">
        <v>12</v>
      </c>
      <c r="E12048" s="72" t="s">
        <v>175</v>
      </c>
      <c r="F12048" s="73">
        <v>-198236</v>
      </c>
      <c r="G12048" s="72" t="s">
        <v>14</v>
      </c>
      <c r="H12048" s="72" t="s">
        <v>155</v>
      </c>
      <c r="I12048" s="72" t="s">
        <v>16</v>
      </c>
      <c r="J12048" s="72" t="s">
        <v>18</v>
      </c>
      <c r="K12048" s="72" t="s">
        <v>269</v>
      </c>
      <c r="L12048" s="72" t="s">
        <v>717</v>
      </c>
      <c r="M12048" s="72"/>
    </row>
    <row r="12049" spans="2:13" x14ac:dyDescent="0.25">
      <c r="B12049" s="72" t="s">
        <v>143</v>
      </c>
      <c r="C12049" s="72" t="s">
        <v>144</v>
      </c>
      <c r="D12049" s="72" t="s">
        <v>12</v>
      </c>
      <c r="E12049" s="72" t="s">
        <v>229</v>
      </c>
      <c r="F12049" s="73">
        <v>-12600</v>
      </c>
      <c r="G12049" s="72" t="s">
        <v>14</v>
      </c>
      <c r="H12049" s="72" t="s">
        <v>15</v>
      </c>
      <c r="I12049" s="72" t="s">
        <v>16</v>
      </c>
      <c r="J12049" s="72" t="s">
        <v>18</v>
      </c>
      <c r="K12049" s="72" t="s">
        <v>21</v>
      </c>
      <c r="L12049" s="72" t="s">
        <v>291</v>
      </c>
      <c r="M12049" s="72"/>
    </row>
    <row r="12050" spans="2:13" x14ac:dyDescent="0.25">
      <c r="B12050" s="72" t="s">
        <v>143</v>
      </c>
      <c r="C12050" s="72" t="s">
        <v>144</v>
      </c>
      <c r="D12050" s="72" t="s">
        <v>12</v>
      </c>
      <c r="E12050" s="72" t="s">
        <v>188</v>
      </c>
      <c r="F12050" s="73">
        <v>61198</v>
      </c>
      <c r="G12050" s="72" t="s">
        <v>14</v>
      </c>
      <c r="H12050" s="72" t="s">
        <v>155</v>
      </c>
      <c r="I12050" s="72" t="s">
        <v>16</v>
      </c>
      <c r="J12050" s="72" t="s">
        <v>18</v>
      </c>
      <c r="K12050" s="72" t="s">
        <v>33</v>
      </c>
      <c r="L12050" s="72" t="s">
        <v>544</v>
      </c>
      <c r="M12050" s="72" t="s">
        <v>151</v>
      </c>
    </row>
    <row r="12051" spans="2:13" x14ac:dyDescent="0.25">
      <c r="B12051" s="72" t="s">
        <v>143</v>
      </c>
      <c r="C12051" s="72" t="s">
        <v>144</v>
      </c>
      <c r="D12051" s="72" t="s">
        <v>12</v>
      </c>
      <c r="E12051" s="72" t="s">
        <v>181</v>
      </c>
      <c r="F12051" s="73">
        <v>-67</v>
      </c>
      <c r="G12051" s="72" t="s">
        <v>14</v>
      </c>
      <c r="H12051" s="72" t="s">
        <v>15</v>
      </c>
      <c r="I12051" s="72" t="s">
        <v>16</v>
      </c>
      <c r="J12051" s="72" t="s">
        <v>18</v>
      </c>
      <c r="K12051" s="72" t="s">
        <v>33</v>
      </c>
      <c r="L12051" s="72" t="s">
        <v>617</v>
      </c>
      <c r="M12051" s="72"/>
    </row>
    <row r="12052" spans="2:13" x14ac:dyDescent="0.25">
      <c r="B12052" s="72" t="s">
        <v>143</v>
      </c>
      <c r="C12052" s="72" t="s">
        <v>144</v>
      </c>
      <c r="D12052" s="72" t="s">
        <v>12</v>
      </c>
      <c r="E12052" s="72" t="s">
        <v>282</v>
      </c>
      <c r="F12052" s="73">
        <v>-684</v>
      </c>
      <c r="G12052" s="72" t="s">
        <v>14</v>
      </c>
      <c r="H12052" s="72" t="s">
        <v>15</v>
      </c>
      <c r="I12052" s="72" t="s">
        <v>16</v>
      </c>
      <c r="J12052" s="72" t="s">
        <v>18</v>
      </c>
      <c r="K12052" s="72" t="s">
        <v>24</v>
      </c>
      <c r="L12052" s="72" t="s">
        <v>508</v>
      </c>
      <c r="M12052" s="72"/>
    </row>
    <row r="12053" spans="2:13" x14ac:dyDescent="0.25">
      <c r="B12053" s="72" t="s">
        <v>143</v>
      </c>
      <c r="C12053" s="72" t="s">
        <v>144</v>
      </c>
      <c r="D12053" s="72" t="s">
        <v>12</v>
      </c>
      <c r="E12053" s="72" t="s">
        <v>199</v>
      </c>
      <c r="F12053" s="73">
        <v>3031</v>
      </c>
      <c r="G12053" s="72" t="s">
        <v>14</v>
      </c>
      <c r="H12053" s="72" t="s">
        <v>15</v>
      </c>
      <c r="I12053" s="72" t="s">
        <v>16</v>
      </c>
      <c r="J12053" s="72" t="s">
        <v>18</v>
      </c>
      <c r="K12053" s="72" t="s">
        <v>33</v>
      </c>
      <c r="L12053" s="72" t="s">
        <v>271</v>
      </c>
      <c r="M12053" s="72"/>
    </row>
    <row r="12054" spans="2:13" x14ac:dyDescent="0.25">
      <c r="B12054" s="72" t="s">
        <v>143</v>
      </c>
      <c r="C12054" s="72" t="s">
        <v>144</v>
      </c>
      <c r="D12054" s="72" t="s">
        <v>12</v>
      </c>
      <c r="E12054" s="72" t="s">
        <v>170</v>
      </c>
      <c r="F12054" s="73">
        <v>429</v>
      </c>
      <c r="G12054" s="72" t="s">
        <v>14</v>
      </c>
      <c r="H12054" s="72" t="s">
        <v>15</v>
      </c>
      <c r="I12054" s="72" t="s">
        <v>16</v>
      </c>
      <c r="J12054" s="72" t="s">
        <v>18</v>
      </c>
      <c r="K12054" s="72" t="s">
        <v>33</v>
      </c>
      <c r="L12054" s="72" t="s">
        <v>490</v>
      </c>
      <c r="M12054" s="72" t="s">
        <v>172</v>
      </c>
    </row>
    <row r="12055" spans="2:13" x14ac:dyDescent="0.25">
      <c r="B12055" s="72" t="s">
        <v>143</v>
      </c>
      <c r="C12055" s="72" t="s">
        <v>144</v>
      </c>
      <c r="D12055" s="72" t="s">
        <v>12</v>
      </c>
      <c r="E12055" s="72" t="s">
        <v>177</v>
      </c>
      <c r="F12055" s="73">
        <v>953</v>
      </c>
      <c r="G12055" s="72" t="s">
        <v>14</v>
      </c>
      <c r="H12055" s="72" t="s">
        <v>15</v>
      </c>
      <c r="I12055" s="72" t="s">
        <v>16</v>
      </c>
      <c r="J12055" s="72" t="s">
        <v>18</v>
      </c>
      <c r="K12055" s="72" t="s">
        <v>33</v>
      </c>
      <c r="L12055" s="72" t="s">
        <v>289</v>
      </c>
      <c r="M12055" s="72"/>
    </row>
    <row r="12056" spans="2:13" x14ac:dyDescent="0.25">
      <c r="B12056" s="72" t="s">
        <v>143</v>
      </c>
      <c r="C12056" s="72" t="s">
        <v>144</v>
      </c>
      <c r="D12056" s="72" t="s">
        <v>12</v>
      </c>
      <c r="E12056" s="72" t="s">
        <v>145</v>
      </c>
      <c r="F12056" s="73">
        <v>-15916</v>
      </c>
      <c r="G12056" s="72" t="s">
        <v>14</v>
      </c>
      <c r="H12056" s="72" t="s">
        <v>15</v>
      </c>
      <c r="I12056" s="72" t="s">
        <v>16</v>
      </c>
      <c r="J12056" s="72" t="s">
        <v>18</v>
      </c>
      <c r="K12056" s="72" t="s">
        <v>33</v>
      </c>
      <c r="L12056" s="72" t="s">
        <v>541</v>
      </c>
      <c r="M12056" s="72"/>
    </row>
    <row r="12057" spans="2:13" x14ac:dyDescent="0.25">
      <c r="B12057" s="72" t="s">
        <v>143</v>
      </c>
      <c r="C12057" s="72" t="s">
        <v>144</v>
      </c>
      <c r="D12057" s="72" t="s">
        <v>12</v>
      </c>
      <c r="E12057" s="72" t="s">
        <v>152</v>
      </c>
      <c r="F12057" s="73">
        <v>-1025</v>
      </c>
      <c r="G12057" s="72" t="s">
        <v>14</v>
      </c>
      <c r="H12057" s="72" t="s">
        <v>15</v>
      </c>
      <c r="I12057" s="72" t="s">
        <v>16</v>
      </c>
      <c r="J12057" s="72" t="s">
        <v>18</v>
      </c>
      <c r="K12057" s="72" t="s">
        <v>147</v>
      </c>
      <c r="L12057" s="72" t="s">
        <v>390</v>
      </c>
      <c r="M12057" s="72"/>
    </row>
    <row r="12058" spans="2:13" x14ac:dyDescent="0.25">
      <c r="B12058" s="72" t="s">
        <v>143</v>
      </c>
      <c r="C12058" s="72" t="s">
        <v>144</v>
      </c>
      <c r="D12058" s="72" t="s">
        <v>12</v>
      </c>
      <c r="E12058" s="72" t="s">
        <v>199</v>
      </c>
      <c r="F12058" s="73">
        <v>76060</v>
      </c>
      <c r="G12058" s="72" t="s">
        <v>14</v>
      </c>
      <c r="H12058" s="72" t="s">
        <v>15</v>
      </c>
      <c r="I12058" s="72" t="s">
        <v>16</v>
      </c>
      <c r="J12058" s="72" t="s">
        <v>18</v>
      </c>
      <c r="K12058" s="72" t="s">
        <v>165</v>
      </c>
      <c r="L12058" s="72" t="s">
        <v>610</v>
      </c>
      <c r="M12058" s="72"/>
    </row>
    <row r="12059" spans="2:13" x14ac:dyDescent="0.25">
      <c r="B12059" s="72" t="s">
        <v>143</v>
      </c>
      <c r="C12059" s="72" t="s">
        <v>144</v>
      </c>
      <c r="D12059" s="72" t="s">
        <v>12</v>
      </c>
      <c r="E12059" s="72" t="s">
        <v>199</v>
      </c>
      <c r="F12059" s="73">
        <v>1178</v>
      </c>
      <c r="G12059" s="72" t="s">
        <v>14</v>
      </c>
      <c r="H12059" s="72" t="s">
        <v>155</v>
      </c>
      <c r="I12059" s="72" t="s">
        <v>16</v>
      </c>
      <c r="J12059" s="72" t="s">
        <v>18</v>
      </c>
      <c r="K12059" s="72" t="s">
        <v>33</v>
      </c>
      <c r="L12059" s="72" t="s">
        <v>326</v>
      </c>
      <c r="M12059" s="72"/>
    </row>
    <row r="12060" spans="2:13" x14ac:dyDescent="0.25">
      <c r="B12060" s="72" t="s">
        <v>143</v>
      </c>
      <c r="C12060" s="72" t="s">
        <v>144</v>
      </c>
      <c r="D12060" s="72" t="s">
        <v>12</v>
      </c>
      <c r="E12060" s="72" t="s">
        <v>439</v>
      </c>
      <c r="F12060" s="73">
        <v>200274</v>
      </c>
      <c r="G12060" s="72" t="s">
        <v>14</v>
      </c>
      <c r="H12060" s="72" t="s">
        <v>15</v>
      </c>
      <c r="I12060" s="72" t="s">
        <v>16</v>
      </c>
      <c r="J12060" s="72" t="s">
        <v>18</v>
      </c>
      <c r="K12060" s="72" t="s">
        <v>33</v>
      </c>
      <c r="L12060" s="72" t="s">
        <v>551</v>
      </c>
      <c r="M12060" s="72"/>
    </row>
    <row r="12061" spans="2:13" x14ac:dyDescent="0.25">
      <c r="B12061" s="72" t="s">
        <v>143</v>
      </c>
      <c r="C12061" s="72" t="s">
        <v>144</v>
      </c>
      <c r="D12061" s="72" t="s">
        <v>12</v>
      </c>
      <c r="E12061" s="72" t="s">
        <v>145</v>
      </c>
      <c r="F12061" s="73">
        <v>-29</v>
      </c>
      <c r="G12061" s="72" t="s">
        <v>14</v>
      </c>
      <c r="H12061" s="72" t="s">
        <v>15</v>
      </c>
      <c r="I12061" s="72" t="s">
        <v>16</v>
      </c>
      <c r="J12061" s="72" t="s">
        <v>18</v>
      </c>
      <c r="K12061" s="72" t="s">
        <v>33</v>
      </c>
      <c r="L12061" s="72" t="s">
        <v>754</v>
      </c>
      <c r="M12061" s="72"/>
    </row>
    <row r="12062" spans="2:13" x14ac:dyDescent="0.25">
      <c r="B12062" s="72" t="s">
        <v>143</v>
      </c>
      <c r="C12062" s="72" t="s">
        <v>144</v>
      </c>
      <c r="D12062" s="72" t="s">
        <v>12</v>
      </c>
      <c r="E12062" s="72" t="s">
        <v>160</v>
      </c>
      <c r="F12062" s="73">
        <v>8647</v>
      </c>
      <c r="G12062" s="72" t="s">
        <v>14</v>
      </c>
      <c r="H12062" s="72" t="s">
        <v>15</v>
      </c>
      <c r="I12062" s="72" t="s">
        <v>16</v>
      </c>
      <c r="J12062" s="72" t="s">
        <v>18</v>
      </c>
      <c r="K12062" s="72" t="s">
        <v>214</v>
      </c>
      <c r="L12062" s="72" t="s">
        <v>605</v>
      </c>
      <c r="M12062" s="72" t="s">
        <v>191</v>
      </c>
    </row>
    <row r="12063" spans="2:13" x14ac:dyDescent="0.25">
      <c r="B12063" s="72" t="s">
        <v>143</v>
      </c>
      <c r="C12063" s="72" t="s">
        <v>144</v>
      </c>
      <c r="D12063" s="72" t="s">
        <v>12</v>
      </c>
      <c r="E12063" s="72" t="s">
        <v>160</v>
      </c>
      <c r="F12063" s="73">
        <v>91209</v>
      </c>
      <c r="G12063" s="72" t="s">
        <v>14</v>
      </c>
      <c r="H12063" s="72" t="s">
        <v>15</v>
      </c>
      <c r="I12063" s="72" t="s">
        <v>16</v>
      </c>
      <c r="J12063" s="72" t="s">
        <v>18</v>
      </c>
      <c r="K12063" s="72" t="s">
        <v>161</v>
      </c>
      <c r="L12063" s="72" t="s">
        <v>423</v>
      </c>
      <c r="M12063" s="72" t="s">
        <v>163</v>
      </c>
    </row>
    <row r="12064" spans="2:13" x14ac:dyDescent="0.25">
      <c r="B12064" s="72" t="s">
        <v>143</v>
      </c>
      <c r="C12064" s="72" t="s">
        <v>144</v>
      </c>
      <c r="D12064" s="72" t="s">
        <v>12</v>
      </c>
      <c r="E12064" s="72" t="s">
        <v>237</v>
      </c>
      <c r="F12064" s="73">
        <v>37735</v>
      </c>
      <c r="G12064" s="72" t="s">
        <v>14</v>
      </c>
      <c r="H12064" s="72" t="s">
        <v>15</v>
      </c>
      <c r="I12064" s="72" t="s">
        <v>16</v>
      </c>
      <c r="J12064" s="72" t="s">
        <v>18</v>
      </c>
      <c r="K12064" s="72" t="s">
        <v>161</v>
      </c>
      <c r="L12064" s="72" t="s">
        <v>391</v>
      </c>
      <c r="M12064" s="72" t="s">
        <v>248</v>
      </c>
    </row>
    <row r="12065" spans="2:13" x14ac:dyDescent="0.25">
      <c r="B12065" s="72" t="s">
        <v>143</v>
      </c>
      <c r="C12065" s="72" t="s">
        <v>144</v>
      </c>
      <c r="D12065" s="72" t="s">
        <v>12</v>
      </c>
      <c r="E12065" s="72" t="s">
        <v>197</v>
      </c>
      <c r="F12065" s="73">
        <v>1472481</v>
      </c>
      <c r="G12065" s="72" t="s">
        <v>14</v>
      </c>
      <c r="H12065" s="72" t="s">
        <v>15</v>
      </c>
      <c r="I12065" s="72" t="s">
        <v>16</v>
      </c>
      <c r="J12065" s="72" t="s">
        <v>18</v>
      </c>
      <c r="K12065" s="72" t="s">
        <v>147</v>
      </c>
      <c r="L12065" s="72" t="s">
        <v>407</v>
      </c>
      <c r="M12065" s="72" t="s">
        <v>163</v>
      </c>
    </row>
    <row r="12066" spans="2:13" x14ac:dyDescent="0.25">
      <c r="B12066" s="72" t="s">
        <v>143</v>
      </c>
      <c r="C12066" s="72" t="s">
        <v>144</v>
      </c>
      <c r="D12066" s="72" t="s">
        <v>12</v>
      </c>
      <c r="E12066" s="72" t="s">
        <v>237</v>
      </c>
      <c r="F12066" s="73">
        <v>1046901</v>
      </c>
      <c r="G12066" s="72" t="s">
        <v>14</v>
      </c>
      <c r="H12066" s="72" t="s">
        <v>15</v>
      </c>
      <c r="I12066" s="72" t="s">
        <v>16</v>
      </c>
      <c r="J12066" s="72" t="s">
        <v>18</v>
      </c>
      <c r="K12066" s="72" t="s">
        <v>147</v>
      </c>
      <c r="L12066" s="72" t="s">
        <v>378</v>
      </c>
      <c r="M12066" s="72" t="s">
        <v>191</v>
      </c>
    </row>
    <row r="12067" spans="2:13" x14ac:dyDescent="0.25">
      <c r="B12067" s="72" t="s">
        <v>143</v>
      </c>
      <c r="C12067" s="72" t="s">
        <v>144</v>
      </c>
      <c r="D12067" s="72" t="s">
        <v>12</v>
      </c>
      <c r="E12067" s="72" t="s">
        <v>219</v>
      </c>
      <c r="F12067" s="73">
        <v>840738</v>
      </c>
      <c r="G12067" s="72" t="s">
        <v>14</v>
      </c>
      <c r="H12067" s="72" t="s">
        <v>15</v>
      </c>
      <c r="I12067" s="72" t="s">
        <v>16</v>
      </c>
      <c r="J12067" s="72" t="s">
        <v>18</v>
      </c>
      <c r="K12067" s="72" t="s">
        <v>21</v>
      </c>
      <c r="L12067" s="72" t="s">
        <v>22</v>
      </c>
      <c r="M12067" s="72"/>
    </row>
    <row r="12068" spans="2:13" x14ac:dyDescent="0.25">
      <c r="B12068" s="72" t="s">
        <v>143</v>
      </c>
      <c r="C12068" s="72" t="s">
        <v>144</v>
      </c>
      <c r="D12068" s="72" t="s">
        <v>12</v>
      </c>
      <c r="E12068" s="72" t="s">
        <v>199</v>
      </c>
      <c r="F12068" s="73">
        <v>13835</v>
      </c>
      <c r="G12068" s="72" t="s">
        <v>14</v>
      </c>
      <c r="H12068" s="72" t="s">
        <v>155</v>
      </c>
      <c r="I12068" s="72" t="s">
        <v>16</v>
      </c>
      <c r="J12068" s="72" t="s">
        <v>18</v>
      </c>
      <c r="K12068" s="72" t="s">
        <v>33</v>
      </c>
      <c r="L12068" s="72" t="s">
        <v>436</v>
      </c>
      <c r="M12068" s="72"/>
    </row>
    <row r="12069" spans="2:13" x14ac:dyDescent="0.25">
      <c r="B12069" s="72" t="s">
        <v>143</v>
      </c>
      <c r="C12069" s="72" t="s">
        <v>144</v>
      </c>
      <c r="D12069" s="72" t="s">
        <v>12</v>
      </c>
      <c r="E12069" s="72" t="s">
        <v>152</v>
      </c>
      <c r="F12069" s="73">
        <v>-9</v>
      </c>
      <c r="G12069" s="72" t="s">
        <v>31</v>
      </c>
      <c r="H12069" s="72" t="s">
        <v>15</v>
      </c>
      <c r="I12069" s="72" t="s">
        <v>16</v>
      </c>
      <c r="J12069" s="72" t="s">
        <v>263</v>
      </c>
      <c r="K12069" s="72" t="s">
        <v>33</v>
      </c>
      <c r="L12069" s="72" t="s">
        <v>307</v>
      </c>
      <c r="M12069" s="72"/>
    </row>
    <row r="12070" spans="2:13" x14ac:dyDescent="0.25">
      <c r="B12070" s="72" t="s">
        <v>143</v>
      </c>
      <c r="C12070" s="72" t="s">
        <v>144</v>
      </c>
      <c r="D12070" s="72" t="s">
        <v>12</v>
      </c>
      <c r="E12070" s="72" t="s">
        <v>199</v>
      </c>
      <c r="F12070" s="73">
        <v>20038</v>
      </c>
      <c r="G12070" s="72" t="s">
        <v>14</v>
      </c>
      <c r="H12070" s="72" t="s">
        <v>155</v>
      </c>
      <c r="I12070" s="72" t="s">
        <v>16</v>
      </c>
      <c r="J12070" s="72" t="s">
        <v>18</v>
      </c>
      <c r="K12070" s="72" t="s">
        <v>33</v>
      </c>
      <c r="L12070" s="72" t="s">
        <v>802</v>
      </c>
      <c r="M12070" s="72"/>
    </row>
    <row r="12071" spans="2:13" x14ac:dyDescent="0.25">
      <c r="B12071" s="72" t="s">
        <v>143</v>
      </c>
      <c r="C12071" s="72" t="s">
        <v>144</v>
      </c>
      <c r="D12071" s="72" t="s">
        <v>12</v>
      </c>
      <c r="E12071" s="72" t="s">
        <v>157</v>
      </c>
      <c r="F12071" s="73">
        <v>257424</v>
      </c>
      <c r="G12071" s="72" t="s">
        <v>14</v>
      </c>
      <c r="H12071" s="72" t="s">
        <v>15</v>
      </c>
      <c r="I12071" s="72" t="s">
        <v>16</v>
      </c>
      <c r="J12071" s="72" t="s">
        <v>18</v>
      </c>
      <c r="K12071" s="72" t="s">
        <v>189</v>
      </c>
      <c r="L12071" s="72" t="s">
        <v>399</v>
      </c>
      <c r="M12071" s="72" t="s">
        <v>334</v>
      </c>
    </row>
    <row r="12072" spans="2:13" x14ac:dyDescent="0.25">
      <c r="B12072" s="72" t="s">
        <v>143</v>
      </c>
      <c r="C12072" s="72" t="s">
        <v>144</v>
      </c>
      <c r="D12072" s="72" t="s">
        <v>12</v>
      </c>
      <c r="E12072" s="72" t="s">
        <v>227</v>
      </c>
      <c r="F12072" s="73">
        <v>139178</v>
      </c>
      <c r="G12072" s="72" t="s">
        <v>14</v>
      </c>
      <c r="H12072" s="72" t="s">
        <v>15</v>
      </c>
      <c r="I12072" s="72" t="s">
        <v>16</v>
      </c>
      <c r="J12072" s="72" t="s">
        <v>18</v>
      </c>
      <c r="K12072" s="72" t="s">
        <v>189</v>
      </c>
      <c r="L12072" s="72" t="s">
        <v>150</v>
      </c>
      <c r="M12072" s="72" t="s">
        <v>191</v>
      </c>
    </row>
    <row r="12073" spans="2:13" x14ac:dyDescent="0.25">
      <c r="B12073" s="72" t="s">
        <v>143</v>
      </c>
      <c r="C12073" s="72" t="s">
        <v>144</v>
      </c>
      <c r="D12073" s="72" t="s">
        <v>12</v>
      </c>
      <c r="E12073" s="72" t="s">
        <v>219</v>
      </c>
      <c r="F12073" s="73">
        <v>275745</v>
      </c>
      <c r="G12073" s="72" t="s">
        <v>14</v>
      </c>
      <c r="H12073" s="72" t="s">
        <v>15</v>
      </c>
      <c r="I12073" s="72" t="s">
        <v>16</v>
      </c>
      <c r="J12073" s="72" t="s">
        <v>18</v>
      </c>
      <c r="K12073" s="72" t="s">
        <v>168</v>
      </c>
      <c r="L12073" s="72" t="s">
        <v>755</v>
      </c>
      <c r="M12073" s="72"/>
    </row>
    <row r="12074" spans="2:13" x14ac:dyDescent="0.25">
      <c r="B12074" s="72" t="s">
        <v>143</v>
      </c>
      <c r="C12074" s="72" t="s">
        <v>144</v>
      </c>
      <c r="D12074" s="72" t="s">
        <v>12</v>
      </c>
      <c r="E12074" s="72" t="s">
        <v>183</v>
      </c>
      <c r="F12074" s="73">
        <v>19000</v>
      </c>
      <c r="G12074" s="72" t="s">
        <v>14</v>
      </c>
      <c r="H12074" s="72" t="s">
        <v>15</v>
      </c>
      <c r="I12074" s="72" t="s">
        <v>16</v>
      </c>
      <c r="J12074" s="72" t="s">
        <v>18</v>
      </c>
      <c r="K12074" s="72" t="s">
        <v>189</v>
      </c>
      <c r="L12074" s="72" t="s">
        <v>283</v>
      </c>
      <c r="M12074" s="72" t="s">
        <v>163</v>
      </c>
    </row>
    <row r="12075" spans="2:13" x14ac:dyDescent="0.25">
      <c r="B12075" s="72" t="s">
        <v>143</v>
      </c>
      <c r="C12075" s="72" t="s">
        <v>144</v>
      </c>
      <c r="D12075" s="72" t="s">
        <v>12</v>
      </c>
      <c r="E12075" s="72" t="s">
        <v>197</v>
      </c>
      <c r="F12075" s="73">
        <v>13115</v>
      </c>
      <c r="G12075" s="72" t="s">
        <v>14</v>
      </c>
      <c r="H12075" s="72" t="s">
        <v>15</v>
      </c>
      <c r="I12075" s="72" t="s">
        <v>16</v>
      </c>
      <c r="J12075" s="72" t="s">
        <v>18</v>
      </c>
      <c r="K12075" s="72" t="s">
        <v>33</v>
      </c>
      <c r="L12075" s="72" t="s">
        <v>710</v>
      </c>
      <c r="M12075" s="72" t="s">
        <v>151</v>
      </c>
    </row>
    <row r="12076" spans="2:13" x14ac:dyDescent="0.25">
      <c r="B12076" s="72" t="s">
        <v>143</v>
      </c>
      <c r="C12076" s="72" t="s">
        <v>144</v>
      </c>
      <c r="D12076" s="72" t="s">
        <v>12</v>
      </c>
      <c r="E12076" s="72" t="s">
        <v>282</v>
      </c>
      <c r="F12076" s="73">
        <v>-212</v>
      </c>
      <c r="G12076" s="72" t="s">
        <v>14</v>
      </c>
      <c r="H12076" s="72" t="s">
        <v>15</v>
      </c>
      <c r="I12076" s="72" t="s">
        <v>16</v>
      </c>
      <c r="J12076" s="72" t="s">
        <v>18</v>
      </c>
      <c r="K12076" s="72" t="s">
        <v>214</v>
      </c>
      <c r="L12076" s="72" t="s">
        <v>590</v>
      </c>
      <c r="M12076" s="72"/>
    </row>
    <row r="12077" spans="2:13" x14ac:dyDescent="0.25">
      <c r="B12077" s="72" t="s">
        <v>143</v>
      </c>
      <c r="C12077" s="72" t="s">
        <v>144</v>
      </c>
      <c r="D12077" s="72" t="s">
        <v>12</v>
      </c>
      <c r="E12077" s="72" t="s">
        <v>282</v>
      </c>
      <c r="F12077" s="73">
        <v>-71</v>
      </c>
      <c r="G12077" s="72" t="s">
        <v>14</v>
      </c>
      <c r="H12077" s="72" t="s">
        <v>15</v>
      </c>
      <c r="I12077" s="72" t="s">
        <v>16</v>
      </c>
      <c r="J12077" s="72" t="s">
        <v>18</v>
      </c>
      <c r="K12077" s="72" t="s">
        <v>165</v>
      </c>
      <c r="L12077" s="72" t="s">
        <v>549</v>
      </c>
      <c r="M12077" s="72"/>
    </row>
    <row r="12078" spans="2:13" x14ac:dyDescent="0.25">
      <c r="B12078" s="72" t="s">
        <v>143</v>
      </c>
      <c r="C12078" s="72" t="s">
        <v>144</v>
      </c>
      <c r="D12078" s="72" t="s">
        <v>12</v>
      </c>
      <c r="E12078" s="72" t="s">
        <v>242</v>
      </c>
      <c r="F12078" s="73">
        <v>-9867</v>
      </c>
      <c r="G12078" s="72" t="s">
        <v>14</v>
      </c>
      <c r="H12078" s="72" t="s">
        <v>15</v>
      </c>
      <c r="I12078" s="72" t="s">
        <v>136</v>
      </c>
      <c r="J12078" s="72" t="s">
        <v>18</v>
      </c>
      <c r="K12078" s="72" t="s">
        <v>184</v>
      </c>
      <c r="L12078" s="72" t="s">
        <v>230</v>
      </c>
      <c r="M12078" s="72"/>
    </row>
    <row r="12079" spans="2:13" x14ac:dyDescent="0.25">
      <c r="B12079" s="72" t="s">
        <v>143</v>
      </c>
      <c r="C12079" s="72" t="s">
        <v>144</v>
      </c>
      <c r="D12079" s="72" t="s">
        <v>12</v>
      </c>
      <c r="E12079" s="72" t="s">
        <v>229</v>
      </c>
      <c r="F12079" s="73">
        <v>-180051</v>
      </c>
      <c r="G12079" s="72" t="s">
        <v>14</v>
      </c>
      <c r="H12079" s="72" t="s">
        <v>15</v>
      </c>
      <c r="I12079" s="72" t="s">
        <v>16</v>
      </c>
      <c r="J12079" s="72" t="s">
        <v>18</v>
      </c>
      <c r="K12079" s="72" t="s">
        <v>33</v>
      </c>
      <c r="L12079" s="72" t="s">
        <v>314</v>
      </c>
      <c r="M12079" s="72"/>
    </row>
    <row r="12080" spans="2:13" x14ac:dyDescent="0.25">
      <c r="B12080" s="72" t="s">
        <v>143</v>
      </c>
      <c r="C12080" s="72" t="s">
        <v>144</v>
      </c>
      <c r="D12080" s="72" t="s">
        <v>12</v>
      </c>
      <c r="E12080" s="72" t="s">
        <v>282</v>
      </c>
      <c r="F12080" s="73">
        <v>-27</v>
      </c>
      <c r="G12080" s="72" t="s">
        <v>14</v>
      </c>
      <c r="H12080" s="72" t="s">
        <v>15</v>
      </c>
      <c r="I12080" s="72" t="s">
        <v>16</v>
      </c>
      <c r="J12080" s="72" t="s">
        <v>18</v>
      </c>
      <c r="K12080" s="72" t="s">
        <v>21</v>
      </c>
      <c r="L12080" s="72" t="s">
        <v>291</v>
      </c>
      <c r="M12080" s="72"/>
    </row>
    <row r="12081" spans="2:13" x14ac:dyDescent="0.25">
      <c r="B12081" s="72" t="s">
        <v>143</v>
      </c>
      <c r="C12081" s="72" t="s">
        <v>144</v>
      </c>
      <c r="D12081" s="72" t="s">
        <v>12</v>
      </c>
      <c r="E12081" s="72" t="s">
        <v>152</v>
      </c>
      <c r="F12081" s="73">
        <v>-1109</v>
      </c>
      <c r="G12081" s="72" t="s">
        <v>14</v>
      </c>
      <c r="H12081" s="72" t="s">
        <v>15</v>
      </c>
      <c r="I12081" s="72" t="s">
        <v>16</v>
      </c>
      <c r="J12081" s="72" t="s">
        <v>18</v>
      </c>
      <c r="K12081" s="72" t="s">
        <v>24</v>
      </c>
      <c r="L12081" s="72" t="s">
        <v>794</v>
      </c>
      <c r="M12081" s="72"/>
    </row>
    <row r="12082" spans="2:13" x14ac:dyDescent="0.25">
      <c r="B12082" s="72" t="s">
        <v>143</v>
      </c>
      <c r="C12082" s="72" t="s">
        <v>144</v>
      </c>
      <c r="D12082" s="72" t="s">
        <v>12</v>
      </c>
      <c r="E12082" s="72" t="s">
        <v>183</v>
      </c>
      <c r="F12082" s="73">
        <v>316942</v>
      </c>
      <c r="G12082" s="72" t="s">
        <v>14</v>
      </c>
      <c r="H12082" s="72" t="s">
        <v>15</v>
      </c>
      <c r="I12082" s="72" t="s">
        <v>16</v>
      </c>
      <c r="J12082" s="72" t="s">
        <v>18</v>
      </c>
      <c r="K12082" s="72" t="s">
        <v>147</v>
      </c>
      <c r="L12082" s="72" t="s">
        <v>347</v>
      </c>
      <c r="M12082" s="72" t="s">
        <v>163</v>
      </c>
    </row>
    <row r="12083" spans="2:13" x14ac:dyDescent="0.25">
      <c r="B12083" s="72" t="s">
        <v>143</v>
      </c>
      <c r="C12083" s="72" t="s">
        <v>144</v>
      </c>
      <c r="D12083" s="72" t="s">
        <v>12</v>
      </c>
      <c r="E12083" s="72" t="s">
        <v>219</v>
      </c>
      <c r="F12083" s="73">
        <v>401374</v>
      </c>
      <c r="G12083" s="72" t="s">
        <v>14</v>
      </c>
      <c r="H12083" s="72" t="s">
        <v>15</v>
      </c>
      <c r="I12083" s="72" t="s">
        <v>16</v>
      </c>
      <c r="J12083" s="72" t="s">
        <v>18</v>
      </c>
      <c r="K12083" s="72" t="s">
        <v>147</v>
      </c>
      <c r="L12083" s="72" t="s">
        <v>223</v>
      </c>
      <c r="M12083" s="72"/>
    </row>
    <row r="12084" spans="2:13" x14ac:dyDescent="0.25">
      <c r="B12084" s="72" t="s">
        <v>143</v>
      </c>
      <c r="C12084" s="72" t="s">
        <v>144</v>
      </c>
      <c r="D12084" s="72" t="s">
        <v>12</v>
      </c>
      <c r="E12084" s="72" t="s">
        <v>292</v>
      </c>
      <c r="F12084" s="73">
        <v>4311144</v>
      </c>
      <c r="G12084" s="72" t="s">
        <v>14</v>
      </c>
      <c r="H12084" s="72" t="s">
        <v>15</v>
      </c>
      <c r="I12084" s="72" t="s">
        <v>16</v>
      </c>
      <c r="J12084" s="72" t="s">
        <v>18</v>
      </c>
      <c r="K12084" s="72" t="s">
        <v>147</v>
      </c>
      <c r="L12084" s="72" t="s">
        <v>216</v>
      </c>
      <c r="M12084" s="72" t="s">
        <v>424</v>
      </c>
    </row>
    <row r="12085" spans="2:13" x14ac:dyDescent="0.25">
      <c r="B12085" s="72" t="s">
        <v>143</v>
      </c>
      <c r="C12085" s="72" t="s">
        <v>144</v>
      </c>
      <c r="D12085" s="72" t="s">
        <v>12</v>
      </c>
      <c r="E12085" s="72" t="s">
        <v>197</v>
      </c>
      <c r="F12085" s="73">
        <v>68719</v>
      </c>
      <c r="G12085" s="72" t="s">
        <v>14</v>
      </c>
      <c r="H12085" s="72" t="s">
        <v>15</v>
      </c>
      <c r="I12085" s="72" t="s">
        <v>16</v>
      </c>
      <c r="J12085" s="72" t="s">
        <v>18</v>
      </c>
      <c r="K12085" s="72" t="s">
        <v>33</v>
      </c>
      <c r="L12085" s="72" t="s">
        <v>266</v>
      </c>
      <c r="M12085" s="72" t="s">
        <v>163</v>
      </c>
    </row>
    <row r="12086" spans="2:13" x14ac:dyDescent="0.25">
      <c r="B12086" s="72" t="s">
        <v>143</v>
      </c>
      <c r="C12086" s="72" t="s">
        <v>144</v>
      </c>
      <c r="D12086" s="72" t="s">
        <v>12</v>
      </c>
      <c r="E12086" s="72" t="s">
        <v>197</v>
      </c>
      <c r="F12086" s="73">
        <v>39198</v>
      </c>
      <c r="G12086" s="72" t="s">
        <v>14</v>
      </c>
      <c r="H12086" s="72" t="s">
        <v>15</v>
      </c>
      <c r="I12086" s="72" t="s">
        <v>16</v>
      </c>
      <c r="J12086" s="72" t="s">
        <v>18</v>
      </c>
      <c r="K12086" s="72" t="s">
        <v>33</v>
      </c>
      <c r="L12086" s="72" t="s">
        <v>359</v>
      </c>
      <c r="M12086" s="72" t="s">
        <v>191</v>
      </c>
    </row>
    <row r="12087" spans="2:13" x14ac:dyDescent="0.25">
      <c r="B12087" s="72" t="s">
        <v>143</v>
      </c>
      <c r="C12087" s="72" t="s">
        <v>144</v>
      </c>
      <c r="D12087" s="72" t="s">
        <v>12</v>
      </c>
      <c r="E12087" s="72" t="s">
        <v>229</v>
      </c>
      <c r="F12087" s="73">
        <v>-1071011</v>
      </c>
      <c r="G12087" s="72" t="s">
        <v>14</v>
      </c>
      <c r="H12087" s="72" t="s">
        <v>15</v>
      </c>
      <c r="I12087" s="72" t="s">
        <v>16</v>
      </c>
      <c r="J12087" s="72" t="s">
        <v>18</v>
      </c>
      <c r="K12087" s="72" t="s">
        <v>205</v>
      </c>
      <c r="L12087" s="72" t="s">
        <v>210</v>
      </c>
      <c r="M12087" s="72"/>
    </row>
    <row r="12088" spans="2:13" x14ac:dyDescent="0.25">
      <c r="B12088" s="72" t="s">
        <v>143</v>
      </c>
      <c r="C12088" s="72" t="s">
        <v>144</v>
      </c>
      <c r="D12088" s="72" t="s">
        <v>12</v>
      </c>
      <c r="E12088" s="72" t="s">
        <v>154</v>
      </c>
      <c r="F12088" s="73">
        <v>-13</v>
      </c>
      <c r="G12088" s="72" t="s">
        <v>14</v>
      </c>
      <c r="H12088" s="72" t="s">
        <v>15</v>
      </c>
      <c r="I12088" s="72" t="s">
        <v>16</v>
      </c>
      <c r="J12088" s="72" t="s">
        <v>18</v>
      </c>
      <c r="K12088" s="72" t="s">
        <v>33</v>
      </c>
      <c r="L12088" s="72" t="s">
        <v>456</v>
      </c>
      <c r="M12088" s="72"/>
    </row>
    <row r="12089" spans="2:13" x14ac:dyDescent="0.25">
      <c r="B12089" s="72" t="s">
        <v>143</v>
      </c>
      <c r="C12089" s="72" t="s">
        <v>144</v>
      </c>
      <c r="D12089" s="72" t="s">
        <v>12</v>
      </c>
      <c r="E12089" s="72" t="s">
        <v>328</v>
      </c>
      <c r="F12089" s="73">
        <v>93725</v>
      </c>
      <c r="G12089" s="72" t="s">
        <v>14</v>
      </c>
      <c r="H12089" s="72" t="s">
        <v>15</v>
      </c>
      <c r="I12089" s="72" t="s">
        <v>16</v>
      </c>
      <c r="J12089" s="72" t="s">
        <v>18</v>
      </c>
      <c r="K12089" s="72" t="s">
        <v>33</v>
      </c>
      <c r="L12089" s="72" t="s">
        <v>307</v>
      </c>
      <c r="M12089" s="72" t="s">
        <v>159</v>
      </c>
    </row>
    <row r="12090" spans="2:13" x14ac:dyDescent="0.25">
      <c r="B12090" s="72" t="s">
        <v>143</v>
      </c>
      <c r="C12090" s="72" t="s">
        <v>144</v>
      </c>
      <c r="D12090" s="72" t="s">
        <v>12</v>
      </c>
      <c r="E12090" s="72" t="s">
        <v>152</v>
      </c>
      <c r="F12090" s="73">
        <v>-3932</v>
      </c>
      <c r="G12090" s="72" t="s">
        <v>14</v>
      </c>
      <c r="H12090" s="72" t="s">
        <v>15</v>
      </c>
      <c r="I12090" s="72" t="s">
        <v>16</v>
      </c>
      <c r="J12090" s="72" t="s">
        <v>18</v>
      </c>
      <c r="K12090" s="72" t="s">
        <v>33</v>
      </c>
      <c r="L12090" s="72" t="s">
        <v>597</v>
      </c>
      <c r="M12090" s="72"/>
    </row>
    <row r="12091" spans="2:13" x14ac:dyDescent="0.25">
      <c r="B12091" s="72" t="s">
        <v>143</v>
      </c>
      <c r="C12091" s="72" t="s">
        <v>144</v>
      </c>
      <c r="D12091" s="72" t="s">
        <v>12</v>
      </c>
      <c r="E12091" s="72" t="s">
        <v>349</v>
      </c>
      <c r="F12091" s="73">
        <v>31</v>
      </c>
      <c r="G12091" s="72" t="s">
        <v>14</v>
      </c>
      <c r="H12091" s="72" t="s">
        <v>15</v>
      </c>
      <c r="I12091" s="72" t="s">
        <v>16</v>
      </c>
      <c r="J12091" s="72" t="s">
        <v>18</v>
      </c>
      <c r="K12091" s="72" t="s">
        <v>147</v>
      </c>
      <c r="L12091" s="72" t="s">
        <v>347</v>
      </c>
      <c r="M12091" s="72" t="s">
        <v>159</v>
      </c>
    </row>
    <row r="12092" spans="2:13" x14ac:dyDescent="0.25">
      <c r="B12092" s="72" t="s">
        <v>143</v>
      </c>
      <c r="C12092" s="72" t="s">
        <v>144</v>
      </c>
      <c r="D12092" s="72" t="s">
        <v>12</v>
      </c>
      <c r="E12092" s="72" t="s">
        <v>229</v>
      </c>
      <c r="F12092" s="73">
        <v>-114</v>
      </c>
      <c r="G12092" s="72" t="s">
        <v>14</v>
      </c>
      <c r="H12092" s="72" t="s">
        <v>15</v>
      </c>
      <c r="I12092" s="72" t="s">
        <v>16</v>
      </c>
      <c r="J12092" s="72" t="s">
        <v>18</v>
      </c>
      <c r="K12092" s="72" t="s">
        <v>33</v>
      </c>
      <c r="L12092" s="72" t="s">
        <v>410</v>
      </c>
      <c r="M12092" s="72"/>
    </row>
    <row r="12093" spans="2:13" x14ac:dyDescent="0.25">
      <c r="B12093" s="72" t="s">
        <v>143</v>
      </c>
      <c r="C12093" s="72" t="s">
        <v>144</v>
      </c>
      <c r="D12093" s="72" t="s">
        <v>12</v>
      </c>
      <c r="E12093" s="72" t="s">
        <v>237</v>
      </c>
      <c r="F12093" s="73">
        <v>131406</v>
      </c>
      <c r="G12093" s="72" t="s">
        <v>14</v>
      </c>
      <c r="H12093" s="72" t="s">
        <v>15</v>
      </c>
      <c r="I12093" s="72" t="s">
        <v>16</v>
      </c>
      <c r="J12093" s="72" t="s">
        <v>18</v>
      </c>
      <c r="K12093" s="72" t="s">
        <v>33</v>
      </c>
      <c r="L12093" s="72" t="s">
        <v>510</v>
      </c>
      <c r="M12093" s="72" t="s">
        <v>191</v>
      </c>
    </row>
    <row r="12094" spans="2:13" x14ac:dyDescent="0.25">
      <c r="B12094" s="72" t="s">
        <v>143</v>
      </c>
      <c r="C12094" s="72" t="s">
        <v>144</v>
      </c>
      <c r="D12094" s="72" t="s">
        <v>12</v>
      </c>
      <c r="E12094" s="72" t="s">
        <v>188</v>
      </c>
      <c r="F12094" s="73">
        <v>4572554</v>
      </c>
      <c r="G12094" s="72" t="s">
        <v>14</v>
      </c>
      <c r="H12094" s="72" t="s">
        <v>15</v>
      </c>
      <c r="I12094" s="72" t="s">
        <v>16</v>
      </c>
      <c r="J12094" s="72" t="s">
        <v>18</v>
      </c>
      <c r="K12094" s="72" t="s">
        <v>161</v>
      </c>
      <c r="L12094" s="72" t="s">
        <v>793</v>
      </c>
      <c r="M12094" s="72" t="s">
        <v>191</v>
      </c>
    </row>
    <row r="12095" spans="2:13" x14ac:dyDescent="0.25">
      <c r="B12095" s="72" t="s">
        <v>143</v>
      </c>
      <c r="C12095" s="72" t="s">
        <v>144</v>
      </c>
      <c r="D12095" s="72" t="s">
        <v>12</v>
      </c>
      <c r="E12095" s="72" t="s">
        <v>154</v>
      </c>
      <c r="F12095" s="73">
        <v>-8651</v>
      </c>
      <c r="G12095" s="72" t="s">
        <v>14</v>
      </c>
      <c r="H12095" s="72" t="s">
        <v>15</v>
      </c>
      <c r="I12095" s="72" t="s">
        <v>16</v>
      </c>
      <c r="J12095" s="72" t="s">
        <v>18</v>
      </c>
      <c r="K12095" s="72" t="s">
        <v>184</v>
      </c>
      <c r="L12095" s="72" t="s">
        <v>185</v>
      </c>
      <c r="M12095" s="72"/>
    </row>
    <row r="12096" spans="2:13" x14ac:dyDescent="0.25">
      <c r="B12096" s="72" t="s">
        <v>143</v>
      </c>
      <c r="C12096" s="72" t="s">
        <v>144</v>
      </c>
      <c r="D12096" s="72" t="s">
        <v>12</v>
      </c>
      <c r="E12096" s="72" t="s">
        <v>188</v>
      </c>
      <c r="F12096" s="73">
        <v>7126882</v>
      </c>
      <c r="G12096" s="72" t="s">
        <v>14</v>
      </c>
      <c r="H12096" s="72" t="s">
        <v>15</v>
      </c>
      <c r="I12096" s="72" t="s">
        <v>16</v>
      </c>
      <c r="J12096" s="72" t="s">
        <v>18</v>
      </c>
      <c r="K12096" s="72" t="s">
        <v>147</v>
      </c>
      <c r="L12096" s="72" t="s">
        <v>358</v>
      </c>
      <c r="M12096" s="72" t="s">
        <v>151</v>
      </c>
    </row>
    <row r="12097" spans="2:13" x14ac:dyDescent="0.25">
      <c r="B12097" s="72" t="s">
        <v>143</v>
      </c>
      <c r="C12097" s="72" t="s">
        <v>144</v>
      </c>
      <c r="D12097" s="72" t="s">
        <v>12</v>
      </c>
      <c r="E12097" s="72" t="s">
        <v>145</v>
      </c>
      <c r="F12097" s="73">
        <v>-182620</v>
      </c>
      <c r="G12097" s="72" t="s">
        <v>14</v>
      </c>
      <c r="H12097" s="72" t="s">
        <v>15</v>
      </c>
      <c r="I12097" s="72" t="s">
        <v>16</v>
      </c>
      <c r="J12097" s="72" t="s">
        <v>18</v>
      </c>
      <c r="K12097" s="72" t="s">
        <v>147</v>
      </c>
      <c r="L12097" s="72" t="s">
        <v>235</v>
      </c>
      <c r="M12097" s="72"/>
    </row>
    <row r="12098" spans="2:13" x14ac:dyDescent="0.25">
      <c r="B12098" s="72" t="s">
        <v>143</v>
      </c>
      <c r="C12098" s="72" t="s">
        <v>144</v>
      </c>
      <c r="D12098" s="72" t="s">
        <v>12</v>
      </c>
      <c r="E12098" s="72" t="s">
        <v>152</v>
      </c>
      <c r="F12098" s="73">
        <v>-298</v>
      </c>
      <c r="G12098" s="72" t="s">
        <v>14</v>
      </c>
      <c r="H12098" s="72" t="s">
        <v>15</v>
      </c>
      <c r="I12098" s="72" t="s">
        <v>16</v>
      </c>
      <c r="J12098" s="72" t="s">
        <v>18</v>
      </c>
      <c r="K12098" s="72" t="s">
        <v>33</v>
      </c>
      <c r="L12098" s="72" t="s">
        <v>167</v>
      </c>
      <c r="M12098" s="72"/>
    </row>
    <row r="12099" spans="2:13" x14ac:dyDescent="0.25">
      <c r="B12099" s="72" t="s">
        <v>143</v>
      </c>
      <c r="C12099" s="72" t="s">
        <v>144</v>
      </c>
      <c r="D12099" s="72" t="s">
        <v>12</v>
      </c>
      <c r="E12099" s="72" t="s">
        <v>175</v>
      </c>
      <c r="F12099" s="73">
        <v>-8</v>
      </c>
      <c r="G12099" s="72" t="s">
        <v>14</v>
      </c>
      <c r="H12099" s="72" t="s">
        <v>15</v>
      </c>
      <c r="I12099" s="72" t="s">
        <v>16</v>
      </c>
      <c r="J12099" s="72" t="s">
        <v>18</v>
      </c>
      <c r="K12099" s="72" t="s">
        <v>147</v>
      </c>
      <c r="L12099" s="72" t="s">
        <v>217</v>
      </c>
      <c r="M12099" s="72"/>
    </row>
    <row r="12100" spans="2:13" x14ac:dyDescent="0.25">
      <c r="B12100" s="72" t="s">
        <v>143</v>
      </c>
      <c r="C12100" s="72" t="s">
        <v>144</v>
      </c>
      <c r="D12100" s="72" t="s">
        <v>12</v>
      </c>
      <c r="E12100" s="72" t="s">
        <v>501</v>
      </c>
      <c r="F12100" s="73">
        <v>35000</v>
      </c>
      <c r="G12100" s="72" t="s">
        <v>14</v>
      </c>
      <c r="H12100" s="72" t="s">
        <v>15</v>
      </c>
      <c r="I12100" s="72" t="s">
        <v>16</v>
      </c>
      <c r="J12100" s="72" t="s">
        <v>18</v>
      </c>
      <c r="K12100" s="72" t="s">
        <v>147</v>
      </c>
      <c r="L12100" s="72" t="s">
        <v>327</v>
      </c>
      <c r="M12100" s="72"/>
    </row>
    <row r="12101" spans="2:13" x14ac:dyDescent="0.25">
      <c r="B12101" s="72" t="s">
        <v>143</v>
      </c>
      <c r="C12101" s="72" t="s">
        <v>144</v>
      </c>
      <c r="D12101" s="72" t="s">
        <v>12</v>
      </c>
      <c r="E12101" s="72" t="s">
        <v>183</v>
      </c>
      <c r="F12101" s="73">
        <v>36313</v>
      </c>
      <c r="G12101" s="72" t="s">
        <v>14</v>
      </c>
      <c r="H12101" s="72" t="s">
        <v>15</v>
      </c>
      <c r="I12101" s="72" t="s">
        <v>16</v>
      </c>
      <c r="J12101" s="72" t="s">
        <v>18</v>
      </c>
      <c r="K12101" s="72" t="s">
        <v>33</v>
      </c>
      <c r="L12101" s="72" t="s">
        <v>436</v>
      </c>
      <c r="M12101" s="72" t="s">
        <v>186</v>
      </c>
    </row>
    <row r="12102" spans="2:13" x14ac:dyDescent="0.25">
      <c r="B12102" s="72" t="s">
        <v>143</v>
      </c>
      <c r="C12102" s="72" t="s">
        <v>144</v>
      </c>
      <c r="D12102" s="72" t="s">
        <v>12</v>
      </c>
      <c r="E12102" s="72" t="s">
        <v>157</v>
      </c>
      <c r="F12102" s="73">
        <v>107285</v>
      </c>
      <c r="G12102" s="72" t="s">
        <v>14</v>
      </c>
      <c r="H12102" s="72" t="s">
        <v>15</v>
      </c>
      <c r="I12102" s="72" t="s">
        <v>16</v>
      </c>
      <c r="J12102" s="72" t="s">
        <v>18</v>
      </c>
      <c r="K12102" s="72" t="s">
        <v>245</v>
      </c>
      <c r="L12102" s="72" t="s">
        <v>567</v>
      </c>
      <c r="M12102" s="72" t="s">
        <v>337</v>
      </c>
    </row>
    <row r="12103" spans="2:13" x14ac:dyDescent="0.25">
      <c r="B12103" s="72" t="s">
        <v>143</v>
      </c>
      <c r="C12103" s="72" t="s">
        <v>144</v>
      </c>
      <c r="D12103" s="72" t="s">
        <v>12</v>
      </c>
      <c r="E12103" s="72" t="s">
        <v>328</v>
      </c>
      <c r="F12103" s="73">
        <v>75051</v>
      </c>
      <c r="G12103" s="72" t="s">
        <v>14</v>
      </c>
      <c r="H12103" s="72" t="s">
        <v>15</v>
      </c>
      <c r="I12103" s="72" t="s">
        <v>16</v>
      </c>
      <c r="J12103" s="72" t="s">
        <v>18</v>
      </c>
      <c r="K12103" s="72" t="s">
        <v>147</v>
      </c>
      <c r="L12103" s="72" t="s">
        <v>374</v>
      </c>
      <c r="M12103" s="72" t="s">
        <v>159</v>
      </c>
    </row>
    <row r="12104" spans="2:13" x14ac:dyDescent="0.25">
      <c r="B12104" s="72" t="s">
        <v>143</v>
      </c>
      <c r="C12104" s="72" t="s">
        <v>144</v>
      </c>
      <c r="D12104" s="72" t="s">
        <v>12</v>
      </c>
      <c r="E12104" s="72" t="s">
        <v>227</v>
      </c>
      <c r="F12104" s="73">
        <v>189714</v>
      </c>
      <c r="G12104" s="72" t="s">
        <v>14</v>
      </c>
      <c r="H12104" s="72" t="s">
        <v>15</v>
      </c>
      <c r="I12104" s="72" t="s">
        <v>16</v>
      </c>
      <c r="J12104" s="72" t="s">
        <v>18</v>
      </c>
      <c r="K12104" s="72" t="s">
        <v>147</v>
      </c>
      <c r="L12104" s="72" t="s">
        <v>527</v>
      </c>
      <c r="M12104" s="72" t="s">
        <v>191</v>
      </c>
    </row>
    <row r="12105" spans="2:13" x14ac:dyDescent="0.25">
      <c r="B12105" s="72" t="s">
        <v>143</v>
      </c>
      <c r="C12105" s="72" t="s">
        <v>144</v>
      </c>
      <c r="D12105" s="72" t="s">
        <v>12</v>
      </c>
      <c r="E12105" s="72" t="s">
        <v>729</v>
      </c>
      <c r="F12105" s="73">
        <v>-57963</v>
      </c>
      <c r="G12105" s="72" t="s">
        <v>14</v>
      </c>
      <c r="H12105" s="72" t="s">
        <v>155</v>
      </c>
      <c r="I12105" s="72" t="s">
        <v>136</v>
      </c>
      <c r="J12105" s="72" t="s">
        <v>18</v>
      </c>
      <c r="K12105" s="72"/>
      <c r="L12105" s="72"/>
      <c r="M12105" s="72"/>
    </row>
    <row r="12106" spans="2:13" x14ac:dyDescent="0.25">
      <c r="B12106" s="72" t="s">
        <v>143</v>
      </c>
      <c r="C12106" s="72" t="s">
        <v>144</v>
      </c>
      <c r="D12106" s="72" t="s">
        <v>12</v>
      </c>
      <c r="E12106" s="72" t="s">
        <v>219</v>
      </c>
      <c r="F12106" s="73">
        <v>987203</v>
      </c>
      <c r="G12106" s="72" t="s">
        <v>14</v>
      </c>
      <c r="H12106" s="72" t="s">
        <v>15</v>
      </c>
      <c r="I12106" s="72" t="s">
        <v>16</v>
      </c>
      <c r="J12106" s="72" t="s">
        <v>18</v>
      </c>
      <c r="K12106" s="72" t="s">
        <v>147</v>
      </c>
      <c r="L12106" s="72" t="s">
        <v>255</v>
      </c>
      <c r="M12106" s="72"/>
    </row>
    <row r="12107" spans="2:13" x14ac:dyDescent="0.25">
      <c r="B12107" s="72" t="s">
        <v>143</v>
      </c>
      <c r="C12107" s="72" t="s">
        <v>144</v>
      </c>
      <c r="D12107" s="72" t="s">
        <v>12</v>
      </c>
      <c r="E12107" s="72" t="s">
        <v>199</v>
      </c>
      <c r="F12107" s="73">
        <v>4789</v>
      </c>
      <c r="G12107" s="72" t="s">
        <v>14</v>
      </c>
      <c r="H12107" s="72" t="s">
        <v>155</v>
      </c>
      <c r="I12107" s="72" t="s">
        <v>16</v>
      </c>
      <c r="J12107" s="72" t="s">
        <v>18</v>
      </c>
      <c r="K12107" s="72" t="s">
        <v>33</v>
      </c>
      <c r="L12107" s="72" t="s">
        <v>397</v>
      </c>
      <c r="M12107" s="72"/>
    </row>
    <row r="12108" spans="2:13" x14ac:dyDescent="0.25">
      <c r="B12108" s="72" t="s">
        <v>143</v>
      </c>
      <c r="C12108" s="72" t="s">
        <v>144</v>
      </c>
      <c r="D12108" s="72" t="s">
        <v>12</v>
      </c>
      <c r="E12108" s="72" t="s">
        <v>237</v>
      </c>
      <c r="F12108" s="73">
        <v>124694</v>
      </c>
      <c r="G12108" s="72" t="s">
        <v>14</v>
      </c>
      <c r="H12108" s="72" t="s">
        <v>155</v>
      </c>
      <c r="I12108" s="72" t="s">
        <v>16</v>
      </c>
      <c r="J12108" s="72" t="s">
        <v>18</v>
      </c>
      <c r="K12108" s="72" t="s">
        <v>33</v>
      </c>
      <c r="L12108" s="72" t="s">
        <v>742</v>
      </c>
      <c r="M12108" s="72" t="s">
        <v>248</v>
      </c>
    </row>
    <row r="12109" spans="2:13" x14ac:dyDescent="0.25">
      <c r="B12109" s="72" t="s">
        <v>143</v>
      </c>
      <c r="C12109" s="72" t="s">
        <v>144</v>
      </c>
      <c r="D12109" s="72" t="s">
        <v>12</v>
      </c>
      <c r="E12109" s="72" t="s">
        <v>149</v>
      </c>
      <c r="F12109" s="73">
        <v>1617569</v>
      </c>
      <c r="G12109" s="72" t="s">
        <v>14</v>
      </c>
      <c r="H12109" s="72" t="s">
        <v>15</v>
      </c>
      <c r="I12109" s="72" t="s">
        <v>16</v>
      </c>
      <c r="J12109" s="72" t="s">
        <v>18</v>
      </c>
      <c r="K12109" s="72" t="s">
        <v>33</v>
      </c>
      <c r="L12109" s="72" t="s">
        <v>677</v>
      </c>
      <c r="M12109" s="72" t="s">
        <v>151</v>
      </c>
    </row>
    <row r="12110" spans="2:13" x14ac:dyDescent="0.25">
      <c r="B12110" s="72" t="s">
        <v>143</v>
      </c>
      <c r="C12110" s="72" t="s">
        <v>144</v>
      </c>
      <c r="D12110" s="72" t="s">
        <v>12</v>
      </c>
      <c r="E12110" s="72" t="s">
        <v>823</v>
      </c>
      <c r="F12110" s="73">
        <v>153891636</v>
      </c>
      <c r="G12110" s="72" t="s">
        <v>31</v>
      </c>
      <c r="H12110" s="72" t="s">
        <v>15</v>
      </c>
      <c r="I12110" s="72" t="s">
        <v>16</v>
      </c>
      <c r="J12110" s="72" t="s">
        <v>18</v>
      </c>
      <c r="K12110" s="72"/>
      <c r="L12110" s="72"/>
      <c r="M12110" s="72" t="s">
        <v>253</v>
      </c>
    </row>
    <row r="12111" spans="2:13" x14ac:dyDescent="0.25">
      <c r="B12111" s="72" t="s">
        <v>143</v>
      </c>
      <c r="C12111" s="72" t="s">
        <v>144</v>
      </c>
      <c r="D12111" s="72" t="s">
        <v>12</v>
      </c>
      <c r="E12111" s="72" t="s">
        <v>154</v>
      </c>
      <c r="F12111" s="73">
        <v>-386</v>
      </c>
      <c r="G12111" s="72" t="s">
        <v>14</v>
      </c>
      <c r="H12111" s="72" t="s">
        <v>155</v>
      </c>
      <c r="I12111" s="72" t="s">
        <v>16</v>
      </c>
      <c r="J12111" s="72" t="s">
        <v>18</v>
      </c>
      <c r="K12111" s="72" t="s">
        <v>33</v>
      </c>
      <c r="L12111" s="72" t="s">
        <v>353</v>
      </c>
      <c r="M12111" s="72"/>
    </row>
    <row r="12112" spans="2:13" x14ac:dyDescent="0.25">
      <c r="B12112" s="72" t="s">
        <v>143</v>
      </c>
      <c r="C12112" s="72" t="s">
        <v>144</v>
      </c>
      <c r="D12112" s="72" t="s">
        <v>12</v>
      </c>
      <c r="E12112" s="72" t="s">
        <v>152</v>
      </c>
      <c r="F12112" s="73">
        <v>-1529</v>
      </c>
      <c r="G12112" s="72" t="s">
        <v>14</v>
      </c>
      <c r="H12112" s="72" t="s">
        <v>15</v>
      </c>
      <c r="I12112" s="72" t="s">
        <v>16</v>
      </c>
      <c r="J12112" s="72" t="s">
        <v>18</v>
      </c>
      <c r="K12112" s="72" t="s">
        <v>21</v>
      </c>
      <c r="L12112" s="72" t="s">
        <v>260</v>
      </c>
      <c r="M12112" s="72"/>
    </row>
    <row r="12113" spans="2:13" x14ac:dyDescent="0.25">
      <c r="B12113" s="72" t="s">
        <v>143</v>
      </c>
      <c r="C12113" s="72" t="s">
        <v>144</v>
      </c>
      <c r="D12113" s="72" t="s">
        <v>12</v>
      </c>
      <c r="E12113" s="72" t="s">
        <v>282</v>
      </c>
      <c r="F12113" s="73">
        <v>-3670</v>
      </c>
      <c r="G12113" s="72" t="s">
        <v>14</v>
      </c>
      <c r="H12113" s="72" t="s">
        <v>15</v>
      </c>
      <c r="I12113" s="72" t="s">
        <v>16</v>
      </c>
      <c r="J12113" s="72" t="s">
        <v>18</v>
      </c>
      <c r="K12113" s="72" t="s">
        <v>33</v>
      </c>
      <c r="L12113" s="72" t="s">
        <v>218</v>
      </c>
      <c r="M12113" s="72"/>
    </row>
    <row r="12114" spans="2:13" x14ac:dyDescent="0.25">
      <c r="B12114" s="72" t="s">
        <v>143</v>
      </c>
      <c r="C12114" s="72" t="s">
        <v>144</v>
      </c>
      <c r="D12114" s="72" t="s">
        <v>12</v>
      </c>
      <c r="E12114" s="72" t="s">
        <v>154</v>
      </c>
      <c r="F12114" s="73">
        <v>-9217</v>
      </c>
      <c r="G12114" s="72" t="s">
        <v>14</v>
      </c>
      <c r="H12114" s="72" t="s">
        <v>15</v>
      </c>
      <c r="I12114" s="72" t="s">
        <v>16</v>
      </c>
      <c r="J12114" s="72" t="s">
        <v>18</v>
      </c>
      <c r="K12114" s="72" t="s">
        <v>147</v>
      </c>
      <c r="L12114" s="72" t="s">
        <v>158</v>
      </c>
      <c r="M12114" s="72"/>
    </row>
    <row r="12115" spans="2:13" x14ac:dyDescent="0.25">
      <c r="B12115" s="72" t="s">
        <v>143</v>
      </c>
      <c r="C12115" s="72" t="s">
        <v>144</v>
      </c>
      <c r="D12115" s="72" t="s">
        <v>12</v>
      </c>
      <c r="E12115" s="72" t="s">
        <v>219</v>
      </c>
      <c r="F12115" s="73">
        <v>4013</v>
      </c>
      <c r="G12115" s="72" t="s">
        <v>14</v>
      </c>
      <c r="H12115" s="72" t="s">
        <v>155</v>
      </c>
      <c r="I12115" s="72" t="s">
        <v>16</v>
      </c>
      <c r="J12115" s="72" t="s">
        <v>18</v>
      </c>
      <c r="K12115" s="72" t="s">
        <v>33</v>
      </c>
      <c r="L12115" s="72" t="s">
        <v>613</v>
      </c>
      <c r="M12115" s="72"/>
    </row>
    <row r="12116" spans="2:13" x14ac:dyDescent="0.25">
      <c r="B12116" s="72" t="s">
        <v>143</v>
      </c>
      <c r="C12116" s="72" t="s">
        <v>144</v>
      </c>
      <c r="D12116" s="72" t="s">
        <v>12</v>
      </c>
      <c r="E12116" s="72" t="s">
        <v>177</v>
      </c>
      <c r="F12116" s="73">
        <v>2517742</v>
      </c>
      <c r="G12116" s="72" t="s">
        <v>14</v>
      </c>
      <c r="H12116" s="72" t="s">
        <v>155</v>
      </c>
      <c r="I12116" s="72" t="s">
        <v>16</v>
      </c>
      <c r="J12116" s="72" t="s">
        <v>18</v>
      </c>
      <c r="K12116" s="72" t="s">
        <v>33</v>
      </c>
      <c r="L12116" s="72" t="s">
        <v>420</v>
      </c>
      <c r="M12116" s="72"/>
    </row>
    <row r="12117" spans="2:13" x14ac:dyDescent="0.25">
      <c r="B12117" s="72" t="s">
        <v>143</v>
      </c>
      <c r="C12117" s="72" t="s">
        <v>144</v>
      </c>
      <c r="D12117" s="72" t="s">
        <v>12</v>
      </c>
      <c r="E12117" s="72" t="s">
        <v>157</v>
      </c>
      <c r="F12117" s="73">
        <v>187703</v>
      </c>
      <c r="G12117" s="72" t="s">
        <v>14</v>
      </c>
      <c r="H12117" s="72" t="s">
        <v>155</v>
      </c>
      <c r="I12117" s="72" t="s">
        <v>16</v>
      </c>
      <c r="J12117" s="72" t="s">
        <v>18</v>
      </c>
      <c r="K12117" s="72" t="s">
        <v>21</v>
      </c>
      <c r="L12117" s="72" t="s">
        <v>711</v>
      </c>
      <c r="M12117" s="72" t="s">
        <v>203</v>
      </c>
    </row>
    <row r="12118" spans="2:13" x14ac:dyDescent="0.25">
      <c r="B12118" s="72" t="s">
        <v>143</v>
      </c>
      <c r="C12118" s="72" t="s">
        <v>144</v>
      </c>
      <c r="D12118" s="72" t="s">
        <v>12</v>
      </c>
      <c r="E12118" s="72" t="s">
        <v>756</v>
      </c>
      <c r="F12118" s="73">
        <v>286304</v>
      </c>
      <c r="G12118" s="72" t="s">
        <v>14</v>
      </c>
      <c r="H12118" s="72" t="s">
        <v>15</v>
      </c>
      <c r="I12118" s="72" t="s">
        <v>16</v>
      </c>
      <c r="J12118" s="72" t="s">
        <v>18</v>
      </c>
      <c r="K12118" s="72" t="s">
        <v>147</v>
      </c>
      <c r="L12118" s="72" t="s">
        <v>235</v>
      </c>
      <c r="M12118" s="72" t="s">
        <v>797</v>
      </c>
    </row>
    <row r="12119" spans="2:13" x14ac:dyDescent="0.25">
      <c r="B12119" s="72" t="s">
        <v>143</v>
      </c>
      <c r="C12119" s="72" t="s">
        <v>144</v>
      </c>
      <c r="D12119" s="72" t="s">
        <v>12</v>
      </c>
      <c r="E12119" s="72" t="s">
        <v>328</v>
      </c>
      <c r="F12119" s="73">
        <v>231808</v>
      </c>
      <c r="G12119" s="72" t="s">
        <v>14</v>
      </c>
      <c r="H12119" s="72" t="s">
        <v>15</v>
      </c>
      <c r="I12119" s="72" t="s">
        <v>16</v>
      </c>
      <c r="J12119" s="72" t="s">
        <v>18</v>
      </c>
      <c r="K12119" s="72" t="s">
        <v>27</v>
      </c>
      <c r="L12119" s="72" t="s">
        <v>405</v>
      </c>
      <c r="M12119" s="72" t="s">
        <v>203</v>
      </c>
    </row>
    <row r="12120" spans="2:13" x14ac:dyDescent="0.25">
      <c r="B12120" s="72" t="s">
        <v>143</v>
      </c>
      <c r="C12120" s="72" t="s">
        <v>144</v>
      </c>
      <c r="D12120" s="72" t="s">
        <v>12</v>
      </c>
      <c r="E12120" s="72" t="s">
        <v>748</v>
      </c>
      <c r="F12120" s="73">
        <v>29849</v>
      </c>
      <c r="G12120" s="72" t="s">
        <v>14</v>
      </c>
      <c r="H12120" s="72" t="s">
        <v>15</v>
      </c>
      <c r="I12120" s="72" t="s">
        <v>16</v>
      </c>
      <c r="J12120" s="72" t="s">
        <v>18</v>
      </c>
      <c r="K12120" s="72" t="s">
        <v>147</v>
      </c>
      <c r="L12120" s="72" t="s">
        <v>225</v>
      </c>
      <c r="M12120" s="72" t="s">
        <v>522</v>
      </c>
    </row>
    <row r="12121" spans="2:13" x14ac:dyDescent="0.25">
      <c r="B12121" s="72" t="s">
        <v>143</v>
      </c>
      <c r="C12121" s="72" t="s">
        <v>144</v>
      </c>
      <c r="D12121" s="72" t="s">
        <v>12</v>
      </c>
      <c r="E12121" s="72" t="s">
        <v>439</v>
      </c>
      <c r="F12121" s="73">
        <v>11938339</v>
      </c>
      <c r="G12121" s="72" t="s">
        <v>14</v>
      </c>
      <c r="H12121" s="72" t="s">
        <v>15</v>
      </c>
      <c r="I12121" s="72" t="s">
        <v>16</v>
      </c>
      <c r="J12121" s="72" t="s">
        <v>18</v>
      </c>
      <c r="K12121" s="72" t="s">
        <v>27</v>
      </c>
      <c r="L12121" s="72" t="s">
        <v>28</v>
      </c>
      <c r="M12121" s="72"/>
    </row>
    <row r="12122" spans="2:13" x14ac:dyDescent="0.25">
      <c r="B12122" s="72" t="s">
        <v>143</v>
      </c>
      <c r="C12122" s="72" t="s">
        <v>144</v>
      </c>
      <c r="D12122" s="72" t="s">
        <v>12</v>
      </c>
      <c r="E12122" s="72" t="s">
        <v>383</v>
      </c>
      <c r="F12122" s="73">
        <v>136760</v>
      </c>
      <c r="G12122" s="72" t="s">
        <v>14</v>
      </c>
      <c r="H12122" s="72" t="s">
        <v>15</v>
      </c>
      <c r="I12122" s="72" t="s">
        <v>16</v>
      </c>
      <c r="J12122" s="72" t="s">
        <v>18</v>
      </c>
      <c r="K12122" s="72" t="s">
        <v>161</v>
      </c>
      <c r="L12122" s="72" t="s">
        <v>643</v>
      </c>
      <c r="M12122" s="72" t="s">
        <v>384</v>
      </c>
    </row>
    <row r="12123" spans="2:13" x14ac:dyDescent="0.25">
      <c r="B12123" s="72" t="s">
        <v>143</v>
      </c>
      <c r="C12123" s="72" t="s">
        <v>144</v>
      </c>
      <c r="D12123" s="72" t="s">
        <v>12</v>
      </c>
      <c r="E12123" s="72" t="s">
        <v>328</v>
      </c>
      <c r="F12123" s="73">
        <v>911012</v>
      </c>
      <c r="G12123" s="72" t="s">
        <v>14</v>
      </c>
      <c r="H12123" s="72" t="s">
        <v>15</v>
      </c>
      <c r="I12123" s="72" t="s">
        <v>16</v>
      </c>
      <c r="J12123" s="72" t="s">
        <v>18</v>
      </c>
      <c r="K12123" s="72" t="s">
        <v>161</v>
      </c>
      <c r="L12123" s="72" t="s">
        <v>341</v>
      </c>
      <c r="M12123" s="72" t="s">
        <v>322</v>
      </c>
    </row>
    <row r="12124" spans="2:13" x14ac:dyDescent="0.25">
      <c r="B12124" s="72" t="s">
        <v>143</v>
      </c>
      <c r="C12124" s="72" t="s">
        <v>144</v>
      </c>
      <c r="D12124" s="72" t="s">
        <v>12</v>
      </c>
      <c r="E12124" s="72" t="s">
        <v>240</v>
      </c>
      <c r="F12124" s="73">
        <v>-2946</v>
      </c>
      <c r="G12124" s="72" t="s">
        <v>14</v>
      </c>
      <c r="H12124" s="72" t="s">
        <v>155</v>
      </c>
      <c r="I12124" s="72" t="s">
        <v>16</v>
      </c>
      <c r="J12124" s="72" t="s">
        <v>18</v>
      </c>
      <c r="K12124" s="72" t="s">
        <v>33</v>
      </c>
      <c r="L12124" s="72" t="s">
        <v>307</v>
      </c>
      <c r="M12124" s="72"/>
    </row>
    <row r="12125" spans="2:13" x14ac:dyDescent="0.25">
      <c r="B12125" s="72" t="s">
        <v>143</v>
      </c>
      <c r="C12125" s="72" t="s">
        <v>144</v>
      </c>
      <c r="D12125" s="72" t="s">
        <v>12</v>
      </c>
      <c r="E12125" s="72" t="s">
        <v>177</v>
      </c>
      <c r="F12125" s="73">
        <v>173378</v>
      </c>
      <c r="G12125" s="72" t="s">
        <v>14</v>
      </c>
      <c r="H12125" s="72" t="s">
        <v>15</v>
      </c>
      <c r="I12125" s="72" t="s">
        <v>16</v>
      </c>
      <c r="J12125" s="72" t="s">
        <v>18</v>
      </c>
      <c r="K12125" s="72" t="s">
        <v>214</v>
      </c>
      <c r="L12125" s="72" t="s">
        <v>566</v>
      </c>
      <c r="M12125" s="72"/>
    </row>
    <row r="12126" spans="2:13" x14ac:dyDescent="0.25">
      <c r="B12126" s="72" t="s">
        <v>143</v>
      </c>
      <c r="C12126" s="72" t="s">
        <v>144</v>
      </c>
      <c r="D12126" s="72" t="s">
        <v>12</v>
      </c>
      <c r="E12126" s="72" t="s">
        <v>181</v>
      </c>
      <c r="F12126" s="73">
        <v>-51694</v>
      </c>
      <c r="G12126" s="72" t="s">
        <v>14</v>
      </c>
      <c r="H12126" s="72" t="s">
        <v>15</v>
      </c>
      <c r="I12126" s="72" t="s">
        <v>16</v>
      </c>
      <c r="J12126" s="72" t="s">
        <v>18</v>
      </c>
      <c r="K12126" s="72" t="s">
        <v>184</v>
      </c>
      <c r="L12126" s="72" t="s">
        <v>635</v>
      </c>
      <c r="M12126" s="72"/>
    </row>
    <row r="12127" spans="2:13" x14ac:dyDescent="0.25">
      <c r="B12127" s="72" t="s">
        <v>143</v>
      </c>
      <c r="C12127" s="72" t="s">
        <v>144</v>
      </c>
      <c r="D12127" s="72" t="s">
        <v>12</v>
      </c>
      <c r="E12127" s="72" t="s">
        <v>213</v>
      </c>
      <c r="F12127" s="73">
        <v>47841</v>
      </c>
      <c r="G12127" s="72" t="s">
        <v>14</v>
      </c>
      <c r="H12127" s="72" t="s">
        <v>155</v>
      </c>
      <c r="I12127" s="72" t="s">
        <v>16</v>
      </c>
      <c r="J12127" s="72" t="s">
        <v>18</v>
      </c>
      <c r="K12127" s="72" t="s">
        <v>147</v>
      </c>
      <c r="L12127" s="72" t="s">
        <v>520</v>
      </c>
      <c r="M12127" s="72" t="s">
        <v>163</v>
      </c>
    </row>
    <row r="12128" spans="2:13" x14ac:dyDescent="0.25">
      <c r="B12128" s="72" t="s">
        <v>143</v>
      </c>
      <c r="C12128" s="72" t="s">
        <v>144</v>
      </c>
      <c r="D12128" s="72" t="s">
        <v>12</v>
      </c>
      <c r="E12128" s="72" t="s">
        <v>229</v>
      </c>
      <c r="F12128" s="73">
        <v>-44207</v>
      </c>
      <c r="G12128" s="72" t="s">
        <v>14</v>
      </c>
      <c r="H12128" s="72" t="s">
        <v>15</v>
      </c>
      <c r="I12128" s="72" t="s">
        <v>16</v>
      </c>
      <c r="J12128" s="72" t="s">
        <v>18</v>
      </c>
      <c r="K12128" s="72" t="s">
        <v>147</v>
      </c>
      <c r="L12128" s="72" t="s">
        <v>619</v>
      </c>
      <c r="M12128" s="72"/>
    </row>
    <row r="12129" spans="2:13" x14ac:dyDescent="0.25">
      <c r="B12129" s="72" t="s">
        <v>143</v>
      </c>
      <c r="C12129" s="72" t="s">
        <v>144</v>
      </c>
      <c r="D12129" s="72" t="s">
        <v>12</v>
      </c>
      <c r="E12129" s="72" t="s">
        <v>219</v>
      </c>
      <c r="F12129" s="73">
        <v>3275329</v>
      </c>
      <c r="G12129" s="72" t="s">
        <v>14</v>
      </c>
      <c r="H12129" s="72" t="s">
        <v>15</v>
      </c>
      <c r="I12129" s="72" t="s">
        <v>16</v>
      </c>
      <c r="J12129" s="72" t="s">
        <v>18</v>
      </c>
      <c r="K12129" s="72" t="s">
        <v>147</v>
      </c>
      <c r="L12129" s="72" t="s">
        <v>622</v>
      </c>
      <c r="M12129" s="72"/>
    </row>
    <row r="12130" spans="2:13" x14ac:dyDescent="0.25">
      <c r="B12130" s="72" t="s">
        <v>143</v>
      </c>
      <c r="C12130" s="72" t="s">
        <v>144</v>
      </c>
      <c r="D12130" s="72" t="s">
        <v>12</v>
      </c>
      <c r="E12130" s="72" t="s">
        <v>292</v>
      </c>
      <c r="F12130" s="73">
        <v>209357</v>
      </c>
      <c r="G12130" s="72" t="s">
        <v>14</v>
      </c>
      <c r="H12130" s="72" t="s">
        <v>155</v>
      </c>
      <c r="I12130" s="72" t="s">
        <v>16</v>
      </c>
      <c r="J12130" s="72" t="s">
        <v>18</v>
      </c>
      <c r="K12130" s="72" t="s">
        <v>33</v>
      </c>
      <c r="L12130" s="72" t="s">
        <v>228</v>
      </c>
      <c r="M12130" s="72" t="s">
        <v>522</v>
      </c>
    </row>
    <row r="12131" spans="2:13" x14ac:dyDescent="0.25">
      <c r="B12131" s="72" t="s">
        <v>143</v>
      </c>
      <c r="C12131" s="72" t="s">
        <v>144</v>
      </c>
      <c r="D12131" s="72" t="s">
        <v>12</v>
      </c>
      <c r="E12131" s="72" t="s">
        <v>197</v>
      </c>
      <c r="F12131" s="73">
        <v>1081380</v>
      </c>
      <c r="G12131" s="72" t="s">
        <v>14</v>
      </c>
      <c r="H12131" s="72" t="s">
        <v>155</v>
      </c>
      <c r="I12131" s="72" t="s">
        <v>16</v>
      </c>
      <c r="J12131" s="72" t="s">
        <v>18</v>
      </c>
      <c r="K12131" s="72" t="s">
        <v>147</v>
      </c>
      <c r="L12131" s="72" t="s">
        <v>275</v>
      </c>
      <c r="M12131" s="72" t="s">
        <v>248</v>
      </c>
    </row>
    <row r="12132" spans="2:13" x14ac:dyDescent="0.25">
      <c r="B12132" s="72" t="s">
        <v>143</v>
      </c>
      <c r="C12132" s="72" t="s">
        <v>144</v>
      </c>
      <c r="D12132" s="72" t="s">
        <v>12</v>
      </c>
      <c r="E12132" s="72" t="s">
        <v>181</v>
      </c>
      <c r="F12132" s="73">
        <v>-226</v>
      </c>
      <c r="G12132" s="72" t="s">
        <v>14</v>
      </c>
      <c r="H12132" s="72" t="s">
        <v>15</v>
      </c>
      <c r="I12132" s="72" t="s">
        <v>16</v>
      </c>
      <c r="J12132" s="72" t="s">
        <v>18</v>
      </c>
      <c r="K12132" s="72" t="s">
        <v>33</v>
      </c>
      <c r="L12132" s="72" t="s">
        <v>232</v>
      </c>
      <c r="M12132" s="72"/>
    </row>
    <row r="12133" spans="2:13" x14ac:dyDescent="0.25">
      <c r="B12133" s="72" t="s">
        <v>143</v>
      </c>
      <c r="C12133" s="72" t="s">
        <v>144</v>
      </c>
      <c r="D12133" s="72" t="s">
        <v>12</v>
      </c>
      <c r="E12133" s="72" t="s">
        <v>188</v>
      </c>
      <c r="F12133" s="73">
        <v>1378025</v>
      </c>
      <c r="G12133" s="72" t="s">
        <v>14</v>
      </c>
      <c r="H12133" s="72" t="s">
        <v>15</v>
      </c>
      <c r="I12133" s="72" t="s">
        <v>16</v>
      </c>
      <c r="J12133" s="72" t="s">
        <v>18</v>
      </c>
      <c r="K12133" s="72" t="s">
        <v>147</v>
      </c>
      <c r="L12133" s="72" t="s">
        <v>553</v>
      </c>
      <c r="M12133" s="72" t="s">
        <v>191</v>
      </c>
    </row>
    <row r="12134" spans="2:13" x14ac:dyDescent="0.25">
      <c r="B12134" s="72" t="s">
        <v>143</v>
      </c>
      <c r="C12134" s="72" t="s">
        <v>144</v>
      </c>
      <c r="D12134" s="72" t="s">
        <v>12</v>
      </c>
      <c r="E12134" s="72" t="s">
        <v>197</v>
      </c>
      <c r="F12134" s="73">
        <v>5637</v>
      </c>
      <c r="G12134" s="72" t="s">
        <v>14</v>
      </c>
      <c r="H12134" s="72" t="s">
        <v>15</v>
      </c>
      <c r="I12134" s="72" t="s">
        <v>16</v>
      </c>
      <c r="J12134" s="72" t="s">
        <v>18</v>
      </c>
      <c r="K12134" s="72" t="s">
        <v>24</v>
      </c>
      <c r="L12134" s="72" t="s">
        <v>708</v>
      </c>
      <c r="M12134" s="72" t="s">
        <v>163</v>
      </c>
    </row>
    <row r="12135" spans="2:13" x14ac:dyDescent="0.25">
      <c r="B12135" s="72" t="s">
        <v>143</v>
      </c>
      <c r="C12135" s="72" t="s">
        <v>144</v>
      </c>
      <c r="D12135" s="72" t="s">
        <v>12</v>
      </c>
      <c r="E12135" s="72" t="s">
        <v>197</v>
      </c>
      <c r="F12135" s="73">
        <v>713544</v>
      </c>
      <c r="G12135" s="72" t="s">
        <v>14</v>
      </c>
      <c r="H12135" s="72" t="s">
        <v>155</v>
      </c>
      <c r="I12135" s="72" t="s">
        <v>16</v>
      </c>
      <c r="J12135" s="72" t="s">
        <v>18</v>
      </c>
      <c r="K12135" s="72" t="s">
        <v>33</v>
      </c>
      <c r="L12135" s="72" t="s">
        <v>301</v>
      </c>
      <c r="M12135" s="72" t="s">
        <v>151</v>
      </c>
    </row>
    <row r="12136" spans="2:13" x14ac:dyDescent="0.25">
      <c r="B12136" s="72" t="s">
        <v>143</v>
      </c>
      <c r="C12136" s="72" t="s">
        <v>144</v>
      </c>
      <c r="D12136" s="72" t="s">
        <v>12</v>
      </c>
      <c r="E12136" s="72" t="s">
        <v>188</v>
      </c>
      <c r="F12136" s="73">
        <v>141370</v>
      </c>
      <c r="G12136" s="72" t="s">
        <v>14</v>
      </c>
      <c r="H12136" s="72" t="s">
        <v>15</v>
      </c>
      <c r="I12136" s="72" t="s">
        <v>16</v>
      </c>
      <c r="J12136" s="72" t="s">
        <v>18</v>
      </c>
      <c r="K12136" s="72" t="s">
        <v>168</v>
      </c>
      <c r="L12136" s="72" t="s">
        <v>288</v>
      </c>
      <c r="M12136" s="72" t="s">
        <v>163</v>
      </c>
    </row>
    <row r="12137" spans="2:13" x14ac:dyDescent="0.25">
      <c r="B12137" s="72" t="s">
        <v>143</v>
      </c>
      <c r="C12137" s="72" t="s">
        <v>144</v>
      </c>
      <c r="D12137" s="72" t="s">
        <v>12</v>
      </c>
      <c r="E12137" s="72" t="s">
        <v>229</v>
      </c>
      <c r="F12137" s="73">
        <v>-897446</v>
      </c>
      <c r="G12137" s="72" t="s">
        <v>14</v>
      </c>
      <c r="H12137" s="72" t="s">
        <v>15</v>
      </c>
      <c r="I12137" s="72" t="s">
        <v>16</v>
      </c>
      <c r="J12137" s="72" t="s">
        <v>18</v>
      </c>
      <c r="K12137" s="72" t="s">
        <v>184</v>
      </c>
      <c r="L12137" s="72" t="s">
        <v>317</v>
      </c>
      <c r="M12137" s="72"/>
    </row>
    <row r="12138" spans="2:13" x14ac:dyDescent="0.25">
      <c r="B12138" s="72" t="s">
        <v>143</v>
      </c>
      <c r="C12138" s="72" t="s">
        <v>144</v>
      </c>
      <c r="D12138" s="72" t="s">
        <v>12</v>
      </c>
      <c r="E12138" s="72" t="s">
        <v>183</v>
      </c>
      <c r="F12138" s="73">
        <v>9961</v>
      </c>
      <c r="G12138" s="72" t="s">
        <v>14</v>
      </c>
      <c r="H12138" s="72" t="s">
        <v>15</v>
      </c>
      <c r="I12138" s="72" t="s">
        <v>16</v>
      </c>
      <c r="J12138" s="72" t="s">
        <v>18</v>
      </c>
      <c r="K12138" s="72" t="s">
        <v>147</v>
      </c>
      <c r="L12138" s="72" t="s">
        <v>395</v>
      </c>
      <c r="M12138" s="72" t="s">
        <v>163</v>
      </c>
    </row>
    <row r="12139" spans="2:13" x14ac:dyDescent="0.25">
      <c r="B12139" s="72" t="s">
        <v>143</v>
      </c>
      <c r="C12139" s="72" t="s">
        <v>144</v>
      </c>
      <c r="D12139" s="72" t="s">
        <v>12</v>
      </c>
      <c r="E12139" s="72" t="s">
        <v>349</v>
      </c>
      <c r="F12139" s="73">
        <v>841223</v>
      </c>
      <c r="G12139" s="72" t="s">
        <v>14</v>
      </c>
      <c r="H12139" s="72" t="s">
        <v>15</v>
      </c>
      <c r="I12139" s="72" t="s">
        <v>16</v>
      </c>
      <c r="J12139" s="72" t="s">
        <v>18</v>
      </c>
      <c r="K12139" s="72" t="s">
        <v>184</v>
      </c>
      <c r="L12139" s="72" t="s">
        <v>336</v>
      </c>
      <c r="M12139" s="72" t="s">
        <v>159</v>
      </c>
    </row>
    <row r="12140" spans="2:13" x14ac:dyDescent="0.25">
      <c r="B12140" s="72" t="s">
        <v>143</v>
      </c>
      <c r="C12140" s="72" t="s">
        <v>144</v>
      </c>
      <c r="D12140" s="72" t="s">
        <v>12</v>
      </c>
      <c r="E12140" s="72" t="s">
        <v>170</v>
      </c>
      <c r="F12140" s="73">
        <v>33503</v>
      </c>
      <c r="G12140" s="72" t="s">
        <v>14</v>
      </c>
      <c r="H12140" s="72" t="s">
        <v>15</v>
      </c>
      <c r="I12140" s="72" t="s">
        <v>16</v>
      </c>
      <c r="J12140" s="72" t="s">
        <v>18</v>
      </c>
      <c r="K12140" s="72" t="s">
        <v>267</v>
      </c>
      <c r="L12140" s="72" t="s">
        <v>576</v>
      </c>
      <c r="M12140" s="72" t="s">
        <v>172</v>
      </c>
    </row>
    <row r="12141" spans="2:13" x14ac:dyDescent="0.25">
      <c r="B12141" s="72" t="s">
        <v>143</v>
      </c>
      <c r="C12141" s="72" t="s">
        <v>144</v>
      </c>
      <c r="D12141" s="72" t="s">
        <v>12</v>
      </c>
      <c r="E12141" s="72" t="s">
        <v>164</v>
      </c>
      <c r="F12141" s="73">
        <v>-5732</v>
      </c>
      <c r="G12141" s="72" t="s">
        <v>14</v>
      </c>
      <c r="H12141" s="72" t="s">
        <v>155</v>
      </c>
      <c r="I12141" s="72" t="s">
        <v>16</v>
      </c>
      <c r="J12141" s="72" t="s">
        <v>18</v>
      </c>
      <c r="K12141" s="72" t="s">
        <v>33</v>
      </c>
      <c r="L12141" s="72" t="s">
        <v>802</v>
      </c>
      <c r="M12141" s="72"/>
    </row>
    <row r="12142" spans="2:13" x14ac:dyDescent="0.25">
      <c r="B12142" s="72" t="s">
        <v>143</v>
      </c>
      <c r="C12142" s="72" t="s">
        <v>144</v>
      </c>
      <c r="D12142" s="72" t="s">
        <v>12</v>
      </c>
      <c r="E12142" s="72" t="s">
        <v>177</v>
      </c>
      <c r="F12142" s="73">
        <v>113</v>
      </c>
      <c r="G12142" s="72" t="s">
        <v>14</v>
      </c>
      <c r="H12142" s="72" t="s">
        <v>15</v>
      </c>
      <c r="I12142" s="72" t="s">
        <v>16</v>
      </c>
      <c r="J12142" s="72" t="s">
        <v>18</v>
      </c>
      <c r="K12142" s="72" t="s">
        <v>205</v>
      </c>
      <c r="L12142" s="72" t="s">
        <v>460</v>
      </c>
      <c r="M12142" s="72"/>
    </row>
    <row r="12143" spans="2:13" x14ac:dyDescent="0.25">
      <c r="B12143" s="72" t="s">
        <v>143</v>
      </c>
      <c r="C12143" s="72" t="s">
        <v>144</v>
      </c>
      <c r="D12143" s="72" t="s">
        <v>12</v>
      </c>
      <c r="E12143" s="72" t="s">
        <v>229</v>
      </c>
      <c r="F12143" s="73">
        <v>-1962</v>
      </c>
      <c r="G12143" s="72" t="s">
        <v>14</v>
      </c>
      <c r="H12143" s="72" t="s">
        <v>15</v>
      </c>
      <c r="I12143" s="72" t="s">
        <v>16</v>
      </c>
      <c r="J12143" s="72" t="s">
        <v>18</v>
      </c>
      <c r="K12143" s="72" t="s">
        <v>267</v>
      </c>
      <c r="L12143" s="72" t="s">
        <v>342</v>
      </c>
      <c r="M12143" s="72"/>
    </row>
    <row r="12144" spans="2:13" x14ac:dyDescent="0.25">
      <c r="B12144" s="72" t="s">
        <v>143</v>
      </c>
      <c r="C12144" s="72" t="s">
        <v>144</v>
      </c>
      <c r="D12144" s="72" t="s">
        <v>12</v>
      </c>
      <c r="E12144" s="72" t="s">
        <v>160</v>
      </c>
      <c r="F12144" s="73">
        <v>1850</v>
      </c>
      <c r="G12144" s="72" t="s">
        <v>14</v>
      </c>
      <c r="H12144" s="72" t="s">
        <v>15</v>
      </c>
      <c r="I12144" s="72" t="s">
        <v>16</v>
      </c>
      <c r="J12144" s="72" t="s">
        <v>18</v>
      </c>
      <c r="K12144" s="72" t="s">
        <v>205</v>
      </c>
      <c r="L12144" s="72" t="s">
        <v>792</v>
      </c>
      <c r="M12144" s="72" t="s">
        <v>151</v>
      </c>
    </row>
    <row r="12145" spans="2:13" x14ac:dyDescent="0.25">
      <c r="B12145" s="72" t="s">
        <v>143</v>
      </c>
      <c r="C12145" s="72" t="s">
        <v>144</v>
      </c>
      <c r="D12145" s="72" t="s">
        <v>12</v>
      </c>
      <c r="E12145" s="72" t="s">
        <v>219</v>
      </c>
      <c r="F12145" s="73">
        <v>3670</v>
      </c>
      <c r="G12145" s="72" t="s">
        <v>14</v>
      </c>
      <c r="H12145" s="72" t="s">
        <v>15</v>
      </c>
      <c r="I12145" s="72" t="s">
        <v>16</v>
      </c>
      <c r="J12145" s="72" t="s">
        <v>18</v>
      </c>
      <c r="K12145" s="72" t="s">
        <v>33</v>
      </c>
      <c r="L12145" s="72" t="s">
        <v>153</v>
      </c>
      <c r="M12145" s="72"/>
    </row>
    <row r="12146" spans="2:13" x14ac:dyDescent="0.25">
      <c r="B12146" s="72" t="s">
        <v>143</v>
      </c>
      <c r="C12146" s="72" t="s">
        <v>144</v>
      </c>
      <c r="D12146" s="72" t="s">
        <v>12</v>
      </c>
      <c r="E12146" s="72" t="s">
        <v>160</v>
      </c>
      <c r="F12146" s="73">
        <v>3521</v>
      </c>
      <c r="G12146" s="72" t="s">
        <v>14</v>
      </c>
      <c r="H12146" s="72" t="s">
        <v>15</v>
      </c>
      <c r="I12146" s="72" t="s">
        <v>16</v>
      </c>
      <c r="J12146" s="72" t="s">
        <v>18</v>
      </c>
      <c r="K12146" s="72" t="s">
        <v>267</v>
      </c>
      <c r="L12146" s="72" t="s">
        <v>468</v>
      </c>
      <c r="M12146" s="72" t="s">
        <v>191</v>
      </c>
    </row>
    <row r="12147" spans="2:13" x14ac:dyDescent="0.25">
      <c r="B12147" s="72" t="s">
        <v>143</v>
      </c>
      <c r="C12147" s="72" t="s">
        <v>144</v>
      </c>
      <c r="D12147" s="72" t="s">
        <v>12</v>
      </c>
      <c r="E12147" s="72" t="s">
        <v>229</v>
      </c>
      <c r="F12147" s="73">
        <v>-237988</v>
      </c>
      <c r="G12147" s="72" t="s">
        <v>14</v>
      </c>
      <c r="H12147" s="72" t="s">
        <v>155</v>
      </c>
      <c r="I12147" s="72" t="s">
        <v>16</v>
      </c>
      <c r="J12147" s="72" t="s">
        <v>18</v>
      </c>
      <c r="K12147" s="72" t="s">
        <v>33</v>
      </c>
      <c r="L12147" s="72" t="s">
        <v>153</v>
      </c>
      <c r="M12147" s="72"/>
    </row>
    <row r="12148" spans="2:13" x14ac:dyDescent="0.25">
      <c r="B12148" s="72" t="s">
        <v>143</v>
      </c>
      <c r="C12148" s="72" t="s">
        <v>144</v>
      </c>
      <c r="D12148" s="72" t="s">
        <v>12</v>
      </c>
      <c r="E12148" s="72" t="s">
        <v>164</v>
      </c>
      <c r="F12148" s="73">
        <v>-44313</v>
      </c>
      <c r="G12148" s="72" t="s">
        <v>14</v>
      </c>
      <c r="H12148" s="72" t="s">
        <v>15</v>
      </c>
      <c r="I12148" s="72" t="s">
        <v>16</v>
      </c>
      <c r="J12148" s="72" t="s">
        <v>18</v>
      </c>
      <c r="K12148" s="72" t="s">
        <v>33</v>
      </c>
      <c r="L12148" s="72" t="s">
        <v>316</v>
      </c>
      <c r="M12148" s="72"/>
    </row>
    <row r="12149" spans="2:13" x14ac:dyDescent="0.25">
      <c r="B12149" s="72" t="s">
        <v>143</v>
      </c>
      <c r="C12149" s="72" t="s">
        <v>144</v>
      </c>
      <c r="D12149" s="72" t="s">
        <v>12</v>
      </c>
      <c r="E12149" s="72" t="s">
        <v>188</v>
      </c>
      <c r="F12149" s="73">
        <v>455916</v>
      </c>
      <c r="G12149" s="72" t="s">
        <v>14</v>
      </c>
      <c r="H12149" s="72" t="s">
        <v>155</v>
      </c>
      <c r="I12149" s="72" t="s">
        <v>16</v>
      </c>
      <c r="J12149" s="72" t="s">
        <v>18</v>
      </c>
      <c r="K12149" s="72" t="s">
        <v>33</v>
      </c>
      <c r="L12149" s="72" t="s">
        <v>752</v>
      </c>
      <c r="M12149" s="72" t="s">
        <v>248</v>
      </c>
    </row>
    <row r="12150" spans="2:13" x14ac:dyDescent="0.25">
      <c r="B12150" s="72" t="s">
        <v>143</v>
      </c>
      <c r="C12150" s="72" t="s">
        <v>144</v>
      </c>
      <c r="D12150" s="72" t="s">
        <v>12</v>
      </c>
      <c r="E12150" s="72" t="s">
        <v>199</v>
      </c>
      <c r="F12150" s="73">
        <v>4939</v>
      </c>
      <c r="G12150" s="72" t="s">
        <v>14</v>
      </c>
      <c r="H12150" s="72" t="s">
        <v>15</v>
      </c>
      <c r="I12150" s="72" t="s">
        <v>16</v>
      </c>
      <c r="J12150" s="72" t="s">
        <v>18</v>
      </c>
      <c r="K12150" s="72" t="s">
        <v>33</v>
      </c>
      <c r="L12150" s="72" t="s">
        <v>34</v>
      </c>
      <c r="M12150" s="72"/>
    </row>
    <row r="12151" spans="2:13" x14ac:dyDescent="0.25">
      <c r="B12151" s="72" t="s">
        <v>143</v>
      </c>
      <c r="C12151" s="72" t="s">
        <v>144</v>
      </c>
      <c r="D12151" s="72" t="s">
        <v>12</v>
      </c>
      <c r="E12151" s="72" t="s">
        <v>170</v>
      </c>
      <c r="F12151" s="73">
        <v>33258438</v>
      </c>
      <c r="G12151" s="72" t="s">
        <v>14</v>
      </c>
      <c r="H12151" s="72" t="s">
        <v>15</v>
      </c>
      <c r="I12151" s="72" t="s">
        <v>16</v>
      </c>
      <c r="J12151" s="72" t="s">
        <v>18</v>
      </c>
      <c r="K12151" s="72" t="s">
        <v>27</v>
      </c>
      <c r="L12151" s="72" t="s">
        <v>28</v>
      </c>
      <c r="M12151" s="72" t="s">
        <v>163</v>
      </c>
    </row>
    <row r="12152" spans="2:13" x14ac:dyDescent="0.25">
      <c r="B12152" s="72" t="s">
        <v>143</v>
      </c>
      <c r="C12152" s="72" t="s">
        <v>144</v>
      </c>
      <c r="D12152" s="72" t="s">
        <v>12</v>
      </c>
      <c r="E12152" s="72" t="s">
        <v>181</v>
      </c>
      <c r="F12152" s="73">
        <v>-145</v>
      </c>
      <c r="G12152" s="72" t="s">
        <v>14</v>
      </c>
      <c r="H12152" s="72" t="s">
        <v>155</v>
      </c>
      <c r="I12152" s="72" t="s">
        <v>16</v>
      </c>
      <c r="J12152" s="72" t="s">
        <v>18</v>
      </c>
      <c r="K12152" s="72" t="s">
        <v>147</v>
      </c>
      <c r="L12152" s="72" t="s">
        <v>247</v>
      </c>
      <c r="M12152" s="72"/>
    </row>
    <row r="12153" spans="2:13" x14ac:dyDescent="0.25">
      <c r="B12153" s="72" t="s">
        <v>143</v>
      </c>
      <c r="C12153" s="72" t="s">
        <v>144</v>
      </c>
      <c r="D12153" s="72" t="s">
        <v>12</v>
      </c>
      <c r="E12153" s="72" t="s">
        <v>188</v>
      </c>
      <c r="F12153" s="73">
        <v>6131876</v>
      </c>
      <c r="G12153" s="72" t="s">
        <v>14</v>
      </c>
      <c r="H12153" s="72" t="s">
        <v>155</v>
      </c>
      <c r="I12153" s="72" t="s">
        <v>16</v>
      </c>
      <c r="J12153" s="72" t="s">
        <v>18</v>
      </c>
      <c r="K12153" s="72" t="s">
        <v>303</v>
      </c>
      <c r="L12153" s="72" t="s">
        <v>495</v>
      </c>
      <c r="M12153" s="72" t="s">
        <v>151</v>
      </c>
    </row>
    <row r="12154" spans="2:13" x14ac:dyDescent="0.25">
      <c r="B12154" s="72" t="s">
        <v>143</v>
      </c>
      <c r="C12154" s="72" t="s">
        <v>144</v>
      </c>
      <c r="D12154" s="72" t="s">
        <v>12</v>
      </c>
      <c r="E12154" s="72" t="s">
        <v>197</v>
      </c>
      <c r="F12154" s="73">
        <v>430307</v>
      </c>
      <c r="G12154" s="72" t="s">
        <v>14</v>
      </c>
      <c r="H12154" s="72" t="s">
        <v>155</v>
      </c>
      <c r="I12154" s="72" t="s">
        <v>16</v>
      </c>
      <c r="J12154" s="72" t="s">
        <v>18</v>
      </c>
      <c r="K12154" s="72" t="s">
        <v>33</v>
      </c>
      <c r="L12154" s="72" t="s">
        <v>232</v>
      </c>
      <c r="M12154" s="72" t="s">
        <v>163</v>
      </c>
    </row>
    <row r="12155" spans="2:13" x14ac:dyDescent="0.25">
      <c r="B12155" s="72" t="s">
        <v>143</v>
      </c>
      <c r="C12155" s="72" t="s">
        <v>144</v>
      </c>
      <c r="D12155" s="72" t="s">
        <v>12</v>
      </c>
      <c r="E12155" s="72" t="s">
        <v>152</v>
      </c>
      <c r="F12155" s="73">
        <v>-4</v>
      </c>
      <c r="G12155" s="72" t="s">
        <v>14</v>
      </c>
      <c r="H12155" s="72" t="s">
        <v>15</v>
      </c>
      <c r="I12155" s="72" t="s">
        <v>16</v>
      </c>
      <c r="J12155" s="72" t="s">
        <v>371</v>
      </c>
      <c r="K12155" s="72" t="s">
        <v>24</v>
      </c>
      <c r="L12155" s="72" t="s">
        <v>513</v>
      </c>
      <c r="M12155" s="72"/>
    </row>
    <row r="12156" spans="2:13" x14ac:dyDescent="0.25">
      <c r="B12156" s="72" t="s">
        <v>143</v>
      </c>
      <c r="C12156" s="72" t="s">
        <v>144</v>
      </c>
      <c r="D12156" s="72" t="s">
        <v>12</v>
      </c>
      <c r="E12156" s="72" t="s">
        <v>164</v>
      </c>
      <c r="F12156" s="73">
        <v>-29997</v>
      </c>
      <c r="G12156" s="72" t="s">
        <v>14</v>
      </c>
      <c r="H12156" s="72" t="s">
        <v>155</v>
      </c>
      <c r="I12156" s="72" t="s">
        <v>16</v>
      </c>
      <c r="J12156" s="72" t="s">
        <v>18</v>
      </c>
      <c r="K12156" s="72" t="s">
        <v>33</v>
      </c>
      <c r="L12156" s="72" t="s">
        <v>436</v>
      </c>
      <c r="M12156" s="72"/>
    </row>
    <row r="12157" spans="2:13" x14ac:dyDescent="0.25">
      <c r="B12157" s="72" t="s">
        <v>143</v>
      </c>
      <c r="C12157" s="72" t="s">
        <v>144</v>
      </c>
      <c r="D12157" s="72" t="s">
        <v>12</v>
      </c>
      <c r="E12157" s="72" t="s">
        <v>219</v>
      </c>
      <c r="F12157" s="73">
        <v>36356</v>
      </c>
      <c r="G12157" s="72" t="s">
        <v>14</v>
      </c>
      <c r="H12157" s="72" t="s">
        <v>15</v>
      </c>
      <c r="I12157" s="72" t="s">
        <v>16</v>
      </c>
      <c r="J12157" s="72" t="s">
        <v>18</v>
      </c>
      <c r="K12157" s="72" t="s">
        <v>33</v>
      </c>
      <c r="L12157" s="72" t="s">
        <v>323</v>
      </c>
      <c r="M12157" s="72"/>
    </row>
    <row r="12158" spans="2:13" x14ac:dyDescent="0.25">
      <c r="B12158" s="72" t="s">
        <v>143</v>
      </c>
      <c r="C12158" s="72" t="s">
        <v>144</v>
      </c>
      <c r="D12158" s="72" t="s">
        <v>12</v>
      </c>
      <c r="E12158" s="72" t="s">
        <v>292</v>
      </c>
      <c r="F12158" s="73">
        <v>230929</v>
      </c>
      <c r="G12158" s="72" t="s">
        <v>14</v>
      </c>
      <c r="H12158" s="72" t="s">
        <v>155</v>
      </c>
      <c r="I12158" s="72" t="s">
        <v>16</v>
      </c>
      <c r="J12158" s="72" t="s">
        <v>18</v>
      </c>
      <c r="K12158" s="72" t="s">
        <v>33</v>
      </c>
      <c r="L12158" s="72" t="s">
        <v>316</v>
      </c>
      <c r="M12158" s="72" t="s">
        <v>384</v>
      </c>
    </row>
    <row r="12159" spans="2:13" x14ac:dyDescent="0.25">
      <c r="B12159" s="72" t="s">
        <v>143</v>
      </c>
      <c r="C12159" s="72" t="s">
        <v>144</v>
      </c>
      <c r="D12159" s="72" t="s">
        <v>12</v>
      </c>
      <c r="E12159" s="72" t="s">
        <v>282</v>
      </c>
      <c r="F12159" s="73">
        <v>-25</v>
      </c>
      <c r="G12159" s="72" t="s">
        <v>14</v>
      </c>
      <c r="H12159" s="72" t="s">
        <v>155</v>
      </c>
      <c r="I12159" s="72" t="s">
        <v>16</v>
      </c>
      <c r="J12159" s="72" t="s">
        <v>18</v>
      </c>
      <c r="K12159" s="72" t="s">
        <v>33</v>
      </c>
      <c r="L12159" s="72" t="s">
        <v>409</v>
      </c>
      <c r="M12159" s="72"/>
    </row>
    <row r="12160" spans="2:13" x14ac:dyDescent="0.25">
      <c r="B12160" s="72" t="s">
        <v>143</v>
      </c>
      <c r="C12160" s="72" t="s">
        <v>144</v>
      </c>
      <c r="D12160" s="72" t="s">
        <v>12</v>
      </c>
      <c r="E12160" s="72" t="s">
        <v>160</v>
      </c>
      <c r="F12160" s="73">
        <v>69693</v>
      </c>
      <c r="G12160" s="72" t="s">
        <v>14</v>
      </c>
      <c r="H12160" s="72" t="s">
        <v>155</v>
      </c>
      <c r="I12160" s="72" t="s">
        <v>16</v>
      </c>
      <c r="J12160" s="72" t="s">
        <v>18</v>
      </c>
      <c r="K12160" s="72" t="s">
        <v>33</v>
      </c>
      <c r="L12160" s="72" t="s">
        <v>284</v>
      </c>
      <c r="M12160" s="72" t="s">
        <v>191</v>
      </c>
    </row>
    <row r="12161" spans="2:13" x14ac:dyDescent="0.25">
      <c r="B12161" s="72" t="s">
        <v>143</v>
      </c>
      <c r="C12161" s="72" t="s">
        <v>144</v>
      </c>
      <c r="D12161" s="72" t="s">
        <v>12</v>
      </c>
      <c r="E12161" s="72" t="s">
        <v>183</v>
      </c>
      <c r="F12161" s="73">
        <v>22555</v>
      </c>
      <c r="G12161" s="72" t="s">
        <v>14</v>
      </c>
      <c r="H12161" s="72" t="s">
        <v>155</v>
      </c>
      <c r="I12161" s="72" t="s">
        <v>16</v>
      </c>
      <c r="J12161" s="72" t="s">
        <v>18</v>
      </c>
      <c r="K12161" s="72" t="s">
        <v>33</v>
      </c>
      <c r="L12161" s="72" t="s">
        <v>526</v>
      </c>
      <c r="M12161" s="72" t="s">
        <v>248</v>
      </c>
    </row>
    <row r="12162" spans="2:13" x14ac:dyDescent="0.25">
      <c r="B12162" s="72" t="s">
        <v>143</v>
      </c>
      <c r="C12162" s="72" t="s">
        <v>144</v>
      </c>
      <c r="D12162" s="72" t="s">
        <v>12</v>
      </c>
      <c r="E12162" s="72" t="s">
        <v>183</v>
      </c>
      <c r="F12162" s="73">
        <v>144242</v>
      </c>
      <c r="G12162" s="72" t="s">
        <v>14</v>
      </c>
      <c r="H12162" s="72" t="s">
        <v>15</v>
      </c>
      <c r="I12162" s="72" t="s">
        <v>16</v>
      </c>
      <c r="J12162" s="72" t="s">
        <v>18</v>
      </c>
      <c r="K12162" s="72" t="s">
        <v>24</v>
      </c>
      <c r="L12162" s="72" t="s">
        <v>586</v>
      </c>
      <c r="M12162" s="72" t="s">
        <v>248</v>
      </c>
    </row>
    <row r="12163" spans="2:13" x14ac:dyDescent="0.25">
      <c r="B12163" s="72" t="s">
        <v>143</v>
      </c>
      <c r="C12163" s="72" t="s">
        <v>144</v>
      </c>
      <c r="D12163" s="72" t="s">
        <v>12</v>
      </c>
      <c r="E12163" s="72" t="s">
        <v>177</v>
      </c>
      <c r="F12163" s="73">
        <v>122274</v>
      </c>
      <c r="G12163" s="72" t="s">
        <v>14</v>
      </c>
      <c r="H12163" s="72" t="s">
        <v>155</v>
      </c>
      <c r="I12163" s="72" t="s">
        <v>16</v>
      </c>
      <c r="J12163" s="72" t="s">
        <v>18</v>
      </c>
      <c r="K12163" s="72" t="s">
        <v>33</v>
      </c>
      <c r="L12163" s="72" t="s">
        <v>693</v>
      </c>
      <c r="M12163" s="72"/>
    </row>
    <row r="12164" spans="2:13" x14ac:dyDescent="0.25">
      <c r="B12164" s="72" t="s">
        <v>143</v>
      </c>
      <c r="C12164" s="72" t="s">
        <v>144</v>
      </c>
      <c r="D12164" s="72" t="s">
        <v>12</v>
      </c>
      <c r="E12164" s="72" t="s">
        <v>229</v>
      </c>
      <c r="F12164" s="73">
        <v>-1591</v>
      </c>
      <c r="G12164" s="72" t="s">
        <v>14</v>
      </c>
      <c r="H12164" s="72" t="s">
        <v>15</v>
      </c>
      <c r="I12164" s="72" t="s">
        <v>16</v>
      </c>
      <c r="J12164" s="72" t="s">
        <v>18</v>
      </c>
      <c r="K12164" s="72" t="s">
        <v>161</v>
      </c>
      <c r="L12164" s="72" t="s">
        <v>434</v>
      </c>
      <c r="M12164" s="72"/>
    </row>
    <row r="12165" spans="2:13" x14ac:dyDescent="0.25">
      <c r="B12165" s="72" t="s">
        <v>143</v>
      </c>
      <c r="C12165" s="72" t="s">
        <v>144</v>
      </c>
      <c r="D12165" s="72" t="s">
        <v>12</v>
      </c>
      <c r="E12165" s="72" t="s">
        <v>177</v>
      </c>
      <c r="F12165" s="73">
        <v>380</v>
      </c>
      <c r="G12165" s="72" t="s">
        <v>14</v>
      </c>
      <c r="H12165" s="72" t="s">
        <v>15</v>
      </c>
      <c r="I12165" s="72" t="s">
        <v>136</v>
      </c>
      <c r="J12165" s="72" t="s">
        <v>18</v>
      </c>
      <c r="K12165" s="72" t="s">
        <v>27</v>
      </c>
      <c r="L12165" s="72" t="s">
        <v>572</v>
      </c>
      <c r="M12165" s="72"/>
    </row>
    <row r="12166" spans="2:13" x14ac:dyDescent="0.25">
      <c r="B12166" s="72" t="s">
        <v>143</v>
      </c>
      <c r="C12166" s="72" t="s">
        <v>144</v>
      </c>
      <c r="D12166" s="72" t="s">
        <v>12</v>
      </c>
      <c r="E12166" s="72" t="s">
        <v>219</v>
      </c>
      <c r="F12166" s="73">
        <v>311942</v>
      </c>
      <c r="G12166" s="72" t="s">
        <v>14</v>
      </c>
      <c r="H12166" s="72" t="s">
        <v>15</v>
      </c>
      <c r="I12166" s="72" t="s">
        <v>16</v>
      </c>
      <c r="J12166" s="72" t="s">
        <v>18</v>
      </c>
      <c r="K12166" s="72" t="s">
        <v>33</v>
      </c>
      <c r="L12166" s="72" t="s">
        <v>551</v>
      </c>
      <c r="M12166" s="72"/>
    </row>
    <row r="12167" spans="2:13" x14ac:dyDescent="0.25">
      <c r="B12167" s="72" t="s">
        <v>143</v>
      </c>
      <c r="C12167" s="72" t="s">
        <v>144</v>
      </c>
      <c r="D12167" s="72" t="s">
        <v>12</v>
      </c>
      <c r="E12167" s="72" t="s">
        <v>237</v>
      </c>
      <c r="F12167" s="73">
        <v>172848</v>
      </c>
      <c r="G12167" s="72" t="s">
        <v>14</v>
      </c>
      <c r="H12167" s="72" t="s">
        <v>155</v>
      </c>
      <c r="I12167" s="72" t="s">
        <v>16</v>
      </c>
      <c r="J12167" s="72" t="s">
        <v>18</v>
      </c>
      <c r="K12167" s="72" t="s">
        <v>33</v>
      </c>
      <c r="L12167" s="72" t="s">
        <v>516</v>
      </c>
      <c r="M12167" s="72" t="s">
        <v>191</v>
      </c>
    </row>
    <row r="12168" spans="2:13" x14ac:dyDescent="0.25">
      <c r="B12168" s="72" t="s">
        <v>143</v>
      </c>
      <c r="C12168" s="72" t="s">
        <v>144</v>
      </c>
      <c r="D12168" s="72" t="s">
        <v>12</v>
      </c>
      <c r="E12168" s="72" t="s">
        <v>240</v>
      </c>
      <c r="F12168" s="73">
        <v>-4989</v>
      </c>
      <c r="G12168" s="72" t="s">
        <v>14</v>
      </c>
      <c r="H12168" s="72" t="s">
        <v>15</v>
      </c>
      <c r="I12168" s="72" t="s">
        <v>16</v>
      </c>
      <c r="J12168" s="72" t="s">
        <v>18</v>
      </c>
      <c r="K12168" s="72" t="s">
        <v>147</v>
      </c>
      <c r="L12168" s="72" t="s">
        <v>310</v>
      </c>
      <c r="M12168" s="72"/>
    </row>
    <row r="12169" spans="2:13" x14ac:dyDescent="0.25">
      <c r="B12169" s="72" t="s">
        <v>143</v>
      </c>
      <c r="C12169" s="72" t="s">
        <v>144</v>
      </c>
      <c r="D12169" s="72" t="s">
        <v>12</v>
      </c>
      <c r="E12169" s="72" t="s">
        <v>349</v>
      </c>
      <c r="F12169" s="73">
        <v>400192</v>
      </c>
      <c r="G12169" s="72" t="s">
        <v>14</v>
      </c>
      <c r="H12169" s="72" t="s">
        <v>15</v>
      </c>
      <c r="I12169" s="72" t="s">
        <v>16</v>
      </c>
      <c r="J12169" s="72" t="s">
        <v>18</v>
      </c>
      <c r="K12169" s="72" t="s">
        <v>33</v>
      </c>
      <c r="L12169" s="72" t="s">
        <v>316</v>
      </c>
      <c r="M12169" s="72" t="s">
        <v>203</v>
      </c>
    </row>
    <row r="12170" spans="2:13" x14ac:dyDescent="0.25">
      <c r="B12170" s="72" t="s">
        <v>143</v>
      </c>
      <c r="C12170" s="72" t="s">
        <v>144</v>
      </c>
      <c r="D12170" s="72" t="s">
        <v>12</v>
      </c>
      <c r="E12170" s="72" t="s">
        <v>219</v>
      </c>
      <c r="F12170" s="73">
        <v>3322</v>
      </c>
      <c r="G12170" s="72" t="s">
        <v>14</v>
      </c>
      <c r="H12170" s="72" t="s">
        <v>15</v>
      </c>
      <c r="I12170" s="72" t="s">
        <v>136</v>
      </c>
      <c r="J12170" s="72" t="s">
        <v>18</v>
      </c>
      <c r="K12170" s="72" t="s">
        <v>147</v>
      </c>
      <c r="L12170" s="72" t="s">
        <v>511</v>
      </c>
      <c r="M12170" s="72"/>
    </row>
    <row r="12171" spans="2:13" x14ac:dyDescent="0.25">
      <c r="B12171" s="72" t="s">
        <v>143</v>
      </c>
      <c r="C12171" s="72" t="s">
        <v>144</v>
      </c>
      <c r="D12171" s="72" t="s">
        <v>12</v>
      </c>
      <c r="E12171" s="72" t="s">
        <v>199</v>
      </c>
      <c r="F12171" s="73">
        <v>163</v>
      </c>
      <c r="G12171" s="72" t="s">
        <v>14</v>
      </c>
      <c r="H12171" s="72" t="s">
        <v>155</v>
      </c>
      <c r="I12171" s="72" t="s">
        <v>16</v>
      </c>
      <c r="J12171" s="72" t="s">
        <v>18</v>
      </c>
      <c r="K12171" s="72" t="s">
        <v>267</v>
      </c>
      <c r="L12171" s="72" t="s">
        <v>660</v>
      </c>
      <c r="M12171" s="72"/>
    </row>
    <row r="12172" spans="2:13" x14ac:dyDescent="0.25">
      <c r="B12172" s="72" t="s">
        <v>143</v>
      </c>
      <c r="C12172" s="72" t="s">
        <v>144</v>
      </c>
      <c r="D12172" s="72" t="s">
        <v>12</v>
      </c>
      <c r="E12172" s="72" t="s">
        <v>349</v>
      </c>
      <c r="F12172" s="73">
        <v>279276</v>
      </c>
      <c r="G12172" s="72" t="s">
        <v>14</v>
      </c>
      <c r="H12172" s="72" t="s">
        <v>15</v>
      </c>
      <c r="I12172" s="72" t="s">
        <v>16</v>
      </c>
      <c r="J12172" s="72" t="s">
        <v>18</v>
      </c>
      <c r="K12172" s="72" t="s">
        <v>147</v>
      </c>
      <c r="L12172" s="72" t="s">
        <v>378</v>
      </c>
      <c r="M12172" s="72" t="s">
        <v>322</v>
      </c>
    </row>
    <row r="12173" spans="2:13" x14ac:dyDescent="0.25">
      <c r="B12173" s="72" t="s">
        <v>143</v>
      </c>
      <c r="C12173" s="72" t="s">
        <v>144</v>
      </c>
      <c r="D12173" s="72" t="s">
        <v>12</v>
      </c>
      <c r="E12173" s="72" t="s">
        <v>219</v>
      </c>
      <c r="F12173" s="73">
        <v>6909</v>
      </c>
      <c r="G12173" s="72" t="s">
        <v>14</v>
      </c>
      <c r="H12173" s="72" t="s">
        <v>15</v>
      </c>
      <c r="I12173" s="72" t="s">
        <v>16</v>
      </c>
      <c r="J12173" s="72" t="s">
        <v>18</v>
      </c>
      <c r="K12173" s="72" t="s">
        <v>161</v>
      </c>
      <c r="L12173" s="72" t="s">
        <v>582</v>
      </c>
      <c r="M12173" s="72"/>
    </row>
    <row r="12174" spans="2:13" x14ac:dyDescent="0.25">
      <c r="B12174" s="72" t="s">
        <v>143</v>
      </c>
      <c r="C12174" s="72" t="s">
        <v>144</v>
      </c>
      <c r="D12174" s="72" t="s">
        <v>12</v>
      </c>
      <c r="E12174" s="72" t="s">
        <v>219</v>
      </c>
      <c r="F12174" s="73">
        <v>28266</v>
      </c>
      <c r="G12174" s="72" t="s">
        <v>14</v>
      </c>
      <c r="H12174" s="72" t="s">
        <v>15</v>
      </c>
      <c r="I12174" s="72" t="s">
        <v>16</v>
      </c>
      <c r="J12174" s="72" t="s">
        <v>18</v>
      </c>
      <c r="K12174" s="72" t="s">
        <v>33</v>
      </c>
      <c r="L12174" s="72" t="s">
        <v>430</v>
      </c>
      <c r="M12174" s="72"/>
    </row>
    <row r="12175" spans="2:13" x14ac:dyDescent="0.25">
      <c r="B12175" s="72" t="s">
        <v>143</v>
      </c>
      <c r="C12175" s="72" t="s">
        <v>144</v>
      </c>
      <c r="D12175" s="72" t="s">
        <v>12</v>
      </c>
      <c r="E12175" s="72" t="s">
        <v>160</v>
      </c>
      <c r="F12175" s="73">
        <v>176458</v>
      </c>
      <c r="G12175" s="72" t="s">
        <v>14</v>
      </c>
      <c r="H12175" s="72" t="s">
        <v>15</v>
      </c>
      <c r="I12175" s="72" t="s">
        <v>16</v>
      </c>
      <c r="J12175" s="72" t="s">
        <v>18</v>
      </c>
      <c r="K12175" s="72" t="s">
        <v>147</v>
      </c>
      <c r="L12175" s="72" t="s">
        <v>433</v>
      </c>
      <c r="M12175" s="72" t="s">
        <v>248</v>
      </c>
    </row>
    <row r="12176" spans="2:13" x14ac:dyDescent="0.25">
      <c r="B12176" s="72" t="s">
        <v>143</v>
      </c>
      <c r="C12176" s="72" t="s">
        <v>144</v>
      </c>
      <c r="D12176" s="72" t="s">
        <v>12</v>
      </c>
      <c r="E12176" s="72" t="s">
        <v>229</v>
      </c>
      <c r="F12176" s="73">
        <v>-1173</v>
      </c>
      <c r="G12176" s="72" t="s">
        <v>14</v>
      </c>
      <c r="H12176" s="72" t="s">
        <v>155</v>
      </c>
      <c r="I12176" s="72" t="s">
        <v>16</v>
      </c>
      <c r="J12176" s="72" t="s">
        <v>18</v>
      </c>
      <c r="K12176" s="72" t="s">
        <v>33</v>
      </c>
      <c r="L12176" s="72" t="s">
        <v>835</v>
      </c>
      <c r="M12176" s="72"/>
    </row>
    <row r="12177" spans="2:13" x14ac:dyDescent="0.25">
      <c r="B12177" s="72" t="s">
        <v>143</v>
      </c>
      <c r="C12177" s="72" t="s">
        <v>144</v>
      </c>
      <c r="D12177" s="72" t="s">
        <v>12</v>
      </c>
      <c r="E12177" s="72" t="s">
        <v>219</v>
      </c>
      <c r="F12177" s="73">
        <v>2156</v>
      </c>
      <c r="G12177" s="72" t="s">
        <v>14</v>
      </c>
      <c r="H12177" s="72" t="s">
        <v>15</v>
      </c>
      <c r="I12177" s="72" t="s">
        <v>16</v>
      </c>
      <c r="J12177" s="72" t="s">
        <v>18</v>
      </c>
      <c r="K12177" s="72" t="s">
        <v>33</v>
      </c>
      <c r="L12177" s="72" t="s">
        <v>453</v>
      </c>
      <c r="M12177" s="72"/>
    </row>
    <row r="12178" spans="2:13" x14ac:dyDescent="0.25">
      <c r="B12178" s="72" t="s">
        <v>143</v>
      </c>
      <c r="C12178" s="72" t="s">
        <v>144</v>
      </c>
      <c r="D12178" s="72" t="s">
        <v>12</v>
      </c>
      <c r="E12178" s="72" t="s">
        <v>229</v>
      </c>
      <c r="F12178" s="73">
        <v>-149</v>
      </c>
      <c r="G12178" s="72" t="s">
        <v>14</v>
      </c>
      <c r="H12178" s="72" t="s">
        <v>15</v>
      </c>
      <c r="I12178" s="72" t="s">
        <v>16</v>
      </c>
      <c r="J12178" s="72" t="s">
        <v>18</v>
      </c>
      <c r="K12178" s="72" t="s">
        <v>33</v>
      </c>
      <c r="L12178" s="72" t="s">
        <v>176</v>
      </c>
      <c r="M12178" s="72"/>
    </row>
    <row r="12179" spans="2:13" x14ac:dyDescent="0.25">
      <c r="B12179" s="72" t="s">
        <v>143</v>
      </c>
      <c r="C12179" s="72" t="s">
        <v>144</v>
      </c>
      <c r="D12179" s="72" t="s">
        <v>12</v>
      </c>
      <c r="E12179" s="72" t="s">
        <v>229</v>
      </c>
      <c r="F12179" s="73">
        <v>-720</v>
      </c>
      <c r="G12179" s="72" t="s">
        <v>14</v>
      </c>
      <c r="H12179" s="72" t="s">
        <v>15</v>
      </c>
      <c r="I12179" s="72" t="s">
        <v>16</v>
      </c>
      <c r="J12179" s="72" t="s">
        <v>18</v>
      </c>
      <c r="K12179" s="72" t="s">
        <v>33</v>
      </c>
      <c r="L12179" s="72" t="s">
        <v>510</v>
      </c>
      <c r="M12179" s="72"/>
    </row>
    <row r="12180" spans="2:13" x14ac:dyDescent="0.25">
      <c r="B12180" s="72" t="s">
        <v>143</v>
      </c>
      <c r="C12180" s="72" t="s">
        <v>144</v>
      </c>
      <c r="D12180" s="72" t="s">
        <v>12</v>
      </c>
      <c r="E12180" s="72" t="s">
        <v>213</v>
      </c>
      <c r="F12180" s="73">
        <v>139727</v>
      </c>
      <c r="G12180" s="72" t="s">
        <v>14</v>
      </c>
      <c r="H12180" s="72" t="s">
        <v>15</v>
      </c>
      <c r="I12180" s="72" t="s">
        <v>16</v>
      </c>
      <c r="J12180" s="72" t="s">
        <v>18</v>
      </c>
      <c r="K12180" s="72" t="s">
        <v>214</v>
      </c>
      <c r="L12180" s="72" t="s">
        <v>234</v>
      </c>
      <c r="M12180" s="72" t="s">
        <v>172</v>
      </c>
    </row>
    <row r="12181" spans="2:13" x14ac:dyDescent="0.25">
      <c r="B12181" s="72" t="s">
        <v>143</v>
      </c>
      <c r="C12181" s="72" t="s">
        <v>144</v>
      </c>
      <c r="D12181" s="72" t="s">
        <v>12</v>
      </c>
      <c r="E12181" s="72" t="s">
        <v>213</v>
      </c>
      <c r="F12181" s="73">
        <v>13664</v>
      </c>
      <c r="G12181" s="72" t="s">
        <v>14</v>
      </c>
      <c r="H12181" s="72" t="s">
        <v>15</v>
      </c>
      <c r="I12181" s="72" t="s">
        <v>16</v>
      </c>
      <c r="J12181" s="72" t="s">
        <v>18</v>
      </c>
      <c r="K12181" s="72" t="s">
        <v>21</v>
      </c>
      <c r="L12181" s="72" t="s">
        <v>515</v>
      </c>
      <c r="M12181" s="72" t="s">
        <v>172</v>
      </c>
    </row>
    <row r="12182" spans="2:13" x14ac:dyDescent="0.25">
      <c r="B12182" s="72" t="s">
        <v>143</v>
      </c>
      <c r="C12182" s="72" t="s">
        <v>144</v>
      </c>
      <c r="D12182" s="72" t="s">
        <v>12</v>
      </c>
      <c r="E12182" s="72" t="s">
        <v>199</v>
      </c>
      <c r="F12182" s="73">
        <v>384</v>
      </c>
      <c r="G12182" s="72" t="s">
        <v>14</v>
      </c>
      <c r="H12182" s="72" t="s">
        <v>15</v>
      </c>
      <c r="I12182" s="72" t="s">
        <v>16</v>
      </c>
      <c r="J12182" s="72" t="s">
        <v>18</v>
      </c>
      <c r="K12182" s="72" t="s">
        <v>33</v>
      </c>
      <c r="L12182" s="72" t="s">
        <v>597</v>
      </c>
      <c r="M12182" s="72"/>
    </row>
    <row r="12183" spans="2:13" x14ac:dyDescent="0.25">
      <c r="B12183" s="72" t="s">
        <v>143</v>
      </c>
      <c r="C12183" s="72" t="s">
        <v>144</v>
      </c>
      <c r="D12183" s="72" t="s">
        <v>12</v>
      </c>
      <c r="E12183" s="72" t="s">
        <v>244</v>
      </c>
      <c r="F12183" s="73">
        <v>7655980</v>
      </c>
      <c r="G12183" s="72" t="s">
        <v>14</v>
      </c>
      <c r="H12183" s="72" t="s">
        <v>15</v>
      </c>
      <c r="I12183" s="72" t="s">
        <v>16</v>
      </c>
      <c r="J12183" s="72" t="s">
        <v>18</v>
      </c>
      <c r="K12183" s="72" t="s">
        <v>21</v>
      </c>
      <c r="L12183" s="72" t="s">
        <v>457</v>
      </c>
      <c r="M12183" s="72" t="s">
        <v>191</v>
      </c>
    </row>
    <row r="12184" spans="2:13" x14ac:dyDescent="0.25">
      <c r="B12184" s="72" t="s">
        <v>143</v>
      </c>
      <c r="C12184" s="72" t="s">
        <v>144</v>
      </c>
      <c r="D12184" s="72" t="s">
        <v>12</v>
      </c>
      <c r="E12184" s="72" t="s">
        <v>229</v>
      </c>
      <c r="F12184" s="73">
        <v>-38</v>
      </c>
      <c r="G12184" s="72" t="s">
        <v>14</v>
      </c>
      <c r="H12184" s="72" t="s">
        <v>15</v>
      </c>
      <c r="I12184" s="72" t="s">
        <v>136</v>
      </c>
      <c r="J12184" s="72" t="s">
        <v>18</v>
      </c>
      <c r="K12184" s="72" t="s">
        <v>147</v>
      </c>
      <c r="L12184" s="72" t="s">
        <v>467</v>
      </c>
      <c r="M12184" s="72"/>
    </row>
    <row r="12185" spans="2:13" x14ac:dyDescent="0.25">
      <c r="B12185" s="72" t="s">
        <v>143</v>
      </c>
      <c r="C12185" s="72" t="s">
        <v>144</v>
      </c>
      <c r="D12185" s="72" t="s">
        <v>12</v>
      </c>
      <c r="E12185" s="72" t="s">
        <v>197</v>
      </c>
      <c r="F12185" s="73">
        <v>2500924</v>
      </c>
      <c r="G12185" s="72" t="s">
        <v>14</v>
      </c>
      <c r="H12185" s="72" t="s">
        <v>15</v>
      </c>
      <c r="I12185" s="72" t="s">
        <v>16</v>
      </c>
      <c r="J12185" s="72" t="s">
        <v>18</v>
      </c>
      <c r="K12185" s="72" t="s">
        <v>147</v>
      </c>
      <c r="L12185" s="72" t="s">
        <v>389</v>
      </c>
      <c r="M12185" s="72" t="s">
        <v>163</v>
      </c>
    </row>
    <row r="12186" spans="2:13" x14ac:dyDescent="0.25">
      <c r="B12186" s="72" t="s">
        <v>143</v>
      </c>
      <c r="C12186" s="72" t="s">
        <v>144</v>
      </c>
      <c r="D12186" s="72" t="s">
        <v>12</v>
      </c>
      <c r="E12186" s="72" t="s">
        <v>213</v>
      </c>
      <c r="F12186" s="73">
        <v>8572</v>
      </c>
      <c r="G12186" s="72" t="s">
        <v>14</v>
      </c>
      <c r="H12186" s="72" t="s">
        <v>15</v>
      </c>
      <c r="I12186" s="72" t="s">
        <v>16</v>
      </c>
      <c r="J12186" s="72" t="s">
        <v>18</v>
      </c>
      <c r="K12186" s="72" t="s">
        <v>147</v>
      </c>
      <c r="L12186" s="72" t="s">
        <v>380</v>
      </c>
      <c r="M12186" s="72" t="s">
        <v>172</v>
      </c>
    </row>
    <row r="12187" spans="2:13" x14ac:dyDescent="0.25">
      <c r="B12187" s="72" t="s">
        <v>143</v>
      </c>
      <c r="C12187" s="72" t="s">
        <v>144</v>
      </c>
      <c r="D12187" s="72" t="s">
        <v>12</v>
      </c>
      <c r="E12187" s="72" t="s">
        <v>183</v>
      </c>
      <c r="F12187" s="73">
        <v>53976</v>
      </c>
      <c r="G12187" s="72" t="s">
        <v>14</v>
      </c>
      <c r="H12187" s="72" t="s">
        <v>15</v>
      </c>
      <c r="I12187" s="72" t="s">
        <v>16</v>
      </c>
      <c r="J12187" s="72" t="s">
        <v>18</v>
      </c>
      <c r="K12187" s="72" t="s">
        <v>33</v>
      </c>
      <c r="L12187" s="72" t="s">
        <v>397</v>
      </c>
      <c r="M12187" s="72" t="s">
        <v>163</v>
      </c>
    </row>
    <row r="12188" spans="2:13" x14ac:dyDescent="0.25">
      <c r="B12188" s="72" t="s">
        <v>143</v>
      </c>
      <c r="C12188" s="72" t="s">
        <v>144</v>
      </c>
      <c r="D12188" s="72" t="s">
        <v>12</v>
      </c>
      <c r="E12188" s="72" t="s">
        <v>209</v>
      </c>
      <c r="F12188" s="73">
        <v>227021</v>
      </c>
      <c r="G12188" s="72" t="s">
        <v>14</v>
      </c>
      <c r="H12188" s="72" t="s">
        <v>155</v>
      </c>
      <c r="I12188" s="72" t="s">
        <v>16</v>
      </c>
      <c r="J12188" s="72" t="s">
        <v>18</v>
      </c>
      <c r="K12188" s="72" t="s">
        <v>33</v>
      </c>
      <c r="L12188" s="72" t="s">
        <v>330</v>
      </c>
      <c r="M12188" s="72" t="s">
        <v>159</v>
      </c>
    </row>
    <row r="12189" spans="2:13" x14ac:dyDescent="0.25">
      <c r="B12189" s="72" t="s">
        <v>143</v>
      </c>
      <c r="C12189" s="72" t="s">
        <v>144</v>
      </c>
      <c r="D12189" s="72" t="s">
        <v>12</v>
      </c>
      <c r="E12189" s="72" t="s">
        <v>199</v>
      </c>
      <c r="F12189" s="73">
        <v>152066</v>
      </c>
      <c r="G12189" s="72" t="s">
        <v>14</v>
      </c>
      <c r="H12189" s="72" t="s">
        <v>15</v>
      </c>
      <c r="I12189" s="72" t="s">
        <v>16</v>
      </c>
      <c r="J12189" s="72" t="s">
        <v>18</v>
      </c>
      <c r="K12189" s="72" t="s">
        <v>21</v>
      </c>
      <c r="L12189" s="72" t="s">
        <v>178</v>
      </c>
      <c r="M12189" s="72"/>
    </row>
    <row r="12190" spans="2:13" x14ac:dyDescent="0.25">
      <c r="B12190" s="72" t="s">
        <v>143</v>
      </c>
      <c r="C12190" s="72" t="s">
        <v>144</v>
      </c>
      <c r="D12190" s="72" t="s">
        <v>12</v>
      </c>
      <c r="E12190" s="72" t="s">
        <v>282</v>
      </c>
      <c r="F12190" s="73">
        <v>-23627</v>
      </c>
      <c r="G12190" s="72" t="s">
        <v>14</v>
      </c>
      <c r="H12190" s="72" t="s">
        <v>155</v>
      </c>
      <c r="I12190" s="72" t="s">
        <v>16</v>
      </c>
      <c r="J12190" s="72" t="s">
        <v>18</v>
      </c>
      <c r="K12190" s="72" t="s">
        <v>267</v>
      </c>
      <c r="L12190" s="72" t="s">
        <v>468</v>
      </c>
      <c r="M12190" s="72"/>
    </row>
    <row r="12191" spans="2:13" x14ac:dyDescent="0.25">
      <c r="B12191" s="72" t="s">
        <v>143</v>
      </c>
      <c r="C12191" s="72" t="s">
        <v>144</v>
      </c>
      <c r="D12191" s="72" t="s">
        <v>12</v>
      </c>
      <c r="E12191" s="72" t="s">
        <v>177</v>
      </c>
      <c r="F12191" s="73">
        <v>82</v>
      </c>
      <c r="G12191" s="72" t="s">
        <v>14</v>
      </c>
      <c r="H12191" s="72" t="s">
        <v>15</v>
      </c>
      <c r="I12191" s="72" t="s">
        <v>16</v>
      </c>
      <c r="J12191" s="72" t="s">
        <v>18</v>
      </c>
      <c r="K12191" s="72" t="s">
        <v>205</v>
      </c>
      <c r="L12191" s="72" t="s">
        <v>792</v>
      </c>
      <c r="M12191" s="72"/>
    </row>
    <row r="12192" spans="2:13" x14ac:dyDescent="0.25">
      <c r="B12192" s="72" t="s">
        <v>143</v>
      </c>
      <c r="C12192" s="72" t="s">
        <v>144</v>
      </c>
      <c r="D12192" s="72" t="s">
        <v>12</v>
      </c>
      <c r="E12192" s="72" t="s">
        <v>188</v>
      </c>
      <c r="F12192" s="73">
        <v>683017</v>
      </c>
      <c r="G12192" s="72" t="s">
        <v>14</v>
      </c>
      <c r="H12192" s="72" t="s">
        <v>15</v>
      </c>
      <c r="I12192" s="72" t="s">
        <v>16</v>
      </c>
      <c r="J12192" s="72" t="s">
        <v>18</v>
      </c>
      <c r="K12192" s="72" t="s">
        <v>33</v>
      </c>
      <c r="L12192" s="72" t="s">
        <v>714</v>
      </c>
      <c r="M12192" s="72" t="s">
        <v>191</v>
      </c>
    </row>
    <row r="12193" spans="2:13" x14ac:dyDescent="0.25">
      <c r="B12193" s="72" t="s">
        <v>143</v>
      </c>
      <c r="C12193" s="72" t="s">
        <v>144</v>
      </c>
      <c r="D12193" s="72" t="s">
        <v>12</v>
      </c>
      <c r="E12193" s="72" t="s">
        <v>188</v>
      </c>
      <c r="F12193" s="73">
        <v>407651</v>
      </c>
      <c r="G12193" s="72" t="s">
        <v>14</v>
      </c>
      <c r="H12193" s="72" t="s">
        <v>15</v>
      </c>
      <c r="I12193" s="72" t="s">
        <v>16</v>
      </c>
      <c r="J12193" s="72" t="s">
        <v>18</v>
      </c>
      <c r="K12193" s="72" t="s">
        <v>303</v>
      </c>
      <c r="L12193" s="72" t="s">
        <v>712</v>
      </c>
      <c r="M12193" s="72" t="s">
        <v>163</v>
      </c>
    </row>
    <row r="12194" spans="2:13" x14ac:dyDescent="0.25">
      <c r="B12194" s="72" t="s">
        <v>143</v>
      </c>
      <c r="C12194" s="72" t="s">
        <v>144</v>
      </c>
      <c r="D12194" s="72" t="s">
        <v>12</v>
      </c>
      <c r="E12194" s="72" t="s">
        <v>227</v>
      </c>
      <c r="F12194" s="73">
        <v>694120</v>
      </c>
      <c r="G12194" s="72" t="s">
        <v>14</v>
      </c>
      <c r="H12194" s="72" t="s">
        <v>15</v>
      </c>
      <c r="I12194" s="72" t="s">
        <v>16</v>
      </c>
      <c r="J12194" s="72" t="s">
        <v>18</v>
      </c>
      <c r="K12194" s="72" t="s">
        <v>161</v>
      </c>
      <c r="L12194" s="72" t="s">
        <v>793</v>
      </c>
      <c r="M12194" s="72" t="s">
        <v>163</v>
      </c>
    </row>
    <row r="12195" spans="2:13" x14ac:dyDescent="0.25">
      <c r="B12195" s="72" t="s">
        <v>143</v>
      </c>
      <c r="C12195" s="72" t="s">
        <v>144</v>
      </c>
      <c r="D12195" s="72" t="s">
        <v>12</v>
      </c>
      <c r="E12195" s="72" t="s">
        <v>183</v>
      </c>
      <c r="F12195" s="73">
        <v>262191</v>
      </c>
      <c r="G12195" s="72" t="s">
        <v>14</v>
      </c>
      <c r="H12195" s="72" t="s">
        <v>15</v>
      </c>
      <c r="I12195" s="72" t="s">
        <v>16</v>
      </c>
      <c r="J12195" s="72" t="s">
        <v>18</v>
      </c>
      <c r="K12195" s="72" t="s">
        <v>147</v>
      </c>
      <c r="L12195" s="72" t="s">
        <v>527</v>
      </c>
      <c r="M12195" s="72" t="s">
        <v>163</v>
      </c>
    </row>
    <row r="12196" spans="2:13" x14ac:dyDescent="0.25">
      <c r="B12196" s="72" t="s">
        <v>143</v>
      </c>
      <c r="C12196" s="72" t="s">
        <v>144</v>
      </c>
      <c r="D12196" s="72" t="s">
        <v>12</v>
      </c>
      <c r="E12196" s="72" t="s">
        <v>219</v>
      </c>
      <c r="F12196" s="73">
        <v>119</v>
      </c>
      <c r="G12196" s="72" t="s">
        <v>14</v>
      </c>
      <c r="H12196" s="72" t="s">
        <v>15</v>
      </c>
      <c r="I12196" s="72" t="s">
        <v>16</v>
      </c>
      <c r="J12196" s="72" t="s">
        <v>18</v>
      </c>
      <c r="K12196" s="72" t="s">
        <v>24</v>
      </c>
      <c r="L12196" s="72" t="s">
        <v>264</v>
      </c>
      <c r="M12196" s="72"/>
    </row>
    <row r="12197" spans="2:13" x14ac:dyDescent="0.25">
      <c r="B12197" s="72" t="s">
        <v>143</v>
      </c>
      <c r="C12197" s="72" t="s">
        <v>144</v>
      </c>
      <c r="D12197" s="72" t="s">
        <v>12</v>
      </c>
      <c r="E12197" s="72" t="s">
        <v>213</v>
      </c>
      <c r="F12197" s="73">
        <v>126</v>
      </c>
      <c r="G12197" s="72" t="s">
        <v>14</v>
      </c>
      <c r="H12197" s="72" t="s">
        <v>15</v>
      </c>
      <c r="I12197" s="72" t="s">
        <v>16</v>
      </c>
      <c r="J12197" s="72" t="s">
        <v>18</v>
      </c>
      <c r="K12197" s="72" t="s">
        <v>214</v>
      </c>
      <c r="L12197" s="72" t="s">
        <v>560</v>
      </c>
      <c r="M12197" s="72" t="s">
        <v>172</v>
      </c>
    </row>
    <row r="12198" spans="2:13" x14ac:dyDescent="0.25">
      <c r="B12198" s="72" t="s">
        <v>143</v>
      </c>
      <c r="C12198" s="72" t="s">
        <v>144</v>
      </c>
      <c r="D12198" s="72" t="s">
        <v>12</v>
      </c>
      <c r="E12198" s="72" t="s">
        <v>229</v>
      </c>
      <c r="F12198" s="73">
        <v>-471596</v>
      </c>
      <c r="G12198" s="72" t="s">
        <v>14</v>
      </c>
      <c r="H12198" s="72" t="s">
        <v>15</v>
      </c>
      <c r="I12198" s="72" t="s">
        <v>16</v>
      </c>
      <c r="J12198" s="72" t="s">
        <v>18</v>
      </c>
      <c r="K12198" s="72" t="s">
        <v>33</v>
      </c>
      <c r="L12198" s="72" t="s">
        <v>420</v>
      </c>
      <c r="M12198" s="72"/>
    </row>
    <row r="12199" spans="2:13" x14ac:dyDescent="0.25">
      <c r="B12199" s="72" t="s">
        <v>143</v>
      </c>
      <c r="C12199" s="72" t="s">
        <v>144</v>
      </c>
      <c r="D12199" s="72" t="s">
        <v>12</v>
      </c>
      <c r="E12199" s="72" t="s">
        <v>280</v>
      </c>
      <c r="F12199" s="73">
        <v>14784</v>
      </c>
      <c r="G12199" s="72" t="s">
        <v>14</v>
      </c>
      <c r="H12199" s="72" t="s">
        <v>15</v>
      </c>
      <c r="I12199" s="72" t="s">
        <v>16</v>
      </c>
      <c r="J12199" s="72" t="s">
        <v>18</v>
      </c>
      <c r="K12199" s="72" t="s">
        <v>24</v>
      </c>
      <c r="L12199" s="72" t="s">
        <v>620</v>
      </c>
      <c r="M12199" s="72" t="s">
        <v>159</v>
      </c>
    </row>
    <row r="12200" spans="2:13" x14ac:dyDescent="0.25">
      <c r="B12200" s="72" t="s">
        <v>143</v>
      </c>
      <c r="C12200" s="72" t="s">
        <v>144</v>
      </c>
      <c r="D12200" s="72" t="s">
        <v>12</v>
      </c>
      <c r="E12200" s="72" t="s">
        <v>219</v>
      </c>
      <c r="F12200" s="73">
        <v>35440</v>
      </c>
      <c r="G12200" s="72" t="s">
        <v>14</v>
      </c>
      <c r="H12200" s="72" t="s">
        <v>15</v>
      </c>
      <c r="I12200" s="72" t="s">
        <v>16</v>
      </c>
      <c r="J12200" s="72" t="s">
        <v>18</v>
      </c>
      <c r="K12200" s="72" t="s">
        <v>33</v>
      </c>
      <c r="L12200" s="72" t="s">
        <v>458</v>
      </c>
      <c r="M12200" s="72"/>
    </row>
    <row r="12201" spans="2:13" x14ac:dyDescent="0.25">
      <c r="B12201" s="72" t="s">
        <v>143</v>
      </c>
      <c r="C12201" s="72" t="s">
        <v>144</v>
      </c>
      <c r="D12201" s="72" t="s">
        <v>12</v>
      </c>
      <c r="E12201" s="72" t="s">
        <v>145</v>
      </c>
      <c r="F12201" s="73">
        <v>-2126</v>
      </c>
      <c r="G12201" s="72" t="s">
        <v>14</v>
      </c>
      <c r="H12201" s="72" t="s">
        <v>15</v>
      </c>
      <c r="I12201" s="72" t="s">
        <v>16</v>
      </c>
      <c r="J12201" s="72" t="s">
        <v>18</v>
      </c>
      <c r="K12201" s="72" t="s">
        <v>21</v>
      </c>
      <c r="L12201" s="72" t="s">
        <v>329</v>
      </c>
      <c r="M12201" s="72"/>
    </row>
    <row r="12202" spans="2:13" x14ac:dyDescent="0.25">
      <c r="B12202" s="72" t="s">
        <v>143</v>
      </c>
      <c r="C12202" s="72" t="s">
        <v>144</v>
      </c>
      <c r="D12202" s="72" t="s">
        <v>12</v>
      </c>
      <c r="E12202" s="72" t="s">
        <v>177</v>
      </c>
      <c r="F12202" s="73">
        <v>1321675</v>
      </c>
      <c r="G12202" s="72" t="s">
        <v>14</v>
      </c>
      <c r="H12202" s="72" t="s">
        <v>15</v>
      </c>
      <c r="I12202" s="72" t="s">
        <v>16</v>
      </c>
      <c r="J12202" s="72" t="s">
        <v>18</v>
      </c>
      <c r="K12202" s="72" t="s">
        <v>147</v>
      </c>
      <c r="L12202" s="72" t="s">
        <v>622</v>
      </c>
      <c r="M12202" s="72"/>
    </row>
    <row r="12203" spans="2:13" x14ac:dyDescent="0.25">
      <c r="B12203" s="72" t="s">
        <v>143</v>
      </c>
      <c r="C12203" s="72" t="s">
        <v>144</v>
      </c>
      <c r="D12203" s="72" t="s">
        <v>12</v>
      </c>
      <c r="E12203" s="72" t="s">
        <v>154</v>
      </c>
      <c r="F12203" s="73">
        <v>-7668</v>
      </c>
      <c r="G12203" s="72" t="s">
        <v>14</v>
      </c>
      <c r="H12203" s="72" t="s">
        <v>15</v>
      </c>
      <c r="I12203" s="72" t="s">
        <v>16</v>
      </c>
      <c r="J12203" s="72" t="s">
        <v>18</v>
      </c>
      <c r="K12203" s="72" t="s">
        <v>21</v>
      </c>
      <c r="L12203" s="72" t="s">
        <v>22</v>
      </c>
      <c r="M12203" s="72"/>
    </row>
    <row r="12204" spans="2:13" x14ac:dyDescent="0.25">
      <c r="B12204" s="72" t="s">
        <v>143</v>
      </c>
      <c r="C12204" s="72" t="s">
        <v>144</v>
      </c>
      <c r="D12204" s="72" t="s">
        <v>12</v>
      </c>
      <c r="E12204" s="72" t="s">
        <v>157</v>
      </c>
      <c r="F12204" s="73">
        <v>86966</v>
      </c>
      <c r="G12204" s="72" t="s">
        <v>14</v>
      </c>
      <c r="H12204" s="72" t="s">
        <v>15</v>
      </c>
      <c r="I12204" s="72" t="s">
        <v>16</v>
      </c>
      <c r="J12204" s="72" t="s">
        <v>18</v>
      </c>
      <c r="K12204" s="72" t="s">
        <v>214</v>
      </c>
      <c r="L12204" s="72" t="s">
        <v>614</v>
      </c>
      <c r="M12204" s="72" t="s">
        <v>159</v>
      </c>
    </row>
    <row r="12205" spans="2:13" x14ac:dyDescent="0.25">
      <c r="B12205" s="72" t="s">
        <v>143</v>
      </c>
      <c r="C12205" s="72" t="s">
        <v>144</v>
      </c>
      <c r="D12205" s="72" t="s">
        <v>12</v>
      </c>
      <c r="E12205" s="72" t="s">
        <v>152</v>
      </c>
      <c r="F12205" s="73">
        <v>-7781</v>
      </c>
      <c r="G12205" s="72" t="s">
        <v>14</v>
      </c>
      <c r="H12205" s="72" t="s">
        <v>155</v>
      </c>
      <c r="I12205" s="72" t="s">
        <v>16</v>
      </c>
      <c r="J12205" s="72" t="s">
        <v>18</v>
      </c>
      <c r="K12205" s="72" t="s">
        <v>147</v>
      </c>
      <c r="L12205" s="72" t="s">
        <v>273</v>
      </c>
      <c r="M12205" s="72"/>
    </row>
    <row r="12206" spans="2:13" x14ac:dyDescent="0.25">
      <c r="B12206" s="72" t="s">
        <v>143</v>
      </c>
      <c r="C12206" s="72" t="s">
        <v>144</v>
      </c>
      <c r="D12206" s="72" t="s">
        <v>12</v>
      </c>
      <c r="E12206" s="72" t="s">
        <v>227</v>
      </c>
      <c r="F12206" s="73">
        <v>25124</v>
      </c>
      <c r="G12206" s="72" t="s">
        <v>14</v>
      </c>
      <c r="H12206" s="72" t="s">
        <v>15</v>
      </c>
      <c r="I12206" s="72" t="s">
        <v>16</v>
      </c>
      <c r="J12206" s="72" t="s">
        <v>18</v>
      </c>
      <c r="K12206" s="72" t="s">
        <v>21</v>
      </c>
      <c r="L12206" s="72" t="s">
        <v>325</v>
      </c>
      <c r="M12206" s="72" t="s">
        <v>163</v>
      </c>
    </row>
    <row r="12207" spans="2:13" x14ac:dyDescent="0.25">
      <c r="B12207" s="72" t="s">
        <v>143</v>
      </c>
      <c r="C12207" s="72" t="s">
        <v>144</v>
      </c>
      <c r="D12207" s="72" t="s">
        <v>12</v>
      </c>
      <c r="E12207" s="72" t="s">
        <v>145</v>
      </c>
      <c r="F12207" s="73">
        <v>-17953</v>
      </c>
      <c r="G12207" s="72" t="s">
        <v>14</v>
      </c>
      <c r="H12207" s="72" t="s">
        <v>155</v>
      </c>
      <c r="I12207" s="72" t="s">
        <v>16</v>
      </c>
      <c r="J12207" s="72" t="s">
        <v>18</v>
      </c>
      <c r="K12207" s="72" t="s">
        <v>33</v>
      </c>
      <c r="L12207" s="72" t="s">
        <v>418</v>
      </c>
      <c r="M12207" s="72"/>
    </row>
    <row r="12208" spans="2:13" x14ac:dyDescent="0.25">
      <c r="B12208" s="72" t="s">
        <v>143</v>
      </c>
      <c r="C12208" s="72" t="s">
        <v>144</v>
      </c>
      <c r="D12208" s="72" t="s">
        <v>12</v>
      </c>
      <c r="E12208" s="72" t="s">
        <v>227</v>
      </c>
      <c r="F12208" s="73">
        <v>311774</v>
      </c>
      <c r="G12208" s="72" t="s">
        <v>14</v>
      </c>
      <c r="H12208" s="72" t="s">
        <v>155</v>
      </c>
      <c r="I12208" s="72" t="s">
        <v>16</v>
      </c>
      <c r="J12208" s="72" t="s">
        <v>18</v>
      </c>
      <c r="K12208" s="72" t="s">
        <v>33</v>
      </c>
      <c r="L12208" s="72" t="s">
        <v>256</v>
      </c>
      <c r="M12208" s="72" t="s">
        <v>163</v>
      </c>
    </row>
    <row r="12209" spans="2:13" x14ac:dyDescent="0.25">
      <c r="B12209" s="72" t="s">
        <v>143</v>
      </c>
      <c r="C12209" s="72" t="s">
        <v>144</v>
      </c>
      <c r="D12209" s="72" t="s">
        <v>12</v>
      </c>
      <c r="E12209" s="72" t="s">
        <v>219</v>
      </c>
      <c r="F12209" s="73">
        <v>482936</v>
      </c>
      <c r="G12209" s="72" t="s">
        <v>14</v>
      </c>
      <c r="H12209" s="72" t="s">
        <v>15</v>
      </c>
      <c r="I12209" s="72" t="s">
        <v>16</v>
      </c>
      <c r="J12209" s="72" t="s">
        <v>18</v>
      </c>
      <c r="K12209" s="72" t="s">
        <v>21</v>
      </c>
      <c r="L12209" s="72" t="s">
        <v>609</v>
      </c>
      <c r="M12209" s="72"/>
    </row>
    <row r="12210" spans="2:13" x14ac:dyDescent="0.25">
      <c r="B12210" s="72" t="s">
        <v>143</v>
      </c>
      <c r="C12210" s="72" t="s">
        <v>144</v>
      </c>
      <c r="D12210" s="72" t="s">
        <v>12</v>
      </c>
      <c r="E12210" s="72" t="s">
        <v>183</v>
      </c>
      <c r="F12210" s="73">
        <v>61915</v>
      </c>
      <c r="G12210" s="72" t="s">
        <v>14</v>
      </c>
      <c r="H12210" s="72" t="s">
        <v>155</v>
      </c>
      <c r="I12210" s="72" t="s">
        <v>16</v>
      </c>
      <c r="J12210" s="72" t="s">
        <v>18</v>
      </c>
      <c r="K12210" s="72" t="s">
        <v>267</v>
      </c>
      <c r="L12210" s="72" t="s">
        <v>340</v>
      </c>
      <c r="M12210" s="72" t="s">
        <v>248</v>
      </c>
    </row>
    <row r="12211" spans="2:13" x14ac:dyDescent="0.25">
      <c r="B12211" s="72" t="s">
        <v>143</v>
      </c>
      <c r="C12211" s="72" t="s">
        <v>144</v>
      </c>
      <c r="D12211" s="72" t="s">
        <v>12</v>
      </c>
      <c r="E12211" s="72" t="s">
        <v>152</v>
      </c>
      <c r="F12211" s="73">
        <v>-1018</v>
      </c>
      <c r="G12211" s="72" t="s">
        <v>14</v>
      </c>
      <c r="H12211" s="72" t="s">
        <v>15</v>
      </c>
      <c r="I12211" s="72" t="s">
        <v>136</v>
      </c>
      <c r="J12211" s="72" t="s">
        <v>18</v>
      </c>
      <c r="K12211" s="72" t="s">
        <v>33</v>
      </c>
      <c r="L12211" s="72" t="s">
        <v>686</v>
      </c>
      <c r="M12211" s="72"/>
    </row>
    <row r="12212" spans="2:13" x14ac:dyDescent="0.25">
      <c r="B12212" s="72" t="s">
        <v>143</v>
      </c>
      <c r="C12212" s="72" t="s">
        <v>144</v>
      </c>
      <c r="D12212" s="72" t="s">
        <v>12</v>
      </c>
      <c r="E12212" s="72" t="s">
        <v>181</v>
      </c>
      <c r="F12212" s="73">
        <v>-3071</v>
      </c>
      <c r="G12212" s="72" t="s">
        <v>14</v>
      </c>
      <c r="H12212" s="72" t="s">
        <v>15</v>
      </c>
      <c r="I12212" s="72" t="s">
        <v>16</v>
      </c>
      <c r="J12212" s="72" t="s">
        <v>18</v>
      </c>
      <c r="K12212" s="72" t="s">
        <v>147</v>
      </c>
      <c r="L12212" s="72" t="s">
        <v>467</v>
      </c>
      <c r="M12212" s="72"/>
    </row>
    <row r="12213" spans="2:13" x14ac:dyDescent="0.25">
      <c r="B12213" s="72" t="s">
        <v>143</v>
      </c>
      <c r="C12213" s="72" t="s">
        <v>144</v>
      </c>
      <c r="D12213" s="72" t="s">
        <v>12</v>
      </c>
      <c r="E12213" s="72" t="s">
        <v>425</v>
      </c>
      <c r="F12213" s="73">
        <v>27568</v>
      </c>
      <c r="G12213" s="72" t="s">
        <v>14</v>
      </c>
      <c r="H12213" s="72" t="s">
        <v>15</v>
      </c>
      <c r="I12213" s="72" t="s">
        <v>16</v>
      </c>
      <c r="J12213" s="72" t="s">
        <v>18</v>
      </c>
      <c r="K12213" s="72" t="s">
        <v>147</v>
      </c>
      <c r="L12213" s="72" t="s">
        <v>511</v>
      </c>
      <c r="M12213" s="72"/>
    </row>
    <row r="12214" spans="2:13" x14ac:dyDescent="0.25">
      <c r="B12214" s="72" t="s">
        <v>143</v>
      </c>
      <c r="C12214" s="72" t="s">
        <v>144</v>
      </c>
      <c r="D12214" s="72" t="s">
        <v>12</v>
      </c>
      <c r="E12214" s="72" t="s">
        <v>227</v>
      </c>
      <c r="F12214" s="73">
        <v>39593</v>
      </c>
      <c r="G12214" s="72" t="s">
        <v>14</v>
      </c>
      <c r="H12214" s="72" t="s">
        <v>15</v>
      </c>
      <c r="I12214" s="72" t="s">
        <v>16</v>
      </c>
      <c r="J12214" s="72" t="s">
        <v>18</v>
      </c>
      <c r="K12214" s="72" t="s">
        <v>147</v>
      </c>
      <c r="L12214" s="72" t="s">
        <v>276</v>
      </c>
      <c r="M12214" s="72" t="s">
        <v>163</v>
      </c>
    </row>
    <row r="12215" spans="2:13" x14ac:dyDescent="0.25">
      <c r="B12215" s="72" t="s">
        <v>143</v>
      </c>
      <c r="C12215" s="72" t="s">
        <v>144</v>
      </c>
      <c r="D12215" s="72" t="s">
        <v>12</v>
      </c>
      <c r="E12215" s="72" t="s">
        <v>197</v>
      </c>
      <c r="F12215" s="73">
        <v>143703</v>
      </c>
      <c r="G12215" s="72" t="s">
        <v>14</v>
      </c>
      <c r="H12215" s="72" t="s">
        <v>15</v>
      </c>
      <c r="I12215" s="72" t="s">
        <v>136</v>
      </c>
      <c r="J12215" s="72" t="s">
        <v>18</v>
      </c>
      <c r="K12215" s="72" t="s">
        <v>184</v>
      </c>
      <c r="L12215" s="72" t="s">
        <v>317</v>
      </c>
      <c r="M12215" s="72" t="s">
        <v>163</v>
      </c>
    </row>
    <row r="12216" spans="2:13" x14ac:dyDescent="0.25">
      <c r="B12216" s="72" t="s">
        <v>143</v>
      </c>
      <c r="C12216" s="72" t="s">
        <v>144</v>
      </c>
      <c r="D12216" s="72" t="s">
        <v>12</v>
      </c>
      <c r="E12216" s="72" t="s">
        <v>244</v>
      </c>
      <c r="F12216" s="73">
        <v>201666</v>
      </c>
      <c r="G12216" s="72" t="s">
        <v>14</v>
      </c>
      <c r="H12216" s="72" t="s">
        <v>15</v>
      </c>
      <c r="I12216" s="72" t="s">
        <v>16</v>
      </c>
      <c r="J12216" s="72" t="s">
        <v>18</v>
      </c>
      <c r="K12216" s="72" t="s">
        <v>214</v>
      </c>
      <c r="L12216" s="72" t="s">
        <v>479</v>
      </c>
      <c r="M12216" s="72" t="s">
        <v>248</v>
      </c>
    </row>
    <row r="12217" spans="2:13" x14ac:dyDescent="0.25">
      <c r="B12217" s="72" t="s">
        <v>143</v>
      </c>
      <c r="C12217" s="72" t="s">
        <v>144</v>
      </c>
      <c r="D12217" s="72" t="s">
        <v>12</v>
      </c>
      <c r="E12217" s="72" t="s">
        <v>229</v>
      </c>
      <c r="F12217" s="73">
        <v>-87497</v>
      </c>
      <c r="G12217" s="72" t="s">
        <v>14</v>
      </c>
      <c r="H12217" s="72" t="s">
        <v>15</v>
      </c>
      <c r="I12217" s="72" t="s">
        <v>16</v>
      </c>
      <c r="J12217" s="72" t="s">
        <v>18</v>
      </c>
      <c r="K12217" s="72" t="s">
        <v>147</v>
      </c>
      <c r="L12217" s="72" t="s">
        <v>236</v>
      </c>
      <c r="M12217" s="72"/>
    </row>
    <row r="12218" spans="2:13" x14ac:dyDescent="0.25">
      <c r="B12218" s="72" t="s">
        <v>143</v>
      </c>
      <c r="C12218" s="72" t="s">
        <v>144</v>
      </c>
      <c r="D12218" s="72" t="s">
        <v>12</v>
      </c>
      <c r="E12218" s="72" t="s">
        <v>177</v>
      </c>
      <c r="F12218" s="73">
        <v>27482</v>
      </c>
      <c r="G12218" s="72" t="s">
        <v>14</v>
      </c>
      <c r="H12218" s="72" t="s">
        <v>15</v>
      </c>
      <c r="I12218" s="72" t="s">
        <v>16</v>
      </c>
      <c r="J12218" s="72" t="s">
        <v>18</v>
      </c>
      <c r="K12218" s="72" t="s">
        <v>161</v>
      </c>
      <c r="L12218" s="72" t="s">
        <v>582</v>
      </c>
      <c r="M12218" s="72"/>
    </row>
    <row r="12219" spans="2:13" x14ac:dyDescent="0.25">
      <c r="B12219" s="72" t="s">
        <v>143</v>
      </c>
      <c r="C12219" s="72" t="s">
        <v>144</v>
      </c>
      <c r="D12219" s="72" t="s">
        <v>12</v>
      </c>
      <c r="E12219" s="72" t="s">
        <v>157</v>
      </c>
      <c r="F12219" s="73">
        <v>1557662</v>
      </c>
      <c r="G12219" s="72" t="s">
        <v>14</v>
      </c>
      <c r="H12219" s="72" t="s">
        <v>15</v>
      </c>
      <c r="I12219" s="72" t="s">
        <v>16</v>
      </c>
      <c r="J12219" s="72" t="s">
        <v>18</v>
      </c>
      <c r="K12219" s="72" t="s">
        <v>147</v>
      </c>
      <c r="L12219" s="72" t="s">
        <v>454</v>
      </c>
      <c r="M12219" s="72" t="s">
        <v>334</v>
      </c>
    </row>
    <row r="12220" spans="2:13" x14ac:dyDescent="0.25">
      <c r="B12220" s="72" t="s">
        <v>143</v>
      </c>
      <c r="C12220" s="72" t="s">
        <v>144</v>
      </c>
      <c r="D12220" s="72" t="s">
        <v>12</v>
      </c>
      <c r="E12220" s="72" t="s">
        <v>229</v>
      </c>
      <c r="F12220" s="73">
        <v>-3176</v>
      </c>
      <c r="G12220" s="72" t="s">
        <v>14</v>
      </c>
      <c r="H12220" s="72" t="s">
        <v>15</v>
      </c>
      <c r="I12220" s="72" t="s">
        <v>16</v>
      </c>
      <c r="J12220" s="72" t="s">
        <v>18</v>
      </c>
      <c r="K12220" s="72" t="s">
        <v>33</v>
      </c>
      <c r="L12220" s="72" t="s">
        <v>224</v>
      </c>
      <c r="M12220" s="72"/>
    </row>
    <row r="12221" spans="2:13" x14ac:dyDescent="0.25">
      <c r="B12221" s="72" t="s">
        <v>143</v>
      </c>
      <c r="C12221" s="72" t="s">
        <v>144</v>
      </c>
      <c r="D12221" s="72" t="s">
        <v>12</v>
      </c>
      <c r="E12221" s="72" t="s">
        <v>177</v>
      </c>
      <c r="F12221" s="73">
        <v>153297</v>
      </c>
      <c r="G12221" s="72" t="s">
        <v>14</v>
      </c>
      <c r="H12221" s="72" t="s">
        <v>155</v>
      </c>
      <c r="I12221" s="72" t="s">
        <v>16</v>
      </c>
      <c r="J12221" s="72" t="s">
        <v>18</v>
      </c>
      <c r="K12221" s="72" t="s">
        <v>267</v>
      </c>
      <c r="L12221" s="72" t="s">
        <v>561</v>
      </c>
      <c r="M12221" s="72"/>
    </row>
    <row r="12222" spans="2:13" x14ac:dyDescent="0.25">
      <c r="B12222" s="72" t="s">
        <v>143</v>
      </c>
      <c r="C12222" s="72" t="s">
        <v>144</v>
      </c>
      <c r="D12222" s="72" t="s">
        <v>12</v>
      </c>
      <c r="E12222" s="72" t="s">
        <v>237</v>
      </c>
      <c r="F12222" s="73">
        <v>33589</v>
      </c>
      <c r="G12222" s="72" t="s">
        <v>14</v>
      </c>
      <c r="H12222" s="72" t="s">
        <v>15</v>
      </c>
      <c r="I12222" s="72" t="s">
        <v>16</v>
      </c>
      <c r="J12222" s="72" t="s">
        <v>18</v>
      </c>
      <c r="K12222" s="72" t="s">
        <v>147</v>
      </c>
      <c r="L12222" s="72" t="s">
        <v>530</v>
      </c>
      <c r="M12222" s="72" t="s">
        <v>248</v>
      </c>
    </row>
    <row r="12223" spans="2:13" x14ac:dyDescent="0.25">
      <c r="B12223" s="72" t="s">
        <v>143</v>
      </c>
      <c r="C12223" s="72" t="s">
        <v>144</v>
      </c>
      <c r="D12223" s="72" t="s">
        <v>12</v>
      </c>
      <c r="E12223" s="72" t="s">
        <v>160</v>
      </c>
      <c r="F12223" s="73">
        <v>5596</v>
      </c>
      <c r="G12223" s="72" t="s">
        <v>14</v>
      </c>
      <c r="H12223" s="72" t="s">
        <v>155</v>
      </c>
      <c r="I12223" s="72" t="s">
        <v>16</v>
      </c>
      <c r="J12223" s="72" t="s">
        <v>18</v>
      </c>
      <c r="K12223" s="72" t="s">
        <v>21</v>
      </c>
      <c r="L12223" s="72" t="s">
        <v>198</v>
      </c>
      <c r="M12223" s="72" t="s">
        <v>151</v>
      </c>
    </row>
    <row r="12224" spans="2:13" x14ac:dyDescent="0.25">
      <c r="B12224" s="72" t="s">
        <v>143</v>
      </c>
      <c r="C12224" s="72" t="s">
        <v>144</v>
      </c>
      <c r="D12224" s="72" t="s">
        <v>12</v>
      </c>
      <c r="E12224" s="72" t="s">
        <v>181</v>
      </c>
      <c r="F12224" s="73">
        <v>-1759</v>
      </c>
      <c r="G12224" s="72" t="s">
        <v>14</v>
      </c>
      <c r="H12224" s="72" t="s">
        <v>15</v>
      </c>
      <c r="I12224" s="72" t="s">
        <v>16</v>
      </c>
      <c r="J12224" s="72" t="s">
        <v>18</v>
      </c>
      <c r="K12224" s="72" t="s">
        <v>257</v>
      </c>
      <c r="L12224" s="72" t="s">
        <v>449</v>
      </c>
      <c r="M12224" s="72"/>
    </row>
    <row r="12225" spans="2:13" x14ac:dyDescent="0.25">
      <c r="B12225" s="72" t="s">
        <v>143</v>
      </c>
      <c r="C12225" s="72" t="s">
        <v>144</v>
      </c>
      <c r="D12225" s="72" t="s">
        <v>12</v>
      </c>
      <c r="E12225" s="72" t="s">
        <v>188</v>
      </c>
      <c r="F12225" s="73">
        <v>963896</v>
      </c>
      <c r="G12225" s="72" t="s">
        <v>14</v>
      </c>
      <c r="H12225" s="72" t="s">
        <v>15</v>
      </c>
      <c r="I12225" s="72" t="s">
        <v>16</v>
      </c>
      <c r="J12225" s="72" t="s">
        <v>18</v>
      </c>
      <c r="K12225" s="72" t="s">
        <v>147</v>
      </c>
      <c r="L12225" s="72" t="s">
        <v>411</v>
      </c>
      <c r="M12225" s="72" t="s">
        <v>248</v>
      </c>
    </row>
    <row r="12226" spans="2:13" x14ac:dyDescent="0.25">
      <c r="B12226" s="72" t="s">
        <v>143</v>
      </c>
      <c r="C12226" s="72" t="s">
        <v>144</v>
      </c>
      <c r="D12226" s="72" t="s">
        <v>12</v>
      </c>
      <c r="E12226" s="72" t="s">
        <v>154</v>
      </c>
      <c r="F12226" s="73">
        <v>-10291</v>
      </c>
      <c r="G12226" s="72" t="s">
        <v>14</v>
      </c>
      <c r="H12226" s="72" t="s">
        <v>155</v>
      </c>
      <c r="I12226" s="72" t="s">
        <v>16</v>
      </c>
      <c r="J12226" s="72" t="s">
        <v>18</v>
      </c>
      <c r="K12226" s="72" t="s">
        <v>33</v>
      </c>
      <c r="L12226" s="72" t="s">
        <v>228</v>
      </c>
      <c r="M12226" s="72"/>
    </row>
    <row r="12227" spans="2:13" x14ac:dyDescent="0.25">
      <c r="B12227" s="72" t="s">
        <v>143</v>
      </c>
      <c r="C12227" s="72" t="s">
        <v>144</v>
      </c>
      <c r="D12227" s="72" t="s">
        <v>12</v>
      </c>
      <c r="E12227" s="72" t="s">
        <v>188</v>
      </c>
      <c r="F12227" s="73">
        <v>1768110</v>
      </c>
      <c r="G12227" s="72" t="s">
        <v>14</v>
      </c>
      <c r="H12227" s="72" t="s">
        <v>15</v>
      </c>
      <c r="I12227" s="72" t="s">
        <v>16</v>
      </c>
      <c r="J12227" s="72" t="s">
        <v>18</v>
      </c>
      <c r="K12227" s="72" t="s">
        <v>33</v>
      </c>
      <c r="L12227" s="72" t="s">
        <v>233</v>
      </c>
      <c r="M12227" s="72" t="s">
        <v>191</v>
      </c>
    </row>
    <row r="12228" spans="2:13" x14ac:dyDescent="0.25">
      <c r="B12228" s="72" t="s">
        <v>143</v>
      </c>
      <c r="C12228" s="72" t="s">
        <v>144</v>
      </c>
      <c r="D12228" s="72" t="s">
        <v>12</v>
      </c>
      <c r="E12228" s="72" t="s">
        <v>177</v>
      </c>
      <c r="F12228" s="73">
        <v>1</v>
      </c>
      <c r="G12228" s="72" t="s">
        <v>14</v>
      </c>
      <c r="H12228" s="72" t="s">
        <v>15</v>
      </c>
      <c r="I12228" s="72" t="s">
        <v>16</v>
      </c>
      <c r="J12228" s="72" t="s">
        <v>18</v>
      </c>
      <c r="K12228" s="72" t="s">
        <v>33</v>
      </c>
      <c r="L12228" s="72" t="s">
        <v>604</v>
      </c>
      <c r="M12228" s="72"/>
    </row>
    <row r="12229" spans="2:13" x14ac:dyDescent="0.25">
      <c r="B12229" s="72" t="s">
        <v>143</v>
      </c>
      <c r="C12229" s="72" t="s">
        <v>144</v>
      </c>
      <c r="D12229" s="72" t="s">
        <v>12</v>
      </c>
      <c r="E12229" s="72" t="s">
        <v>160</v>
      </c>
      <c r="F12229" s="73">
        <v>537272</v>
      </c>
      <c r="G12229" s="72" t="s">
        <v>14</v>
      </c>
      <c r="H12229" s="72" t="s">
        <v>155</v>
      </c>
      <c r="I12229" s="72" t="s">
        <v>16</v>
      </c>
      <c r="J12229" s="72" t="s">
        <v>18</v>
      </c>
      <c r="K12229" s="72" t="s">
        <v>33</v>
      </c>
      <c r="L12229" s="72" t="s">
        <v>330</v>
      </c>
      <c r="M12229" s="72" t="s">
        <v>163</v>
      </c>
    </row>
    <row r="12230" spans="2:13" x14ac:dyDescent="0.25">
      <c r="B12230" s="72" t="s">
        <v>143</v>
      </c>
      <c r="C12230" s="72" t="s">
        <v>144</v>
      </c>
      <c r="D12230" s="72" t="s">
        <v>12</v>
      </c>
      <c r="E12230" s="72" t="s">
        <v>188</v>
      </c>
      <c r="F12230" s="73">
        <v>365164</v>
      </c>
      <c r="G12230" s="72" t="s">
        <v>14</v>
      </c>
      <c r="H12230" s="72" t="s">
        <v>15</v>
      </c>
      <c r="I12230" s="72" t="s">
        <v>136</v>
      </c>
      <c r="J12230" s="72" t="s">
        <v>18</v>
      </c>
      <c r="K12230" s="72" t="s">
        <v>21</v>
      </c>
      <c r="L12230" s="72" t="s">
        <v>457</v>
      </c>
      <c r="M12230" s="72" t="s">
        <v>191</v>
      </c>
    </row>
    <row r="12231" spans="2:13" x14ac:dyDescent="0.25">
      <c r="B12231" s="72" t="s">
        <v>143</v>
      </c>
      <c r="C12231" s="72" t="s">
        <v>144</v>
      </c>
      <c r="D12231" s="72" t="s">
        <v>12</v>
      </c>
      <c r="E12231" s="72" t="s">
        <v>237</v>
      </c>
      <c r="F12231" s="73">
        <v>32066</v>
      </c>
      <c r="G12231" s="72" t="s">
        <v>14</v>
      </c>
      <c r="H12231" s="72" t="s">
        <v>15</v>
      </c>
      <c r="I12231" s="72" t="s">
        <v>16</v>
      </c>
      <c r="J12231" s="72" t="s">
        <v>18</v>
      </c>
      <c r="K12231" s="72" t="s">
        <v>245</v>
      </c>
      <c r="L12231" s="72" t="s">
        <v>246</v>
      </c>
      <c r="M12231" s="72" t="s">
        <v>248</v>
      </c>
    </row>
    <row r="12232" spans="2:13" x14ac:dyDescent="0.25">
      <c r="B12232" s="72" t="s">
        <v>143</v>
      </c>
      <c r="C12232" s="72" t="s">
        <v>144</v>
      </c>
      <c r="D12232" s="72" t="s">
        <v>12</v>
      </c>
      <c r="E12232" s="72" t="s">
        <v>199</v>
      </c>
      <c r="F12232" s="73">
        <v>7244</v>
      </c>
      <c r="G12232" s="72" t="s">
        <v>14</v>
      </c>
      <c r="H12232" s="72" t="s">
        <v>155</v>
      </c>
      <c r="I12232" s="72" t="s">
        <v>16</v>
      </c>
      <c r="J12232" s="72" t="s">
        <v>18</v>
      </c>
      <c r="K12232" s="72" t="s">
        <v>147</v>
      </c>
      <c r="L12232" s="72" t="s">
        <v>411</v>
      </c>
      <c r="M12232" s="72"/>
    </row>
    <row r="12233" spans="2:13" x14ac:dyDescent="0.25">
      <c r="B12233" s="72" t="s">
        <v>143</v>
      </c>
      <c r="C12233" s="72" t="s">
        <v>144</v>
      </c>
      <c r="D12233" s="72" t="s">
        <v>12</v>
      </c>
      <c r="E12233" s="72" t="s">
        <v>183</v>
      </c>
      <c r="F12233" s="73">
        <v>21527</v>
      </c>
      <c r="G12233" s="72" t="s">
        <v>14</v>
      </c>
      <c r="H12233" s="72" t="s">
        <v>15</v>
      </c>
      <c r="I12233" s="72" t="s">
        <v>16</v>
      </c>
      <c r="J12233" s="72" t="s">
        <v>18</v>
      </c>
      <c r="K12233" s="72" t="s">
        <v>33</v>
      </c>
      <c r="L12233" s="72" t="s">
        <v>544</v>
      </c>
      <c r="M12233" s="72" t="s">
        <v>151</v>
      </c>
    </row>
    <row r="12234" spans="2:13" x14ac:dyDescent="0.25">
      <c r="B12234" s="72" t="s">
        <v>143</v>
      </c>
      <c r="C12234" s="72" t="s">
        <v>144</v>
      </c>
      <c r="D12234" s="72" t="s">
        <v>12</v>
      </c>
      <c r="E12234" s="72" t="s">
        <v>199</v>
      </c>
      <c r="F12234" s="73">
        <v>77081</v>
      </c>
      <c r="G12234" s="72" t="s">
        <v>14</v>
      </c>
      <c r="H12234" s="72" t="s">
        <v>15</v>
      </c>
      <c r="I12234" s="72" t="s">
        <v>16</v>
      </c>
      <c r="J12234" s="72" t="s">
        <v>18</v>
      </c>
      <c r="K12234" s="72" t="s">
        <v>147</v>
      </c>
      <c r="L12234" s="72" t="s">
        <v>241</v>
      </c>
      <c r="M12234" s="72"/>
    </row>
    <row r="12235" spans="2:13" x14ac:dyDescent="0.25">
      <c r="B12235" s="72" t="s">
        <v>143</v>
      </c>
      <c r="C12235" s="72" t="s">
        <v>144</v>
      </c>
      <c r="D12235" s="72" t="s">
        <v>12</v>
      </c>
      <c r="E12235" s="72" t="s">
        <v>188</v>
      </c>
      <c r="F12235" s="73">
        <v>18673</v>
      </c>
      <c r="G12235" s="72" t="s">
        <v>14</v>
      </c>
      <c r="H12235" s="72" t="s">
        <v>155</v>
      </c>
      <c r="I12235" s="72" t="s">
        <v>16</v>
      </c>
      <c r="J12235" s="72" t="s">
        <v>18</v>
      </c>
      <c r="K12235" s="72" t="s">
        <v>33</v>
      </c>
      <c r="L12235" s="72" t="s">
        <v>297</v>
      </c>
      <c r="M12235" s="72" t="s">
        <v>191</v>
      </c>
    </row>
    <row r="12236" spans="2:13" x14ac:dyDescent="0.25">
      <c r="B12236" s="72" t="s">
        <v>143</v>
      </c>
      <c r="C12236" s="72" t="s">
        <v>144</v>
      </c>
      <c r="D12236" s="72" t="s">
        <v>12</v>
      </c>
      <c r="E12236" s="72" t="s">
        <v>280</v>
      </c>
      <c r="F12236" s="73">
        <v>94590</v>
      </c>
      <c r="G12236" s="72" t="s">
        <v>14</v>
      </c>
      <c r="H12236" s="72" t="s">
        <v>15</v>
      </c>
      <c r="I12236" s="72" t="s">
        <v>16</v>
      </c>
      <c r="J12236" s="72" t="s">
        <v>18</v>
      </c>
      <c r="K12236" s="72" t="s">
        <v>161</v>
      </c>
      <c r="L12236" s="72" t="s">
        <v>341</v>
      </c>
      <c r="M12236" s="72" t="s">
        <v>203</v>
      </c>
    </row>
    <row r="12237" spans="2:13" x14ac:dyDescent="0.25">
      <c r="B12237" s="72" t="s">
        <v>143</v>
      </c>
      <c r="C12237" s="72" t="s">
        <v>144</v>
      </c>
      <c r="D12237" s="72" t="s">
        <v>12</v>
      </c>
      <c r="E12237" s="72" t="s">
        <v>219</v>
      </c>
      <c r="F12237" s="73">
        <v>91142</v>
      </c>
      <c r="G12237" s="72" t="s">
        <v>14</v>
      </c>
      <c r="H12237" s="72" t="s">
        <v>155</v>
      </c>
      <c r="I12237" s="72" t="s">
        <v>16</v>
      </c>
      <c r="J12237" s="72" t="s">
        <v>18</v>
      </c>
      <c r="K12237" s="72" t="s">
        <v>33</v>
      </c>
      <c r="L12237" s="72" t="s">
        <v>693</v>
      </c>
      <c r="M12237" s="72"/>
    </row>
    <row r="12238" spans="2:13" x14ac:dyDescent="0.25">
      <c r="B12238" s="72" t="s">
        <v>143</v>
      </c>
      <c r="C12238" s="72" t="s">
        <v>144</v>
      </c>
      <c r="D12238" s="72" t="s">
        <v>12</v>
      </c>
      <c r="E12238" s="72" t="s">
        <v>229</v>
      </c>
      <c r="F12238" s="73">
        <v>-768</v>
      </c>
      <c r="G12238" s="72" t="s">
        <v>14</v>
      </c>
      <c r="H12238" s="72" t="s">
        <v>155</v>
      </c>
      <c r="I12238" s="72" t="s">
        <v>16</v>
      </c>
      <c r="J12238" s="72" t="s">
        <v>18</v>
      </c>
      <c r="K12238" s="72" t="s">
        <v>33</v>
      </c>
      <c r="L12238" s="72" t="s">
        <v>649</v>
      </c>
      <c r="M12238" s="72"/>
    </row>
    <row r="12239" spans="2:13" x14ac:dyDescent="0.25">
      <c r="B12239" s="72" t="s">
        <v>143</v>
      </c>
      <c r="C12239" s="72" t="s">
        <v>144</v>
      </c>
      <c r="D12239" s="72" t="s">
        <v>12</v>
      </c>
      <c r="E12239" s="72" t="s">
        <v>157</v>
      </c>
      <c r="F12239" s="73">
        <v>104551</v>
      </c>
      <c r="G12239" s="72" t="s">
        <v>14</v>
      </c>
      <c r="H12239" s="72" t="s">
        <v>155</v>
      </c>
      <c r="I12239" s="72" t="s">
        <v>16</v>
      </c>
      <c r="J12239" s="72" t="s">
        <v>18</v>
      </c>
      <c r="K12239" s="72" t="s">
        <v>33</v>
      </c>
      <c r="L12239" s="72" t="s">
        <v>353</v>
      </c>
      <c r="M12239" s="72" t="s">
        <v>159</v>
      </c>
    </row>
    <row r="12240" spans="2:13" x14ac:dyDescent="0.25">
      <c r="B12240" s="72" t="s">
        <v>143</v>
      </c>
      <c r="C12240" s="72" t="s">
        <v>144</v>
      </c>
      <c r="D12240" s="72" t="s">
        <v>12</v>
      </c>
      <c r="E12240" s="72" t="s">
        <v>154</v>
      </c>
      <c r="F12240" s="73">
        <v>-2610</v>
      </c>
      <c r="G12240" s="72" t="s">
        <v>14</v>
      </c>
      <c r="H12240" s="72" t="s">
        <v>15</v>
      </c>
      <c r="I12240" s="72" t="s">
        <v>16</v>
      </c>
      <c r="J12240" s="72" t="s">
        <v>18</v>
      </c>
      <c r="K12240" s="72" t="s">
        <v>147</v>
      </c>
      <c r="L12240" s="72" t="s">
        <v>476</v>
      </c>
      <c r="M12240" s="72"/>
    </row>
    <row r="12241" spans="2:13" x14ac:dyDescent="0.25">
      <c r="B12241" s="72" t="s">
        <v>143</v>
      </c>
      <c r="C12241" s="72" t="s">
        <v>144</v>
      </c>
      <c r="D12241" s="72" t="s">
        <v>12</v>
      </c>
      <c r="E12241" s="72" t="s">
        <v>219</v>
      </c>
      <c r="F12241" s="73">
        <v>34147</v>
      </c>
      <c r="G12241" s="72" t="s">
        <v>14</v>
      </c>
      <c r="H12241" s="72" t="s">
        <v>155</v>
      </c>
      <c r="I12241" s="72" t="s">
        <v>16</v>
      </c>
      <c r="J12241" s="72" t="s">
        <v>18</v>
      </c>
      <c r="K12241" s="72" t="s">
        <v>147</v>
      </c>
      <c r="L12241" s="72" t="s">
        <v>747</v>
      </c>
      <c r="M12241" s="72"/>
    </row>
    <row r="12242" spans="2:13" x14ac:dyDescent="0.25">
      <c r="B12242" s="72" t="s">
        <v>143</v>
      </c>
      <c r="C12242" s="72" t="s">
        <v>144</v>
      </c>
      <c r="D12242" s="72" t="s">
        <v>12</v>
      </c>
      <c r="E12242" s="72" t="s">
        <v>439</v>
      </c>
      <c r="F12242" s="73">
        <v>327571</v>
      </c>
      <c r="G12242" s="72" t="s">
        <v>14</v>
      </c>
      <c r="H12242" s="72" t="s">
        <v>155</v>
      </c>
      <c r="I12242" s="72" t="s">
        <v>136</v>
      </c>
      <c r="J12242" s="72" t="s">
        <v>18</v>
      </c>
      <c r="K12242" s="72" t="s">
        <v>21</v>
      </c>
      <c r="L12242" s="72" t="s">
        <v>711</v>
      </c>
      <c r="M12242" s="72"/>
    </row>
    <row r="12243" spans="2:13" x14ac:dyDescent="0.25">
      <c r="B12243" s="72" t="s">
        <v>143</v>
      </c>
      <c r="C12243" s="72" t="s">
        <v>144</v>
      </c>
      <c r="D12243" s="72" t="s">
        <v>12</v>
      </c>
      <c r="E12243" s="72" t="s">
        <v>181</v>
      </c>
      <c r="F12243" s="73">
        <v>-790</v>
      </c>
      <c r="G12243" s="72" t="s">
        <v>14</v>
      </c>
      <c r="H12243" s="72" t="s">
        <v>15</v>
      </c>
      <c r="I12243" s="72" t="s">
        <v>16</v>
      </c>
      <c r="J12243" s="72" t="s">
        <v>18</v>
      </c>
      <c r="K12243" s="72" t="s">
        <v>21</v>
      </c>
      <c r="L12243" s="72" t="s">
        <v>602</v>
      </c>
      <c r="M12243" s="72"/>
    </row>
    <row r="12244" spans="2:13" x14ac:dyDescent="0.25">
      <c r="B12244" s="72" t="s">
        <v>143</v>
      </c>
      <c r="C12244" s="72" t="s">
        <v>144</v>
      </c>
      <c r="D12244" s="72" t="s">
        <v>12</v>
      </c>
      <c r="E12244" s="72" t="s">
        <v>199</v>
      </c>
      <c r="F12244" s="73">
        <v>3675</v>
      </c>
      <c r="G12244" s="72" t="s">
        <v>14</v>
      </c>
      <c r="H12244" s="72" t="s">
        <v>15</v>
      </c>
      <c r="I12244" s="72" t="s">
        <v>16</v>
      </c>
      <c r="J12244" s="72" t="s">
        <v>18</v>
      </c>
      <c r="K12244" s="72" t="s">
        <v>147</v>
      </c>
      <c r="L12244" s="72" t="s">
        <v>580</v>
      </c>
      <c r="M12244" s="72"/>
    </row>
    <row r="12245" spans="2:13" x14ac:dyDescent="0.25">
      <c r="B12245" s="72" t="s">
        <v>143</v>
      </c>
      <c r="C12245" s="72" t="s">
        <v>144</v>
      </c>
      <c r="D12245" s="72" t="s">
        <v>12</v>
      </c>
      <c r="E12245" s="72" t="s">
        <v>227</v>
      </c>
      <c r="F12245" s="73">
        <v>234675</v>
      </c>
      <c r="G12245" s="72" t="s">
        <v>14</v>
      </c>
      <c r="H12245" s="72" t="s">
        <v>155</v>
      </c>
      <c r="I12245" s="72" t="s">
        <v>16</v>
      </c>
      <c r="J12245" s="72" t="s">
        <v>18</v>
      </c>
      <c r="K12245" s="72" t="s">
        <v>147</v>
      </c>
      <c r="L12245" s="72" t="s">
        <v>295</v>
      </c>
      <c r="M12245" s="72" t="s">
        <v>248</v>
      </c>
    </row>
    <row r="12246" spans="2:13" x14ac:dyDescent="0.25">
      <c r="B12246" s="72" t="s">
        <v>143</v>
      </c>
      <c r="C12246" s="72" t="s">
        <v>144</v>
      </c>
      <c r="D12246" s="72" t="s">
        <v>12</v>
      </c>
      <c r="E12246" s="72" t="s">
        <v>177</v>
      </c>
      <c r="F12246" s="73">
        <v>4713</v>
      </c>
      <c r="G12246" s="72" t="s">
        <v>14</v>
      </c>
      <c r="H12246" s="72" t="s">
        <v>155</v>
      </c>
      <c r="I12246" s="72" t="s">
        <v>16</v>
      </c>
      <c r="J12246" s="72" t="s">
        <v>18</v>
      </c>
      <c r="K12246" s="72" t="s">
        <v>33</v>
      </c>
      <c r="L12246" s="72" t="s">
        <v>207</v>
      </c>
      <c r="M12246" s="72"/>
    </row>
    <row r="12247" spans="2:13" x14ac:dyDescent="0.25">
      <c r="B12247" s="72" t="s">
        <v>143</v>
      </c>
      <c r="C12247" s="72" t="s">
        <v>144</v>
      </c>
      <c r="D12247" s="72" t="s">
        <v>12</v>
      </c>
      <c r="E12247" s="72" t="s">
        <v>199</v>
      </c>
      <c r="F12247" s="73">
        <v>2329</v>
      </c>
      <c r="G12247" s="72" t="s">
        <v>14</v>
      </c>
      <c r="H12247" s="72" t="s">
        <v>15</v>
      </c>
      <c r="I12247" s="72" t="s">
        <v>16</v>
      </c>
      <c r="J12247" s="72" t="s">
        <v>18</v>
      </c>
      <c r="K12247" s="72" t="s">
        <v>33</v>
      </c>
      <c r="L12247" s="72" t="s">
        <v>525</v>
      </c>
      <c r="M12247" s="72"/>
    </row>
    <row r="12248" spans="2:13" x14ac:dyDescent="0.25">
      <c r="B12248" s="72" t="s">
        <v>143</v>
      </c>
      <c r="C12248" s="72" t="s">
        <v>144</v>
      </c>
      <c r="D12248" s="72" t="s">
        <v>12</v>
      </c>
      <c r="E12248" s="72" t="s">
        <v>760</v>
      </c>
      <c r="F12248" s="73">
        <v>-19124</v>
      </c>
      <c r="G12248" s="72" t="s">
        <v>14</v>
      </c>
      <c r="H12248" s="72" t="s">
        <v>155</v>
      </c>
      <c r="I12248" s="72" t="s">
        <v>16</v>
      </c>
      <c r="J12248" s="72" t="s">
        <v>18</v>
      </c>
      <c r="K12248" s="72"/>
      <c r="L12248" s="72"/>
      <c r="M12248" s="72"/>
    </row>
    <row r="12249" spans="2:13" x14ac:dyDescent="0.25">
      <c r="B12249" s="72" t="s">
        <v>143</v>
      </c>
      <c r="C12249" s="72" t="s">
        <v>144</v>
      </c>
      <c r="D12249" s="72" t="s">
        <v>12</v>
      </c>
      <c r="E12249" s="72" t="s">
        <v>170</v>
      </c>
      <c r="F12249" s="73">
        <v>320621</v>
      </c>
      <c r="G12249" s="72" t="s">
        <v>14</v>
      </c>
      <c r="H12249" s="72" t="s">
        <v>15</v>
      </c>
      <c r="I12249" s="72" t="s">
        <v>16</v>
      </c>
      <c r="J12249" s="72" t="s">
        <v>18</v>
      </c>
      <c r="K12249" s="72" t="s">
        <v>33</v>
      </c>
      <c r="L12249" s="72" t="s">
        <v>392</v>
      </c>
      <c r="M12249" s="72" t="s">
        <v>172</v>
      </c>
    </row>
    <row r="12250" spans="2:13" x14ac:dyDescent="0.25">
      <c r="B12250" s="72" t="s">
        <v>143</v>
      </c>
      <c r="C12250" s="72" t="s">
        <v>144</v>
      </c>
      <c r="D12250" s="72" t="s">
        <v>12</v>
      </c>
      <c r="E12250" s="72" t="s">
        <v>175</v>
      </c>
      <c r="F12250" s="73">
        <v>-24474</v>
      </c>
      <c r="G12250" s="72" t="s">
        <v>14</v>
      </c>
      <c r="H12250" s="72" t="s">
        <v>15</v>
      </c>
      <c r="I12250" s="72" t="s">
        <v>16</v>
      </c>
      <c r="J12250" s="72" t="s">
        <v>18</v>
      </c>
      <c r="K12250" s="72" t="s">
        <v>21</v>
      </c>
      <c r="L12250" s="72" t="s">
        <v>178</v>
      </c>
      <c r="M12250" s="72"/>
    </row>
    <row r="12251" spans="2:13" x14ac:dyDescent="0.25">
      <c r="B12251" s="72" t="s">
        <v>143</v>
      </c>
      <c r="C12251" s="72" t="s">
        <v>144</v>
      </c>
      <c r="D12251" s="72" t="s">
        <v>12</v>
      </c>
      <c r="E12251" s="72" t="s">
        <v>199</v>
      </c>
      <c r="F12251" s="73">
        <v>164490</v>
      </c>
      <c r="G12251" s="72" t="s">
        <v>14</v>
      </c>
      <c r="H12251" s="72" t="s">
        <v>15</v>
      </c>
      <c r="I12251" s="72" t="s">
        <v>16</v>
      </c>
      <c r="J12251" s="72" t="s">
        <v>18</v>
      </c>
      <c r="K12251" s="72" t="s">
        <v>147</v>
      </c>
      <c r="L12251" s="72" t="s">
        <v>275</v>
      </c>
      <c r="M12251" s="72"/>
    </row>
    <row r="12252" spans="2:13" x14ac:dyDescent="0.25">
      <c r="B12252" s="72" t="s">
        <v>143</v>
      </c>
      <c r="C12252" s="72" t="s">
        <v>144</v>
      </c>
      <c r="D12252" s="72" t="s">
        <v>12</v>
      </c>
      <c r="E12252" s="72" t="s">
        <v>188</v>
      </c>
      <c r="F12252" s="73">
        <v>364927</v>
      </c>
      <c r="G12252" s="72" t="s">
        <v>14</v>
      </c>
      <c r="H12252" s="72" t="s">
        <v>15</v>
      </c>
      <c r="I12252" s="72" t="s">
        <v>16</v>
      </c>
      <c r="J12252" s="72" t="s">
        <v>18</v>
      </c>
      <c r="K12252" s="72" t="s">
        <v>24</v>
      </c>
      <c r="L12252" s="72" t="s">
        <v>28</v>
      </c>
      <c r="M12252" s="72" t="s">
        <v>163</v>
      </c>
    </row>
    <row r="12253" spans="2:13" x14ac:dyDescent="0.25">
      <c r="B12253" s="72" t="s">
        <v>143</v>
      </c>
      <c r="C12253" s="72" t="s">
        <v>144</v>
      </c>
      <c r="D12253" s="72" t="s">
        <v>12</v>
      </c>
      <c r="E12253" s="72" t="s">
        <v>160</v>
      </c>
      <c r="F12253" s="73">
        <v>898303</v>
      </c>
      <c r="G12253" s="72" t="s">
        <v>14</v>
      </c>
      <c r="H12253" s="72" t="s">
        <v>155</v>
      </c>
      <c r="I12253" s="72" t="s">
        <v>16</v>
      </c>
      <c r="J12253" s="72" t="s">
        <v>18</v>
      </c>
      <c r="K12253" s="72" t="s">
        <v>33</v>
      </c>
      <c r="L12253" s="72" t="s">
        <v>316</v>
      </c>
      <c r="M12253" s="72" t="s">
        <v>248</v>
      </c>
    </row>
    <row r="12254" spans="2:13" x14ac:dyDescent="0.25">
      <c r="B12254" s="72" t="s">
        <v>143</v>
      </c>
      <c r="C12254" s="72" t="s">
        <v>144</v>
      </c>
      <c r="D12254" s="72" t="s">
        <v>12</v>
      </c>
      <c r="E12254" s="72" t="s">
        <v>209</v>
      </c>
      <c r="F12254" s="73">
        <v>1125746</v>
      </c>
      <c r="G12254" s="72" t="s">
        <v>14</v>
      </c>
      <c r="H12254" s="72" t="s">
        <v>15</v>
      </c>
      <c r="I12254" s="72" t="s">
        <v>16</v>
      </c>
      <c r="J12254" s="72" t="s">
        <v>18</v>
      </c>
      <c r="K12254" s="72" t="s">
        <v>33</v>
      </c>
      <c r="L12254" s="72" t="s">
        <v>228</v>
      </c>
      <c r="M12254" s="72" t="s">
        <v>322</v>
      </c>
    </row>
    <row r="12255" spans="2:13" x14ac:dyDescent="0.25">
      <c r="B12255" s="72" t="s">
        <v>143</v>
      </c>
      <c r="C12255" s="72" t="s">
        <v>144</v>
      </c>
      <c r="D12255" s="72" t="s">
        <v>12</v>
      </c>
      <c r="E12255" s="72" t="s">
        <v>177</v>
      </c>
      <c r="F12255" s="73">
        <v>76200</v>
      </c>
      <c r="G12255" s="72" t="s">
        <v>14</v>
      </c>
      <c r="H12255" s="72" t="s">
        <v>15</v>
      </c>
      <c r="I12255" s="72" t="s">
        <v>16</v>
      </c>
      <c r="J12255" s="72" t="s">
        <v>18</v>
      </c>
      <c r="K12255" s="72" t="s">
        <v>33</v>
      </c>
      <c r="L12255" s="72" t="s">
        <v>153</v>
      </c>
      <c r="M12255" s="72"/>
    </row>
    <row r="12256" spans="2:13" x14ac:dyDescent="0.25">
      <c r="B12256" s="72" t="s">
        <v>143</v>
      </c>
      <c r="C12256" s="72" t="s">
        <v>144</v>
      </c>
      <c r="D12256" s="72" t="s">
        <v>12</v>
      </c>
      <c r="E12256" s="72" t="s">
        <v>145</v>
      </c>
      <c r="F12256" s="73">
        <v>-1388</v>
      </c>
      <c r="G12256" s="72" t="s">
        <v>14</v>
      </c>
      <c r="H12256" s="72" t="s">
        <v>155</v>
      </c>
      <c r="I12256" s="72" t="s">
        <v>16</v>
      </c>
      <c r="J12256" s="72" t="s">
        <v>18</v>
      </c>
      <c r="K12256" s="72" t="s">
        <v>147</v>
      </c>
      <c r="L12256" s="72" t="s">
        <v>692</v>
      </c>
      <c r="M12256" s="72"/>
    </row>
    <row r="12257" spans="2:13" x14ac:dyDescent="0.25">
      <c r="B12257" s="72" t="s">
        <v>143</v>
      </c>
      <c r="C12257" s="72" t="s">
        <v>144</v>
      </c>
      <c r="D12257" s="72" t="s">
        <v>12</v>
      </c>
      <c r="E12257" s="72" t="s">
        <v>152</v>
      </c>
      <c r="F12257" s="73">
        <v>-3108</v>
      </c>
      <c r="G12257" s="72" t="s">
        <v>14</v>
      </c>
      <c r="H12257" s="72" t="s">
        <v>155</v>
      </c>
      <c r="I12257" s="72" t="s">
        <v>16</v>
      </c>
      <c r="J12257" s="72" t="s">
        <v>18</v>
      </c>
      <c r="K12257" s="72" t="s">
        <v>33</v>
      </c>
      <c r="L12257" s="72" t="s">
        <v>548</v>
      </c>
      <c r="M12257" s="72"/>
    </row>
    <row r="12258" spans="2:13" x14ac:dyDescent="0.25">
      <c r="B12258" s="72" t="s">
        <v>143</v>
      </c>
      <c r="C12258" s="72" t="s">
        <v>144</v>
      </c>
      <c r="D12258" s="72" t="s">
        <v>12</v>
      </c>
      <c r="E12258" s="72" t="s">
        <v>152</v>
      </c>
      <c r="F12258" s="73">
        <v>-1342</v>
      </c>
      <c r="G12258" s="72" t="s">
        <v>14</v>
      </c>
      <c r="H12258" s="72" t="s">
        <v>15</v>
      </c>
      <c r="I12258" s="72" t="s">
        <v>16</v>
      </c>
      <c r="J12258" s="72" t="s">
        <v>18</v>
      </c>
      <c r="K12258" s="72" t="s">
        <v>161</v>
      </c>
      <c r="L12258" s="72" t="s">
        <v>315</v>
      </c>
      <c r="M12258" s="72"/>
    </row>
    <row r="12259" spans="2:13" x14ac:dyDescent="0.25">
      <c r="B12259" s="72" t="s">
        <v>143</v>
      </c>
      <c r="C12259" s="72" t="s">
        <v>144</v>
      </c>
      <c r="D12259" s="72" t="s">
        <v>12</v>
      </c>
      <c r="E12259" s="72" t="s">
        <v>209</v>
      </c>
      <c r="F12259" s="73">
        <v>527284</v>
      </c>
      <c r="G12259" s="72" t="s">
        <v>14</v>
      </c>
      <c r="H12259" s="72" t="s">
        <v>155</v>
      </c>
      <c r="I12259" s="72" t="s">
        <v>16</v>
      </c>
      <c r="J12259" s="72" t="s">
        <v>18</v>
      </c>
      <c r="K12259" s="72" t="s">
        <v>147</v>
      </c>
      <c r="L12259" s="72" t="s">
        <v>390</v>
      </c>
      <c r="M12259" s="72" t="s">
        <v>203</v>
      </c>
    </row>
    <row r="12260" spans="2:13" x14ac:dyDescent="0.25">
      <c r="B12260" s="72" t="s">
        <v>143</v>
      </c>
      <c r="C12260" s="72" t="s">
        <v>144</v>
      </c>
      <c r="D12260" s="72" t="s">
        <v>12</v>
      </c>
      <c r="E12260" s="72" t="s">
        <v>149</v>
      </c>
      <c r="F12260" s="73">
        <v>12530696</v>
      </c>
      <c r="G12260" s="72" t="s">
        <v>14</v>
      </c>
      <c r="H12260" s="72" t="s">
        <v>15</v>
      </c>
      <c r="I12260" s="72" t="s">
        <v>16</v>
      </c>
      <c r="J12260" s="72" t="s">
        <v>18</v>
      </c>
      <c r="K12260" s="72" t="s">
        <v>33</v>
      </c>
      <c r="L12260" s="72" t="s">
        <v>465</v>
      </c>
      <c r="M12260" s="72" t="s">
        <v>151</v>
      </c>
    </row>
    <row r="12261" spans="2:13" x14ac:dyDescent="0.25">
      <c r="B12261" s="72" t="s">
        <v>143</v>
      </c>
      <c r="C12261" s="72" t="s">
        <v>144</v>
      </c>
      <c r="D12261" s="72" t="s">
        <v>12</v>
      </c>
      <c r="E12261" s="72" t="s">
        <v>177</v>
      </c>
      <c r="F12261" s="73">
        <v>16626</v>
      </c>
      <c r="G12261" s="72" t="s">
        <v>14</v>
      </c>
      <c r="H12261" s="72" t="s">
        <v>15</v>
      </c>
      <c r="I12261" s="72" t="s">
        <v>16</v>
      </c>
      <c r="J12261" s="72" t="s">
        <v>18</v>
      </c>
      <c r="K12261" s="72" t="s">
        <v>267</v>
      </c>
      <c r="L12261" s="72" t="s">
        <v>452</v>
      </c>
      <c r="M12261" s="72"/>
    </row>
    <row r="12262" spans="2:13" x14ac:dyDescent="0.25">
      <c r="B12262" s="72" t="s">
        <v>143</v>
      </c>
      <c r="C12262" s="72" t="s">
        <v>144</v>
      </c>
      <c r="D12262" s="72" t="s">
        <v>12</v>
      </c>
      <c r="E12262" s="72" t="s">
        <v>145</v>
      </c>
      <c r="F12262" s="73">
        <v>-227174</v>
      </c>
      <c r="G12262" s="72" t="s">
        <v>14</v>
      </c>
      <c r="H12262" s="72" t="s">
        <v>155</v>
      </c>
      <c r="I12262" s="72" t="s">
        <v>16</v>
      </c>
      <c r="J12262" s="72" t="s">
        <v>18</v>
      </c>
      <c r="K12262" s="72" t="s">
        <v>147</v>
      </c>
      <c r="L12262" s="72" t="s">
        <v>587</v>
      </c>
      <c r="M12262" s="72"/>
    </row>
    <row r="12263" spans="2:13" x14ac:dyDescent="0.25">
      <c r="B12263" s="72" t="s">
        <v>143</v>
      </c>
      <c r="C12263" s="72" t="s">
        <v>144</v>
      </c>
      <c r="D12263" s="72" t="s">
        <v>12</v>
      </c>
      <c r="E12263" s="72" t="s">
        <v>152</v>
      </c>
      <c r="F12263" s="73">
        <v>-91398</v>
      </c>
      <c r="G12263" s="72" t="s">
        <v>14</v>
      </c>
      <c r="H12263" s="72" t="s">
        <v>155</v>
      </c>
      <c r="I12263" s="72" t="s">
        <v>16</v>
      </c>
      <c r="J12263" s="72" t="s">
        <v>18</v>
      </c>
      <c r="K12263" s="72" t="s">
        <v>33</v>
      </c>
      <c r="L12263" s="72" t="s">
        <v>497</v>
      </c>
      <c r="M12263" s="72"/>
    </row>
    <row r="12264" spans="2:13" x14ac:dyDescent="0.25">
      <c r="B12264" s="72" t="s">
        <v>143</v>
      </c>
      <c r="C12264" s="72" t="s">
        <v>144</v>
      </c>
      <c r="D12264" s="72" t="s">
        <v>12</v>
      </c>
      <c r="E12264" s="72" t="s">
        <v>188</v>
      </c>
      <c r="F12264" s="73">
        <v>2437923</v>
      </c>
      <c r="G12264" s="72" t="s">
        <v>14</v>
      </c>
      <c r="H12264" s="72" t="s">
        <v>15</v>
      </c>
      <c r="I12264" s="72" t="s">
        <v>16</v>
      </c>
      <c r="J12264" s="72" t="s">
        <v>18</v>
      </c>
      <c r="K12264" s="72" t="s">
        <v>21</v>
      </c>
      <c r="L12264" s="72" t="s">
        <v>386</v>
      </c>
      <c r="M12264" s="72" t="s">
        <v>191</v>
      </c>
    </row>
    <row r="12265" spans="2:13" x14ac:dyDescent="0.25">
      <c r="B12265" s="72" t="s">
        <v>143</v>
      </c>
      <c r="C12265" s="72" t="s">
        <v>144</v>
      </c>
      <c r="D12265" s="72" t="s">
        <v>12</v>
      </c>
      <c r="E12265" s="72" t="s">
        <v>177</v>
      </c>
      <c r="F12265" s="73">
        <v>114716</v>
      </c>
      <c r="G12265" s="72" t="s">
        <v>14</v>
      </c>
      <c r="H12265" s="72" t="s">
        <v>15</v>
      </c>
      <c r="I12265" s="72" t="s">
        <v>16</v>
      </c>
      <c r="J12265" s="72" t="s">
        <v>18</v>
      </c>
      <c r="K12265" s="72" t="s">
        <v>267</v>
      </c>
      <c r="L12265" s="72" t="s">
        <v>579</v>
      </c>
      <c r="M12265" s="72"/>
    </row>
    <row r="12266" spans="2:13" x14ac:dyDescent="0.25">
      <c r="B12266" s="72" t="s">
        <v>143</v>
      </c>
      <c r="C12266" s="72" t="s">
        <v>144</v>
      </c>
      <c r="D12266" s="72" t="s">
        <v>12</v>
      </c>
      <c r="E12266" s="72" t="s">
        <v>149</v>
      </c>
      <c r="F12266" s="73">
        <v>1661956</v>
      </c>
      <c r="G12266" s="72" t="s">
        <v>14</v>
      </c>
      <c r="H12266" s="72" t="s">
        <v>155</v>
      </c>
      <c r="I12266" s="72" t="s">
        <v>136</v>
      </c>
      <c r="J12266" s="72" t="s">
        <v>18</v>
      </c>
      <c r="K12266" s="72" t="s">
        <v>33</v>
      </c>
      <c r="L12266" s="72" t="s">
        <v>297</v>
      </c>
      <c r="M12266" s="72" t="s">
        <v>151</v>
      </c>
    </row>
    <row r="12267" spans="2:13" x14ac:dyDescent="0.25">
      <c r="B12267" s="72" t="s">
        <v>143</v>
      </c>
      <c r="C12267" s="72" t="s">
        <v>144</v>
      </c>
      <c r="D12267" s="72" t="s">
        <v>12</v>
      </c>
      <c r="E12267" s="72" t="s">
        <v>240</v>
      </c>
      <c r="F12267" s="73">
        <v>-653</v>
      </c>
      <c r="G12267" s="72" t="s">
        <v>14</v>
      </c>
      <c r="H12267" s="72" t="s">
        <v>155</v>
      </c>
      <c r="I12267" s="72" t="s">
        <v>16</v>
      </c>
      <c r="J12267" s="72" t="s">
        <v>18</v>
      </c>
      <c r="K12267" s="72" t="s">
        <v>21</v>
      </c>
      <c r="L12267" s="72" t="s">
        <v>198</v>
      </c>
      <c r="M12267" s="72"/>
    </row>
    <row r="12268" spans="2:13" x14ac:dyDescent="0.25">
      <c r="B12268" s="72" t="s">
        <v>143</v>
      </c>
      <c r="C12268" s="72" t="s">
        <v>144</v>
      </c>
      <c r="D12268" s="72" t="s">
        <v>12</v>
      </c>
      <c r="E12268" s="72" t="s">
        <v>219</v>
      </c>
      <c r="F12268" s="73">
        <v>3071046</v>
      </c>
      <c r="G12268" s="72" t="s">
        <v>14</v>
      </c>
      <c r="H12268" s="72" t="s">
        <v>15</v>
      </c>
      <c r="I12268" s="72" t="s">
        <v>16</v>
      </c>
      <c r="J12268" s="72" t="s">
        <v>18</v>
      </c>
      <c r="K12268" s="72" t="s">
        <v>165</v>
      </c>
      <c r="L12268" s="72" t="s">
        <v>535</v>
      </c>
      <c r="M12268" s="72"/>
    </row>
    <row r="12269" spans="2:13" x14ac:dyDescent="0.25">
      <c r="B12269" s="72" t="s">
        <v>143</v>
      </c>
      <c r="C12269" s="72" t="s">
        <v>144</v>
      </c>
      <c r="D12269" s="72" t="s">
        <v>12</v>
      </c>
      <c r="E12269" s="72" t="s">
        <v>160</v>
      </c>
      <c r="F12269" s="73">
        <v>141345</v>
      </c>
      <c r="G12269" s="72" t="s">
        <v>14</v>
      </c>
      <c r="H12269" s="72" t="s">
        <v>15</v>
      </c>
      <c r="I12269" s="72" t="s">
        <v>16</v>
      </c>
      <c r="J12269" s="72" t="s">
        <v>18</v>
      </c>
      <c r="K12269" s="72" t="s">
        <v>267</v>
      </c>
      <c r="L12269" s="72" t="s">
        <v>381</v>
      </c>
      <c r="M12269" s="72" t="s">
        <v>163</v>
      </c>
    </row>
    <row r="12270" spans="2:13" x14ac:dyDescent="0.25">
      <c r="B12270" s="72" t="s">
        <v>143</v>
      </c>
      <c r="C12270" s="72" t="s">
        <v>144</v>
      </c>
      <c r="D12270" s="72" t="s">
        <v>12</v>
      </c>
      <c r="E12270" s="72" t="s">
        <v>227</v>
      </c>
      <c r="F12270" s="73">
        <v>185765</v>
      </c>
      <c r="G12270" s="72" t="s">
        <v>14</v>
      </c>
      <c r="H12270" s="72" t="s">
        <v>15</v>
      </c>
      <c r="I12270" s="72" t="s">
        <v>16</v>
      </c>
      <c r="J12270" s="72" t="s">
        <v>18</v>
      </c>
      <c r="K12270" s="72" t="s">
        <v>161</v>
      </c>
      <c r="L12270" s="72" t="s">
        <v>379</v>
      </c>
      <c r="M12270" s="72" t="s">
        <v>163</v>
      </c>
    </row>
    <row r="12271" spans="2:13" x14ac:dyDescent="0.25">
      <c r="B12271" s="72" t="s">
        <v>143</v>
      </c>
      <c r="C12271" s="72" t="s">
        <v>144</v>
      </c>
      <c r="D12271" s="72" t="s">
        <v>12</v>
      </c>
      <c r="E12271" s="72" t="s">
        <v>197</v>
      </c>
      <c r="F12271" s="73">
        <v>15765</v>
      </c>
      <c r="G12271" s="72" t="s">
        <v>14</v>
      </c>
      <c r="H12271" s="72" t="s">
        <v>155</v>
      </c>
      <c r="I12271" s="72" t="s">
        <v>136</v>
      </c>
      <c r="J12271" s="72" t="s">
        <v>18</v>
      </c>
      <c r="K12271" s="72" t="s">
        <v>267</v>
      </c>
      <c r="L12271" s="72" t="s">
        <v>428</v>
      </c>
      <c r="M12271" s="72" t="s">
        <v>191</v>
      </c>
    </row>
    <row r="12272" spans="2:13" x14ac:dyDescent="0.25">
      <c r="B12272" s="72" t="s">
        <v>143</v>
      </c>
      <c r="C12272" s="72" t="s">
        <v>144</v>
      </c>
      <c r="D12272" s="72" t="s">
        <v>12</v>
      </c>
      <c r="E12272" s="72" t="s">
        <v>199</v>
      </c>
      <c r="F12272" s="73">
        <v>110055</v>
      </c>
      <c r="G12272" s="72" t="s">
        <v>14</v>
      </c>
      <c r="H12272" s="72" t="s">
        <v>15</v>
      </c>
      <c r="I12272" s="72" t="s">
        <v>16</v>
      </c>
      <c r="J12272" s="72" t="s">
        <v>18</v>
      </c>
      <c r="K12272" s="72" t="s">
        <v>189</v>
      </c>
      <c r="L12272" s="72" t="s">
        <v>486</v>
      </c>
      <c r="M12272" s="72"/>
    </row>
    <row r="12273" spans="2:13" x14ac:dyDescent="0.25">
      <c r="B12273" s="72" t="s">
        <v>143</v>
      </c>
      <c r="C12273" s="72" t="s">
        <v>144</v>
      </c>
      <c r="D12273" s="72" t="s">
        <v>12</v>
      </c>
      <c r="E12273" s="72" t="s">
        <v>188</v>
      </c>
      <c r="F12273" s="73">
        <v>1067838</v>
      </c>
      <c r="G12273" s="72" t="s">
        <v>14</v>
      </c>
      <c r="H12273" s="72" t="s">
        <v>15</v>
      </c>
      <c r="I12273" s="72" t="s">
        <v>16</v>
      </c>
      <c r="J12273" s="72" t="s">
        <v>18</v>
      </c>
      <c r="K12273" s="72" t="s">
        <v>147</v>
      </c>
      <c r="L12273" s="72" t="s">
        <v>476</v>
      </c>
      <c r="M12273" s="72" t="s">
        <v>151</v>
      </c>
    </row>
    <row r="12274" spans="2:13" x14ac:dyDescent="0.25">
      <c r="B12274" s="72" t="s">
        <v>143</v>
      </c>
      <c r="C12274" s="72" t="s">
        <v>144</v>
      </c>
      <c r="D12274" s="72" t="s">
        <v>12</v>
      </c>
      <c r="E12274" s="72" t="s">
        <v>219</v>
      </c>
      <c r="F12274" s="73">
        <v>1204</v>
      </c>
      <c r="G12274" s="72" t="s">
        <v>14</v>
      </c>
      <c r="H12274" s="72" t="s">
        <v>15</v>
      </c>
      <c r="I12274" s="72" t="s">
        <v>136</v>
      </c>
      <c r="J12274" s="72" t="s">
        <v>18</v>
      </c>
      <c r="K12274" s="72" t="s">
        <v>21</v>
      </c>
      <c r="L12274" s="72" t="s">
        <v>547</v>
      </c>
      <c r="M12274" s="72"/>
    </row>
    <row r="12275" spans="2:13" x14ac:dyDescent="0.25">
      <c r="B12275" s="72" t="s">
        <v>143</v>
      </c>
      <c r="C12275" s="72" t="s">
        <v>144</v>
      </c>
      <c r="D12275" s="72" t="s">
        <v>12</v>
      </c>
      <c r="E12275" s="72" t="s">
        <v>229</v>
      </c>
      <c r="F12275" s="73">
        <v>-21600</v>
      </c>
      <c r="G12275" s="72" t="s">
        <v>14</v>
      </c>
      <c r="H12275" s="72" t="s">
        <v>155</v>
      </c>
      <c r="I12275" s="72" t="s">
        <v>136</v>
      </c>
      <c r="J12275" s="72" t="s">
        <v>18</v>
      </c>
      <c r="K12275" s="72" t="s">
        <v>21</v>
      </c>
      <c r="L12275" s="72" t="s">
        <v>547</v>
      </c>
      <c r="M12275" s="72"/>
    </row>
    <row r="12276" spans="2:13" x14ac:dyDescent="0.25">
      <c r="B12276" s="72" t="s">
        <v>143</v>
      </c>
      <c r="C12276" s="72" t="s">
        <v>144</v>
      </c>
      <c r="D12276" s="72" t="s">
        <v>12</v>
      </c>
      <c r="E12276" s="72" t="s">
        <v>240</v>
      </c>
      <c r="F12276" s="73">
        <v>-22216</v>
      </c>
      <c r="G12276" s="72" t="s">
        <v>31</v>
      </c>
      <c r="H12276" s="72" t="s">
        <v>15</v>
      </c>
      <c r="I12276" s="72" t="s">
        <v>16</v>
      </c>
      <c r="J12276" s="72" t="s">
        <v>18</v>
      </c>
      <c r="K12276" s="72" t="s">
        <v>161</v>
      </c>
      <c r="L12276" s="72" t="s">
        <v>375</v>
      </c>
      <c r="M12276" s="72"/>
    </row>
    <row r="12277" spans="2:13" x14ac:dyDescent="0.25">
      <c r="B12277" s="72" t="s">
        <v>143</v>
      </c>
      <c r="C12277" s="72" t="s">
        <v>144</v>
      </c>
      <c r="D12277" s="72" t="s">
        <v>12</v>
      </c>
      <c r="E12277" s="72" t="s">
        <v>183</v>
      </c>
      <c r="F12277" s="73">
        <v>69</v>
      </c>
      <c r="G12277" s="72" t="s">
        <v>14</v>
      </c>
      <c r="H12277" s="72" t="s">
        <v>15</v>
      </c>
      <c r="I12277" s="72" t="s">
        <v>16</v>
      </c>
      <c r="J12277" s="72" t="s">
        <v>18</v>
      </c>
      <c r="K12277" s="72" t="s">
        <v>147</v>
      </c>
      <c r="L12277" s="72" t="s">
        <v>663</v>
      </c>
      <c r="M12277" s="72" t="s">
        <v>172</v>
      </c>
    </row>
    <row r="12278" spans="2:13" x14ac:dyDescent="0.25">
      <c r="B12278" s="72" t="s">
        <v>143</v>
      </c>
      <c r="C12278" s="72" t="s">
        <v>144</v>
      </c>
      <c r="D12278" s="72" t="s">
        <v>12</v>
      </c>
      <c r="E12278" s="72" t="s">
        <v>242</v>
      </c>
      <c r="F12278" s="73">
        <v>-16530</v>
      </c>
      <c r="G12278" s="72" t="s">
        <v>14</v>
      </c>
      <c r="H12278" s="72" t="s">
        <v>155</v>
      </c>
      <c r="I12278" s="72" t="s">
        <v>16</v>
      </c>
      <c r="J12278" s="72" t="s">
        <v>18</v>
      </c>
      <c r="K12278" s="72" t="s">
        <v>33</v>
      </c>
      <c r="L12278" s="72" t="s">
        <v>455</v>
      </c>
      <c r="M12278" s="72"/>
    </row>
    <row r="12279" spans="2:13" x14ac:dyDescent="0.25">
      <c r="B12279" s="72" t="s">
        <v>143</v>
      </c>
      <c r="C12279" s="72" t="s">
        <v>144</v>
      </c>
      <c r="D12279" s="72" t="s">
        <v>12</v>
      </c>
      <c r="E12279" s="72" t="s">
        <v>154</v>
      </c>
      <c r="F12279" s="73">
        <v>-19796</v>
      </c>
      <c r="G12279" s="72" t="s">
        <v>14</v>
      </c>
      <c r="H12279" s="72" t="s">
        <v>15</v>
      </c>
      <c r="I12279" s="72" t="s">
        <v>16</v>
      </c>
      <c r="J12279" s="72" t="s">
        <v>18</v>
      </c>
      <c r="K12279" s="72" t="s">
        <v>21</v>
      </c>
      <c r="L12279" s="72" t="s">
        <v>645</v>
      </c>
      <c r="M12279" s="72"/>
    </row>
    <row r="12280" spans="2:13" x14ac:dyDescent="0.25">
      <c r="B12280" s="72" t="s">
        <v>143</v>
      </c>
      <c r="C12280" s="72" t="s">
        <v>144</v>
      </c>
      <c r="D12280" s="72" t="s">
        <v>12</v>
      </c>
      <c r="E12280" s="72" t="s">
        <v>175</v>
      </c>
      <c r="F12280" s="73">
        <v>-405</v>
      </c>
      <c r="G12280" s="72" t="s">
        <v>14</v>
      </c>
      <c r="H12280" s="72" t="s">
        <v>15</v>
      </c>
      <c r="I12280" s="72" t="s">
        <v>16</v>
      </c>
      <c r="J12280" s="72" t="s">
        <v>18</v>
      </c>
      <c r="K12280" s="72" t="s">
        <v>33</v>
      </c>
      <c r="L12280" s="72" t="s">
        <v>279</v>
      </c>
      <c r="M12280" s="72"/>
    </row>
    <row r="12281" spans="2:13" x14ac:dyDescent="0.25">
      <c r="B12281" s="72" t="s">
        <v>143</v>
      </c>
      <c r="C12281" s="72" t="s">
        <v>144</v>
      </c>
      <c r="D12281" s="72" t="s">
        <v>12</v>
      </c>
      <c r="E12281" s="72" t="s">
        <v>188</v>
      </c>
      <c r="F12281" s="73">
        <v>16635</v>
      </c>
      <c r="G12281" s="72" t="s">
        <v>14</v>
      </c>
      <c r="H12281" s="72" t="s">
        <v>15</v>
      </c>
      <c r="I12281" s="72" t="s">
        <v>16</v>
      </c>
      <c r="J12281" s="72" t="s">
        <v>18</v>
      </c>
      <c r="K12281" s="72" t="s">
        <v>147</v>
      </c>
      <c r="L12281" s="72" t="s">
        <v>498</v>
      </c>
      <c r="M12281" s="72" t="s">
        <v>191</v>
      </c>
    </row>
    <row r="12282" spans="2:13" x14ac:dyDescent="0.25">
      <c r="B12282" s="72" t="s">
        <v>143</v>
      </c>
      <c r="C12282" s="72" t="s">
        <v>144</v>
      </c>
      <c r="D12282" s="72" t="s">
        <v>12</v>
      </c>
      <c r="E12282" s="72" t="s">
        <v>145</v>
      </c>
      <c r="F12282" s="73">
        <v>-2696</v>
      </c>
      <c r="G12282" s="72" t="s">
        <v>14</v>
      </c>
      <c r="H12282" s="72" t="s">
        <v>155</v>
      </c>
      <c r="I12282" s="72" t="s">
        <v>16</v>
      </c>
      <c r="J12282" s="72" t="s">
        <v>18</v>
      </c>
      <c r="K12282" s="72" t="s">
        <v>33</v>
      </c>
      <c r="L12282" s="72" t="s">
        <v>481</v>
      </c>
      <c r="M12282" s="72"/>
    </row>
    <row r="12283" spans="2:13" x14ac:dyDescent="0.25">
      <c r="B12283" s="72" t="s">
        <v>143</v>
      </c>
      <c r="C12283" s="72" t="s">
        <v>144</v>
      </c>
      <c r="D12283" s="72" t="s">
        <v>12</v>
      </c>
      <c r="E12283" s="72" t="s">
        <v>282</v>
      </c>
      <c r="F12283" s="73">
        <v>-47807</v>
      </c>
      <c r="G12283" s="72" t="s">
        <v>14</v>
      </c>
      <c r="H12283" s="72" t="s">
        <v>15</v>
      </c>
      <c r="I12283" s="72" t="s">
        <v>16</v>
      </c>
      <c r="J12283" s="72" t="s">
        <v>18</v>
      </c>
      <c r="K12283" s="72" t="s">
        <v>165</v>
      </c>
      <c r="L12283" s="72" t="s">
        <v>472</v>
      </c>
      <c r="M12283" s="72"/>
    </row>
    <row r="12284" spans="2:13" x14ac:dyDescent="0.25">
      <c r="B12284" s="72" t="s">
        <v>143</v>
      </c>
      <c r="C12284" s="72" t="s">
        <v>144</v>
      </c>
      <c r="D12284" s="72" t="s">
        <v>12</v>
      </c>
      <c r="E12284" s="72" t="s">
        <v>213</v>
      </c>
      <c r="F12284" s="73">
        <v>121</v>
      </c>
      <c r="G12284" s="72" t="s">
        <v>14</v>
      </c>
      <c r="H12284" s="72" t="s">
        <v>15</v>
      </c>
      <c r="I12284" s="72" t="s">
        <v>16</v>
      </c>
      <c r="J12284" s="72" t="s">
        <v>18</v>
      </c>
      <c r="K12284" s="72" t="s">
        <v>147</v>
      </c>
      <c r="L12284" s="72" t="s">
        <v>432</v>
      </c>
      <c r="M12284" s="72" t="s">
        <v>172</v>
      </c>
    </row>
    <row r="12285" spans="2:13" x14ac:dyDescent="0.25">
      <c r="B12285" s="72" t="s">
        <v>143</v>
      </c>
      <c r="C12285" s="72" t="s">
        <v>144</v>
      </c>
      <c r="D12285" s="72" t="s">
        <v>12</v>
      </c>
      <c r="E12285" s="72" t="s">
        <v>242</v>
      </c>
      <c r="F12285" s="73">
        <v>-1961</v>
      </c>
      <c r="G12285" s="72" t="s">
        <v>14</v>
      </c>
      <c r="H12285" s="72" t="s">
        <v>15</v>
      </c>
      <c r="I12285" s="72" t="s">
        <v>16</v>
      </c>
      <c r="J12285" s="72" t="s">
        <v>18</v>
      </c>
      <c r="K12285" s="72" t="s">
        <v>33</v>
      </c>
      <c r="L12285" s="72" t="s">
        <v>497</v>
      </c>
      <c r="M12285" s="72"/>
    </row>
    <row r="12286" spans="2:13" x14ac:dyDescent="0.25">
      <c r="B12286" s="72" t="s">
        <v>143</v>
      </c>
      <c r="C12286" s="72" t="s">
        <v>144</v>
      </c>
      <c r="D12286" s="72" t="s">
        <v>12</v>
      </c>
      <c r="E12286" s="72" t="s">
        <v>335</v>
      </c>
      <c r="F12286" s="73">
        <v>91431</v>
      </c>
      <c r="G12286" s="72" t="s">
        <v>14</v>
      </c>
      <c r="H12286" s="72" t="s">
        <v>15</v>
      </c>
      <c r="I12286" s="72" t="s">
        <v>16</v>
      </c>
      <c r="J12286" s="72" t="s">
        <v>18</v>
      </c>
      <c r="K12286" s="72" t="s">
        <v>214</v>
      </c>
      <c r="L12286" s="72" t="s">
        <v>215</v>
      </c>
      <c r="M12286" s="72" t="s">
        <v>334</v>
      </c>
    </row>
    <row r="12287" spans="2:13" x14ac:dyDescent="0.25">
      <c r="B12287" s="72" t="s">
        <v>143</v>
      </c>
      <c r="C12287" s="72" t="s">
        <v>144</v>
      </c>
      <c r="D12287" s="72" t="s">
        <v>12</v>
      </c>
      <c r="E12287" s="72" t="s">
        <v>282</v>
      </c>
      <c r="F12287" s="73">
        <v>-121</v>
      </c>
      <c r="G12287" s="72" t="s">
        <v>14</v>
      </c>
      <c r="H12287" s="72" t="s">
        <v>15</v>
      </c>
      <c r="I12287" s="72" t="s">
        <v>16</v>
      </c>
      <c r="J12287" s="72" t="s">
        <v>18</v>
      </c>
      <c r="K12287" s="72" t="s">
        <v>33</v>
      </c>
      <c r="L12287" s="72" t="s">
        <v>764</v>
      </c>
      <c r="M12287" s="72"/>
    </row>
    <row r="12288" spans="2:13" x14ac:dyDescent="0.25">
      <c r="B12288" s="72" t="s">
        <v>143</v>
      </c>
      <c r="C12288" s="72" t="s">
        <v>144</v>
      </c>
      <c r="D12288" s="72" t="s">
        <v>12</v>
      </c>
      <c r="E12288" s="72" t="s">
        <v>175</v>
      </c>
      <c r="F12288" s="73">
        <v>-29497</v>
      </c>
      <c r="G12288" s="72" t="s">
        <v>14</v>
      </c>
      <c r="H12288" s="72" t="s">
        <v>155</v>
      </c>
      <c r="I12288" s="72" t="s">
        <v>16</v>
      </c>
      <c r="J12288" s="72" t="s">
        <v>18</v>
      </c>
      <c r="K12288" s="72" t="s">
        <v>33</v>
      </c>
      <c r="L12288" s="72" t="s">
        <v>179</v>
      </c>
      <c r="M12288" s="72"/>
    </row>
    <row r="12289" spans="2:13" x14ac:dyDescent="0.25">
      <c r="B12289" s="72" t="s">
        <v>143</v>
      </c>
      <c r="C12289" s="72" t="s">
        <v>144</v>
      </c>
      <c r="D12289" s="72" t="s">
        <v>12</v>
      </c>
      <c r="E12289" s="72" t="s">
        <v>164</v>
      </c>
      <c r="F12289" s="73">
        <v>-57</v>
      </c>
      <c r="G12289" s="72" t="s">
        <v>14</v>
      </c>
      <c r="H12289" s="72" t="s">
        <v>155</v>
      </c>
      <c r="I12289" s="72" t="s">
        <v>16</v>
      </c>
      <c r="J12289" s="72" t="s">
        <v>18</v>
      </c>
      <c r="K12289" s="72" t="s">
        <v>21</v>
      </c>
      <c r="L12289" s="72" t="s">
        <v>457</v>
      </c>
      <c r="M12289" s="72"/>
    </row>
    <row r="12290" spans="2:13" x14ac:dyDescent="0.25">
      <c r="B12290" s="72" t="s">
        <v>143</v>
      </c>
      <c r="C12290" s="72" t="s">
        <v>144</v>
      </c>
      <c r="D12290" s="72" t="s">
        <v>12</v>
      </c>
      <c r="E12290" s="72" t="s">
        <v>282</v>
      </c>
      <c r="F12290" s="73">
        <v>-118</v>
      </c>
      <c r="G12290" s="72" t="s">
        <v>14</v>
      </c>
      <c r="H12290" s="72" t="s">
        <v>15</v>
      </c>
      <c r="I12290" s="72" t="s">
        <v>16</v>
      </c>
      <c r="J12290" s="72" t="s">
        <v>18</v>
      </c>
      <c r="K12290" s="72" t="s">
        <v>267</v>
      </c>
      <c r="L12290" s="72" t="s">
        <v>372</v>
      </c>
      <c r="M12290" s="72"/>
    </row>
    <row r="12291" spans="2:13" x14ac:dyDescent="0.25">
      <c r="B12291" s="72" t="s">
        <v>143</v>
      </c>
      <c r="C12291" s="72" t="s">
        <v>144</v>
      </c>
      <c r="D12291" s="72" t="s">
        <v>12</v>
      </c>
      <c r="E12291" s="72" t="s">
        <v>154</v>
      </c>
      <c r="F12291" s="73">
        <v>-11758</v>
      </c>
      <c r="G12291" s="72" t="s">
        <v>14</v>
      </c>
      <c r="H12291" s="72" t="s">
        <v>15</v>
      </c>
      <c r="I12291" s="72" t="s">
        <v>16</v>
      </c>
      <c r="J12291" s="72" t="s">
        <v>18</v>
      </c>
      <c r="K12291" s="72" t="s">
        <v>33</v>
      </c>
      <c r="L12291" s="72" t="s">
        <v>551</v>
      </c>
      <c r="M12291" s="72"/>
    </row>
    <row r="12292" spans="2:13" x14ac:dyDescent="0.25">
      <c r="B12292" s="72" t="s">
        <v>143</v>
      </c>
      <c r="C12292" s="72" t="s">
        <v>144</v>
      </c>
      <c r="D12292" s="72" t="s">
        <v>12</v>
      </c>
      <c r="E12292" s="72" t="s">
        <v>160</v>
      </c>
      <c r="F12292" s="73">
        <v>526301</v>
      </c>
      <c r="G12292" s="72" t="s">
        <v>14</v>
      </c>
      <c r="H12292" s="72" t="s">
        <v>15</v>
      </c>
      <c r="I12292" s="72" t="s">
        <v>16</v>
      </c>
      <c r="J12292" s="72" t="s">
        <v>18</v>
      </c>
      <c r="K12292" s="72" t="s">
        <v>147</v>
      </c>
      <c r="L12292" s="72" t="s">
        <v>587</v>
      </c>
      <c r="M12292" s="72" t="s">
        <v>248</v>
      </c>
    </row>
    <row r="12293" spans="2:13" x14ac:dyDescent="0.25">
      <c r="B12293" s="72" t="s">
        <v>143</v>
      </c>
      <c r="C12293" s="72" t="s">
        <v>144</v>
      </c>
      <c r="D12293" s="72" t="s">
        <v>12</v>
      </c>
      <c r="E12293" s="72" t="s">
        <v>244</v>
      </c>
      <c r="F12293" s="73">
        <v>1700665</v>
      </c>
      <c r="G12293" s="72" t="s">
        <v>14</v>
      </c>
      <c r="H12293" s="72" t="s">
        <v>155</v>
      </c>
      <c r="I12293" s="72" t="s">
        <v>16</v>
      </c>
      <c r="J12293" s="72" t="s">
        <v>18</v>
      </c>
      <c r="K12293" s="72" t="s">
        <v>33</v>
      </c>
      <c r="L12293" s="72" t="s">
        <v>207</v>
      </c>
      <c r="M12293" s="72" t="s">
        <v>163</v>
      </c>
    </row>
    <row r="12294" spans="2:13" x14ac:dyDescent="0.25">
      <c r="B12294" s="72" t="s">
        <v>143</v>
      </c>
      <c r="C12294" s="72" t="s">
        <v>144</v>
      </c>
      <c r="D12294" s="72" t="s">
        <v>12</v>
      </c>
      <c r="E12294" s="72" t="s">
        <v>183</v>
      </c>
      <c r="F12294" s="73">
        <v>89033</v>
      </c>
      <c r="G12294" s="72" t="s">
        <v>14</v>
      </c>
      <c r="H12294" s="72" t="s">
        <v>15</v>
      </c>
      <c r="I12294" s="72" t="s">
        <v>16</v>
      </c>
      <c r="J12294" s="72" t="s">
        <v>18</v>
      </c>
      <c r="K12294" s="72" t="s">
        <v>33</v>
      </c>
      <c r="L12294" s="72" t="s">
        <v>409</v>
      </c>
      <c r="M12294" s="72" t="s">
        <v>186</v>
      </c>
    </row>
    <row r="12295" spans="2:13" x14ac:dyDescent="0.25">
      <c r="B12295" s="72" t="s">
        <v>143</v>
      </c>
      <c r="C12295" s="72" t="s">
        <v>144</v>
      </c>
      <c r="D12295" s="72" t="s">
        <v>12</v>
      </c>
      <c r="E12295" s="72" t="s">
        <v>292</v>
      </c>
      <c r="F12295" s="73">
        <v>268160</v>
      </c>
      <c r="G12295" s="72" t="s">
        <v>14</v>
      </c>
      <c r="H12295" s="72" t="s">
        <v>15</v>
      </c>
      <c r="I12295" s="72" t="s">
        <v>16</v>
      </c>
      <c r="J12295" s="72" t="s">
        <v>18</v>
      </c>
      <c r="K12295" s="72" t="s">
        <v>147</v>
      </c>
      <c r="L12295" s="72" t="s">
        <v>407</v>
      </c>
      <c r="M12295" s="72" t="s">
        <v>293</v>
      </c>
    </row>
    <row r="12296" spans="2:13" x14ac:dyDescent="0.25">
      <c r="B12296" s="72" t="s">
        <v>143</v>
      </c>
      <c r="C12296" s="72" t="s">
        <v>144</v>
      </c>
      <c r="D12296" s="72" t="s">
        <v>12</v>
      </c>
      <c r="E12296" s="72" t="s">
        <v>213</v>
      </c>
      <c r="F12296" s="73">
        <v>14375</v>
      </c>
      <c r="G12296" s="72" t="s">
        <v>14</v>
      </c>
      <c r="H12296" s="72" t="s">
        <v>155</v>
      </c>
      <c r="I12296" s="72" t="s">
        <v>16</v>
      </c>
      <c r="J12296" s="72" t="s">
        <v>18</v>
      </c>
      <c r="K12296" s="72" t="s">
        <v>33</v>
      </c>
      <c r="L12296" s="72" t="s">
        <v>430</v>
      </c>
      <c r="M12296" s="72" t="s">
        <v>163</v>
      </c>
    </row>
    <row r="12297" spans="2:13" x14ac:dyDescent="0.25">
      <c r="B12297" s="72" t="s">
        <v>143</v>
      </c>
      <c r="C12297" s="72" t="s">
        <v>144</v>
      </c>
      <c r="D12297" s="72" t="s">
        <v>12</v>
      </c>
      <c r="E12297" s="72" t="s">
        <v>157</v>
      </c>
      <c r="F12297" s="73">
        <v>529569</v>
      </c>
      <c r="G12297" s="72" t="s">
        <v>14</v>
      </c>
      <c r="H12297" s="72" t="s">
        <v>155</v>
      </c>
      <c r="I12297" s="72" t="s">
        <v>16</v>
      </c>
      <c r="J12297" s="72" t="s">
        <v>18</v>
      </c>
      <c r="K12297" s="72" t="s">
        <v>33</v>
      </c>
      <c r="L12297" s="72" t="s">
        <v>402</v>
      </c>
      <c r="M12297" s="72" t="s">
        <v>322</v>
      </c>
    </row>
    <row r="12298" spans="2:13" x14ac:dyDescent="0.25">
      <c r="B12298" s="72" t="s">
        <v>143</v>
      </c>
      <c r="C12298" s="72" t="s">
        <v>144</v>
      </c>
      <c r="D12298" s="72" t="s">
        <v>12</v>
      </c>
      <c r="E12298" s="72" t="s">
        <v>219</v>
      </c>
      <c r="F12298" s="73">
        <v>2272</v>
      </c>
      <c r="G12298" s="72" t="s">
        <v>14</v>
      </c>
      <c r="H12298" s="72" t="s">
        <v>155</v>
      </c>
      <c r="I12298" s="72" t="s">
        <v>16</v>
      </c>
      <c r="J12298" s="72" t="s">
        <v>18</v>
      </c>
      <c r="K12298" s="72" t="s">
        <v>33</v>
      </c>
      <c r="L12298" s="72" t="s">
        <v>714</v>
      </c>
      <c r="M12298" s="72"/>
    </row>
    <row r="12299" spans="2:13" x14ac:dyDescent="0.25">
      <c r="B12299" s="72" t="s">
        <v>143</v>
      </c>
      <c r="C12299" s="72" t="s">
        <v>144</v>
      </c>
      <c r="D12299" s="72" t="s">
        <v>12</v>
      </c>
      <c r="E12299" s="72" t="s">
        <v>219</v>
      </c>
      <c r="F12299" s="73">
        <v>45286</v>
      </c>
      <c r="G12299" s="72" t="s">
        <v>14</v>
      </c>
      <c r="H12299" s="72" t="s">
        <v>15</v>
      </c>
      <c r="I12299" s="72" t="s">
        <v>16</v>
      </c>
      <c r="J12299" s="72" t="s">
        <v>18</v>
      </c>
      <c r="K12299" s="72" t="s">
        <v>21</v>
      </c>
      <c r="L12299" s="72" t="s">
        <v>494</v>
      </c>
      <c r="M12299" s="72"/>
    </row>
    <row r="12300" spans="2:13" x14ac:dyDescent="0.25">
      <c r="B12300" s="72" t="s">
        <v>143</v>
      </c>
      <c r="C12300" s="72" t="s">
        <v>144</v>
      </c>
      <c r="D12300" s="72" t="s">
        <v>12</v>
      </c>
      <c r="E12300" s="72" t="s">
        <v>335</v>
      </c>
      <c r="F12300" s="73">
        <v>39430</v>
      </c>
      <c r="G12300" s="72" t="s">
        <v>14</v>
      </c>
      <c r="H12300" s="72" t="s">
        <v>15</v>
      </c>
      <c r="I12300" s="72" t="s">
        <v>16</v>
      </c>
      <c r="J12300" s="72" t="s">
        <v>18</v>
      </c>
      <c r="K12300" s="72" t="s">
        <v>33</v>
      </c>
      <c r="L12300" s="72" t="s">
        <v>231</v>
      </c>
      <c r="M12300" s="72" t="s">
        <v>337</v>
      </c>
    </row>
    <row r="12301" spans="2:13" x14ac:dyDescent="0.25">
      <c r="B12301" s="72" t="s">
        <v>143</v>
      </c>
      <c r="C12301" s="72" t="s">
        <v>144</v>
      </c>
      <c r="D12301" s="72" t="s">
        <v>12</v>
      </c>
      <c r="E12301" s="72" t="s">
        <v>181</v>
      </c>
      <c r="F12301" s="73">
        <v>-50819</v>
      </c>
      <c r="G12301" s="72" t="s">
        <v>14</v>
      </c>
      <c r="H12301" s="72" t="s">
        <v>15</v>
      </c>
      <c r="I12301" s="72" t="s">
        <v>136</v>
      </c>
      <c r="J12301" s="72" t="s">
        <v>18</v>
      </c>
      <c r="K12301" s="72" t="s">
        <v>184</v>
      </c>
      <c r="L12301" s="72" t="s">
        <v>336</v>
      </c>
      <c r="M12301" s="72"/>
    </row>
    <row r="12302" spans="2:13" x14ac:dyDescent="0.25">
      <c r="B12302" s="72" t="s">
        <v>143</v>
      </c>
      <c r="C12302" s="72" t="s">
        <v>144</v>
      </c>
      <c r="D12302" s="72" t="s">
        <v>12</v>
      </c>
      <c r="E12302" s="72" t="s">
        <v>175</v>
      </c>
      <c r="F12302" s="73">
        <v>-9</v>
      </c>
      <c r="G12302" s="72" t="s">
        <v>14</v>
      </c>
      <c r="H12302" s="72" t="s">
        <v>15</v>
      </c>
      <c r="I12302" s="72" t="s">
        <v>16</v>
      </c>
      <c r="J12302" s="72" t="s">
        <v>18</v>
      </c>
      <c r="K12302" s="72" t="s">
        <v>147</v>
      </c>
      <c r="L12302" s="72" t="s">
        <v>171</v>
      </c>
      <c r="M12302" s="72"/>
    </row>
    <row r="12303" spans="2:13" x14ac:dyDescent="0.25">
      <c r="B12303" s="72" t="s">
        <v>143</v>
      </c>
      <c r="C12303" s="72" t="s">
        <v>144</v>
      </c>
      <c r="D12303" s="72" t="s">
        <v>12</v>
      </c>
      <c r="E12303" s="72" t="s">
        <v>188</v>
      </c>
      <c r="F12303" s="73">
        <v>207806</v>
      </c>
      <c r="G12303" s="72" t="s">
        <v>14</v>
      </c>
      <c r="H12303" s="72" t="s">
        <v>15</v>
      </c>
      <c r="I12303" s="72" t="s">
        <v>16</v>
      </c>
      <c r="J12303" s="72" t="s">
        <v>18</v>
      </c>
      <c r="K12303" s="72" t="s">
        <v>168</v>
      </c>
      <c r="L12303" s="72" t="s">
        <v>169</v>
      </c>
      <c r="M12303" s="72" t="s">
        <v>163</v>
      </c>
    </row>
    <row r="12304" spans="2:13" x14ac:dyDescent="0.25">
      <c r="B12304" s="72" t="s">
        <v>143</v>
      </c>
      <c r="C12304" s="72" t="s">
        <v>144</v>
      </c>
      <c r="D12304" s="72" t="s">
        <v>12</v>
      </c>
      <c r="E12304" s="72" t="s">
        <v>219</v>
      </c>
      <c r="F12304" s="73">
        <v>597963</v>
      </c>
      <c r="G12304" s="72" t="s">
        <v>14</v>
      </c>
      <c r="H12304" s="72" t="s">
        <v>15</v>
      </c>
      <c r="I12304" s="72" t="s">
        <v>16</v>
      </c>
      <c r="J12304" s="72" t="s">
        <v>18</v>
      </c>
      <c r="K12304" s="72" t="s">
        <v>214</v>
      </c>
      <c r="L12304" s="72" t="s">
        <v>319</v>
      </c>
      <c r="M12304" s="72"/>
    </row>
    <row r="12305" spans="2:13" x14ac:dyDescent="0.25">
      <c r="B12305" s="72" t="s">
        <v>143</v>
      </c>
      <c r="C12305" s="72" t="s">
        <v>144</v>
      </c>
      <c r="D12305" s="72" t="s">
        <v>12</v>
      </c>
      <c r="E12305" s="72" t="s">
        <v>160</v>
      </c>
      <c r="F12305" s="73">
        <v>211442</v>
      </c>
      <c r="G12305" s="72" t="s">
        <v>14</v>
      </c>
      <c r="H12305" s="72" t="s">
        <v>15</v>
      </c>
      <c r="I12305" s="72" t="s">
        <v>16</v>
      </c>
      <c r="J12305" s="72" t="s">
        <v>18</v>
      </c>
      <c r="K12305" s="72" t="s">
        <v>21</v>
      </c>
      <c r="L12305" s="72" t="s">
        <v>274</v>
      </c>
      <c r="M12305" s="72" t="s">
        <v>248</v>
      </c>
    </row>
    <row r="12306" spans="2:13" x14ac:dyDescent="0.25">
      <c r="B12306" s="72" t="s">
        <v>143</v>
      </c>
      <c r="C12306" s="72" t="s">
        <v>144</v>
      </c>
      <c r="D12306" s="72" t="s">
        <v>12</v>
      </c>
      <c r="E12306" s="72" t="s">
        <v>282</v>
      </c>
      <c r="F12306" s="73">
        <v>-299</v>
      </c>
      <c r="G12306" s="72" t="s">
        <v>14</v>
      </c>
      <c r="H12306" s="72" t="s">
        <v>15</v>
      </c>
      <c r="I12306" s="72" t="s">
        <v>16</v>
      </c>
      <c r="J12306" s="72" t="s">
        <v>18</v>
      </c>
      <c r="K12306" s="72" t="s">
        <v>33</v>
      </c>
      <c r="L12306" s="72" t="s">
        <v>490</v>
      </c>
      <c r="M12306" s="72"/>
    </row>
    <row r="12307" spans="2:13" x14ac:dyDescent="0.25">
      <c r="B12307" s="72" t="s">
        <v>143</v>
      </c>
      <c r="C12307" s="72" t="s">
        <v>144</v>
      </c>
      <c r="D12307" s="72" t="s">
        <v>12</v>
      </c>
      <c r="E12307" s="72" t="s">
        <v>282</v>
      </c>
      <c r="F12307" s="73">
        <v>-3055</v>
      </c>
      <c r="G12307" s="72" t="s">
        <v>14</v>
      </c>
      <c r="H12307" s="72" t="s">
        <v>15</v>
      </c>
      <c r="I12307" s="72" t="s">
        <v>16</v>
      </c>
      <c r="J12307" s="72" t="s">
        <v>18</v>
      </c>
      <c r="K12307" s="72" t="s">
        <v>165</v>
      </c>
      <c r="L12307" s="72" t="s">
        <v>610</v>
      </c>
      <c r="M12307" s="72"/>
    </row>
    <row r="12308" spans="2:13" x14ac:dyDescent="0.25">
      <c r="B12308" s="72" t="s">
        <v>143</v>
      </c>
      <c r="C12308" s="72" t="s">
        <v>144</v>
      </c>
      <c r="D12308" s="72" t="s">
        <v>12</v>
      </c>
      <c r="E12308" s="72" t="s">
        <v>183</v>
      </c>
      <c r="F12308" s="73">
        <v>13531</v>
      </c>
      <c r="G12308" s="72" t="s">
        <v>14</v>
      </c>
      <c r="H12308" s="72" t="s">
        <v>15</v>
      </c>
      <c r="I12308" s="72" t="s">
        <v>16</v>
      </c>
      <c r="J12308" s="72" t="s">
        <v>18</v>
      </c>
      <c r="K12308" s="72" t="s">
        <v>147</v>
      </c>
      <c r="L12308" s="72" t="s">
        <v>675</v>
      </c>
      <c r="M12308" s="72" t="s">
        <v>163</v>
      </c>
    </row>
    <row r="12309" spans="2:13" x14ac:dyDescent="0.25">
      <c r="B12309" s="72" t="s">
        <v>143</v>
      </c>
      <c r="C12309" s="72" t="s">
        <v>144</v>
      </c>
      <c r="D12309" s="72" t="s">
        <v>12</v>
      </c>
      <c r="E12309" s="72" t="s">
        <v>240</v>
      </c>
      <c r="F12309" s="73">
        <v>-27717</v>
      </c>
      <c r="G12309" s="72" t="s">
        <v>14</v>
      </c>
      <c r="H12309" s="72" t="s">
        <v>15</v>
      </c>
      <c r="I12309" s="72" t="s">
        <v>16</v>
      </c>
      <c r="J12309" s="72" t="s">
        <v>18</v>
      </c>
      <c r="K12309" s="72" t="s">
        <v>147</v>
      </c>
      <c r="L12309" s="72" t="s">
        <v>476</v>
      </c>
      <c r="M12309" s="72"/>
    </row>
    <row r="12310" spans="2:13" x14ac:dyDescent="0.25">
      <c r="B12310" s="72" t="s">
        <v>143</v>
      </c>
      <c r="C12310" s="72" t="s">
        <v>144</v>
      </c>
      <c r="D12310" s="72" t="s">
        <v>12</v>
      </c>
      <c r="E12310" s="72" t="s">
        <v>152</v>
      </c>
      <c r="F12310" s="73">
        <v>-4340</v>
      </c>
      <c r="G12310" s="72" t="s">
        <v>14</v>
      </c>
      <c r="H12310" s="72" t="s">
        <v>155</v>
      </c>
      <c r="I12310" s="72" t="s">
        <v>16</v>
      </c>
      <c r="J12310" s="72" t="s">
        <v>371</v>
      </c>
      <c r="K12310" s="72" t="s">
        <v>33</v>
      </c>
      <c r="L12310" s="72" t="s">
        <v>568</v>
      </c>
      <c r="M12310" s="72"/>
    </row>
    <row r="12311" spans="2:13" x14ac:dyDescent="0.25">
      <c r="B12311" s="72" t="s">
        <v>143</v>
      </c>
      <c r="C12311" s="72" t="s">
        <v>144</v>
      </c>
      <c r="D12311" s="72" t="s">
        <v>12</v>
      </c>
      <c r="E12311" s="72" t="s">
        <v>229</v>
      </c>
      <c r="F12311" s="73">
        <v>-1459</v>
      </c>
      <c r="G12311" s="72" t="s">
        <v>14</v>
      </c>
      <c r="H12311" s="72" t="s">
        <v>15</v>
      </c>
      <c r="I12311" s="72" t="s">
        <v>16</v>
      </c>
      <c r="J12311" s="72" t="s">
        <v>18</v>
      </c>
      <c r="K12311" s="72" t="s">
        <v>33</v>
      </c>
      <c r="L12311" s="72" t="s">
        <v>764</v>
      </c>
      <c r="M12311" s="72"/>
    </row>
    <row r="12312" spans="2:13" x14ac:dyDescent="0.25">
      <c r="B12312" s="72" t="s">
        <v>143</v>
      </c>
      <c r="C12312" s="72" t="s">
        <v>144</v>
      </c>
      <c r="D12312" s="72" t="s">
        <v>12</v>
      </c>
      <c r="E12312" s="72" t="s">
        <v>177</v>
      </c>
      <c r="F12312" s="73">
        <v>532984</v>
      </c>
      <c r="G12312" s="72" t="s">
        <v>14</v>
      </c>
      <c r="H12312" s="72" t="s">
        <v>15</v>
      </c>
      <c r="I12312" s="72" t="s">
        <v>16</v>
      </c>
      <c r="J12312" s="72" t="s">
        <v>18</v>
      </c>
      <c r="K12312" s="72" t="s">
        <v>147</v>
      </c>
      <c r="L12312" s="72" t="s">
        <v>607</v>
      </c>
      <c r="M12312" s="72"/>
    </row>
    <row r="12313" spans="2:13" x14ac:dyDescent="0.25">
      <c r="B12313" s="72" t="s">
        <v>143</v>
      </c>
      <c r="C12313" s="72" t="s">
        <v>144</v>
      </c>
      <c r="D12313" s="72" t="s">
        <v>12</v>
      </c>
      <c r="E12313" s="72" t="s">
        <v>237</v>
      </c>
      <c r="F12313" s="73">
        <v>76101</v>
      </c>
      <c r="G12313" s="72" t="s">
        <v>14</v>
      </c>
      <c r="H12313" s="72" t="s">
        <v>15</v>
      </c>
      <c r="I12313" s="72" t="s">
        <v>16</v>
      </c>
      <c r="J12313" s="72" t="s">
        <v>18</v>
      </c>
      <c r="K12313" s="72" t="s">
        <v>33</v>
      </c>
      <c r="L12313" s="72" t="s">
        <v>326</v>
      </c>
      <c r="M12313" s="72" t="s">
        <v>186</v>
      </c>
    </row>
    <row r="12314" spans="2:13" x14ac:dyDescent="0.25">
      <c r="B12314" s="72" t="s">
        <v>143</v>
      </c>
      <c r="C12314" s="72" t="s">
        <v>144</v>
      </c>
      <c r="D12314" s="72" t="s">
        <v>12</v>
      </c>
      <c r="E12314" s="72" t="s">
        <v>242</v>
      </c>
      <c r="F12314" s="73">
        <v>-2881</v>
      </c>
      <c r="G12314" s="72" t="s">
        <v>14</v>
      </c>
      <c r="H12314" s="72" t="s">
        <v>155</v>
      </c>
      <c r="I12314" s="72" t="s">
        <v>16</v>
      </c>
      <c r="J12314" s="72" t="s">
        <v>18</v>
      </c>
      <c r="K12314" s="72" t="s">
        <v>33</v>
      </c>
      <c r="L12314" s="72" t="s">
        <v>361</v>
      </c>
      <c r="M12314" s="72"/>
    </row>
    <row r="12315" spans="2:13" x14ac:dyDescent="0.25">
      <c r="B12315" s="72" t="s">
        <v>143</v>
      </c>
      <c r="C12315" s="72" t="s">
        <v>144</v>
      </c>
      <c r="D12315" s="72" t="s">
        <v>12</v>
      </c>
      <c r="E12315" s="72" t="s">
        <v>149</v>
      </c>
      <c r="F12315" s="73">
        <v>600876</v>
      </c>
      <c r="G12315" s="72" t="s">
        <v>14</v>
      </c>
      <c r="H12315" s="72" t="s">
        <v>15</v>
      </c>
      <c r="I12315" s="72" t="s">
        <v>16</v>
      </c>
      <c r="J12315" s="72" t="s">
        <v>18</v>
      </c>
      <c r="K12315" s="72" t="s">
        <v>147</v>
      </c>
      <c r="L12315" s="72" t="s">
        <v>607</v>
      </c>
      <c r="M12315" s="72" t="s">
        <v>151</v>
      </c>
    </row>
    <row r="12316" spans="2:13" x14ac:dyDescent="0.25">
      <c r="B12316" s="72" t="s">
        <v>143</v>
      </c>
      <c r="C12316" s="72" t="s">
        <v>144</v>
      </c>
      <c r="D12316" s="72" t="s">
        <v>12</v>
      </c>
      <c r="E12316" s="72" t="s">
        <v>219</v>
      </c>
      <c r="F12316" s="73">
        <v>27685</v>
      </c>
      <c r="G12316" s="72" t="s">
        <v>14</v>
      </c>
      <c r="H12316" s="72" t="s">
        <v>155</v>
      </c>
      <c r="I12316" s="72" t="s">
        <v>16</v>
      </c>
      <c r="J12316" s="72" t="s">
        <v>18</v>
      </c>
      <c r="K12316" s="72" t="s">
        <v>33</v>
      </c>
      <c r="L12316" s="72" t="s">
        <v>764</v>
      </c>
      <c r="M12316" s="72"/>
    </row>
    <row r="12317" spans="2:13" x14ac:dyDescent="0.25">
      <c r="B12317" s="72" t="s">
        <v>143</v>
      </c>
      <c r="C12317" s="72" t="s">
        <v>144</v>
      </c>
      <c r="D12317" s="72" t="s">
        <v>12</v>
      </c>
      <c r="E12317" s="72" t="s">
        <v>154</v>
      </c>
      <c r="F12317" s="73">
        <v>-4420</v>
      </c>
      <c r="G12317" s="72" t="s">
        <v>14</v>
      </c>
      <c r="H12317" s="72" t="s">
        <v>15</v>
      </c>
      <c r="I12317" s="72" t="s">
        <v>16</v>
      </c>
      <c r="J12317" s="72" t="s">
        <v>18</v>
      </c>
      <c r="K12317" s="72" t="s">
        <v>214</v>
      </c>
      <c r="L12317" s="72" t="s">
        <v>398</v>
      </c>
      <c r="M12317" s="72"/>
    </row>
    <row r="12318" spans="2:13" x14ac:dyDescent="0.25">
      <c r="B12318" s="72" t="s">
        <v>143</v>
      </c>
      <c r="C12318" s="72" t="s">
        <v>144</v>
      </c>
      <c r="D12318" s="72" t="s">
        <v>12</v>
      </c>
      <c r="E12318" s="72" t="s">
        <v>188</v>
      </c>
      <c r="F12318" s="73">
        <v>29325</v>
      </c>
      <c r="G12318" s="72" t="s">
        <v>14</v>
      </c>
      <c r="H12318" s="72" t="s">
        <v>15</v>
      </c>
      <c r="I12318" s="72" t="s">
        <v>16</v>
      </c>
      <c r="J12318" s="72" t="s">
        <v>18</v>
      </c>
      <c r="K12318" s="72" t="s">
        <v>33</v>
      </c>
      <c r="L12318" s="72" t="s">
        <v>536</v>
      </c>
      <c r="M12318" s="72" t="s">
        <v>191</v>
      </c>
    </row>
    <row r="12319" spans="2:13" x14ac:dyDescent="0.25">
      <c r="B12319" s="72" t="s">
        <v>143</v>
      </c>
      <c r="C12319" s="72" t="s">
        <v>144</v>
      </c>
      <c r="D12319" s="72" t="s">
        <v>12</v>
      </c>
      <c r="E12319" s="72" t="s">
        <v>157</v>
      </c>
      <c r="F12319" s="73">
        <v>153923</v>
      </c>
      <c r="G12319" s="72" t="s">
        <v>14</v>
      </c>
      <c r="H12319" s="72" t="s">
        <v>15</v>
      </c>
      <c r="I12319" s="72" t="s">
        <v>16</v>
      </c>
      <c r="J12319" s="72" t="s">
        <v>18</v>
      </c>
      <c r="K12319" s="72" t="s">
        <v>267</v>
      </c>
      <c r="L12319" s="72" t="s">
        <v>659</v>
      </c>
      <c r="M12319" s="72" t="s">
        <v>322</v>
      </c>
    </row>
    <row r="12320" spans="2:13" x14ac:dyDescent="0.25">
      <c r="B12320" s="72" t="s">
        <v>143</v>
      </c>
      <c r="C12320" s="72" t="s">
        <v>144</v>
      </c>
      <c r="D12320" s="72" t="s">
        <v>12</v>
      </c>
      <c r="E12320" s="72" t="s">
        <v>209</v>
      </c>
      <c r="F12320" s="73">
        <v>133578</v>
      </c>
      <c r="G12320" s="72" t="s">
        <v>14</v>
      </c>
      <c r="H12320" s="72" t="s">
        <v>15</v>
      </c>
      <c r="I12320" s="72" t="s">
        <v>16</v>
      </c>
      <c r="J12320" s="72" t="s">
        <v>18</v>
      </c>
      <c r="K12320" s="72" t="s">
        <v>214</v>
      </c>
      <c r="L12320" s="72" t="s">
        <v>726</v>
      </c>
      <c r="M12320" s="72" t="s">
        <v>159</v>
      </c>
    </row>
    <row r="12321" spans="2:13" x14ac:dyDescent="0.25">
      <c r="B12321" s="72" t="s">
        <v>143</v>
      </c>
      <c r="C12321" s="72" t="s">
        <v>144</v>
      </c>
      <c r="D12321" s="72" t="s">
        <v>12</v>
      </c>
      <c r="E12321" s="72" t="s">
        <v>219</v>
      </c>
      <c r="F12321" s="73">
        <v>1404523</v>
      </c>
      <c r="G12321" s="72" t="s">
        <v>14</v>
      </c>
      <c r="H12321" s="72" t="s">
        <v>155</v>
      </c>
      <c r="I12321" s="72" t="s">
        <v>16</v>
      </c>
      <c r="J12321" s="72" t="s">
        <v>18</v>
      </c>
      <c r="K12321" s="72" t="s">
        <v>267</v>
      </c>
      <c r="L12321" s="72" t="s">
        <v>372</v>
      </c>
      <c r="M12321" s="72"/>
    </row>
    <row r="12322" spans="2:13" x14ac:dyDescent="0.25">
      <c r="B12322" s="72" t="s">
        <v>143</v>
      </c>
      <c r="C12322" s="72" t="s">
        <v>144</v>
      </c>
      <c r="D12322" s="72" t="s">
        <v>12</v>
      </c>
      <c r="E12322" s="72" t="s">
        <v>177</v>
      </c>
      <c r="F12322" s="73">
        <v>113499</v>
      </c>
      <c r="G12322" s="72" t="s">
        <v>14</v>
      </c>
      <c r="H12322" s="72" t="s">
        <v>15</v>
      </c>
      <c r="I12322" s="72" t="s">
        <v>16</v>
      </c>
      <c r="J12322" s="72" t="s">
        <v>18</v>
      </c>
      <c r="K12322" s="72" t="s">
        <v>168</v>
      </c>
      <c r="L12322" s="72" t="s">
        <v>755</v>
      </c>
      <c r="M12322" s="72"/>
    </row>
    <row r="12323" spans="2:13" x14ac:dyDescent="0.25">
      <c r="B12323" s="72" t="s">
        <v>143</v>
      </c>
      <c r="C12323" s="72" t="s">
        <v>144</v>
      </c>
      <c r="D12323" s="72" t="s">
        <v>12</v>
      </c>
      <c r="E12323" s="72" t="s">
        <v>227</v>
      </c>
      <c r="F12323" s="73">
        <v>10534</v>
      </c>
      <c r="G12323" s="72" t="s">
        <v>14</v>
      </c>
      <c r="H12323" s="72" t="s">
        <v>155</v>
      </c>
      <c r="I12323" s="72" t="s">
        <v>16</v>
      </c>
      <c r="J12323" s="72" t="s">
        <v>18</v>
      </c>
      <c r="K12323" s="72" t="s">
        <v>33</v>
      </c>
      <c r="L12323" s="72" t="s">
        <v>333</v>
      </c>
      <c r="M12323" s="72" t="s">
        <v>163</v>
      </c>
    </row>
    <row r="12324" spans="2:13" x14ac:dyDescent="0.25">
      <c r="B12324" s="72" t="s">
        <v>143</v>
      </c>
      <c r="C12324" s="72" t="s">
        <v>144</v>
      </c>
      <c r="D12324" s="72" t="s">
        <v>12</v>
      </c>
      <c r="E12324" s="72" t="s">
        <v>181</v>
      </c>
      <c r="F12324" s="73">
        <v>-18</v>
      </c>
      <c r="G12324" s="72" t="s">
        <v>14</v>
      </c>
      <c r="H12324" s="72" t="s">
        <v>155</v>
      </c>
      <c r="I12324" s="72" t="s">
        <v>16</v>
      </c>
      <c r="J12324" s="72" t="s">
        <v>18</v>
      </c>
      <c r="K12324" s="72" t="s">
        <v>33</v>
      </c>
      <c r="L12324" s="72" t="s">
        <v>651</v>
      </c>
      <c r="M12324" s="72"/>
    </row>
    <row r="12325" spans="2:13" x14ac:dyDescent="0.25">
      <c r="B12325" s="72" t="s">
        <v>143</v>
      </c>
      <c r="C12325" s="72" t="s">
        <v>144</v>
      </c>
      <c r="D12325" s="72" t="s">
        <v>12</v>
      </c>
      <c r="E12325" s="72" t="s">
        <v>157</v>
      </c>
      <c r="F12325" s="73">
        <v>187673</v>
      </c>
      <c r="G12325" s="72" t="s">
        <v>14</v>
      </c>
      <c r="H12325" s="72" t="s">
        <v>15</v>
      </c>
      <c r="I12325" s="72" t="s">
        <v>16</v>
      </c>
      <c r="J12325" s="72" t="s">
        <v>18</v>
      </c>
      <c r="K12325" s="72" t="s">
        <v>147</v>
      </c>
      <c r="L12325" s="72" t="s">
        <v>553</v>
      </c>
      <c r="M12325" s="72" t="s">
        <v>337</v>
      </c>
    </row>
    <row r="12326" spans="2:13" x14ac:dyDescent="0.25">
      <c r="B12326" s="72" t="s">
        <v>143</v>
      </c>
      <c r="C12326" s="72" t="s">
        <v>144</v>
      </c>
      <c r="D12326" s="72" t="s">
        <v>12</v>
      </c>
      <c r="E12326" s="72" t="s">
        <v>177</v>
      </c>
      <c r="F12326" s="73">
        <v>2440</v>
      </c>
      <c r="G12326" s="72" t="s">
        <v>14</v>
      </c>
      <c r="H12326" s="72" t="s">
        <v>15</v>
      </c>
      <c r="I12326" s="72" t="s">
        <v>16</v>
      </c>
      <c r="J12326" s="72" t="s">
        <v>18</v>
      </c>
      <c r="K12326" s="72" t="s">
        <v>147</v>
      </c>
      <c r="L12326" s="72" t="s">
        <v>247</v>
      </c>
      <c r="M12326" s="72"/>
    </row>
    <row r="12327" spans="2:13" x14ac:dyDescent="0.25">
      <c r="B12327" s="72" t="s">
        <v>143</v>
      </c>
      <c r="C12327" s="72" t="s">
        <v>144</v>
      </c>
      <c r="D12327" s="72" t="s">
        <v>12</v>
      </c>
      <c r="E12327" s="72" t="s">
        <v>188</v>
      </c>
      <c r="F12327" s="73">
        <v>7904516</v>
      </c>
      <c r="G12327" s="72" t="s">
        <v>14</v>
      </c>
      <c r="H12327" s="72" t="s">
        <v>15</v>
      </c>
      <c r="I12327" s="72" t="s">
        <v>16</v>
      </c>
      <c r="J12327" s="72" t="s">
        <v>18</v>
      </c>
      <c r="K12327" s="72" t="s">
        <v>147</v>
      </c>
      <c r="L12327" s="72" t="s">
        <v>444</v>
      </c>
      <c r="M12327" s="72" t="s">
        <v>163</v>
      </c>
    </row>
    <row r="12328" spans="2:13" x14ac:dyDescent="0.25">
      <c r="B12328" s="72" t="s">
        <v>143</v>
      </c>
      <c r="C12328" s="72" t="s">
        <v>144</v>
      </c>
      <c r="D12328" s="72" t="s">
        <v>12</v>
      </c>
      <c r="E12328" s="72" t="s">
        <v>160</v>
      </c>
      <c r="F12328" s="73">
        <v>35213</v>
      </c>
      <c r="G12328" s="72" t="s">
        <v>14</v>
      </c>
      <c r="H12328" s="72" t="s">
        <v>155</v>
      </c>
      <c r="I12328" s="72" t="s">
        <v>16</v>
      </c>
      <c r="J12328" s="72" t="s">
        <v>18</v>
      </c>
      <c r="K12328" s="72" t="s">
        <v>21</v>
      </c>
      <c r="L12328" s="72" t="s">
        <v>352</v>
      </c>
      <c r="M12328" s="72" t="s">
        <v>191</v>
      </c>
    </row>
    <row r="12329" spans="2:13" x14ac:dyDescent="0.25">
      <c r="B12329" s="72" t="s">
        <v>143</v>
      </c>
      <c r="C12329" s="72" t="s">
        <v>144</v>
      </c>
      <c r="D12329" s="72" t="s">
        <v>12</v>
      </c>
      <c r="E12329" s="72" t="s">
        <v>229</v>
      </c>
      <c r="F12329" s="73">
        <v>-282</v>
      </c>
      <c r="G12329" s="72" t="s">
        <v>14</v>
      </c>
      <c r="H12329" s="72" t="s">
        <v>155</v>
      </c>
      <c r="I12329" s="72" t="s">
        <v>16</v>
      </c>
      <c r="J12329" s="72" t="s">
        <v>18</v>
      </c>
      <c r="K12329" s="72" t="s">
        <v>33</v>
      </c>
      <c r="L12329" s="72" t="s">
        <v>631</v>
      </c>
      <c r="M12329" s="72"/>
    </row>
    <row r="12330" spans="2:13" x14ac:dyDescent="0.25">
      <c r="B12330" s="72" t="s">
        <v>143</v>
      </c>
      <c r="C12330" s="72" t="s">
        <v>144</v>
      </c>
      <c r="D12330" s="72" t="s">
        <v>12</v>
      </c>
      <c r="E12330" s="72" t="s">
        <v>181</v>
      </c>
      <c r="F12330" s="73">
        <v>-316</v>
      </c>
      <c r="G12330" s="72" t="s">
        <v>14</v>
      </c>
      <c r="H12330" s="72" t="s">
        <v>155</v>
      </c>
      <c r="I12330" s="72" t="s">
        <v>136</v>
      </c>
      <c r="J12330" s="72" t="s">
        <v>18</v>
      </c>
      <c r="K12330" s="72" t="s">
        <v>267</v>
      </c>
      <c r="L12330" s="72" t="s">
        <v>484</v>
      </c>
      <c r="M12330" s="72"/>
    </row>
    <row r="12331" spans="2:13" x14ac:dyDescent="0.25">
      <c r="B12331" s="72" t="s">
        <v>143</v>
      </c>
      <c r="C12331" s="72" t="s">
        <v>144</v>
      </c>
      <c r="D12331" s="72" t="s">
        <v>12</v>
      </c>
      <c r="E12331" s="72" t="s">
        <v>240</v>
      </c>
      <c r="F12331" s="73">
        <v>-14724</v>
      </c>
      <c r="G12331" s="72" t="s">
        <v>14</v>
      </c>
      <c r="H12331" s="72" t="s">
        <v>155</v>
      </c>
      <c r="I12331" s="72" t="s">
        <v>136</v>
      </c>
      <c r="J12331" s="72" t="s">
        <v>18</v>
      </c>
      <c r="K12331" s="72" t="s">
        <v>267</v>
      </c>
      <c r="L12331" s="72" t="s">
        <v>342</v>
      </c>
      <c r="M12331" s="72"/>
    </row>
    <row r="12332" spans="2:13" x14ac:dyDescent="0.25">
      <c r="B12332" s="72" t="s">
        <v>143</v>
      </c>
      <c r="C12332" s="72" t="s">
        <v>144</v>
      </c>
      <c r="D12332" s="72" t="s">
        <v>12</v>
      </c>
      <c r="E12332" s="72" t="s">
        <v>197</v>
      </c>
      <c r="F12332" s="73">
        <v>151570</v>
      </c>
      <c r="G12332" s="72" t="s">
        <v>14</v>
      </c>
      <c r="H12332" s="72" t="s">
        <v>15</v>
      </c>
      <c r="I12332" s="72" t="s">
        <v>16</v>
      </c>
      <c r="J12332" s="72" t="s">
        <v>18</v>
      </c>
      <c r="K12332" s="72" t="s">
        <v>147</v>
      </c>
      <c r="L12332" s="72" t="s">
        <v>720</v>
      </c>
      <c r="M12332" s="72" t="s">
        <v>163</v>
      </c>
    </row>
    <row r="12333" spans="2:13" x14ac:dyDescent="0.25">
      <c r="B12333" s="72" t="s">
        <v>143</v>
      </c>
      <c r="C12333" s="72" t="s">
        <v>144</v>
      </c>
      <c r="D12333" s="72" t="s">
        <v>12</v>
      </c>
      <c r="E12333" s="72" t="s">
        <v>181</v>
      </c>
      <c r="F12333" s="73">
        <v>-479</v>
      </c>
      <c r="G12333" s="72" t="s">
        <v>14</v>
      </c>
      <c r="H12333" s="72" t="s">
        <v>15</v>
      </c>
      <c r="I12333" s="72" t="s">
        <v>16</v>
      </c>
      <c r="J12333" s="72" t="s">
        <v>18</v>
      </c>
      <c r="K12333" s="72" t="s">
        <v>147</v>
      </c>
      <c r="L12333" s="72" t="s">
        <v>309</v>
      </c>
      <c r="M12333" s="72"/>
    </row>
    <row r="12334" spans="2:13" x14ac:dyDescent="0.25">
      <c r="B12334" s="72" t="s">
        <v>143</v>
      </c>
      <c r="C12334" s="72" t="s">
        <v>144</v>
      </c>
      <c r="D12334" s="72" t="s">
        <v>12</v>
      </c>
      <c r="E12334" s="72" t="s">
        <v>154</v>
      </c>
      <c r="F12334" s="73">
        <v>-15330</v>
      </c>
      <c r="G12334" s="72" t="s">
        <v>14</v>
      </c>
      <c r="H12334" s="72" t="s">
        <v>15</v>
      </c>
      <c r="I12334" s="72" t="s">
        <v>16</v>
      </c>
      <c r="J12334" s="72" t="s">
        <v>18</v>
      </c>
      <c r="K12334" s="72" t="s">
        <v>147</v>
      </c>
      <c r="L12334" s="72" t="s">
        <v>622</v>
      </c>
      <c r="M12334" s="72"/>
    </row>
    <row r="12335" spans="2:13" x14ac:dyDescent="0.25">
      <c r="B12335" s="72" t="s">
        <v>143</v>
      </c>
      <c r="C12335" s="72" t="s">
        <v>144</v>
      </c>
      <c r="D12335" s="72" t="s">
        <v>12</v>
      </c>
      <c r="E12335" s="72" t="s">
        <v>145</v>
      </c>
      <c r="F12335" s="73">
        <v>-239214</v>
      </c>
      <c r="G12335" s="72" t="s">
        <v>14</v>
      </c>
      <c r="H12335" s="72" t="s">
        <v>15</v>
      </c>
      <c r="I12335" s="72" t="s">
        <v>16</v>
      </c>
      <c r="J12335" s="72" t="s">
        <v>18</v>
      </c>
      <c r="K12335" s="72" t="s">
        <v>161</v>
      </c>
      <c r="L12335" s="72" t="s">
        <v>341</v>
      </c>
      <c r="M12335" s="72"/>
    </row>
    <row r="12336" spans="2:13" x14ac:dyDescent="0.25">
      <c r="B12336" s="72" t="s">
        <v>143</v>
      </c>
      <c r="C12336" s="72" t="s">
        <v>144</v>
      </c>
      <c r="D12336" s="72" t="s">
        <v>12</v>
      </c>
      <c r="E12336" s="72" t="s">
        <v>227</v>
      </c>
      <c r="F12336" s="73">
        <v>1159</v>
      </c>
      <c r="G12336" s="72" t="s">
        <v>14</v>
      </c>
      <c r="H12336" s="72" t="s">
        <v>155</v>
      </c>
      <c r="I12336" s="72" t="s">
        <v>16</v>
      </c>
      <c r="J12336" s="72" t="s">
        <v>18</v>
      </c>
      <c r="K12336" s="72" t="s">
        <v>33</v>
      </c>
      <c r="L12336" s="72" t="s">
        <v>754</v>
      </c>
      <c r="M12336" s="72" t="s">
        <v>172</v>
      </c>
    </row>
    <row r="12337" spans="2:13" x14ac:dyDescent="0.25">
      <c r="B12337" s="72" t="s">
        <v>143</v>
      </c>
      <c r="C12337" s="72" t="s">
        <v>144</v>
      </c>
      <c r="D12337" s="72" t="s">
        <v>12</v>
      </c>
      <c r="E12337" s="72" t="s">
        <v>177</v>
      </c>
      <c r="F12337" s="73">
        <v>257207</v>
      </c>
      <c r="G12337" s="72" t="s">
        <v>14</v>
      </c>
      <c r="H12337" s="72" t="s">
        <v>15</v>
      </c>
      <c r="I12337" s="72" t="s">
        <v>136</v>
      </c>
      <c r="J12337" s="72" t="s">
        <v>18</v>
      </c>
      <c r="K12337" s="72" t="s">
        <v>147</v>
      </c>
      <c r="L12337" s="72" t="s">
        <v>225</v>
      </c>
      <c r="M12337" s="72"/>
    </row>
    <row r="12338" spans="2:13" x14ac:dyDescent="0.25">
      <c r="B12338" s="72" t="s">
        <v>143</v>
      </c>
      <c r="C12338" s="72" t="s">
        <v>144</v>
      </c>
      <c r="D12338" s="72" t="s">
        <v>12</v>
      </c>
      <c r="E12338" s="72" t="s">
        <v>177</v>
      </c>
      <c r="F12338" s="73">
        <v>23089</v>
      </c>
      <c r="G12338" s="72" t="s">
        <v>14</v>
      </c>
      <c r="H12338" s="72" t="s">
        <v>155</v>
      </c>
      <c r="I12338" s="72" t="s">
        <v>16</v>
      </c>
      <c r="J12338" s="72" t="s">
        <v>18</v>
      </c>
      <c r="K12338" s="72" t="s">
        <v>33</v>
      </c>
      <c r="L12338" s="72" t="s">
        <v>532</v>
      </c>
      <c r="M12338" s="72"/>
    </row>
    <row r="12339" spans="2:13" x14ac:dyDescent="0.25">
      <c r="B12339" s="72" t="s">
        <v>143</v>
      </c>
      <c r="C12339" s="72" t="s">
        <v>144</v>
      </c>
      <c r="D12339" s="72" t="s">
        <v>12</v>
      </c>
      <c r="E12339" s="72" t="s">
        <v>227</v>
      </c>
      <c r="F12339" s="73">
        <v>263521</v>
      </c>
      <c r="G12339" s="72" t="s">
        <v>14</v>
      </c>
      <c r="H12339" s="72" t="s">
        <v>155</v>
      </c>
      <c r="I12339" s="72" t="s">
        <v>136</v>
      </c>
      <c r="J12339" s="72" t="s">
        <v>18</v>
      </c>
      <c r="K12339" s="72" t="s">
        <v>267</v>
      </c>
      <c r="L12339" s="72" t="s">
        <v>428</v>
      </c>
      <c r="M12339" s="72" t="s">
        <v>191</v>
      </c>
    </row>
    <row r="12340" spans="2:13" x14ac:dyDescent="0.25">
      <c r="B12340" s="72" t="s">
        <v>143</v>
      </c>
      <c r="C12340" s="72" t="s">
        <v>144</v>
      </c>
      <c r="D12340" s="72" t="s">
        <v>12</v>
      </c>
      <c r="E12340" s="72" t="s">
        <v>183</v>
      </c>
      <c r="F12340" s="73">
        <v>155214</v>
      </c>
      <c r="G12340" s="72" t="s">
        <v>14</v>
      </c>
      <c r="H12340" s="72" t="s">
        <v>15</v>
      </c>
      <c r="I12340" s="72" t="s">
        <v>16</v>
      </c>
      <c r="J12340" s="72" t="s">
        <v>18</v>
      </c>
      <c r="K12340" s="72" t="s">
        <v>184</v>
      </c>
      <c r="L12340" s="72" t="s">
        <v>230</v>
      </c>
      <c r="M12340" s="72" t="s">
        <v>163</v>
      </c>
    </row>
    <row r="12341" spans="2:13" x14ac:dyDescent="0.25">
      <c r="B12341" s="72" t="s">
        <v>143</v>
      </c>
      <c r="C12341" s="72" t="s">
        <v>144</v>
      </c>
      <c r="D12341" s="72" t="s">
        <v>12</v>
      </c>
      <c r="E12341" s="72" t="s">
        <v>175</v>
      </c>
      <c r="F12341" s="73">
        <v>-29086</v>
      </c>
      <c r="G12341" s="72" t="s">
        <v>14</v>
      </c>
      <c r="H12341" s="72" t="s">
        <v>15</v>
      </c>
      <c r="I12341" s="72" t="s">
        <v>16</v>
      </c>
      <c r="J12341" s="72" t="s">
        <v>18</v>
      </c>
      <c r="K12341" s="72" t="s">
        <v>267</v>
      </c>
      <c r="L12341" s="72" t="s">
        <v>576</v>
      </c>
      <c r="M12341" s="72"/>
    </row>
    <row r="12342" spans="2:13" x14ac:dyDescent="0.25">
      <c r="B12342" s="72" t="s">
        <v>143</v>
      </c>
      <c r="C12342" s="72" t="s">
        <v>144</v>
      </c>
      <c r="D12342" s="72" t="s">
        <v>12</v>
      </c>
      <c r="E12342" s="72" t="s">
        <v>282</v>
      </c>
      <c r="F12342" s="73">
        <v>-3222</v>
      </c>
      <c r="G12342" s="72" t="s">
        <v>14</v>
      </c>
      <c r="H12342" s="72" t="s">
        <v>15</v>
      </c>
      <c r="I12342" s="72" t="s">
        <v>16</v>
      </c>
      <c r="J12342" s="72" t="s">
        <v>18</v>
      </c>
      <c r="K12342" s="72" t="s">
        <v>147</v>
      </c>
      <c r="L12342" s="72" t="s">
        <v>467</v>
      </c>
      <c r="M12342" s="72"/>
    </row>
    <row r="12343" spans="2:13" x14ac:dyDescent="0.25">
      <c r="B12343" s="72" t="s">
        <v>143</v>
      </c>
      <c r="C12343" s="72" t="s">
        <v>144</v>
      </c>
      <c r="D12343" s="72" t="s">
        <v>12</v>
      </c>
      <c r="E12343" s="72" t="s">
        <v>188</v>
      </c>
      <c r="F12343" s="73">
        <v>7486841</v>
      </c>
      <c r="G12343" s="72" t="s">
        <v>14</v>
      </c>
      <c r="H12343" s="72" t="s">
        <v>15</v>
      </c>
      <c r="I12343" s="72" t="s">
        <v>16</v>
      </c>
      <c r="J12343" s="72" t="s">
        <v>18</v>
      </c>
      <c r="K12343" s="72" t="s">
        <v>161</v>
      </c>
      <c r="L12343" s="72" t="s">
        <v>643</v>
      </c>
      <c r="M12343" s="72" t="s">
        <v>163</v>
      </c>
    </row>
    <row r="12344" spans="2:13" x14ac:dyDescent="0.25">
      <c r="B12344" s="72" t="s">
        <v>143</v>
      </c>
      <c r="C12344" s="72" t="s">
        <v>144</v>
      </c>
      <c r="D12344" s="72" t="s">
        <v>12</v>
      </c>
      <c r="E12344" s="72" t="s">
        <v>229</v>
      </c>
      <c r="F12344" s="73">
        <v>-2011</v>
      </c>
      <c r="G12344" s="72" t="s">
        <v>14</v>
      </c>
      <c r="H12344" s="72" t="s">
        <v>15</v>
      </c>
      <c r="I12344" s="72" t="s">
        <v>16</v>
      </c>
      <c r="J12344" s="72" t="s">
        <v>18</v>
      </c>
      <c r="K12344" s="72" t="s">
        <v>214</v>
      </c>
      <c r="L12344" s="72" t="s">
        <v>740</v>
      </c>
      <c r="M12344" s="72"/>
    </row>
    <row r="12345" spans="2:13" x14ac:dyDescent="0.25">
      <c r="B12345" s="72" t="s">
        <v>143</v>
      </c>
      <c r="C12345" s="72" t="s">
        <v>144</v>
      </c>
      <c r="D12345" s="72" t="s">
        <v>12</v>
      </c>
      <c r="E12345" s="72" t="s">
        <v>157</v>
      </c>
      <c r="F12345" s="73">
        <v>107119</v>
      </c>
      <c r="G12345" s="72" t="s">
        <v>14</v>
      </c>
      <c r="H12345" s="72" t="s">
        <v>15</v>
      </c>
      <c r="I12345" s="72" t="s">
        <v>16</v>
      </c>
      <c r="J12345" s="72" t="s">
        <v>18</v>
      </c>
      <c r="K12345" s="72" t="s">
        <v>33</v>
      </c>
      <c r="L12345" s="72" t="s">
        <v>156</v>
      </c>
      <c r="M12345" s="72" t="s">
        <v>337</v>
      </c>
    </row>
    <row r="12346" spans="2:13" x14ac:dyDescent="0.25">
      <c r="B12346" s="72" t="s">
        <v>143</v>
      </c>
      <c r="C12346" s="72" t="s">
        <v>144</v>
      </c>
      <c r="D12346" s="72" t="s">
        <v>12</v>
      </c>
      <c r="E12346" s="72" t="s">
        <v>227</v>
      </c>
      <c r="F12346" s="73">
        <v>105591</v>
      </c>
      <c r="G12346" s="72" t="s">
        <v>14</v>
      </c>
      <c r="H12346" s="72" t="s">
        <v>15</v>
      </c>
      <c r="I12346" s="72" t="s">
        <v>16</v>
      </c>
      <c r="J12346" s="72" t="s">
        <v>18</v>
      </c>
      <c r="K12346" s="72" t="s">
        <v>161</v>
      </c>
      <c r="L12346" s="72" t="s">
        <v>162</v>
      </c>
      <c r="M12346" s="72" t="s">
        <v>163</v>
      </c>
    </row>
    <row r="12347" spans="2:13" x14ac:dyDescent="0.25">
      <c r="B12347" s="72" t="s">
        <v>143</v>
      </c>
      <c r="C12347" s="72" t="s">
        <v>144</v>
      </c>
      <c r="D12347" s="72" t="s">
        <v>12</v>
      </c>
      <c r="E12347" s="72" t="s">
        <v>183</v>
      </c>
      <c r="F12347" s="73">
        <v>3562</v>
      </c>
      <c r="G12347" s="72" t="s">
        <v>14</v>
      </c>
      <c r="H12347" s="72" t="s">
        <v>155</v>
      </c>
      <c r="I12347" s="72" t="s">
        <v>16</v>
      </c>
      <c r="J12347" s="72" t="s">
        <v>18</v>
      </c>
      <c r="K12347" s="72" t="s">
        <v>33</v>
      </c>
      <c r="L12347" s="72" t="s">
        <v>156</v>
      </c>
      <c r="M12347" s="72" t="s">
        <v>191</v>
      </c>
    </row>
    <row r="12348" spans="2:13" x14ac:dyDescent="0.25">
      <c r="B12348" s="72" t="s">
        <v>143</v>
      </c>
      <c r="C12348" s="72" t="s">
        <v>144</v>
      </c>
      <c r="D12348" s="72" t="s">
        <v>12</v>
      </c>
      <c r="E12348" s="72" t="s">
        <v>145</v>
      </c>
      <c r="F12348" s="73">
        <v>-155</v>
      </c>
      <c r="G12348" s="72" t="s">
        <v>14</v>
      </c>
      <c r="H12348" s="72" t="s">
        <v>155</v>
      </c>
      <c r="I12348" s="72" t="s">
        <v>16</v>
      </c>
      <c r="J12348" s="72" t="s">
        <v>18</v>
      </c>
      <c r="K12348" s="72" t="s">
        <v>147</v>
      </c>
      <c r="L12348" s="72" t="s">
        <v>827</v>
      </c>
      <c r="M12348" s="72"/>
    </row>
    <row r="12349" spans="2:13" x14ac:dyDescent="0.25">
      <c r="B12349" s="72" t="s">
        <v>143</v>
      </c>
      <c r="C12349" s="72" t="s">
        <v>144</v>
      </c>
      <c r="D12349" s="72" t="s">
        <v>12</v>
      </c>
      <c r="E12349" s="72" t="s">
        <v>219</v>
      </c>
      <c r="F12349" s="73">
        <v>3050761</v>
      </c>
      <c r="G12349" s="72" t="s">
        <v>14</v>
      </c>
      <c r="H12349" s="72" t="s">
        <v>155</v>
      </c>
      <c r="I12349" s="72" t="s">
        <v>16</v>
      </c>
      <c r="J12349" s="72" t="s">
        <v>18</v>
      </c>
      <c r="K12349" s="72" t="s">
        <v>33</v>
      </c>
      <c r="L12349" s="72" t="s">
        <v>353</v>
      </c>
      <c r="M12349" s="72"/>
    </row>
    <row r="12350" spans="2:13" x14ac:dyDescent="0.25">
      <c r="B12350" s="72" t="s">
        <v>143</v>
      </c>
      <c r="C12350" s="72" t="s">
        <v>144</v>
      </c>
      <c r="D12350" s="72" t="s">
        <v>12</v>
      </c>
      <c r="E12350" s="72" t="s">
        <v>145</v>
      </c>
      <c r="F12350" s="73">
        <v>-5642</v>
      </c>
      <c r="G12350" s="72" t="s">
        <v>14</v>
      </c>
      <c r="H12350" s="72" t="s">
        <v>15</v>
      </c>
      <c r="I12350" s="72" t="s">
        <v>16</v>
      </c>
      <c r="J12350" s="72" t="s">
        <v>18</v>
      </c>
      <c r="K12350" s="72" t="s">
        <v>33</v>
      </c>
      <c r="L12350" s="72" t="s">
        <v>537</v>
      </c>
      <c r="M12350" s="72"/>
    </row>
    <row r="12351" spans="2:13" x14ac:dyDescent="0.25">
      <c r="B12351" s="72" t="s">
        <v>143</v>
      </c>
      <c r="C12351" s="72" t="s">
        <v>144</v>
      </c>
      <c r="D12351" s="72" t="s">
        <v>12</v>
      </c>
      <c r="E12351" s="72" t="s">
        <v>152</v>
      </c>
      <c r="F12351" s="73">
        <v>-864</v>
      </c>
      <c r="G12351" s="72" t="s">
        <v>14</v>
      </c>
      <c r="H12351" s="72" t="s">
        <v>15</v>
      </c>
      <c r="I12351" s="72" t="s">
        <v>16</v>
      </c>
      <c r="J12351" s="72" t="s">
        <v>18</v>
      </c>
      <c r="K12351" s="72" t="s">
        <v>214</v>
      </c>
      <c r="L12351" s="72" t="s">
        <v>679</v>
      </c>
      <c r="M12351" s="72"/>
    </row>
    <row r="12352" spans="2:13" x14ac:dyDescent="0.25">
      <c r="B12352" s="72" t="s">
        <v>143</v>
      </c>
      <c r="C12352" s="72" t="s">
        <v>144</v>
      </c>
      <c r="D12352" s="72" t="s">
        <v>12</v>
      </c>
      <c r="E12352" s="72" t="s">
        <v>145</v>
      </c>
      <c r="F12352" s="73">
        <v>-5420</v>
      </c>
      <c r="G12352" s="72" t="s">
        <v>14</v>
      </c>
      <c r="H12352" s="72" t="s">
        <v>155</v>
      </c>
      <c r="I12352" s="72" t="s">
        <v>16</v>
      </c>
      <c r="J12352" s="72" t="s">
        <v>18</v>
      </c>
      <c r="K12352" s="72" t="s">
        <v>33</v>
      </c>
      <c r="L12352" s="72" t="s">
        <v>465</v>
      </c>
      <c r="M12352" s="72"/>
    </row>
    <row r="12353" spans="2:13" x14ac:dyDescent="0.25">
      <c r="B12353" s="72" t="s">
        <v>143</v>
      </c>
      <c r="C12353" s="72" t="s">
        <v>144</v>
      </c>
      <c r="D12353" s="72" t="s">
        <v>12</v>
      </c>
      <c r="E12353" s="72" t="s">
        <v>349</v>
      </c>
      <c r="F12353" s="73">
        <v>342275</v>
      </c>
      <c r="G12353" s="72" t="s">
        <v>14</v>
      </c>
      <c r="H12353" s="72" t="s">
        <v>155</v>
      </c>
      <c r="I12353" s="72" t="s">
        <v>16</v>
      </c>
      <c r="J12353" s="72" t="s">
        <v>18</v>
      </c>
      <c r="K12353" s="72" t="s">
        <v>33</v>
      </c>
      <c r="L12353" s="72" t="s">
        <v>420</v>
      </c>
      <c r="M12353" s="72" t="s">
        <v>159</v>
      </c>
    </row>
    <row r="12354" spans="2:13" x14ac:dyDescent="0.25">
      <c r="B12354" s="72" t="s">
        <v>143</v>
      </c>
      <c r="C12354" s="72" t="s">
        <v>144</v>
      </c>
      <c r="D12354" s="72" t="s">
        <v>12</v>
      </c>
      <c r="E12354" s="72" t="s">
        <v>175</v>
      </c>
      <c r="F12354" s="73">
        <v>-16116</v>
      </c>
      <c r="G12354" s="72" t="s">
        <v>14</v>
      </c>
      <c r="H12354" s="72" t="s">
        <v>15</v>
      </c>
      <c r="I12354" s="72" t="s">
        <v>16</v>
      </c>
      <c r="J12354" s="72" t="s">
        <v>18</v>
      </c>
      <c r="K12354" s="72" t="s">
        <v>33</v>
      </c>
      <c r="L12354" s="72" t="s">
        <v>277</v>
      </c>
      <c r="M12354" s="72"/>
    </row>
    <row r="12355" spans="2:13" x14ac:dyDescent="0.25">
      <c r="B12355" s="72" t="s">
        <v>143</v>
      </c>
      <c r="C12355" s="72" t="s">
        <v>144</v>
      </c>
      <c r="D12355" s="72" t="s">
        <v>12</v>
      </c>
      <c r="E12355" s="72" t="s">
        <v>145</v>
      </c>
      <c r="F12355" s="73">
        <v>-608</v>
      </c>
      <c r="G12355" s="72" t="s">
        <v>14</v>
      </c>
      <c r="H12355" s="72" t="s">
        <v>15</v>
      </c>
      <c r="I12355" s="72" t="s">
        <v>16</v>
      </c>
      <c r="J12355" s="72" t="s">
        <v>18</v>
      </c>
      <c r="K12355" s="72" t="s">
        <v>33</v>
      </c>
      <c r="L12355" s="72" t="s">
        <v>737</v>
      </c>
      <c r="M12355" s="72"/>
    </row>
    <row r="12356" spans="2:13" x14ac:dyDescent="0.25">
      <c r="B12356" s="72" t="s">
        <v>143</v>
      </c>
      <c r="C12356" s="72" t="s">
        <v>144</v>
      </c>
      <c r="D12356" s="72" t="s">
        <v>12</v>
      </c>
      <c r="E12356" s="72" t="s">
        <v>197</v>
      </c>
      <c r="F12356" s="73">
        <v>40505</v>
      </c>
      <c r="G12356" s="72" t="s">
        <v>14</v>
      </c>
      <c r="H12356" s="72" t="s">
        <v>15</v>
      </c>
      <c r="I12356" s="72" t="s">
        <v>16</v>
      </c>
      <c r="J12356" s="72" t="s">
        <v>18</v>
      </c>
      <c r="K12356" s="72" t="s">
        <v>189</v>
      </c>
      <c r="L12356" s="72" t="s">
        <v>696</v>
      </c>
      <c r="M12356" s="72" t="s">
        <v>163</v>
      </c>
    </row>
    <row r="12357" spans="2:13" x14ac:dyDescent="0.25">
      <c r="B12357" s="72" t="s">
        <v>143</v>
      </c>
      <c r="C12357" s="72" t="s">
        <v>144</v>
      </c>
      <c r="D12357" s="72" t="s">
        <v>12</v>
      </c>
      <c r="E12357" s="72" t="s">
        <v>818</v>
      </c>
      <c r="F12357" s="73">
        <v>779289</v>
      </c>
      <c r="G12357" s="72" t="s">
        <v>14</v>
      </c>
      <c r="H12357" s="72" t="s">
        <v>155</v>
      </c>
      <c r="I12357" s="72" t="s">
        <v>16</v>
      </c>
      <c r="J12357" s="72" t="s">
        <v>18</v>
      </c>
      <c r="K12357" s="72"/>
      <c r="L12357" s="72"/>
      <c r="M12357" s="72" t="s">
        <v>519</v>
      </c>
    </row>
    <row r="12358" spans="2:13" x14ac:dyDescent="0.25">
      <c r="B12358" s="72" t="s">
        <v>143</v>
      </c>
      <c r="C12358" s="72" t="s">
        <v>144</v>
      </c>
      <c r="D12358" s="72" t="s">
        <v>12</v>
      </c>
      <c r="E12358" s="72" t="s">
        <v>157</v>
      </c>
      <c r="F12358" s="73">
        <v>1758567</v>
      </c>
      <c r="G12358" s="72" t="s">
        <v>14</v>
      </c>
      <c r="H12358" s="72" t="s">
        <v>15</v>
      </c>
      <c r="I12358" s="72" t="s">
        <v>16</v>
      </c>
      <c r="J12358" s="72" t="s">
        <v>18</v>
      </c>
      <c r="K12358" s="72" t="s">
        <v>147</v>
      </c>
      <c r="L12358" s="72" t="s">
        <v>622</v>
      </c>
      <c r="M12358" s="72" t="s">
        <v>203</v>
      </c>
    </row>
    <row r="12359" spans="2:13" x14ac:dyDescent="0.25">
      <c r="B12359" s="72" t="s">
        <v>143</v>
      </c>
      <c r="C12359" s="72" t="s">
        <v>144</v>
      </c>
      <c r="D12359" s="72" t="s">
        <v>12</v>
      </c>
      <c r="E12359" s="72" t="s">
        <v>244</v>
      </c>
      <c r="F12359" s="73">
        <v>48010</v>
      </c>
      <c r="G12359" s="72" t="s">
        <v>14</v>
      </c>
      <c r="H12359" s="72" t="s">
        <v>15</v>
      </c>
      <c r="I12359" s="72" t="s">
        <v>16</v>
      </c>
      <c r="J12359" s="72" t="s">
        <v>18</v>
      </c>
      <c r="K12359" s="72" t="s">
        <v>267</v>
      </c>
      <c r="L12359" s="72" t="s">
        <v>576</v>
      </c>
      <c r="M12359" s="72" t="s">
        <v>191</v>
      </c>
    </row>
    <row r="12360" spans="2:13" x14ac:dyDescent="0.25">
      <c r="B12360" s="72" t="s">
        <v>143</v>
      </c>
      <c r="C12360" s="72" t="s">
        <v>144</v>
      </c>
      <c r="D12360" s="72" t="s">
        <v>12</v>
      </c>
      <c r="E12360" s="72" t="s">
        <v>240</v>
      </c>
      <c r="F12360" s="73">
        <v>-1211</v>
      </c>
      <c r="G12360" s="72" t="s">
        <v>14</v>
      </c>
      <c r="H12360" s="72" t="s">
        <v>155</v>
      </c>
      <c r="I12360" s="72" t="s">
        <v>16</v>
      </c>
      <c r="J12360" s="72" t="s">
        <v>18</v>
      </c>
      <c r="K12360" s="72" t="s">
        <v>33</v>
      </c>
      <c r="L12360" s="72" t="s">
        <v>232</v>
      </c>
      <c r="M12360" s="72"/>
    </row>
    <row r="12361" spans="2:13" x14ac:dyDescent="0.25">
      <c r="B12361" s="72" t="s">
        <v>143</v>
      </c>
      <c r="C12361" s="72" t="s">
        <v>144</v>
      </c>
      <c r="D12361" s="72" t="s">
        <v>12</v>
      </c>
      <c r="E12361" s="72" t="s">
        <v>160</v>
      </c>
      <c r="F12361" s="73">
        <v>178472</v>
      </c>
      <c r="G12361" s="72" t="s">
        <v>14</v>
      </c>
      <c r="H12361" s="72" t="s">
        <v>15</v>
      </c>
      <c r="I12361" s="72" t="s">
        <v>16</v>
      </c>
      <c r="J12361" s="72" t="s">
        <v>18</v>
      </c>
      <c r="K12361" s="72" t="s">
        <v>147</v>
      </c>
      <c r="L12361" s="72" t="s">
        <v>437</v>
      </c>
      <c r="M12361" s="72" t="s">
        <v>191</v>
      </c>
    </row>
    <row r="12362" spans="2:13" x14ac:dyDescent="0.25">
      <c r="B12362" s="72" t="s">
        <v>143</v>
      </c>
      <c r="C12362" s="72" t="s">
        <v>144</v>
      </c>
      <c r="D12362" s="72" t="s">
        <v>12</v>
      </c>
      <c r="E12362" s="72" t="s">
        <v>240</v>
      </c>
      <c r="F12362" s="73">
        <v>-44</v>
      </c>
      <c r="G12362" s="72" t="s">
        <v>14</v>
      </c>
      <c r="H12362" s="72" t="s">
        <v>15</v>
      </c>
      <c r="I12362" s="72" t="s">
        <v>136</v>
      </c>
      <c r="J12362" s="72" t="s">
        <v>18</v>
      </c>
      <c r="K12362" s="72" t="s">
        <v>165</v>
      </c>
      <c r="L12362" s="72" t="s">
        <v>166</v>
      </c>
      <c r="M12362" s="72"/>
    </row>
    <row r="12363" spans="2:13" x14ac:dyDescent="0.25">
      <c r="B12363" s="72" t="s">
        <v>143</v>
      </c>
      <c r="C12363" s="72" t="s">
        <v>144</v>
      </c>
      <c r="D12363" s="72" t="s">
        <v>12</v>
      </c>
      <c r="E12363" s="72" t="s">
        <v>197</v>
      </c>
      <c r="F12363" s="73">
        <v>3380737</v>
      </c>
      <c r="G12363" s="72" t="s">
        <v>14</v>
      </c>
      <c r="H12363" s="72" t="s">
        <v>15</v>
      </c>
      <c r="I12363" s="72" t="s">
        <v>16</v>
      </c>
      <c r="J12363" s="72" t="s">
        <v>18</v>
      </c>
      <c r="K12363" s="72" t="s">
        <v>33</v>
      </c>
      <c r="L12363" s="72" t="s">
        <v>543</v>
      </c>
      <c r="M12363" s="72" t="s">
        <v>163</v>
      </c>
    </row>
    <row r="12364" spans="2:13" x14ac:dyDescent="0.25">
      <c r="B12364" s="72" t="s">
        <v>143</v>
      </c>
      <c r="C12364" s="72" t="s">
        <v>144</v>
      </c>
      <c r="D12364" s="72" t="s">
        <v>12</v>
      </c>
      <c r="E12364" s="72" t="s">
        <v>160</v>
      </c>
      <c r="F12364" s="73">
        <v>140072</v>
      </c>
      <c r="G12364" s="72" t="s">
        <v>14</v>
      </c>
      <c r="H12364" s="72" t="s">
        <v>15</v>
      </c>
      <c r="I12364" s="72" t="s">
        <v>16</v>
      </c>
      <c r="J12364" s="72" t="s">
        <v>18</v>
      </c>
      <c r="K12364" s="72" t="s">
        <v>33</v>
      </c>
      <c r="L12364" s="72" t="s">
        <v>307</v>
      </c>
      <c r="M12364" s="72" t="s">
        <v>191</v>
      </c>
    </row>
    <row r="12365" spans="2:13" x14ac:dyDescent="0.25">
      <c r="B12365" s="72" t="s">
        <v>143</v>
      </c>
      <c r="C12365" s="72" t="s">
        <v>144</v>
      </c>
      <c r="D12365" s="72" t="s">
        <v>12</v>
      </c>
      <c r="E12365" s="72" t="s">
        <v>383</v>
      </c>
      <c r="F12365" s="73">
        <v>1522818</v>
      </c>
      <c r="G12365" s="72" t="s">
        <v>14</v>
      </c>
      <c r="H12365" s="72" t="s">
        <v>155</v>
      </c>
      <c r="I12365" s="72" t="s">
        <v>16</v>
      </c>
      <c r="J12365" s="72" t="s">
        <v>18</v>
      </c>
      <c r="K12365" s="72" t="s">
        <v>33</v>
      </c>
      <c r="L12365" s="72" t="s">
        <v>490</v>
      </c>
      <c r="M12365" s="72" t="s">
        <v>293</v>
      </c>
    </row>
    <row r="12366" spans="2:13" x14ac:dyDescent="0.25">
      <c r="B12366" s="72" t="s">
        <v>143</v>
      </c>
      <c r="C12366" s="72" t="s">
        <v>144</v>
      </c>
      <c r="D12366" s="72" t="s">
        <v>12</v>
      </c>
      <c r="E12366" s="72" t="s">
        <v>199</v>
      </c>
      <c r="F12366" s="73">
        <v>665</v>
      </c>
      <c r="G12366" s="72" t="s">
        <v>31</v>
      </c>
      <c r="H12366" s="72" t="s">
        <v>15</v>
      </c>
      <c r="I12366" s="72" t="s">
        <v>16</v>
      </c>
      <c r="J12366" s="72" t="s">
        <v>32</v>
      </c>
      <c r="K12366" s="72" t="s">
        <v>214</v>
      </c>
      <c r="L12366" s="72" t="s">
        <v>560</v>
      </c>
      <c r="M12366" s="72"/>
    </row>
    <row r="12367" spans="2:13" x14ac:dyDescent="0.25">
      <c r="B12367" s="72" t="s">
        <v>143</v>
      </c>
      <c r="C12367" s="72" t="s">
        <v>144</v>
      </c>
      <c r="D12367" s="72" t="s">
        <v>12</v>
      </c>
      <c r="E12367" s="72" t="s">
        <v>282</v>
      </c>
      <c r="F12367" s="73">
        <v>-1402</v>
      </c>
      <c r="G12367" s="72" t="s">
        <v>14</v>
      </c>
      <c r="H12367" s="72" t="s">
        <v>15</v>
      </c>
      <c r="I12367" s="72" t="s">
        <v>16</v>
      </c>
      <c r="J12367" s="72" t="s">
        <v>18</v>
      </c>
      <c r="K12367" s="72" t="s">
        <v>184</v>
      </c>
      <c r="L12367" s="72" t="s">
        <v>639</v>
      </c>
      <c r="M12367" s="72"/>
    </row>
    <row r="12368" spans="2:13" x14ac:dyDescent="0.25">
      <c r="B12368" s="72" t="s">
        <v>143</v>
      </c>
      <c r="C12368" s="72" t="s">
        <v>144</v>
      </c>
      <c r="D12368" s="72" t="s">
        <v>12</v>
      </c>
      <c r="E12368" s="72" t="s">
        <v>188</v>
      </c>
      <c r="F12368" s="73">
        <v>2178565</v>
      </c>
      <c r="G12368" s="72" t="s">
        <v>14</v>
      </c>
      <c r="H12368" s="72" t="s">
        <v>15</v>
      </c>
      <c r="I12368" s="72" t="s">
        <v>16</v>
      </c>
      <c r="J12368" s="72" t="s">
        <v>18</v>
      </c>
      <c r="K12368" s="72" t="s">
        <v>168</v>
      </c>
      <c r="L12368" s="72" t="s">
        <v>592</v>
      </c>
      <c r="M12368" s="72" t="s">
        <v>191</v>
      </c>
    </row>
    <row r="12369" spans="2:13" x14ac:dyDescent="0.25">
      <c r="B12369" s="72" t="s">
        <v>143</v>
      </c>
      <c r="C12369" s="72" t="s">
        <v>144</v>
      </c>
      <c r="D12369" s="72" t="s">
        <v>12</v>
      </c>
      <c r="E12369" s="72" t="s">
        <v>237</v>
      </c>
      <c r="F12369" s="73">
        <v>279531</v>
      </c>
      <c r="G12369" s="72" t="s">
        <v>14</v>
      </c>
      <c r="H12369" s="72" t="s">
        <v>15</v>
      </c>
      <c r="I12369" s="72" t="s">
        <v>16</v>
      </c>
      <c r="J12369" s="72" t="s">
        <v>18</v>
      </c>
      <c r="K12369" s="72" t="s">
        <v>184</v>
      </c>
      <c r="L12369" s="72" t="s">
        <v>698</v>
      </c>
      <c r="M12369" s="72" t="s">
        <v>248</v>
      </c>
    </row>
    <row r="12370" spans="2:13" x14ac:dyDescent="0.25">
      <c r="B12370" s="72" t="s">
        <v>143</v>
      </c>
      <c r="C12370" s="72" t="s">
        <v>144</v>
      </c>
      <c r="D12370" s="72" t="s">
        <v>12</v>
      </c>
      <c r="E12370" s="72" t="s">
        <v>188</v>
      </c>
      <c r="F12370" s="73">
        <v>788870</v>
      </c>
      <c r="G12370" s="72" t="s">
        <v>14</v>
      </c>
      <c r="H12370" s="72" t="s">
        <v>15</v>
      </c>
      <c r="I12370" s="72" t="s">
        <v>16</v>
      </c>
      <c r="J12370" s="72" t="s">
        <v>18</v>
      </c>
      <c r="K12370" s="72" t="s">
        <v>33</v>
      </c>
      <c r="L12370" s="72" t="s">
        <v>193</v>
      </c>
      <c r="M12370" s="72" t="s">
        <v>191</v>
      </c>
    </row>
    <row r="12371" spans="2:13" x14ac:dyDescent="0.25">
      <c r="B12371" s="72" t="s">
        <v>143</v>
      </c>
      <c r="C12371" s="72" t="s">
        <v>144</v>
      </c>
      <c r="D12371" s="72" t="s">
        <v>12</v>
      </c>
      <c r="E12371" s="72" t="s">
        <v>145</v>
      </c>
      <c r="F12371" s="73">
        <v>-213</v>
      </c>
      <c r="G12371" s="72" t="s">
        <v>14</v>
      </c>
      <c r="H12371" s="72" t="s">
        <v>155</v>
      </c>
      <c r="I12371" s="72" t="s">
        <v>136</v>
      </c>
      <c r="J12371" s="72" t="s">
        <v>18</v>
      </c>
      <c r="K12371" s="72" t="s">
        <v>21</v>
      </c>
      <c r="L12371" s="72" t="s">
        <v>249</v>
      </c>
      <c r="M12371" s="72"/>
    </row>
    <row r="12372" spans="2:13" x14ac:dyDescent="0.25">
      <c r="B12372" s="72" t="s">
        <v>143</v>
      </c>
      <c r="C12372" s="72" t="s">
        <v>144</v>
      </c>
      <c r="D12372" s="72" t="s">
        <v>12</v>
      </c>
      <c r="E12372" s="72" t="s">
        <v>149</v>
      </c>
      <c r="F12372" s="73">
        <v>2053897</v>
      </c>
      <c r="G12372" s="72" t="s">
        <v>14</v>
      </c>
      <c r="H12372" s="72" t="s">
        <v>155</v>
      </c>
      <c r="I12372" s="72" t="s">
        <v>16</v>
      </c>
      <c r="J12372" s="72" t="s">
        <v>18</v>
      </c>
      <c r="K12372" s="72" t="s">
        <v>33</v>
      </c>
      <c r="L12372" s="72" t="s">
        <v>429</v>
      </c>
      <c r="M12372" s="72" t="s">
        <v>151</v>
      </c>
    </row>
    <row r="12373" spans="2:13" x14ac:dyDescent="0.25">
      <c r="B12373" s="72" t="s">
        <v>143</v>
      </c>
      <c r="C12373" s="72" t="s">
        <v>144</v>
      </c>
      <c r="D12373" s="72" t="s">
        <v>12</v>
      </c>
      <c r="E12373" s="72" t="s">
        <v>219</v>
      </c>
      <c r="F12373" s="73">
        <v>114956</v>
      </c>
      <c r="G12373" s="72" t="s">
        <v>14</v>
      </c>
      <c r="H12373" s="72" t="s">
        <v>155</v>
      </c>
      <c r="I12373" s="72" t="s">
        <v>16</v>
      </c>
      <c r="J12373" s="72" t="s">
        <v>18</v>
      </c>
      <c r="K12373" s="72" t="s">
        <v>33</v>
      </c>
      <c r="L12373" s="72" t="s">
        <v>556</v>
      </c>
      <c r="M12373" s="72"/>
    </row>
    <row r="12374" spans="2:13" x14ac:dyDescent="0.25">
      <c r="B12374" s="72" t="s">
        <v>143</v>
      </c>
      <c r="C12374" s="72" t="s">
        <v>144</v>
      </c>
      <c r="D12374" s="72" t="s">
        <v>12</v>
      </c>
      <c r="E12374" s="72" t="s">
        <v>160</v>
      </c>
      <c r="F12374" s="73">
        <v>747472</v>
      </c>
      <c r="G12374" s="72" t="s">
        <v>14</v>
      </c>
      <c r="H12374" s="72" t="s">
        <v>15</v>
      </c>
      <c r="I12374" s="72" t="s">
        <v>16</v>
      </c>
      <c r="J12374" s="72" t="s">
        <v>18</v>
      </c>
      <c r="K12374" s="72" t="s">
        <v>147</v>
      </c>
      <c r="L12374" s="72" t="s">
        <v>475</v>
      </c>
      <c r="M12374" s="72" t="s">
        <v>186</v>
      </c>
    </row>
    <row r="12375" spans="2:13" x14ac:dyDescent="0.25">
      <c r="B12375" s="72" t="s">
        <v>143</v>
      </c>
      <c r="C12375" s="72" t="s">
        <v>144</v>
      </c>
      <c r="D12375" s="72" t="s">
        <v>12</v>
      </c>
      <c r="E12375" s="72" t="s">
        <v>177</v>
      </c>
      <c r="F12375" s="73">
        <v>75591</v>
      </c>
      <c r="G12375" s="72" t="s">
        <v>14</v>
      </c>
      <c r="H12375" s="72" t="s">
        <v>15</v>
      </c>
      <c r="I12375" s="72" t="s">
        <v>16</v>
      </c>
      <c r="J12375" s="72" t="s">
        <v>18</v>
      </c>
      <c r="K12375" s="72" t="s">
        <v>214</v>
      </c>
      <c r="L12375" s="72" t="s">
        <v>502</v>
      </c>
      <c r="M12375" s="72"/>
    </row>
    <row r="12376" spans="2:13" x14ac:dyDescent="0.25">
      <c r="B12376" s="72" t="s">
        <v>143</v>
      </c>
      <c r="C12376" s="72" t="s">
        <v>144</v>
      </c>
      <c r="D12376" s="72" t="s">
        <v>12</v>
      </c>
      <c r="E12376" s="72" t="s">
        <v>177</v>
      </c>
      <c r="F12376" s="73">
        <v>108</v>
      </c>
      <c r="G12376" s="72" t="s">
        <v>14</v>
      </c>
      <c r="H12376" s="72" t="s">
        <v>15</v>
      </c>
      <c r="I12376" s="72" t="s">
        <v>16</v>
      </c>
      <c r="J12376" s="72" t="s">
        <v>18</v>
      </c>
      <c r="K12376" s="72" t="s">
        <v>165</v>
      </c>
      <c r="L12376" s="72" t="s">
        <v>438</v>
      </c>
      <c r="M12376" s="72"/>
    </row>
    <row r="12377" spans="2:13" x14ac:dyDescent="0.25">
      <c r="B12377" s="72" t="s">
        <v>143</v>
      </c>
      <c r="C12377" s="72" t="s">
        <v>144</v>
      </c>
      <c r="D12377" s="72" t="s">
        <v>12</v>
      </c>
      <c r="E12377" s="72" t="s">
        <v>280</v>
      </c>
      <c r="F12377" s="73">
        <v>37359</v>
      </c>
      <c r="G12377" s="72" t="s">
        <v>14</v>
      </c>
      <c r="H12377" s="72" t="s">
        <v>15</v>
      </c>
      <c r="I12377" s="72" t="s">
        <v>16</v>
      </c>
      <c r="J12377" s="72" t="s">
        <v>18</v>
      </c>
      <c r="K12377" s="72" t="s">
        <v>184</v>
      </c>
      <c r="L12377" s="72" t="s">
        <v>351</v>
      </c>
      <c r="M12377" s="72" t="s">
        <v>203</v>
      </c>
    </row>
    <row r="12378" spans="2:13" x14ac:dyDescent="0.25">
      <c r="B12378" s="72" t="s">
        <v>143</v>
      </c>
      <c r="C12378" s="72" t="s">
        <v>144</v>
      </c>
      <c r="D12378" s="72" t="s">
        <v>12</v>
      </c>
      <c r="E12378" s="72" t="s">
        <v>160</v>
      </c>
      <c r="F12378" s="73">
        <v>403844</v>
      </c>
      <c r="G12378" s="72" t="s">
        <v>14</v>
      </c>
      <c r="H12378" s="72" t="s">
        <v>15</v>
      </c>
      <c r="I12378" s="72" t="s">
        <v>16</v>
      </c>
      <c r="J12378" s="72" t="s">
        <v>18</v>
      </c>
      <c r="K12378" s="72" t="s">
        <v>24</v>
      </c>
      <c r="L12378" s="72" t="s">
        <v>281</v>
      </c>
      <c r="M12378" s="72" t="s">
        <v>248</v>
      </c>
    </row>
    <row r="12379" spans="2:13" x14ac:dyDescent="0.25">
      <c r="B12379" s="72" t="s">
        <v>143</v>
      </c>
      <c r="C12379" s="72" t="s">
        <v>144</v>
      </c>
      <c r="D12379" s="72" t="s">
        <v>12</v>
      </c>
      <c r="E12379" s="72" t="s">
        <v>282</v>
      </c>
      <c r="F12379" s="73">
        <v>-142</v>
      </c>
      <c r="G12379" s="72" t="s">
        <v>14</v>
      </c>
      <c r="H12379" s="72" t="s">
        <v>15</v>
      </c>
      <c r="I12379" s="72" t="s">
        <v>16</v>
      </c>
      <c r="J12379" s="72" t="s">
        <v>18</v>
      </c>
      <c r="K12379" s="72" t="s">
        <v>161</v>
      </c>
      <c r="L12379" s="72" t="s">
        <v>379</v>
      </c>
      <c r="M12379" s="72"/>
    </row>
    <row r="12380" spans="2:13" x14ac:dyDescent="0.25">
      <c r="B12380" s="72" t="s">
        <v>143</v>
      </c>
      <c r="C12380" s="72" t="s">
        <v>144</v>
      </c>
      <c r="D12380" s="72" t="s">
        <v>12</v>
      </c>
      <c r="E12380" s="72" t="s">
        <v>197</v>
      </c>
      <c r="F12380" s="73">
        <v>10428</v>
      </c>
      <c r="G12380" s="72" t="s">
        <v>14</v>
      </c>
      <c r="H12380" s="72" t="s">
        <v>15</v>
      </c>
      <c r="I12380" s="72" t="s">
        <v>16</v>
      </c>
      <c r="J12380" s="72" t="s">
        <v>18</v>
      </c>
      <c r="K12380" s="72" t="s">
        <v>33</v>
      </c>
      <c r="L12380" s="72" t="s">
        <v>542</v>
      </c>
      <c r="M12380" s="72" t="s">
        <v>151</v>
      </c>
    </row>
    <row r="12381" spans="2:13" x14ac:dyDescent="0.25">
      <c r="B12381" s="72" t="s">
        <v>143</v>
      </c>
      <c r="C12381" s="72" t="s">
        <v>144</v>
      </c>
      <c r="D12381" s="72" t="s">
        <v>12</v>
      </c>
      <c r="E12381" s="72" t="s">
        <v>227</v>
      </c>
      <c r="F12381" s="73">
        <v>416482</v>
      </c>
      <c r="G12381" s="72" t="s">
        <v>14</v>
      </c>
      <c r="H12381" s="72" t="s">
        <v>155</v>
      </c>
      <c r="I12381" s="72" t="s">
        <v>16</v>
      </c>
      <c r="J12381" s="72" t="s">
        <v>18</v>
      </c>
      <c r="K12381" s="72" t="s">
        <v>33</v>
      </c>
      <c r="L12381" s="72" t="s">
        <v>482</v>
      </c>
      <c r="M12381" s="72" t="s">
        <v>163</v>
      </c>
    </row>
    <row r="12382" spans="2:13" x14ac:dyDescent="0.25">
      <c r="B12382" s="72" t="s">
        <v>143</v>
      </c>
      <c r="C12382" s="72" t="s">
        <v>144</v>
      </c>
      <c r="D12382" s="72" t="s">
        <v>12</v>
      </c>
      <c r="E12382" s="72" t="s">
        <v>219</v>
      </c>
      <c r="F12382" s="73">
        <v>9</v>
      </c>
      <c r="G12382" s="72" t="s">
        <v>14</v>
      </c>
      <c r="H12382" s="72" t="s">
        <v>15</v>
      </c>
      <c r="I12382" s="72" t="s">
        <v>16</v>
      </c>
      <c r="J12382" s="72" t="s">
        <v>18</v>
      </c>
      <c r="K12382" s="72" t="s">
        <v>33</v>
      </c>
      <c r="L12382" s="72" t="s">
        <v>456</v>
      </c>
      <c r="M12382" s="72"/>
    </row>
    <row r="12383" spans="2:13" x14ac:dyDescent="0.25">
      <c r="B12383" s="72" t="s">
        <v>143</v>
      </c>
      <c r="C12383" s="72" t="s">
        <v>144</v>
      </c>
      <c r="D12383" s="72" t="s">
        <v>12</v>
      </c>
      <c r="E12383" s="72" t="s">
        <v>181</v>
      </c>
      <c r="F12383" s="73">
        <v>-1702</v>
      </c>
      <c r="G12383" s="72" t="s">
        <v>14</v>
      </c>
      <c r="H12383" s="72" t="s">
        <v>155</v>
      </c>
      <c r="I12383" s="72" t="s">
        <v>16</v>
      </c>
      <c r="J12383" s="72" t="s">
        <v>18</v>
      </c>
      <c r="K12383" s="72" t="s">
        <v>33</v>
      </c>
      <c r="L12383" s="72" t="s">
        <v>482</v>
      </c>
      <c r="M12383" s="72"/>
    </row>
    <row r="12384" spans="2:13" x14ac:dyDescent="0.25">
      <c r="B12384" s="72" t="s">
        <v>143</v>
      </c>
      <c r="C12384" s="72" t="s">
        <v>144</v>
      </c>
      <c r="D12384" s="72" t="s">
        <v>12</v>
      </c>
      <c r="E12384" s="72" t="s">
        <v>181</v>
      </c>
      <c r="F12384" s="73">
        <v>-255</v>
      </c>
      <c r="G12384" s="72" t="s">
        <v>14</v>
      </c>
      <c r="H12384" s="72" t="s">
        <v>15</v>
      </c>
      <c r="I12384" s="72" t="s">
        <v>16</v>
      </c>
      <c r="J12384" s="72" t="s">
        <v>18</v>
      </c>
      <c r="K12384" s="72" t="s">
        <v>33</v>
      </c>
      <c r="L12384" s="72" t="s">
        <v>575</v>
      </c>
      <c r="M12384" s="72"/>
    </row>
    <row r="12385" spans="2:13" x14ac:dyDescent="0.25">
      <c r="B12385" s="72" t="s">
        <v>143</v>
      </c>
      <c r="C12385" s="72" t="s">
        <v>144</v>
      </c>
      <c r="D12385" s="72" t="s">
        <v>12</v>
      </c>
      <c r="E12385" s="72" t="s">
        <v>170</v>
      </c>
      <c r="F12385" s="73">
        <v>71691</v>
      </c>
      <c r="G12385" s="72" t="s">
        <v>14</v>
      </c>
      <c r="H12385" s="72" t="s">
        <v>155</v>
      </c>
      <c r="I12385" s="72" t="s">
        <v>16</v>
      </c>
      <c r="J12385" s="72" t="s">
        <v>18</v>
      </c>
      <c r="K12385" s="72" t="s">
        <v>147</v>
      </c>
      <c r="L12385" s="72" t="s">
        <v>369</v>
      </c>
      <c r="M12385" s="72" t="s">
        <v>186</v>
      </c>
    </row>
    <row r="12386" spans="2:13" x14ac:dyDescent="0.25">
      <c r="B12386" s="72" t="s">
        <v>143</v>
      </c>
      <c r="C12386" s="72" t="s">
        <v>144</v>
      </c>
      <c r="D12386" s="72" t="s">
        <v>12</v>
      </c>
      <c r="E12386" s="72" t="s">
        <v>145</v>
      </c>
      <c r="F12386" s="73">
        <v>-9637</v>
      </c>
      <c r="G12386" s="72" t="s">
        <v>14</v>
      </c>
      <c r="H12386" s="72" t="s">
        <v>15</v>
      </c>
      <c r="I12386" s="72" t="s">
        <v>16</v>
      </c>
      <c r="J12386" s="72" t="s">
        <v>18</v>
      </c>
      <c r="K12386" s="72" t="s">
        <v>147</v>
      </c>
      <c r="L12386" s="72" t="s">
        <v>550</v>
      </c>
      <c r="M12386" s="72"/>
    </row>
    <row r="12387" spans="2:13" x14ac:dyDescent="0.25">
      <c r="B12387" s="72" t="s">
        <v>143</v>
      </c>
      <c r="C12387" s="72" t="s">
        <v>144</v>
      </c>
      <c r="D12387" s="72" t="s">
        <v>12</v>
      </c>
      <c r="E12387" s="72" t="s">
        <v>349</v>
      </c>
      <c r="F12387" s="73">
        <v>285820</v>
      </c>
      <c r="G12387" s="72" t="s">
        <v>14</v>
      </c>
      <c r="H12387" s="72" t="s">
        <v>155</v>
      </c>
      <c r="I12387" s="72" t="s">
        <v>16</v>
      </c>
      <c r="J12387" s="72" t="s">
        <v>18</v>
      </c>
      <c r="K12387" s="72" t="s">
        <v>33</v>
      </c>
      <c r="L12387" s="72" t="s">
        <v>228</v>
      </c>
      <c r="M12387" s="72" t="s">
        <v>159</v>
      </c>
    </row>
    <row r="12388" spans="2:13" x14ac:dyDescent="0.25">
      <c r="B12388" s="72" t="s">
        <v>143</v>
      </c>
      <c r="C12388" s="72" t="s">
        <v>144</v>
      </c>
      <c r="D12388" s="72" t="s">
        <v>12</v>
      </c>
      <c r="E12388" s="72" t="s">
        <v>145</v>
      </c>
      <c r="F12388" s="73">
        <v>-4490</v>
      </c>
      <c r="G12388" s="72" t="s">
        <v>14</v>
      </c>
      <c r="H12388" s="72" t="s">
        <v>15</v>
      </c>
      <c r="I12388" s="72" t="s">
        <v>16</v>
      </c>
      <c r="J12388" s="72" t="s">
        <v>18</v>
      </c>
      <c r="K12388" s="72" t="s">
        <v>33</v>
      </c>
      <c r="L12388" s="72" t="s">
        <v>465</v>
      </c>
      <c r="M12388" s="72"/>
    </row>
    <row r="12389" spans="2:13" x14ac:dyDescent="0.25">
      <c r="B12389" s="72" t="s">
        <v>143</v>
      </c>
      <c r="C12389" s="72" t="s">
        <v>144</v>
      </c>
      <c r="D12389" s="72" t="s">
        <v>12</v>
      </c>
      <c r="E12389" s="72" t="s">
        <v>197</v>
      </c>
      <c r="F12389" s="73">
        <v>2878732</v>
      </c>
      <c r="G12389" s="72" t="s">
        <v>14</v>
      </c>
      <c r="H12389" s="72" t="s">
        <v>15</v>
      </c>
      <c r="I12389" s="72" t="s">
        <v>16</v>
      </c>
      <c r="J12389" s="72" t="s">
        <v>18</v>
      </c>
      <c r="K12389" s="72" t="s">
        <v>147</v>
      </c>
      <c r="L12389" s="72" t="s">
        <v>374</v>
      </c>
      <c r="M12389" s="72" t="s">
        <v>163</v>
      </c>
    </row>
    <row r="12390" spans="2:13" x14ac:dyDescent="0.25">
      <c r="B12390" s="72" t="s">
        <v>143</v>
      </c>
      <c r="C12390" s="72" t="s">
        <v>144</v>
      </c>
      <c r="D12390" s="72" t="s">
        <v>12</v>
      </c>
      <c r="E12390" s="72" t="s">
        <v>237</v>
      </c>
      <c r="F12390" s="73">
        <v>1794151</v>
      </c>
      <c r="G12390" s="72" t="s">
        <v>14</v>
      </c>
      <c r="H12390" s="72" t="s">
        <v>15</v>
      </c>
      <c r="I12390" s="72" t="s">
        <v>16</v>
      </c>
      <c r="J12390" s="72" t="s">
        <v>18</v>
      </c>
      <c r="K12390" s="72" t="s">
        <v>205</v>
      </c>
      <c r="L12390" s="72" t="s">
        <v>210</v>
      </c>
      <c r="M12390" s="72" t="s">
        <v>163</v>
      </c>
    </row>
    <row r="12391" spans="2:13" x14ac:dyDescent="0.25">
      <c r="B12391" s="72" t="s">
        <v>143</v>
      </c>
      <c r="C12391" s="72" t="s">
        <v>144</v>
      </c>
      <c r="D12391" s="72" t="s">
        <v>12</v>
      </c>
      <c r="E12391" s="72" t="s">
        <v>219</v>
      </c>
      <c r="F12391" s="73">
        <v>1006</v>
      </c>
      <c r="G12391" s="72" t="s">
        <v>14</v>
      </c>
      <c r="H12391" s="72" t="s">
        <v>155</v>
      </c>
      <c r="I12391" s="72" t="s">
        <v>136</v>
      </c>
      <c r="J12391" s="72" t="s">
        <v>18</v>
      </c>
      <c r="K12391" s="72" t="s">
        <v>267</v>
      </c>
      <c r="L12391" s="72" t="s">
        <v>428</v>
      </c>
      <c r="M12391" s="72"/>
    </row>
    <row r="12392" spans="2:13" x14ac:dyDescent="0.25">
      <c r="B12392" s="72" t="s">
        <v>143</v>
      </c>
      <c r="C12392" s="72" t="s">
        <v>144</v>
      </c>
      <c r="D12392" s="72" t="s">
        <v>12</v>
      </c>
      <c r="E12392" s="72" t="s">
        <v>219</v>
      </c>
      <c r="F12392" s="73">
        <v>895660</v>
      </c>
      <c r="G12392" s="72" t="s">
        <v>14</v>
      </c>
      <c r="H12392" s="72" t="s">
        <v>15</v>
      </c>
      <c r="I12392" s="72" t="s">
        <v>16</v>
      </c>
      <c r="J12392" s="72" t="s">
        <v>18</v>
      </c>
      <c r="K12392" s="72" t="s">
        <v>147</v>
      </c>
      <c r="L12392" s="72" t="s">
        <v>467</v>
      </c>
      <c r="M12392" s="72"/>
    </row>
    <row r="12393" spans="2:13" x14ac:dyDescent="0.25">
      <c r="B12393" s="72" t="s">
        <v>143</v>
      </c>
      <c r="C12393" s="72" t="s">
        <v>144</v>
      </c>
      <c r="D12393" s="72" t="s">
        <v>12</v>
      </c>
      <c r="E12393" s="72" t="s">
        <v>199</v>
      </c>
      <c r="F12393" s="73">
        <v>103354</v>
      </c>
      <c r="G12393" s="72" t="s">
        <v>14</v>
      </c>
      <c r="H12393" s="72" t="s">
        <v>15</v>
      </c>
      <c r="I12393" s="72" t="s">
        <v>16</v>
      </c>
      <c r="J12393" s="72" t="s">
        <v>18</v>
      </c>
      <c r="K12393" s="72" t="s">
        <v>147</v>
      </c>
      <c r="L12393" s="72" t="s">
        <v>380</v>
      </c>
      <c r="M12393" s="72"/>
    </row>
    <row r="12394" spans="2:13" x14ac:dyDescent="0.25">
      <c r="B12394" s="72" t="s">
        <v>143</v>
      </c>
      <c r="C12394" s="72" t="s">
        <v>144</v>
      </c>
      <c r="D12394" s="72" t="s">
        <v>12</v>
      </c>
      <c r="E12394" s="72" t="s">
        <v>181</v>
      </c>
      <c r="F12394" s="73">
        <v>-2</v>
      </c>
      <c r="G12394" s="72" t="s">
        <v>14</v>
      </c>
      <c r="H12394" s="72" t="s">
        <v>155</v>
      </c>
      <c r="I12394" s="72" t="s">
        <v>16</v>
      </c>
      <c r="J12394" s="72" t="s">
        <v>18</v>
      </c>
      <c r="K12394" s="72" t="s">
        <v>21</v>
      </c>
      <c r="L12394" s="72" t="s">
        <v>711</v>
      </c>
      <c r="M12394" s="72"/>
    </row>
    <row r="12395" spans="2:13" x14ac:dyDescent="0.25">
      <c r="B12395" s="72" t="s">
        <v>143</v>
      </c>
      <c r="C12395" s="72" t="s">
        <v>144</v>
      </c>
      <c r="D12395" s="72" t="s">
        <v>12</v>
      </c>
      <c r="E12395" s="72" t="s">
        <v>746</v>
      </c>
      <c r="F12395" s="73">
        <v>5030</v>
      </c>
      <c r="G12395" s="72" t="s">
        <v>14</v>
      </c>
      <c r="H12395" s="72" t="s">
        <v>15</v>
      </c>
      <c r="I12395" s="72" t="s">
        <v>16</v>
      </c>
      <c r="J12395" s="72" t="s">
        <v>18</v>
      </c>
      <c r="K12395" s="72" t="s">
        <v>184</v>
      </c>
      <c r="L12395" s="72" t="s">
        <v>336</v>
      </c>
      <c r="M12395" s="72" t="s">
        <v>322</v>
      </c>
    </row>
    <row r="12396" spans="2:13" x14ac:dyDescent="0.25">
      <c r="B12396" s="72" t="s">
        <v>143</v>
      </c>
      <c r="C12396" s="72" t="s">
        <v>144</v>
      </c>
      <c r="D12396" s="72" t="s">
        <v>12</v>
      </c>
      <c r="E12396" s="72" t="s">
        <v>181</v>
      </c>
      <c r="F12396" s="73">
        <v>-2093</v>
      </c>
      <c r="G12396" s="72" t="s">
        <v>14</v>
      </c>
      <c r="H12396" s="72" t="s">
        <v>15</v>
      </c>
      <c r="I12396" s="72" t="s">
        <v>16</v>
      </c>
      <c r="J12396" s="72" t="s">
        <v>18</v>
      </c>
      <c r="K12396" s="72" t="s">
        <v>21</v>
      </c>
      <c r="L12396" s="72" t="s">
        <v>609</v>
      </c>
      <c r="M12396" s="72"/>
    </row>
    <row r="12397" spans="2:13" x14ac:dyDescent="0.25">
      <c r="B12397" s="72" t="s">
        <v>143</v>
      </c>
      <c r="C12397" s="72" t="s">
        <v>144</v>
      </c>
      <c r="D12397" s="72" t="s">
        <v>12</v>
      </c>
      <c r="E12397" s="72" t="s">
        <v>197</v>
      </c>
      <c r="F12397" s="73">
        <v>3351</v>
      </c>
      <c r="G12397" s="72" t="s">
        <v>14</v>
      </c>
      <c r="H12397" s="72" t="s">
        <v>155</v>
      </c>
      <c r="I12397" s="72" t="s">
        <v>16</v>
      </c>
      <c r="J12397" s="72" t="s">
        <v>18</v>
      </c>
      <c r="K12397" s="72" t="s">
        <v>33</v>
      </c>
      <c r="L12397" s="72" t="s">
        <v>890</v>
      </c>
      <c r="M12397" s="72" t="s">
        <v>151</v>
      </c>
    </row>
    <row r="12398" spans="2:13" x14ac:dyDescent="0.25">
      <c r="B12398" s="72" t="s">
        <v>143</v>
      </c>
      <c r="C12398" s="72" t="s">
        <v>144</v>
      </c>
      <c r="D12398" s="72" t="s">
        <v>12</v>
      </c>
      <c r="E12398" s="72" t="s">
        <v>181</v>
      </c>
      <c r="F12398" s="73">
        <v>-89</v>
      </c>
      <c r="G12398" s="72" t="s">
        <v>14</v>
      </c>
      <c r="H12398" s="72" t="s">
        <v>15</v>
      </c>
      <c r="I12398" s="72" t="s">
        <v>16</v>
      </c>
      <c r="J12398" s="72" t="s">
        <v>18</v>
      </c>
      <c r="K12398" s="72" t="s">
        <v>33</v>
      </c>
      <c r="L12398" s="72" t="s">
        <v>784</v>
      </c>
      <c r="M12398" s="72"/>
    </row>
    <row r="12399" spans="2:13" x14ac:dyDescent="0.25">
      <c r="B12399" s="72" t="s">
        <v>143</v>
      </c>
      <c r="C12399" s="72" t="s">
        <v>144</v>
      </c>
      <c r="D12399" s="72" t="s">
        <v>12</v>
      </c>
      <c r="E12399" s="72" t="s">
        <v>229</v>
      </c>
      <c r="F12399" s="73">
        <v>-225</v>
      </c>
      <c r="G12399" s="72" t="s">
        <v>14</v>
      </c>
      <c r="H12399" s="72" t="s">
        <v>15</v>
      </c>
      <c r="I12399" s="72" t="s">
        <v>16</v>
      </c>
      <c r="J12399" s="72" t="s">
        <v>18</v>
      </c>
      <c r="K12399" s="72" t="s">
        <v>257</v>
      </c>
      <c r="L12399" s="72" t="s">
        <v>669</v>
      </c>
      <c r="M12399" s="72"/>
    </row>
    <row r="12400" spans="2:13" x14ac:dyDescent="0.25">
      <c r="B12400" s="72" t="s">
        <v>143</v>
      </c>
      <c r="C12400" s="72" t="s">
        <v>144</v>
      </c>
      <c r="D12400" s="72" t="s">
        <v>12</v>
      </c>
      <c r="E12400" s="72" t="s">
        <v>152</v>
      </c>
      <c r="F12400" s="73">
        <v>-21796</v>
      </c>
      <c r="G12400" s="72" t="s">
        <v>14</v>
      </c>
      <c r="H12400" s="72" t="s">
        <v>155</v>
      </c>
      <c r="I12400" s="72" t="s">
        <v>16</v>
      </c>
      <c r="J12400" s="72" t="s">
        <v>18</v>
      </c>
      <c r="K12400" s="72" t="s">
        <v>33</v>
      </c>
      <c r="L12400" s="72" t="s">
        <v>521</v>
      </c>
      <c r="M12400" s="72"/>
    </row>
    <row r="12401" spans="2:13" x14ac:dyDescent="0.25">
      <c r="B12401" s="72" t="s">
        <v>143</v>
      </c>
      <c r="C12401" s="72" t="s">
        <v>144</v>
      </c>
      <c r="D12401" s="72" t="s">
        <v>12</v>
      </c>
      <c r="E12401" s="72" t="s">
        <v>244</v>
      </c>
      <c r="F12401" s="73">
        <v>503269</v>
      </c>
      <c r="G12401" s="72" t="s">
        <v>14</v>
      </c>
      <c r="H12401" s="72" t="s">
        <v>15</v>
      </c>
      <c r="I12401" s="72" t="s">
        <v>16</v>
      </c>
      <c r="J12401" s="72" t="s">
        <v>18</v>
      </c>
      <c r="K12401" s="72" t="s">
        <v>161</v>
      </c>
      <c r="L12401" s="72" t="s">
        <v>434</v>
      </c>
      <c r="M12401" s="72" t="s">
        <v>151</v>
      </c>
    </row>
    <row r="12402" spans="2:13" x14ac:dyDescent="0.25">
      <c r="B12402" s="72" t="s">
        <v>143</v>
      </c>
      <c r="C12402" s="72" t="s">
        <v>144</v>
      </c>
      <c r="D12402" s="72" t="s">
        <v>12</v>
      </c>
      <c r="E12402" s="72" t="s">
        <v>227</v>
      </c>
      <c r="F12402" s="73">
        <v>56694</v>
      </c>
      <c r="G12402" s="72" t="s">
        <v>14</v>
      </c>
      <c r="H12402" s="72" t="s">
        <v>155</v>
      </c>
      <c r="I12402" s="72" t="s">
        <v>16</v>
      </c>
      <c r="J12402" s="72" t="s">
        <v>18</v>
      </c>
      <c r="K12402" s="72" t="s">
        <v>33</v>
      </c>
      <c r="L12402" s="72" t="s">
        <v>290</v>
      </c>
      <c r="M12402" s="72" t="s">
        <v>163</v>
      </c>
    </row>
    <row r="12403" spans="2:13" x14ac:dyDescent="0.25">
      <c r="B12403" s="72" t="s">
        <v>143</v>
      </c>
      <c r="C12403" s="72" t="s">
        <v>144</v>
      </c>
      <c r="D12403" s="72" t="s">
        <v>12</v>
      </c>
      <c r="E12403" s="72" t="s">
        <v>349</v>
      </c>
      <c r="F12403" s="73">
        <v>91919</v>
      </c>
      <c r="G12403" s="72" t="s">
        <v>14</v>
      </c>
      <c r="H12403" s="72" t="s">
        <v>15</v>
      </c>
      <c r="I12403" s="72" t="s">
        <v>16</v>
      </c>
      <c r="J12403" s="72" t="s">
        <v>18</v>
      </c>
      <c r="K12403" s="72" t="s">
        <v>161</v>
      </c>
      <c r="L12403" s="72" t="s">
        <v>211</v>
      </c>
      <c r="M12403" s="72" t="s">
        <v>159</v>
      </c>
    </row>
    <row r="12404" spans="2:13" x14ac:dyDescent="0.25">
      <c r="B12404" s="72" t="s">
        <v>143</v>
      </c>
      <c r="C12404" s="72" t="s">
        <v>144</v>
      </c>
      <c r="D12404" s="72" t="s">
        <v>12</v>
      </c>
      <c r="E12404" s="72" t="s">
        <v>213</v>
      </c>
      <c r="F12404" s="73">
        <v>260090</v>
      </c>
      <c r="G12404" s="72" t="s">
        <v>14</v>
      </c>
      <c r="H12404" s="72" t="s">
        <v>15</v>
      </c>
      <c r="I12404" s="72" t="s">
        <v>16</v>
      </c>
      <c r="J12404" s="72" t="s">
        <v>18</v>
      </c>
      <c r="K12404" s="72" t="s">
        <v>147</v>
      </c>
      <c r="L12404" s="72" t="s">
        <v>374</v>
      </c>
      <c r="M12404" s="72" t="s">
        <v>172</v>
      </c>
    </row>
    <row r="12405" spans="2:13" x14ac:dyDescent="0.25">
      <c r="B12405" s="72" t="s">
        <v>143</v>
      </c>
      <c r="C12405" s="72" t="s">
        <v>144</v>
      </c>
      <c r="D12405" s="72" t="s">
        <v>12</v>
      </c>
      <c r="E12405" s="72" t="s">
        <v>213</v>
      </c>
      <c r="F12405" s="73">
        <v>9927</v>
      </c>
      <c r="G12405" s="72" t="s">
        <v>14</v>
      </c>
      <c r="H12405" s="72" t="s">
        <v>155</v>
      </c>
      <c r="I12405" s="72" t="s">
        <v>16</v>
      </c>
      <c r="J12405" s="72" t="s">
        <v>18</v>
      </c>
      <c r="K12405" s="72" t="s">
        <v>33</v>
      </c>
      <c r="L12405" s="72" t="s">
        <v>650</v>
      </c>
      <c r="M12405" s="72" t="s">
        <v>191</v>
      </c>
    </row>
    <row r="12406" spans="2:13" x14ac:dyDescent="0.25">
      <c r="B12406" s="72" t="s">
        <v>143</v>
      </c>
      <c r="C12406" s="72" t="s">
        <v>144</v>
      </c>
      <c r="D12406" s="72" t="s">
        <v>12</v>
      </c>
      <c r="E12406" s="72" t="s">
        <v>213</v>
      </c>
      <c r="F12406" s="73">
        <v>13225</v>
      </c>
      <c r="G12406" s="72" t="s">
        <v>14</v>
      </c>
      <c r="H12406" s="72" t="s">
        <v>15</v>
      </c>
      <c r="I12406" s="72" t="s">
        <v>16</v>
      </c>
      <c r="J12406" s="72" t="s">
        <v>18</v>
      </c>
      <c r="K12406" s="72" t="s">
        <v>33</v>
      </c>
      <c r="L12406" s="72" t="s">
        <v>307</v>
      </c>
      <c r="M12406" s="72" t="s">
        <v>172</v>
      </c>
    </row>
    <row r="12407" spans="2:13" x14ac:dyDescent="0.25">
      <c r="B12407" s="72" t="s">
        <v>143</v>
      </c>
      <c r="C12407" s="72" t="s">
        <v>144</v>
      </c>
      <c r="D12407" s="72" t="s">
        <v>12</v>
      </c>
      <c r="E12407" s="72" t="s">
        <v>183</v>
      </c>
      <c r="F12407" s="73">
        <v>45448</v>
      </c>
      <c r="G12407" s="72" t="s">
        <v>14</v>
      </c>
      <c r="H12407" s="72" t="s">
        <v>15</v>
      </c>
      <c r="I12407" s="72" t="s">
        <v>16</v>
      </c>
      <c r="J12407" s="72" t="s">
        <v>18</v>
      </c>
      <c r="K12407" s="72" t="s">
        <v>245</v>
      </c>
      <c r="L12407" s="72" t="s">
        <v>246</v>
      </c>
      <c r="M12407" s="72" t="s">
        <v>151</v>
      </c>
    </row>
    <row r="12408" spans="2:13" x14ac:dyDescent="0.25">
      <c r="B12408" s="72" t="s">
        <v>143</v>
      </c>
      <c r="C12408" s="72" t="s">
        <v>144</v>
      </c>
      <c r="D12408" s="72" t="s">
        <v>12</v>
      </c>
      <c r="E12408" s="72" t="s">
        <v>183</v>
      </c>
      <c r="F12408" s="73">
        <v>7735</v>
      </c>
      <c r="G12408" s="72" t="s">
        <v>14</v>
      </c>
      <c r="H12408" s="72" t="s">
        <v>155</v>
      </c>
      <c r="I12408" s="72" t="s">
        <v>16</v>
      </c>
      <c r="J12408" s="72" t="s">
        <v>18</v>
      </c>
      <c r="K12408" s="72" t="s">
        <v>33</v>
      </c>
      <c r="L12408" s="72" t="s">
        <v>179</v>
      </c>
      <c r="M12408" s="72" t="s">
        <v>191</v>
      </c>
    </row>
    <row r="12409" spans="2:13" x14ac:dyDescent="0.25">
      <c r="B12409" s="72" t="s">
        <v>143</v>
      </c>
      <c r="C12409" s="72" t="s">
        <v>144</v>
      </c>
      <c r="D12409" s="72" t="s">
        <v>12</v>
      </c>
      <c r="E12409" s="72" t="s">
        <v>219</v>
      </c>
      <c r="F12409" s="73">
        <v>11822</v>
      </c>
      <c r="G12409" s="72" t="s">
        <v>14</v>
      </c>
      <c r="H12409" s="72" t="s">
        <v>15</v>
      </c>
      <c r="I12409" s="72" t="s">
        <v>16</v>
      </c>
      <c r="J12409" s="72" t="s">
        <v>18</v>
      </c>
      <c r="K12409" s="72" t="s">
        <v>24</v>
      </c>
      <c r="L12409" s="72" t="s">
        <v>799</v>
      </c>
      <c r="M12409" s="72"/>
    </row>
    <row r="12410" spans="2:13" x14ac:dyDescent="0.25">
      <c r="B12410" s="72" t="s">
        <v>143</v>
      </c>
      <c r="C12410" s="72" t="s">
        <v>144</v>
      </c>
      <c r="D12410" s="72" t="s">
        <v>12</v>
      </c>
      <c r="E12410" s="72" t="s">
        <v>177</v>
      </c>
      <c r="F12410" s="73">
        <v>205158</v>
      </c>
      <c r="G12410" s="72" t="s">
        <v>14</v>
      </c>
      <c r="H12410" s="72" t="s">
        <v>15</v>
      </c>
      <c r="I12410" s="72" t="s">
        <v>16</v>
      </c>
      <c r="J12410" s="72" t="s">
        <v>18</v>
      </c>
      <c r="K12410" s="72" t="s">
        <v>33</v>
      </c>
      <c r="L12410" s="72" t="s">
        <v>339</v>
      </c>
      <c r="M12410" s="72"/>
    </row>
    <row r="12411" spans="2:13" x14ac:dyDescent="0.25">
      <c r="B12411" s="72" t="s">
        <v>143</v>
      </c>
      <c r="C12411" s="72" t="s">
        <v>144</v>
      </c>
      <c r="D12411" s="72" t="s">
        <v>12</v>
      </c>
      <c r="E12411" s="72" t="s">
        <v>188</v>
      </c>
      <c r="F12411" s="73">
        <v>565144</v>
      </c>
      <c r="G12411" s="72" t="s">
        <v>14</v>
      </c>
      <c r="H12411" s="72" t="s">
        <v>15</v>
      </c>
      <c r="I12411" s="72" t="s">
        <v>16</v>
      </c>
      <c r="J12411" s="72" t="s">
        <v>18</v>
      </c>
      <c r="K12411" s="72" t="s">
        <v>33</v>
      </c>
      <c r="L12411" s="72" t="s">
        <v>803</v>
      </c>
      <c r="M12411" s="72" t="s">
        <v>191</v>
      </c>
    </row>
    <row r="12412" spans="2:13" x14ac:dyDescent="0.25">
      <c r="B12412" s="72" t="s">
        <v>143</v>
      </c>
      <c r="C12412" s="72" t="s">
        <v>144</v>
      </c>
      <c r="D12412" s="72" t="s">
        <v>12</v>
      </c>
      <c r="E12412" s="72" t="s">
        <v>152</v>
      </c>
      <c r="F12412" s="73">
        <v>-4975</v>
      </c>
      <c r="G12412" s="72" t="s">
        <v>14</v>
      </c>
      <c r="H12412" s="72" t="s">
        <v>15</v>
      </c>
      <c r="I12412" s="72" t="s">
        <v>16</v>
      </c>
      <c r="J12412" s="72" t="s">
        <v>18</v>
      </c>
      <c r="K12412" s="72" t="s">
        <v>168</v>
      </c>
      <c r="L12412" s="72" t="s">
        <v>744</v>
      </c>
      <c r="M12412" s="72"/>
    </row>
    <row r="12413" spans="2:13" x14ac:dyDescent="0.25">
      <c r="B12413" s="72" t="s">
        <v>143</v>
      </c>
      <c r="C12413" s="72" t="s">
        <v>144</v>
      </c>
      <c r="D12413" s="72" t="s">
        <v>12</v>
      </c>
      <c r="E12413" s="72" t="s">
        <v>149</v>
      </c>
      <c r="F12413" s="73">
        <v>9951152</v>
      </c>
      <c r="G12413" s="72" t="s">
        <v>14</v>
      </c>
      <c r="H12413" s="72" t="s">
        <v>15</v>
      </c>
      <c r="I12413" s="72" t="s">
        <v>16</v>
      </c>
      <c r="J12413" s="72" t="s">
        <v>18</v>
      </c>
      <c r="K12413" s="72" t="s">
        <v>147</v>
      </c>
      <c r="L12413" s="72" t="s">
        <v>625</v>
      </c>
      <c r="M12413" s="72" t="s">
        <v>151</v>
      </c>
    </row>
    <row r="12414" spans="2:13" x14ac:dyDescent="0.25">
      <c r="B12414" s="72" t="s">
        <v>143</v>
      </c>
      <c r="C12414" s="72" t="s">
        <v>144</v>
      </c>
      <c r="D12414" s="72" t="s">
        <v>12</v>
      </c>
      <c r="E12414" s="72" t="s">
        <v>160</v>
      </c>
      <c r="F12414" s="73">
        <v>29522</v>
      </c>
      <c r="G12414" s="72" t="s">
        <v>14</v>
      </c>
      <c r="H12414" s="72" t="s">
        <v>155</v>
      </c>
      <c r="I12414" s="72" t="s">
        <v>16</v>
      </c>
      <c r="J12414" s="72" t="s">
        <v>18</v>
      </c>
      <c r="K12414" s="72" t="s">
        <v>33</v>
      </c>
      <c r="L12414" s="72" t="s">
        <v>207</v>
      </c>
      <c r="M12414" s="72" t="s">
        <v>163</v>
      </c>
    </row>
    <row r="12415" spans="2:13" x14ac:dyDescent="0.25">
      <c r="B12415" s="72" t="s">
        <v>143</v>
      </c>
      <c r="C12415" s="72" t="s">
        <v>144</v>
      </c>
      <c r="D12415" s="72" t="s">
        <v>12</v>
      </c>
      <c r="E12415" s="72" t="s">
        <v>219</v>
      </c>
      <c r="F12415" s="73">
        <v>17259</v>
      </c>
      <c r="G12415" s="72" t="s">
        <v>14</v>
      </c>
      <c r="H12415" s="72" t="s">
        <v>155</v>
      </c>
      <c r="I12415" s="72" t="s">
        <v>16</v>
      </c>
      <c r="J12415" s="72" t="s">
        <v>18</v>
      </c>
      <c r="K12415" s="72" t="s">
        <v>33</v>
      </c>
      <c r="L12415" s="72" t="s">
        <v>456</v>
      </c>
      <c r="M12415" s="72"/>
    </row>
    <row r="12416" spans="2:13" x14ac:dyDescent="0.25">
      <c r="B12416" s="72" t="s">
        <v>143</v>
      </c>
      <c r="C12416" s="72" t="s">
        <v>144</v>
      </c>
      <c r="D12416" s="72" t="s">
        <v>12</v>
      </c>
      <c r="E12416" s="72" t="s">
        <v>328</v>
      </c>
      <c r="F12416" s="73">
        <v>1347528</v>
      </c>
      <c r="G12416" s="72" t="s">
        <v>14</v>
      </c>
      <c r="H12416" s="72" t="s">
        <v>15</v>
      </c>
      <c r="I12416" s="72" t="s">
        <v>16</v>
      </c>
      <c r="J12416" s="72" t="s">
        <v>18</v>
      </c>
      <c r="K12416" s="72" t="s">
        <v>184</v>
      </c>
      <c r="L12416" s="72" t="s">
        <v>185</v>
      </c>
      <c r="M12416" s="72" t="s">
        <v>322</v>
      </c>
    </row>
    <row r="12417" spans="2:13" x14ac:dyDescent="0.25">
      <c r="B12417" s="72" t="s">
        <v>143</v>
      </c>
      <c r="C12417" s="72" t="s">
        <v>144</v>
      </c>
      <c r="D12417" s="72" t="s">
        <v>12</v>
      </c>
      <c r="E12417" s="72" t="s">
        <v>181</v>
      </c>
      <c r="F12417" s="73">
        <v>-444</v>
      </c>
      <c r="G12417" s="72" t="s">
        <v>14</v>
      </c>
      <c r="H12417" s="72" t="s">
        <v>15</v>
      </c>
      <c r="I12417" s="72" t="s">
        <v>16</v>
      </c>
      <c r="J12417" s="72" t="s">
        <v>18</v>
      </c>
      <c r="K12417" s="72" t="s">
        <v>245</v>
      </c>
      <c r="L12417" s="72" t="s">
        <v>471</v>
      </c>
      <c r="M12417" s="72"/>
    </row>
    <row r="12418" spans="2:13" x14ac:dyDescent="0.25">
      <c r="B12418" s="72" t="s">
        <v>143</v>
      </c>
      <c r="C12418" s="72" t="s">
        <v>144</v>
      </c>
      <c r="D12418" s="72" t="s">
        <v>12</v>
      </c>
      <c r="E12418" s="72" t="s">
        <v>183</v>
      </c>
      <c r="F12418" s="73">
        <v>282574</v>
      </c>
      <c r="G12418" s="72" t="s">
        <v>14</v>
      </c>
      <c r="H12418" s="72" t="s">
        <v>155</v>
      </c>
      <c r="I12418" s="72" t="s">
        <v>16</v>
      </c>
      <c r="J12418" s="72" t="s">
        <v>18</v>
      </c>
      <c r="K12418" s="72" t="s">
        <v>33</v>
      </c>
      <c r="L12418" s="72" t="s">
        <v>176</v>
      </c>
      <c r="M12418" s="72" t="s">
        <v>191</v>
      </c>
    </row>
    <row r="12419" spans="2:13" x14ac:dyDescent="0.25">
      <c r="B12419" s="72" t="s">
        <v>143</v>
      </c>
      <c r="C12419" s="72" t="s">
        <v>144</v>
      </c>
      <c r="D12419" s="72" t="s">
        <v>12</v>
      </c>
      <c r="E12419" s="72" t="s">
        <v>188</v>
      </c>
      <c r="F12419" s="73">
        <v>11455</v>
      </c>
      <c r="G12419" s="72" t="s">
        <v>14</v>
      </c>
      <c r="H12419" s="72" t="s">
        <v>155</v>
      </c>
      <c r="I12419" s="72" t="s">
        <v>16</v>
      </c>
      <c r="J12419" s="72" t="s">
        <v>18</v>
      </c>
      <c r="K12419" s="72" t="s">
        <v>147</v>
      </c>
      <c r="L12419" s="72" t="s">
        <v>498</v>
      </c>
      <c r="M12419" s="72" t="s">
        <v>248</v>
      </c>
    </row>
    <row r="12420" spans="2:13" x14ac:dyDescent="0.25">
      <c r="B12420" s="72" t="s">
        <v>143</v>
      </c>
      <c r="C12420" s="72" t="s">
        <v>144</v>
      </c>
      <c r="D12420" s="72" t="s">
        <v>12</v>
      </c>
      <c r="E12420" s="72" t="s">
        <v>646</v>
      </c>
      <c r="F12420" s="73">
        <v>6</v>
      </c>
      <c r="G12420" s="72" t="s">
        <v>14</v>
      </c>
      <c r="H12420" s="72" t="s">
        <v>15</v>
      </c>
      <c r="I12420" s="72" t="s">
        <v>16</v>
      </c>
      <c r="J12420" s="72" t="s">
        <v>18</v>
      </c>
      <c r="K12420" s="72" t="s">
        <v>147</v>
      </c>
      <c r="L12420" s="72" t="s">
        <v>216</v>
      </c>
      <c r="M12420" s="72"/>
    </row>
    <row r="12421" spans="2:13" x14ac:dyDescent="0.25">
      <c r="B12421" s="72" t="s">
        <v>143</v>
      </c>
      <c r="C12421" s="72" t="s">
        <v>144</v>
      </c>
      <c r="D12421" s="72" t="s">
        <v>12</v>
      </c>
      <c r="E12421" s="72" t="s">
        <v>157</v>
      </c>
      <c r="F12421" s="73">
        <v>1658807</v>
      </c>
      <c r="G12421" s="72" t="s">
        <v>14</v>
      </c>
      <c r="H12421" s="72" t="s">
        <v>15</v>
      </c>
      <c r="I12421" s="72" t="s">
        <v>16</v>
      </c>
      <c r="J12421" s="72" t="s">
        <v>18</v>
      </c>
      <c r="K12421" s="72" t="s">
        <v>147</v>
      </c>
      <c r="L12421" s="72" t="s">
        <v>158</v>
      </c>
      <c r="M12421" s="72" t="s">
        <v>334</v>
      </c>
    </row>
    <row r="12422" spans="2:13" x14ac:dyDescent="0.25">
      <c r="B12422" s="72" t="s">
        <v>143</v>
      </c>
      <c r="C12422" s="72" t="s">
        <v>144</v>
      </c>
      <c r="D12422" s="72" t="s">
        <v>12</v>
      </c>
      <c r="E12422" s="72" t="s">
        <v>154</v>
      </c>
      <c r="F12422" s="73">
        <v>-70648</v>
      </c>
      <c r="G12422" s="72" t="s">
        <v>14</v>
      </c>
      <c r="H12422" s="72" t="s">
        <v>15</v>
      </c>
      <c r="I12422" s="72" t="s">
        <v>16</v>
      </c>
      <c r="J12422" s="72" t="s">
        <v>18</v>
      </c>
      <c r="K12422" s="72" t="s">
        <v>214</v>
      </c>
      <c r="L12422" s="72" t="s">
        <v>450</v>
      </c>
      <c r="M12422" s="72"/>
    </row>
    <row r="12423" spans="2:13" x14ac:dyDescent="0.25">
      <c r="B12423" s="72" t="s">
        <v>143</v>
      </c>
      <c r="C12423" s="72" t="s">
        <v>144</v>
      </c>
      <c r="D12423" s="72" t="s">
        <v>12</v>
      </c>
      <c r="E12423" s="72" t="s">
        <v>227</v>
      </c>
      <c r="F12423" s="73">
        <v>41489</v>
      </c>
      <c r="G12423" s="72" t="s">
        <v>14</v>
      </c>
      <c r="H12423" s="72" t="s">
        <v>15</v>
      </c>
      <c r="I12423" s="72" t="s">
        <v>16</v>
      </c>
      <c r="J12423" s="72" t="s">
        <v>18</v>
      </c>
      <c r="K12423" s="72" t="s">
        <v>33</v>
      </c>
      <c r="L12423" s="72" t="s">
        <v>277</v>
      </c>
      <c r="M12423" s="72" t="s">
        <v>172</v>
      </c>
    </row>
    <row r="12424" spans="2:13" x14ac:dyDescent="0.25">
      <c r="B12424" s="72" t="s">
        <v>143</v>
      </c>
      <c r="C12424" s="72" t="s">
        <v>144</v>
      </c>
      <c r="D12424" s="72" t="s">
        <v>12</v>
      </c>
      <c r="E12424" s="72" t="s">
        <v>181</v>
      </c>
      <c r="F12424" s="73">
        <v>-2960</v>
      </c>
      <c r="G12424" s="72" t="s">
        <v>14</v>
      </c>
      <c r="H12424" s="72" t="s">
        <v>155</v>
      </c>
      <c r="I12424" s="72" t="s">
        <v>16</v>
      </c>
      <c r="J12424" s="72" t="s">
        <v>18</v>
      </c>
      <c r="K12424" s="72" t="s">
        <v>267</v>
      </c>
      <c r="L12424" s="72" t="s">
        <v>302</v>
      </c>
      <c r="M12424" s="72"/>
    </row>
    <row r="12425" spans="2:13" x14ac:dyDescent="0.25">
      <c r="B12425" s="72" t="s">
        <v>143</v>
      </c>
      <c r="C12425" s="72" t="s">
        <v>144</v>
      </c>
      <c r="D12425" s="72" t="s">
        <v>12</v>
      </c>
      <c r="E12425" s="72" t="s">
        <v>227</v>
      </c>
      <c r="F12425" s="73">
        <v>25624</v>
      </c>
      <c r="G12425" s="72" t="s">
        <v>14</v>
      </c>
      <c r="H12425" s="72" t="s">
        <v>15</v>
      </c>
      <c r="I12425" s="72" t="s">
        <v>136</v>
      </c>
      <c r="J12425" s="72" t="s">
        <v>18</v>
      </c>
      <c r="K12425" s="72" t="s">
        <v>21</v>
      </c>
      <c r="L12425" s="72" t="s">
        <v>711</v>
      </c>
      <c r="M12425" s="72" t="s">
        <v>191</v>
      </c>
    </row>
    <row r="12426" spans="2:13" x14ac:dyDescent="0.25">
      <c r="B12426" s="72" t="s">
        <v>143</v>
      </c>
      <c r="C12426" s="72" t="s">
        <v>144</v>
      </c>
      <c r="D12426" s="72" t="s">
        <v>12</v>
      </c>
      <c r="E12426" s="72" t="s">
        <v>213</v>
      </c>
      <c r="F12426" s="73">
        <v>56066</v>
      </c>
      <c r="G12426" s="72" t="s">
        <v>14</v>
      </c>
      <c r="H12426" s="72" t="s">
        <v>15</v>
      </c>
      <c r="I12426" s="72" t="s">
        <v>16</v>
      </c>
      <c r="J12426" s="72" t="s">
        <v>18</v>
      </c>
      <c r="K12426" s="72" t="s">
        <v>21</v>
      </c>
      <c r="L12426" s="72" t="s">
        <v>272</v>
      </c>
      <c r="M12426" s="72" t="s">
        <v>163</v>
      </c>
    </row>
    <row r="12427" spans="2:13" x14ac:dyDescent="0.25">
      <c r="B12427" s="72" t="s">
        <v>143</v>
      </c>
      <c r="C12427" s="72" t="s">
        <v>144</v>
      </c>
      <c r="D12427" s="72" t="s">
        <v>12</v>
      </c>
      <c r="E12427" s="72" t="s">
        <v>188</v>
      </c>
      <c r="F12427" s="73">
        <v>21287393</v>
      </c>
      <c r="G12427" s="72" t="s">
        <v>14</v>
      </c>
      <c r="H12427" s="72" t="s">
        <v>155</v>
      </c>
      <c r="I12427" s="72" t="s">
        <v>16</v>
      </c>
      <c r="J12427" s="72" t="s">
        <v>18</v>
      </c>
      <c r="K12427" s="72" t="s">
        <v>33</v>
      </c>
      <c r="L12427" s="72" t="s">
        <v>307</v>
      </c>
      <c r="M12427" s="72" t="s">
        <v>191</v>
      </c>
    </row>
    <row r="12428" spans="2:13" x14ac:dyDescent="0.25">
      <c r="B12428" s="72" t="s">
        <v>143</v>
      </c>
      <c r="C12428" s="72" t="s">
        <v>144</v>
      </c>
      <c r="D12428" s="72" t="s">
        <v>12</v>
      </c>
      <c r="E12428" s="72" t="s">
        <v>181</v>
      </c>
      <c r="F12428" s="73">
        <v>-20</v>
      </c>
      <c r="G12428" s="72" t="s">
        <v>14</v>
      </c>
      <c r="H12428" s="72" t="s">
        <v>15</v>
      </c>
      <c r="I12428" s="72" t="s">
        <v>16</v>
      </c>
      <c r="J12428" s="72" t="s">
        <v>18</v>
      </c>
      <c r="K12428" s="72" t="s">
        <v>33</v>
      </c>
      <c r="L12428" s="72" t="s">
        <v>615</v>
      </c>
      <c r="M12428" s="72"/>
    </row>
    <row r="12429" spans="2:13" x14ac:dyDescent="0.25">
      <c r="B12429" s="72" t="s">
        <v>143</v>
      </c>
      <c r="C12429" s="72" t="s">
        <v>144</v>
      </c>
      <c r="D12429" s="72" t="s">
        <v>12</v>
      </c>
      <c r="E12429" s="72" t="s">
        <v>219</v>
      </c>
      <c r="F12429" s="73">
        <v>1735</v>
      </c>
      <c r="G12429" s="72" t="s">
        <v>14</v>
      </c>
      <c r="H12429" s="72" t="s">
        <v>155</v>
      </c>
      <c r="I12429" s="72" t="s">
        <v>16</v>
      </c>
      <c r="J12429" s="72" t="s">
        <v>18</v>
      </c>
      <c r="K12429" s="72" t="s">
        <v>303</v>
      </c>
      <c r="L12429" s="72" t="s">
        <v>304</v>
      </c>
      <c r="M12429" s="72"/>
    </row>
    <row r="12430" spans="2:13" x14ac:dyDescent="0.25">
      <c r="B12430" s="72" t="s">
        <v>143</v>
      </c>
      <c r="C12430" s="72" t="s">
        <v>144</v>
      </c>
      <c r="D12430" s="72" t="s">
        <v>12</v>
      </c>
      <c r="E12430" s="72" t="s">
        <v>154</v>
      </c>
      <c r="F12430" s="73">
        <v>-14515</v>
      </c>
      <c r="G12430" s="72" t="s">
        <v>14</v>
      </c>
      <c r="H12430" s="72" t="s">
        <v>15</v>
      </c>
      <c r="I12430" s="72" t="s">
        <v>16</v>
      </c>
      <c r="J12430" s="72" t="s">
        <v>18</v>
      </c>
      <c r="K12430" s="72" t="s">
        <v>205</v>
      </c>
      <c r="L12430" s="72" t="s">
        <v>401</v>
      </c>
      <c r="M12430" s="72"/>
    </row>
    <row r="12431" spans="2:13" x14ac:dyDescent="0.25">
      <c r="B12431" s="72" t="s">
        <v>143</v>
      </c>
      <c r="C12431" s="72" t="s">
        <v>144</v>
      </c>
      <c r="D12431" s="72" t="s">
        <v>12</v>
      </c>
      <c r="E12431" s="72" t="s">
        <v>152</v>
      </c>
      <c r="F12431" s="73">
        <v>-19</v>
      </c>
      <c r="G12431" s="72" t="s">
        <v>14</v>
      </c>
      <c r="H12431" s="72" t="s">
        <v>15</v>
      </c>
      <c r="I12431" s="72" t="s">
        <v>136</v>
      </c>
      <c r="J12431" s="72" t="s">
        <v>18</v>
      </c>
      <c r="K12431" s="72" t="s">
        <v>147</v>
      </c>
      <c r="L12431" s="72" t="s">
        <v>411</v>
      </c>
      <c r="M12431" s="72"/>
    </row>
    <row r="12432" spans="2:13" x14ac:dyDescent="0.25">
      <c r="B12432" s="72" t="s">
        <v>143</v>
      </c>
      <c r="C12432" s="72" t="s">
        <v>144</v>
      </c>
      <c r="D12432" s="72" t="s">
        <v>12</v>
      </c>
      <c r="E12432" s="72" t="s">
        <v>164</v>
      </c>
      <c r="F12432" s="73">
        <v>-15152</v>
      </c>
      <c r="G12432" s="72" t="s">
        <v>14</v>
      </c>
      <c r="H12432" s="72" t="s">
        <v>155</v>
      </c>
      <c r="I12432" s="72" t="s">
        <v>16</v>
      </c>
      <c r="J12432" s="72" t="s">
        <v>18</v>
      </c>
      <c r="K12432" s="72" t="s">
        <v>33</v>
      </c>
      <c r="L12432" s="72" t="s">
        <v>331</v>
      </c>
      <c r="M12432" s="72"/>
    </row>
    <row r="12433" spans="2:13" x14ac:dyDescent="0.25">
      <c r="B12433" s="72" t="s">
        <v>143</v>
      </c>
      <c r="C12433" s="72" t="s">
        <v>144</v>
      </c>
      <c r="D12433" s="72" t="s">
        <v>12</v>
      </c>
      <c r="E12433" s="72" t="s">
        <v>188</v>
      </c>
      <c r="F12433" s="73">
        <v>5800427</v>
      </c>
      <c r="G12433" s="72" t="s">
        <v>14</v>
      </c>
      <c r="H12433" s="72" t="s">
        <v>15</v>
      </c>
      <c r="I12433" s="72" t="s">
        <v>16</v>
      </c>
      <c r="J12433" s="72" t="s">
        <v>18</v>
      </c>
      <c r="K12433" s="72" t="s">
        <v>184</v>
      </c>
      <c r="L12433" s="72" t="s">
        <v>230</v>
      </c>
      <c r="M12433" s="72" t="s">
        <v>191</v>
      </c>
    </row>
    <row r="12434" spans="2:13" x14ac:dyDescent="0.25">
      <c r="B12434" s="72" t="s">
        <v>143</v>
      </c>
      <c r="C12434" s="72" t="s">
        <v>144</v>
      </c>
      <c r="D12434" s="72" t="s">
        <v>12</v>
      </c>
      <c r="E12434" s="72" t="s">
        <v>152</v>
      </c>
      <c r="F12434" s="73">
        <v>-524</v>
      </c>
      <c r="G12434" s="72" t="s">
        <v>14</v>
      </c>
      <c r="H12434" s="72" t="s">
        <v>15</v>
      </c>
      <c r="I12434" s="72" t="s">
        <v>16</v>
      </c>
      <c r="J12434" s="72" t="s">
        <v>18</v>
      </c>
      <c r="K12434" s="72" t="s">
        <v>33</v>
      </c>
      <c r="L12434" s="72" t="s">
        <v>624</v>
      </c>
      <c r="M12434" s="72"/>
    </row>
    <row r="12435" spans="2:13" x14ac:dyDescent="0.25">
      <c r="B12435" s="72" t="s">
        <v>143</v>
      </c>
      <c r="C12435" s="72" t="s">
        <v>144</v>
      </c>
      <c r="D12435" s="72" t="s">
        <v>12</v>
      </c>
      <c r="E12435" s="72" t="s">
        <v>183</v>
      </c>
      <c r="F12435" s="73">
        <v>26818</v>
      </c>
      <c r="G12435" s="72" t="s">
        <v>14</v>
      </c>
      <c r="H12435" s="72" t="s">
        <v>15</v>
      </c>
      <c r="I12435" s="72" t="s">
        <v>16</v>
      </c>
      <c r="J12435" s="72" t="s">
        <v>18</v>
      </c>
      <c r="K12435" s="72" t="s">
        <v>147</v>
      </c>
      <c r="L12435" s="72" t="s">
        <v>275</v>
      </c>
      <c r="M12435" s="72" t="s">
        <v>163</v>
      </c>
    </row>
    <row r="12436" spans="2:13" x14ac:dyDescent="0.25">
      <c r="B12436" s="72" t="s">
        <v>143</v>
      </c>
      <c r="C12436" s="72" t="s">
        <v>144</v>
      </c>
      <c r="D12436" s="72" t="s">
        <v>12</v>
      </c>
      <c r="E12436" s="72" t="s">
        <v>229</v>
      </c>
      <c r="F12436" s="73">
        <v>-35123</v>
      </c>
      <c r="G12436" s="72" t="s">
        <v>14</v>
      </c>
      <c r="H12436" s="72" t="s">
        <v>155</v>
      </c>
      <c r="I12436" s="72" t="s">
        <v>16</v>
      </c>
      <c r="J12436" s="72" t="s">
        <v>18</v>
      </c>
      <c r="K12436" s="72" t="s">
        <v>33</v>
      </c>
      <c r="L12436" s="72" t="s">
        <v>353</v>
      </c>
      <c r="M12436" s="72"/>
    </row>
    <row r="12437" spans="2:13" x14ac:dyDescent="0.25">
      <c r="B12437" s="72" t="s">
        <v>143</v>
      </c>
      <c r="C12437" s="72" t="s">
        <v>144</v>
      </c>
      <c r="D12437" s="72" t="s">
        <v>12</v>
      </c>
      <c r="E12437" s="72" t="s">
        <v>871</v>
      </c>
      <c r="F12437" s="73">
        <v>763396</v>
      </c>
      <c r="G12437" s="72" t="s">
        <v>14</v>
      </c>
      <c r="H12437" s="72" t="s">
        <v>155</v>
      </c>
      <c r="I12437" s="72" t="s">
        <v>16</v>
      </c>
      <c r="J12437" s="72" t="s">
        <v>18</v>
      </c>
      <c r="K12437" s="72" t="s">
        <v>33</v>
      </c>
      <c r="L12437" s="72" t="s">
        <v>34</v>
      </c>
      <c r="M12437" s="72" t="s">
        <v>151</v>
      </c>
    </row>
    <row r="12438" spans="2:13" x14ac:dyDescent="0.25">
      <c r="B12438" s="72" t="s">
        <v>143</v>
      </c>
      <c r="C12438" s="72" t="s">
        <v>144</v>
      </c>
      <c r="D12438" s="72" t="s">
        <v>12</v>
      </c>
      <c r="E12438" s="72" t="s">
        <v>154</v>
      </c>
      <c r="F12438" s="73">
        <v>-1720</v>
      </c>
      <c r="G12438" s="72" t="s">
        <v>14</v>
      </c>
      <c r="H12438" s="72" t="s">
        <v>15</v>
      </c>
      <c r="I12438" s="72" t="s">
        <v>16</v>
      </c>
      <c r="J12438" s="72" t="s">
        <v>18</v>
      </c>
      <c r="K12438" s="72" t="s">
        <v>147</v>
      </c>
      <c r="L12438" s="72" t="s">
        <v>433</v>
      </c>
      <c r="M12438" s="72"/>
    </row>
    <row r="12439" spans="2:13" x14ac:dyDescent="0.25">
      <c r="B12439" s="72" t="s">
        <v>143</v>
      </c>
      <c r="C12439" s="72" t="s">
        <v>144</v>
      </c>
      <c r="D12439" s="72" t="s">
        <v>12</v>
      </c>
      <c r="E12439" s="72" t="s">
        <v>219</v>
      </c>
      <c r="F12439" s="73">
        <v>806720</v>
      </c>
      <c r="G12439" s="72" t="s">
        <v>14</v>
      </c>
      <c r="H12439" s="72" t="s">
        <v>155</v>
      </c>
      <c r="I12439" s="72" t="s">
        <v>16</v>
      </c>
      <c r="J12439" s="72" t="s">
        <v>18</v>
      </c>
      <c r="K12439" s="72" t="s">
        <v>147</v>
      </c>
      <c r="L12439" s="72" t="s">
        <v>158</v>
      </c>
      <c r="M12439" s="72"/>
    </row>
    <row r="12440" spans="2:13" x14ac:dyDescent="0.25">
      <c r="B12440" s="72" t="s">
        <v>143</v>
      </c>
      <c r="C12440" s="72" t="s">
        <v>144</v>
      </c>
      <c r="D12440" s="72" t="s">
        <v>12</v>
      </c>
      <c r="E12440" s="72" t="s">
        <v>145</v>
      </c>
      <c r="F12440" s="73">
        <v>-9364</v>
      </c>
      <c r="G12440" s="72" t="s">
        <v>14</v>
      </c>
      <c r="H12440" s="72" t="s">
        <v>15</v>
      </c>
      <c r="I12440" s="72" t="s">
        <v>16</v>
      </c>
      <c r="J12440" s="72" t="s">
        <v>18</v>
      </c>
      <c r="K12440" s="72" t="s">
        <v>147</v>
      </c>
      <c r="L12440" s="72" t="s">
        <v>388</v>
      </c>
      <c r="M12440" s="72"/>
    </row>
    <row r="12441" spans="2:13" x14ac:dyDescent="0.25">
      <c r="B12441" s="72" t="s">
        <v>143</v>
      </c>
      <c r="C12441" s="72" t="s">
        <v>144</v>
      </c>
      <c r="D12441" s="72" t="s">
        <v>12</v>
      </c>
      <c r="E12441" s="72" t="s">
        <v>383</v>
      </c>
      <c r="F12441" s="73">
        <v>1180350</v>
      </c>
      <c r="G12441" s="72" t="s">
        <v>14</v>
      </c>
      <c r="H12441" s="72" t="s">
        <v>15</v>
      </c>
      <c r="I12441" s="72" t="s">
        <v>16</v>
      </c>
      <c r="J12441" s="72" t="s">
        <v>18</v>
      </c>
      <c r="K12441" s="72" t="s">
        <v>165</v>
      </c>
      <c r="L12441" s="72" t="s">
        <v>243</v>
      </c>
      <c r="M12441" s="72" t="s">
        <v>384</v>
      </c>
    </row>
    <row r="12442" spans="2:13" x14ac:dyDescent="0.25">
      <c r="B12442" s="72" t="s">
        <v>143</v>
      </c>
      <c r="C12442" s="72" t="s">
        <v>144</v>
      </c>
      <c r="D12442" s="72" t="s">
        <v>12</v>
      </c>
      <c r="E12442" s="72" t="s">
        <v>157</v>
      </c>
      <c r="F12442" s="73">
        <v>71745</v>
      </c>
      <c r="G12442" s="72" t="s">
        <v>14</v>
      </c>
      <c r="H12442" s="72" t="s">
        <v>15</v>
      </c>
      <c r="I12442" s="72" t="s">
        <v>136</v>
      </c>
      <c r="J12442" s="72" t="s">
        <v>18</v>
      </c>
      <c r="K12442" s="72" t="s">
        <v>147</v>
      </c>
      <c r="L12442" s="72" t="s">
        <v>380</v>
      </c>
      <c r="M12442" s="72" t="s">
        <v>322</v>
      </c>
    </row>
    <row r="12443" spans="2:13" x14ac:dyDescent="0.25">
      <c r="B12443" s="72" t="s">
        <v>143</v>
      </c>
      <c r="C12443" s="72" t="s">
        <v>144</v>
      </c>
      <c r="D12443" s="72" t="s">
        <v>12</v>
      </c>
      <c r="E12443" s="72" t="s">
        <v>145</v>
      </c>
      <c r="F12443" s="73">
        <v>-37208</v>
      </c>
      <c r="G12443" s="72" t="s">
        <v>14</v>
      </c>
      <c r="H12443" s="72" t="s">
        <v>15</v>
      </c>
      <c r="I12443" s="72" t="s">
        <v>16</v>
      </c>
      <c r="J12443" s="72" t="s">
        <v>18</v>
      </c>
      <c r="K12443" s="72" t="s">
        <v>33</v>
      </c>
      <c r="L12443" s="72" t="s">
        <v>285</v>
      </c>
      <c r="M12443" s="72"/>
    </row>
    <row r="12444" spans="2:13" x14ac:dyDescent="0.25">
      <c r="B12444" s="72" t="s">
        <v>143</v>
      </c>
      <c r="C12444" s="72" t="s">
        <v>144</v>
      </c>
      <c r="D12444" s="72" t="s">
        <v>12</v>
      </c>
      <c r="E12444" s="72" t="s">
        <v>201</v>
      </c>
      <c r="F12444" s="73">
        <v>111189</v>
      </c>
      <c r="G12444" s="72" t="s">
        <v>14</v>
      </c>
      <c r="H12444" s="72" t="s">
        <v>15</v>
      </c>
      <c r="I12444" s="72" t="s">
        <v>16</v>
      </c>
      <c r="J12444" s="72" t="s">
        <v>18</v>
      </c>
      <c r="K12444" s="72" t="s">
        <v>33</v>
      </c>
      <c r="L12444" s="72" t="s">
        <v>803</v>
      </c>
      <c r="M12444" s="72" t="s">
        <v>334</v>
      </c>
    </row>
    <row r="12445" spans="2:13" x14ac:dyDescent="0.25">
      <c r="B12445" s="72" t="s">
        <v>143</v>
      </c>
      <c r="C12445" s="72" t="s">
        <v>144</v>
      </c>
      <c r="D12445" s="72" t="s">
        <v>12</v>
      </c>
      <c r="E12445" s="72" t="s">
        <v>199</v>
      </c>
      <c r="F12445" s="73">
        <v>713</v>
      </c>
      <c r="G12445" s="72" t="s">
        <v>14</v>
      </c>
      <c r="H12445" s="72" t="s">
        <v>15</v>
      </c>
      <c r="I12445" s="72" t="s">
        <v>16</v>
      </c>
      <c r="J12445" s="72" t="s">
        <v>18</v>
      </c>
      <c r="K12445" s="72" t="s">
        <v>165</v>
      </c>
      <c r="L12445" s="72" t="s">
        <v>252</v>
      </c>
      <c r="M12445" s="72"/>
    </row>
    <row r="12446" spans="2:13" x14ac:dyDescent="0.25">
      <c r="B12446" s="72" t="s">
        <v>143</v>
      </c>
      <c r="C12446" s="72" t="s">
        <v>144</v>
      </c>
      <c r="D12446" s="72" t="s">
        <v>12</v>
      </c>
      <c r="E12446" s="72" t="s">
        <v>197</v>
      </c>
      <c r="F12446" s="73">
        <v>248465</v>
      </c>
      <c r="G12446" s="72" t="s">
        <v>14</v>
      </c>
      <c r="H12446" s="72" t="s">
        <v>15</v>
      </c>
      <c r="I12446" s="72" t="s">
        <v>16</v>
      </c>
      <c r="J12446" s="72" t="s">
        <v>18</v>
      </c>
      <c r="K12446" s="72" t="s">
        <v>33</v>
      </c>
      <c r="L12446" s="72" t="s">
        <v>326</v>
      </c>
      <c r="M12446" s="72" t="s">
        <v>163</v>
      </c>
    </row>
    <row r="12447" spans="2:13" x14ac:dyDescent="0.25">
      <c r="B12447" s="72" t="s">
        <v>143</v>
      </c>
      <c r="C12447" s="72" t="s">
        <v>144</v>
      </c>
      <c r="D12447" s="72" t="s">
        <v>12</v>
      </c>
      <c r="E12447" s="72" t="s">
        <v>188</v>
      </c>
      <c r="F12447" s="73">
        <v>1501516</v>
      </c>
      <c r="G12447" s="72" t="s">
        <v>14</v>
      </c>
      <c r="H12447" s="72" t="s">
        <v>15</v>
      </c>
      <c r="I12447" s="72" t="s">
        <v>16</v>
      </c>
      <c r="J12447" s="72" t="s">
        <v>18</v>
      </c>
      <c r="K12447" s="72" t="s">
        <v>21</v>
      </c>
      <c r="L12447" s="72" t="s">
        <v>238</v>
      </c>
      <c r="M12447" s="72" t="s">
        <v>191</v>
      </c>
    </row>
    <row r="12448" spans="2:13" x14ac:dyDescent="0.25">
      <c r="B12448" s="72" t="s">
        <v>143</v>
      </c>
      <c r="C12448" s="72" t="s">
        <v>144</v>
      </c>
      <c r="D12448" s="72" t="s">
        <v>12</v>
      </c>
      <c r="E12448" s="72" t="s">
        <v>197</v>
      </c>
      <c r="F12448" s="73">
        <v>74732</v>
      </c>
      <c r="G12448" s="72" t="s">
        <v>14</v>
      </c>
      <c r="H12448" s="72" t="s">
        <v>15</v>
      </c>
      <c r="I12448" s="72" t="s">
        <v>16</v>
      </c>
      <c r="J12448" s="72" t="s">
        <v>18</v>
      </c>
      <c r="K12448" s="72" t="s">
        <v>303</v>
      </c>
      <c r="L12448" s="72" t="s">
        <v>712</v>
      </c>
      <c r="M12448" s="72" t="s">
        <v>151</v>
      </c>
    </row>
    <row r="12449" spans="2:13" x14ac:dyDescent="0.25">
      <c r="B12449" s="72" t="s">
        <v>143</v>
      </c>
      <c r="C12449" s="72" t="s">
        <v>144</v>
      </c>
      <c r="D12449" s="72" t="s">
        <v>12</v>
      </c>
      <c r="E12449" s="72" t="s">
        <v>183</v>
      </c>
      <c r="F12449" s="73">
        <v>182671</v>
      </c>
      <c r="G12449" s="72" t="s">
        <v>14</v>
      </c>
      <c r="H12449" s="72" t="s">
        <v>15</v>
      </c>
      <c r="I12449" s="72" t="s">
        <v>16</v>
      </c>
      <c r="J12449" s="72" t="s">
        <v>18</v>
      </c>
      <c r="K12449" s="72" t="s">
        <v>147</v>
      </c>
      <c r="L12449" s="72" t="s">
        <v>622</v>
      </c>
      <c r="M12449" s="72" t="s">
        <v>248</v>
      </c>
    </row>
    <row r="12450" spans="2:13" x14ac:dyDescent="0.25">
      <c r="B12450" s="72" t="s">
        <v>143</v>
      </c>
      <c r="C12450" s="72" t="s">
        <v>144</v>
      </c>
      <c r="D12450" s="72" t="s">
        <v>12</v>
      </c>
      <c r="E12450" s="72" t="s">
        <v>383</v>
      </c>
      <c r="F12450" s="73">
        <v>866486</v>
      </c>
      <c r="G12450" s="72" t="s">
        <v>14</v>
      </c>
      <c r="H12450" s="72" t="s">
        <v>15</v>
      </c>
      <c r="I12450" s="72" t="s">
        <v>16</v>
      </c>
      <c r="J12450" s="72" t="s">
        <v>18</v>
      </c>
      <c r="K12450" s="72" t="s">
        <v>147</v>
      </c>
      <c r="L12450" s="72" t="s">
        <v>550</v>
      </c>
      <c r="M12450" s="72" t="s">
        <v>384</v>
      </c>
    </row>
    <row r="12451" spans="2:13" x14ac:dyDescent="0.25">
      <c r="B12451" s="72" t="s">
        <v>143</v>
      </c>
      <c r="C12451" s="72" t="s">
        <v>144</v>
      </c>
      <c r="D12451" s="72" t="s">
        <v>12</v>
      </c>
      <c r="E12451" s="72" t="s">
        <v>349</v>
      </c>
      <c r="F12451" s="73">
        <v>189309</v>
      </c>
      <c r="G12451" s="72" t="s">
        <v>14</v>
      </c>
      <c r="H12451" s="72" t="s">
        <v>15</v>
      </c>
      <c r="I12451" s="72" t="s">
        <v>16</v>
      </c>
      <c r="J12451" s="72" t="s">
        <v>18</v>
      </c>
      <c r="K12451" s="72" t="s">
        <v>147</v>
      </c>
      <c r="L12451" s="72" t="s">
        <v>273</v>
      </c>
      <c r="M12451" s="72" t="s">
        <v>322</v>
      </c>
    </row>
    <row r="12452" spans="2:13" x14ac:dyDescent="0.25">
      <c r="B12452" s="72" t="s">
        <v>143</v>
      </c>
      <c r="C12452" s="72" t="s">
        <v>144</v>
      </c>
      <c r="D12452" s="72" t="s">
        <v>12</v>
      </c>
      <c r="E12452" s="72" t="s">
        <v>209</v>
      </c>
      <c r="F12452" s="73">
        <v>1303062</v>
      </c>
      <c r="G12452" s="72" t="s">
        <v>14</v>
      </c>
      <c r="H12452" s="72" t="s">
        <v>155</v>
      </c>
      <c r="I12452" s="72" t="s">
        <v>16</v>
      </c>
      <c r="J12452" s="72" t="s">
        <v>18</v>
      </c>
      <c r="K12452" s="72" t="s">
        <v>33</v>
      </c>
      <c r="L12452" s="72" t="s">
        <v>364</v>
      </c>
      <c r="M12452" s="72" t="s">
        <v>203</v>
      </c>
    </row>
    <row r="12453" spans="2:13" x14ac:dyDescent="0.25">
      <c r="B12453" s="72" t="s">
        <v>143</v>
      </c>
      <c r="C12453" s="72" t="s">
        <v>144</v>
      </c>
      <c r="D12453" s="72" t="s">
        <v>12</v>
      </c>
      <c r="E12453" s="72" t="s">
        <v>562</v>
      </c>
      <c r="F12453" s="73">
        <v>62538</v>
      </c>
      <c r="G12453" s="72" t="s">
        <v>14</v>
      </c>
      <c r="H12453" s="72" t="s">
        <v>155</v>
      </c>
      <c r="I12453" s="72" t="s">
        <v>16</v>
      </c>
      <c r="J12453" s="72" t="s">
        <v>18</v>
      </c>
      <c r="K12453" s="72" t="s">
        <v>33</v>
      </c>
      <c r="L12453" s="72" t="s">
        <v>262</v>
      </c>
      <c r="M12453" s="72" t="s">
        <v>159</v>
      </c>
    </row>
    <row r="12454" spans="2:13" x14ac:dyDescent="0.25">
      <c r="B12454" s="72" t="s">
        <v>143</v>
      </c>
      <c r="C12454" s="72" t="s">
        <v>144</v>
      </c>
      <c r="D12454" s="72" t="s">
        <v>12</v>
      </c>
      <c r="E12454" s="72" t="s">
        <v>188</v>
      </c>
      <c r="F12454" s="73">
        <v>81710</v>
      </c>
      <c r="G12454" s="72" t="s">
        <v>14</v>
      </c>
      <c r="H12454" s="72" t="s">
        <v>155</v>
      </c>
      <c r="I12454" s="72" t="s">
        <v>136</v>
      </c>
      <c r="J12454" s="72" t="s">
        <v>18</v>
      </c>
      <c r="K12454" s="72" t="s">
        <v>267</v>
      </c>
      <c r="L12454" s="72" t="s">
        <v>313</v>
      </c>
      <c r="M12454" s="72" t="s">
        <v>163</v>
      </c>
    </row>
    <row r="12455" spans="2:13" x14ac:dyDescent="0.25">
      <c r="B12455" s="72" t="s">
        <v>143</v>
      </c>
      <c r="C12455" s="72" t="s">
        <v>144</v>
      </c>
      <c r="D12455" s="72" t="s">
        <v>12</v>
      </c>
      <c r="E12455" s="72" t="s">
        <v>152</v>
      </c>
      <c r="F12455" s="73">
        <v>-2756</v>
      </c>
      <c r="G12455" s="72" t="s">
        <v>14</v>
      </c>
      <c r="H12455" s="72" t="s">
        <v>15</v>
      </c>
      <c r="I12455" s="72" t="s">
        <v>16</v>
      </c>
      <c r="J12455" s="72" t="s">
        <v>18</v>
      </c>
      <c r="K12455" s="72" t="s">
        <v>33</v>
      </c>
      <c r="L12455" s="72" t="s">
        <v>443</v>
      </c>
      <c r="M12455" s="72"/>
    </row>
    <row r="12456" spans="2:13" x14ac:dyDescent="0.25">
      <c r="B12456" s="72" t="s">
        <v>143</v>
      </c>
      <c r="C12456" s="72" t="s">
        <v>144</v>
      </c>
      <c r="D12456" s="72" t="s">
        <v>12</v>
      </c>
      <c r="E12456" s="72" t="s">
        <v>175</v>
      </c>
      <c r="F12456" s="73">
        <v>-179625</v>
      </c>
      <c r="G12456" s="72" t="s">
        <v>14</v>
      </c>
      <c r="H12456" s="72" t="s">
        <v>15</v>
      </c>
      <c r="I12456" s="72" t="s">
        <v>16</v>
      </c>
      <c r="J12456" s="72" t="s">
        <v>18</v>
      </c>
      <c r="K12456" s="72" t="s">
        <v>147</v>
      </c>
      <c r="L12456" s="72" t="s">
        <v>380</v>
      </c>
      <c r="M12456" s="72"/>
    </row>
    <row r="12457" spans="2:13" x14ac:dyDescent="0.25">
      <c r="B12457" s="72" t="s">
        <v>143</v>
      </c>
      <c r="C12457" s="72" t="s">
        <v>144</v>
      </c>
      <c r="D12457" s="72" t="s">
        <v>12</v>
      </c>
      <c r="E12457" s="72" t="s">
        <v>145</v>
      </c>
      <c r="F12457" s="73">
        <v>-79677</v>
      </c>
      <c r="G12457" s="72" t="s">
        <v>14</v>
      </c>
      <c r="H12457" s="72" t="s">
        <v>155</v>
      </c>
      <c r="I12457" s="72" t="s">
        <v>16</v>
      </c>
      <c r="J12457" s="72" t="s">
        <v>18</v>
      </c>
      <c r="K12457" s="72" t="s">
        <v>267</v>
      </c>
      <c r="L12457" s="72" t="s">
        <v>313</v>
      </c>
      <c r="M12457" s="72"/>
    </row>
    <row r="12458" spans="2:13" x14ac:dyDescent="0.25">
      <c r="B12458" s="72" t="s">
        <v>143</v>
      </c>
      <c r="C12458" s="72" t="s">
        <v>144</v>
      </c>
      <c r="D12458" s="72" t="s">
        <v>12</v>
      </c>
      <c r="E12458" s="72" t="s">
        <v>170</v>
      </c>
      <c r="F12458" s="73">
        <v>650793</v>
      </c>
      <c r="G12458" s="72" t="s">
        <v>14</v>
      </c>
      <c r="H12458" s="72" t="s">
        <v>155</v>
      </c>
      <c r="I12458" s="72" t="s">
        <v>16</v>
      </c>
      <c r="J12458" s="72" t="s">
        <v>18</v>
      </c>
      <c r="K12458" s="72" t="s">
        <v>33</v>
      </c>
      <c r="L12458" s="72" t="s">
        <v>316</v>
      </c>
      <c r="M12458" s="72" t="s">
        <v>248</v>
      </c>
    </row>
    <row r="12459" spans="2:13" x14ac:dyDescent="0.25">
      <c r="B12459" s="72" t="s">
        <v>143</v>
      </c>
      <c r="C12459" s="72" t="s">
        <v>144</v>
      </c>
      <c r="D12459" s="72" t="s">
        <v>12</v>
      </c>
      <c r="E12459" s="72" t="s">
        <v>145</v>
      </c>
      <c r="F12459" s="73">
        <v>-1711</v>
      </c>
      <c r="G12459" s="72" t="s">
        <v>14</v>
      </c>
      <c r="H12459" s="72" t="s">
        <v>15</v>
      </c>
      <c r="I12459" s="72" t="s">
        <v>16</v>
      </c>
      <c r="J12459" s="72" t="s">
        <v>18</v>
      </c>
      <c r="K12459" s="72" t="s">
        <v>189</v>
      </c>
      <c r="L12459" s="72" t="s">
        <v>735</v>
      </c>
      <c r="M12459" s="72"/>
    </row>
    <row r="12460" spans="2:13" x14ac:dyDescent="0.25">
      <c r="B12460" s="72" t="s">
        <v>143</v>
      </c>
      <c r="C12460" s="72" t="s">
        <v>144</v>
      </c>
      <c r="D12460" s="72" t="s">
        <v>12</v>
      </c>
      <c r="E12460" s="72" t="s">
        <v>199</v>
      </c>
      <c r="F12460" s="73">
        <v>2996</v>
      </c>
      <c r="G12460" s="72" t="s">
        <v>14</v>
      </c>
      <c r="H12460" s="72" t="s">
        <v>15</v>
      </c>
      <c r="I12460" s="72" t="s">
        <v>16</v>
      </c>
      <c r="J12460" s="72" t="s">
        <v>18</v>
      </c>
      <c r="K12460" s="72" t="s">
        <v>161</v>
      </c>
      <c r="L12460" s="72" t="s">
        <v>265</v>
      </c>
      <c r="M12460" s="72"/>
    </row>
    <row r="12461" spans="2:13" x14ac:dyDescent="0.25">
      <c r="B12461" s="72" t="s">
        <v>143</v>
      </c>
      <c r="C12461" s="72" t="s">
        <v>144</v>
      </c>
      <c r="D12461" s="72" t="s">
        <v>12</v>
      </c>
      <c r="E12461" s="72" t="s">
        <v>177</v>
      </c>
      <c r="F12461" s="73">
        <v>6295</v>
      </c>
      <c r="G12461" s="72" t="s">
        <v>14</v>
      </c>
      <c r="H12461" s="72" t="s">
        <v>15</v>
      </c>
      <c r="I12461" s="72" t="s">
        <v>16</v>
      </c>
      <c r="J12461" s="72" t="s">
        <v>18</v>
      </c>
      <c r="K12461" s="72" t="s">
        <v>168</v>
      </c>
      <c r="L12461" s="72" t="s">
        <v>296</v>
      </c>
      <c r="M12461" s="72"/>
    </row>
    <row r="12462" spans="2:13" x14ac:dyDescent="0.25">
      <c r="B12462" s="72" t="s">
        <v>143</v>
      </c>
      <c r="C12462" s="72" t="s">
        <v>144</v>
      </c>
      <c r="D12462" s="72" t="s">
        <v>12</v>
      </c>
      <c r="E12462" s="72" t="s">
        <v>188</v>
      </c>
      <c r="F12462" s="73">
        <v>24764520</v>
      </c>
      <c r="G12462" s="72" t="s">
        <v>14</v>
      </c>
      <c r="H12462" s="72" t="s">
        <v>15</v>
      </c>
      <c r="I12462" s="72" t="s">
        <v>16</v>
      </c>
      <c r="J12462" s="72" t="s">
        <v>18</v>
      </c>
      <c r="K12462" s="72" t="s">
        <v>33</v>
      </c>
      <c r="L12462" s="72" t="s">
        <v>548</v>
      </c>
      <c r="M12462" s="72" t="s">
        <v>151</v>
      </c>
    </row>
    <row r="12463" spans="2:13" x14ac:dyDescent="0.25">
      <c r="B12463" s="72" t="s">
        <v>143</v>
      </c>
      <c r="C12463" s="72" t="s">
        <v>144</v>
      </c>
      <c r="D12463" s="72" t="s">
        <v>12</v>
      </c>
      <c r="E12463" s="72" t="s">
        <v>828</v>
      </c>
      <c r="F12463" s="73">
        <v>3917045</v>
      </c>
      <c r="G12463" s="72" t="s">
        <v>14</v>
      </c>
      <c r="H12463" s="72" t="s">
        <v>155</v>
      </c>
      <c r="I12463" s="72" t="s">
        <v>16</v>
      </c>
      <c r="J12463" s="72" t="s">
        <v>18</v>
      </c>
      <c r="K12463" s="72"/>
      <c r="L12463" s="72"/>
      <c r="M12463" s="72" t="s">
        <v>322</v>
      </c>
    </row>
    <row r="12464" spans="2:13" x14ac:dyDescent="0.25">
      <c r="B12464" s="72" t="s">
        <v>143</v>
      </c>
      <c r="C12464" s="72" t="s">
        <v>144</v>
      </c>
      <c r="D12464" s="72" t="s">
        <v>12</v>
      </c>
      <c r="E12464" s="72" t="s">
        <v>177</v>
      </c>
      <c r="F12464" s="73">
        <v>44118</v>
      </c>
      <c r="G12464" s="72" t="s">
        <v>14</v>
      </c>
      <c r="H12464" s="72" t="s">
        <v>155</v>
      </c>
      <c r="I12464" s="72" t="s">
        <v>136</v>
      </c>
      <c r="J12464" s="72" t="s">
        <v>18</v>
      </c>
      <c r="K12464" s="72" t="s">
        <v>267</v>
      </c>
      <c r="L12464" s="72" t="s">
        <v>452</v>
      </c>
      <c r="M12464" s="72"/>
    </row>
    <row r="12465" spans="2:13" x14ac:dyDescent="0.25">
      <c r="B12465" s="72" t="s">
        <v>143</v>
      </c>
      <c r="C12465" s="72" t="s">
        <v>144</v>
      </c>
      <c r="D12465" s="72" t="s">
        <v>12</v>
      </c>
      <c r="E12465" s="72" t="s">
        <v>197</v>
      </c>
      <c r="F12465" s="73">
        <v>9090</v>
      </c>
      <c r="G12465" s="72" t="s">
        <v>14</v>
      </c>
      <c r="H12465" s="72" t="s">
        <v>155</v>
      </c>
      <c r="I12465" s="72" t="s">
        <v>16</v>
      </c>
      <c r="J12465" s="72" t="s">
        <v>18</v>
      </c>
      <c r="K12465" s="72" t="s">
        <v>33</v>
      </c>
      <c r="L12465" s="72" t="s">
        <v>613</v>
      </c>
      <c r="M12465" s="72" t="s">
        <v>191</v>
      </c>
    </row>
    <row r="12466" spans="2:13" x14ac:dyDescent="0.25">
      <c r="B12466" s="72" t="s">
        <v>143</v>
      </c>
      <c r="C12466" s="72" t="s">
        <v>144</v>
      </c>
      <c r="D12466" s="72" t="s">
        <v>12</v>
      </c>
      <c r="E12466" s="72" t="s">
        <v>562</v>
      </c>
      <c r="F12466" s="73">
        <v>27607</v>
      </c>
      <c r="G12466" s="72" t="s">
        <v>14</v>
      </c>
      <c r="H12466" s="72" t="s">
        <v>15</v>
      </c>
      <c r="I12466" s="72" t="s">
        <v>16</v>
      </c>
      <c r="J12466" s="72" t="s">
        <v>18</v>
      </c>
      <c r="K12466" s="72" t="s">
        <v>27</v>
      </c>
      <c r="L12466" s="72" t="s">
        <v>469</v>
      </c>
      <c r="M12466" s="72" t="s">
        <v>334</v>
      </c>
    </row>
    <row r="12467" spans="2:13" x14ac:dyDescent="0.25">
      <c r="B12467" s="72" t="s">
        <v>143</v>
      </c>
      <c r="C12467" s="72" t="s">
        <v>144</v>
      </c>
      <c r="D12467" s="72" t="s">
        <v>12</v>
      </c>
      <c r="E12467" s="72" t="s">
        <v>229</v>
      </c>
      <c r="F12467" s="73">
        <v>-466865</v>
      </c>
      <c r="G12467" s="72" t="s">
        <v>14</v>
      </c>
      <c r="H12467" s="72" t="s">
        <v>155</v>
      </c>
      <c r="I12467" s="72" t="s">
        <v>16</v>
      </c>
      <c r="J12467" s="72" t="s">
        <v>18</v>
      </c>
      <c r="K12467" s="72" t="s">
        <v>33</v>
      </c>
      <c r="L12467" s="72" t="s">
        <v>490</v>
      </c>
      <c r="M12467" s="72"/>
    </row>
    <row r="12468" spans="2:13" x14ac:dyDescent="0.25">
      <c r="B12468" s="72" t="s">
        <v>143</v>
      </c>
      <c r="C12468" s="72" t="s">
        <v>144</v>
      </c>
      <c r="D12468" s="72" t="s">
        <v>12</v>
      </c>
      <c r="E12468" s="72" t="s">
        <v>227</v>
      </c>
      <c r="F12468" s="73">
        <v>171807</v>
      </c>
      <c r="G12468" s="72" t="s">
        <v>14</v>
      </c>
      <c r="H12468" s="72" t="s">
        <v>15</v>
      </c>
      <c r="I12468" s="72" t="s">
        <v>16</v>
      </c>
      <c r="J12468" s="72" t="s">
        <v>18</v>
      </c>
      <c r="K12468" s="72" t="s">
        <v>147</v>
      </c>
      <c r="L12468" s="72" t="s">
        <v>530</v>
      </c>
      <c r="M12468" s="72" t="s">
        <v>191</v>
      </c>
    </row>
    <row r="12469" spans="2:13" x14ac:dyDescent="0.25">
      <c r="B12469" s="72" t="s">
        <v>143</v>
      </c>
      <c r="C12469" s="72" t="s">
        <v>144</v>
      </c>
      <c r="D12469" s="72" t="s">
        <v>12</v>
      </c>
      <c r="E12469" s="72" t="s">
        <v>199</v>
      </c>
      <c r="F12469" s="73">
        <v>5858</v>
      </c>
      <c r="G12469" s="72" t="s">
        <v>14</v>
      </c>
      <c r="H12469" s="72" t="s">
        <v>155</v>
      </c>
      <c r="I12469" s="72" t="s">
        <v>16</v>
      </c>
      <c r="J12469" s="72" t="s">
        <v>18</v>
      </c>
      <c r="K12469" s="72" t="s">
        <v>33</v>
      </c>
      <c r="L12469" s="72" t="s">
        <v>346</v>
      </c>
      <c r="M12469" s="72"/>
    </row>
    <row r="12470" spans="2:13" x14ac:dyDescent="0.25">
      <c r="B12470" s="72" t="s">
        <v>143</v>
      </c>
      <c r="C12470" s="72" t="s">
        <v>144</v>
      </c>
      <c r="D12470" s="72" t="s">
        <v>12</v>
      </c>
      <c r="E12470" s="72" t="s">
        <v>157</v>
      </c>
      <c r="F12470" s="73">
        <v>923994</v>
      </c>
      <c r="G12470" s="72" t="s">
        <v>14</v>
      </c>
      <c r="H12470" s="72" t="s">
        <v>15</v>
      </c>
      <c r="I12470" s="72" t="s">
        <v>16</v>
      </c>
      <c r="J12470" s="72" t="s">
        <v>18</v>
      </c>
      <c r="K12470" s="72" t="s">
        <v>161</v>
      </c>
      <c r="L12470" s="72" t="s">
        <v>162</v>
      </c>
      <c r="M12470" s="72" t="s">
        <v>334</v>
      </c>
    </row>
    <row r="12471" spans="2:13" x14ac:dyDescent="0.25">
      <c r="B12471" s="72" t="s">
        <v>143</v>
      </c>
      <c r="C12471" s="72" t="s">
        <v>144</v>
      </c>
      <c r="D12471" s="72" t="s">
        <v>12</v>
      </c>
      <c r="E12471" s="72" t="s">
        <v>244</v>
      </c>
      <c r="F12471" s="73">
        <v>68570</v>
      </c>
      <c r="G12471" s="72" t="s">
        <v>14</v>
      </c>
      <c r="H12471" s="72" t="s">
        <v>15</v>
      </c>
      <c r="I12471" s="72" t="s">
        <v>16</v>
      </c>
      <c r="J12471" s="72" t="s">
        <v>18</v>
      </c>
      <c r="K12471" s="72" t="s">
        <v>33</v>
      </c>
      <c r="L12471" s="72" t="s">
        <v>233</v>
      </c>
      <c r="M12471" s="72" t="s">
        <v>151</v>
      </c>
    </row>
    <row r="12472" spans="2:13" x14ac:dyDescent="0.25">
      <c r="B12472" s="72" t="s">
        <v>143</v>
      </c>
      <c r="C12472" s="72" t="s">
        <v>144</v>
      </c>
      <c r="D12472" s="72" t="s">
        <v>12</v>
      </c>
      <c r="E12472" s="72" t="s">
        <v>160</v>
      </c>
      <c r="F12472" s="73">
        <v>404506</v>
      </c>
      <c r="G12472" s="72" t="s">
        <v>14</v>
      </c>
      <c r="H12472" s="72" t="s">
        <v>155</v>
      </c>
      <c r="I12472" s="72" t="s">
        <v>16</v>
      </c>
      <c r="J12472" s="72" t="s">
        <v>18</v>
      </c>
      <c r="K12472" s="72" t="s">
        <v>147</v>
      </c>
      <c r="L12472" s="72" t="s">
        <v>444</v>
      </c>
      <c r="M12472" s="72" t="s">
        <v>163</v>
      </c>
    </row>
    <row r="12473" spans="2:13" x14ac:dyDescent="0.25">
      <c r="B12473" s="72" t="s">
        <v>143</v>
      </c>
      <c r="C12473" s="72" t="s">
        <v>144</v>
      </c>
      <c r="D12473" s="72" t="s">
        <v>12</v>
      </c>
      <c r="E12473" s="72" t="s">
        <v>152</v>
      </c>
      <c r="F12473" s="73">
        <v>-16</v>
      </c>
      <c r="G12473" s="72" t="s">
        <v>14</v>
      </c>
      <c r="H12473" s="72" t="s">
        <v>15</v>
      </c>
      <c r="I12473" s="72" t="s">
        <v>16</v>
      </c>
      <c r="J12473" s="72" t="s">
        <v>18</v>
      </c>
      <c r="K12473" s="72" t="s">
        <v>24</v>
      </c>
      <c r="L12473" s="72" t="s">
        <v>798</v>
      </c>
      <c r="M12473" s="72"/>
    </row>
    <row r="12474" spans="2:13" x14ac:dyDescent="0.25">
      <c r="B12474" s="72" t="s">
        <v>143</v>
      </c>
      <c r="C12474" s="72" t="s">
        <v>144</v>
      </c>
      <c r="D12474" s="72" t="s">
        <v>12</v>
      </c>
      <c r="E12474" s="72" t="s">
        <v>199</v>
      </c>
      <c r="F12474" s="73">
        <v>4462</v>
      </c>
      <c r="G12474" s="72" t="s">
        <v>14</v>
      </c>
      <c r="H12474" s="72" t="s">
        <v>155</v>
      </c>
      <c r="I12474" s="72" t="s">
        <v>16</v>
      </c>
      <c r="J12474" s="72" t="s">
        <v>18</v>
      </c>
      <c r="K12474" s="72" t="s">
        <v>33</v>
      </c>
      <c r="L12474" s="72" t="s">
        <v>521</v>
      </c>
      <c r="M12474" s="72"/>
    </row>
    <row r="12475" spans="2:13" x14ac:dyDescent="0.25">
      <c r="B12475" s="72" t="s">
        <v>143</v>
      </c>
      <c r="C12475" s="72" t="s">
        <v>144</v>
      </c>
      <c r="D12475" s="72" t="s">
        <v>12</v>
      </c>
      <c r="E12475" s="72" t="s">
        <v>280</v>
      </c>
      <c r="F12475" s="73">
        <v>563084</v>
      </c>
      <c r="G12475" s="72" t="s">
        <v>14</v>
      </c>
      <c r="H12475" s="72" t="s">
        <v>15</v>
      </c>
      <c r="I12475" s="72" t="s">
        <v>16</v>
      </c>
      <c r="J12475" s="72" t="s">
        <v>18</v>
      </c>
      <c r="K12475" s="72" t="s">
        <v>184</v>
      </c>
      <c r="L12475" s="72" t="s">
        <v>317</v>
      </c>
      <c r="M12475" s="72" t="s">
        <v>203</v>
      </c>
    </row>
    <row r="12476" spans="2:13" x14ac:dyDescent="0.25">
      <c r="B12476" s="72" t="s">
        <v>143</v>
      </c>
      <c r="C12476" s="72" t="s">
        <v>144</v>
      </c>
      <c r="D12476" s="72" t="s">
        <v>12</v>
      </c>
      <c r="E12476" s="72" t="s">
        <v>152</v>
      </c>
      <c r="F12476" s="73">
        <v>-1382</v>
      </c>
      <c r="G12476" s="72" t="s">
        <v>14</v>
      </c>
      <c r="H12476" s="72" t="s">
        <v>155</v>
      </c>
      <c r="I12476" s="72" t="s">
        <v>136</v>
      </c>
      <c r="J12476" s="72" t="s">
        <v>18</v>
      </c>
      <c r="K12476" s="72" t="s">
        <v>21</v>
      </c>
      <c r="L12476" s="72" t="s">
        <v>178</v>
      </c>
      <c r="M12476" s="72"/>
    </row>
    <row r="12477" spans="2:13" x14ac:dyDescent="0.25">
      <c r="B12477" s="72" t="s">
        <v>143</v>
      </c>
      <c r="C12477" s="72" t="s">
        <v>144</v>
      </c>
      <c r="D12477" s="72" t="s">
        <v>12</v>
      </c>
      <c r="E12477" s="72" t="s">
        <v>227</v>
      </c>
      <c r="F12477" s="73">
        <v>46865</v>
      </c>
      <c r="G12477" s="72" t="s">
        <v>14</v>
      </c>
      <c r="H12477" s="72" t="s">
        <v>155</v>
      </c>
      <c r="I12477" s="72" t="s">
        <v>16</v>
      </c>
      <c r="J12477" s="72" t="s">
        <v>18</v>
      </c>
      <c r="K12477" s="72" t="s">
        <v>267</v>
      </c>
      <c r="L12477" s="72" t="s">
        <v>478</v>
      </c>
      <c r="M12477" s="72" t="s">
        <v>191</v>
      </c>
    </row>
    <row r="12478" spans="2:13" x14ac:dyDescent="0.25">
      <c r="B12478" s="72" t="s">
        <v>143</v>
      </c>
      <c r="C12478" s="72" t="s">
        <v>144</v>
      </c>
      <c r="D12478" s="72" t="s">
        <v>12</v>
      </c>
      <c r="E12478" s="72" t="s">
        <v>152</v>
      </c>
      <c r="F12478" s="73">
        <v>-1094</v>
      </c>
      <c r="G12478" s="72" t="s">
        <v>14</v>
      </c>
      <c r="H12478" s="72" t="s">
        <v>15</v>
      </c>
      <c r="I12478" s="72" t="s">
        <v>16</v>
      </c>
      <c r="J12478" s="72" t="s">
        <v>18</v>
      </c>
      <c r="K12478" s="72" t="s">
        <v>189</v>
      </c>
      <c r="L12478" s="72" t="s">
        <v>306</v>
      </c>
      <c r="M12478" s="72"/>
    </row>
    <row r="12479" spans="2:13" x14ac:dyDescent="0.25">
      <c r="B12479" s="72" t="s">
        <v>143</v>
      </c>
      <c r="C12479" s="72" t="s">
        <v>144</v>
      </c>
      <c r="D12479" s="72" t="s">
        <v>12</v>
      </c>
      <c r="E12479" s="72" t="s">
        <v>188</v>
      </c>
      <c r="F12479" s="73">
        <v>1238037</v>
      </c>
      <c r="G12479" s="72" t="s">
        <v>14</v>
      </c>
      <c r="H12479" s="72" t="s">
        <v>15</v>
      </c>
      <c r="I12479" s="72" t="s">
        <v>16</v>
      </c>
      <c r="J12479" s="72" t="s">
        <v>18</v>
      </c>
      <c r="K12479" s="72" t="s">
        <v>147</v>
      </c>
      <c r="L12479" s="72" t="s">
        <v>533</v>
      </c>
      <c r="M12479" s="72" t="s">
        <v>151</v>
      </c>
    </row>
    <row r="12480" spans="2:13" x14ac:dyDescent="0.25">
      <c r="B12480" s="72" t="s">
        <v>143</v>
      </c>
      <c r="C12480" s="72" t="s">
        <v>144</v>
      </c>
      <c r="D12480" s="72" t="s">
        <v>12</v>
      </c>
      <c r="E12480" s="72" t="s">
        <v>229</v>
      </c>
      <c r="F12480" s="73">
        <v>-16131</v>
      </c>
      <c r="G12480" s="72" t="s">
        <v>14</v>
      </c>
      <c r="H12480" s="72" t="s">
        <v>15</v>
      </c>
      <c r="I12480" s="72" t="s">
        <v>16</v>
      </c>
      <c r="J12480" s="72" t="s">
        <v>18</v>
      </c>
      <c r="K12480" s="72" t="s">
        <v>21</v>
      </c>
      <c r="L12480" s="72" t="s">
        <v>494</v>
      </c>
      <c r="M12480" s="72"/>
    </row>
    <row r="12481" spans="2:13" x14ac:dyDescent="0.25">
      <c r="B12481" s="72" t="s">
        <v>143</v>
      </c>
      <c r="C12481" s="72" t="s">
        <v>144</v>
      </c>
      <c r="D12481" s="72" t="s">
        <v>12</v>
      </c>
      <c r="E12481" s="72" t="s">
        <v>199</v>
      </c>
      <c r="F12481" s="73">
        <v>1325</v>
      </c>
      <c r="G12481" s="72" t="s">
        <v>14</v>
      </c>
      <c r="H12481" s="72" t="s">
        <v>15</v>
      </c>
      <c r="I12481" s="72" t="s">
        <v>16</v>
      </c>
      <c r="J12481" s="72" t="s">
        <v>18</v>
      </c>
      <c r="K12481" s="72" t="s">
        <v>33</v>
      </c>
      <c r="L12481" s="72" t="s">
        <v>392</v>
      </c>
      <c r="M12481" s="72"/>
    </row>
    <row r="12482" spans="2:13" x14ac:dyDescent="0.25">
      <c r="B12482" s="72" t="s">
        <v>143</v>
      </c>
      <c r="C12482" s="72" t="s">
        <v>144</v>
      </c>
      <c r="D12482" s="72" t="s">
        <v>12</v>
      </c>
      <c r="E12482" s="72" t="s">
        <v>177</v>
      </c>
      <c r="F12482" s="73">
        <v>146</v>
      </c>
      <c r="G12482" s="72" t="s">
        <v>14</v>
      </c>
      <c r="H12482" s="72" t="s">
        <v>155</v>
      </c>
      <c r="I12482" s="72" t="s">
        <v>16</v>
      </c>
      <c r="J12482" s="72" t="s">
        <v>18</v>
      </c>
      <c r="K12482" s="72" t="s">
        <v>33</v>
      </c>
      <c r="L12482" s="72" t="s">
        <v>350</v>
      </c>
      <c r="M12482" s="72"/>
    </row>
    <row r="12483" spans="2:13" x14ac:dyDescent="0.25">
      <c r="B12483" s="72" t="s">
        <v>143</v>
      </c>
      <c r="C12483" s="72" t="s">
        <v>144</v>
      </c>
      <c r="D12483" s="72" t="s">
        <v>12</v>
      </c>
      <c r="E12483" s="72" t="s">
        <v>229</v>
      </c>
      <c r="F12483" s="73">
        <v>-1742</v>
      </c>
      <c r="G12483" s="72" t="s">
        <v>14</v>
      </c>
      <c r="H12483" s="72" t="s">
        <v>155</v>
      </c>
      <c r="I12483" s="72" t="s">
        <v>16</v>
      </c>
      <c r="J12483" s="72" t="s">
        <v>18</v>
      </c>
      <c r="K12483" s="72" t="s">
        <v>33</v>
      </c>
      <c r="L12483" s="72" t="s">
        <v>714</v>
      </c>
      <c r="M12483" s="72"/>
    </row>
    <row r="12484" spans="2:13" x14ac:dyDescent="0.25">
      <c r="B12484" s="72" t="s">
        <v>143</v>
      </c>
      <c r="C12484" s="72" t="s">
        <v>144</v>
      </c>
      <c r="D12484" s="72" t="s">
        <v>12</v>
      </c>
      <c r="E12484" s="72" t="s">
        <v>154</v>
      </c>
      <c r="F12484" s="73">
        <v>-29888</v>
      </c>
      <c r="G12484" s="72" t="s">
        <v>14</v>
      </c>
      <c r="H12484" s="72" t="s">
        <v>15</v>
      </c>
      <c r="I12484" s="72" t="s">
        <v>16</v>
      </c>
      <c r="J12484" s="72" t="s">
        <v>18</v>
      </c>
      <c r="K12484" s="72" t="s">
        <v>21</v>
      </c>
      <c r="L12484" s="72" t="s">
        <v>198</v>
      </c>
      <c r="M12484" s="72"/>
    </row>
    <row r="12485" spans="2:13" x14ac:dyDescent="0.25">
      <c r="B12485" s="72" t="s">
        <v>143</v>
      </c>
      <c r="C12485" s="72" t="s">
        <v>144</v>
      </c>
      <c r="D12485" s="72" t="s">
        <v>12</v>
      </c>
      <c r="E12485" s="72" t="s">
        <v>209</v>
      </c>
      <c r="F12485" s="73">
        <v>751163</v>
      </c>
      <c r="G12485" s="72" t="s">
        <v>14</v>
      </c>
      <c r="H12485" s="72" t="s">
        <v>15</v>
      </c>
      <c r="I12485" s="72" t="s">
        <v>16</v>
      </c>
      <c r="J12485" s="72" t="s">
        <v>18</v>
      </c>
      <c r="K12485" s="72" t="s">
        <v>214</v>
      </c>
      <c r="L12485" s="72" t="s">
        <v>450</v>
      </c>
      <c r="M12485" s="72" t="s">
        <v>322</v>
      </c>
    </row>
    <row r="12486" spans="2:13" x14ac:dyDescent="0.25">
      <c r="B12486" s="72" t="s">
        <v>143</v>
      </c>
      <c r="C12486" s="72" t="s">
        <v>144</v>
      </c>
      <c r="D12486" s="72" t="s">
        <v>12</v>
      </c>
      <c r="E12486" s="72" t="s">
        <v>145</v>
      </c>
      <c r="F12486" s="73">
        <v>-15094</v>
      </c>
      <c r="G12486" s="72" t="s">
        <v>14</v>
      </c>
      <c r="H12486" s="72" t="s">
        <v>155</v>
      </c>
      <c r="I12486" s="72" t="s">
        <v>16</v>
      </c>
      <c r="J12486" s="72" t="s">
        <v>18</v>
      </c>
      <c r="K12486" s="72" t="s">
        <v>267</v>
      </c>
      <c r="L12486" s="72" t="s">
        <v>628</v>
      </c>
      <c r="M12486" s="72"/>
    </row>
    <row r="12487" spans="2:13" x14ac:dyDescent="0.25">
      <c r="B12487" s="72" t="s">
        <v>143</v>
      </c>
      <c r="C12487" s="72" t="s">
        <v>144</v>
      </c>
      <c r="D12487" s="72" t="s">
        <v>12</v>
      </c>
      <c r="E12487" s="72" t="s">
        <v>181</v>
      </c>
      <c r="F12487" s="73">
        <v>-644</v>
      </c>
      <c r="G12487" s="72" t="s">
        <v>14</v>
      </c>
      <c r="H12487" s="72" t="s">
        <v>155</v>
      </c>
      <c r="I12487" s="72" t="s">
        <v>16</v>
      </c>
      <c r="J12487" s="72" t="s">
        <v>18</v>
      </c>
      <c r="K12487" s="72" t="s">
        <v>33</v>
      </c>
      <c r="L12487" s="72" t="s">
        <v>764</v>
      </c>
      <c r="M12487" s="72"/>
    </row>
    <row r="12488" spans="2:13" x14ac:dyDescent="0.25">
      <c r="B12488" s="72" t="s">
        <v>143</v>
      </c>
      <c r="C12488" s="72" t="s">
        <v>144</v>
      </c>
      <c r="D12488" s="72" t="s">
        <v>12</v>
      </c>
      <c r="E12488" s="72" t="s">
        <v>152</v>
      </c>
      <c r="F12488" s="73">
        <v>-27326</v>
      </c>
      <c r="G12488" s="72" t="s">
        <v>14</v>
      </c>
      <c r="H12488" s="72" t="s">
        <v>15</v>
      </c>
      <c r="I12488" s="72" t="s">
        <v>16</v>
      </c>
      <c r="J12488" s="72" t="s">
        <v>18</v>
      </c>
      <c r="K12488" s="72" t="s">
        <v>33</v>
      </c>
      <c r="L12488" s="72" t="s">
        <v>548</v>
      </c>
      <c r="M12488" s="72"/>
    </row>
    <row r="12489" spans="2:13" x14ac:dyDescent="0.25">
      <c r="B12489" s="72" t="s">
        <v>143</v>
      </c>
      <c r="C12489" s="72" t="s">
        <v>144</v>
      </c>
      <c r="D12489" s="72" t="s">
        <v>12</v>
      </c>
      <c r="E12489" s="72" t="s">
        <v>164</v>
      </c>
      <c r="F12489" s="73">
        <v>-7341</v>
      </c>
      <c r="G12489" s="72" t="s">
        <v>14</v>
      </c>
      <c r="H12489" s="72" t="s">
        <v>15</v>
      </c>
      <c r="I12489" s="72" t="s">
        <v>136</v>
      </c>
      <c r="J12489" s="72" t="s">
        <v>18</v>
      </c>
      <c r="K12489" s="72" t="s">
        <v>21</v>
      </c>
      <c r="L12489" s="72" t="s">
        <v>457</v>
      </c>
      <c r="M12489" s="72"/>
    </row>
    <row r="12490" spans="2:13" x14ac:dyDescent="0.25">
      <c r="B12490" s="72" t="s">
        <v>143</v>
      </c>
      <c r="C12490" s="72" t="s">
        <v>144</v>
      </c>
      <c r="D12490" s="72" t="s">
        <v>12</v>
      </c>
      <c r="E12490" s="72" t="s">
        <v>197</v>
      </c>
      <c r="F12490" s="73">
        <v>402542</v>
      </c>
      <c r="G12490" s="72" t="s">
        <v>14</v>
      </c>
      <c r="H12490" s="72" t="s">
        <v>15</v>
      </c>
      <c r="I12490" s="72" t="s">
        <v>16</v>
      </c>
      <c r="J12490" s="72" t="s">
        <v>18</v>
      </c>
      <c r="K12490" s="72" t="s">
        <v>147</v>
      </c>
      <c r="L12490" s="72" t="s">
        <v>703</v>
      </c>
      <c r="M12490" s="72" t="s">
        <v>163</v>
      </c>
    </row>
    <row r="12491" spans="2:13" x14ac:dyDescent="0.25">
      <c r="B12491" s="72" t="s">
        <v>143</v>
      </c>
      <c r="C12491" s="72" t="s">
        <v>144</v>
      </c>
      <c r="D12491" s="72" t="s">
        <v>12</v>
      </c>
      <c r="E12491" s="72" t="s">
        <v>209</v>
      </c>
      <c r="F12491" s="73">
        <v>349650</v>
      </c>
      <c r="G12491" s="72" t="s">
        <v>14</v>
      </c>
      <c r="H12491" s="72" t="s">
        <v>15</v>
      </c>
      <c r="I12491" s="72" t="s">
        <v>16</v>
      </c>
      <c r="J12491" s="72" t="s">
        <v>18</v>
      </c>
      <c r="K12491" s="72" t="s">
        <v>147</v>
      </c>
      <c r="L12491" s="72" t="s">
        <v>511</v>
      </c>
      <c r="M12491" s="72" t="s">
        <v>159</v>
      </c>
    </row>
    <row r="12492" spans="2:13" x14ac:dyDescent="0.25">
      <c r="B12492" s="72" t="s">
        <v>143</v>
      </c>
      <c r="C12492" s="72" t="s">
        <v>144</v>
      </c>
      <c r="D12492" s="72" t="s">
        <v>12</v>
      </c>
      <c r="E12492" s="72" t="s">
        <v>181</v>
      </c>
      <c r="F12492" s="73">
        <v>-49</v>
      </c>
      <c r="G12492" s="72" t="s">
        <v>14</v>
      </c>
      <c r="H12492" s="72" t="s">
        <v>15</v>
      </c>
      <c r="I12492" s="72" t="s">
        <v>16</v>
      </c>
      <c r="J12492" s="72" t="s">
        <v>18</v>
      </c>
      <c r="K12492" s="72" t="s">
        <v>33</v>
      </c>
      <c r="L12492" s="72" t="s">
        <v>803</v>
      </c>
      <c r="M12492" s="72"/>
    </row>
    <row r="12493" spans="2:13" x14ac:dyDescent="0.25">
      <c r="B12493" s="72" t="s">
        <v>143</v>
      </c>
      <c r="C12493" s="72" t="s">
        <v>144</v>
      </c>
      <c r="D12493" s="72" t="s">
        <v>12</v>
      </c>
      <c r="E12493" s="72" t="s">
        <v>152</v>
      </c>
      <c r="F12493" s="73">
        <v>-1052</v>
      </c>
      <c r="G12493" s="72" t="s">
        <v>14</v>
      </c>
      <c r="H12493" s="72" t="s">
        <v>155</v>
      </c>
      <c r="I12493" s="72" t="s">
        <v>16</v>
      </c>
      <c r="J12493" s="72" t="s">
        <v>18</v>
      </c>
      <c r="K12493" s="72" t="s">
        <v>33</v>
      </c>
      <c r="L12493" s="72" t="s">
        <v>455</v>
      </c>
      <c r="M12493" s="72"/>
    </row>
    <row r="12494" spans="2:13" x14ac:dyDescent="0.25">
      <c r="B12494" s="72" t="s">
        <v>143</v>
      </c>
      <c r="C12494" s="72" t="s">
        <v>144</v>
      </c>
      <c r="D12494" s="72" t="s">
        <v>12</v>
      </c>
      <c r="E12494" s="72" t="s">
        <v>199</v>
      </c>
      <c r="F12494" s="73">
        <v>51679</v>
      </c>
      <c r="G12494" s="72" t="s">
        <v>14</v>
      </c>
      <c r="H12494" s="72" t="s">
        <v>155</v>
      </c>
      <c r="I12494" s="72" t="s">
        <v>16</v>
      </c>
      <c r="J12494" s="72" t="s">
        <v>18</v>
      </c>
      <c r="K12494" s="72" t="s">
        <v>147</v>
      </c>
      <c r="L12494" s="72" t="s">
        <v>275</v>
      </c>
      <c r="M12494" s="72"/>
    </row>
    <row r="12495" spans="2:13" x14ac:dyDescent="0.25">
      <c r="B12495" s="72" t="s">
        <v>143</v>
      </c>
      <c r="C12495" s="72" t="s">
        <v>144</v>
      </c>
      <c r="D12495" s="72" t="s">
        <v>12</v>
      </c>
      <c r="E12495" s="72" t="s">
        <v>199</v>
      </c>
      <c r="F12495" s="73">
        <v>15920</v>
      </c>
      <c r="G12495" s="72" t="s">
        <v>14</v>
      </c>
      <c r="H12495" s="72" t="s">
        <v>15</v>
      </c>
      <c r="I12495" s="72" t="s">
        <v>136</v>
      </c>
      <c r="J12495" s="72" t="s">
        <v>18</v>
      </c>
      <c r="K12495" s="72" t="s">
        <v>27</v>
      </c>
      <c r="L12495" s="72" t="s">
        <v>469</v>
      </c>
      <c r="M12495" s="72"/>
    </row>
    <row r="12496" spans="2:13" x14ac:dyDescent="0.25">
      <c r="B12496" s="72" t="s">
        <v>143</v>
      </c>
      <c r="C12496" s="72" t="s">
        <v>144</v>
      </c>
      <c r="D12496" s="72" t="s">
        <v>12</v>
      </c>
      <c r="E12496" s="72" t="s">
        <v>219</v>
      </c>
      <c r="F12496" s="73">
        <v>339334</v>
      </c>
      <c r="G12496" s="72" t="s">
        <v>14</v>
      </c>
      <c r="H12496" s="72" t="s">
        <v>155</v>
      </c>
      <c r="I12496" s="72" t="s">
        <v>16</v>
      </c>
      <c r="J12496" s="72" t="s">
        <v>18</v>
      </c>
      <c r="K12496" s="72" t="s">
        <v>147</v>
      </c>
      <c r="L12496" s="72" t="s">
        <v>520</v>
      </c>
      <c r="M12496" s="72"/>
    </row>
    <row r="12497" spans="2:13" x14ac:dyDescent="0.25">
      <c r="B12497" s="72" t="s">
        <v>143</v>
      </c>
      <c r="C12497" s="72" t="s">
        <v>144</v>
      </c>
      <c r="D12497" s="72" t="s">
        <v>12</v>
      </c>
      <c r="E12497" s="72" t="s">
        <v>282</v>
      </c>
      <c r="F12497" s="73">
        <v>-197</v>
      </c>
      <c r="G12497" s="72" t="s">
        <v>14</v>
      </c>
      <c r="H12497" s="72" t="s">
        <v>155</v>
      </c>
      <c r="I12497" s="72" t="s">
        <v>16</v>
      </c>
      <c r="J12497" s="72" t="s">
        <v>18</v>
      </c>
      <c r="K12497" s="72" t="s">
        <v>33</v>
      </c>
      <c r="L12497" s="72" t="s">
        <v>693</v>
      </c>
      <c r="M12497" s="72"/>
    </row>
    <row r="12498" spans="2:13" x14ac:dyDescent="0.25">
      <c r="B12498" s="72" t="s">
        <v>143</v>
      </c>
      <c r="C12498" s="72" t="s">
        <v>144</v>
      </c>
      <c r="D12498" s="72" t="s">
        <v>12</v>
      </c>
      <c r="E12498" s="72" t="s">
        <v>145</v>
      </c>
      <c r="F12498" s="73">
        <v>-33655</v>
      </c>
      <c r="G12498" s="72" t="s">
        <v>14</v>
      </c>
      <c r="H12498" s="72" t="s">
        <v>155</v>
      </c>
      <c r="I12498" s="72" t="s">
        <v>16</v>
      </c>
      <c r="J12498" s="72" t="s">
        <v>18</v>
      </c>
      <c r="K12498" s="72" t="s">
        <v>33</v>
      </c>
      <c r="L12498" s="72" t="s">
        <v>385</v>
      </c>
      <c r="M12498" s="72"/>
    </row>
    <row r="12499" spans="2:13" x14ac:dyDescent="0.25">
      <c r="B12499" s="72" t="s">
        <v>143</v>
      </c>
      <c r="C12499" s="72" t="s">
        <v>144</v>
      </c>
      <c r="D12499" s="72" t="s">
        <v>12</v>
      </c>
      <c r="E12499" s="72" t="s">
        <v>152</v>
      </c>
      <c r="F12499" s="73">
        <v>-7229</v>
      </c>
      <c r="G12499" s="72" t="s">
        <v>14</v>
      </c>
      <c r="H12499" s="72" t="s">
        <v>15</v>
      </c>
      <c r="I12499" s="72" t="s">
        <v>16</v>
      </c>
      <c r="J12499" s="72" t="s">
        <v>18</v>
      </c>
      <c r="K12499" s="72" t="s">
        <v>33</v>
      </c>
      <c r="L12499" s="72" t="s">
        <v>496</v>
      </c>
      <c r="M12499" s="72"/>
    </row>
    <row r="12500" spans="2:13" x14ac:dyDescent="0.25">
      <c r="B12500" s="72" t="s">
        <v>143</v>
      </c>
      <c r="C12500" s="72" t="s">
        <v>144</v>
      </c>
      <c r="D12500" s="72" t="s">
        <v>12</v>
      </c>
      <c r="E12500" s="72" t="s">
        <v>219</v>
      </c>
      <c r="F12500" s="73">
        <v>830055</v>
      </c>
      <c r="G12500" s="72" t="s">
        <v>14</v>
      </c>
      <c r="H12500" s="72" t="s">
        <v>15</v>
      </c>
      <c r="I12500" s="72" t="s">
        <v>16</v>
      </c>
      <c r="J12500" s="72" t="s">
        <v>18</v>
      </c>
      <c r="K12500" s="72" t="s">
        <v>147</v>
      </c>
      <c r="L12500" s="72" t="s">
        <v>309</v>
      </c>
      <c r="M12500" s="72"/>
    </row>
    <row r="12501" spans="2:13" x14ac:dyDescent="0.25">
      <c r="B12501" s="72" t="s">
        <v>143</v>
      </c>
      <c r="C12501" s="72" t="s">
        <v>144</v>
      </c>
      <c r="D12501" s="72" t="s">
        <v>12</v>
      </c>
      <c r="E12501" s="72" t="s">
        <v>152</v>
      </c>
      <c r="F12501" s="73">
        <v>-67</v>
      </c>
      <c r="G12501" s="72" t="s">
        <v>14</v>
      </c>
      <c r="H12501" s="72" t="s">
        <v>15</v>
      </c>
      <c r="I12501" s="72" t="s">
        <v>136</v>
      </c>
      <c r="J12501" s="72" t="s">
        <v>18</v>
      </c>
      <c r="K12501" s="72" t="s">
        <v>147</v>
      </c>
      <c r="L12501" s="72" t="s">
        <v>358</v>
      </c>
      <c r="M12501" s="72"/>
    </row>
    <row r="12502" spans="2:13" x14ac:dyDescent="0.25">
      <c r="B12502" s="72" t="s">
        <v>143</v>
      </c>
      <c r="C12502" s="72" t="s">
        <v>144</v>
      </c>
      <c r="D12502" s="72" t="s">
        <v>12</v>
      </c>
      <c r="E12502" s="72" t="s">
        <v>152</v>
      </c>
      <c r="F12502" s="73">
        <v>-2908</v>
      </c>
      <c r="G12502" s="72" t="s">
        <v>14</v>
      </c>
      <c r="H12502" s="72" t="s">
        <v>15</v>
      </c>
      <c r="I12502" s="72" t="s">
        <v>16</v>
      </c>
      <c r="J12502" s="72" t="s">
        <v>18</v>
      </c>
      <c r="K12502" s="72" t="s">
        <v>33</v>
      </c>
      <c r="L12502" s="72" t="s">
        <v>584</v>
      </c>
      <c r="M12502" s="72"/>
    </row>
    <row r="12503" spans="2:13" x14ac:dyDescent="0.25">
      <c r="B12503" s="72" t="s">
        <v>143</v>
      </c>
      <c r="C12503" s="72" t="s">
        <v>144</v>
      </c>
      <c r="D12503" s="72" t="s">
        <v>12</v>
      </c>
      <c r="E12503" s="72" t="s">
        <v>219</v>
      </c>
      <c r="F12503" s="73">
        <v>4402330</v>
      </c>
      <c r="G12503" s="72" t="s">
        <v>14</v>
      </c>
      <c r="H12503" s="72" t="s">
        <v>15</v>
      </c>
      <c r="I12503" s="72" t="s">
        <v>16</v>
      </c>
      <c r="J12503" s="72" t="s">
        <v>18</v>
      </c>
      <c r="K12503" s="72" t="s">
        <v>184</v>
      </c>
      <c r="L12503" s="72" t="s">
        <v>204</v>
      </c>
      <c r="M12503" s="72"/>
    </row>
    <row r="12504" spans="2:13" x14ac:dyDescent="0.25">
      <c r="B12504" s="72" t="s">
        <v>143</v>
      </c>
      <c r="C12504" s="72" t="s">
        <v>144</v>
      </c>
      <c r="D12504" s="72" t="s">
        <v>12</v>
      </c>
      <c r="E12504" s="72" t="s">
        <v>164</v>
      </c>
      <c r="F12504" s="73">
        <v>-1903</v>
      </c>
      <c r="G12504" s="72" t="s">
        <v>14</v>
      </c>
      <c r="H12504" s="72" t="s">
        <v>15</v>
      </c>
      <c r="I12504" s="72" t="s">
        <v>16</v>
      </c>
      <c r="J12504" s="72" t="s">
        <v>18</v>
      </c>
      <c r="K12504" s="72" t="s">
        <v>33</v>
      </c>
      <c r="L12504" s="72" t="s">
        <v>156</v>
      </c>
      <c r="M12504" s="72"/>
    </row>
    <row r="12505" spans="2:13" x14ac:dyDescent="0.25">
      <c r="B12505" s="72" t="s">
        <v>143</v>
      </c>
      <c r="C12505" s="72" t="s">
        <v>144</v>
      </c>
      <c r="D12505" s="72" t="s">
        <v>12</v>
      </c>
      <c r="E12505" s="72" t="s">
        <v>237</v>
      </c>
      <c r="F12505" s="73">
        <v>842497</v>
      </c>
      <c r="G12505" s="72" t="s">
        <v>14</v>
      </c>
      <c r="H12505" s="72" t="s">
        <v>15</v>
      </c>
      <c r="I12505" s="72" t="s">
        <v>136</v>
      </c>
      <c r="J12505" s="72" t="s">
        <v>18</v>
      </c>
      <c r="K12505" s="72" t="s">
        <v>303</v>
      </c>
      <c r="L12505" s="72" t="s">
        <v>304</v>
      </c>
      <c r="M12505" s="72" t="s">
        <v>186</v>
      </c>
    </row>
    <row r="12506" spans="2:13" x14ac:dyDescent="0.25">
      <c r="B12506" s="72" t="s">
        <v>143</v>
      </c>
      <c r="C12506" s="72" t="s">
        <v>144</v>
      </c>
      <c r="D12506" s="72" t="s">
        <v>12</v>
      </c>
      <c r="E12506" s="72" t="s">
        <v>188</v>
      </c>
      <c r="F12506" s="73">
        <v>547542</v>
      </c>
      <c r="G12506" s="72" t="s">
        <v>14</v>
      </c>
      <c r="H12506" s="72" t="s">
        <v>155</v>
      </c>
      <c r="I12506" s="72" t="s">
        <v>16</v>
      </c>
      <c r="J12506" s="72" t="s">
        <v>18</v>
      </c>
      <c r="K12506" s="72" t="s">
        <v>147</v>
      </c>
      <c r="L12506" s="72" t="s">
        <v>411</v>
      </c>
      <c r="M12506" s="72" t="s">
        <v>191</v>
      </c>
    </row>
    <row r="12507" spans="2:13" x14ac:dyDescent="0.25">
      <c r="B12507" s="72" t="s">
        <v>143</v>
      </c>
      <c r="C12507" s="72" t="s">
        <v>144</v>
      </c>
      <c r="D12507" s="72" t="s">
        <v>12</v>
      </c>
      <c r="E12507" s="72" t="s">
        <v>229</v>
      </c>
      <c r="F12507" s="73">
        <v>-60866</v>
      </c>
      <c r="G12507" s="72" t="s">
        <v>14</v>
      </c>
      <c r="H12507" s="72" t="s">
        <v>15</v>
      </c>
      <c r="I12507" s="72" t="s">
        <v>16</v>
      </c>
      <c r="J12507" s="72" t="s">
        <v>18</v>
      </c>
      <c r="K12507" s="72" t="s">
        <v>147</v>
      </c>
      <c r="L12507" s="72" t="s">
        <v>310</v>
      </c>
      <c r="M12507" s="72"/>
    </row>
    <row r="12508" spans="2:13" x14ac:dyDescent="0.25">
      <c r="B12508" s="72" t="s">
        <v>143</v>
      </c>
      <c r="C12508" s="72" t="s">
        <v>144</v>
      </c>
      <c r="D12508" s="72" t="s">
        <v>12</v>
      </c>
      <c r="E12508" s="72" t="s">
        <v>170</v>
      </c>
      <c r="F12508" s="73">
        <v>19769</v>
      </c>
      <c r="G12508" s="72" t="s">
        <v>14</v>
      </c>
      <c r="H12508" s="72" t="s">
        <v>15</v>
      </c>
      <c r="I12508" s="72" t="s">
        <v>16</v>
      </c>
      <c r="J12508" s="72" t="s">
        <v>18</v>
      </c>
      <c r="K12508" s="72" t="s">
        <v>147</v>
      </c>
      <c r="L12508" s="72" t="s">
        <v>550</v>
      </c>
      <c r="M12508" s="72" t="s">
        <v>163</v>
      </c>
    </row>
    <row r="12509" spans="2:13" x14ac:dyDescent="0.25">
      <c r="B12509" s="72" t="s">
        <v>143</v>
      </c>
      <c r="C12509" s="72" t="s">
        <v>144</v>
      </c>
      <c r="D12509" s="72" t="s">
        <v>12</v>
      </c>
      <c r="E12509" s="72" t="s">
        <v>227</v>
      </c>
      <c r="F12509" s="73">
        <v>370365</v>
      </c>
      <c r="G12509" s="72" t="s">
        <v>14</v>
      </c>
      <c r="H12509" s="72" t="s">
        <v>15</v>
      </c>
      <c r="I12509" s="72" t="s">
        <v>16</v>
      </c>
      <c r="J12509" s="72" t="s">
        <v>18</v>
      </c>
      <c r="K12509" s="72" t="s">
        <v>147</v>
      </c>
      <c r="L12509" s="72" t="s">
        <v>523</v>
      </c>
      <c r="M12509" s="72" t="s">
        <v>163</v>
      </c>
    </row>
    <row r="12510" spans="2:13" x14ac:dyDescent="0.25">
      <c r="B12510" s="72" t="s">
        <v>143</v>
      </c>
      <c r="C12510" s="72" t="s">
        <v>144</v>
      </c>
      <c r="D12510" s="72" t="s">
        <v>12</v>
      </c>
      <c r="E12510" s="72" t="s">
        <v>199</v>
      </c>
      <c r="F12510" s="73">
        <v>88780</v>
      </c>
      <c r="G12510" s="72" t="s">
        <v>14</v>
      </c>
      <c r="H12510" s="72" t="s">
        <v>15</v>
      </c>
      <c r="I12510" s="72" t="s">
        <v>16</v>
      </c>
      <c r="J12510" s="72" t="s">
        <v>18</v>
      </c>
      <c r="K12510" s="72" t="s">
        <v>147</v>
      </c>
      <c r="L12510" s="72" t="s">
        <v>411</v>
      </c>
      <c r="M12510" s="72"/>
    </row>
    <row r="12511" spans="2:13" x14ac:dyDescent="0.25">
      <c r="B12511" s="72" t="s">
        <v>143</v>
      </c>
      <c r="C12511" s="72" t="s">
        <v>144</v>
      </c>
      <c r="D12511" s="72" t="s">
        <v>12</v>
      </c>
      <c r="E12511" s="72" t="s">
        <v>152</v>
      </c>
      <c r="F12511" s="73">
        <v>-9162</v>
      </c>
      <c r="G12511" s="72" t="s">
        <v>14</v>
      </c>
      <c r="H12511" s="72" t="s">
        <v>155</v>
      </c>
      <c r="I12511" s="72" t="s">
        <v>16</v>
      </c>
      <c r="J12511" s="72" t="s">
        <v>18</v>
      </c>
      <c r="K12511" s="72" t="s">
        <v>33</v>
      </c>
      <c r="L12511" s="72" t="s">
        <v>194</v>
      </c>
      <c r="M12511" s="72"/>
    </row>
    <row r="12512" spans="2:13" x14ac:dyDescent="0.25">
      <c r="B12512" s="72" t="s">
        <v>143</v>
      </c>
      <c r="C12512" s="72" t="s">
        <v>144</v>
      </c>
      <c r="D12512" s="72" t="s">
        <v>12</v>
      </c>
      <c r="E12512" s="72" t="s">
        <v>145</v>
      </c>
      <c r="F12512" s="73">
        <v>-70</v>
      </c>
      <c r="G12512" s="72" t="s">
        <v>14</v>
      </c>
      <c r="H12512" s="72" t="s">
        <v>15</v>
      </c>
      <c r="I12512" s="72" t="s">
        <v>16</v>
      </c>
      <c r="J12512" s="72" t="s">
        <v>18</v>
      </c>
      <c r="K12512" s="72" t="s">
        <v>33</v>
      </c>
      <c r="L12512" s="72" t="s">
        <v>538</v>
      </c>
      <c r="M12512" s="72"/>
    </row>
    <row r="12513" spans="2:13" x14ac:dyDescent="0.25">
      <c r="B12513" s="72" t="s">
        <v>143</v>
      </c>
      <c r="C12513" s="72" t="s">
        <v>144</v>
      </c>
      <c r="D12513" s="72" t="s">
        <v>12</v>
      </c>
      <c r="E12513" s="72" t="s">
        <v>152</v>
      </c>
      <c r="F12513" s="73">
        <v>-13952</v>
      </c>
      <c r="G12513" s="72" t="s">
        <v>14</v>
      </c>
      <c r="H12513" s="72" t="s">
        <v>155</v>
      </c>
      <c r="I12513" s="72" t="s">
        <v>16</v>
      </c>
      <c r="J12513" s="72" t="s">
        <v>18</v>
      </c>
      <c r="K12513" s="72" t="s">
        <v>33</v>
      </c>
      <c r="L12513" s="72" t="s">
        <v>360</v>
      </c>
      <c r="M12513" s="72"/>
    </row>
    <row r="12514" spans="2:13" x14ac:dyDescent="0.25">
      <c r="B12514" s="72" t="s">
        <v>143</v>
      </c>
      <c r="C12514" s="72" t="s">
        <v>144</v>
      </c>
      <c r="D12514" s="72" t="s">
        <v>12</v>
      </c>
      <c r="E12514" s="72" t="s">
        <v>335</v>
      </c>
      <c r="F12514" s="73">
        <v>66266</v>
      </c>
      <c r="G12514" s="72" t="s">
        <v>14</v>
      </c>
      <c r="H12514" s="72" t="s">
        <v>155</v>
      </c>
      <c r="I12514" s="72" t="s">
        <v>16</v>
      </c>
      <c r="J12514" s="72" t="s">
        <v>18</v>
      </c>
      <c r="K12514" s="72" t="s">
        <v>147</v>
      </c>
      <c r="L12514" s="72" t="s">
        <v>365</v>
      </c>
      <c r="M12514" s="72" t="s">
        <v>159</v>
      </c>
    </row>
    <row r="12515" spans="2:13" x14ac:dyDescent="0.25">
      <c r="B12515" s="72" t="s">
        <v>143</v>
      </c>
      <c r="C12515" s="72" t="s">
        <v>144</v>
      </c>
      <c r="D12515" s="72" t="s">
        <v>12</v>
      </c>
      <c r="E12515" s="72" t="s">
        <v>244</v>
      </c>
      <c r="F12515" s="73">
        <v>78677</v>
      </c>
      <c r="G12515" s="72" t="s">
        <v>14</v>
      </c>
      <c r="H12515" s="72" t="s">
        <v>155</v>
      </c>
      <c r="I12515" s="72" t="s">
        <v>16</v>
      </c>
      <c r="J12515" s="72" t="s">
        <v>18</v>
      </c>
      <c r="K12515" s="72" t="s">
        <v>267</v>
      </c>
      <c r="L12515" s="72" t="s">
        <v>313</v>
      </c>
      <c r="M12515" s="72" t="s">
        <v>248</v>
      </c>
    </row>
    <row r="12516" spans="2:13" x14ac:dyDescent="0.25">
      <c r="B12516" s="72" t="s">
        <v>143</v>
      </c>
      <c r="C12516" s="72" t="s">
        <v>144</v>
      </c>
      <c r="D12516" s="72" t="s">
        <v>12</v>
      </c>
      <c r="E12516" s="72" t="s">
        <v>152</v>
      </c>
      <c r="F12516" s="73">
        <v>-110</v>
      </c>
      <c r="G12516" s="72" t="s">
        <v>14</v>
      </c>
      <c r="H12516" s="72" t="s">
        <v>155</v>
      </c>
      <c r="I12516" s="72" t="s">
        <v>16</v>
      </c>
      <c r="J12516" s="72" t="s">
        <v>18</v>
      </c>
      <c r="K12516" s="72" t="s">
        <v>33</v>
      </c>
      <c r="L12516" s="72" t="s">
        <v>559</v>
      </c>
      <c r="M12516" s="72"/>
    </row>
    <row r="12517" spans="2:13" x14ac:dyDescent="0.25">
      <c r="B12517" s="72" t="s">
        <v>143</v>
      </c>
      <c r="C12517" s="72" t="s">
        <v>144</v>
      </c>
      <c r="D12517" s="72" t="s">
        <v>12</v>
      </c>
      <c r="E12517" s="72" t="s">
        <v>229</v>
      </c>
      <c r="F12517" s="73">
        <v>-148937</v>
      </c>
      <c r="G12517" s="72" t="s">
        <v>14</v>
      </c>
      <c r="H12517" s="72" t="s">
        <v>15</v>
      </c>
      <c r="I12517" s="72" t="s">
        <v>16</v>
      </c>
      <c r="J12517" s="72" t="s">
        <v>18</v>
      </c>
      <c r="K12517" s="72" t="s">
        <v>33</v>
      </c>
      <c r="L12517" s="72" t="s">
        <v>435</v>
      </c>
      <c r="M12517" s="72"/>
    </row>
    <row r="12518" spans="2:13" x14ac:dyDescent="0.25">
      <c r="B12518" s="72" t="s">
        <v>143</v>
      </c>
      <c r="C12518" s="72" t="s">
        <v>144</v>
      </c>
      <c r="D12518" s="72" t="s">
        <v>12</v>
      </c>
      <c r="E12518" s="72" t="s">
        <v>152</v>
      </c>
      <c r="F12518" s="73">
        <v>-3</v>
      </c>
      <c r="G12518" s="72" t="s">
        <v>14</v>
      </c>
      <c r="H12518" s="72" t="s">
        <v>15</v>
      </c>
      <c r="I12518" s="72" t="s">
        <v>16</v>
      </c>
      <c r="J12518" s="72" t="s">
        <v>18</v>
      </c>
      <c r="K12518" s="72" t="s">
        <v>267</v>
      </c>
      <c r="L12518" s="72" t="s">
        <v>721</v>
      </c>
      <c r="M12518" s="72"/>
    </row>
    <row r="12519" spans="2:13" x14ac:dyDescent="0.25">
      <c r="B12519" s="72" t="s">
        <v>143</v>
      </c>
      <c r="C12519" s="72" t="s">
        <v>144</v>
      </c>
      <c r="D12519" s="72" t="s">
        <v>12</v>
      </c>
      <c r="E12519" s="72" t="s">
        <v>229</v>
      </c>
      <c r="F12519" s="73">
        <v>-70603</v>
      </c>
      <c r="G12519" s="72" t="s">
        <v>14</v>
      </c>
      <c r="H12519" s="72" t="s">
        <v>15</v>
      </c>
      <c r="I12519" s="72" t="s">
        <v>16</v>
      </c>
      <c r="J12519" s="72" t="s">
        <v>18</v>
      </c>
      <c r="K12519" s="72" t="s">
        <v>33</v>
      </c>
      <c r="L12519" s="72" t="s">
        <v>649</v>
      </c>
      <c r="M12519" s="72"/>
    </row>
    <row r="12520" spans="2:13" x14ac:dyDescent="0.25">
      <c r="B12520" s="72" t="s">
        <v>143</v>
      </c>
      <c r="C12520" s="72" t="s">
        <v>144</v>
      </c>
      <c r="D12520" s="72" t="s">
        <v>12</v>
      </c>
      <c r="E12520" s="72" t="s">
        <v>197</v>
      </c>
      <c r="F12520" s="73">
        <v>18285</v>
      </c>
      <c r="G12520" s="72" t="s">
        <v>14</v>
      </c>
      <c r="H12520" s="72" t="s">
        <v>155</v>
      </c>
      <c r="I12520" s="72" t="s">
        <v>16</v>
      </c>
      <c r="J12520" s="72" t="s">
        <v>18</v>
      </c>
      <c r="K12520" s="72" t="s">
        <v>184</v>
      </c>
      <c r="L12520" s="72" t="s">
        <v>414</v>
      </c>
      <c r="M12520" s="72" t="s">
        <v>191</v>
      </c>
    </row>
    <row r="12521" spans="2:13" x14ac:dyDescent="0.25">
      <c r="B12521" s="72" t="s">
        <v>143</v>
      </c>
      <c r="C12521" s="72" t="s">
        <v>144</v>
      </c>
      <c r="D12521" s="72" t="s">
        <v>12</v>
      </c>
      <c r="E12521" s="72" t="s">
        <v>439</v>
      </c>
      <c r="F12521" s="73">
        <v>140475</v>
      </c>
      <c r="G12521" s="72" t="s">
        <v>14</v>
      </c>
      <c r="H12521" s="72" t="s">
        <v>155</v>
      </c>
      <c r="I12521" s="72" t="s">
        <v>16</v>
      </c>
      <c r="J12521" s="72" t="s">
        <v>18</v>
      </c>
      <c r="K12521" s="72" t="s">
        <v>303</v>
      </c>
      <c r="L12521" s="72" t="s">
        <v>304</v>
      </c>
      <c r="M12521" s="72"/>
    </row>
    <row r="12522" spans="2:13" x14ac:dyDescent="0.25">
      <c r="B12522" s="72" t="s">
        <v>143</v>
      </c>
      <c r="C12522" s="72" t="s">
        <v>144</v>
      </c>
      <c r="D12522" s="72" t="s">
        <v>12</v>
      </c>
      <c r="E12522" s="72" t="s">
        <v>149</v>
      </c>
      <c r="F12522" s="73">
        <v>401209</v>
      </c>
      <c r="G12522" s="72" t="s">
        <v>14</v>
      </c>
      <c r="H12522" s="72" t="s">
        <v>15</v>
      </c>
      <c r="I12522" s="72" t="s">
        <v>16</v>
      </c>
      <c r="J12522" s="72" t="s">
        <v>18</v>
      </c>
      <c r="K12522" s="72" t="s">
        <v>33</v>
      </c>
      <c r="L12522" s="72" t="s">
        <v>402</v>
      </c>
      <c r="M12522" s="72" t="s">
        <v>151</v>
      </c>
    </row>
    <row r="12523" spans="2:13" x14ac:dyDescent="0.25">
      <c r="B12523" s="72" t="s">
        <v>143</v>
      </c>
      <c r="C12523" s="72" t="s">
        <v>144</v>
      </c>
      <c r="D12523" s="72" t="s">
        <v>12</v>
      </c>
      <c r="E12523" s="72" t="s">
        <v>183</v>
      </c>
      <c r="F12523" s="73">
        <v>191871</v>
      </c>
      <c r="G12523" s="72" t="s">
        <v>14</v>
      </c>
      <c r="H12523" s="72" t="s">
        <v>15</v>
      </c>
      <c r="I12523" s="72" t="s">
        <v>16</v>
      </c>
      <c r="J12523" s="72" t="s">
        <v>18</v>
      </c>
      <c r="K12523" s="72" t="s">
        <v>147</v>
      </c>
      <c r="L12523" s="72" t="s">
        <v>530</v>
      </c>
      <c r="M12523" s="72" t="s">
        <v>248</v>
      </c>
    </row>
    <row r="12524" spans="2:13" x14ac:dyDescent="0.25">
      <c r="B12524" s="72" t="s">
        <v>143</v>
      </c>
      <c r="C12524" s="72" t="s">
        <v>144</v>
      </c>
      <c r="D12524" s="72" t="s">
        <v>12</v>
      </c>
      <c r="E12524" s="72" t="s">
        <v>154</v>
      </c>
      <c r="F12524" s="73">
        <v>-4729</v>
      </c>
      <c r="G12524" s="72" t="s">
        <v>14</v>
      </c>
      <c r="H12524" s="72" t="s">
        <v>155</v>
      </c>
      <c r="I12524" s="72" t="s">
        <v>16</v>
      </c>
      <c r="J12524" s="72" t="s">
        <v>18</v>
      </c>
      <c r="K12524" s="72" t="s">
        <v>33</v>
      </c>
      <c r="L12524" s="72" t="s">
        <v>261</v>
      </c>
      <c r="M12524" s="72"/>
    </row>
    <row r="12525" spans="2:13" x14ac:dyDescent="0.25">
      <c r="B12525" s="72" t="s">
        <v>143</v>
      </c>
      <c r="C12525" s="72" t="s">
        <v>144</v>
      </c>
      <c r="D12525" s="72" t="s">
        <v>12</v>
      </c>
      <c r="E12525" s="72" t="s">
        <v>154</v>
      </c>
      <c r="F12525" s="73">
        <v>-4133</v>
      </c>
      <c r="G12525" s="72" t="s">
        <v>14</v>
      </c>
      <c r="H12525" s="72" t="s">
        <v>155</v>
      </c>
      <c r="I12525" s="72" t="s">
        <v>136</v>
      </c>
      <c r="J12525" s="72" t="s">
        <v>18</v>
      </c>
      <c r="K12525" s="72" t="s">
        <v>267</v>
      </c>
      <c r="L12525" s="72" t="s">
        <v>452</v>
      </c>
      <c r="M12525" s="72"/>
    </row>
    <row r="12526" spans="2:13" x14ac:dyDescent="0.25">
      <c r="B12526" s="72" t="s">
        <v>143</v>
      </c>
      <c r="C12526" s="72" t="s">
        <v>144</v>
      </c>
      <c r="D12526" s="72" t="s">
        <v>12</v>
      </c>
      <c r="E12526" s="72" t="s">
        <v>177</v>
      </c>
      <c r="F12526" s="73">
        <v>40</v>
      </c>
      <c r="G12526" s="72" t="s">
        <v>14</v>
      </c>
      <c r="H12526" s="72" t="s">
        <v>155</v>
      </c>
      <c r="I12526" s="72" t="s">
        <v>16</v>
      </c>
      <c r="J12526" s="72" t="s">
        <v>18</v>
      </c>
      <c r="K12526" s="72" t="s">
        <v>33</v>
      </c>
      <c r="L12526" s="72" t="s">
        <v>835</v>
      </c>
      <c r="M12526" s="72"/>
    </row>
    <row r="12527" spans="2:13" x14ac:dyDescent="0.25">
      <c r="B12527" s="72" t="s">
        <v>143</v>
      </c>
      <c r="C12527" s="72" t="s">
        <v>144</v>
      </c>
      <c r="D12527" s="72" t="s">
        <v>12</v>
      </c>
      <c r="E12527" s="72" t="s">
        <v>229</v>
      </c>
      <c r="F12527" s="73">
        <v>-860</v>
      </c>
      <c r="G12527" s="72" t="s">
        <v>14</v>
      </c>
      <c r="H12527" s="72" t="s">
        <v>155</v>
      </c>
      <c r="I12527" s="72" t="s">
        <v>16</v>
      </c>
      <c r="J12527" s="72" t="s">
        <v>18</v>
      </c>
      <c r="K12527" s="72" t="s">
        <v>33</v>
      </c>
      <c r="L12527" s="72" t="s">
        <v>636</v>
      </c>
      <c r="M12527" s="72"/>
    </row>
    <row r="12528" spans="2:13" x14ac:dyDescent="0.25">
      <c r="B12528" s="72" t="s">
        <v>143</v>
      </c>
      <c r="C12528" s="72" t="s">
        <v>144</v>
      </c>
      <c r="D12528" s="72" t="s">
        <v>12</v>
      </c>
      <c r="E12528" s="72" t="s">
        <v>160</v>
      </c>
      <c r="F12528" s="73">
        <v>307497</v>
      </c>
      <c r="G12528" s="72" t="s">
        <v>14</v>
      </c>
      <c r="H12528" s="72" t="s">
        <v>155</v>
      </c>
      <c r="I12528" s="72" t="s">
        <v>16</v>
      </c>
      <c r="J12528" s="72" t="s">
        <v>18</v>
      </c>
      <c r="K12528" s="72" t="s">
        <v>267</v>
      </c>
      <c r="L12528" s="72" t="s">
        <v>628</v>
      </c>
      <c r="M12528" s="72" t="s">
        <v>163</v>
      </c>
    </row>
    <row r="12529" spans="2:13" x14ac:dyDescent="0.25">
      <c r="B12529" s="72" t="s">
        <v>143</v>
      </c>
      <c r="C12529" s="72" t="s">
        <v>144</v>
      </c>
      <c r="D12529" s="72" t="s">
        <v>12</v>
      </c>
      <c r="E12529" s="72" t="s">
        <v>237</v>
      </c>
      <c r="F12529" s="73">
        <v>209460</v>
      </c>
      <c r="G12529" s="72" t="s">
        <v>14</v>
      </c>
      <c r="H12529" s="72" t="s">
        <v>15</v>
      </c>
      <c r="I12529" s="72" t="s">
        <v>16</v>
      </c>
      <c r="J12529" s="72" t="s">
        <v>18</v>
      </c>
      <c r="K12529" s="72" t="s">
        <v>147</v>
      </c>
      <c r="L12529" s="72" t="s">
        <v>347</v>
      </c>
      <c r="M12529" s="72" t="s">
        <v>248</v>
      </c>
    </row>
    <row r="12530" spans="2:13" x14ac:dyDescent="0.25">
      <c r="B12530" s="72" t="s">
        <v>143</v>
      </c>
      <c r="C12530" s="72" t="s">
        <v>144</v>
      </c>
      <c r="D12530" s="72" t="s">
        <v>12</v>
      </c>
      <c r="E12530" s="72" t="s">
        <v>197</v>
      </c>
      <c r="F12530" s="73">
        <v>8343</v>
      </c>
      <c r="G12530" s="72" t="s">
        <v>14</v>
      </c>
      <c r="H12530" s="72" t="s">
        <v>155</v>
      </c>
      <c r="I12530" s="72" t="s">
        <v>16</v>
      </c>
      <c r="J12530" s="72" t="s">
        <v>18</v>
      </c>
      <c r="K12530" s="72" t="s">
        <v>33</v>
      </c>
      <c r="L12530" s="72" t="s">
        <v>651</v>
      </c>
      <c r="M12530" s="72" t="s">
        <v>151</v>
      </c>
    </row>
    <row r="12531" spans="2:13" x14ac:dyDescent="0.25">
      <c r="B12531" s="72" t="s">
        <v>143</v>
      </c>
      <c r="C12531" s="72" t="s">
        <v>144</v>
      </c>
      <c r="D12531" s="72" t="s">
        <v>12</v>
      </c>
      <c r="E12531" s="72" t="s">
        <v>181</v>
      </c>
      <c r="F12531" s="73">
        <v>-125</v>
      </c>
      <c r="G12531" s="72" t="s">
        <v>14</v>
      </c>
      <c r="H12531" s="72" t="s">
        <v>155</v>
      </c>
      <c r="I12531" s="72" t="s">
        <v>16</v>
      </c>
      <c r="J12531" s="72" t="s">
        <v>18</v>
      </c>
      <c r="K12531" s="72" t="s">
        <v>303</v>
      </c>
      <c r="L12531" s="72" t="s">
        <v>712</v>
      </c>
      <c r="M12531" s="72"/>
    </row>
    <row r="12532" spans="2:13" x14ac:dyDescent="0.25">
      <c r="B12532" s="72" t="s">
        <v>143</v>
      </c>
      <c r="C12532" s="72" t="s">
        <v>144</v>
      </c>
      <c r="D12532" s="72" t="s">
        <v>12</v>
      </c>
      <c r="E12532" s="72" t="s">
        <v>152</v>
      </c>
      <c r="F12532" s="73">
        <v>-1586</v>
      </c>
      <c r="G12532" s="72" t="s">
        <v>14</v>
      </c>
      <c r="H12532" s="72" t="s">
        <v>15</v>
      </c>
      <c r="I12532" s="72" t="s">
        <v>16</v>
      </c>
      <c r="J12532" s="72" t="s">
        <v>371</v>
      </c>
      <c r="K12532" s="72" t="s">
        <v>147</v>
      </c>
      <c r="L12532" s="72" t="s">
        <v>235</v>
      </c>
      <c r="M12532" s="72"/>
    </row>
    <row r="12533" spans="2:13" x14ac:dyDescent="0.25">
      <c r="B12533" s="72" t="s">
        <v>143</v>
      </c>
      <c r="C12533" s="72" t="s">
        <v>144</v>
      </c>
      <c r="D12533" s="72" t="s">
        <v>12</v>
      </c>
      <c r="E12533" s="72" t="s">
        <v>157</v>
      </c>
      <c r="F12533" s="73">
        <v>25877</v>
      </c>
      <c r="G12533" s="72" t="s">
        <v>31</v>
      </c>
      <c r="H12533" s="72" t="s">
        <v>15</v>
      </c>
      <c r="I12533" s="72" t="s">
        <v>16</v>
      </c>
      <c r="J12533" s="72" t="s">
        <v>18</v>
      </c>
      <c r="K12533" s="72" t="s">
        <v>184</v>
      </c>
      <c r="L12533" s="72" t="s">
        <v>336</v>
      </c>
      <c r="M12533" s="72" t="s">
        <v>337</v>
      </c>
    </row>
    <row r="12534" spans="2:13" x14ac:dyDescent="0.25">
      <c r="B12534" s="72" t="s">
        <v>143</v>
      </c>
      <c r="C12534" s="72" t="s">
        <v>144</v>
      </c>
      <c r="D12534" s="72" t="s">
        <v>12</v>
      </c>
      <c r="E12534" s="72" t="s">
        <v>188</v>
      </c>
      <c r="F12534" s="73">
        <v>8177463</v>
      </c>
      <c r="G12534" s="72" t="s">
        <v>14</v>
      </c>
      <c r="H12534" s="72" t="s">
        <v>15</v>
      </c>
      <c r="I12534" s="72" t="s">
        <v>16</v>
      </c>
      <c r="J12534" s="72" t="s">
        <v>18</v>
      </c>
      <c r="K12534" s="72" t="s">
        <v>27</v>
      </c>
      <c r="L12534" s="72" t="s">
        <v>405</v>
      </c>
      <c r="M12534" s="72" t="s">
        <v>163</v>
      </c>
    </row>
    <row r="12535" spans="2:13" x14ac:dyDescent="0.25">
      <c r="B12535" s="72" t="s">
        <v>143</v>
      </c>
      <c r="C12535" s="72" t="s">
        <v>144</v>
      </c>
      <c r="D12535" s="72" t="s">
        <v>12</v>
      </c>
      <c r="E12535" s="72" t="s">
        <v>152</v>
      </c>
      <c r="F12535" s="73">
        <v>-41834</v>
      </c>
      <c r="G12535" s="72" t="s">
        <v>14</v>
      </c>
      <c r="H12535" s="72" t="s">
        <v>15</v>
      </c>
      <c r="I12535" s="72" t="s">
        <v>16</v>
      </c>
      <c r="J12535" s="72" t="s">
        <v>18</v>
      </c>
      <c r="K12535" s="72" t="s">
        <v>147</v>
      </c>
      <c r="L12535" s="72" t="s">
        <v>235</v>
      </c>
      <c r="M12535" s="72"/>
    </row>
    <row r="12536" spans="2:13" x14ac:dyDescent="0.25">
      <c r="B12536" s="72" t="s">
        <v>143</v>
      </c>
      <c r="C12536" s="72" t="s">
        <v>144</v>
      </c>
      <c r="D12536" s="72" t="s">
        <v>12</v>
      </c>
      <c r="E12536" s="72" t="s">
        <v>188</v>
      </c>
      <c r="F12536" s="73">
        <v>7599537</v>
      </c>
      <c r="G12536" s="72" t="s">
        <v>14</v>
      </c>
      <c r="H12536" s="72" t="s">
        <v>15</v>
      </c>
      <c r="I12536" s="72" t="s">
        <v>16</v>
      </c>
      <c r="J12536" s="72" t="s">
        <v>18</v>
      </c>
      <c r="K12536" s="72" t="s">
        <v>147</v>
      </c>
      <c r="L12536" s="72" t="s">
        <v>376</v>
      </c>
      <c r="M12536" s="72" t="s">
        <v>191</v>
      </c>
    </row>
    <row r="12537" spans="2:13" x14ac:dyDescent="0.25">
      <c r="B12537" s="72" t="s">
        <v>143</v>
      </c>
      <c r="C12537" s="72" t="s">
        <v>144</v>
      </c>
      <c r="D12537" s="72" t="s">
        <v>12</v>
      </c>
      <c r="E12537" s="72" t="s">
        <v>183</v>
      </c>
      <c r="F12537" s="73">
        <v>2695</v>
      </c>
      <c r="G12537" s="72" t="s">
        <v>14</v>
      </c>
      <c r="H12537" s="72" t="s">
        <v>155</v>
      </c>
      <c r="I12537" s="72" t="s">
        <v>16</v>
      </c>
      <c r="J12537" s="72" t="s">
        <v>18</v>
      </c>
      <c r="K12537" s="72" t="s">
        <v>33</v>
      </c>
      <c r="L12537" s="72" t="s">
        <v>465</v>
      </c>
      <c r="M12537" s="72" t="s">
        <v>151</v>
      </c>
    </row>
    <row r="12538" spans="2:13" x14ac:dyDescent="0.25">
      <c r="B12538" s="72" t="s">
        <v>143</v>
      </c>
      <c r="C12538" s="72" t="s">
        <v>144</v>
      </c>
      <c r="D12538" s="72" t="s">
        <v>12</v>
      </c>
      <c r="E12538" s="72" t="s">
        <v>177</v>
      </c>
      <c r="F12538" s="73">
        <v>2097367</v>
      </c>
      <c r="G12538" s="72" t="s">
        <v>14</v>
      </c>
      <c r="H12538" s="72" t="s">
        <v>15</v>
      </c>
      <c r="I12538" s="72" t="s">
        <v>16</v>
      </c>
      <c r="J12538" s="72" t="s">
        <v>18</v>
      </c>
      <c r="K12538" s="72" t="s">
        <v>205</v>
      </c>
      <c r="L12538" s="72" t="s">
        <v>210</v>
      </c>
      <c r="M12538" s="72"/>
    </row>
    <row r="12539" spans="2:13" x14ac:dyDescent="0.25">
      <c r="B12539" s="72" t="s">
        <v>143</v>
      </c>
      <c r="C12539" s="72" t="s">
        <v>144</v>
      </c>
      <c r="D12539" s="72" t="s">
        <v>12</v>
      </c>
      <c r="E12539" s="72" t="s">
        <v>154</v>
      </c>
      <c r="F12539" s="73">
        <v>-2952</v>
      </c>
      <c r="G12539" s="72" t="s">
        <v>14</v>
      </c>
      <c r="H12539" s="72" t="s">
        <v>15</v>
      </c>
      <c r="I12539" s="72" t="s">
        <v>16</v>
      </c>
      <c r="J12539" s="72" t="s">
        <v>18</v>
      </c>
      <c r="K12539" s="72" t="s">
        <v>33</v>
      </c>
      <c r="L12539" s="72" t="s">
        <v>667</v>
      </c>
      <c r="M12539" s="72"/>
    </row>
    <row r="12540" spans="2:13" x14ac:dyDescent="0.25">
      <c r="B12540" s="72" t="s">
        <v>143</v>
      </c>
      <c r="C12540" s="72" t="s">
        <v>144</v>
      </c>
      <c r="D12540" s="72" t="s">
        <v>12</v>
      </c>
      <c r="E12540" s="72" t="s">
        <v>219</v>
      </c>
      <c r="F12540" s="73">
        <v>19</v>
      </c>
      <c r="G12540" s="72" t="s">
        <v>14</v>
      </c>
      <c r="H12540" s="72" t="s">
        <v>155</v>
      </c>
      <c r="I12540" s="72" t="s">
        <v>16</v>
      </c>
      <c r="J12540" s="72" t="s">
        <v>18</v>
      </c>
      <c r="K12540" s="72" t="s">
        <v>33</v>
      </c>
      <c r="L12540" s="72" t="s">
        <v>770</v>
      </c>
      <c r="M12540" s="72"/>
    </row>
    <row r="12541" spans="2:13" x14ac:dyDescent="0.25">
      <c r="B12541" s="72" t="s">
        <v>143</v>
      </c>
      <c r="C12541" s="72" t="s">
        <v>144</v>
      </c>
      <c r="D12541" s="72" t="s">
        <v>12</v>
      </c>
      <c r="E12541" s="72" t="s">
        <v>240</v>
      </c>
      <c r="F12541" s="73">
        <v>-14604</v>
      </c>
      <c r="G12541" s="72" t="s">
        <v>14</v>
      </c>
      <c r="H12541" s="72" t="s">
        <v>15</v>
      </c>
      <c r="I12541" s="72" t="s">
        <v>16</v>
      </c>
      <c r="J12541" s="72" t="s">
        <v>18</v>
      </c>
      <c r="K12541" s="72" t="s">
        <v>147</v>
      </c>
      <c r="L12541" s="72" t="s">
        <v>433</v>
      </c>
      <c r="M12541" s="72"/>
    </row>
    <row r="12542" spans="2:13" x14ac:dyDescent="0.25">
      <c r="B12542" s="72" t="s">
        <v>143</v>
      </c>
      <c r="C12542" s="72" t="s">
        <v>144</v>
      </c>
      <c r="D12542" s="72" t="s">
        <v>12</v>
      </c>
      <c r="E12542" s="72" t="s">
        <v>145</v>
      </c>
      <c r="F12542" s="73">
        <v>-15052</v>
      </c>
      <c r="G12542" s="72" t="s">
        <v>14</v>
      </c>
      <c r="H12542" s="72" t="s">
        <v>15</v>
      </c>
      <c r="I12542" s="72" t="s">
        <v>16</v>
      </c>
      <c r="J12542" s="72" t="s">
        <v>18</v>
      </c>
      <c r="K12542" s="72" t="s">
        <v>33</v>
      </c>
      <c r="L12542" s="72" t="s">
        <v>597</v>
      </c>
      <c r="M12542" s="72"/>
    </row>
    <row r="12543" spans="2:13" x14ac:dyDescent="0.25">
      <c r="B12543" s="72" t="s">
        <v>143</v>
      </c>
      <c r="C12543" s="72" t="s">
        <v>144</v>
      </c>
      <c r="D12543" s="72" t="s">
        <v>12</v>
      </c>
      <c r="E12543" s="72" t="s">
        <v>157</v>
      </c>
      <c r="F12543" s="73">
        <v>2351709</v>
      </c>
      <c r="G12543" s="72" t="s">
        <v>14</v>
      </c>
      <c r="H12543" s="72" t="s">
        <v>15</v>
      </c>
      <c r="I12543" s="72" t="s">
        <v>16</v>
      </c>
      <c r="J12543" s="72" t="s">
        <v>18</v>
      </c>
      <c r="K12543" s="72" t="s">
        <v>184</v>
      </c>
      <c r="L12543" s="72" t="s">
        <v>336</v>
      </c>
      <c r="M12543" s="72" t="s">
        <v>203</v>
      </c>
    </row>
    <row r="12544" spans="2:13" x14ac:dyDescent="0.25">
      <c r="B12544" s="72" t="s">
        <v>143</v>
      </c>
      <c r="C12544" s="72" t="s">
        <v>144</v>
      </c>
      <c r="D12544" s="72" t="s">
        <v>12</v>
      </c>
      <c r="E12544" s="72" t="s">
        <v>292</v>
      </c>
      <c r="F12544" s="73">
        <v>533657</v>
      </c>
      <c r="G12544" s="72" t="s">
        <v>14</v>
      </c>
      <c r="H12544" s="72" t="s">
        <v>15</v>
      </c>
      <c r="I12544" s="72" t="s">
        <v>16</v>
      </c>
      <c r="J12544" s="72" t="s">
        <v>18</v>
      </c>
      <c r="K12544" s="72" t="s">
        <v>21</v>
      </c>
      <c r="L12544" s="72" t="s">
        <v>272</v>
      </c>
      <c r="M12544" s="72" t="s">
        <v>519</v>
      </c>
    </row>
    <row r="12545" spans="2:13" x14ac:dyDescent="0.25">
      <c r="B12545" s="72" t="s">
        <v>143</v>
      </c>
      <c r="C12545" s="72" t="s">
        <v>144</v>
      </c>
      <c r="D12545" s="72" t="s">
        <v>12</v>
      </c>
      <c r="E12545" s="72" t="s">
        <v>219</v>
      </c>
      <c r="F12545" s="73">
        <v>105</v>
      </c>
      <c r="G12545" s="72" t="s">
        <v>14</v>
      </c>
      <c r="H12545" s="72" t="s">
        <v>155</v>
      </c>
      <c r="I12545" s="72" t="s">
        <v>16</v>
      </c>
      <c r="J12545" s="72" t="s">
        <v>18</v>
      </c>
      <c r="K12545" s="72" t="s">
        <v>33</v>
      </c>
      <c r="L12545" s="72" t="s">
        <v>854</v>
      </c>
      <c r="M12545" s="72"/>
    </row>
    <row r="12546" spans="2:13" x14ac:dyDescent="0.25">
      <c r="B12546" s="72" t="s">
        <v>143</v>
      </c>
      <c r="C12546" s="72" t="s">
        <v>144</v>
      </c>
      <c r="D12546" s="72" t="s">
        <v>12</v>
      </c>
      <c r="E12546" s="72" t="s">
        <v>439</v>
      </c>
      <c r="F12546" s="73">
        <v>1503626</v>
      </c>
      <c r="G12546" s="72" t="s">
        <v>14</v>
      </c>
      <c r="H12546" s="72" t="s">
        <v>155</v>
      </c>
      <c r="I12546" s="72" t="s">
        <v>16</v>
      </c>
      <c r="J12546" s="72" t="s">
        <v>18</v>
      </c>
      <c r="K12546" s="72" t="s">
        <v>267</v>
      </c>
      <c r="L12546" s="72" t="s">
        <v>478</v>
      </c>
      <c r="M12546" s="72"/>
    </row>
    <row r="12547" spans="2:13" x14ac:dyDescent="0.25">
      <c r="B12547" s="72" t="s">
        <v>143</v>
      </c>
      <c r="C12547" s="72" t="s">
        <v>144</v>
      </c>
      <c r="D12547" s="72" t="s">
        <v>12</v>
      </c>
      <c r="E12547" s="72" t="s">
        <v>188</v>
      </c>
      <c r="F12547" s="73">
        <v>5073225</v>
      </c>
      <c r="G12547" s="72" t="s">
        <v>14</v>
      </c>
      <c r="H12547" s="72" t="s">
        <v>155</v>
      </c>
      <c r="I12547" s="72" t="s">
        <v>16</v>
      </c>
      <c r="J12547" s="72" t="s">
        <v>18</v>
      </c>
      <c r="K12547" s="72" t="s">
        <v>33</v>
      </c>
      <c r="L12547" s="72" t="s">
        <v>429</v>
      </c>
      <c r="M12547" s="72" t="s">
        <v>163</v>
      </c>
    </row>
    <row r="12548" spans="2:13" x14ac:dyDescent="0.25">
      <c r="B12548" s="72" t="s">
        <v>143</v>
      </c>
      <c r="C12548" s="72" t="s">
        <v>144</v>
      </c>
      <c r="D12548" s="72" t="s">
        <v>12</v>
      </c>
      <c r="E12548" s="72" t="s">
        <v>229</v>
      </c>
      <c r="F12548" s="73">
        <v>-8757</v>
      </c>
      <c r="G12548" s="72" t="s">
        <v>14</v>
      </c>
      <c r="H12548" s="72" t="s">
        <v>15</v>
      </c>
      <c r="I12548" s="72" t="s">
        <v>16</v>
      </c>
      <c r="J12548" s="72" t="s">
        <v>18</v>
      </c>
      <c r="K12548" s="72" t="s">
        <v>33</v>
      </c>
      <c r="L12548" s="72" t="s">
        <v>474</v>
      </c>
      <c r="M12548" s="72"/>
    </row>
    <row r="12549" spans="2:13" x14ac:dyDescent="0.25">
      <c r="B12549" s="72" t="s">
        <v>143</v>
      </c>
      <c r="C12549" s="72" t="s">
        <v>144</v>
      </c>
      <c r="D12549" s="72" t="s">
        <v>12</v>
      </c>
      <c r="E12549" s="72" t="s">
        <v>154</v>
      </c>
      <c r="F12549" s="73">
        <v>-8521</v>
      </c>
      <c r="G12549" s="72" t="s">
        <v>14</v>
      </c>
      <c r="H12549" s="72" t="s">
        <v>15</v>
      </c>
      <c r="I12549" s="72" t="s">
        <v>16</v>
      </c>
      <c r="J12549" s="72" t="s">
        <v>18</v>
      </c>
      <c r="K12549" s="72" t="s">
        <v>257</v>
      </c>
      <c r="L12549" s="72" t="s">
        <v>258</v>
      </c>
      <c r="M12549" s="72"/>
    </row>
    <row r="12550" spans="2:13" x14ac:dyDescent="0.25">
      <c r="B12550" s="72" t="s">
        <v>143</v>
      </c>
      <c r="C12550" s="72" t="s">
        <v>144</v>
      </c>
      <c r="D12550" s="72" t="s">
        <v>12</v>
      </c>
      <c r="E12550" s="72" t="s">
        <v>170</v>
      </c>
      <c r="F12550" s="73">
        <v>33421</v>
      </c>
      <c r="G12550" s="72" t="s">
        <v>14</v>
      </c>
      <c r="H12550" s="72" t="s">
        <v>15</v>
      </c>
      <c r="I12550" s="72" t="s">
        <v>16</v>
      </c>
      <c r="J12550" s="72" t="s">
        <v>18</v>
      </c>
      <c r="K12550" s="72" t="s">
        <v>189</v>
      </c>
      <c r="L12550" s="72" t="s">
        <v>324</v>
      </c>
      <c r="M12550" s="72" t="s">
        <v>191</v>
      </c>
    </row>
    <row r="12551" spans="2:13" x14ac:dyDescent="0.25">
      <c r="B12551" s="72" t="s">
        <v>143</v>
      </c>
      <c r="C12551" s="72" t="s">
        <v>144</v>
      </c>
      <c r="D12551" s="72" t="s">
        <v>12</v>
      </c>
      <c r="E12551" s="72" t="s">
        <v>164</v>
      </c>
      <c r="F12551" s="73">
        <v>-6106</v>
      </c>
      <c r="G12551" s="72" t="s">
        <v>14</v>
      </c>
      <c r="H12551" s="72" t="s">
        <v>155</v>
      </c>
      <c r="I12551" s="72" t="s">
        <v>16</v>
      </c>
      <c r="J12551" s="72" t="s">
        <v>18</v>
      </c>
      <c r="K12551" s="72" t="s">
        <v>33</v>
      </c>
      <c r="L12551" s="72" t="s">
        <v>650</v>
      </c>
      <c r="M12551" s="72"/>
    </row>
    <row r="12552" spans="2:13" x14ac:dyDescent="0.25">
      <c r="B12552" s="72" t="s">
        <v>143</v>
      </c>
      <c r="C12552" s="72" t="s">
        <v>144</v>
      </c>
      <c r="D12552" s="72" t="s">
        <v>12</v>
      </c>
      <c r="E12552" s="72" t="s">
        <v>188</v>
      </c>
      <c r="F12552" s="73">
        <v>41352</v>
      </c>
      <c r="G12552" s="72" t="s">
        <v>14</v>
      </c>
      <c r="H12552" s="72" t="s">
        <v>155</v>
      </c>
      <c r="I12552" s="72" t="s">
        <v>16</v>
      </c>
      <c r="J12552" s="72" t="s">
        <v>18</v>
      </c>
      <c r="K12552" s="72" t="s">
        <v>33</v>
      </c>
      <c r="L12552" s="72" t="s">
        <v>343</v>
      </c>
      <c r="M12552" s="72" t="s">
        <v>163</v>
      </c>
    </row>
    <row r="12553" spans="2:13" x14ac:dyDescent="0.25">
      <c r="B12553" s="72" t="s">
        <v>143</v>
      </c>
      <c r="C12553" s="72" t="s">
        <v>144</v>
      </c>
      <c r="D12553" s="72" t="s">
        <v>12</v>
      </c>
      <c r="E12553" s="72" t="s">
        <v>760</v>
      </c>
      <c r="F12553" s="73">
        <v>-416</v>
      </c>
      <c r="G12553" s="72" t="s">
        <v>14</v>
      </c>
      <c r="H12553" s="72" t="s">
        <v>155</v>
      </c>
      <c r="I12553" s="72" t="s">
        <v>136</v>
      </c>
      <c r="J12553" s="72" t="s">
        <v>18</v>
      </c>
      <c r="K12553" s="72"/>
      <c r="L12553" s="72"/>
      <c r="M12553" s="72"/>
    </row>
    <row r="12554" spans="2:13" x14ac:dyDescent="0.25">
      <c r="B12554" s="72" t="s">
        <v>143</v>
      </c>
      <c r="C12554" s="72" t="s">
        <v>144</v>
      </c>
      <c r="D12554" s="72" t="s">
        <v>12</v>
      </c>
      <c r="E12554" s="72" t="s">
        <v>145</v>
      </c>
      <c r="F12554" s="73">
        <v>-1346</v>
      </c>
      <c r="G12554" s="72" t="s">
        <v>14</v>
      </c>
      <c r="H12554" s="72" t="s">
        <v>15</v>
      </c>
      <c r="I12554" s="72" t="s">
        <v>16</v>
      </c>
      <c r="J12554" s="72" t="s">
        <v>18</v>
      </c>
      <c r="K12554" s="72" t="s">
        <v>168</v>
      </c>
      <c r="L12554" s="72" t="s">
        <v>169</v>
      </c>
      <c r="M12554" s="72"/>
    </row>
    <row r="12555" spans="2:13" x14ac:dyDescent="0.25">
      <c r="B12555" s="72" t="s">
        <v>143</v>
      </c>
      <c r="C12555" s="72" t="s">
        <v>144</v>
      </c>
      <c r="D12555" s="72" t="s">
        <v>12</v>
      </c>
      <c r="E12555" s="72" t="s">
        <v>213</v>
      </c>
      <c r="F12555" s="73">
        <v>17224</v>
      </c>
      <c r="G12555" s="72" t="s">
        <v>14</v>
      </c>
      <c r="H12555" s="72" t="s">
        <v>15</v>
      </c>
      <c r="I12555" s="72" t="s">
        <v>16</v>
      </c>
      <c r="J12555" s="72" t="s">
        <v>18</v>
      </c>
      <c r="K12555" s="72" t="s">
        <v>147</v>
      </c>
      <c r="L12555" s="72" t="s">
        <v>158</v>
      </c>
      <c r="M12555" s="72" t="s">
        <v>186</v>
      </c>
    </row>
    <row r="12556" spans="2:13" x14ac:dyDescent="0.25">
      <c r="B12556" s="72" t="s">
        <v>143</v>
      </c>
      <c r="C12556" s="72" t="s">
        <v>144</v>
      </c>
      <c r="D12556" s="72" t="s">
        <v>12</v>
      </c>
      <c r="E12556" s="72" t="s">
        <v>188</v>
      </c>
      <c r="F12556" s="73">
        <v>6917709</v>
      </c>
      <c r="G12556" s="72" t="s">
        <v>14</v>
      </c>
      <c r="H12556" s="72" t="s">
        <v>15</v>
      </c>
      <c r="I12556" s="72" t="s">
        <v>16</v>
      </c>
      <c r="J12556" s="72" t="s">
        <v>18</v>
      </c>
      <c r="K12556" s="72" t="s">
        <v>189</v>
      </c>
      <c r="L12556" s="72" t="s">
        <v>324</v>
      </c>
      <c r="M12556" s="72" t="s">
        <v>248</v>
      </c>
    </row>
    <row r="12557" spans="2:13" x14ac:dyDescent="0.25">
      <c r="B12557" s="72" t="s">
        <v>143</v>
      </c>
      <c r="C12557" s="72" t="s">
        <v>144</v>
      </c>
      <c r="D12557" s="72" t="s">
        <v>12</v>
      </c>
      <c r="E12557" s="72" t="s">
        <v>237</v>
      </c>
      <c r="F12557" s="73">
        <v>531448</v>
      </c>
      <c r="G12557" s="72" t="s">
        <v>14</v>
      </c>
      <c r="H12557" s="72" t="s">
        <v>15</v>
      </c>
      <c r="I12557" s="72" t="s">
        <v>16</v>
      </c>
      <c r="J12557" s="72" t="s">
        <v>18</v>
      </c>
      <c r="K12557" s="72" t="s">
        <v>161</v>
      </c>
      <c r="L12557" s="72" t="s">
        <v>265</v>
      </c>
      <c r="M12557" s="72" t="s">
        <v>248</v>
      </c>
    </row>
    <row r="12558" spans="2:13" x14ac:dyDescent="0.25">
      <c r="B12558" s="72" t="s">
        <v>143</v>
      </c>
      <c r="C12558" s="72" t="s">
        <v>144</v>
      </c>
      <c r="D12558" s="72" t="s">
        <v>12</v>
      </c>
      <c r="E12558" s="72" t="s">
        <v>282</v>
      </c>
      <c r="F12558" s="73">
        <v>-487</v>
      </c>
      <c r="G12558" s="72" t="s">
        <v>14</v>
      </c>
      <c r="H12558" s="72" t="s">
        <v>15</v>
      </c>
      <c r="I12558" s="72" t="s">
        <v>16</v>
      </c>
      <c r="J12558" s="72" t="s">
        <v>18</v>
      </c>
      <c r="K12558" s="72" t="s">
        <v>21</v>
      </c>
      <c r="L12558" s="72" t="s">
        <v>609</v>
      </c>
      <c r="M12558" s="72"/>
    </row>
    <row r="12559" spans="2:13" x14ac:dyDescent="0.25">
      <c r="B12559" s="72" t="s">
        <v>143</v>
      </c>
      <c r="C12559" s="72" t="s">
        <v>144</v>
      </c>
      <c r="D12559" s="72" t="s">
        <v>12</v>
      </c>
      <c r="E12559" s="72" t="s">
        <v>177</v>
      </c>
      <c r="F12559" s="73">
        <v>7082</v>
      </c>
      <c r="G12559" s="72" t="s">
        <v>14</v>
      </c>
      <c r="H12559" s="72" t="s">
        <v>15</v>
      </c>
      <c r="I12559" s="72" t="s">
        <v>16</v>
      </c>
      <c r="J12559" s="72" t="s">
        <v>18</v>
      </c>
      <c r="K12559" s="72" t="s">
        <v>168</v>
      </c>
      <c r="L12559" s="72" t="s">
        <v>592</v>
      </c>
      <c r="M12559" s="72"/>
    </row>
    <row r="12560" spans="2:13" x14ac:dyDescent="0.25">
      <c r="B12560" s="72" t="s">
        <v>143</v>
      </c>
      <c r="C12560" s="72" t="s">
        <v>144</v>
      </c>
      <c r="D12560" s="72" t="s">
        <v>12</v>
      </c>
      <c r="E12560" s="72" t="s">
        <v>175</v>
      </c>
      <c r="F12560" s="73">
        <v>-765</v>
      </c>
      <c r="G12560" s="72" t="s">
        <v>14</v>
      </c>
      <c r="H12560" s="72" t="s">
        <v>15</v>
      </c>
      <c r="I12560" s="72" t="s">
        <v>16</v>
      </c>
      <c r="J12560" s="72" t="s">
        <v>18</v>
      </c>
      <c r="K12560" s="72" t="s">
        <v>147</v>
      </c>
      <c r="L12560" s="72" t="s">
        <v>235</v>
      </c>
      <c r="M12560" s="72"/>
    </row>
    <row r="12561" spans="2:13" x14ac:dyDescent="0.25">
      <c r="B12561" s="72" t="s">
        <v>143</v>
      </c>
      <c r="C12561" s="72" t="s">
        <v>144</v>
      </c>
      <c r="D12561" s="72" t="s">
        <v>12</v>
      </c>
      <c r="E12561" s="72" t="s">
        <v>697</v>
      </c>
      <c r="F12561" s="73">
        <v>200545</v>
      </c>
      <c r="G12561" s="72" t="s">
        <v>14</v>
      </c>
      <c r="H12561" s="72" t="s">
        <v>15</v>
      </c>
      <c r="I12561" s="72" t="s">
        <v>16</v>
      </c>
      <c r="J12561" s="72" t="s">
        <v>18</v>
      </c>
      <c r="K12561" s="72" t="s">
        <v>147</v>
      </c>
      <c r="L12561" s="72" t="s">
        <v>241</v>
      </c>
      <c r="M12561" s="72"/>
    </row>
    <row r="12562" spans="2:13" x14ac:dyDescent="0.25">
      <c r="B12562" s="72" t="s">
        <v>143</v>
      </c>
      <c r="C12562" s="72" t="s">
        <v>144</v>
      </c>
      <c r="D12562" s="72" t="s">
        <v>12</v>
      </c>
      <c r="E12562" s="72" t="s">
        <v>181</v>
      </c>
      <c r="F12562" s="73">
        <v>-443</v>
      </c>
      <c r="G12562" s="72" t="s">
        <v>14</v>
      </c>
      <c r="H12562" s="72" t="s">
        <v>15</v>
      </c>
      <c r="I12562" s="72" t="s">
        <v>16</v>
      </c>
      <c r="J12562" s="72" t="s">
        <v>18</v>
      </c>
      <c r="K12562" s="72" t="s">
        <v>303</v>
      </c>
      <c r="L12562" s="72" t="s">
        <v>304</v>
      </c>
      <c r="M12562" s="72"/>
    </row>
    <row r="12563" spans="2:13" x14ac:dyDescent="0.25">
      <c r="B12563" s="72" t="s">
        <v>143</v>
      </c>
      <c r="C12563" s="72" t="s">
        <v>144</v>
      </c>
      <c r="D12563" s="72" t="s">
        <v>12</v>
      </c>
      <c r="E12563" s="72" t="s">
        <v>177</v>
      </c>
      <c r="F12563" s="73">
        <v>534593</v>
      </c>
      <c r="G12563" s="72" t="s">
        <v>14</v>
      </c>
      <c r="H12563" s="72" t="s">
        <v>15</v>
      </c>
      <c r="I12563" s="72" t="s">
        <v>16</v>
      </c>
      <c r="J12563" s="72" t="s">
        <v>18</v>
      </c>
      <c r="K12563" s="72" t="s">
        <v>205</v>
      </c>
      <c r="L12563" s="72" t="s">
        <v>401</v>
      </c>
      <c r="M12563" s="72"/>
    </row>
    <row r="12564" spans="2:13" x14ac:dyDescent="0.25">
      <c r="B12564" s="72" t="s">
        <v>143</v>
      </c>
      <c r="C12564" s="72" t="s">
        <v>144</v>
      </c>
      <c r="D12564" s="72" t="s">
        <v>12</v>
      </c>
      <c r="E12564" s="72" t="s">
        <v>145</v>
      </c>
      <c r="F12564" s="73">
        <v>-14400</v>
      </c>
      <c r="G12564" s="72" t="s">
        <v>14</v>
      </c>
      <c r="H12564" s="72" t="s">
        <v>15</v>
      </c>
      <c r="I12564" s="72" t="s">
        <v>16</v>
      </c>
      <c r="J12564" s="72" t="s">
        <v>18</v>
      </c>
      <c r="K12564" s="72" t="s">
        <v>161</v>
      </c>
      <c r="L12564" s="72" t="s">
        <v>211</v>
      </c>
      <c r="M12564" s="72"/>
    </row>
    <row r="12565" spans="2:13" x14ac:dyDescent="0.25">
      <c r="B12565" s="72" t="s">
        <v>143</v>
      </c>
      <c r="C12565" s="72" t="s">
        <v>144</v>
      </c>
      <c r="D12565" s="72" t="s">
        <v>12</v>
      </c>
      <c r="E12565" s="72" t="s">
        <v>149</v>
      </c>
      <c r="F12565" s="73">
        <v>41079949</v>
      </c>
      <c r="G12565" s="72" t="s">
        <v>14</v>
      </c>
      <c r="H12565" s="72" t="s">
        <v>155</v>
      </c>
      <c r="I12565" s="72" t="s">
        <v>16</v>
      </c>
      <c r="J12565" s="72" t="s">
        <v>18</v>
      </c>
      <c r="K12565" s="72" t="s">
        <v>33</v>
      </c>
      <c r="L12565" s="72" t="s">
        <v>544</v>
      </c>
      <c r="M12565" s="72" t="s">
        <v>151</v>
      </c>
    </row>
    <row r="12566" spans="2:13" x14ac:dyDescent="0.25">
      <c r="B12566" s="72" t="s">
        <v>143</v>
      </c>
      <c r="C12566" s="72" t="s">
        <v>144</v>
      </c>
      <c r="D12566" s="72" t="s">
        <v>12</v>
      </c>
      <c r="E12566" s="72" t="s">
        <v>175</v>
      </c>
      <c r="F12566" s="73">
        <v>-65486</v>
      </c>
      <c r="G12566" s="72" t="s">
        <v>14</v>
      </c>
      <c r="H12566" s="72" t="s">
        <v>15</v>
      </c>
      <c r="I12566" s="72" t="s">
        <v>16</v>
      </c>
      <c r="J12566" s="72" t="s">
        <v>18</v>
      </c>
      <c r="K12566" s="72" t="s">
        <v>147</v>
      </c>
      <c r="L12566" s="72" t="s">
        <v>437</v>
      </c>
      <c r="M12566" s="72"/>
    </row>
    <row r="12567" spans="2:13" x14ac:dyDescent="0.25">
      <c r="B12567" s="72" t="s">
        <v>143</v>
      </c>
      <c r="C12567" s="72" t="s">
        <v>144</v>
      </c>
      <c r="D12567" s="72" t="s">
        <v>12</v>
      </c>
      <c r="E12567" s="72" t="s">
        <v>237</v>
      </c>
      <c r="F12567" s="73">
        <v>478465</v>
      </c>
      <c r="G12567" s="72" t="s">
        <v>14</v>
      </c>
      <c r="H12567" s="72" t="s">
        <v>15</v>
      </c>
      <c r="I12567" s="72" t="s">
        <v>136</v>
      </c>
      <c r="J12567" s="72" t="s">
        <v>18</v>
      </c>
      <c r="K12567" s="72" t="s">
        <v>21</v>
      </c>
      <c r="L12567" s="72" t="s">
        <v>22</v>
      </c>
      <c r="M12567" s="72" t="s">
        <v>151</v>
      </c>
    </row>
    <row r="12568" spans="2:13" x14ac:dyDescent="0.25">
      <c r="B12568" s="72" t="s">
        <v>143</v>
      </c>
      <c r="C12568" s="72" t="s">
        <v>144</v>
      </c>
      <c r="D12568" s="72" t="s">
        <v>12</v>
      </c>
      <c r="E12568" s="72" t="s">
        <v>237</v>
      </c>
      <c r="F12568" s="73">
        <v>167212</v>
      </c>
      <c r="G12568" s="72" t="s">
        <v>14</v>
      </c>
      <c r="H12568" s="72" t="s">
        <v>15</v>
      </c>
      <c r="I12568" s="72" t="s">
        <v>16</v>
      </c>
      <c r="J12568" s="72" t="s">
        <v>18</v>
      </c>
      <c r="K12568" s="72" t="s">
        <v>147</v>
      </c>
      <c r="L12568" s="72" t="s">
        <v>389</v>
      </c>
      <c r="M12568" s="72" t="s">
        <v>186</v>
      </c>
    </row>
    <row r="12569" spans="2:13" x14ac:dyDescent="0.25">
      <c r="B12569" s="72" t="s">
        <v>143</v>
      </c>
      <c r="C12569" s="72" t="s">
        <v>144</v>
      </c>
      <c r="D12569" s="72" t="s">
        <v>12</v>
      </c>
      <c r="E12569" s="72" t="s">
        <v>282</v>
      </c>
      <c r="F12569" s="73">
        <v>-103</v>
      </c>
      <c r="G12569" s="72" t="s">
        <v>14</v>
      </c>
      <c r="H12569" s="72" t="s">
        <v>155</v>
      </c>
      <c r="I12569" s="72" t="s">
        <v>16</v>
      </c>
      <c r="J12569" s="72" t="s">
        <v>18</v>
      </c>
      <c r="K12569" s="72" t="s">
        <v>267</v>
      </c>
      <c r="L12569" s="72" t="s">
        <v>381</v>
      </c>
      <c r="M12569" s="72"/>
    </row>
    <row r="12570" spans="2:13" x14ac:dyDescent="0.25">
      <c r="B12570" s="72" t="s">
        <v>143</v>
      </c>
      <c r="C12570" s="72" t="s">
        <v>144</v>
      </c>
      <c r="D12570" s="72" t="s">
        <v>12</v>
      </c>
      <c r="E12570" s="72" t="s">
        <v>199</v>
      </c>
      <c r="F12570" s="73">
        <v>6119</v>
      </c>
      <c r="G12570" s="72" t="s">
        <v>14</v>
      </c>
      <c r="H12570" s="72" t="s">
        <v>15</v>
      </c>
      <c r="I12570" s="72" t="s">
        <v>16</v>
      </c>
      <c r="J12570" s="72" t="s">
        <v>18</v>
      </c>
      <c r="K12570" s="72" t="s">
        <v>33</v>
      </c>
      <c r="L12570" s="72" t="s">
        <v>497</v>
      </c>
      <c r="M12570" s="72"/>
    </row>
    <row r="12571" spans="2:13" x14ac:dyDescent="0.25">
      <c r="B12571" s="72" t="s">
        <v>143</v>
      </c>
      <c r="C12571" s="72" t="s">
        <v>144</v>
      </c>
      <c r="D12571" s="72" t="s">
        <v>12</v>
      </c>
      <c r="E12571" s="72" t="s">
        <v>501</v>
      </c>
      <c r="F12571" s="73">
        <v>2046</v>
      </c>
      <c r="G12571" s="72" t="s">
        <v>14</v>
      </c>
      <c r="H12571" s="72" t="s">
        <v>15</v>
      </c>
      <c r="I12571" s="72" t="s">
        <v>16</v>
      </c>
      <c r="J12571" s="72" t="s">
        <v>18</v>
      </c>
      <c r="K12571" s="72" t="s">
        <v>21</v>
      </c>
      <c r="L12571" s="72" t="s">
        <v>645</v>
      </c>
      <c r="M12571" s="72"/>
    </row>
    <row r="12572" spans="2:13" x14ac:dyDescent="0.25">
      <c r="B12572" s="72" t="s">
        <v>143</v>
      </c>
      <c r="C12572" s="72" t="s">
        <v>144</v>
      </c>
      <c r="D12572" s="72" t="s">
        <v>12</v>
      </c>
      <c r="E12572" s="72" t="s">
        <v>280</v>
      </c>
      <c r="F12572" s="73">
        <v>10142</v>
      </c>
      <c r="G12572" s="72" t="s">
        <v>14</v>
      </c>
      <c r="H12572" s="72" t="s">
        <v>15</v>
      </c>
      <c r="I12572" s="72" t="s">
        <v>16</v>
      </c>
      <c r="J12572" s="72" t="s">
        <v>18</v>
      </c>
      <c r="K12572" s="72" t="s">
        <v>147</v>
      </c>
      <c r="L12572" s="72" t="s">
        <v>657</v>
      </c>
      <c r="M12572" s="72" t="s">
        <v>159</v>
      </c>
    </row>
    <row r="12573" spans="2:13" x14ac:dyDescent="0.25">
      <c r="B12573" s="72" t="s">
        <v>143</v>
      </c>
      <c r="C12573" s="72" t="s">
        <v>144</v>
      </c>
      <c r="D12573" s="72" t="s">
        <v>12</v>
      </c>
      <c r="E12573" s="72" t="s">
        <v>237</v>
      </c>
      <c r="F12573" s="73">
        <v>68510</v>
      </c>
      <c r="G12573" s="72" t="s">
        <v>14</v>
      </c>
      <c r="H12573" s="72" t="s">
        <v>155</v>
      </c>
      <c r="I12573" s="72" t="s">
        <v>16</v>
      </c>
      <c r="J12573" s="72" t="s">
        <v>18</v>
      </c>
      <c r="K12573" s="72" t="s">
        <v>33</v>
      </c>
      <c r="L12573" s="72" t="s">
        <v>649</v>
      </c>
      <c r="M12573" s="72" t="s">
        <v>163</v>
      </c>
    </row>
    <row r="12574" spans="2:13" x14ac:dyDescent="0.25">
      <c r="B12574" s="72" t="s">
        <v>143</v>
      </c>
      <c r="C12574" s="72" t="s">
        <v>144</v>
      </c>
      <c r="D12574" s="72" t="s">
        <v>12</v>
      </c>
      <c r="E12574" s="72" t="s">
        <v>157</v>
      </c>
      <c r="F12574" s="73">
        <v>323146</v>
      </c>
      <c r="G12574" s="72" t="s">
        <v>14</v>
      </c>
      <c r="H12574" s="72" t="s">
        <v>155</v>
      </c>
      <c r="I12574" s="72" t="s">
        <v>16</v>
      </c>
      <c r="J12574" s="72" t="s">
        <v>18</v>
      </c>
      <c r="K12574" s="72" t="s">
        <v>33</v>
      </c>
      <c r="L12574" s="72" t="s">
        <v>497</v>
      </c>
      <c r="M12574" s="72" t="s">
        <v>203</v>
      </c>
    </row>
    <row r="12575" spans="2:13" x14ac:dyDescent="0.25">
      <c r="B12575" s="72" t="s">
        <v>143</v>
      </c>
      <c r="C12575" s="72" t="s">
        <v>144</v>
      </c>
      <c r="D12575" s="72" t="s">
        <v>12</v>
      </c>
      <c r="E12575" s="72" t="s">
        <v>242</v>
      </c>
      <c r="F12575" s="73">
        <v>-10062</v>
      </c>
      <c r="G12575" s="72" t="s">
        <v>14</v>
      </c>
      <c r="H12575" s="72" t="s">
        <v>15</v>
      </c>
      <c r="I12575" s="72" t="s">
        <v>16</v>
      </c>
      <c r="J12575" s="72" t="s">
        <v>18</v>
      </c>
      <c r="K12575" s="72" t="s">
        <v>33</v>
      </c>
      <c r="L12575" s="72" t="s">
        <v>650</v>
      </c>
      <c r="M12575" s="72"/>
    </row>
    <row r="12576" spans="2:13" x14ac:dyDescent="0.25">
      <c r="B12576" s="72" t="s">
        <v>143</v>
      </c>
      <c r="C12576" s="72" t="s">
        <v>144</v>
      </c>
      <c r="D12576" s="72" t="s">
        <v>12</v>
      </c>
      <c r="E12576" s="72" t="s">
        <v>227</v>
      </c>
      <c r="F12576" s="73">
        <v>22754</v>
      </c>
      <c r="G12576" s="72" t="s">
        <v>14</v>
      </c>
      <c r="H12576" s="72" t="s">
        <v>15</v>
      </c>
      <c r="I12576" s="72" t="s">
        <v>16</v>
      </c>
      <c r="J12576" s="72" t="s">
        <v>18</v>
      </c>
      <c r="K12576" s="72" t="s">
        <v>214</v>
      </c>
      <c r="L12576" s="72" t="s">
        <v>640</v>
      </c>
      <c r="M12576" s="72" t="s">
        <v>186</v>
      </c>
    </row>
    <row r="12577" spans="2:13" x14ac:dyDescent="0.25">
      <c r="B12577" s="72" t="s">
        <v>143</v>
      </c>
      <c r="C12577" s="72" t="s">
        <v>144</v>
      </c>
      <c r="D12577" s="72" t="s">
        <v>12</v>
      </c>
      <c r="E12577" s="72" t="s">
        <v>242</v>
      </c>
      <c r="F12577" s="73">
        <v>-1647</v>
      </c>
      <c r="G12577" s="72" t="s">
        <v>14</v>
      </c>
      <c r="H12577" s="72" t="s">
        <v>15</v>
      </c>
      <c r="I12577" s="72" t="s">
        <v>16</v>
      </c>
      <c r="J12577" s="72" t="s">
        <v>18</v>
      </c>
      <c r="K12577" s="72" t="s">
        <v>165</v>
      </c>
      <c r="L12577" s="72" t="s">
        <v>610</v>
      </c>
      <c r="M12577" s="72"/>
    </row>
    <row r="12578" spans="2:13" x14ac:dyDescent="0.25">
      <c r="B12578" s="72" t="s">
        <v>143</v>
      </c>
      <c r="C12578" s="72" t="s">
        <v>144</v>
      </c>
      <c r="D12578" s="72" t="s">
        <v>12</v>
      </c>
      <c r="E12578" s="72" t="s">
        <v>349</v>
      </c>
      <c r="F12578" s="73">
        <v>17706</v>
      </c>
      <c r="G12578" s="72" t="s">
        <v>14</v>
      </c>
      <c r="H12578" s="72" t="s">
        <v>15</v>
      </c>
      <c r="I12578" s="72" t="s">
        <v>16</v>
      </c>
      <c r="J12578" s="72" t="s">
        <v>18</v>
      </c>
      <c r="K12578" s="72" t="s">
        <v>214</v>
      </c>
      <c r="L12578" s="72" t="s">
        <v>560</v>
      </c>
      <c r="M12578" s="72" t="s">
        <v>159</v>
      </c>
    </row>
    <row r="12579" spans="2:13" x14ac:dyDescent="0.25">
      <c r="B12579" s="72" t="s">
        <v>143</v>
      </c>
      <c r="C12579" s="72" t="s">
        <v>144</v>
      </c>
      <c r="D12579" s="72" t="s">
        <v>12</v>
      </c>
      <c r="E12579" s="72" t="s">
        <v>197</v>
      </c>
      <c r="F12579" s="73">
        <v>95009</v>
      </c>
      <c r="G12579" s="72" t="s">
        <v>14</v>
      </c>
      <c r="H12579" s="72" t="s">
        <v>15</v>
      </c>
      <c r="I12579" s="72" t="s">
        <v>16</v>
      </c>
      <c r="J12579" s="72" t="s">
        <v>18</v>
      </c>
      <c r="K12579" s="72" t="s">
        <v>257</v>
      </c>
      <c r="L12579" s="72" t="s">
        <v>806</v>
      </c>
      <c r="M12579" s="72" t="s">
        <v>163</v>
      </c>
    </row>
    <row r="12580" spans="2:13" x14ac:dyDescent="0.25">
      <c r="B12580" s="72" t="s">
        <v>143</v>
      </c>
      <c r="C12580" s="72" t="s">
        <v>144</v>
      </c>
      <c r="D12580" s="72" t="s">
        <v>12</v>
      </c>
      <c r="E12580" s="72" t="s">
        <v>145</v>
      </c>
      <c r="F12580" s="73">
        <v>-19836</v>
      </c>
      <c r="G12580" s="72" t="s">
        <v>14</v>
      </c>
      <c r="H12580" s="72" t="s">
        <v>155</v>
      </c>
      <c r="I12580" s="72" t="s">
        <v>16</v>
      </c>
      <c r="J12580" s="72" t="s">
        <v>18</v>
      </c>
      <c r="K12580" s="72" t="s">
        <v>33</v>
      </c>
      <c r="L12580" s="72" t="s">
        <v>491</v>
      </c>
      <c r="M12580" s="72"/>
    </row>
    <row r="12581" spans="2:13" x14ac:dyDescent="0.25">
      <c r="B12581" s="72" t="s">
        <v>143</v>
      </c>
      <c r="C12581" s="72" t="s">
        <v>144</v>
      </c>
      <c r="D12581" s="72" t="s">
        <v>12</v>
      </c>
      <c r="E12581" s="72" t="s">
        <v>154</v>
      </c>
      <c r="F12581" s="73">
        <v>-10435</v>
      </c>
      <c r="G12581" s="72" t="s">
        <v>14</v>
      </c>
      <c r="H12581" s="72" t="s">
        <v>155</v>
      </c>
      <c r="I12581" s="72" t="s">
        <v>16</v>
      </c>
      <c r="J12581" s="72" t="s">
        <v>18</v>
      </c>
      <c r="K12581" s="72" t="s">
        <v>33</v>
      </c>
      <c r="L12581" s="72" t="s">
        <v>231</v>
      </c>
      <c r="M12581" s="72"/>
    </row>
    <row r="12582" spans="2:13" x14ac:dyDescent="0.25">
      <c r="B12582" s="72" t="s">
        <v>143</v>
      </c>
      <c r="C12582" s="72" t="s">
        <v>144</v>
      </c>
      <c r="D12582" s="72" t="s">
        <v>12</v>
      </c>
      <c r="E12582" s="72" t="s">
        <v>181</v>
      </c>
      <c r="F12582" s="73">
        <v>-456</v>
      </c>
      <c r="G12582" s="72" t="s">
        <v>14</v>
      </c>
      <c r="H12582" s="72" t="s">
        <v>155</v>
      </c>
      <c r="I12582" s="72" t="s">
        <v>16</v>
      </c>
      <c r="J12582" s="72" t="s">
        <v>18</v>
      </c>
      <c r="K12582" s="72" t="s">
        <v>33</v>
      </c>
      <c r="L12582" s="72" t="s">
        <v>403</v>
      </c>
      <c r="M12582" s="72"/>
    </row>
    <row r="12583" spans="2:13" x14ac:dyDescent="0.25">
      <c r="B12583" s="72" t="s">
        <v>143</v>
      </c>
      <c r="C12583" s="72" t="s">
        <v>144</v>
      </c>
      <c r="D12583" s="72" t="s">
        <v>12</v>
      </c>
      <c r="E12583" s="72" t="s">
        <v>229</v>
      </c>
      <c r="F12583" s="73">
        <v>-635</v>
      </c>
      <c r="G12583" s="72" t="s">
        <v>14</v>
      </c>
      <c r="H12583" s="72" t="s">
        <v>155</v>
      </c>
      <c r="I12583" s="72" t="s">
        <v>16</v>
      </c>
      <c r="J12583" s="72" t="s">
        <v>18</v>
      </c>
      <c r="K12583" s="72" t="s">
        <v>33</v>
      </c>
      <c r="L12583" s="72" t="s">
        <v>480</v>
      </c>
      <c r="M12583" s="72"/>
    </row>
    <row r="12584" spans="2:13" x14ac:dyDescent="0.25">
      <c r="B12584" s="72" t="s">
        <v>143</v>
      </c>
      <c r="C12584" s="72" t="s">
        <v>144</v>
      </c>
      <c r="D12584" s="72" t="s">
        <v>12</v>
      </c>
      <c r="E12584" s="72" t="s">
        <v>138</v>
      </c>
      <c r="F12584" s="73">
        <v>40381801</v>
      </c>
      <c r="G12584" s="72" t="s">
        <v>14</v>
      </c>
      <c r="H12584" s="72" t="s">
        <v>15</v>
      </c>
      <c r="I12584" s="72" t="s">
        <v>16</v>
      </c>
      <c r="J12584" s="72" t="s">
        <v>18</v>
      </c>
      <c r="K12584" s="72"/>
      <c r="L12584" s="72"/>
      <c r="M12584" s="72"/>
    </row>
    <row r="12585" spans="2:13" x14ac:dyDescent="0.25">
      <c r="B12585" s="72" t="s">
        <v>143</v>
      </c>
      <c r="C12585" s="72" t="s">
        <v>144</v>
      </c>
      <c r="D12585" s="72" t="s">
        <v>12</v>
      </c>
      <c r="E12585" s="72" t="s">
        <v>26</v>
      </c>
      <c r="F12585" s="73">
        <v>11163168</v>
      </c>
      <c r="G12585" s="72" t="s">
        <v>14</v>
      </c>
      <c r="H12585" s="72" t="s">
        <v>15</v>
      </c>
      <c r="I12585" s="72" t="s">
        <v>16</v>
      </c>
      <c r="J12585" s="72" t="s">
        <v>18</v>
      </c>
      <c r="K12585" s="72" t="s">
        <v>24</v>
      </c>
      <c r="L12585" s="72" t="s">
        <v>41</v>
      </c>
      <c r="M12585" s="72"/>
    </row>
    <row r="12586" spans="2:13" x14ac:dyDescent="0.25">
      <c r="B12586" s="72" t="s">
        <v>143</v>
      </c>
      <c r="C12586" s="72" t="s">
        <v>893</v>
      </c>
      <c r="D12586" s="72" t="s">
        <v>12</v>
      </c>
      <c r="E12586" s="72" t="s">
        <v>20</v>
      </c>
      <c r="F12586" s="73">
        <v>99962303</v>
      </c>
      <c r="G12586" s="72" t="s">
        <v>14</v>
      </c>
      <c r="H12586" s="72" t="s">
        <v>15</v>
      </c>
      <c r="I12586" s="72" t="s">
        <v>16</v>
      </c>
      <c r="J12586" s="72" t="s">
        <v>18</v>
      </c>
      <c r="K12586" s="72" t="s">
        <v>21</v>
      </c>
      <c r="L12586" s="72" t="s">
        <v>22</v>
      </c>
      <c r="M12586" s="72"/>
    </row>
    <row r="12587" spans="2:13" x14ac:dyDescent="0.25">
      <c r="B12587" s="72" t="s">
        <v>143</v>
      </c>
      <c r="C12587" s="72" t="s">
        <v>144</v>
      </c>
      <c r="D12587" s="72" t="s">
        <v>12</v>
      </c>
      <c r="E12587" s="72" t="s">
        <v>26</v>
      </c>
      <c r="F12587" s="73">
        <v>799900</v>
      </c>
      <c r="G12587" s="72" t="s">
        <v>14</v>
      </c>
      <c r="H12587" s="72" t="s">
        <v>15</v>
      </c>
      <c r="I12587" s="72" t="s">
        <v>16</v>
      </c>
      <c r="J12587" s="72" t="s">
        <v>18</v>
      </c>
      <c r="K12587" s="72" t="s">
        <v>24</v>
      </c>
      <c r="L12587" s="72" t="s">
        <v>40</v>
      </c>
      <c r="M12587" s="72"/>
    </row>
    <row r="12588" spans="2:13" x14ac:dyDescent="0.25">
      <c r="B12588" s="72" t="s">
        <v>143</v>
      </c>
      <c r="C12588" s="72" t="s">
        <v>893</v>
      </c>
      <c r="D12588" s="72" t="s">
        <v>12</v>
      </c>
      <c r="E12588" s="72" t="s">
        <v>29</v>
      </c>
      <c r="F12588" s="73">
        <v>-11000000</v>
      </c>
      <c r="G12588" s="72" t="s">
        <v>14</v>
      </c>
      <c r="H12588" s="72" t="s">
        <v>15</v>
      </c>
      <c r="I12588" s="72" t="s">
        <v>16</v>
      </c>
      <c r="J12588" s="72" t="s">
        <v>18</v>
      </c>
      <c r="K12588" s="72" t="s">
        <v>21</v>
      </c>
      <c r="L12588" s="72" t="s">
        <v>22</v>
      </c>
      <c r="M12588" s="72"/>
    </row>
    <row r="12589" spans="2:13" x14ac:dyDescent="0.25">
      <c r="B12589" s="72" t="s">
        <v>143</v>
      </c>
      <c r="C12589" s="72" t="s">
        <v>144</v>
      </c>
      <c r="D12589" s="72" t="s">
        <v>12</v>
      </c>
      <c r="E12589" s="72" t="s">
        <v>135</v>
      </c>
      <c r="F12589" s="73">
        <v>-69183</v>
      </c>
      <c r="G12589" s="72" t="s">
        <v>14</v>
      </c>
      <c r="H12589" s="72" t="s">
        <v>15</v>
      </c>
      <c r="I12589" s="72" t="s">
        <v>136</v>
      </c>
      <c r="J12589" s="72" t="s">
        <v>18</v>
      </c>
      <c r="K12589" s="72"/>
      <c r="L12589" s="72"/>
      <c r="M12589" s="72"/>
    </row>
    <row r="12590" spans="2:13" x14ac:dyDescent="0.25">
      <c r="B12590" s="72" t="s">
        <v>143</v>
      </c>
      <c r="C12590" s="72" t="s">
        <v>144</v>
      </c>
      <c r="D12590" s="72" t="s">
        <v>12</v>
      </c>
      <c r="E12590" s="72" t="s">
        <v>135</v>
      </c>
      <c r="F12590" s="73">
        <v>-21085073</v>
      </c>
      <c r="G12590" s="72" t="s">
        <v>14</v>
      </c>
      <c r="H12590" s="72" t="s">
        <v>15</v>
      </c>
      <c r="I12590" s="72" t="s">
        <v>16</v>
      </c>
      <c r="J12590" s="72" t="s">
        <v>18</v>
      </c>
      <c r="K12590" s="72"/>
      <c r="L12590" s="72"/>
      <c r="M12590" s="72"/>
    </row>
    <row r="12591" spans="2:13" x14ac:dyDescent="0.25">
      <c r="B12591" s="72" t="s">
        <v>143</v>
      </c>
      <c r="C12591" s="72" t="s">
        <v>894</v>
      </c>
      <c r="D12591" s="72" t="s">
        <v>12</v>
      </c>
      <c r="E12591" s="72" t="s">
        <v>137</v>
      </c>
      <c r="F12591" s="73">
        <v>-1</v>
      </c>
      <c r="G12591" s="72" t="s">
        <v>14</v>
      </c>
      <c r="H12591" s="72" t="s">
        <v>15</v>
      </c>
      <c r="I12591" s="72" t="s">
        <v>16</v>
      </c>
      <c r="J12591" s="72" t="s">
        <v>17</v>
      </c>
      <c r="K12591" s="72"/>
      <c r="L12591" s="72"/>
      <c r="M12591" s="72"/>
    </row>
    <row r="12592" spans="2:13" x14ac:dyDescent="0.25">
      <c r="B12592" s="72" t="s">
        <v>143</v>
      </c>
      <c r="C12592" s="72" t="s">
        <v>144</v>
      </c>
      <c r="D12592" s="72" t="s">
        <v>12</v>
      </c>
      <c r="E12592" s="72" t="s">
        <v>23</v>
      </c>
      <c r="F12592" s="73">
        <v>22684</v>
      </c>
      <c r="G12592" s="72" t="s">
        <v>14</v>
      </c>
      <c r="H12592" s="72" t="s">
        <v>15</v>
      </c>
      <c r="I12592" s="72" t="s">
        <v>16</v>
      </c>
      <c r="J12592" s="72" t="s">
        <v>18</v>
      </c>
      <c r="K12592" s="72" t="s">
        <v>24</v>
      </c>
      <c r="L12592" s="72" t="s">
        <v>25</v>
      </c>
      <c r="M12592" s="72"/>
    </row>
    <row r="12593" spans="2:13" x14ac:dyDescent="0.25">
      <c r="B12593" s="72" t="s">
        <v>143</v>
      </c>
      <c r="C12593" s="72" t="s">
        <v>144</v>
      </c>
      <c r="D12593" s="72" t="s">
        <v>12</v>
      </c>
      <c r="E12593" s="72" t="s">
        <v>23</v>
      </c>
      <c r="F12593" s="73">
        <v>131176</v>
      </c>
      <c r="G12593" s="72" t="s">
        <v>14</v>
      </c>
      <c r="H12593" s="72" t="s">
        <v>15</v>
      </c>
      <c r="I12593" s="72" t="s">
        <v>16</v>
      </c>
      <c r="J12593" s="72" t="s">
        <v>17</v>
      </c>
      <c r="K12593" s="72" t="s">
        <v>27</v>
      </c>
      <c r="L12593" s="72" t="s">
        <v>28</v>
      </c>
      <c r="M12593" s="72"/>
    </row>
    <row r="12594" spans="2:13" x14ac:dyDescent="0.25">
      <c r="B12594" s="72" t="s">
        <v>143</v>
      </c>
      <c r="C12594" s="72" t="s">
        <v>144</v>
      </c>
      <c r="D12594" s="72" t="s">
        <v>12</v>
      </c>
      <c r="E12594" s="72" t="s">
        <v>26</v>
      </c>
      <c r="F12594" s="73">
        <v>5122764</v>
      </c>
      <c r="G12594" s="72" t="s">
        <v>14</v>
      </c>
      <c r="H12594" s="72" t="s">
        <v>15</v>
      </c>
      <c r="I12594" s="72" t="s">
        <v>16</v>
      </c>
      <c r="J12594" s="72" t="s">
        <v>18</v>
      </c>
      <c r="K12594" s="72"/>
      <c r="L12594" s="72"/>
      <c r="M12594" s="72"/>
    </row>
    <row r="12595" spans="2:13" x14ac:dyDescent="0.25">
      <c r="B12595" s="72" t="s">
        <v>143</v>
      </c>
      <c r="C12595" s="72" t="s">
        <v>774</v>
      </c>
      <c r="D12595" s="72" t="s">
        <v>12</v>
      </c>
      <c r="E12595" s="72" t="s">
        <v>13</v>
      </c>
      <c r="F12595" s="73">
        <v>7932813</v>
      </c>
      <c r="G12595" s="72" t="s">
        <v>14</v>
      </c>
      <c r="H12595" s="72" t="s">
        <v>15</v>
      </c>
      <c r="I12595" s="72" t="s">
        <v>16</v>
      </c>
      <c r="J12595" s="72" t="s">
        <v>18</v>
      </c>
      <c r="K12595" s="72"/>
      <c r="L12595" s="72"/>
      <c r="M12595" s="72"/>
    </row>
    <row r="12596" spans="2:13" x14ac:dyDescent="0.25">
      <c r="B12596" s="72" t="s">
        <v>143</v>
      </c>
      <c r="C12596" s="72" t="s">
        <v>895</v>
      </c>
      <c r="D12596" s="72" t="s">
        <v>12</v>
      </c>
      <c r="E12596" s="72" t="s">
        <v>13</v>
      </c>
      <c r="F12596" s="73">
        <v>88691496</v>
      </c>
      <c r="G12596" s="72" t="s">
        <v>14</v>
      </c>
      <c r="H12596" s="72" t="s">
        <v>15</v>
      </c>
      <c r="I12596" s="72" t="s">
        <v>16</v>
      </c>
      <c r="J12596" s="72" t="s">
        <v>18</v>
      </c>
      <c r="K12596" s="72"/>
      <c r="L12596" s="72"/>
      <c r="M12596" s="72"/>
    </row>
    <row r="12597" spans="2:13" x14ac:dyDescent="0.25">
      <c r="B12597" s="72" t="s">
        <v>143</v>
      </c>
      <c r="C12597" s="72" t="s">
        <v>144</v>
      </c>
      <c r="D12597" s="72" t="s">
        <v>12</v>
      </c>
      <c r="E12597" s="72" t="s">
        <v>138</v>
      </c>
      <c r="F12597" s="73">
        <v>278361</v>
      </c>
      <c r="G12597" s="72" t="s">
        <v>14</v>
      </c>
      <c r="H12597" s="72" t="s">
        <v>15</v>
      </c>
      <c r="I12597" s="72" t="s">
        <v>136</v>
      </c>
      <c r="J12597" s="72" t="s">
        <v>18</v>
      </c>
      <c r="K12597" s="72"/>
      <c r="L12597" s="72"/>
      <c r="M12597" s="72"/>
    </row>
    <row r="12598" spans="2:13" x14ac:dyDescent="0.25">
      <c r="B12598" s="72" t="s">
        <v>143</v>
      </c>
      <c r="C12598" s="72" t="s">
        <v>144</v>
      </c>
      <c r="D12598" s="72" t="s">
        <v>12</v>
      </c>
      <c r="E12598" s="72" t="s">
        <v>30</v>
      </c>
      <c r="F12598" s="73">
        <v>171653011</v>
      </c>
      <c r="G12598" s="72" t="s">
        <v>14</v>
      </c>
      <c r="H12598" s="72" t="s">
        <v>15</v>
      </c>
      <c r="I12598" s="72" t="s">
        <v>16</v>
      </c>
      <c r="J12598" s="72" t="s">
        <v>18</v>
      </c>
      <c r="K12598" s="72"/>
      <c r="L12598" s="72"/>
      <c r="M12598" s="72"/>
    </row>
    <row r="12599" spans="2:13" x14ac:dyDescent="0.25">
      <c r="B12599" s="72" t="s">
        <v>143</v>
      </c>
      <c r="C12599" s="72" t="s">
        <v>894</v>
      </c>
      <c r="D12599" s="72" t="s">
        <v>12</v>
      </c>
      <c r="E12599" s="72" t="s">
        <v>13</v>
      </c>
      <c r="F12599" s="73">
        <v>450662960</v>
      </c>
      <c r="G12599" s="72" t="s">
        <v>14</v>
      </c>
      <c r="H12599" s="72" t="s">
        <v>15</v>
      </c>
      <c r="I12599" s="72" t="s">
        <v>16</v>
      </c>
      <c r="J12599" s="72" t="s">
        <v>17</v>
      </c>
      <c r="K12599" s="72"/>
      <c r="L12599" s="72"/>
      <c r="M12599" s="72"/>
    </row>
    <row r="12600" spans="2:13" x14ac:dyDescent="0.25">
      <c r="B12600" s="72" t="s">
        <v>143</v>
      </c>
      <c r="C12600" s="72" t="s">
        <v>896</v>
      </c>
      <c r="D12600" s="72" t="s">
        <v>12</v>
      </c>
      <c r="E12600" s="72" t="s">
        <v>13</v>
      </c>
      <c r="F12600" s="73">
        <v>49500</v>
      </c>
      <c r="G12600" s="72" t="s">
        <v>14</v>
      </c>
      <c r="H12600" s="72" t="s">
        <v>15</v>
      </c>
      <c r="I12600" s="72" t="s">
        <v>16</v>
      </c>
      <c r="J12600" s="72" t="s">
        <v>18</v>
      </c>
      <c r="K12600" s="72"/>
      <c r="L12600" s="72"/>
      <c r="M12600" s="72"/>
    </row>
    <row r="12601" spans="2:13" x14ac:dyDescent="0.25">
      <c r="B12601" s="72" t="s">
        <v>143</v>
      </c>
      <c r="C12601" s="72" t="s">
        <v>144</v>
      </c>
      <c r="D12601" s="72" t="s">
        <v>12</v>
      </c>
      <c r="E12601" s="72" t="s">
        <v>30</v>
      </c>
      <c r="F12601" s="73">
        <v>2493971</v>
      </c>
      <c r="G12601" s="72" t="s">
        <v>31</v>
      </c>
      <c r="H12601" s="72" t="s">
        <v>15</v>
      </c>
      <c r="I12601" s="72" t="s">
        <v>16</v>
      </c>
      <c r="J12601" s="72" t="s">
        <v>32</v>
      </c>
      <c r="K12601" s="72"/>
      <c r="L12601" s="72"/>
      <c r="M12601" s="72"/>
    </row>
    <row r="12602" spans="2:13" x14ac:dyDescent="0.25">
      <c r="B12602" s="72" t="s">
        <v>143</v>
      </c>
      <c r="C12602" s="72" t="s">
        <v>144</v>
      </c>
      <c r="D12602" s="72" t="s">
        <v>12</v>
      </c>
      <c r="E12602" s="72" t="s">
        <v>23</v>
      </c>
      <c r="F12602" s="73">
        <v>35578</v>
      </c>
      <c r="G12602" s="72" t="s">
        <v>14</v>
      </c>
      <c r="H12602" s="72" t="s">
        <v>15</v>
      </c>
      <c r="I12602" s="72" t="s">
        <v>16</v>
      </c>
      <c r="J12602" s="72" t="s">
        <v>18</v>
      </c>
      <c r="K12602" s="72" t="s">
        <v>33</v>
      </c>
      <c r="L12602" s="72" t="s">
        <v>34</v>
      </c>
      <c r="M12602" s="72"/>
    </row>
  </sheetData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M70"/>
  <sheetViews>
    <sheetView showGridLines="0" zoomScale="120" zoomScaleNormal="120" workbookViewId="0">
      <pane ySplit="4" topLeftCell="A5" activePane="bottomLeft" state="frozen"/>
      <selection pane="bottomLeft" activeCell="D17" sqref="D17"/>
    </sheetView>
  </sheetViews>
  <sheetFormatPr defaultColWidth="0" defaultRowHeight="14.45" customHeight="1" zeroHeight="1" x14ac:dyDescent="0.25"/>
  <cols>
    <col min="1" max="1" width="3.5703125" style="29" customWidth="1"/>
    <col min="2" max="2" width="3.85546875" style="29" customWidth="1"/>
    <col min="3" max="3" width="33.5703125" style="29" customWidth="1"/>
    <col min="4" max="4" width="15.5703125" style="29" customWidth="1"/>
    <col min="5" max="5" width="88.140625" style="29" customWidth="1"/>
    <col min="6" max="6" width="3.85546875" style="29" customWidth="1"/>
    <col min="7" max="7" width="3.5703125" style="29" customWidth="1"/>
    <col min="8" max="13" width="0" hidden="1" customWidth="1"/>
    <col min="14" max="16384" width="9.140625" hidden="1"/>
  </cols>
  <sheetData>
    <row r="1" spans="1:7" s="29" customFormat="1" ht="14.1" customHeight="1" x14ac:dyDescent="0.25">
      <c r="A1" s="28"/>
      <c r="B1" s="28"/>
      <c r="C1" s="28"/>
      <c r="D1" s="28"/>
      <c r="E1" s="28"/>
      <c r="F1" s="28"/>
      <c r="G1" s="28"/>
    </row>
    <row r="2" spans="1:7" s="29" customFormat="1" ht="14.1" customHeight="1" x14ac:dyDescent="0.25">
      <c r="A2" s="28"/>
      <c r="B2" s="28"/>
      <c r="C2" s="28"/>
      <c r="D2" s="28"/>
      <c r="E2" s="28"/>
      <c r="F2" s="28"/>
      <c r="G2" s="28"/>
    </row>
    <row r="3" spans="1:7" s="29" customFormat="1" ht="14.1" customHeight="1" x14ac:dyDescent="0.25">
      <c r="A3" s="28"/>
      <c r="B3" s="28"/>
      <c r="C3" s="28"/>
      <c r="D3" s="28"/>
      <c r="E3" s="28"/>
      <c r="F3" s="28"/>
      <c r="G3" s="28"/>
    </row>
    <row r="4" spans="1:7" s="29" customFormat="1" ht="3" customHeight="1" x14ac:dyDescent="0.25">
      <c r="A4" s="30"/>
      <c r="B4" s="30"/>
      <c r="C4" s="30"/>
      <c r="D4" s="30"/>
      <c r="E4" s="30"/>
      <c r="F4" s="30"/>
      <c r="G4" s="30"/>
    </row>
    <row r="5" spans="1:7" s="29" customFormat="1" ht="15" x14ac:dyDescent="0.25"/>
    <row r="6" spans="1:7" s="29" customFormat="1" ht="18.75" x14ac:dyDescent="0.25">
      <c r="B6" s="53" t="s">
        <v>897</v>
      </c>
      <c r="C6" s="31"/>
      <c r="D6" s="31"/>
      <c r="E6" s="31"/>
      <c r="F6" s="31"/>
    </row>
    <row r="7" spans="1:7" s="29" customFormat="1" ht="5.0999999999999996" customHeight="1" x14ac:dyDescent="0.25"/>
    <row r="8" spans="1:7" s="29" customFormat="1" ht="15" x14ac:dyDescent="0.2">
      <c r="B8" s="40"/>
      <c r="C8" s="40"/>
      <c r="D8" s="40"/>
      <c r="E8" s="40"/>
      <c r="F8" s="40"/>
    </row>
    <row r="9" spans="1:7" s="29" customFormat="1" ht="4.7" customHeight="1" x14ac:dyDescent="0.2">
      <c r="B9" s="40"/>
      <c r="C9" s="41"/>
      <c r="D9" s="41"/>
      <c r="E9" s="41"/>
      <c r="F9" s="42"/>
    </row>
    <row r="10" spans="1:7" s="29" customFormat="1" ht="15" x14ac:dyDescent="0.2">
      <c r="B10" s="40"/>
      <c r="C10" s="43" t="s">
        <v>898</v>
      </c>
      <c r="D10" s="44" t="s">
        <v>899</v>
      </c>
      <c r="E10" s="44" t="s">
        <v>900</v>
      </c>
      <c r="F10" s="40"/>
    </row>
    <row r="11" spans="1:7" s="29" customFormat="1" ht="5.0999999999999996" customHeight="1" x14ac:dyDescent="0.2">
      <c r="B11" s="40"/>
      <c r="C11" s="41"/>
      <c r="D11" s="41"/>
      <c r="E11" s="41"/>
      <c r="F11" s="40"/>
    </row>
    <row r="12" spans="1:7" s="29" customFormat="1" ht="14.45" customHeight="1" x14ac:dyDescent="0.2">
      <c r="B12" s="40"/>
      <c r="C12" s="212" t="s">
        <v>901</v>
      </c>
      <c r="D12" s="46" t="s">
        <v>902</v>
      </c>
      <c r="E12" s="49" t="s">
        <v>903</v>
      </c>
      <c r="F12" s="40"/>
    </row>
    <row r="13" spans="1:7" s="29" customFormat="1" ht="14.45" customHeight="1" x14ac:dyDescent="0.2">
      <c r="B13" s="40"/>
      <c r="C13" s="213"/>
      <c r="D13" s="47" t="s">
        <v>904</v>
      </c>
      <c r="E13" s="48" t="s">
        <v>905</v>
      </c>
      <c r="F13" s="40"/>
    </row>
    <row r="14" spans="1:7" s="29" customFormat="1" ht="14.45" customHeight="1" x14ac:dyDescent="0.2">
      <c r="B14" s="40"/>
      <c r="C14" s="213"/>
      <c r="D14" s="47" t="s">
        <v>906</v>
      </c>
      <c r="E14" s="48" t="s">
        <v>907</v>
      </c>
      <c r="F14" s="40"/>
    </row>
    <row r="15" spans="1:7" s="29" customFormat="1" ht="14.45" customHeight="1" x14ac:dyDescent="0.2">
      <c r="B15" s="40"/>
      <c r="C15" s="211"/>
      <c r="D15" s="47" t="s">
        <v>908</v>
      </c>
      <c r="E15" s="48" t="s">
        <v>909</v>
      </c>
      <c r="F15" s="40"/>
    </row>
    <row r="16" spans="1:7" s="29" customFormat="1" ht="14.45" customHeight="1" x14ac:dyDescent="0.2">
      <c r="B16" s="40"/>
      <c r="C16" s="210" t="s">
        <v>910</v>
      </c>
      <c r="D16" s="47" t="s">
        <v>911</v>
      </c>
      <c r="E16" s="48" t="s">
        <v>912</v>
      </c>
      <c r="F16" s="40"/>
    </row>
    <row r="17" spans="2:6" s="29" customFormat="1" ht="14.45" customHeight="1" x14ac:dyDescent="0.2">
      <c r="B17" s="40"/>
      <c r="C17" s="211"/>
      <c r="D17" s="47" t="s">
        <v>913</v>
      </c>
      <c r="E17" s="48" t="s">
        <v>914</v>
      </c>
      <c r="F17" s="40"/>
    </row>
    <row r="18" spans="2:6" s="29" customFormat="1" ht="14.45" customHeight="1" x14ac:dyDescent="0.2">
      <c r="B18" s="40"/>
      <c r="C18" s="210" t="s">
        <v>915</v>
      </c>
      <c r="D18" s="47" t="s">
        <v>916</v>
      </c>
      <c r="E18" s="48" t="s">
        <v>917</v>
      </c>
      <c r="F18" s="40"/>
    </row>
    <row r="19" spans="2:6" s="29" customFormat="1" ht="14.45" customHeight="1" x14ac:dyDescent="0.2">
      <c r="B19" s="40"/>
      <c r="C19" s="211"/>
      <c r="D19" s="47" t="s">
        <v>918</v>
      </c>
      <c r="E19" s="48" t="s">
        <v>919</v>
      </c>
      <c r="F19" s="40"/>
    </row>
    <row r="20" spans="2:6" s="29" customFormat="1" ht="14.45" customHeight="1" x14ac:dyDescent="0.2">
      <c r="B20" s="40"/>
      <c r="C20" s="210" t="s">
        <v>920</v>
      </c>
      <c r="D20" s="47" t="s">
        <v>921</v>
      </c>
      <c r="E20" s="48" t="s">
        <v>922</v>
      </c>
      <c r="F20" s="40"/>
    </row>
    <row r="21" spans="2:6" s="29" customFormat="1" ht="14.45" customHeight="1" x14ac:dyDescent="0.2">
      <c r="B21" s="40"/>
      <c r="C21" s="213"/>
      <c r="D21" s="47" t="s">
        <v>923</v>
      </c>
      <c r="E21" s="48" t="s">
        <v>924</v>
      </c>
      <c r="F21" s="40"/>
    </row>
    <row r="22" spans="2:6" s="29" customFormat="1" ht="14.45" customHeight="1" x14ac:dyDescent="0.2">
      <c r="B22" s="40"/>
      <c r="C22" s="211"/>
      <c r="D22" s="47" t="s">
        <v>925</v>
      </c>
      <c r="E22" s="48" t="s">
        <v>926</v>
      </c>
      <c r="F22" s="40"/>
    </row>
    <row r="23" spans="2:6" s="29" customFormat="1" ht="14.45" customHeight="1" x14ac:dyDescent="0.2">
      <c r="B23" s="40"/>
      <c r="C23" s="210" t="s">
        <v>927</v>
      </c>
      <c r="D23" s="47" t="s">
        <v>928</v>
      </c>
      <c r="E23" s="48" t="s">
        <v>929</v>
      </c>
      <c r="F23" s="40"/>
    </row>
    <row r="24" spans="2:6" s="29" customFormat="1" ht="14.45" customHeight="1" x14ac:dyDescent="0.2">
      <c r="B24" s="40"/>
      <c r="C24" s="211"/>
      <c r="D24" s="47" t="s">
        <v>930</v>
      </c>
      <c r="E24" s="48" t="s">
        <v>931</v>
      </c>
      <c r="F24" s="40"/>
    </row>
    <row r="25" spans="2:6" s="29" customFormat="1" ht="14.45" customHeight="1" x14ac:dyDescent="0.2">
      <c r="B25" s="40"/>
      <c r="C25" s="50" t="s">
        <v>932</v>
      </c>
      <c r="D25" s="50" t="s">
        <v>933</v>
      </c>
      <c r="E25" s="52" t="s">
        <v>934</v>
      </c>
      <c r="F25" s="40"/>
    </row>
    <row r="26" spans="2:6" ht="14.45" customHeight="1" x14ac:dyDescent="0.25">
      <c r="C26" s="210" t="s">
        <v>935</v>
      </c>
      <c r="D26" s="46" t="s">
        <v>936</v>
      </c>
      <c r="E26" s="49" t="s">
        <v>937</v>
      </c>
    </row>
    <row r="27" spans="2:6" ht="14.45" customHeight="1" x14ac:dyDescent="0.25">
      <c r="C27" s="213"/>
      <c r="D27" s="47" t="s">
        <v>938</v>
      </c>
      <c r="E27" s="48" t="s">
        <v>939</v>
      </c>
    </row>
    <row r="28" spans="2:6" ht="14.45" customHeight="1" x14ac:dyDescent="0.25">
      <c r="C28" s="213"/>
      <c r="D28" s="47" t="s">
        <v>940</v>
      </c>
      <c r="E28" s="48" t="s">
        <v>941</v>
      </c>
    </row>
    <row r="29" spans="2:6" ht="14.45" customHeight="1" x14ac:dyDescent="0.25">
      <c r="C29" s="213"/>
      <c r="D29" s="47" t="s">
        <v>110</v>
      </c>
      <c r="E29" s="48" t="s">
        <v>942</v>
      </c>
    </row>
    <row r="30" spans="2:6" ht="14.45" customHeight="1" x14ac:dyDescent="0.25">
      <c r="C30" s="213"/>
      <c r="D30" s="47" t="s">
        <v>943</v>
      </c>
      <c r="E30" s="48" t="s">
        <v>944</v>
      </c>
    </row>
    <row r="31" spans="2:6" ht="14.45" customHeight="1" x14ac:dyDescent="0.25">
      <c r="C31" s="213"/>
      <c r="D31" s="47" t="s">
        <v>945</v>
      </c>
      <c r="E31" s="48" t="s">
        <v>946</v>
      </c>
    </row>
    <row r="32" spans="2:6" ht="14.45" customHeight="1" x14ac:dyDescent="0.25">
      <c r="C32" s="211"/>
      <c r="D32" s="47" t="s">
        <v>947</v>
      </c>
      <c r="E32" s="48" t="s">
        <v>948</v>
      </c>
    </row>
    <row r="33" spans="2:9" ht="14.45" customHeight="1" x14ac:dyDescent="0.25">
      <c r="C33" s="210" t="s">
        <v>949</v>
      </c>
      <c r="D33" s="47" t="s">
        <v>155</v>
      </c>
      <c r="E33" s="48" t="s">
        <v>950</v>
      </c>
    </row>
    <row r="34" spans="2:9" ht="14.45" customHeight="1" x14ac:dyDescent="0.25">
      <c r="C34" s="211"/>
      <c r="D34" s="47" t="s">
        <v>15</v>
      </c>
      <c r="E34" s="48" t="s">
        <v>951</v>
      </c>
    </row>
    <row r="35" spans="2:9" ht="14.45" customHeight="1" x14ac:dyDescent="0.25">
      <c r="C35" s="210" t="s">
        <v>952</v>
      </c>
      <c r="D35" s="47" t="s">
        <v>136</v>
      </c>
      <c r="E35" s="48" t="s">
        <v>950</v>
      </c>
    </row>
    <row r="36" spans="2:9" ht="14.45" customHeight="1" x14ac:dyDescent="0.25">
      <c r="C36" s="211"/>
      <c r="D36" s="47" t="s">
        <v>16</v>
      </c>
      <c r="E36" s="48" t="s">
        <v>951</v>
      </c>
    </row>
    <row r="37" spans="2:9" ht="14.45" customHeight="1" x14ac:dyDescent="0.25"/>
    <row r="38" spans="2:9" s="29" customFormat="1" ht="18.75" x14ac:dyDescent="0.25">
      <c r="B38" s="53" t="s">
        <v>953</v>
      </c>
      <c r="C38" s="31"/>
      <c r="D38" s="31"/>
      <c r="E38" s="31"/>
      <c r="F38" s="31"/>
    </row>
    <row r="39" spans="2:9" s="29" customFormat="1" ht="5.0999999999999996" customHeight="1" x14ac:dyDescent="0.25"/>
    <row r="40" spans="2:9" ht="14.45" customHeight="1" x14ac:dyDescent="0.25"/>
    <row r="41" spans="2:9" ht="14.45" customHeight="1" x14ac:dyDescent="0.25">
      <c r="C41" s="45" t="s">
        <v>954</v>
      </c>
    </row>
    <row r="42" spans="2:9" s="29" customFormat="1" ht="4.7" customHeight="1" x14ac:dyDescent="0.2">
      <c r="C42" s="32"/>
      <c r="D42" s="33"/>
      <c r="E42" s="33"/>
      <c r="F42" s="34"/>
      <c r="H42" s="33"/>
      <c r="I42" s="34"/>
    </row>
    <row r="43" spans="2:9" s="29" customFormat="1" ht="15" x14ac:dyDescent="0.2">
      <c r="C43" s="54" t="s">
        <v>955</v>
      </c>
      <c r="D43" s="35"/>
      <c r="E43" s="35"/>
      <c r="F43" s="36"/>
      <c r="H43" s="35"/>
      <c r="I43" s="36"/>
    </row>
    <row r="44" spans="2:9" s="29" customFormat="1" ht="15" x14ac:dyDescent="0.2">
      <c r="C44" s="54" t="s">
        <v>956</v>
      </c>
      <c r="D44" s="35"/>
      <c r="E44" s="35"/>
      <c r="F44" s="36"/>
      <c r="H44" s="35"/>
      <c r="I44" s="36"/>
    </row>
    <row r="45" spans="2:9" s="29" customFormat="1" ht="15" x14ac:dyDescent="0.2">
      <c r="C45" s="54" t="s">
        <v>957</v>
      </c>
      <c r="D45" s="35"/>
      <c r="E45" s="35"/>
      <c r="F45" s="36"/>
      <c r="H45" s="35"/>
      <c r="I45" s="36"/>
    </row>
    <row r="46" spans="2:9" s="29" customFormat="1" ht="15" x14ac:dyDescent="0.2">
      <c r="C46" s="54" t="s">
        <v>958</v>
      </c>
      <c r="D46" s="35"/>
      <c r="E46" s="35"/>
      <c r="F46" s="36"/>
      <c r="H46" s="35"/>
      <c r="I46" s="36"/>
    </row>
    <row r="47" spans="2:9" s="29" customFormat="1" ht="15" x14ac:dyDescent="0.2">
      <c r="C47" s="54" t="s">
        <v>959</v>
      </c>
      <c r="D47" s="35"/>
      <c r="E47" s="35"/>
      <c r="F47" s="36"/>
      <c r="H47" s="35"/>
      <c r="I47" s="36"/>
    </row>
    <row r="48" spans="2:9" s="29" customFormat="1" ht="4.7" customHeight="1" x14ac:dyDescent="0.2">
      <c r="C48" s="37"/>
      <c r="D48" s="38"/>
      <c r="E48" s="38"/>
      <c r="F48" s="39"/>
      <c r="H48" s="38"/>
      <c r="I48" s="39"/>
    </row>
    <row r="49" spans="3:7" ht="14.45" customHeight="1" x14ac:dyDescent="0.25">
      <c r="F49"/>
      <c r="G49"/>
    </row>
    <row r="50" spans="3:7" ht="14.45" customHeight="1" x14ac:dyDescent="0.25">
      <c r="C50" s="45" t="s">
        <v>960</v>
      </c>
    </row>
    <row r="51" spans="3:7" ht="4.7" customHeight="1" x14ac:dyDescent="0.25">
      <c r="C51" s="32"/>
      <c r="D51" s="33"/>
      <c r="E51" s="33"/>
      <c r="F51" s="34"/>
    </row>
    <row r="52" spans="3:7" ht="14.45" customHeight="1" x14ac:dyDescent="0.25">
      <c r="C52" s="54" t="s">
        <v>961</v>
      </c>
      <c r="D52" s="35"/>
      <c r="E52" s="35"/>
      <c r="F52" s="36"/>
    </row>
    <row r="53" spans="3:7" ht="14.45" customHeight="1" x14ac:dyDescent="0.25">
      <c r="C53" s="54" t="s">
        <v>962</v>
      </c>
      <c r="D53" s="35"/>
      <c r="E53" s="35"/>
      <c r="F53" s="36"/>
    </row>
    <row r="54" spans="3:7" ht="4.7" customHeight="1" x14ac:dyDescent="0.25">
      <c r="C54" s="37"/>
      <c r="D54" s="38"/>
      <c r="E54" s="38"/>
      <c r="F54" s="39"/>
    </row>
    <row r="55" spans="3:7" ht="14.45" customHeight="1" x14ac:dyDescent="0.25">
      <c r="F55"/>
    </row>
    <row r="56" spans="3:7" ht="14.45" customHeight="1" x14ac:dyDescent="0.25">
      <c r="C56" s="45" t="s">
        <v>963</v>
      </c>
    </row>
    <row r="57" spans="3:7" ht="4.7" customHeight="1" x14ac:dyDescent="0.25">
      <c r="C57" s="32"/>
      <c r="D57" s="33"/>
      <c r="E57" s="33"/>
      <c r="F57" s="34"/>
    </row>
    <row r="58" spans="3:7" ht="14.45" customHeight="1" x14ac:dyDescent="0.25">
      <c r="C58" s="54" t="s">
        <v>964</v>
      </c>
      <c r="D58" s="35"/>
      <c r="E58" s="35"/>
      <c r="F58" s="36"/>
    </row>
    <row r="59" spans="3:7" ht="14.45" customHeight="1" x14ac:dyDescent="0.25">
      <c r="C59" s="54" t="s">
        <v>965</v>
      </c>
      <c r="D59" s="35"/>
      <c r="E59" s="35"/>
      <c r="F59" s="36"/>
    </row>
    <row r="60" spans="3:7" ht="14.45" customHeight="1" x14ac:dyDescent="0.25">
      <c r="C60" s="54" t="s">
        <v>966</v>
      </c>
      <c r="D60" s="35"/>
      <c r="E60" s="35"/>
      <c r="F60" s="36"/>
    </row>
    <row r="61" spans="3:7" ht="14.45" customHeight="1" x14ac:dyDescent="0.25">
      <c r="C61" s="54" t="s">
        <v>967</v>
      </c>
      <c r="D61" s="35"/>
      <c r="E61" s="35"/>
      <c r="F61" s="36"/>
    </row>
    <row r="62" spans="3:7" ht="4.7" customHeight="1" x14ac:dyDescent="0.25">
      <c r="C62" s="37"/>
      <c r="D62" s="38"/>
      <c r="E62" s="38"/>
      <c r="F62" s="39"/>
    </row>
    <row r="63" spans="3:7" ht="14.45" customHeight="1" x14ac:dyDescent="0.25">
      <c r="F63"/>
    </row>
    <row r="64" spans="3:7" ht="14.45" customHeight="1" x14ac:dyDescent="0.25">
      <c r="C64" s="45" t="s">
        <v>968</v>
      </c>
    </row>
    <row r="65" spans="3:6" ht="4.7" customHeight="1" x14ac:dyDescent="0.25">
      <c r="C65" s="32"/>
      <c r="D65" s="33"/>
      <c r="E65" s="33"/>
      <c r="F65" s="34"/>
    </row>
    <row r="66" spans="3:6" ht="14.45" customHeight="1" x14ac:dyDescent="0.25">
      <c r="C66" s="54" t="s">
        <v>969</v>
      </c>
      <c r="D66" s="35"/>
      <c r="E66" s="35"/>
      <c r="F66" s="36"/>
    </row>
    <row r="67" spans="3:6" ht="14.45" customHeight="1" x14ac:dyDescent="0.25">
      <c r="C67" s="54" t="s">
        <v>970</v>
      </c>
      <c r="D67" s="35"/>
      <c r="E67" s="35"/>
      <c r="F67" s="36"/>
    </row>
    <row r="68" spans="3:6" ht="14.45" customHeight="1" x14ac:dyDescent="0.25">
      <c r="C68" s="54" t="s">
        <v>959</v>
      </c>
      <c r="D68" s="35"/>
      <c r="E68" s="35"/>
      <c r="F68" s="36"/>
    </row>
    <row r="69" spans="3:6" ht="4.7" customHeight="1" x14ac:dyDescent="0.25">
      <c r="C69" s="37"/>
      <c r="D69" s="38"/>
      <c r="E69" s="38"/>
      <c r="F69" s="39"/>
    </row>
    <row r="70" spans="3:6" ht="14.45" customHeight="1" x14ac:dyDescent="0.25"/>
  </sheetData>
  <mergeCells count="8">
    <mergeCell ref="C33:C34"/>
    <mergeCell ref="C35:C36"/>
    <mergeCell ref="C12:C15"/>
    <mergeCell ref="C23:C24"/>
    <mergeCell ref="C20:C22"/>
    <mergeCell ref="C18:C19"/>
    <mergeCell ref="C16:C17"/>
    <mergeCell ref="C26:C32"/>
  </mergeCells>
  <conditionalFormatting sqref="F8">
    <cfRule type="cellIs" dxfId="68" priority="11" operator="greaterThan">
      <formula>0</formula>
    </cfRule>
    <cfRule type="cellIs" dxfId="67" priority="12" operator="lessThan">
      <formula>0</formula>
    </cfRule>
  </conditionalFormatting>
  <conditionalFormatting sqref="F42">
    <cfRule type="cellIs" dxfId="66" priority="7" operator="greaterThan">
      <formula>0</formula>
    </cfRule>
    <cfRule type="cellIs" dxfId="65" priority="8" operator="lessThan">
      <formula>0</formula>
    </cfRule>
  </conditionalFormatting>
  <conditionalFormatting sqref="F51">
    <cfRule type="cellIs" dxfId="64" priority="5" operator="greaterThan">
      <formula>0</formula>
    </cfRule>
    <cfRule type="cellIs" dxfId="63" priority="6" operator="lessThan">
      <formula>0</formula>
    </cfRule>
  </conditionalFormatting>
  <conditionalFormatting sqref="F57">
    <cfRule type="cellIs" dxfId="62" priority="3" operator="greaterThan">
      <formula>0</formula>
    </cfRule>
    <cfRule type="cellIs" dxfId="61" priority="4" operator="lessThan">
      <formula>0</formula>
    </cfRule>
  </conditionalFormatting>
  <conditionalFormatting sqref="F65">
    <cfRule type="cellIs" dxfId="60" priority="1" operator="greaterThan">
      <formula>0</formula>
    </cfRule>
    <cfRule type="cellIs" dxfId="59" priority="2" operator="lessThan">
      <formula>0</formula>
    </cfRule>
  </conditionalFormatting>
  <conditionalFormatting sqref="I42">
    <cfRule type="cellIs" dxfId="58" priority="9" operator="greaterThan">
      <formula>0</formula>
    </cfRule>
    <cfRule type="cellIs" dxfId="57" priority="10" operator="less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 filterMode="1"/>
  <dimension ref="A1:XFA122"/>
  <sheetViews>
    <sheetView showGridLines="0" topLeftCell="A6" zoomScaleNormal="100" workbookViewId="0">
      <selection activeCell="E17" sqref="E17"/>
    </sheetView>
  </sheetViews>
  <sheetFormatPr defaultColWidth="0" defaultRowHeight="0" customHeight="1" zeroHeight="1" outlineLevelRow="3" outlineLevelCol="1" x14ac:dyDescent="0.25"/>
  <cols>
    <col min="1" max="1" width="3.7109375" customWidth="1"/>
    <col min="2" max="2" width="6.42578125" customWidth="1"/>
    <col min="3" max="3" width="23.7109375" customWidth="1"/>
    <col min="4" max="4" width="58.5703125" customWidth="1"/>
    <col min="5" max="5" width="32.7109375" bestFit="1" customWidth="1"/>
    <col min="6" max="6" width="32.28515625" bestFit="1" customWidth="1"/>
    <col min="7" max="7" width="16" customWidth="1"/>
    <col min="8" max="8" width="9.5703125" bestFit="1" customWidth="1"/>
    <col min="9" max="9" width="32.7109375" bestFit="1" customWidth="1"/>
    <col min="10" max="10" width="32.28515625" bestFit="1" customWidth="1" outlineLevel="1"/>
    <col min="11" max="11" width="16" customWidth="1" outlineLevel="1"/>
    <col min="12" max="12" width="9.5703125" bestFit="1" customWidth="1" outlineLevel="1"/>
    <col min="13" max="13" width="32.7109375" bestFit="1" customWidth="1"/>
    <col min="14" max="14" width="32.28515625" bestFit="1" customWidth="1"/>
    <col min="15" max="15" width="17" customWidth="1"/>
    <col min="16" max="16" width="9.5703125" bestFit="1" customWidth="1"/>
    <col min="17" max="17" width="31" bestFit="1" customWidth="1"/>
    <col min="18" max="18" width="30.7109375" bestFit="1" customWidth="1"/>
    <col min="19" max="19" width="13.5703125" customWidth="1"/>
    <col min="20" max="20" width="9.5703125" bestFit="1" customWidth="1"/>
    <col min="21" max="21" width="31" bestFit="1" customWidth="1"/>
    <col min="22" max="22" width="30.7109375" bestFit="1" customWidth="1"/>
    <col min="23" max="23" width="14.85546875" customWidth="1"/>
    <col min="24" max="24" width="9.5703125" bestFit="1" customWidth="1"/>
    <col min="25" max="25" width="31" bestFit="1" customWidth="1"/>
    <col min="26" max="26" width="30.7109375" bestFit="1" customWidth="1"/>
    <col min="27" max="27" width="16" customWidth="1"/>
    <col min="28" max="28" width="9.5703125" bestFit="1" customWidth="1"/>
    <col min="29" max="29" width="3.5703125" style="92" customWidth="1"/>
    <col min="30" max="16384" width="9.140625" hidden="1"/>
  </cols>
  <sheetData>
    <row r="1" spans="1:16381" ht="7.5" customHeight="1" x14ac:dyDescent="0.25">
      <c r="A1" s="24"/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4"/>
      <c r="BG1" s="24"/>
      <c r="BH1" s="24"/>
      <c r="BI1" s="24"/>
      <c r="BJ1" s="24"/>
      <c r="BK1" s="24"/>
      <c r="BL1" s="24"/>
      <c r="BM1" s="24"/>
      <c r="BN1" s="24"/>
      <c r="BO1" s="24"/>
      <c r="BP1" s="24"/>
      <c r="BQ1" s="24"/>
      <c r="BR1" s="24"/>
      <c r="BS1" s="24"/>
      <c r="BT1" s="24"/>
      <c r="BU1" s="24"/>
      <c r="BV1" s="24"/>
      <c r="BW1" s="24"/>
      <c r="BX1" s="24"/>
      <c r="BY1" s="24"/>
      <c r="BZ1" s="24"/>
      <c r="CA1" s="24"/>
      <c r="CB1" s="24"/>
      <c r="CC1" s="24"/>
      <c r="CD1" s="24"/>
      <c r="CE1" s="24"/>
      <c r="CF1" s="24"/>
      <c r="CG1" s="24"/>
      <c r="CH1" s="24"/>
      <c r="CI1" s="24"/>
      <c r="CJ1" s="24"/>
      <c r="CK1" s="24"/>
      <c r="CL1" s="24"/>
      <c r="CM1" s="24"/>
      <c r="CN1" s="24"/>
      <c r="CO1" s="24"/>
      <c r="CP1" s="24"/>
      <c r="CQ1" s="24"/>
      <c r="CR1" s="24"/>
      <c r="CS1" s="24"/>
      <c r="CT1" s="24"/>
      <c r="CU1" s="24"/>
      <c r="CV1" s="24"/>
      <c r="CW1" s="24"/>
      <c r="CX1" s="24"/>
      <c r="CY1" s="24"/>
      <c r="CZ1" s="24"/>
      <c r="DA1" s="24"/>
      <c r="DB1" s="24"/>
      <c r="DC1" s="24"/>
      <c r="DD1" s="24"/>
      <c r="DE1" s="24"/>
      <c r="DF1" s="24"/>
      <c r="DG1" s="24"/>
      <c r="DH1" s="24"/>
      <c r="DI1" s="24"/>
      <c r="DJ1" s="24"/>
      <c r="DK1" s="24"/>
      <c r="DL1" s="24"/>
      <c r="DM1" s="24"/>
      <c r="DN1" s="24"/>
      <c r="DO1" s="24"/>
      <c r="DP1" s="24"/>
      <c r="DQ1" s="24"/>
      <c r="DR1" s="24"/>
      <c r="DS1" s="24"/>
      <c r="DT1" s="24"/>
      <c r="DU1" s="24"/>
      <c r="DV1" s="24"/>
      <c r="DW1" s="24"/>
      <c r="DX1" s="24"/>
      <c r="DY1" s="24"/>
      <c r="DZ1" s="24"/>
      <c r="EA1" s="24"/>
      <c r="EB1" s="24"/>
      <c r="EC1" s="24"/>
      <c r="ED1" s="24"/>
      <c r="EE1" s="24"/>
      <c r="EF1" s="24"/>
      <c r="EG1" s="24"/>
      <c r="EH1" s="24"/>
      <c r="EI1" s="24"/>
      <c r="EJ1" s="24"/>
      <c r="EK1" s="24"/>
      <c r="EL1" s="24"/>
      <c r="EM1" s="24"/>
      <c r="EN1" s="24"/>
      <c r="EO1" s="24"/>
      <c r="EP1" s="24"/>
      <c r="EQ1" s="24"/>
      <c r="ER1" s="24"/>
      <c r="ES1" s="24"/>
      <c r="ET1" s="24"/>
      <c r="EU1" s="24"/>
      <c r="EV1" s="24"/>
      <c r="EW1" s="24"/>
      <c r="EX1" s="24"/>
      <c r="EY1" s="24"/>
      <c r="EZ1" s="24"/>
      <c r="FA1" s="24"/>
      <c r="FB1" s="24"/>
      <c r="FC1" s="24"/>
      <c r="FD1" s="24"/>
      <c r="FE1" s="24"/>
      <c r="FF1" s="24"/>
      <c r="FG1" s="24"/>
      <c r="FH1" s="24"/>
      <c r="FI1" s="24"/>
      <c r="FJ1" s="24"/>
      <c r="FK1" s="24"/>
      <c r="FL1" s="24"/>
      <c r="FM1" s="24"/>
      <c r="FN1" s="24"/>
      <c r="FO1" s="24"/>
      <c r="FP1" s="24"/>
      <c r="FQ1" s="24"/>
      <c r="FR1" s="24"/>
      <c r="FS1" s="24"/>
      <c r="FT1" s="24"/>
      <c r="FU1" s="24"/>
      <c r="FV1" s="24"/>
      <c r="FW1" s="24"/>
      <c r="FX1" s="24"/>
      <c r="FY1" s="24"/>
      <c r="FZ1" s="24"/>
      <c r="GA1" s="24"/>
      <c r="GB1" s="24"/>
      <c r="GC1" s="24"/>
      <c r="GD1" s="24"/>
      <c r="GE1" s="24"/>
      <c r="GF1" s="24"/>
      <c r="GG1" s="24"/>
      <c r="GH1" s="24"/>
      <c r="GI1" s="24"/>
      <c r="GJ1" s="24"/>
      <c r="GK1" s="24"/>
      <c r="GL1" s="24"/>
      <c r="GM1" s="24"/>
      <c r="GN1" s="24"/>
      <c r="GO1" s="24"/>
      <c r="GP1" s="24"/>
      <c r="GQ1" s="24"/>
      <c r="GR1" s="24"/>
      <c r="GS1" s="24"/>
      <c r="GT1" s="24"/>
      <c r="GU1" s="24"/>
      <c r="GV1" s="24"/>
      <c r="GW1" s="24"/>
      <c r="GX1" s="24"/>
      <c r="GY1" s="24"/>
      <c r="GZ1" s="24"/>
      <c r="HA1" s="24"/>
      <c r="HB1" s="24"/>
      <c r="HC1" s="24"/>
      <c r="HD1" s="24"/>
      <c r="HE1" s="24"/>
      <c r="HF1" s="24"/>
      <c r="HG1" s="24"/>
      <c r="HH1" s="24"/>
      <c r="HI1" s="24"/>
      <c r="HJ1" s="24"/>
      <c r="HK1" s="24"/>
      <c r="HL1" s="24"/>
      <c r="HM1" s="24"/>
      <c r="HN1" s="24"/>
      <c r="HO1" s="24"/>
      <c r="HP1" s="24"/>
      <c r="HQ1" s="24"/>
      <c r="HR1" s="24"/>
      <c r="HS1" s="24"/>
      <c r="HT1" s="24"/>
      <c r="HU1" s="24"/>
      <c r="HV1" s="24"/>
      <c r="HW1" s="24"/>
      <c r="HX1" s="24"/>
      <c r="HY1" s="24"/>
      <c r="HZ1" s="24"/>
      <c r="IA1" s="24"/>
      <c r="IB1" s="24"/>
      <c r="IC1" s="24"/>
      <c r="ID1" s="24"/>
      <c r="IE1" s="24"/>
      <c r="IF1" s="24"/>
      <c r="IG1" s="24"/>
      <c r="IH1" s="24"/>
      <c r="II1" s="24"/>
      <c r="IJ1" s="24"/>
      <c r="IK1" s="24"/>
      <c r="IL1" s="24"/>
      <c r="IM1" s="24"/>
      <c r="IN1" s="24"/>
      <c r="IO1" s="24"/>
      <c r="IP1" s="24"/>
      <c r="IQ1" s="24"/>
      <c r="IR1" s="24"/>
      <c r="IS1" s="24"/>
      <c r="IT1" s="24"/>
      <c r="IU1" s="24"/>
      <c r="IV1" s="24"/>
      <c r="IW1" s="24"/>
      <c r="IX1" s="24"/>
      <c r="IY1" s="24"/>
      <c r="IZ1" s="24"/>
      <c r="JA1" s="24"/>
      <c r="JB1" s="24"/>
      <c r="JC1" s="24"/>
      <c r="JD1" s="24"/>
      <c r="JE1" s="24"/>
      <c r="JF1" s="24"/>
      <c r="JG1" s="24"/>
      <c r="JH1" s="24"/>
      <c r="JI1" s="24"/>
      <c r="JJ1" s="24"/>
      <c r="JK1" s="24"/>
      <c r="JL1" s="24"/>
      <c r="JM1" s="24"/>
      <c r="JN1" s="24"/>
      <c r="JO1" s="24"/>
      <c r="JP1" s="24"/>
      <c r="JQ1" s="24"/>
      <c r="JR1" s="24"/>
      <c r="JS1" s="24"/>
      <c r="JT1" s="24"/>
      <c r="JU1" s="24"/>
      <c r="JV1" s="24"/>
      <c r="JW1" s="24"/>
      <c r="JX1" s="24"/>
      <c r="JY1" s="24"/>
      <c r="JZ1" s="24"/>
      <c r="KA1" s="24"/>
      <c r="KB1" s="24"/>
      <c r="KC1" s="24"/>
      <c r="KD1" s="24"/>
      <c r="KE1" s="24"/>
      <c r="KF1" s="24"/>
      <c r="KG1" s="24"/>
      <c r="KH1" s="24"/>
      <c r="KI1" s="24"/>
      <c r="KJ1" s="24"/>
      <c r="KK1" s="24"/>
      <c r="KL1" s="24"/>
      <c r="KM1" s="24"/>
      <c r="KN1" s="24"/>
      <c r="KO1" s="24"/>
      <c r="KP1" s="24"/>
      <c r="KQ1" s="24"/>
      <c r="KR1" s="24"/>
      <c r="KS1" s="24"/>
      <c r="KT1" s="24"/>
      <c r="KU1" s="24"/>
      <c r="KV1" s="24"/>
      <c r="KW1" s="24"/>
      <c r="KX1" s="24"/>
      <c r="KY1" s="24"/>
      <c r="KZ1" s="24"/>
      <c r="LA1" s="24"/>
      <c r="LB1" s="24"/>
      <c r="LC1" s="24"/>
      <c r="LD1" s="24"/>
      <c r="LE1" s="24"/>
      <c r="LF1" s="24"/>
      <c r="LG1" s="24"/>
      <c r="LH1" s="24"/>
      <c r="LI1" s="24"/>
      <c r="LJ1" s="24"/>
      <c r="LK1" s="24"/>
      <c r="LL1" s="24"/>
      <c r="LM1" s="24"/>
      <c r="LN1" s="24"/>
      <c r="LO1" s="24"/>
      <c r="LP1" s="24"/>
      <c r="LQ1" s="24"/>
      <c r="LR1" s="24"/>
      <c r="LS1" s="24"/>
      <c r="LT1" s="24"/>
      <c r="LU1" s="24"/>
      <c r="LV1" s="24"/>
      <c r="LW1" s="24"/>
      <c r="LX1" s="24"/>
      <c r="LY1" s="24"/>
      <c r="LZ1" s="24"/>
      <c r="MA1" s="24"/>
      <c r="MB1" s="24"/>
      <c r="MC1" s="24"/>
      <c r="MD1" s="24"/>
      <c r="ME1" s="24"/>
      <c r="MF1" s="24"/>
      <c r="MG1" s="24"/>
      <c r="MH1" s="24"/>
      <c r="MI1" s="24"/>
      <c r="MJ1" s="24"/>
      <c r="MK1" s="24"/>
      <c r="ML1" s="24"/>
      <c r="MM1" s="24"/>
      <c r="MN1" s="24"/>
      <c r="MO1" s="24"/>
      <c r="MP1" s="24"/>
      <c r="MQ1" s="24"/>
      <c r="MR1" s="24"/>
      <c r="MS1" s="24"/>
      <c r="MT1" s="24"/>
      <c r="MU1" s="24"/>
      <c r="MV1" s="24"/>
      <c r="MW1" s="24"/>
      <c r="MX1" s="24"/>
      <c r="MY1" s="24"/>
      <c r="MZ1" s="24"/>
      <c r="NA1" s="24"/>
      <c r="NB1" s="24"/>
      <c r="NC1" s="24"/>
      <c r="ND1" s="24"/>
      <c r="NE1" s="24"/>
      <c r="NF1" s="24"/>
      <c r="NG1" s="24"/>
      <c r="NH1" s="24"/>
      <c r="NI1" s="24"/>
      <c r="NJ1" s="24"/>
      <c r="NK1" s="24"/>
      <c r="NL1" s="24"/>
      <c r="NM1" s="24"/>
      <c r="NN1" s="24"/>
      <c r="NO1" s="24"/>
      <c r="NP1" s="24"/>
      <c r="NQ1" s="24"/>
      <c r="NR1" s="24"/>
      <c r="NS1" s="24"/>
      <c r="NT1" s="24"/>
      <c r="NU1" s="24"/>
      <c r="NV1" s="24"/>
      <c r="NW1" s="24"/>
      <c r="NX1" s="24"/>
      <c r="NY1" s="24"/>
      <c r="NZ1" s="24"/>
      <c r="OA1" s="24"/>
      <c r="OB1" s="24"/>
      <c r="OC1" s="24"/>
      <c r="OD1" s="24"/>
      <c r="OE1" s="24"/>
      <c r="OF1" s="24"/>
      <c r="OG1" s="24"/>
      <c r="OH1" s="24"/>
      <c r="OI1" s="24"/>
      <c r="OJ1" s="24"/>
      <c r="OK1" s="24"/>
      <c r="OL1" s="24"/>
      <c r="OM1" s="24"/>
      <c r="ON1" s="24"/>
      <c r="OO1" s="24"/>
      <c r="OP1" s="24"/>
      <c r="OQ1" s="24"/>
      <c r="OR1" s="24"/>
      <c r="OS1" s="24"/>
      <c r="OT1" s="24"/>
      <c r="OU1" s="24"/>
      <c r="OV1" s="24"/>
      <c r="OW1" s="24"/>
      <c r="OX1" s="24"/>
      <c r="OY1" s="24"/>
      <c r="OZ1" s="24"/>
      <c r="PA1" s="24"/>
      <c r="PB1" s="24"/>
      <c r="PC1" s="24"/>
      <c r="PD1" s="24"/>
      <c r="PE1" s="24"/>
      <c r="PF1" s="24"/>
      <c r="PG1" s="24"/>
      <c r="PH1" s="24"/>
      <c r="PI1" s="24"/>
      <c r="PJ1" s="24"/>
      <c r="PK1" s="24"/>
      <c r="PL1" s="24"/>
      <c r="PM1" s="24"/>
      <c r="PN1" s="24"/>
      <c r="PO1" s="24"/>
      <c r="PP1" s="24"/>
      <c r="PQ1" s="24"/>
      <c r="PR1" s="24"/>
      <c r="PS1" s="24"/>
      <c r="PT1" s="24"/>
      <c r="PU1" s="24"/>
      <c r="PV1" s="24"/>
      <c r="PW1" s="24"/>
      <c r="PX1" s="24"/>
      <c r="PY1" s="24"/>
      <c r="PZ1" s="24"/>
      <c r="QA1" s="24"/>
      <c r="QB1" s="24"/>
      <c r="QC1" s="24"/>
      <c r="QD1" s="24"/>
      <c r="QE1" s="24"/>
      <c r="QF1" s="24"/>
      <c r="QG1" s="24"/>
      <c r="QH1" s="24"/>
      <c r="QI1" s="24"/>
      <c r="QJ1" s="24"/>
      <c r="QK1" s="24"/>
      <c r="QL1" s="24"/>
      <c r="QM1" s="24"/>
      <c r="QN1" s="24"/>
      <c r="QO1" s="24"/>
      <c r="QP1" s="24"/>
      <c r="QQ1" s="24"/>
      <c r="QR1" s="24"/>
      <c r="QS1" s="24"/>
      <c r="QT1" s="24"/>
      <c r="QU1" s="24"/>
      <c r="QV1" s="24"/>
      <c r="QW1" s="24"/>
      <c r="QX1" s="24"/>
      <c r="QY1" s="24"/>
      <c r="QZ1" s="24"/>
      <c r="RA1" s="24"/>
      <c r="RB1" s="24"/>
      <c r="RC1" s="24"/>
      <c r="RD1" s="24"/>
      <c r="RE1" s="24"/>
      <c r="RF1" s="24"/>
      <c r="RG1" s="24"/>
      <c r="RH1" s="24"/>
      <c r="RI1" s="24"/>
      <c r="RJ1" s="24"/>
      <c r="RK1" s="24"/>
      <c r="RL1" s="24"/>
      <c r="RM1" s="24"/>
      <c r="RN1" s="24"/>
      <c r="RO1" s="24"/>
      <c r="RP1" s="24"/>
      <c r="RQ1" s="24"/>
      <c r="RR1" s="24"/>
      <c r="RS1" s="24"/>
      <c r="RT1" s="24"/>
      <c r="RU1" s="24"/>
      <c r="RV1" s="24"/>
      <c r="RW1" s="24"/>
      <c r="RX1" s="24"/>
      <c r="RY1" s="24"/>
      <c r="RZ1" s="24"/>
      <c r="SA1" s="24"/>
      <c r="SB1" s="24"/>
      <c r="SC1" s="24"/>
      <c r="SD1" s="24"/>
      <c r="SE1" s="24"/>
      <c r="SF1" s="24"/>
      <c r="SG1" s="24"/>
      <c r="SH1" s="24"/>
      <c r="SI1" s="24"/>
      <c r="SJ1" s="24"/>
      <c r="SK1" s="24"/>
      <c r="SL1" s="24"/>
      <c r="SM1" s="24"/>
      <c r="SN1" s="24"/>
      <c r="SO1" s="24"/>
      <c r="SP1" s="24"/>
      <c r="SQ1" s="24"/>
      <c r="SR1" s="24"/>
      <c r="SS1" s="24"/>
      <c r="ST1" s="24"/>
      <c r="SU1" s="24"/>
      <c r="SV1" s="24"/>
      <c r="SW1" s="24"/>
      <c r="SX1" s="24"/>
      <c r="SY1" s="24"/>
      <c r="SZ1" s="24"/>
      <c r="TA1" s="24"/>
      <c r="TB1" s="24"/>
      <c r="TC1" s="24"/>
      <c r="TD1" s="24"/>
      <c r="TE1" s="24"/>
      <c r="TF1" s="24"/>
      <c r="TG1" s="24"/>
      <c r="TH1" s="24"/>
      <c r="TI1" s="24"/>
      <c r="TJ1" s="24"/>
      <c r="TK1" s="24"/>
      <c r="TL1" s="24"/>
      <c r="TM1" s="24"/>
      <c r="TN1" s="24"/>
      <c r="TO1" s="24"/>
      <c r="TP1" s="24"/>
      <c r="TQ1" s="24"/>
      <c r="TR1" s="24"/>
      <c r="TS1" s="24"/>
      <c r="TT1" s="24"/>
      <c r="TU1" s="24"/>
      <c r="TV1" s="24"/>
      <c r="TW1" s="24"/>
      <c r="TX1" s="24"/>
      <c r="TY1" s="24"/>
      <c r="TZ1" s="24"/>
      <c r="UA1" s="24"/>
      <c r="UB1" s="24"/>
      <c r="UC1" s="24"/>
      <c r="UD1" s="24"/>
      <c r="UE1" s="24"/>
      <c r="UF1" s="24"/>
      <c r="UG1" s="24"/>
      <c r="UH1" s="24"/>
      <c r="UI1" s="24"/>
      <c r="UJ1" s="24"/>
      <c r="UK1" s="24"/>
      <c r="UL1" s="24"/>
      <c r="UM1" s="24"/>
      <c r="UN1" s="24"/>
      <c r="UO1" s="24"/>
      <c r="UP1" s="24"/>
      <c r="UQ1" s="24"/>
      <c r="UR1" s="24"/>
      <c r="US1" s="24"/>
      <c r="UT1" s="24"/>
      <c r="UU1" s="24"/>
      <c r="UV1" s="24"/>
      <c r="UW1" s="24"/>
      <c r="UX1" s="24"/>
      <c r="UY1" s="24"/>
      <c r="UZ1" s="24"/>
      <c r="VA1" s="24"/>
      <c r="VB1" s="24"/>
      <c r="VC1" s="24"/>
      <c r="VD1" s="24"/>
      <c r="VE1" s="24"/>
      <c r="VF1" s="24"/>
      <c r="VG1" s="24"/>
      <c r="VH1" s="24"/>
      <c r="VI1" s="24"/>
      <c r="VJ1" s="24"/>
      <c r="VK1" s="24"/>
      <c r="VL1" s="24"/>
      <c r="VM1" s="24"/>
      <c r="VN1" s="24"/>
      <c r="VO1" s="24"/>
      <c r="VP1" s="24"/>
      <c r="VQ1" s="24"/>
      <c r="VR1" s="24"/>
      <c r="VS1" s="24"/>
      <c r="VT1" s="24"/>
      <c r="VU1" s="24"/>
      <c r="VV1" s="24"/>
      <c r="VW1" s="24"/>
      <c r="VX1" s="24"/>
      <c r="VY1" s="24"/>
      <c r="VZ1" s="24"/>
      <c r="WA1" s="24"/>
      <c r="WB1" s="24"/>
      <c r="WC1" s="24"/>
      <c r="WD1" s="24"/>
      <c r="WE1" s="24"/>
      <c r="WF1" s="24"/>
      <c r="WG1" s="24"/>
      <c r="WH1" s="24"/>
      <c r="WI1" s="24"/>
      <c r="WJ1" s="24"/>
      <c r="WK1" s="24"/>
      <c r="WL1" s="24"/>
      <c r="WM1" s="24"/>
      <c r="WN1" s="24"/>
      <c r="WO1" s="24"/>
      <c r="WP1" s="24"/>
      <c r="WQ1" s="24"/>
      <c r="WR1" s="24"/>
      <c r="WS1" s="24"/>
      <c r="WT1" s="24"/>
      <c r="WU1" s="24"/>
      <c r="WV1" s="24"/>
      <c r="WW1" s="24"/>
      <c r="WX1" s="24"/>
      <c r="WY1" s="24"/>
      <c r="WZ1" s="24"/>
      <c r="XA1" s="24"/>
      <c r="XB1" s="24"/>
      <c r="XC1" s="24"/>
      <c r="XD1" s="24"/>
      <c r="XE1" s="24"/>
      <c r="XF1" s="24"/>
      <c r="XG1" s="24"/>
      <c r="XH1" s="24"/>
      <c r="XI1" s="24"/>
      <c r="XJ1" s="24"/>
      <c r="XK1" s="24"/>
      <c r="XL1" s="24"/>
      <c r="XM1" s="24"/>
      <c r="XN1" s="24"/>
      <c r="XO1" s="24"/>
      <c r="XP1" s="24"/>
      <c r="XQ1" s="24"/>
      <c r="XR1" s="24"/>
      <c r="XS1" s="24"/>
      <c r="XT1" s="24"/>
      <c r="XU1" s="24"/>
      <c r="XV1" s="24"/>
      <c r="XW1" s="24"/>
      <c r="XX1" s="24"/>
      <c r="XY1" s="24"/>
      <c r="XZ1" s="24"/>
      <c r="YA1" s="24"/>
      <c r="YB1" s="24"/>
      <c r="YC1" s="24"/>
      <c r="YD1" s="24"/>
      <c r="YE1" s="24"/>
      <c r="YF1" s="24"/>
      <c r="YG1" s="24"/>
      <c r="YH1" s="24"/>
      <c r="YI1" s="24"/>
      <c r="YJ1" s="24"/>
      <c r="YK1" s="24"/>
      <c r="YL1" s="24"/>
      <c r="YM1" s="24"/>
      <c r="YN1" s="24"/>
      <c r="YO1" s="24"/>
      <c r="YP1" s="24"/>
      <c r="YQ1" s="24"/>
      <c r="YR1" s="24"/>
      <c r="YS1" s="24"/>
      <c r="YT1" s="24"/>
      <c r="YU1" s="24"/>
      <c r="YV1" s="24"/>
      <c r="YW1" s="24"/>
      <c r="YX1" s="24"/>
      <c r="YY1" s="24"/>
      <c r="YZ1" s="24"/>
      <c r="ZA1" s="24"/>
      <c r="ZB1" s="24"/>
      <c r="ZC1" s="24"/>
      <c r="ZD1" s="24"/>
      <c r="ZE1" s="24"/>
      <c r="ZF1" s="24"/>
      <c r="ZG1" s="24"/>
      <c r="ZH1" s="24"/>
      <c r="ZI1" s="24"/>
      <c r="ZJ1" s="24"/>
      <c r="ZK1" s="24"/>
      <c r="ZL1" s="24"/>
      <c r="ZM1" s="24"/>
      <c r="ZN1" s="24"/>
      <c r="ZO1" s="24"/>
      <c r="ZP1" s="24"/>
      <c r="ZQ1" s="24"/>
      <c r="ZR1" s="24"/>
      <c r="ZS1" s="24"/>
      <c r="ZT1" s="24"/>
      <c r="ZU1" s="24"/>
      <c r="ZV1" s="24"/>
      <c r="ZW1" s="24"/>
      <c r="ZX1" s="24"/>
      <c r="ZY1" s="24"/>
      <c r="ZZ1" s="24"/>
      <c r="AAA1" s="24"/>
      <c r="AAB1" s="24"/>
      <c r="AAC1" s="24"/>
      <c r="AAD1" s="24"/>
      <c r="AAE1" s="24"/>
      <c r="AAF1" s="24"/>
      <c r="AAG1" s="24"/>
      <c r="AAH1" s="24"/>
      <c r="AAI1" s="24"/>
      <c r="AAJ1" s="24"/>
      <c r="AAK1" s="24"/>
      <c r="AAL1" s="24"/>
      <c r="AAM1" s="24"/>
      <c r="AAN1" s="24"/>
      <c r="AAO1" s="24"/>
      <c r="AAP1" s="24"/>
      <c r="AAQ1" s="24"/>
      <c r="AAR1" s="24"/>
      <c r="AAS1" s="24"/>
      <c r="AAT1" s="24"/>
      <c r="AAU1" s="24"/>
      <c r="AAV1" s="24"/>
      <c r="AAW1" s="24"/>
      <c r="AAX1" s="24"/>
      <c r="AAY1" s="24"/>
      <c r="AAZ1" s="24"/>
      <c r="ABA1" s="24"/>
      <c r="ABB1" s="24"/>
      <c r="ABC1" s="24"/>
      <c r="ABD1" s="24"/>
      <c r="ABE1" s="24"/>
      <c r="ABF1" s="24"/>
      <c r="ABG1" s="24"/>
      <c r="ABH1" s="24"/>
      <c r="ABI1" s="24"/>
      <c r="ABJ1" s="24"/>
      <c r="ABK1" s="24"/>
      <c r="ABL1" s="24"/>
      <c r="ABM1" s="24"/>
      <c r="ABN1" s="24"/>
      <c r="ABO1" s="24"/>
      <c r="ABP1" s="24"/>
      <c r="ABQ1" s="24"/>
      <c r="ABR1" s="24"/>
      <c r="ABS1" s="24"/>
      <c r="ABT1" s="24"/>
      <c r="ABU1" s="24"/>
      <c r="ABV1" s="24"/>
      <c r="ABW1" s="24"/>
      <c r="ABX1" s="24"/>
      <c r="ABY1" s="24"/>
      <c r="ABZ1" s="24"/>
      <c r="ACA1" s="24"/>
      <c r="ACB1" s="24"/>
      <c r="ACC1" s="24"/>
      <c r="ACD1" s="24"/>
      <c r="ACE1" s="24"/>
      <c r="ACF1" s="24"/>
      <c r="ACG1" s="24"/>
      <c r="ACH1" s="24"/>
      <c r="ACI1" s="24"/>
      <c r="ACJ1" s="24"/>
      <c r="ACK1" s="24"/>
      <c r="ACL1" s="24"/>
      <c r="ACM1" s="24"/>
      <c r="ACN1" s="24"/>
      <c r="ACO1" s="24"/>
      <c r="ACP1" s="24"/>
      <c r="ACQ1" s="24"/>
      <c r="ACR1" s="24"/>
      <c r="ACS1" s="24"/>
      <c r="ACT1" s="24"/>
      <c r="ACU1" s="24"/>
      <c r="ACV1" s="24"/>
      <c r="ACW1" s="24"/>
      <c r="ACX1" s="24"/>
      <c r="ACY1" s="24"/>
      <c r="ACZ1" s="24"/>
      <c r="ADA1" s="24"/>
      <c r="ADB1" s="24"/>
      <c r="ADC1" s="24"/>
      <c r="ADD1" s="24"/>
      <c r="ADE1" s="24"/>
      <c r="ADF1" s="24"/>
      <c r="ADG1" s="24"/>
      <c r="ADH1" s="24"/>
      <c r="ADI1" s="24"/>
      <c r="ADJ1" s="24"/>
      <c r="ADK1" s="24"/>
      <c r="ADL1" s="24"/>
      <c r="ADM1" s="24"/>
      <c r="ADN1" s="24"/>
      <c r="ADO1" s="24"/>
      <c r="ADP1" s="24"/>
      <c r="ADQ1" s="24"/>
      <c r="ADR1" s="24"/>
      <c r="ADS1" s="24"/>
      <c r="ADT1" s="24"/>
      <c r="ADU1" s="24"/>
      <c r="ADV1" s="24"/>
      <c r="ADW1" s="24"/>
      <c r="ADX1" s="24"/>
      <c r="ADY1" s="24"/>
      <c r="ADZ1" s="24"/>
      <c r="AEA1" s="24"/>
      <c r="AEB1" s="24"/>
      <c r="AEC1" s="24"/>
      <c r="AED1" s="24"/>
      <c r="AEE1" s="24"/>
      <c r="AEF1" s="24"/>
      <c r="AEG1" s="24"/>
      <c r="AEH1" s="24"/>
      <c r="AEI1" s="24"/>
      <c r="AEJ1" s="24"/>
      <c r="AEK1" s="24"/>
      <c r="AEL1" s="24"/>
      <c r="AEM1" s="24"/>
      <c r="AEN1" s="24"/>
      <c r="AEO1" s="24"/>
      <c r="AEP1" s="24"/>
      <c r="AEQ1" s="24"/>
      <c r="AER1" s="24"/>
      <c r="AES1" s="24"/>
      <c r="AET1" s="24"/>
      <c r="AEU1" s="24"/>
      <c r="AEV1" s="24"/>
      <c r="AEW1" s="24"/>
      <c r="AEX1" s="24"/>
      <c r="AEY1" s="24"/>
      <c r="AEZ1" s="24"/>
      <c r="AFA1" s="24"/>
      <c r="AFB1" s="24"/>
      <c r="AFC1" s="24"/>
      <c r="AFD1" s="24"/>
      <c r="AFE1" s="24"/>
      <c r="AFF1" s="24"/>
      <c r="AFG1" s="24"/>
      <c r="AFH1" s="24"/>
      <c r="AFI1" s="24"/>
      <c r="AFJ1" s="24"/>
      <c r="AFK1" s="24"/>
      <c r="AFL1" s="24"/>
      <c r="AFM1" s="24"/>
      <c r="AFN1" s="24"/>
      <c r="AFO1" s="24"/>
      <c r="AFP1" s="24"/>
      <c r="AFQ1" s="24"/>
      <c r="AFR1" s="24"/>
      <c r="AFS1" s="24"/>
      <c r="AFT1" s="24"/>
      <c r="AFU1" s="24"/>
      <c r="AFV1" s="24"/>
      <c r="AFW1" s="24"/>
      <c r="AFX1" s="24"/>
      <c r="AFY1" s="24"/>
      <c r="AFZ1" s="24"/>
      <c r="AGA1" s="24"/>
      <c r="AGB1" s="24"/>
      <c r="AGC1" s="24"/>
      <c r="AGD1" s="24"/>
      <c r="AGE1" s="24"/>
      <c r="AGF1" s="24"/>
      <c r="AGG1" s="24"/>
      <c r="AGH1" s="24"/>
      <c r="AGI1" s="24"/>
      <c r="AGJ1" s="24"/>
      <c r="AGK1" s="24"/>
      <c r="AGL1" s="24"/>
      <c r="AGM1" s="24"/>
      <c r="AGN1" s="24"/>
      <c r="AGO1" s="24"/>
      <c r="AGP1" s="24"/>
      <c r="AGQ1" s="24"/>
      <c r="AGR1" s="24"/>
      <c r="AGS1" s="24"/>
      <c r="AGT1" s="24"/>
      <c r="AGU1" s="24"/>
      <c r="AGV1" s="24"/>
      <c r="AGW1" s="24"/>
      <c r="AGX1" s="24"/>
      <c r="AGY1" s="24"/>
      <c r="AGZ1" s="24"/>
      <c r="AHA1" s="24"/>
      <c r="AHB1" s="24"/>
      <c r="AHC1" s="24"/>
      <c r="AHD1" s="24"/>
      <c r="AHE1" s="24"/>
      <c r="AHF1" s="24"/>
      <c r="AHG1" s="24"/>
      <c r="AHH1" s="24"/>
      <c r="AHI1" s="24"/>
      <c r="AHJ1" s="24"/>
      <c r="AHK1" s="24"/>
      <c r="AHL1" s="24"/>
      <c r="AHM1" s="24"/>
      <c r="AHN1" s="24"/>
      <c r="AHO1" s="24"/>
      <c r="AHP1" s="24"/>
      <c r="AHQ1" s="24"/>
      <c r="AHR1" s="24"/>
      <c r="AHS1" s="24"/>
      <c r="AHT1" s="24"/>
      <c r="AHU1" s="24"/>
      <c r="AHV1" s="24"/>
      <c r="AHW1" s="24"/>
      <c r="AHX1" s="24"/>
      <c r="AHY1" s="24"/>
      <c r="AHZ1" s="24"/>
      <c r="AIA1" s="24"/>
      <c r="AIB1" s="24"/>
      <c r="AIC1" s="24"/>
      <c r="AID1" s="24"/>
      <c r="AIE1" s="24"/>
      <c r="AIF1" s="24"/>
      <c r="AIG1" s="24"/>
      <c r="AIH1" s="24"/>
      <c r="AII1" s="24"/>
      <c r="AIJ1" s="24"/>
      <c r="AIK1" s="24"/>
      <c r="AIL1" s="24"/>
      <c r="AIM1" s="24"/>
      <c r="AIN1" s="24"/>
      <c r="AIO1" s="24"/>
      <c r="AIP1" s="24"/>
      <c r="AIQ1" s="24"/>
      <c r="AIR1" s="24"/>
      <c r="AIS1" s="24"/>
      <c r="AIT1" s="24"/>
      <c r="AIU1" s="24"/>
      <c r="AIV1" s="24"/>
      <c r="AIW1" s="24"/>
      <c r="AIX1" s="24"/>
      <c r="AIY1" s="24"/>
      <c r="AIZ1" s="24"/>
      <c r="AJA1" s="24"/>
      <c r="AJB1" s="24"/>
      <c r="AJC1" s="24"/>
      <c r="AJD1" s="24"/>
      <c r="AJE1" s="24"/>
      <c r="AJF1" s="24"/>
      <c r="AJG1" s="24"/>
      <c r="AJH1" s="24"/>
      <c r="AJI1" s="24"/>
      <c r="AJJ1" s="24"/>
      <c r="AJK1" s="24"/>
      <c r="AJL1" s="24"/>
      <c r="AJM1" s="24"/>
      <c r="AJN1" s="24"/>
      <c r="AJO1" s="24"/>
      <c r="AJP1" s="24"/>
      <c r="AJQ1" s="24"/>
      <c r="AJR1" s="24"/>
      <c r="AJS1" s="24"/>
      <c r="AJT1" s="24"/>
      <c r="AJU1" s="24"/>
      <c r="AJV1" s="24"/>
      <c r="AJW1" s="24"/>
      <c r="AJX1" s="24"/>
      <c r="AJY1" s="24"/>
      <c r="AJZ1" s="24"/>
      <c r="AKA1" s="24"/>
      <c r="AKB1" s="24"/>
      <c r="AKC1" s="24"/>
      <c r="AKD1" s="24"/>
      <c r="AKE1" s="24"/>
      <c r="AKF1" s="24"/>
      <c r="AKG1" s="24"/>
      <c r="AKH1" s="24"/>
      <c r="AKI1" s="24"/>
      <c r="AKJ1" s="24"/>
      <c r="AKK1" s="24"/>
      <c r="AKL1" s="24"/>
      <c r="AKM1" s="24"/>
      <c r="AKN1" s="24"/>
      <c r="AKO1" s="24"/>
      <c r="AKP1" s="24"/>
      <c r="AKQ1" s="24"/>
      <c r="AKR1" s="24"/>
      <c r="AKS1" s="24"/>
      <c r="AKT1" s="24"/>
      <c r="AKU1" s="24"/>
      <c r="AKV1" s="24"/>
      <c r="AKW1" s="24"/>
      <c r="AKX1" s="24"/>
      <c r="AKY1" s="24"/>
      <c r="AKZ1" s="24"/>
      <c r="ALA1" s="24"/>
      <c r="ALB1" s="24"/>
      <c r="ALC1" s="24"/>
      <c r="ALD1" s="24"/>
      <c r="ALE1" s="24"/>
      <c r="ALF1" s="24"/>
      <c r="ALG1" s="24"/>
      <c r="ALH1" s="24"/>
      <c r="ALI1" s="24"/>
      <c r="ALJ1" s="24"/>
      <c r="ALK1" s="24"/>
      <c r="ALL1" s="24"/>
      <c r="ALM1" s="24"/>
      <c r="ALN1" s="24"/>
      <c r="ALO1" s="24"/>
      <c r="ALP1" s="24"/>
      <c r="ALQ1" s="24"/>
      <c r="ALR1" s="24"/>
      <c r="ALS1" s="24"/>
      <c r="ALT1" s="24"/>
      <c r="ALU1" s="24"/>
      <c r="ALV1" s="24"/>
      <c r="ALW1" s="24"/>
      <c r="ALX1" s="24"/>
      <c r="ALY1" s="24"/>
      <c r="ALZ1" s="24"/>
      <c r="AMA1" s="24"/>
      <c r="AMB1" s="24"/>
      <c r="AMC1" s="24"/>
      <c r="AMD1" s="24"/>
      <c r="AME1" s="24"/>
      <c r="AMF1" s="24"/>
      <c r="AMG1" s="24"/>
      <c r="AMH1" s="24"/>
      <c r="AMI1" s="24"/>
      <c r="AMJ1" s="24"/>
      <c r="AMK1" s="24"/>
      <c r="AML1" s="24"/>
      <c r="AMM1" s="24"/>
      <c r="AMN1" s="24"/>
      <c r="AMO1" s="24"/>
      <c r="AMP1" s="24"/>
      <c r="AMQ1" s="24"/>
      <c r="AMR1" s="24"/>
      <c r="AMS1" s="24"/>
      <c r="AMT1" s="24"/>
      <c r="AMU1" s="24"/>
      <c r="AMV1" s="24"/>
      <c r="AMW1" s="24"/>
      <c r="AMX1" s="24"/>
      <c r="AMY1" s="24"/>
      <c r="AMZ1" s="24"/>
      <c r="ANA1" s="24"/>
      <c r="ANB1" s="24"/>
      <c r="ANC1" s="24"/>
      <c r="AND1" s="24"/>
      <c r="ANE1" s="24"/>
      <c r="ANF1" s="24"/>
      <c r="ANG1" s="24"/>
      <c r="ANH1" s="24"/>
      <c r="ANI1" s="24"/>
      <c r="ANJ1" s="24"/>
      <c r="ANK1" s="24"/>
      <c r="ANL1" s="24"/>
      <c r="ANM1" s="24"/>
      <c r="ANN1" s="24"/>
      <c r="ANO1" s="24"/>
      <c r="ANP1" s="24"/>
      <c r="ANQ1" s="24"/>
      <c r="ANR1" s="24"/>
      <c r="ANS1" s="24"/>
      <c r="ANT1" s="24"/>
      <c r="ANU1" s="24"/>
      <c r="ANV1" s="24"/>
      <c r="ANW1" s="24"/>
      <c r="ANX1" s="24"/>
      <c r="ANY1" s="24"/>
      <c r="ANZ1" s="24"/>
      <c r="AOA1" s="24"/>
      <c r="AOB1" s="24"/>
      <c r="AOC1" s="24"/>
      <c r="AOD1" s="24"/>
      <c r="AOE1" s="24"/>
      <c r="AOF1" s="24"/>
      <c r="AOG1" s="24"/>
      <c r="AOH1" s="24"/>
      <c r="AOI1" s="24"/>
      <c r="AOJ1" s="24"/>
      <c r="AOK1" s="24"/>
      <c r="AOL1" s="24"/>
      <c r="AOM1" s="24"/>
      <c r="AON1" s="24"/>
      <c r="AOO1" s="24"/>
      <c r="AOP1" s="24"/>
      <c r="AOQ1" s="24"/>
      <c r="AOR1" s="24"/>
      <c r="AOS1" s="24"/>
      <c r="AOT1" s="24"/>
      <c r="AOU1" s="24"/>
      <c r="AOV1" s="24"/>
      <c r="AOW1" s="24"/>
      <c r="AOX1" s="24"/>
      <c r="AOY1" s="24"/>
      <c r="AOZ1" s="24"/>
      <c r="APA1" s="24"/>
      <c r="APB1" s="24"/>
      <c r="APC1" s="24"/>
      <c r="APD1" s="24"/>
      <c r="APE1" s="24"/>
      <c r="APF1" s="24"/>
      <c r="APG1" s="24"/>
      <c r="APH1" s="24"/>
      <c r="API1" s="24"/>
      <c r="APJ1" s="24"/>
      <c r="APK1" s="24"/>
      <c r="APL1" s="24"/>
      <c r="APM1" s="24"/>
      <c r="APN1" s="24"/>
      <c r="APO1" s="24"/>
      <c r="APP1" s="24"/>
      <c r="APQ1" s="24"/>
      <c r="APR1" s="24"/>
      <c r="APS1" s="24"/>
      <c r="APT1" s="24"/>
      <c r="APU1" s="24"/>
      <c r="APV1" s="24"/>
      <c r="APW1" s="24"/>
      <c r="APX1" s="24"/>
      <c r="APY1" s="24"/>
      <c r="APZ1" s="24"/>
      <c r="AQA1" s="24"/>
      <c r="AQB1" s="24"/>
      <c r="AQC1" s="24"/>
      <c r="AQD1" s="24"/>
      <c r="AQE1" s="24"/>
      <c r="AQF1" s="24"/>
      <c r="AQG1" s="24"/>
      <c r="AQH1" s="24"/>
      <c r="AQI1" s="24"/>
      <c r="AQJ1" s="24"/>
      <c r="AQK1" s="24"/>
      <c r="AQL1" s="24"/>
      <c r="AQM1" s="24"/>
      <c r="AQN1" s="24"/>
      <c r="AQO1" s="24"/>
      <c r="AQP1" s="24"/>
      <c r="AQQ1" s="24"/>
      <c r="AQR1" s="24"/>
      <c r="AQS1" s="24"/>
      <c r="AQT1" s="24"/>
      <c r="AQU1" s="24"/>
      <c r="AQV1" s="24"/>
      <c r="AQW1" s="24"/>
      <c r="AQX1" s="24"/>
      <c r="AQY1" s="24"/>
      <c r="AQZ1" s="24"/>
      <c r="ARA1" s="24"/>
      <c r="ARB1" s="24"/>
      <c r="ARC1" s="24"/>
      <c r="ARD1" s="24"/>
      <c r="ARE1" s="24"/>
      <c r="ARF1" s="24"/>
      <c r="ARG1" s="24"/>
      <c r="ARH1" s="24"/>
      <c r="ARI1" s="24"/>
      <c r="ARJ1" s="24"/>
      <c r="ARK1" s="24"/>
      <c r="ARL1" s="24"/>
      <c r="ARM1" s="24"/>
      <c r="ARN1" s="24"/>
      <c r="ARO1" s="24"/>
      <c r="ARP1" s="24"/>
      <c r="ARQ1" s="24"/>
      <c r="ARR1" s="24"/>
      <c r="ARS1" s="24"/>
      <c r="ART1" s="24"/>
      <c r="ARU1" s="24"/>
      <c r="ARV1" s="24"/>
      <c r="ARW1" s="24"/>
      <c r="ARX1" s="24"/>
      <c r="ARY1" s="24"/>
      <c r="ARZ1" s="24"/>
      <c r="ASA1" s="24"/>
      <c r="ASB1" s="24"/>
      <c r="ASC1" s="24"/>
      <c r="ASD1" s="24"/>
      <c r="ASE1" s="24"/>
      <c r="ASF1" s="24"/>
      <c r="ASG1" s="24"/>
      <c r="ASH1" s="24"/>
      <c r="ASI1" s="24"/>
      <c r="ASJ1" s="24"/>
      <c r="ASK1" s="24"/>
      <c r="ASL1" s="24"/>
      <c r="ASM1" s="24"/>
      <c r="ASN1" s="24"/>
      <c r="ASO1" s="24"/>
      <c r="ASP1" s="24"/>
      <c r="ASQ1" s="24"/>
      <c r="ASR1" s="24"/>
      <c r="ASS1" s="24"/>
      <c r="AST1" s="24"/>
      <c r="ASU1" s="24"/>
      <c r="ASV1" s="24"/>
      <c r="ASW1" s="24"/>
      <c r="ASX1" s="24"/>
      <c r="ASY1" s="24"/>
      <c r="ASZ1" s="24"/>
      <c r="ATA1" s="24"/>
      <c r="ATB1" s="24"/>
      <c r="ATC1" s="24"/>
      <c r="ATD1" s="24"/>
      <c r="ATE1" s="24"/>
      <c r="ATF1" s="24"/>
      <c r="ATG1" s="24"/>
      <c r="ATH1" s="24"/>
      <c r="ATI1" s="24"/>
      <c r="ATJ1" s="24"/>
      <c r="ATK1" s="24"/>
      <c r="ATL1" s="24"/>
      <c r="ATM1" s="24"/>
      <c r="ATN1" s="24"/>
      <c r="ATO1" s="24"/>
      <c r="ATP1" s="24"/>
      <c r="ATQ1" s="24"/>
      <c r="ATR1" s="24"/>
      <c r="ATS1" s="24"/>
      <c r="ATT1" s="24"/>
      <c r="ATU1" s="24"/>
      <c r="ATV1" s="24"/>
      <c r="ATW1" s="24"/>
      <c r="ATX1" s="24"/>
      <c r="ATY1" s="24"/>
      <c r="ATZ1" s="24"/>
      <c r="AUA1" s="24"/>
      <c r="AUB1" s="24"/>
      <c r="AUC1" s="24"/>
      <c r="AUD1" s="24"/>
      <c r="AUE1" s="24"/>
      <c r="AUF1" s="24"/>
      <c r="AUG1" s="24"/>
      <c r="AUH1" s="24"/>
      <c r="AUI1" s="24"/>
      <c r="AUJ1" s="24"/>
      <c r="AUK1" s="24"/>
      <c r="AUL1" s="24"/>
      <c r="AUM1" s="24"/>
      <c r="AUN1" s="24"/>
      <c r="AUO1" s="24"/>
      <c r="AUP1" s="24"/>
      <c r="AUQ1" s="24"/>
      <c r="AUR1" s="24"/>
      <c r="AUS1" s="24"/>
      <c r="AUT1" s="24"/>
      <c r="AUU1" s="24"/>
      <c r="AUV1" s="24"/>
      <c r="AUW1" s="24"/>
      <c r="AUX1" s="24"/>
      <c r="AUY1" s="24"/>
      <c r="AUZ1" s="24"/>
      <c r="AVA1" s="24"/>
      <c r="AVB1" s="24"/>
      <c r="AVC1" s="24"/>
      <c r="AVD1" s="24"/>
      <c r="AVE1" s="24"/>
      <c r="AVF1" s="24"/>
      <c r="AVG1" s="24"/>
      <c r="AVH1" s="24"/>
      <c r="AVI1" s="24"/>
      <c r="AVJ1" s="24"/>
      <c r="AVK1" s="24"/>
      <c r="AVL1" s="24"/>
      <c r="AVM1" s="24"/>
      <c r="AVN1" s="24"/>
      <c r="AVO1" s="24"/>
      <c r="AVP1" s="24"/>
      <c r="AVQ1" s="24"/>
      <c r="AVR1" s="24"/>
      <c r="AVS1" s="24"/>
      <c r="AVT1" s="24"/>
      <c r="AVU1" s="24"/>
      <c r="AVV1" s="24"/>
      <c r="AVW1" s="24"/>
      <c r="AVX1" s="24"/>
      <c r="AVY1" s="24"/>
      <c r="AVZ1" s="24"/>
      <c r="AWA1" s="24"/>
      <c r="AWB1" s="24"/>
      <c r="AWC1" s="24"/>
      <c r="AWD1" s="24"/>
      <c r="AWE1" s="24"/>
      <c r="AWF1" s="24"/>
      <c r="AWG1" s="24"/>
      <c r="AWH1" s="24"/>
      <c r="AWI1" s="24"/>
      <c r="AWJ1" s="24"/>
      <c r="AWK1" s="24"/>
      <c r="AWL1" s="24"/>
      <c r="AWM1" s="24"/>
      <c r="AWN1" s="24"/>
      <c r="AWO1" s="24"/>
      <c r="AWP1" s="24"/>
      <c r="AWQ1" s="24"/>
      <c r="AWR1" s="24"/>
      <c r="AWS1" s="24"/>
      <c r="AWT1" s="24"/>
      <c r="AWU1" s="24"/>
      <c r="AWV1" s="24"/>
      <c r="AWW1" s="24"/>
      <c r="AWX1" s="24"/>
      <c r="AWY1" s="24"/>
      <c r="AWZ1" s="24"/>
      <c r="AXA1" s="24"/>
      <c r="AXB1" s="24"/>
      <c r="AXC1" s="24"/>
      <c r="AXD1" s="24"/>
      <c r="AXE1" s="24"/>
      <c r="AXF1" s="24"/>
      <c r="AXG1" s="24"/>
      <c r="AXH1" s="24"/>
      <c r="AXI1" s="24"/>
      <c r="AXJ1" s="24"/>
      <c r="AXK1" s="24"/>
      <c r="AXL1" s="24"/>
      <c r="AXM1" s="24"/>
      <c r="AXN1" s="24"/>
      <c r="AXO1" s="24"/>
      <c r="AXP1" s="24"/>
      <c r="AXQ1" s="24"/>
      <c r="AXR1" s="24"/>
      <c r="AXS1" s="24"/>
      <c r="AXT1" s="24"/>
      <c r="AXU1" s="24"/>
      <c r="AXV1" s="24"/>
      <c r="AXW1" s="24"/>
      <c r="AXX1" s="24"/>
      <c r="AXY1" s="24"/>
      <c r="AXZ1" s="24"/>
      <c r="AYA1" s="24"/>
      <c r="AYB1" s="24"/>
      <c r="AYC1" s="24"/>
      <c r="AYD1" s="24"/>
      <c r="AYE1" s="24"/>
      <c r="AYF1" s="24"/>
      <c r="AYG1" s="24"/>
      <c r="AYH1" s="24"/>
      <c r="AYI1" s="24"/>
      <c r="AYJ1" s="24"/>
      <c r="AYK1" s="24"/>
      <c r="AYL1" s="24"/>
      <c r="AYM1" s="24"/>
      <c r="AYN1" s="24"/>
      <c r="AYO1" s="24"/>
      <c r="AYP1" s="24"/>
      <c r="AYQ1" s="24"/>
      <c r="AYR1" s="24"/>
      <c r="AYS1" s="24"/>
      <c r="AYT1" s="24"/>
      <c r="AYU1" s="24"/>
      <c r="AYV1" s="24"/>
      <c r="AYW1" s="24"/>
      <c r="AYX1" s="24"/>
      <c r="AYY1" s="24"/>
      <c r="AYZ1" s="24"/>
      <c r="AZA1" s="24"/>
      <c r="AZB1" s="24"/>
      <c r="AZC1" s="24"/>
      <c r="AZD1" s="24"/>
      <c r="AZE1" s="24"/>
      <c r="AZF1" s="24"/>
      <c r="AZG1" s="24"/>
      <c r="AZH1" s="24"/>
      <c r="AZI1" s="24"/>
      <c r="AZJ1" s="24"/>
      <c r="AZK1" s="24"/>
      <c r="AZL1" s="24"/>
      <c r="AZM1" s="24"/>
      <c r="AZN1" s="24"/>
      <c r="AZO1" s="24"/>
      <c r="AZP1" s="24"/>
      <c r="AZQ1" s="24"/>
      <c r="AZR1" s="24"/>
      <c r="AZS1" s="24"/>
      <c r="AZT1" s="24"/>
      <c r="AZU1" s="24"/>
      <c r="AZV1" s="24"/>
      <c r="AZW1" s="24"/>
      <c r="AZX1" s="24"/>
      <c r="AZY1" s="24"/>
      <c r="AZZ1" s="24"/>
      <c r="BAA1" s="24"/>
      <c r="BAB1" s="24"/>
      <c r="BAC1" s="24"/>
      <c r="BAD1" s="24"/>
      <c r="BAE1" s="24"/>
      <c r="BAF1" s="24"/>
      <c r="BAG1" s="24"/>
      <c r="BAH1" s="24"/>
      <c r="BAI1" s="24"/>
      <c r="BAJ1" s="24"/>
      <c r="BAK1" s="24"/>
      <c r="BAL1" s="24"/>
      <c r="BAM1" s="24"/>
      <c r="BAN1" s="24"/>
      <c r="BAO1" s="24"/>
      <c r="BAP1" s="24"/>
      <c r="BAQ1" s="24"/>
      <c r="BAR1" s="24"/>
      <c r="BAS1" s="24"/>
      <c r="BAT1" s="24"/>
      <c r="BAU1" s="24"/>
      <c r="BAV1" s="24"/>
      <c r="BAW1" s="24"/>
      <c r="BAX1" s="24"/>
      <c r="BAY1" s="24"/>
      <c r="BAZ1" s="24"/>
      <c r="BBA1" s="24"/>
      <c r="BBB1" s="24"/>
      <c r="BBC1" s="24"/>
      <c r="BBD1" s="24"/>
      <c r="BBE1" s="24"/>
      <c r="BBF1" s="24"/>
      <c r="BBG1" s="24"/>
      <c r="BBH1" s="24"/>
      <c r="BBI1" s="24"/>
      <c r="BBJ1" s="24"/>
      <c r="BBK1" s="24"/>
      <c r="BBL1" s="24"/>
      <c r="BBM1" s="24"/>
      <c r="BBN1" s="24"/>
      <c r="BBO1" s="24"/>
      <c r="BBP1" s="24"/>
      <c r="BBQ1" s="24"/>
      <c r="BBR1" s="24"/>
      <c r="BBS1" s="24"/>
      <c r="BBT1" s="24"/>
      <c r="BBU1" s="24"/>
      <c r="BBV1" s="24"/>
      <c r="BBW1" s="24"/>
      <c r="BBX1" s="24"/>
      <c r="BBY1" s="24"/>
      <c r="BBZ1" s="24"/>
      <c r="BCA1" s="24"/>
      <c r="BCB1" s="24"/>
      <c r="BCC1" s="24"/>
      <c r="BCD1" s="24"/>
      <c r="BCE1" s="24"/>
      <c r="BCF1" s="24"/>
      <c r="BCG1" s="24"/>
      <c r="BCH1" s="24"/>
      <c r="BCI1" s="24"/>
      <c r="BCJ1" s="24"/>
      <c r="BCK1" s="24"/>
      <c r="BCL1" s="24"/>
      <c r="BCM1" s="24"/>
      <c r="BCN1" s="24"/>
      <c r="BCO1" s="24"/>
      <c r="BCP1" s="24"/>
      <c r="BCQ1" s="24"/>
      <c r="BCR1" s="24"/>
      <c r="BCS1" s="24"/>
      <c r="BCT1" s="24"/>
      <c r="BCU1" s="24"/>
      <c r="BCV1" s="24"/>
      <c r="BCW1" s="24"/>
      <c r="BCX1" s="24"/>
      <c r="BCY1" s="24"/>
      <c r="BCZ1" s="24"/>
      <c r="BDA1" s="24"/>
      <c r="BDB1" s="24"/>
      <c r="BDC1" s="24"/>
      <c r="BDD1" s="24"/>
      <c r="BDE1" s="24"/>
      <c r="BDF1" s="24"/>
      <c r="BDG1" s="24"/>
      <c r="BDH1" s="24"/>
      <c r="BDI1" s="24"/>
      <c r="BDJ1" s="24"/>
      <c r="BDK1" s="24"/>
      <c r="BDL1" s="24"/>
      <c r="BDM1" s="24"/>
      <c r="BDN1" s="24"/>
      <c r="BDO1" s="24"/>
      <c r="BDP1" s="24"/>
      <c r="BDQ1" s="24"/>
      <c r="BDR1" s="24"/>
      <c r="BDS1" s="24"/>
      <c r="BDT1" s="24"/>
      <c r="BDU1" s="24"/>
      <c r="BDV1" s="24"/>
      <c r="BDW1" s="24"/>
      <c r="BDX1" s="24"/>
      <c r="BDY1" s="24"/>
      <c r="BDZ1" s="24"/>
      <c r="BEA1" s="24"/>
      <c r="BEB1" s="24"/>
      <c r="BEC1" s="24"/>
      <c r="BED1" s="24"/>
      <c r="BEE1" s="24"/>
      <c r="BEF1" s="24"/>
      <c r="BEG1" s="24"/>
      <c r="BEH1" s="24"/>
      <c r="BEI1" s="24"/>
      <c r="BEJ1" s="24"/>
      <c r="BEK1" s="24"/>
      <c r="BEL1" s="24"/>
      <c r="BEM1" s="24"/>
      <c r="BEN1" s="24"/>
      <c r="BEO1" s="24"/>
      <c r="BEP1" s="24"/>
      <c r="BEQ1" s="24"/>
      <c r="BER1" s="24"/>
      <c r="BES1" s="24"/>
      <c r="BET1" s="24"/>
      <c r="BEU1" s="24"/>
      <c r="BEV1" s="24"/>
      <c r="BEW1" s="24"/>
      <c r="BEX1" s="24"/>
      <c r="BEY1" s="24"/>
      <c r="BEZ1" s="24"/>
      <c r="BFA1" s="24"/>
      <c r="BFB1" s="24"/>
      <c r="BFC1" s="24"/>
      <c r="BFD1" s="24"/>
      <c r="BFE1" s="24"/>
      <c r="BFF1" s="24"/>
      <c r="BFG1" s="24"/>
      <c r="BFH1" s="24"/>
      <c r="BFI1" s="24"/>
      <c r="BFJ1" s="24"/>
      <c r="BFK1" s="24"/>
      <c r="BFL1" s="24"/>
      <c r="BFM1" s="24"/>
      <c r="BFN1" s="24"/>
      <c r="BFO1" s="24"/>
      <c r="BFP1" s="24"/>
      <c r="BFQ1" s="24"/>
      <c r="BFR1" s="24"/>
      <c r="BFS1" s="24"/>
      <c r="BFT1" s="24"/>
      <c r="BFU1" s="24"/>
      <c r="BFV1" s="24"/>
      <c r="BFW1" s="24"/>
      <c r="BFX1" s="24"/>
      <c r="BFY1" s="24"/>
      <c r="BFZ1" s="24"/>
      <c r="BGA1" s="24"/>
      <c r="BGB1" s="24"/>
      <c r="BGC1" s="24"/>
      <c r="BGD1" s="24"/>
      <c r="BGE1" s="24"/>
      <c r="BGF1" s="24"/>
      <c r="BGG1" s="24"/>
      <c r="BGH1" s="24"/>
      <c r="BGI1" s="24"/>
      <c r="BGJ1" s="24"/>
      <c r="BGK1" s="24"/>
      <c r="BGL1" s="24"/>
      <c r="BGM1" s="24"/>
      <c r="BGN1" s="24"/>
      <c r="BGO1" s="24"/>
      <c r="BGP1" s="24"/>
      <c r="BGQ1" s="24"/>
      <c r="BGR1" s="24"/>
      <c r="BGS1" s="24"/>
      <c r="BGT1" s="24"/>
      <c r="BGU1" s="24"/>
      <c r="BGV1" s="24"/>
      <c r="BGW1" s="24"/>
      <c r="BGX1" s="24"/>
      <c r="BGY1" s="24"/>
      <c r="BGZ1" s="24"/>
      <c r="BHA1" s="24"/>
      <c r="BHB1" s="24"/>
      <c r="BHC1" s="24"/>
      <c r="BHD1" s="24"/>
      <c r="BHE1" s="24"/>
      <c r="BHF1" s="24"/>
      <c r="BHG1" s="24"/>
      <c r="BHH1" s="24"/>
      <c r="BHI1" s="24"/>
      <c r="BHJ1" s="24"/>
      <c r="BHK1" s="24"/>
      <c r="BHL1" s="24"/>
      <c r="BHM1" s="24"/>
      <c r="BHN1" s="24"/>
      <c r="BHO1" s="24"/>
      <c r="BHP1" s="24"/>
      <c r="BHQ1" s="24"/>
      <c r="BHR1" s="24"/>
      <c r="BHS1" s="24"/>
      <c r="BHT1" s="24"/>
      <c r="BHU1" s="24"/>
      <c r="BHV1" s="24"/>
      <c r="BHW1" s="24"/>
      <c r="BHX1" s="24"/>
      <c r="BHY1" s="24"/>
      <c r="BHZ1" s="24"/>
      <c r="BIA1" s="24"/>
      <c r="BIB1" s="24"/>
      <c r="BIC1" s="24"/>
      <c r="BID1" s="24"/>
      <c r="BIE1" s="24"/>
      <c r="BIF1" s="24"/>
      <c r="BIG1" s="24"/>
      <c r="BIH1" s="24"/>
      <c r="BII1" s="24"/>
      <c r="BIJ1" s="24"/>
      <c r="BIK1" s="24"/>
      <c r="BIL1" s="24"/>
      <c r="BIM1" s="24"/>
      <c r="BIN1" s="24"/>
      <c r="BIO1" s="24"/>
      <c r="BIP1" s="24"/>
      <c r="BIQ1" s="24"/>
      <c r="BIR1" s="24"/>
      <c r="BIS1" s="24"/>
      <c r="BIT1" s="24"/>
      <c r="BIU1" s="24"/>
      <c r="BIV1" s="24"/>
      <c r="BIW1" s="24"/>
      <c r="BIX1" s="24"/>
      <c r="BIY1" s="24"/>
      <c r="BIZ1" s="24"/>
      <c r="BJA1" s="24"/>
      <c r="BJB1" s="24"/>
      <c r="BJC1" s="24"/>
      <c r="BJD1" s="24"/>
      <c r="BJE1" s="24"/>
      <c r="BJF1" s="24"/>
      <c r="BJG1" s="24"/>
      <c r="BJH1" s="24"/>
      <c r="BJI1" s="24"/>
      <c r="BJJ1" s="24"/>
      <c r="BJK1" s="24"/>
      <c r="BJL1" s="24"/>
      <c r="BJM1" s="24"/>
      <c r="BJN1" s="24"/>
      <c r="BJO1" s="24"/>
      <c r="BJP1" s="24"/>
      <c r="BJQ1" s="24"/>
      <c r="BJR1" s="24"/>
      <c r="BJS1" s="24"/>
      <c r="BJT1" s="24"/>
      <c r="BJU1" s="24"/>
      <c r="BJV1" s="24"/>
      <c r="BJW1" s="24"/>
      <c r="BJX1" s="24"/>
      <c r="BJY1" s="24"/>
      <c r="BJZ1" s="24"/>
      <c r="BKA1" s="24"/>
      <c r="BKB1" s="24"/>
      <c r="BKC1" s="24"/>
      <c r="BKD1" s="24"/>
      <c r="BKE1" s="24"/>
      <c r="BKF1" s="24"/>
      <c r="BKG1" s="24"/>
      <c r="BKH1" s="24"/>
      <c r="BKI1" s="24"/>
      <c r="BKJ1" s="24"/>
      <c r="BKK1" s="24"/>
      <c r="BKL1" s="24"/>
      <c r="BKM1" s="24"/>
      <c r="BKN1" s="24"/>
      <c r="BKO1" s="24"/>
      <c r="BKP1" s="24"/>
      <c r="BKQ1" s="24"/>
      <c r="BKR1" s="24"/>
      <c r="BKS1" s="24"/>
      <c r="BKT1" s="24"/>
      <c r="BKU1" s="24"/>
      <c r="BKV1" s="24"/>
      <c r="BKW1" s="24"/>
      <c r="BKX1" s="24"/>
      <c r="BKY1" s="24"/>
      <c r="BKZ1" s="24"/>
      <c r="BLA1" s="24"/>
      <c r="BLB1" s="24"/>
      <c r="BLC1" s="24"/>
      <c r="BLD1" s="24"/>
      <c r="BLE1" s="24"/>
      <c r="BLF1" s="24"/>
      <c r="BLG1" s="24"/>
      <c r="BLH1" s="24"/>
      <c r="BLI1" s="24"/>
      <c r="BLJ1" s="24"/>
      <c r="BLK1" s="24"/>
      <c r="BLL1" s="24"/>
      <c r="BLM1" s="24"/>
      <c r="BLN1" s="24"/>
      <c r="BLO1" s="24"/>
      <c r="BLP1" s="24"/>
      <c r="BLQ1" s="24"/>
      <c r="BLR1" s="24"/>
      <c r="BLS1" s="24"/>
      <c r="BLT1" s="24"/>
      <c r="BLU1" s="24"/>
      <c r="BLV1" s="24"/>
      <c r="BLW1" s="24"/>
      <c r="BLX1" s="24"/>
      <c r="BLY1" s="24"/>
      <c r="BLZ1" s="24"/>
      <c r="BMA1" s="24"/>
      <c r="BMB1" s="24"/>
      <c r="BMC1" s="24"/>
      <c r="BMD1" s="24"/>
      <c r="BME1" s="24"/>
      <c r="BMF1" s="24"/>
      <c r="BMG1" s="24"/>
      <c r="BMH1" s="24"/>
      <c r="BMI1" s="24"/>
      <c r="BMJ1" s="24"/>
      <c r="BMK1" s="24"/>
      <c r="BML1" s="24"/>
      <c r="BMM1" s="24"/>
      <c r="BMN1" s="24"/>
      <c r="BMO1" s="24"/>
      <c r="BMP1" s="24"/>
      <c r="BMQ1" s="24"/>
      <c r="BMR1" s="24"/>
      <c r="BMS1" s="24"/>
      <c r="BMT1" s="24"/>
      <c r="BMU1" s="24"/>
      <c r="BMV1" s="24"/>
      <c r="BMW1" s="24"/>
      <c r="BMX1" s="24"/>
      <c r="BMY1" s="24"/>
      <c r="BMZ1" s="24"/>
      <c r="BNA1" s="24"/>
      <c r="BNB1" s="24"/>
      <c r="BNC1" s="24"/>
      <c r="BND1" s="24"/>
      <c r="BNE1" s="24"/>
      <c r="BNF1" s="24"/>
      <c r="BNG1" s="24"/>
      <c r="BNH1" s="24"/>
      <c r="BNI1" s="24"/>
      <c r="BNJ1" s="24"/>
      <c r="BNK1" s="24"/>
      <c r="BNL1" s="24"/>
      <c r="BNM1" s="24"/>
      <c r="BNN1" s="24"/>
      <c r="BNO1" s="24"/>
      <c r="BNP1" s="24"/>
      <c r="BNQ1" s="24"/>
      <c r="BNR1" s="24"/>
      <c r="BNS1" s="24"/>
      <c r="BNT1" s="24"/>
      <c r="BNU1" s="24"/>
      <c r="BNV1" s="24"/>
      <c r="BNW1" s="24"/>
      <c r="BNX1" s="24"/>
      <c r="BNY1" s="24"/>
      <c r="BNZ1" s="24"/>
      <c r="BOA1" s="24"/>
      <c r="BOB1" s="24"/>
      <c r="BOC1" s="24"/>
      <c r="BOD1" s="24"/>
      <c r="BOE1" s="24"/>
      <c r="BOF1" s="24"/>
      <c r="BOG1" s="24"/>
      <c r="BOH1" s="24"/>
      <c r="BOI1" s="24"/>
      <c r="BOJ1" s="24"/>
      <c r="BOK1" s="24"/>
      <c r="BOL1" s="24"/>
      <c r="BOM1" s="24"/>
      <c r="BON1" s="24"/>
      <c r="BOO1" s="24"/>
      <c r="BOP1" s="24"/>
      <c r="BOQ1" s="24"/>
      <c r="BOR1" s="24"/>
      <c r="BOS1" s="24"/>
      <c r="BOT1" s="24"/>
      <c r="BOU1" s="24"/>
      <c r="BOV1" s="24"/>
      <c r="BOW1" s="24"/>
      <c r="BOX1" s="24"/>
      <c r="BOY1" s="24"/>
      <c r="BOZ1" s="24"/>
      <c r="BPA1" s="24"/>
      <c r="BPB1" s="24"/>
      <c r="BPC1" s="24"/>
      <c r="BPD1" s="24"/>
      <c r="BPE1" s="24"/>
      <c r="BPF1" s="24"/>
      <c r="BPG1" s="24"/>
      <c r="BPH1" s="24"/>
      <c r="BPI1" s="24"/>
      <c r="BPJ1" s="24"/>
      <c r="BPK1" s="24"/>
      <c r="BPL1" s="24"/>
      <c r="BPM1" s="24"/>
      <c r="BPN1" s="24"/>
      <c r="BPO1" s="24"/>
      <c r="BPP1" s="24"/>
      <c r="BPQ1" s="24"/>
      <c r="BPR1" s="24"/>
      <c r="BPS1" s="24"/>
      <c r="BPT1" s="24"/>
      <c r="BPU1" s="24"/>
      <c r="BPV1" s="24"/>
      <c r="BPW1" s="24"/>
      <c r="BPX1" s="24"/>
      <c r="BPY1" s="24"/>
      <c r="BPZ1" s="24"/>
      <c r="BQA1" s="24"/>
      <c r="BQB1" s="24"/>
      <c r="BQC1" s="24"/>
      <c r="BQD1" s="24"/>
      <c r="BQE1" s="24"/>
      <c r="BQF1" s="24"/>
      <c r="BQG1" s="24"/>
      <c r="BQH1" s="24"/>
      <c r="BQI1" s="24"/>
      <c r="BQJ1" s="24"/>
      <c r="BQK1" s="24"/>
      <c r="BQL1" s="24"/>
      <c r="BQM1" s="24"/>
      <c r="BQN1" s="24"/>
      <c r="BQO1" s="24"/>
      <c r="BQP1" s="24"/>
      <c r="BQQ1" s="24"/>
      <c r="BQR1" s="24"/>
      <c r="BQS1" s="24"/>
      <c r="BQT1" s="24"/>
      <c r="BQU1" s="24"/>
      <c r="BQV1" s="24"/>
      <c r="BQW1" s="24"/>
      <c r="BQX1" s="24"/>
      <c r="BQY1" s="24"/>
      <c r="BQZ1" s="24"/>
      <c r="BRA1" s="24"/>
      <c r="BRB1" s="24"/>
      <c r="BRC1" s="24"/>
      <c r="BRD1" s="24"/>
      <c r="BRE1" s="24"/>
      <c r="BRF1" s="24"/>
      <c r="BRG1" s="24"/>
      <c r="BRH1" s="24"/>
      <c r="BRI1" s="24"/>
      <c r="BRJ1" s="24"/>
      <c r="BRK1" s="24"/>
      <c r="BRL1" s="24"/>
      <c r="BRM1" s="24"/>
      <c r="BRN1" s="24"/>
      <c r="BRO1" s="24"/>
      <c r="BRP1" s="24"/>
      <c r="BRQ1" s="24"/>
      <c r="BRR1" s="24"/>
      <c r="BRS1" s="24"/>
      <c r="BRT1" s="24"/>
      <c r="BRU1" s="24"/>
      <c r="BRV1" s="24"/>
      <c r="BRW1" s="24"/>
      <c r="BRX1" s="24"/>
      <c r="BRY1" s="24"/>
      <c r="BRZ1" s="24"/>
      <c r="BSA1" s="24"/>
      <c r="BSB1" s="24"/>
      <c r="BSC1" s="24"/>
      <c r="BSD1" s="24"/>
      <c r="BSE1" s="24"/>
      <c r="BSF1" s="24"/>
      <c r="BSG1" s="24"/>
      <c r="BSH1" s="24"/>
      <c r="BSI1" s="24"/>
      <c r="BSJ1" s="24"/>
      <c r="BSK1" s="24"/>
      <c r="BSL1" s="24"/>
      <c r="BSM1" s="24"/>
      <c r="BSN1" s="24"/>
      <c r="BSO1" s="24"/>
      <c r="BSP1" s="24"/>
      <c r="BSQ1" s="24"/>
      <c r="BSR1" s="24"/>
      <c r="BSS1" s="24"/>
      <c r="BST1" s="24"/>
      <c r="BSU1" s="24"/>
      <c r="BSV1" s="24"/>
      <c r="BSW1" s="24"/>
      <c r="BSX1" s="24"/>
      <c r="BSY1" s="24"/>
      <c r="BSZ1" s="24"/>
      <c r="BTA1" s="24"/>
      <c r="BTB1" s="24"/>
      <c r="BTC1" s="24"/>
      <c r="BTD1" s="24"/>
      <c r="BTE1" s="24"/>
      <c r="BTF1" s="24"/>
      <c r="BTG1" s="24"/>
      <c r="BTH1" s="24"/>
      <c r="BTI1" s="24"/>
      <c r="BTJ1" s="24"/>
      <c r="BTK1" s="24"/>
      <c r="BTL1" s="24"/>
      <c r="BTM1" s="24"/>
      <c r="BTN1" s="24"/>
      <c r="BTO1" s="24"/>
      <c r="BTP1" s="24"/>
      <c r="BTQ1" s="24"/>
      <c r="BTR1" s="24"/>
      <c r="BTS1" s="24"/>
      <c r="BTT1" s="24"/>
      <c r="BTU1" s="24"/>
      <c r="BTV1" s="24"/>
      <c r="BTW1" s="24"/>
      <c r="BTX1" s="24"/>
      <c r="BTY1" s="24"/>
      <c r="BTZ1" s="24"/>
      <c r="BUA1" s="24"/>
      <c r="BUB1" s="24"/>
      <c r="BUC1" s="24"/>
      <c r="BUD1" s="24"/>
      <c r="BUE1" s="24"/>
      <c r="BUF1" s="24"/>
      <c r="BUG1" s="24"/>
      <c r="BUH1" s="24"/>
      <c r="BUI1" s="24"/>
      <c r="BUJ1" s="24"/>
      <c r="BUK1" s="24"/>
      <c r="BUL1" s="24"/>
      <c r="BUM1" s="24"/>
      <c r="BUN1" s="24"/>
      <c r="BUO1" s="24"/>
      <c r="BUP1" s="24"/>
      <c r="BUQ1" s="24"/>
      <c r="BUR1" s="24"/>
      <c r="BUS1" s="24"/>
      <c r="BUT1" s="24"/>
      <c r="BUU1" s="24"/>
      <c r="BUV1" s="24"/>
      <c r="BUW1" s="24"/>
      <c r="BUX1" s="24"/>
      <c r="BUY1" s="24"/>
      <c r="BUZ1" s="24"/>
      <c r="BVA1" s="24"/>
      <c r="BVB1" s="24"/>
      <c r="BVC1" s="24"/>
      <c r="BVD1" s="24"/>
      <c r="BVE1" s="24"/>
      <c r="BVF1" s="24"/>
      <c r="BVG1" s="24"/>
      <c r="BVH1" s="24"/>
      <c r="BVI1" s="24"/>
      <c r="BVJ1" s="24"/>
      <c r="BVK1" s="24"/>
      <c r="BVL1" s="24"/>
      <c r="BVM1" s="24"/>
      <c r="BVN1" s="24"/>
      <c r="BVO1" s="24"/>
      <c r="BVP1" s="24"/>
      <c r="BVQ1" s="24"/>
      <c r="BVR1" s="24"/>
      <c r="BVS1" s="24"/>
      <c r="BVT1" s="24"/>
      <c r="BVU1" s="24"/>
      <c r="BVV1" s="24"/>
      <c r="BVW1" s="24"/>
      <c r="BVX1" s="24"/>
      <c r="BVY1" s="24"/>
      <c r="BVZ1" s="24"/>
      <c r="BWA1" s="24"/>
      <c r="BWB1" s="24"/>
      <c r="BWC1" s="24"/>
      <c r="BWD1" s="24"/>
      <c r="BWE1" s="24"/>
      <c r="BWF1" s="24"/>
      <c r="BWG1" s="24"/>
      <c r="BWH1" s="24"/>
      <c r="BWI1" s="24"/>
      <c r="BWJ1" s="24"/>
      <c r="BWK1" s="24"/>
      <c r="BWL1" s="24"/>
      <c r="BWM1" s="24"/>
      <c r="BWN1" s="24"/>
      <c r="BWO1" s="24"/>
      <c r="BWP1" s="24"/>
      <c r="BWQ1" s="24"/>
      <c r="BWR1" s="24"/>
      <c r="BWS1" s="24"/>
      <c r="BWT1" s="24"/>
      <c r="BWU1" s="24"/>
      <c r="BWV1" s="24"/>
      <c r="BWW1" s="24"/>
      <c r="BWX1" s="24"/>
      <c r="BWY1" s="24"/>
      <c r="BWZ1" s="24"/>
      <c r="BXA1" s="24"/>
      <c r="BXB1" s="24"/>
      <c r="BXC1" s="24"/>
      <c r="BXD1" s="24"/>
      <c r="BXE1" s="24"/>
      <c r="BXF1" s="24"/>
      <c r="BXG1" s="24"/>
      <c r="BXH1" s="24"/>
      <c r="BXI1" s="24"/>
      <c r="BXJ1" s="24"/>
      <c r="BXK1" s="24"/>
      <c r="BXL1" s="24"/>
      <c r="BXM1" s="24"/>
      <c r="BXN1" s="24"/>
      <c r="BXO1" s="24"/>
      <c r="BXP1" s="24"/>
      <c r="BXQ1" s="24"/>
      <c r="BXR1" s="24"/>
      <c r="BXS1" s="24"/>
      <c r="BXT1" s="24"/>
      <c r="BXU1" s="24"/>
      <c r="BXV1" s="24"/>
      <c r="BXW1" s="24"/>
      <c r="BXX1" s="24"/>
      <c r="BXY1" s="24"/>
      <c r="BXZ1" s="24"/>
      <c r="BYA1" s="24"/>
      <c r="BYB1" s="24"/>
      <c r="BYC1" s="24"/>
      <c r="BYD1" s="24"/>
      <c r="BYE1" s="24"/>
      <c r="BYF1" s="24"/>
      <c r="BYG1" s="24"/>
      <c r="BYH1" s="24"/>
      <c r="BYI1" s="24"/>
      <c r="BYJ1" s="24"/>
      <c r="BYK1" s="24"/>
      <c r="BYL1" s="24"/>
      <c r="BYM1" s="24"/>
      <c r="BYN1" s="24"/>
      <c r="BYO1" s="24"/>
      <c r="BYP1" s="24"/>
      <c r="BYQ1" s="24"/>
      <c r="BYR1" s="24"/>
      <c r="BYS1" s="24"/>
      <c r="BYT1" s="24"/>
      <c r="BYU1" s="24"/>
      <c r="BYV1" s="24"/>
      <c r="BYW1" s="24"/>
      <c r="BYX1" s="24"/>
      <c r="BYY1" s="24"/>
      <c r="BYZ1" s="24"/>
      <c r="BZA1" s="24"/>
      <c r="BZB1" s="24"/>
      <c r="BZC1" s="24"/>
      <c r="BZD1" s="24"/>
      <c r="BZE1" s="24"/>
      <c r="BZF1" s="24"/>
      <c r="BZG1" s="24"/>
      <c r="BZH1" s="24"/>
      <c r="BZI1" s="24"/>
      <c r="BZJ1" s="24"/>
      <c r="BZK1" s="24"/>
      <c r="BZL1" s="24"/>
      <c r="BZM1" s="24"/>
      <c r="BZN1" s="24"/>
      <c r="BZO1" s="24"/>
      <c r="BZP1" s="24"/>
      <c r="BZQ1" s="24"/>
      <c r="BZR1" s="24"/>
      <c r="BZS1" s="24"/>
      <c r="BZT1" s="24"/>
      <c r="BZU1" s="24"/>
      <c r="BZV1" s="24"/>
      <c r="BZW1" s="24"/>
      <c r="BZX1" s="24"/>
      <c r="BZY1" s="24"/>
      <c r="BZZ1" s="24"/>
      <c r="CAA1" s="24"/>
      <c r="CAB1" s="24"/>
      <c r="CAC1" s="24"/>
      <c r="CAD1" s="24"/>
      <c r="CAE1" s="24"/>
      <c r="CAF1" s="24"/>
      <c r="CAG1" s="24"/>
      <c r="CAH1" s="24"/>
      <c r="CAI1" s="24"/>
      <c r="CAJ1" s="24"/>
      <c r="CAK1" s="24"/>
      <c r="CAL1" s="24"/>
      <c r="CAM1" s="24"/>
      <c r="CAN1" s="24"/>
      <c r="CAO1" s="24"/>
      <c r="CAP1" s="24"/>
      <c r="CAQ1" s="24"/>
      <c r="CAR1" s="24"/>
      <c r="CAS1" s="24"/>
      <c r="CAT1" s="24"/>
      <c r="CAU1" s="24"/>
      <c r="CAV1" s="24"/>
      <c r="CAW1" s="24"/>
      <c r="CAX1" s="24"/>
      <c r="CAY1" s="24"/>
      <c r="CAZ1" s="24"/>
      <c r="CBA1" s="24"/>
      <c r="CBB1" s="24"/>
      <c r="CBC1" s="24"/>
      <c r="CBD1" s="24"/>
      <c r="CBE1" s="24"/>
      <c r="CBF1" s="24"/>
      <c r="CBG1" s="24"/>
      <c r="CBH1" s="24"/>
      <c r="CBI1" s="24"/>
      <c r="CBJ1" s="24"/>
      <c r="CBK1" s="24"/>
      <c r="CBL1" s="24"/>
      <c r="CBM1" s="24"/>
      <c r="CBN1" s="24"/>
      <c r="CBO1" s="24"/>
      <c r="CBP1" s="24"/>
      <c r="CBQ1" s="24"/>
      <c r="CBR1" s="24"/>
      <c r="CBS1" s="24"/>
      <c r="CBT1" s="24"/>
      <c r="CBU1" s="24"/>
      <c r="CBV1" s="24"/>
      <c r="CBW1" s="24"/>
      <c r="CBX1" s="24"/>
      <c r="CBY1" s="24"/>
      <c r="CBZ1" s="24"/>
      <c r="CCA1" s="24"/>
      <c r="CCB1" s="24"/>
      <c r="CCC1" s="24"/>
      <c r="CCD1" s="24"/>
      <c r="CCE1" s="24"/>
      <c r="CCF1" s="24"/>
      <c r="CCG1" s="24"/>
      <c r="CCH1" s="24"/>
      <c r="CCI1" s="24"/>
      <c r="CCJ1" s="24"/>
      <c r="CCK1" s="24"/>
      <c r="CCL1" s="24"/>
      <c r="CCM1" s="24"/>
      <c r="CCN1" s="24"/>
      <c r="CCO1" s="24"/>
      <c r="CCP1" s="24"/>
      <c r="CCQ1" s="24"/>
      <c r="CCR1" s="24"/>
      <c r="CCS1" s="24"/>
      <c r="CCT1" s="24"/>
      <c r="CCU1" s="24"/>
      <c r="CCV1" s="24"/>
      <c r="CCW1" s="24"/>
      <c r="CCX1" s="24"/>
      <c r="CCY1" s="24"/>
      <c r="CCZ1" s="24"/>
      <c r="CDA1" s="24"/>
      <c r="CDB1" s="24"/>
      <c r="CDC1" s="24"/>
      <c r="CDD1" s="24"/>
      <c r="CDE1" s="24"/>
      <c r="CDF1" s="24"/>
      <c r="CDG1" s="24"/>
      <c r="CDH1" s="24"/>
      <c r="CDI1" s="24"/>
      <c r="CDJ1" s="24"/>
      <c r="CDK1" s="24"/>
      <c r="CDL1" s="24"/>
      <c r="CDM1" s="24"/>
      <c r="CDN1" s="24"/>
      <c r="CDO1" s="24"/>
      <c r="CDP1" s="24"/>
      <c r="CDQ1" s="24"/>
      <c r="CDR1" s="24"/>
      <c r="CDS1" s="24"/>
      <c r="CDT1" s="24"/>
      <c r="CDU1" s="24"/>
      <c r="CDV1" s="24"/>
      <c r="CDW1" s="24"/>
      <c r="CDX1" s="24"/>
      <c r="CDY1" s="24"/>
      <c r="CDZ1" s="24"/>
      <c r="CEA1" s="24"/>
      <c r="CEB1" s="24"/>
      <c r="CEC1" s="24"/>
      <c r="CED1" s="24"/>
      <c r="CEE1" s="24"/>
      <c r="CEF1" s="24"/>
      <c r="CEG1" s="24"/>
      <c r="CEH1" s="24"/>
      <c r="CEI1" s="24"/>
      <c r="CEJ1" s="24"/>
      <c r="CEK1" s="24"/>
      <c r="CEL1" s="24"/>
      <c r="CEM1" s="24"/>
      <c r="CEN1" s="24"/>
      <c r="CEO1" s="24"/>
      <c r="CEP1" s="24"/>
      <c r="CEQ1" s="24"/>
      <c r="CER1" s="24"/>
      <c r="CES1" s="24"/>
      <c r="CET1" s="24"/>
      <c r="CEU1" s="24"/>
      <c r="CEV1" s="24"/>
      <c r="CEW1" s="24"/>
      <c r="CEX1" s="24"/>
      <c r="CEY1" s="24"/>
      <c r="CEZ1" s="24"/>
      <c r="CFA1" s="24"/>
      <c r="CFB1" s="24"/>
      <c r="CFC1" s="24"/>
      <c r="CFD1" s="24"/>
      <c r="CFE1" s="24"/>
      <c r="CFF1" s="24"/>
      <c r="CFG1" s="24"/>
      <c r="CFH1" s="24"/>
      <c r="CFI1" s="24"/>
      <c r="CFJ1" s="24"/>
      <c r="CFK1" s="24"/>
      <c r="CFL1" s="24"/>
      <c r="CFM1" s="24"/>
      <c r="CFN1" s="24"/>
      <c r="CFO1" s="24"/>
      <c r="CFP1" s="24"/>
      <c r="CFQ1" s="24"/>
      <c r="CFR1" s="24"/>
      <c r="CFS1" s="24"/>
      <c r="CFT1" s="24"/>
      <c r="CFU1" s="24"/>
      <c r="CFV1" s="24"/>
      <c r="CFW1" s="24"/>
      <c r="CFX1" s="24"/>
      <c r="CFY1" s="24"/>
      <c r="CFZ1" s="24"/>
      <c r="CGA1" s="24"/>
      <c r="CGB1" s="24"/>
      <c r="CGC1" s="24"/>
      <c r="CGD1" s="24"/>
      <c r="CGE1" s="24"/>
      <c r="CGF1" s="24"/>
      <c r="CGG1" s="24"/>
      <c r="CGH1" s="24"/>
      <c r="CGI1" s="24"/>
      <c r="CGJ1" s="24"/>
      <c r="CGK1" s="24"/>
      <c r="CGL1" s="24"/>
      <c r="CGM1" s="24"/>
      <c r="CGN1" s="24"/>
      <c r="CGO1" s="24"/>
      <c r="CGP1" s="24"/>
      <c r="CGQ1" s="24"/>
      <c r="CGR1" s="24"/>
      <c r="CGS1" s="24"/>
      <c r="CGT1" s="24"/>
      <c r="CGU1" s="24"/>
      <c r="CGV1" s="24"/>
      <c r="CGW1" s="24"/>
      <c r="CGX1" s="24"/>
      <c r="CGY1" s="24"/>
      <c r="CGZ1" s="24"/>
      <c r="CHA1" s="24"/>
      <c r="CHB1" s="24"/>
      <c r="CHC1" s="24"/>
      <c r="CHD1" s="24"/>
      <c r="CHE1" s="24"/>
      <c r="CHF1" s="24"/>
      <c r="CHG1" s="24"/>
      <c r="CHH1" s="24"/>
      <c r="CHI1" s="24"/>
      <c r="CHJ1" s="24"/>
      <c r="CHK1" s="24"/>
      <c r="CHL1" s="24"/>
      <c r="CHM1" s="24"/>
      <c r="CHN1" s="24"/>
      <c r="CHO1" s="24"/>
      <c r="CHP1" s="24"/>
      <c r="CHQ1" s="24"/>
      <c r="CHR1" s="24"/>
      <c r="CHS1" s="24"/>
      <c r="CHT1" s="24"/>
      <c r="CHU1" s="24"/>
      <c r="CHV1" s="24"/>
      <c r="CHW1" s="24"/>
      <c r="CHX1" s="24"/>
      <c r="CHY1" s="24"/>
      <c r="CHZ1" s="24"/>
      <c r="CIA1" s="24"/>
      <c r="CIB1" s="24"/>
      <c r="CIC1" s="24"/>
      <c r="CID1" s="24"/>
      <c r="CIE1" s="24"/>
      <c r="CIF1" s="24"/>
      <c r="CIG1" s="24"/>
      <c r="CIH1" s="24"/>
      <c r="CII1" s="24"/>
      <c r="CIJ1" s="24"/>
      <c r="CIK1" s="24"/>
      <c r="CIL1" s="24"/>
      <c r="CIM1" s="24"/>
      <c r="CIN1" s="24"/>
      <c r="CIO1" s="24"/>
      <c r="CIP1" s="24"/>
      <c r="CIQ1" s="24"/>
      <c r="CIR1" s="24"/>
      <c r="CIS1" s="24"/>
      <c r="CIT1" s="24"/>
      <c r="CIU1" s="24"/>
      <c r="CIV1" s="24"/>
      <c r="CIW1" s="24"/>
      <c r="CIX1" s="24"/>
      <c r="CIY1" s="24"/>
      <c r="CIZ1" s="24"/>
      <c r="CJA1" s="24"/>
      <c r="CJB1" s="24"/>
      <c r="CJC1" s="24"/>
      <c r="CJD1" s="24"/>
      <c r="CJE1" s="24"/>
      <c r="CJF1" s="24"/>
      <c r="CJG1" s="24"/>
      <c r="CJH1" s="24"/>
      <c r="CJI1" s="24"/>
      <c r="CJJ1" s="24"/>
      <c r="CJK1" s="24"/>
      <c r="CJL1" s="24"/>
      <c r="CJM1" s="24"/>
      <c r="CJN1" s="24"/>
      <c r="CJO1" s="24"/>
      <c r="CJP1" s="24"/>
      <c r="CJQ1" s="24"/>
      <c r="CJR1" s="24"/>
      <c r="CJS1" s="24"/>
      <c r="CJT1" s="24"/>
      <c r="CJU1" s="24"/>
      <c r="CJV1" s="24"/>
      <c r="CJW1" s="24"/>
      <c r="CJX1" s="24"/>
      <c r="CJY1" s="24"/>
      <c r="CJZ1" s="24"/>
      <c r="CKA1" s="24"/>
      <c r="CKB1" s="24"/>
      <c r="CKC1" s="24"/>
      <c r="CKD1" s="24"/>
      <c r="CKE1" s="24"/>
      <c r="CKF1" s="24"/>
      <c r="CKG1" s="24"/>
      <c r="CKH1" s="24"/>
      <c r="CKI1" s="24"/>
      <c r="CKJ1" s="24"/>
      <c r="CKK1" s="24"/>
      <c r="CKL1" s="24"/>
      <c r="CKM1" s="24"/>
      <c r="CKN1" s="24"/>
      <c r="CKO1" s="24"/>
      <c r="CKP1" s="24"/>
      <c r="CKQ1" s="24"/>
      <c r="CKR1" s="24"/>
      <c r="CKS1" s="24"/>
      <c r="CKT1" s="24"/>
      <c r="CKU1" s="24"/>
      <c r="CKV1" s="24"/>
      <c r="CKW1" s="24"/>
      <c r="CKX1" s="24"/>
      <c r="CKY1" s="24"/>
      <c r="CKZ1" s="24"/>
      <c r="CLA1" s="24"/>
      <c r="CLB1" s="24"/>
      <c r="CLC1" s="24"/>
      <c r="CLD1" s="24"/>
      <c r="CLE1" s="24"/>
      <c r="CLF1" s="24"/>
      <c r="CLG1" s="24"/>
      <c r="CLH1" s="24"/>
      <c r="CLI1" s="24"/>
      <c r="CLJ1" s="24"/>
      <c r="CLK1" s="24"/>
      <c r="CLL1" s="24"/>
      <c r="CLM1" s="24"/>
      <c r="CLN1" s="24"/>
      <c r="CLO1" s="24"/>
      <c r="CLP1" s="24"/>
      <c r="CLQ1" s="24"/>
      <c r="CLR1" s="24"/>
      <c r="CLS1" s="24"/>
      <c r="CLT1" s="24"/>
      <c r="CLU1" s="24"/>
      <c r="CLV1" s="24"/>
      <c r="CLW1" s="24"/>
      <c r="CLX1" s="24"/>
      <c r="CLY1" s="24"/>
      <c r="CLZ1" s="24"/>
      <c r="CMA1" s="24"/>
      <c r="CMB1" s="24"/>
      <c r="CMC1" s="24"/>
      <c r="CMD1" s="24"/>
      <c r="CME1" s="24"/>
      <c r="CMF1" s="24"/>
      <c r="CMG1" s="24"/>
      <c r="CMH1" s="24"/>
      <c r="CMI1" s="24"/>
      <c r="CMJ1" s="24"/>
      <c r="CMK1" s="24"/>
      <c r="CML1" s="24"/>
      <c r="CMM1" s="24"/>
      <c r="CMN1" s="24"/>
      <c r="CMO1" s="24"/>
      <c r="CMP1" s="24"/>
      <c r="CMQ1" s="24"/>
      <c r="CMR1" s="24"/>
      <c r="CMS1" s="24"/>
      <c r="CMT1" s="24"/>
      <c r="CMU1" s="24"/>
      <c r="CMV1" s="24"/>
      <c r="CMW1" s="24"/>
      <c r="CMX1" s="24"/>
      <c r="CMY1" s="24"/>
      <c r="CMZ1" s="24"/>
      <c r="CNA1" s="24"/>
      <c r="CNB1" s="24"/>
      <c r="CNC1" s="24"/>
      <c r="CND1" s="24"/>
      <c r="CNE1" s="24"/>
      <c r="CNF1" s="24"/>
      <c r="CNG1" s="24"/>
      <c r="CNH1" s="24"/>
      <c r="CNI1" s="24"/>
      <c r="CNJ1" s="24"/>
      <c r="CNK1" s="24"/>
      <c r="CNL1" s="24"/>
      <c r="CNM1" s="24"/>
      <c r="CNN1" s="24"/>
      <c r="CNO1" s="24"/>
      <c r="CNP1" s="24"/>
      <c r="CNQ1" s="24"/>
      <c r="CNR1" s="24"/>
      <c r="CNS1" s="24"/>
      <c r="CNT1" s="24"/>
      <c r="CNU1" s="24"/>
      <c r="CNV1" s="24"/>
      <c r="CNW1" s="24"/>
      <c r="CNX1" s="24"/>
      <c r="CNY1" s="24"/>
      <c r="CNZ1" s="24"/>
      <c r="COA1" s="24"/>
      <c r="COB1" s="24"/>
      <c r="COC1" s="24"/>
      <c r="COD1" s="24"/>
      <c r="COE1" s="24"/>
      <c r="COF1" s="24"/>
      <c r="COG1" s="24"/>
      <c r="COH1" s="24"/>
      <c r="COI1" s="24"/>
      <c r="COJ1" s="24"/>
      <c r="COK1" s="24"/>
      <c r="COL1" s="24"/>
      <c r="COM1" s="24"/>
      <c r="CON1" s="24"/>
      <c r="COO1" s="24"/>
      <c r="COP1" s="24"/>
      <c r="COQ1" s="24"/>
      <c r="COR1" s="24"/>
      <c r="COS1" s="24"/>
      <c r="COT1" s="24"/>
      <c r="COU1" s="24"/>
      <c r="COV1" s="24"/>
      <c r="COW1" s="24"/>
      <c r="COX1" s="24"/>
      <c r="COY1" s="24"/>
      <c r="COZ1" s="24"/>
      <c r="CPA1" s="24"/>
      <c r="CPB1" s="24"/>
      <c r="CPC1" s="24"/>
      <c r="CPD1" s="24"/>
      <c r="CPE1" s="24"/>
      <c r="CPF1" s="24"/>
      <c r="CPG1" s="24"/>
      <c r="CPH1" s="24"/>
      <c r="CPI1" s="24"/>
      <c r="CPJ1" s="24"/>
      <c r="CPK1" s="24"/>
      <c r="CPL1" s="24"/>
      <c r="CPM1" s="24"/>
      <c r="CPN1" s="24"/>
      <c r="CPO1" s="24"/>
      <c r="CPP1" s="24"/>
      <c r="CPQ1" s="24"/>
      <c r="CPR1" s="24"/>
      <c r="CPS1" s="24"/>
      <c r="CPT1" s="24"/>
      <c r="CPU1" s="24"/>
      <c r="CPV1" s="24"/>
      <c r="CPW1" s="24"/>
      <c r="CPX1" s="24"/>
      <c r="CPY1" s="24"/>
      <c r="CPZ1" s="24"/>
      <c r="CQA1" s="24"/>
      <c r="CQB1" s="24"/>
      <c r="CQC1" s="24"/>
      <c r="CQD1" s="24"/>
      <c r="CQE1" s="24"/>
      <c r="CQF1" s="24"/>
      <c r="CQG1" s="24"/>
      <c r="CQH1" s="24"/>
      <c r="CQI1" s="24"/>
      <c r="CQJ1" s="24"/>
      <c r="CQK1" s="24"/>
      <c r="CQL1" s="24"/>
      <c r="CQM1" s="24"/>
      <c r="CQN1" s="24"/>
      <c r="CQO1" s="24"/>
      <c r="CQP1" s="24"/>
      <c r="CQQ1" s="24"/>
      <c r="CQR1" s="24"/>
      <c r="CQS1" s="24"/>
      <c r="CQT1" s="24"/>
      <c r="CQU1" s="24"/>
      <c r="CQV1" s="24"/>
      <c r="CQW1" s="24"/>
      <c r="CQX1" s="24"/>
      <c r="CQY1" s="24"/>
      <c r="CQZ1" s="24"/>
      <c r="CRA1" s="24"/>
      <c r="CRB1" s="24"/>
      <c r="CRC1" s="24"/>
      <c r="CRD1" s="24"/>
      <c r="CRE1" s="24"/>
      <c r="CRF1" s="24"/>
      <c r="CRG1" s="24"/>
      <c r="CRH1" s="24"/>
      <c r="CRI1" s="24"/>
      <c r="CRJ1" s="24"/>
      <c r="CRK1" s="24"/>
      <c r="CRL1" s="24"/>
      <c r="CRM1" s="24"/>
      <c r="CRN1" s="24"/>
      <c r="CRO1" s="24"/>
      <c r="CRP1" s="24"/>
      <c r="CRQ1" s="24"/>
      <c r="CRR1" s="24"/>
      <c r="CRS1" s="24"/>
      <c r="CRT1" s="24"/>
      <c r="CRU1" s="24"/>
      <c r="CRV1" s="24"/>
      <c r="CRW1" s="24"/>
      <c r="CRX1" s="24"/>
      <c r="CRY1" s="24"/>
      <c r="CRZ1" s="24"/>
      <c r="CSA1" s="24"/>
      <c r="CSB1" s="24"/>
      <c r="CSC1" s="24"/>
      <c r="CSD1" s="24"/>
      <c r="CSE1" s="24"/>
      <c r="CSF1" s="24"/>
      <c r="CSG1" s="24"/>
      <c r="CSH1" s="24"/>
      <c r="CSI1" s="24"/>
      <c r="CSJ1" s="24"/>
      <c r="CSK1" s="24"/>
      <c r="CSL1" s="24"/>
      <c r="CSM1" s="24"/>
      <c r="CSN1" s="24"/>
      <c r="CSO1" s="24"/>
      <c r="CSP1" s="24"/>
      <c r="CSQ1" s="24"/>
      <c r="CSR1" s="24"/>
      <c r="CSS1" s="24"/>
      <c r="CST1" s="24"/>
      <c r="CSU1" s="24"/>
      <c r="CSV1" s="24"/>
      <c r="CSW1" s="24"/>
      <c r="CSX1" s="24"/>
      <c r="CSY1" s="24"/>
      <c r="CSZ1" s="24"/>
      <c r="CTA1" s="24"/>
      <c r="CTB1" s="24"/>
      <c r="CTC1" s="24"/>
      <c r="CTD1" s="24"/>
      <c r="CTE1" s="24"/>
      <c r="CTF1" s="24"/>
      <c r="CTG1" s="24"/>
      <c r="CTH1" s="24"/>
      <c r="CTI1" s="24"/>
      <c r="CTJ1" s="24"/>
      <c r="CTK1" s="24"/>
      <c r="CTL1" s="24"/>
      <c r="CTM1" s="24"/>
      <c r="CTN1" s="24"/>
      <c r="CTO1" s="24"/>
      <c r="CTP1" s="24"/>
      <c r="CTQ1" s="24"/>
      <c r="CTR1" s="24"/>
      <c r="CTS1" s="24"/>
      <c r="CTT1" s="24"/>
      <c r="CTU1" s="24"/>
      <c r="CTV1" s="24"/>
      <c r="CTW1" s="24"/>
      <c r="CTX1" s="24"/>
      <c r="CTY1" s="24"/>
      <c r="CTZ1" s="24"/>
      <c r="CUA1" s="24"/>
      <c r="CUB1" s="24"/>
      <c r="CUC1" s="24"/>
      <c r="CUD1" s="24"/>
      <c r="CUE1" s="24"/>
      <c r="CUF1" s="24"/>
      <c r="CUG1" s="24"/>
      <c r="CUH1" s="24"/>
      <c r="CUI1" s="24"/>
      <c r="CUJ1" s="24"/>
      <c r="CUK1" s="24"/>
      <c r="CUL1" s="24"/>
      <c r="CUM1" s="24"/>
      <c r="CUN1" s="24"/>
      <c r="CUO1" s="24"/>
      <c r="CUP1" s="24"/>
      <c r="CUQ1" s="24"/>
      <c r="CUR1" s="24"/>
      <c r="CUS1" s="24"/>
      <c r="CUT1" s="24"/>
      <c r="CUU1" s="24"/>
      <c r="CUV1" s="24"/>
      <c r="CUW1" s="24"/>
      <c r="CUX1" s="24"/>
      <c r="CUY1" s="24"/>
      <c r="CUZ1" s="24"/>
      <c r="CVA1" s="24"/>
      <c r="CVB1" s="24"/>
      <c r="CVC1" s="24"/>
      <c r="CVD1" s="24"/>
      <c r="CVE1" s="24"/>
      <c r="CVF1" s="24"/>
      <c r="CVG1" s="24"/>
      <c r="CVH1" s="24"/>
      <c r="CVI1" s="24"/>
      <c r="CVJ1" s="24"/>
      <c r="CVK1" s="24"/>
      <c r="CVL1" s="24"/>
      <c r="CVM1" s="24"/>
      <c r="CVN1" s="24"/>
      <c r="CVO1" s="24"/>
      <c r="CVP1" s="24"/>
      <c r="CVQ1" s="24"/>
      <c r="CVR1" s="24"/>
      <c r="CVS1" s="24"/>
      <c r="CVT1" s="24"/>
      <c r="CVU1" s="24"/>
      <c r="CVV1" s="24"/>
      <c r="CVW1" s="24"/>
      <c r="CVX1" s="24"/>
      <c r="CVY1" s="24"/>
      <c r="CVZ1" s="24"/>
      <c r="CWA1" s="24"/>
      <c r="CWB1" s="24"/>
      <c r="CWC1" s="24"/>
      <c r="CWD1" s="24"/>
      <c r="CWE1" s="24"/>
      <c r="CWF1" s="24"/>
      <c r="CWG1" s="24"/>
      <c r="CWH1" s="24"/>
      <c r="CWI1" s="24"/>
      <c r="CWJ1" s="24"/>
      <c r="CWK1" s="24"/>
      <c r="CWL1" s="24"/>
      <c r="CWM1" s="24"/>
      <c r="CWN1" s="24"/>
      <c r="CWO1" s="24"/>
      <c r="CWP1" s="24"/>
      <c r="CWQ1" s="24"/>
      <c r="CWR1" s="24"/>
      <c r="CWS1" s="24"/>
      <c r="CWT1" s="24"/>
      <c r="CWU1" s="24"/>
      <c r="CWV1" s="24"/>
      <c r="CWW1" s="24"/>
      <c r="CWX1" s="24"/>
      <c r="CWY1" s="24"/>
      <c r="CWZ1" s="24"/>
      <c r="CXA1" s="24"/>
      <c r="CXB1" s="24"/>
      <c r="CXC1" s="24"/>
      <c r="CXD1" s="24"/>
      <c r="CXE1" s="24"/>
      <c r="CXF1" s="24"/>
      <c r="CXG1" s="24"/>
      <c r="CXH1" s="24"/>
      <c r="CXI1" s="24"/>
      <c r="CXJ1" s="24"/>
      <c r="CXK1" s="24"/>
      <c r="CXL1" s="24"/>
      <c r="CXM1" s="24"/>
      <c r="CXN1" s="24"/>
      <c r="CXO1" s="24"/>
      <c r="CXP1" s="24"/>
      <c r="CXQ1" s="24"/>
      <c r="CXR1" s="24"/>
      <c r="CXS1" s="24"/>
      <c r="CXT1" s="24"/>
      <c r="CXU1" s="24"/>
      <c r="CXV1" s="24"/>
      <c r="CXW1" s="24"/>
      <c r="CXX1" s="24"/>
      <c r="CXY1" s="24"/>
      <c r="CXZ1" s="24"/>
      <c r="CYA1" s="24"/>
      <c r="CYB1" s="24"/>
      <c r="CYC1" s="24"/>
      <c r="CYD1" s="24"/>
      <c r="CYE1" s="24"/>
      <c r="CYF1" s="24"/>
      <c r="CYG1" s="24"/>
      <c r="CYH1" s="24"/>
      <c r="CYI1" s="24"/>
      <c r="CYJ1" s="24"/>
      <c r="CYK1" s="24"/>
      <c r="CYL1" s="24"/>
      <c r="CYM1" s="24"/>
      <c r="CYN1" s="24"/>
      <c r="CYO1" s="24"/>
      <c r="CYP1" s="24"/>
      <c r="CYQ1" s="24"/>
      <c r="CYR1" s="24"/>
      <c r="CYS1" s="24"/>
      <c r="CYT1" s="24"/>
      <c r="CYU1" s="24"/>
      <c r="CYV1" s="24"/>
      <c r="CYW1" s="24"/>
      <c r="CYX1" s="24"/>
      <c r="CYY1" s="24"/>
      <c r="CYZ1" s="24"/>
      <c r="CZA1" s="24"/>
      <c r="CZB1" s="24"/>
      <c r="CZC1" s="24"/>
      <c r="CZD1" s="24"/>
      <c r="CZE1" s="24"/>
      <c r="CZF1" s="24"/>
      <c r="CZG1" s="24"/>
      <c r="CZH1" s="24"/>
      <c r="CZI1" s="24"/>
      <c r="CZJ1" s="24"/>
      <c r="CZK1" s="24"/>
      <c r="CZL1" s="24"/>
      <c r="CZM1" s="24"/>
      <c r="CZN1" s="24"/>
      <c r="CZO1" s="24"/>
      <c r="CZP1" s="24"/>
      <c r="CZQ1" s="24"/>
      <c r="CZR1" s="24"/>
      <c r="CZS1" s="24"/>
      <c r="CZT1" s="24"/>
      <c r="CZU1" s="24"/>
      <c r="CZV1" s="24"/>
      <c r="CZW1" s="24"/>
      <c r="CZX1" s="24"/>
      <c r="CZY1" s="24"/>
      <c r="CZZ1" s="24"/>
      <c r="DAA1" s="24"/>
      <c r="DAB1" s="24"/>
      <c r="DAC1" s="24"/>
      <c r="DAD1" s="24"/>
      <c r="DAE1" s="24"/>
      <c r="DAF1" s="24"/>
      <c r="DAG1" s="24"/>
      <c r="DAH1" s="24"/>
      <c r="DAI1" s="24"/>
      <c r="DAJ1" s="24"/>
      <c r="DAK1" s="24"/>
      <c r="DAL1" s="24"/>
      <c r="DAM1" s="24"/>
      <c r="DAN1" s="24"/>
      <c r="DAO1" s="24"/>
      <c r="DAP1" s="24"/>
      <c r="DAQ1" s="24"/>
      <c r="DAR1" s="24"/>
      <c r="DAS1" s="24"/>
      <c r="DAT1" s="24"/>
      <c r="DAU1" s="24"/>
      <c r="DAV1" s="24"/>
      <c r="DAW1" s="24"/>
      <c r="DAX1" s="24"/>
      <c r="DAY1" s="24"/>
      <c r="DAZ1" s="24"/>
      <c r="DBA1" s="24"/>
      <c r="DBB1" s="24"/>
      <c r="DBC1" s="24"/>
      <c r="DBD1" s="24"/>
      <c r="DBE1" s="24"/>
      <c r="DBF1" s="24"/>
      <c r="DBG1" s="24"/>
      <c r="DBH1" s="24"/>
      <c r="DBI1" s="24"/>
      <c r="DBJ1" s="24"/>
      <c r="DBK1" s="24"/>
      <c r="DBL1" s="24"/>
      <c r="DBM1" s="24"/>
      <c r="DBN1" s="24"/>
      <c r="DBO1" s="24"/>
      <c r="DBP1" s="24"/>
      <c r="DBQ1" s="24"/>
      <c r="DBR1" s="24"/>
      <c r="DBS1" s="24"/>
      <c r="DBT1" s="24"/>
      <c r="DBU1" s="24"/>
      <c r="DBV1" s="24"/>
      <c r="DBW1" s="24"/>
      <c r="DBX1" s="24"/>
      <c r="DBY1" s="24"/>
      <c r="DBZ1" s="24"/>
      <c r="DCA1" s="24"/>
      <c r="DCB1" s="24"/>
      <c r="DCC1" s="24"/>
      <c r="DCD1" s="24"/>
      <c r="DCE1" s="24"/>
      <c r="DCF1" s="24"/>
      <c r="DCG1" s="24"/>
      <c r="DCH1" s="24"/>
      <c r="DCI1" s="24"/>
      <c r="DCJ1" s="24"/>
      <c r="DCK1" s="24"/>
      <c r="DCL1" s="24"/>
      <c r="DCM1" s="24"/>
      <c r="DCN1" s="24"/>
      <c r="DCO1" s="24"/>
      <c r="DCP1" s="24"/>
      <c r="DCQ1" s="24"/>
      <c r="DCR1" s="24"/>
      <c r="DCS1" s="24"/>
      <c r="DCT1" s="24"/>
      <c r="DCU1" s="24"/>
      <c r="DCV1" s="24"/>
      <c r="DCW1" s="24"/>
      <c r="DCX1" s="24"/>
      <c r="DCY1" s="24"/>
      <c r="DCZ1" s="24"/>
      <c r="DDA1" s="24"/>
      <c r="DDB1" s="24"/>
      <c r="DDC1" s="24"/>
      <c r="DDD1" s="24"/>
      <c r="DDE1" s="24"/>
      <c r="DDF1" s="24"/>
      <c r="DDG1" s="24"/>
      <c r="DDH1" s="24"/>
      <c r="DDI1" s="24"/>
      <c r="DDJ1" s="24"/>
      <c r="DDK1" s="24"/>
      <c r="DDL1" s="24"/>
      <c r="DDM1" s="24"/>
      <c r="DDN1" s="24"/>
      <c r="DDO1" s="24"/>
      <c r="DDP1" s="24"/>
      <c r="DDQ1" s="24"/>
      <c r="DDR1" s="24"/>
      <c r="DDS1" s="24"/>
      <c r="DDT1" s="24"/>
      <c r="DDU1" s="24"/>
      <c r="DDV1" s="24"/>
      <c r="DDW1" s="24"/>
      <c r="DDX1" s="24"/>
      <c r="DDY1" s="24"/>
      <c r="DDZ1" s="24"/>
      <c r="DEA1" s="24"/>
      <c r="DEB1" s="24"/>
      <c r="DEC1" s="24"/>
      <c r="DED1" s="24"/>
      <c r="DEE1" s="24"/>
      <c r="DEF1" s="24"/>
      <c r="DEG1" s="24"/>
      <c r="DEH1" s="24"/>
      <c r="DEI1" s="24"/>
      <c r="DEJ1" s="24"/>
      <c r="DEK1" s="24"/>
      <c r="DEL1" s="24"/>
      <c r="DEM1" s="24"/>
      <c r="DEN1" s="24"/>
      <c r="DEO1" s="24"/>
      <c r="DEP1" s="24"/>
      <c r="DEQ1" s="24"/>
      <c r="DER1" s="24"/>
      <c r="DES1" s="24"/>
      <c r="DET1" s="24"/>
      <c r="DEU1" s="24"/>
      <c r="DEV1" s="24"/>
      <c r="DEW1" s="24"/>
      <c r="DEX1" s="24"/>
      <c r="DEY1" s="24"/>
      <c r="DEZ1" s="24"/>
      <c r="DFA1" s="24"/>
      <c r="DFB1" s="24"/>
      <c r="DFC1" s="24"/>
      <c r="DFD1" s="24"/>
      <c r="DFE1" s="24"/>
      <c r="DFF1" s="24"/>
      <c r="DFG1" s="24"/>
      <c r="DFH1" s="24"/>
      <c r="DFI1" s="24"/>
      <c r="DFJ1" s="24"/>
      <c r="DFK1" s="24"/>
      <c r="DFL1" s="24"/>
      <c r="DFM1" s="24"/>
      <c r="DFN1" s="24"/>
      <c r="DFO1" s="24"/>
      <c r="DFP1" s="24"/>
      <c r="DFQ1" s="24"/>
      <c r="DFR1" s="24"/>
      <c r="DFS1" s="24"/>
      <c r="DFT1" s="24"/>
      <c r="DFU1" s="24"/>
      <c r="DFV1" s="24"/>
      <c r="DFW1" s="24"/>
      <c r="DFX1" s="24"/>
      <c r="DFY1" s="24"/>
      <c r="DFZ1" s="24"/>
      <c r="DGA1" s="24"/>
      <c r="DGB1" s="24"/>
      <c r="DGC1" s="24"/>
      <c r="DGD1" s="24"/>
      <c r="DGE1" s="24"/>
      <c r="DGF1" s="24"/>
      <c r="DGG1" s="24"/>
      <c r="DGH1" s="24"/>
      <c r="DGI1" s="24"/>
      <c r="DGJ1" s="24"/>
      <c r="DGK1" s="24"/>
      <c r="DGL1" s="24"/>
      <c r="DGM1" s="24"/>
      <c r="DGN1" s="24"/>
      <c r="DGO1" s="24"/>
      <c r="DGP1" s="24"/>
      <c r="DGQ1" s="24"/>
      <c r="DGR1" s="24"/>
      <c r="DGS1" s="24"/>
      <c r="DGT1" s="24"/>
      <c r="DGU1" s="24"/>
      <c r="DGV1" s="24"/>
      <c r="DGW1" s="24"/>
      <c r="DGX1" s="24"/>
      <c r="DGY1" s="24"/>
      <c r="DGZ1" s="24"/>
      <c r="DHA1" s="24"/>
      <c r="DHB1" s="24"/>
      <c r="DHC1" s="24"/>
      <c r="DHD1" s="24"/>
      <c r="DHE1" s="24"/>
      <c r="DHF1" s="24"/>
      <c r="DHG1" s="24"/>
      <c r="DHH1" s="24"/>
      <c r="DHI1" s="24"/>
      <c r="DHJ1" s="24"/>
      <c r="DHK1" s="24"/>
      <c r="DHL1" s="24"/>
      <c r="DHM1" s="24"/>
      <c r="DHN1" s="24"/>
      <c r="DHO1" s="24"/>
      <c r="DHP1" s="24"/>
      <c r="DHQ1" s="24"/>
      <c r="DHR1" s="24"/>
      <c r="DHS1" s="24"/>
      <c r="DHT1" s="24"/>
      <c r="DHU1" s="24"/>
      <c r="DHV1" s="24"/>
      <c r="DHW1" s="24"/>
      <c r="DHX1" s="24"/>
      <c r="DHY1" s="24"/>
      <c r="DHZ1" s="24"/>
      <c r="DIA1" s="24"/>
      <c r="DIB1" s="24"/>
      <c r="DIC1" s="24"/>
      <c r="DID1" s="24"/>
      <c r="DIE1" s="24"/>
      <c r="DIF1" s="24"/>
      <c r="DIG1" s="24"/>
      <c r="DIH1" s="24"/>
      <c r="DII1" s="24"/>
      <c r="DIJ1" s="24"/>
      <c r="DIK1" s="24"/>
      <c r="DIL1" s="24"/>
      <c r="DIM1" s="24"/>
      <c r="DIN1" s="24"/>
      <c r="DIO1" s="24"/>
      <c r="DIP1" s="24"/>
      <c r="DIQ1" s="24"/>
      <c r="DIR1" s="24"/>
      <c r="DIS1" s="24"/>
      <c r="DIT1" s="24"/>
      <c r="DIU1" s="24"/>
      <c r="DIV1" s="24"/>
      <c r="DIW1" s="24"/>
      <c r="DIX1" s="24"/>
      <c r="DIY1" s="24"/>
      <c r="DIZ1" s="24"/>
      <c r="DJA1" s="24"/>
      <c r="DJB1" s="24"/>
      <c r="DJC1" s="24"/>
      <c r="DJD1" s="24"/>
      <c r="DJE1" s="24"/>
      <c r="DJF1" s="24"/>
      <c r="DJG1" s="24"/>
      <c r="DJH1" s="24"/>
      <c r="DJI1" s="24"/>
      <c r="DJJ1" s="24"/>
      <c r="DJK1" s="24"/>
      <c r="DJL1" s="24"/>
      <c r="DJM1" s="24"/>
      <c r="DJN1" s="24"/>
      <c r="DJO1" s="24"/>
      <c r="DJP1" s="24"/>
      <c r="DJQ1" s="24"/>
      <c r="DJR1" s="24"/>
      <c r="DJS1" s="24"/>
      <c r="DJT1" s="24"/>
      <c r="DJU1" s="24"/>
      <c r="DJV1" s="24"/>
      <c r="DJW1" s="24"/>
      <c r="DJX1" s="24"/>
      <c r="DJY1" s="24"/>
      <c r="DJZ1" s="24"/>
      <c r="DKA1" s="24"/>
      <c r="DKB1" s="24"/>
      <c r="DKC1" s="24"/>
      <c r="DKD1" s="24"/>
      <c r="DKE1" s="24"/>
      <c r="DKF1" s="24"/>
      <c r="DKG1" s="24"/>
      <c r="DKH1" s="24"/>
      <c r="DKI1" s="24"/>
      <c r="DKJ1" s="24"/>
      <c r="DKK1" s="24"/>
      <c r="DKL1" s="24"/>
      <c r="DKM1" s="24"/>
      <c r="DKN1" s="24"/>
      <c r="DKO1" s="24"/>
      <c r="DKP1" s="24"/>
      <c r="DKQ1" s="24"/>
      <c r="DKR1" s="24"/>
      <c r="DKS1" s="24"/>
      <c r="DKT1" s="24"/>
      <c r="DKU1" s="24"/>
      <c r="DKV1" s="24"/>
      <c r="DKW1" s="24"/>
      <c r="DKX1" s="24"/>
      <c r="DKY1" s="24"/>
      <c r="DKZ1" s="24"/>
      <c r="DLA1" s="24"/>
      <c r="DLB1" s="24"/>
      <c r="DLC1" s="24"/>
      <c r="DLD1" s="24"/>
      <c r="DLE1" s="24"/>
      <c r="DLF1" s="24"/>
      <c r="DLG1" s="24"/>
      <c r="DLH1" s="24"/>
      <c r="DLI1" s="24"/>
      <c r="DLJ1" s="24"/>
      <c r="DLK1" s="24"/>
      <c r="DLL1" s="24"/>
      <c r="DLM1" s="24"/>
      <c r="DLN1" s="24"/>
      <c r="DLO1" s="24"/>
      <c r="DLP1" s="24"/>
      <c r="DLQ1" s="24"/>
      <c r="DLR1" s="24"/>
      <c r="DLS1" s="24"/>
      <c r="DLT1" s="24"/>
      <c r="DLU1" s="24"/>
      <c r="DLV1" s="24"/>
      <c r="DLW1" s="24"/>
      <c r="DLX1" s="24"/>
      <c r="DLY1" s="24"/>
      <c r="DLZ1" s="24"/>
      <c r="DMA1" s="24"/>
      <c r="DMB1" s="24"/>
      <c r="DMC1" s="24"/>
      <c r="DMD1" s="24"/>
      <c r="DME1" s="24"/>
      <c r="DMF1" s="24"/>
      <c r="DMG1" s="24"/>
      <c r="DMH1" s="24"/>
      <c r="DMI1" s="24"/>
      <c r="DMJ1" s="24"/>
      <c r="DMK1" s="24"/>
      <c r="DML1" s="24"/>
      <c r="DMM1" s="24"/>
      <c r="DMN1" s="24"/>
      <c r="DMO1" s="24"/>
      <c r="DMP1" s="24"/>
      <c r="DMQ1" s="24"/>
      <c r="DMR1" s="24"/>
      <c r="DMS1" s="24"/>
      <c r="DMT1" s="24"/>
      <c r="DMU1" s="24"/>
      <c r="DMV1" s="24"/>
      <c r="DMW1" s="24"/>
      <c r="DMX1" s="24"/>
      <c r="DMY1" s="24"/>
      <c r="DMZ1" s="24"/>
      <c r="DNA1" s="24"/>
      <c r="DNB1" s="24"/>
      <c r="DNC1" s="24"/>
      <c r="DND1" s="24"/>
      <c r="DNE1" s="24"/>
      <c r="DNF1" s="24"/>
      <c r="DNG1" s="24"/>
      <c r="DNH1" s="24"/>
      <c r="DNI1" s="24"/>
      <c r="DNJ1" s="24"/>
      <c r="DNK1" s="24"/>
      <c r="DNL1" s="24"/>
      <c r="DNM1" s="24"/>
      <c r="DNN1" s="24"/>
      <c r="DNO1" s="24"/>
      <c r="DNP1" s="24"/>
      <c r="DNQ1" s="24"/>
      <c r="DNR1" s="24"/>
      <c r="DNS1" s="24"/>
      <c r="DNT1" s="24"/>
      <c r="DNU1" s="24"/>
      <c r="DNV1" s="24"/>
      <c r="DNW1" s="24"/>
      <c r="DNX1" s="24"/>
      <c r="DNY1" s="24"/>
      <c r="DNZ1" s="24"/>
      <c r="DOA1" s="24"/>
      <c r="DOB1" s="24"/>
      <c r="DOC1" s="24"/>
      <c r="DOD1" s="24"/>
      <c r="DOE1" s="24"/>
      <c r="DOF1" s="24"/>
      <c r="DOG1" s="24"/>
      <c r="DOH1" s="24"/>
      <c r="DOI1" s="24"/>
      <c r="DOJ1" s="24"/>
      <c r="DOK1" s="24"/>
      <c r="DOL1" s="24"/>
      <c r="DOM1" s="24"/>
      <c r="DON1" s="24"/>
      <c r="DOO1" s="24"/>
      <c r="DOP1" s="24"/>
      <c r="DOQ1" s="24"/>
      <c r="DOR1" s="24"/>
      <c r="DOS1" s="24"/>
      <c r="DOT1" s="24"/>
      <c r="DOU1" s="24"/>
      <c r="DOV1" s="24"/>
      <c r="DOW1" s="24"/>
      <c r="DOX1" s="24"/>
      <c r="DOY1" s="24"/>
      <c r="DOZ1" s="24"/>
      <c r="DPA1" s="24"/>
      <c r="DPB1" s="24"/>
      <c r="DPC1" s="24"/>
      <c r="DPD1" s="24"/>
      <c r="DPE1" s="24"/>
      <c r="DPF1" s="24"/>
      <c r="DPG1" s="24"/>
      <c r="DPH1" s="24"/>
      <c r="DPI1" s="24"/>
      <c r="DPJ1" s="24"/>
      <c r="DPK1" s="24"/>
      <c r="DPL1" s="24"/>
      <c r="DPM1" s="24"/>
      <c r="DPN1" s="24"/>
      <c r="DPO1" s="24"/>
      <c r="DPP1" s="24"/>
      <c r="DPQ1" s="24"/>
      <c r="DPR1" s="24"/>
      <c r="DPS1" s="24"/>
      <c r="DPT1" s="24"/>
      <c r="DPU1" s="24"/>
      <c r="DPV1" s="24"/>
      <c r="DPW1" s="24"/>
      <c r="DPX1" s="24"/>
      <c r="DPY1" s="24"/>
      <c r="DPZ1" s="24"/>
      <c r="DQA1" s="24"/>
      <c r="DQB1" s="24"/>
      <c r="DQC1" s="24"/>
      <c r="DQD1" s="24"/>
      <c r="DQE1" s="24"/>
      <c r="DQF1" s="24"/>
      <c r="DQG1" s="24"/>
      <c r="DQH1" s="24"/>
      <c r="DQI1" s="24"/>
      <c r="DQJ1" s="24"/>
      <c r="DQK1" s="24"/>
      <c r="DQL1" s="24"/>
      <c r="DQM1" s="24"/>
      <c r="DQN1" s="24"/>
      <c r="DQO1" s="24"/>
      <c r="DQP1" s="24"/>
      <c r="DQQ1" s="24"/>
      <c r="DQR1" s="24"/>
      <c r="DQS1" s="24"/>
      <c r="DQT1" s="24"/>
      <c r="DQU1" s="24"/>
      <c r="DQV1" s="24"/>
      <c r="DQW1" s="24"/>
      <c r="DQX1" s="24"/>
      <c r="DQY1" s="24"/>
      <c r="DQZ1" s="24"/>
      <c r="DRA1" s="24"/>
      <c r="DRB1" s="24"/>
      <c r="DRC1" s="24"/>
      <c r="DRD1" s="24"/>
      <c r="DRE1" s="24"/>
      <c r="DRF1" s="24"/>
      <c r="DRG1" s="24"/>
      <c r="DRH1" s="24"/>
      <c r="DRI1" s="24"/>
      <c r="DRJ1" s="24"/>
      <c r="DRK1" s="24"/>
      <c r="DRL1" s="24"/>
      <c r="DRM1" s="24"/>
      <c r="DRN1" s="24"/>
      <c r="DRO1" s="24"/>
      <c r="DRP1" s="24"/>
      <c r="DRQ1" s="24"/>
      <c r="DRR1" s="24"/>
      <c r="DRS1" s="24"/>
      <c r="DRT1" s="24"/>
      <c r="DRU1" s="24"/>
      <c r="DRV1" s="24"/>
      <c r="DRW1" s="24"/>
      <c r="DRX1" s="24"/>
      <c r="DRY1" s="24"/>
      <c r="DRZ1" s="24"/>
      <c r="DSA1" s="24"/>
      <c r="DSB1" s="24"/>
      <c r="DSC1" s="24"/>
      <c r="DSD1" s="24"/>
      <c r="DSE1" s="24"/>
      <c r="DSF1" s="24"/>
      <c r="DSG1" s="24"/>
      <c r="DSH1" s="24"/>
      <c r="DSI1" s="24"/>
      <c r="DSJ1" s="24"/>
      <c r="DSK1" s="24"/>
      <c r="DSL1" s="24"/>
      <c r="DSM1" s="24"/>
      <c r="DSN1" s="24"/>
      <c r="DSO1" s="24"/>
      <c r="DSP1" s="24"/>
      <c r="DSQ1" s="24"/>
      <c r="DSR1" s="24"/>
      <c r="DSS1" s="24"/>
      <c r="DST1" s="24"/>
      <c r="DSU1" s="24"/>
      <c r="DSV1" s="24"/>
      <c r="DSW1" s="24"/>
      <c r="DSX1" s="24"/>
      <c r="DSY1" s="24"/>
      <c r="DSZ1" s="24"/>
      <c r="DTA1" s="24"/>
      <c r="DTB1" s="24"/>
      <c r="DTC1" s="24"/>
      <c r="DTD1" s="24"/>
      <c r="DTE1" s="24"/>
      <c r="DTF1" s="24"/>
      <c r="DTG1" s="24"/>
      <c r="DTH1" s="24"/>
      <c r="DTI1" s="24"/>
      <c r="DTJ1" s="24"/>
      <c r="DTK1" s="24"/>
      <c r="DTL1" s="24"/>
      <c r="DTM1" s="24"/>
      <c r="DTN1" s="24"/>
      <c r="DTO1" s="24"/>
      <c r="DTP1" s="24"/>
      <c r="DTQ1" s="24"/>
      <c r="DTR1" s="24"/>
      <c r="DTS1" s="24"/>
      <c r="DTT1" s="24"/>
      <c r="DTU1" s="24"/>
      <c r="DTV1" s="24"/>
      <c r="DTW1" s="24"/>
      <c r="DTX1" s="24"/>
      <c r="DTY1" s="24"/>
      <c r="DTZ1" s="24"/>
      <c r="DUA1" s="24"/>
      <c r="DUB1" s="24"/>
      <c r="DUC1" s="24"/>
      <c r="DUD1" s="24"/>
      <c r="DUE1" s="24"/>
      <c r="DUF1" s="24"/>
      <c r="DUG1" s="24"/>
      <c r="DUH1" s="24"/>
      <c r="DUI1" s="24"/>
      <c r="DUJ1" s="24"/>
      <c r="DUK1" s="24"/>
      <c r="DUL1" s="24"/>
      <c r="DUM1" s="24"/>
      <c r="DUN1" s="24"/>
      <c r="DUO1" s="24"/>
      <c r="DUP1" s="24"/>
      <c r="DUQ1" s="24"/>
      <c r="DUR1" s="24"/>
      <c r="DUS1" s="24"/>
      <c r="DUT1" s="24"/>
      <c r="DUU1" s="24"/>
      <c r="DUV1" s="24"/>
      <c r="DUW1" s="24"/>
      <c r="DUX1" s="24"/>
      <c r="DUY1" s="24"/>
      <c r="DUZ1" s="24"/>
      <c r="DVA1" s="24"/>
      <c r="DVB1" s="24"/>
      <c r="DVC1" s="24"/>
      <c r="DVD1" s="24"/>
      <c r="DVE1" s="24"/>
      <c r="DVF1" s="24"/>
      <c r="DVG1" s="24"/>
      <c r="DVH1" s="24"/>
      <c r="DVI1" s="24"/>
      <c r="DVJ1" s="24"/>
      <c r="DVK1" s="24"/>
      <c r="DVL1" s="24"/>
      <c r="DVM1" s="24"/>
      <c r="DVN1" s="24"/>
      <c r="DVO1" s="24"/>
      <c r="DVP1" s="24"/>
      <c r="DVQ1" s="24"/>
      <c r="DVR1" s="24"/>
      <c r="DVS1" s="24"/>
      <c r="DVT1" s="24"/>
      <c r="DVU1" s="24"/>
      <c r="DVV1" s="24"/>
      <c r="DVW1" s="24"/>
      <c r="DVX1" s="24"/>
      <c r="DVY1" s="24"/>
      <c r="DVZ1" s="24"/>
      <c r="DWA1" s="24"/>
      <c r="DWB1" s="24"/>
      <c r="DWC1" s="24"/>
      <c r="DWD1" s="24"/>
      <c r="DWE1" s="24"/>
      <c r="DWF1" s="24"/>
      <c r="DWG1" s="24"/>
      <c r="DWH1" s="24"/>
      <c r="DWI1" s="24"/>
      <c r="DWJ1" s="24"/>
      <c r="DWK1" s="24"/>
      <c r="DWL1" s="24"/>
      <c r="DWM1" s="24"/>
      <c r="DWN1" s="24"/>
      <c r="DWO1" s="24"/>
      <c r="DWP1" s="24"/>
      <c r="DWQ1" s="24"/>
      <c r="DWR1" s="24"/>
      <c r="DWS1" s="24"/>
      <c r="DWT1" s="24"/>
      <c r="DWU1" s="24"/>
      <c r="DWV1" s="24"/>
      <c r="DWW1" s="24"/>
      <c r="DWX1" s="24"/>
      <c r="DWY1" s="24"/>
      <c r="DWZ1" s="24"/>
      <c r="DXA1" s="24"/>
      <c r="DXB1" s="24"/>
      <c r="DXC1" s="24"/>
      <c r="DXD1" s="24"/>
      <c r="DXE1" s="24"/>
      <c r="DXF1" s="24"/>
      <c r="DXG1" s="24"/>
      <c r="DXH1" s="24"/>
      <c r="DXI1" s="24"/>
      <c r="DXJ1" s="24"/>
      <c r="DXK1" s="24"/>
      <c r="DXL1" s="24"/>
      <c r="DXM1" s="24"/>
      <c r="DXN1" s="24"/>
      <c r="DXO1" s="24"/>
      <c r="DXP1" s="24"/>
      <c r="DXQ1" s="24"/>
      <c r="DXR1" s="24"/>
      <c r="DXS1" s="24"/>
      <c r="DXT1" s="24"/>
      <c r="DXU1" s="24"/>
      <c r="DXV1" s="24"/>
      <c r="DXW1" s="24"/>
      <c r="DXX1" s="24"/>
      <c r="DXY1" s="24"/>
      <c r="DXZ1" s="24"/>
      <c r="DYA1" s="24"/>
      <c r="DYB1" s="24"/>
      <c r="DYC1" s="24"/>
      <c r="DYD1" s="24"/>
      <c r="DYE1" s="24"/>
      <c r="DYF1" s="24"/>
      <c r="DYG1" s="24"/>
      <c r="DYH1" s="24"/>
      <c r="DYI1" s="24"/>
      <c r="DYJ1" s="24"/>
      <c r="DYK1" s="24"/>
      <c r="DYL1" s="24"/>
      <c r="DYM1" s="24"/>
      <c r="DYN1" s="24"/>
      <c r="DYO1" s="24"/>
      <c r="DYP1" s="24"/>
      <c r="DYQ1" s="24"/>
      <c r="DYR1" s="24"/>
      <c r="DYS1" s="24"/>
      <c r="DYT1" s="24"/>
      <c r="DYU1" s="24"/>
      <c r="DYV1" s="24"/>
      <c r="DYW1" s="24"/>
      <c r="DYX1" s="24"/>
      <c r="DYY1" s="24"/>
      <c r="DYZ1" s="24"/>
      <c r="DZA1" s="24"/>
      <c r="DZB1" s="24"/>
      <c r="DZC1" s="24"/>
      <c r="DZD1" s="24"/>
      <c r="DZE1" s="24"/>
      <c r="DZF1" s="24"/>
      <c r="DZG1" s="24"/>
      <c r="DZH1" s="24"/>
      <c r="DZI1" s="24"/>
      <c r="DZJ1" s="24"/>
      <c r="DZK1" s="24"/>
      <c r="DZL1" s="24"/>
      <c r="DZM1" s="24"/>
      <c r="DZN1" s="24"/>
      <c r="DZO1" s="24"/>
      <c r="DZP1" s="24"/>
      <c r="DZQ1" s="24"/>
      <c r="DZR1" s="24"/>
      <c r="DZS1" s="24"/>
      <c r="DZT1" s="24"/>
      <c r="DZU1" s="24"/>
      <c r="DZV1" s="24"/>
      <c r="DZW1" s="24"/>
      <c r="DZX1" s="24"/>
      <c r="DZY1" s="24"/>
      <c r="DZZ1" s="24"/>
      <c r="EAA1" s="24"/>
      <c r="EAB1" s="24"/>
      <c r="EAC1" s="24"/>
      <c r="EAD1" s="24"/>
      <c r="EAE1" s="24"/>
      <c r="EAF1" s="24"/>
      <c r="EAG1" s="24"/>
      <c r="EAH1" s="24"/>
      <c r="EAI1" s="24"/>
      <c r="EAJ1" s="24"/>
      <c r="EAK1" s="24"/>
      <c r="EAL1" s="24"/>
      <c r="EAM1" s="24"/>
      <c r="EAN1" s="24"/>
      <c r="EAO1" s="24"/>
      <c r="EAP1" s="24"/>
      <c r="EAQ1" s="24"/>
      <c r="EAR1" s="24"/>
      <c r="EAS1" s="24"/>
      <c r="EAT1" s="24"/>
      <c r="EAU1" s="24"/>
      <c r="EAV1" s="24"/>
      <c r="EAW1" s="24"/>
      <c r="EAX1" s="24"/>
      <c r="EAY1" s="24"/>
      <c r="EAZ1" s="24"/>
      <c r="EBA1" s="24"/>
      <c r="EBB1" s="24"/>
      <c r="EBC1" s="24"/>
      <c r="EBD1" s="24"/>
      <c r="EBE1" s="24"/>
      <c r="EBF1" s="24"/>
      <c r="EBG1" s="24"/>
      <c r="EBH1" s="24"/>
      <c r="EBI1" s="24"/>
      <c r="EBJ1" s="24"/>
      <c r="EBK1" s="24"/>
      <c r="EBL1" s="24"/>
      <c r="EBM1" s="24"/>
      <c r="EBN1" s="24"/>
      <c r="EBO1" s="24"/>
      <c r="EBP1" s="24"/>
      <c r="EBQ1" s="24"/>
      <c r="EBR1" s="24"/>
      <c r="EBS1" s="24"/>
      <c r="EBT1" s="24"/>
      <c r="EBU1" s="24"/>
      <c r="EBV1" s="24"/>
      <c r="EBW1" s="24"/>
      <c r="EBX1" s="24"/>
      <c r="EBY1" s="24"/>
      <c r="EBZ1" s="24"/>
      <c r="ECA1" s="24"/>
      <c r="ECB1" s="24"/>
      <c r="ECC1" s="24"/>
      <c r="ECD1" s="24"/>
      <c r="ECE1" s="24"/>
      <c r="ECF1" s="24"/>
      <c r="ECG1" s="24"/>
      <c r="ECH1" s="24"/>
      <c r="ECI1" s="24"/>
      <c r="ECJ1" s="24"/>
      <c r="ECK1" s="24"/>
      <c r="ECL1" s="24"/>
      <c r="ECM1" s="24"/>
      <c r="ECN1" s="24"/>
      <c r="ECO1" s="24"/>
      <c r="ECP1" s="24"/>
      <c r="ECQ1" s="24"/>
      <c r="ECR1" s="24"/>
      <c r="ECS1" s="24"/>
      <c r="ECT1" s="24"/>
      <c r="ECU1" s="24"/>
      <c r="ECV1" s="24"/>
      <c r="ECW1" s="24"/>
      <c r="ECX1" s="24"/>
      <c r="ECY1" s="24"/>
      <c r="ECZ1" s="24"/>
      <c r="EDA1" s="24"/>
      <c r="EDB1" s="24"/>
      <c r="EDC1" s="24"/>
      <c r="EDD1" s="24"/>
      <c r="EDE1" s="24"/>
      <c r="EDF1" s="24"/>
      <c r="EDG1" s="24"/>
      <c r="EDH1" s="24"/>
      <c r="EDI1" s="24"/>
      <c r="EDJ1" s="24"/>
      <c r="EDK1" s="24"/>
      <c r="EDL1" s="24"/>
      <c r="EDM1" s="24"/>
      <c r="EDN1" s="24"/>
      <c r="EDO1" s="24"/>
      <c r="EDP1" s="24"/>
      <c r="EDQ1" s="24"/>
      <c r="EDR1" s="24"/>
      <c r="EDS1" s="24"/>
      <c r="EDT1" s="24"/>
      <c r="EDU1" s="24"/>
      <c r="EDV1" s="24"/>
      <c r="EDW1" s="24"/>
      <c r="EDX1" s="24"/>
      <c r="EDY1" s="24"/>
      <c r="EDZ1" s="24"/>
      <c r="EEA1" s="24"/>
      <c r="EEB1" s="24"/>
      <c r="EEC1" s="24"/>
      <c r="EED1" s="24"/>
      <c r="EEE1" s="24"/>
      <c r="EEF1" s="24"/>
      <c r="EEG1" s="24"/>
      <c r="EEH1" s="24"/>
      <c r="EEI1" s="24"/>
      <c r="EEJ1" s="24"/>
      <c r="EEK1" s="24"/>
      <c r="EEL1" s="24"/>
      <c r="EEM1" s="24"/>
      <c r="EEN1" s="24"/>
      <c r="EEO1" s="24"/>
      <c r="EEP1" s="24"/>
      <c r="EEQ1" s="24"/>
      <c r="EER1" s="24"/>
      <c r="EES1" s="24"/>
      <c r="EET1" s="24"/>
      <c r="EEU1" s="24"/>
      <c r="EEV1" s="24"/>
      <c r="EEW1" s="24"/>
      <c r="EEX1" s="24"/>
      <c r="EEY1" s="24"/>
      <c r="EEZ1" s="24"/>
      <c r="EFA1" s="24"/>
      <c r="EFB1" s="24"/>
      <c r="EFC1" s="24"/>
      <c r="EFD1" s="24"/>
      <c r="EFE1" s="24"/>
      <c r="EFF1" s="24"/>
      <c r="EFG1" s="24"/>
      <c r="EFH1" s="24"/>
      <c r="EFI1" s="24"/>
      <c r="EFJ1" s="24"/>
      <c r="EFK1" s="24"/>
      <c r="EFL1" s="24"/>
      <c r="EFM1" s="24"/>
      <c r="EFN1" s="24"/>
      <c r="EFO1" s="24"/>
      <c r="EFP1" s="24"/>
      <c r="EFQ1" s="24"/>
      <c r="EFR1" s="24"/>
      <c r="EFS1" s="24"/>
      <c r="EFT1" s="24"/>
      <c r="EFU1" s="24"/>
      <c r="EFV1" s="24"/>
      <c r="EFW1" s="24"/>
      <c r="EFX1" s="24"/>
      <c r="EFY1" s="24"/>
      <c r="EFZ1" s="24"/>
      <c r="EGA1" s="24"/>
      <c r="EGB1" s="24"/>
      <c r="EGC1" s="24"/>
      <c r="EGD1" s="24"/>
      <c r="EGE1" s="24"/>
      <c r="EGF1" s="24"/>
      <c r="EGG1" s="24"/>
      <c r="EGH1" s="24"/>
      <c r="EGI1" s="24"/>
      <c r="EGJ1" s="24"/>
      <c r="EGK1" s="24"/>
      <c r="EGL1" s="24"/>
      <c r="EGM1" s="24"/>
      <c r="EGN1" s="24"/>
      <c r="EGO1" s="24"/>
      <c r="EGP1" s="24"/>
      <c r="EGQ1" s="24"/>
      <c r="EGR1" s="24"/>
      <c r="EGS1" s="24"/>
      <c r="EGT1" s="24"/>
      <c r="EGU1" s="24"/>
      <c r="EGV1" s="24"/>
      <c r="EGW1" s="24"/>
      <c r="EGX1" s="24"/>
      <c r="EGY1" s="24"/>
      <c r="EGZ1" s="24"/>
      <c r="EHA1" s="24"/>
      <c r="EHB1" s="24"/>
      <c r="EHC1" s="24"/>
      <c r="EHD1" s="24"/>
      <c r="EHE1" s="24"/>
      <c r="EHF1" s="24"/>
      <c r="EHG1" s="24"/>
      <c r="EHH1" s="24"/>
      <c r="EHI1" s="24"/>
      <c r="EHJ1" s="24"/>
      <c r="EHK1" s="24"/>
      <c r="EHL1" s="24"/>
      <c r="EHM1" s="24"/>
      <c r="EHN1" s="24"/>
      <c r="EHO1" s="24"/>
      <c r="EHP1" s="24"/>
      <c r="EHQ1" s="24"/>
      <c r="EHR1" s="24"/>
      <c r="EHS1" s="24"/>
      <c r="EHT1" s="24"/>
      <c r="EHU1" s="24"/>
      <c r="EHV1" s="24"/>
      <c r="EHW1" s="24"/>
      <c r="EHX1" s="24"/>
      <c r="EHY1" s="24"/>
      <c r="EHZ1" s="24"/>
      <c r="EIA1" s="24"/>
      <c r="EIB1" s="24"/>
      <c r="EIC1" s="24"/>
      <c r="EID1" s="24"/>
      <c r="EIE1" s="24"/>
      <c r="EIF1" s="24"/>
      <c r="EIG1" s="24"/>
      <c r="EIH1" s="24"/>
      <c r="EII1" s="24"/>
      <c r="EIJ1" s="24"/>
      <c r="EIK1" s="24"/>
      <c r="EIL1" s="24"/>
      <c r="EIM1" s="24"/>
      <c r="EIN1" s="24"/>
      <c r="EIO1" s="24"/>
      <c r="EIP1" s="24"/>
      <c r="EIQ1" s="24"/>
      <c r="EIR1" s="24"/>
      <c r="EIS1" s="24"/>
      <c r="EIT1" s="24"/>
      <c r="EIU1" s="24"/>
      <c r="EIV1" s="24"/>
      <c r="EIW1" s="24"/>
      <c r="EIX1" s="24"/>
      <c r="EIY1" s="24"/>
      <c r="EIZ1" s="24"/>
      <c r="EJA1" s="24"/>
      <c r="EJB1" s="24"/>
      <c r="EJC1" s="24"/>
      <c r="EJD1" s="24"/>
      <c r="EJE1" s="24"/>
      <c r="EJF1" s="24"/>
      <c r="EJG1" s="24"/>
      <c r="EJH1" s="24"/>
      <c r="EJI1" s="24"/>
      <c r="EJJ1" s="24"/>
      <c r="EJK1" s="24"/>
      <c r="EJL1" s="24"/>
      <c r="EJM1" s="24"/>
      <c r="EJN1" s="24"/>
      <c r="EJO1" s="24"/>
      <c r="EJP1" s="24"/>
      <c r="EJQ1" s="24"/>
      <c r="EJR1" s="24"/>
      <c r="EJS1" s="24"/>
      <c r="EJT1" s="24"/>
      <c r="EJU1" s="24"/>
      <c r="EJV1" s="24"/>
      <c r="EJW1" s="24"/>
      <c r="EJX1" s="24"/>
      <c r="EJY1" s="24"/>
      <c r="EJZ1" s="24"/>
      <c r="EKA1" s="24"/>
      <c r="EKB1" s="24"/>
      <c r="EKC1" s="24"/>
      <c r="EKD1" s="24"/>
      <c r="EKE1" s="24"/>
      <c r="EKF1" s="24"/>
      <c r="EKG1" s="24"/>
      <c r="EKH1" s="24"/>
      <c r="EKI1" s="24"/>
      <c r="EKJ1" s="24"/>
      <c r="EKK1" s="24"/>
      <c r="EKL1" s="24"/>
      <c r="EKM1" s="24"/>
      <c r="EKN1" s="24"/>
      <c r="EKO1" s="24"/>
      <c r="EKP1" s="24"/>
      <c r="EKQ1" s="24"/>
      <c r="EKR1" s="24"/>
      <c r="EKS1" s="24"/>
      <c r="EKT1" s="24"/>
      <c r="EKU1" s="24"/>
      <c r="EKV1" s="24"/>
      <c r="EKW1" s="24"/>
      <c r="EKX1" s="24"/>
      <c r="EKY1" s="24"/>
      <c r="EKZ1" s="24"/>
      <c r="ELA1" s="24"/>
      <c r="ELB1" s="24"/>
      <c r="ELC1" s="24"/>
      <c r="ELD1" s="24"/>
      <c r="ELE1" s="24"/>
      <c r="ELF1" s="24"/>
      <c r="ELG1" s="24"/>
      <c r="ELH1" s="24"/>
      <c r="ELI1" s="24"/>
      <c r="ELJ1" s="24"/>
      <c r="ELK1" s="24"/>
      <c r="ELL1" s="24"/>
      <c r="ELM1" s="24"/>
      <c r="ELN1" s="24"/>
      <c r="ELO1" s="24"/>
      <c r="ELP1" s="24"/>
      <c r="ELQ1" s="24"/>
      <c r="ELR1" s="24"/>
      <c r="ELS1" s="24"/>
      <c r="ELT1" s="24"/>
      <c r="ELU1" s="24"/>
      <c r="ELV1" s="24"/>
      <c r="ELW1" s="24"/>
      <c r="ELX1" s="24"/>
      <c r="ELY1" s="24"/>
      <c r="ELZ1" s="24"/>
      <c r="EMA1" s="24"/>
      <c r="EMB1" s="24"/>
      <c r="EMC1" s="24"/>
      <c r="EMD1" s="24"/>
      <c r="EME1" s="24"/>
      <c r="EMF1" s="24"/>
      <c r="EMG1" s="24"/>
      <c r="EMH1" s="24"/>
      <c r="EMI1" s="24"/>
      <c r="EMJ1" s="24"/>
      <c r="EMK1" s="24"/>
      <c r="EML1" s="24"/>
      <c r="EMM1" s="24"/>
      <c r="EMN1" s="24"/>
      <c r="EMO1" s="24"/>
      <c r="EMP1" s="24"/>
      <c r="EMQ1" s="24"/>
      <c r="EMR1" s="24"/>
      <c r="EMS1" s="24"/>
      <c r="EMT1" s="24"/>
      <c r="EMU1" s="24"/>
      <c r="EMV1" s="24"/>
      <c r="EMW1" s="24"/>
      <c r="EMX1" s="24"/>
      <c r="EMY1" s="24"/>
      <c r="EMZ1" s="24"/>
      <c r="ENA1" s="24"/>
      <c r="ENB1" s="24"/>
      <c r="ENC1" s="24"/>
      <c r="END1" s="24"/>
      <c r="ENE1" s="24"/>
      <c r="ENF1" s="24"/>
      <c r="ENG1" s="24"/>
      <c r="ENH1" s="24"/>
      <c r="ENI1" s="24"/>
      <c r="ENJ1" s="24"/>
      <c r="ENK1" s="24"/>
      <c r="ENL1" s="24"/>
      <c r="ENM1" s="24"/>
      <c r="ENN1" s="24"/>
      <c r="ENO1" s="24"/>
      <c r="ENP1" s="24"/>
      <c r="ENQ1" s="24"/>
      <c r="ENR1" s="24"/>
      <c r="ENS1" s="24"/>
      <c r="ENT1" s="24"/>
      <c r="ENU1" s="24"/>
      <c r="ENV1" s="24"/>
      <c r="ENW1" s="24"/>
      <c r="ENX1" s="24"/>
      <c r="ENY1" s="24"/>
      <c r="ENZ1" s="24"/>
      <c r="EOA1" s="24"/>
      <c r="EOB1" s="24"/>
      <c r="EOC1" s="24"/>
      <c r="EOD1" s="24"/>
      <c r="EOE1" s="24"/>
      <c r="EOF1" s="24"/>
      <c r="EOG1" s="24"/>
      <c r="EOH1" s="24"/>
      <c r="EOI1" s="24"/>
      <c r="EOJ1" s="24"/>
      <c r="EOK1" s="24"/>
      <c r="EOL1" s="24"/>
      <c r="EOM1" s="24"/>
      <c r="EON1" s="24"/>
      <c r="EOO1" s="24"/>
      <c r="EOP1" s="24"/>
      <c r="EOQ1" s="24"/>
      <c r="EOR1" s="24"/>
      <c r="EOS1" s="24"/>
      <c r="EOT1" s="24"/>
      <c r="EOU1" s="24"/>
      <c r="EOV1" s="24"/>
      <c r="EOW1" s="24"/>
      <c r="EOX1" s="24"/>
      <c r="EOY1" s="24"/>
      <c r="EOZ1" s="24"/>
      <c r="EPA1" s="24"/>
      <c r="EPB1" s="24"/>
      <c r="EPC1" s="24"/>
      <c r="EPD1" s="24"/>
      <c r="EPE1" s="24"/>
      <c r="EPF1" s="24"/>
      <c r="EPG1" s="24"/>
      <c r="EPH1" s="24"/>
      <c r="EPI1" s="24"/>
      <c r="EPJ1" s="24"/>
      <c r="EPK1" s="24"/>
      <c r="EPL1" s="24"/>
      <c r="EPM1" s="24"/>
      <c r="EPN1" s="24"/>
      <c r="EPO1" s="24"/>
      <c r="EPP1" s="24"/>
      <c r="EPQ1" s="24"/>
      <c r="EPR1" s="24"/>
      <c r="EPS1" s="24"/>
      <c r="EPT1" s="24"/>
      <c r="EPU1" s="24"/>
      <c r="EPV1" s="24"/>
      <c r="EPW1" s="24"/>
      <c r="EPX1" s="24"/>
      <c r="EPY1" s="24"/>
      <c r="EPZ1" s="24"/>
      <c r="EQA1" s="24"/>
      <c r="EQB1" s="24"/>
      <c r="EQC1" s="24"/>
      <c r="EQD1" s="24"/>
      <c r="EQE1" s="24"/>
      <c r="EQF1" s="24"/>
      <c r="EQG1" s="24"/>
      <c r="EQH1" s="24"/>
      <c r="EQI1" s="24"/>
      <c r="EQJ1" s="24"/>
      <c r="EQK1" s="24"/>
      <c r="EQL1" s="24"/>
      <c r="EQM1" s="24"/>
      <c r="EQN1" s="24"/>
      <c r="EQO1" s="24"/>
      <c r="EQP1" s="24"/>
      <c r="EQQ1" s="24"/>
      <c r="EQR1" s="24"/>
      <c r="EQS1" s="24"/>
      <c r="EQT1" s="24"/>
      <c r="EQU1" s="24"/>
      <c r="EQV1" s="24"/>
      <c r="EQW1" s="24"/>
      <c r="EQX1" s="24"/>
      <c r="EQY1" s="24"/>
      <c r="EQZ1" s="24"/>
      <c r="ERA1" s="24"/>
      <c r="ERB1" s="24"/>
      <c r="ERC1" s="24"/>
      <c r="ERD1" s="24"/>
      <c r="ERE1" s="24"/>
      <c r="ERF1" s="24"/>
      <c r="ERG1" s="24"/>
      <c r="ERH1" s="24"/>
      <c r="ERI1" s="24"/>
      <c r="ERJ1" s="24"/>
      <c r="ERK1" s="24"/>
      <c r="ERL1" s="24"/>
      <c r="ERM1" s="24"/>
      <c r="ERN1" s="24"/>
      <c r="ERO1" s="24"/>
      <c r="ERP1" s="24"/>
      <c r="ERQ1" s="24"/>
      <c r="ERR1" s="24"/>
      <c r="ERS1" s="24"/>
      <c r="ERT1" s="24"/>
      <c r="ERU1" s="24"/>
      <c r="ERV1" s="24"/>
      <c r="ERW1" s="24"/>
      <c r="ERX1" s="24"/>
      <c r="ERY1" s="24"/>
      <c r="ERZ1" s="24"/>
      <c r="ESA1" s="24"/>
      <c r="ESB1" s="24"/>
      <c r="ESC1" s="24"/>
      <c r="ESD1" s="24"/>
      <c r="ESE1" s="24"/>
      <c r="ESF1" s="24"/>
      <c r="ESG1" s="24"/>
      <c r="ESH1" s="24"/>
      <c r="ESI1" s="24"/>
      <c r="ESJ1" s="24"/>
      <c r="ESK1" s="24"/>
      <c r="ESL1" s="24"/>
      <c r="ESM1" s="24"/>
      <c r="ESN1" s="24"/>
      <c r="ESO1" s="24"/>
      <c r="ESP1" s="24"/>
      <c r="ESQ1" s="24"/>
      <c r="ESR1" s="24"/>
      <c r="ESS1" s="24"/>
      <c r="EST1" s="24"/>
      <c r="ESU1" s="24"/>
      <c r="ESV1" s="24"/>
      <c r="ESW1" s="24"/>
      <c r="ESX1" s="24"/>
      <c r="ESY1" s="24"/>
      <c r="ESZ1" s="24"/>
      <c r="ETA1" s="24"/>
      <c r="ETB1" s="24"/>
      <c r="ETC1" s="24"/>
      <c r="ETD1" s="24"/>
      <c r="ETE1" s="24"/>
      <c r="ETF1" s="24"/>
      <c r="ETG1" s="24"/>
      <c r="ETH1" s="24"/>
      <c r="ETI1" s="24"/>
      <c r="ETJ1" s="24"/>
      <c r="ETK1" s="24"/>
      <c r="ETL1" s="24"/>
      <c r="ETM1" s="24"/>
      <c r="ETN1" s="24"/>
      <c r="ETO1" s="24"/>
      <c r="ETP1" s="24"/>
      <c r="ETQ1" s="24"/>
      <c r="ETR1" s="24"/>
      <c r="ETS1" s="24"/>
      <c r="ETT1" s="24"/>
      <c r="ETU1" s="24"/>
      <c r="ETV1" s="24"/>
      <c r="ETW1" s="24"/>
      <c r="ETX1" s="24"/>
      <c r="ETY1" s="24"/>
      <c r="ETZ1" s="24"/>
      <c r="EUA1" s="24"/>
      <c r="EUB1" s="24"/>
      <c r="EUC1" s="24"/>
      <c r="EUD1" s="24"/>
      <c r="EUE1" s="24"/>
      <c r="EUF1" s="24"/>
      <c r="EUG1" s="24"/>
      <c r="EUH1" s="24"/>
      <c r="EUI1" s="24"/>
      <c r="EUJ1" s="24"/>
      <c r="EUK1" s="24"/>
      <c r="EUL1" s="24"/>
      <c r="EUM1" s="24"/>
      <c r="EUN1" s="24"/>
      <c r="EUO1" s="24"/>
      <c r="EUP1" s="24"/>
      <c r="EUQ1" s="24"/>
      <c r="EUR1" s="24"/>
      <c r="EUS1" s="24"/>
      <c r="EUT1" s="24"/>
      <c r="EUU1" s="24"/>
      <c r="EUV1" s="24"/>
      <c r="EUW1" s="24"/>
      <c r="EUX1" s="24"/>
      <c r="EUY1" s="24"/>
      <c r="EUZ1" s="24"/>
      <c r="EVA1" s="24"/>
      <c r="EVB1" s="24"/>
      <c r="EVC1" s="24"/>
      <c r="EVD1" s="24"/>
      <c r="EVE1" s="24"/>
      <c r="EVF1" s="24"/>
      <c r="EVG1" s="24"/>
      <c r="EVH1" s="24"/>
      <c r="EVI1" s="24"/>
      <c r="EVJ1" s="24"/>
      <c r="EVK1" s="24"/>
      <c r="EVL1" s="24"/>
      <c r="EVM1" s="24"/>
      <c r="EVN1" s="24"/>
      <c r="EVO1" s="24"/>
      <c r="EVP1" s="24"/>
      <c r="EVQ1" s="24"/>
      <c r="EVR1" s="24"/>
      <c r="EVS1" s="24"/>
      <c r="EVT1" s="24"/>
      <c r="EVU1" s="24"/>
      <c r="EVV1" s="24"/>
      <c r="EVW1" s="24"/>
      <c r="EVX1" s="24"/>
      <c r="EVY1" s="24"/>
      <c r="EVZ1" s="24"/>
      <c r="EWA1" s="24"/>
      <c r="EWB1" s="24"/>
      <c r="EWC1" s="24"/>
      <c r="EWD1" s="24"/>
      <c r="EWE1" s="24"/>
      <c r="EWF1" s="24"/>
      <c r="EWG1" s="24"/>
      <c r="EWH1" s="24"/>
      <c r="EWI1" s="24"/>
      <c r="EWJ1" s="24"/>
      <c r="EWK1" s="24"/>
      <c r="EWL1" s="24"/>
      <c r="EWM1" s="24"/>
      <c r="EWN1" s="24"/>
      <c r="EWO1" s="24"/>
      <c r="EWP1" s="24"/>
      <c r="EWQ1" s="24"/>
      <c r="EWR1" s="24"/>
      <c r="EWS1" s="24"/>
      <c r="EWT1" s="24"/>
      <c r="EWU1" s="24"/>
      <c r="EWV1" s="24"/>
      <c r="EWW1" s="24"/>
      <c r="EWX1" s="24"/>
      <c r="EWY1" s="24"/>
      <c r="EWZ1" s="24"/>
      <c r="EXA1" s="24"/>
      <c r="EXB1" s="24"/>
      <c r="EXC1" s="24"/>
      <c r="EXD1" s="24"/>
      <c r="EXE1" s="24"/>
      <c r="EXF1" s="24"/>
      <c r="EXG1" s="24"/>
      <c r="EXH1" s="24"/>
      <c r="EXI1" s="24"/>
      <c r="EXJ1" s="24"/>
      <c r="EXK1" s="24"/>
      <c r="EXL1" s="24"/>
      <c r="EXM1" s="24"/>
      <c r="EXN1" s="24"/>
      <c r="EXO1" s="24"/>
      <c r="EXP1" s="24"/>
      <c r="EXQ1" s="24"/>
      <c r="EXR1" s="24"/>
      <c r="EXS1" s="24"/>
      <c r="EXT1" s="24"/>
      <c r="EXU1" s="24"/>
      <c r="EXV1" s="24"/>
      <c r="EXW1" s="24"/>
      <c r="EXX1" s="24"/>
      <c r="EXY1" s="24"/>
      <c r="EXZ1" s="24"/>
      <c r="EYA1" s="24"/>
      <c r="EYB1" s="24"/>
      <c r="EYC1" s="24"/>
      <c r="EYD1" s="24"/>
      <c r="EYE1" s="24"/>
      <c r="EYF1" s="24"/>
      <c r="EYG1" s="24"/>
      <c r="EYH1" s="24"/>
      <c r="EYI1" s="24"/>
      <c r="EYJ1" s="24"/>
      <c r="EYK1" s="24"/>
      <c r="EYL1" s="24"/>
      <c r="EYM1" s="24"/>
      <c r="EYN1" s="24"/>
      <c r="EYO1" s="24"/>
      <c r="EYP1" s="24"/>
      <c r="EYQ1" s="24"/>
      <c r="EYR1" s="24"/>
      <c r="EYS1" s="24"/>
      <c r="EYT1" s="24"/>
      <c r="EYU1" s="24"/>
      <c r="EYV1" s="24"/>
      <c r="EYW1" s="24"/>
      <c r="EYX1" s="24"/>
      <c r="EYY1" s="24"/>
      <c r="EYZ1" s="24"/>
      <c r="EZA1" s="24"/>
      <c r="EZB1" s="24"/>
      <c r="EZC1" s="24"/>
      <c r="EZD1" s="24"/>
      <c r="EZE1" s="24"/>
      <c r="EZF1" s="24"/>
      <c r="EZG1" s="24"/>
      <c r="EZH1" s="24"/>
      <c r="EZI1" s="24"/>
      <c r="EZJ1" s="24"/>
      <c r="EZK1" s="24"/>
      <c r="EZL1" s="24"/>
      <c r="EZM1" s="24"/>
      <c r="EZN1" s="24"/>
      <c r="EZO1" s="24"/>
      <c r="EZP1" s="24"/>
      <c r="EZQ1" s="24"/>
      <c r="EZR1" s="24"/>
      <c r="EZS1" s="24"/>
      <c r="EZT1" s="24"/>
      <c r="EZU1" s="24"/>
      <c r="EZV1" s="24"/>
      <c r="EZW1" s="24"/>
      <c r="EZX1" s="24"/>
      <c r="EZY1" s="24"/>
      <c r="EZZ1" s="24"/>
      <c r="FAA1" s="24"/>
      <c r="FAB1" s="24"/>
      <c r="FAC1" s="24"/>
      <c r="FAD1" s="24"/>
      <c r="FAE1" s="24"/>
      <c r="FAF1" s="24"/>
      <c r="FAG1" s="24"/>
      <c r="FAH1" s="24"/>
      <c r="FAI1" s="24"/>
      <c r="FAJ1" s="24"/>
      <c r="FAK1" s="24"/>
      <c r="FAL1" s="24"/>
      <c r="FAM1" s="24"/>
      <c r="FAN1" s="24"/>
      <c r="FAO1" s="24"/>
      <c r="FAP1" s="24"/>
      <c r="FAQ1" s="24"/>
      <c r="FAR1" s="24"/>
      <c r="FAS1" s="24"/>
      <c r="FAT1" s="24"/>
      <c r="FAU1" s="24"/>
      <c r="FAV1" s="24"/>
      <c r="FAW1" s="24"/>
      <c r="FAX1" s="24"/>
      <c r="FAY1" s="24"/>
      <c r="FAZ1" s="24"/>
      <c r="FBA1" s="24"/>
      <c r="FBB1" s="24"/>
      <c r="FBC1" s="24"/>
      <c r="FBD1" s="24"/>
      <c r="FBE1" s="24"/>
      <c r="FBF1" s="24"/>
      <c r="FBG1" s="24"/>
      <c r="FBH1" s="24"/>
      <c r="FBI1" s="24"/>
      <c r="FBJ1" s="24"/>
      <c r="FBK1" s="24"/>
      <c r="FBL1" s="24"/>
      <c r="FBM1" s="24"/>
      <c r="FBN1" s="24"/>
      <c r="FBO1" s="24"/>
      <c r="FBP1" s="24"/>
      <c r="FBQ1" s="24"/>
      <c r="FBR1" s="24"/>
      <c r="FBS1" s="24"/>
      <c r="FBT1" s="24"/>
      <c r="FBU1" s="24"/>
      <c r="FBV1" s="24"/>
      <c r="FBW1" s="24"/>
      <c r="FBX1" s="24"/>
      <c r="FBY1" s="24"/>
      <c r="FBZ1" s="24"/>
      <c r="FCA1" s="24"/>
      <c r="FCB1" s="24"/>
      <c r="FCC1" s="24"/>
      <c r="FCD1" s="24"/>
      <c r="FCE1" s="24"/>
      <c r="FCF1" s="24"/>
      <c r="FCG1" s="24"/>
      <c r="FCH1" s="24"/>
      <c r="FCI1" s="24"/>
      <c r="FCJ1" s="24"/>
      <c r="FCK1" s="24"/>
      <c r="FCL1" s="24"/>
      <c r="FCM1" s="24"/>
      <c r="FCN1" s="24"/>
      <c r="FCO1" s="24"/>
      <c r="FCP1" s="24"/>
      <c r="FCQ1" s="24"/>
      <c r="FCR1" s="24"/>
      <c r="FCS1" s="24"/>
      <c r="FCT1" s="24"/>
      <c r="FCU1" s="24"/>
      <c r="FCV1" s="24"/>
      <c r="FCW1" s="24"/>
      <c r="FCX1" s="24"/>
      <c r="FCY1" s="24"/>
      <c r="FCZ1" s="24"/>
      <c r="FDA1" s="24"/>
      <c r="FDB1" s="24"/>
      <c r="FDC1" s="24"/>
      <c r="FDD1" s="24"/>
      <c r="FDE1" s="24"/>
      <c r="FDF1" s="24"/>
      <c r="FDG1" s="24"/>
      <c r="FDH1" s="24"/>
      <c r="FDI1" s="24"/>
      <c r="FDJ1" s="24"/>
      <c r="FDK1" s="24"/>
      <c r="FDL1" s="24"/>
      <c r="FDM1" s="24"/>
      <c r="FDN1" s="24"/>
      <c r="FDO1" s="24"/>
      <c r="FDP1" s="24"/>
      <c r="FDQ1" s="24"/>
      <c r="FDR1" s="24"/>
      <c r="FDS1" s="24"/>
      <c r="FDT1" s="24"/>
      <c r="FDU1" s="24"/>
      <c r="FDV1" s="24"/>
      <c r="FDW1" s="24"/>
      <c r="FDX1" s="24"/>
      <c r="FDY1" s="24"/>
      <c r="FDZ1" s="24"/>
      <c r="FEA1" s="24"/>
      <c r="FEB1" s="24"/>
      <c r="FEC1" s="24"/>
      <c r="FED1" s="24"/>
      <c r="FEE1" s="24"/>
      <c r="FEF1" s="24"/>
      <c r="FEG1" s="24"/>
      <c r="FEH1" s="24"/>
      <c r="FEI1" s="24"/>
      <c r="FEJ1" s="24"/>
      <c r="FEK1" s="24"/>
      <c r="FEL1" s="24"/>
      <c r="FEM1" s="24"/>
      <c r="FEN1" s="24"/>
      <c r="FEO1" s="24"/>
      <c r="FEP1" s="24"/>
      <c r="FEQ1" s="24"/>
      <c r="FER1" s="24"/>
      <c r="FES1" s="24"/>
      <c r="FET1" s="24"/>
      <c r="FEU1" s="24"/>
      <c r="FEV1" s="24"/>
      <c r="FEW1" s="24"/>
      <c r="FEX1" s="24"/>
      <c r="FEY1" s="24"/>
      <c r="FEZ1" s="24"/>
      <c r="FFA1" s="24"/>
      <c r="FFB1" s="24"/>
      <c r="FFC1" s="24"/>
      <c r="FFD1" s="24"/>
      <c r="FFE1" s="24"/>
      <c r="FFF1" s="24"/>
      <c r="FFG1" s="24"/>
      <c r="FFH1" s="24"/>
      <c r="FFI1" s="24"/>
      <c r="FFJ1" s="24"/>
      <c r="FFK1" s="24"/>
      <c r="FFL1" s="24"/>
      <c r="FFM1" s="24"/>
      <c r="FFN1" s="24"/>
      <c r="FFO1" s="24"/>
      <c r="FFP1" s="24"/>
      <c r="FFQ1" s="24"/>
      <c r="FFR1" s="24"/>
      <c r="FFS1" s="24"/>
      <c r="FFT1" s="24"/>
      <c r="FFU1" s="24"/>
      <c r="FFV1" s="24"/>
      <c r="FFW1" s="24"/>
      <c r="FFX1" s="24"/>
      <c r="FFY1" s="24"/>
      <c r="FFZ1" s="24"/>
      <c r="FGA1" s="24"/>
      <c r="FGB1" s="24"/>
      <c r="FGC1" s="24"/>
      <c r="FGD1" s="24"/>
      <c r="FGE1" s="24"/>
      <c r="FGF1" s="24"/>
      <c r="FGG1" s="24"/>
      <c r="FGH1" s="24"/>
      <c r="FGI1" s="24"/>
      <c r="FGJ1" s="24"/>
      <c r="FGK1" s="24"/>
      <c r="FGL1" s="24"/>
      <c r="FGM1" s="24"/>
      <c r="FGN1" s="24"/>
      <c r="FGO1" s="24"/>
      <c r="FGP1" s="24"/>
      <c r="FGQ1" s="24"/>
      <c r="FGR1" s="24"/>
      <c r="FGS1" s="24"/>
      <c r="FGT1" s="24"/>
      <c r="FGU1" s="24"/>
      <c r="FGV1" s="24"/>
      <c r="FGW1" s="24"/>
      <c r="FGX1" s="24"/>
      <c r="FGY1" s="24"/>
      <c r="FGZ1" s="24"/>
      <c r="FHA1" s="24"/>
      <c r="FHB1" s="24"/>
      <c r="FHC1" s="24"/>
      <c r="FHD1" s="24"/>
      <c r="FHE1" s="24"/>
      <c r="FHF1" s="24"/>
      <c r="FHG1" s="24"/>
      <c r="FHH1" s="24"/>
      <c r="FHI1" s="24"/>
      <c r="FHJ1" s="24"/>
      <c r="FHK1" s="24"/>
      <c r="FHL1" s="24"/>
      <c r="FHM1" s="24"/>
      <c r="FHN1" s="24"/>
      <c r="FHO1" s="24"/>
      <c r="FHP1" s="24"/>
      <c r="FHQ1" s="24"/>
      <c r="FHR1" s="24"/>
      <c r="FHS1" s="24"/>
      <c r="FHT1" s="24"/>
      <c r="FHU1" s="24"/>
      <c r="FHV1" s="24"/>
      <c r="FHW1" s="24"/>
      <c r="FHX1" s="24"/>
      <c r="FHY1" s="24"/>
      <c r="FHZ1" s="24"/>
      <c r="FIA1" s="24"/>
      <c r="FIB1" s="24"/>
      <c r="FIC1" s="24"/>
      <c r="FID1" s="24"/>
      <c r="FIE1" s="24"/>
      <c r="FIF1" s="24"/>
      <c r="FIG1" s="24"/>
      <c r="FIH1" s="24"/>
      <c r="FII1" s="24"/>
      <c r="FIJ1" s="24"/>
      <c r="FIK1" s="24"/>
      <c r="FIL1" s="24"/>
      <c r="FIM1" s="24"/>
      <c r="FIN1" s="24"/>
      <c r="FIO1" s="24"/>
      <c r="FIP1" s="24"/>
      <c r="FIQ1" s="24"/>
      <c r="FIR1" s="24"/>
      <c r="FIS1" s="24"/>
      <c r="FIT1" s="24"/>
      <c r="FIU1" s="24"/>
      <c r="FIV1" s="24"/>
      <c r="FIW1" s="24"/>
      <c r="FIX1" s="24"/>
      <c r="FIY1" s="24"/>
      <c r="FIZ1" s="24"/>
      <c r="FJA1" s="24"/>
      <c r="FJB1" s="24"/>
      <c r="FJC1" s="24"/>
      <c r="FJD1" s="24"/>
      <c r="FJE1" s="24"/>
      <c r="FJF1" s="24"/>
      <c r="FJG1" s="24"/>
      <c r="FJH1" s="24"/>
      <c r="FJI1" s="24"/>
      <c r="FJJ1" s="24"/>
      <c r="FJK1" s="24"/>
      <c r="FJL1" s="24"/>
      <c r="FJM1" s="24"/>
      <c r="FJN1" s="24"/>
      <c r="FJO1" s="24"/>
      <c r="FJP1" s="24"/>
      <c r="FJQ1" s="24"/>
      <c r="FJR1" s="24"/>
      <c r="FJS1" s="24"/>
      <c r="FJT1" s="24"/>
      <c r="FJU1" s="24"/>
      <c r="FJV1" s="24"/>
      <c r="FJW1" s="24"/>
      <c r="FJX1" s="24"/>
      <c r="FJY1" s="24"/>
      <c r="FJZ1" s="24"/>
      <c r="FKA1" s="24"/>
      <c r="FKB1" s="24"/>
      <c r="FKC1" s="24"/>
      <c r="FKD1" s="24"/>
      <c r="FKE1" s="24"/>
      <c r="FKF1" s="24"/>
      <c r="FKG1" s="24"/>
      <c r="FKH1" s="24"/>
      <c r="FKI1" s="24"/>
      <c r="FKJ1" s="24"/>
      <c r="FKK1" s="24"/>
      <c r="FKL1" s="24"/>
      <c r="FKM1" s="24"/>
      <c r="FKN1" s="24"/>
      <c r="FKO1" s="24"/>
      <c r="FKP1" s="24"/>
      <c r="FKQ1" s="24"/>
      <c r="FKR1" s="24"/>
      <c r="FKS1" s="24"/>
      <c r="FKT1" s="24"/>
      <c r="FKU1" s="24"/>
      <c r="FKV1" s="24"/>
      <c r="FKW1" s="24"/>
      <c r="FKX1" s="24"/>
      <c r="FKY1" s="24"/>
      <c r="FKZ1" s="24"/>
      <c r="FLA1" s="24"/>
      <c r="FLB1" s="24"/>
      <c r="FLC1" s="24"/>
      <c r="FLD1" s="24"/>
      <c r="FLE1" s="24"/>
      <c r="FLF1" s="24"/>
      <c r="FLG1" s="24"/>
      <c r="FLH1" s="24"/>
      <c r="FLI1" s="24"/>
      <c r="FLJ1" s="24"/>
      <c r="FLK1" s="24"/>
      <c r="FLL1" s="24"/>
      <c r="FLM1" s="24"/>
      <c r="FLN1" s="24"/>
      <c r="FLO1" s="24"/>
      <c r="FLP1" s="24"/>
      <c r="FLQ1" s="24"/>
      <c r="FLR1" s="24"/>
      <c r="FLS1" s="24"/>
      <c r="FLT1" s="24"/>
      <c r="FLU1" s="24"/>
      <c r="FLV1" s="24"/>
      <c r="FLW1" s="24"/>
      <c r="FLX1" s="24"/>
      <c r="FLY1" s="24"/>
      <c r="FLZ1" s="24"/>
      <c r="FMA1" s="24"/>
      <c r="FMB1" s="24"/>
      <c r="FMC1" s="24"/>
      <c r="FMD1" s="24"/>
      <c r="FME1" s="24"/>
      <c r="FMF1" s="24"/>
      <c r="FMG1" s="24"/>
      <c r="FMH1" s="24"/>
      <c r="FMI1" s="24"/>
      <c r="FMJ1" s="24"/>
      <c r="FMK1" s="24"/>
      <c r="FML1" s="24"/>
      <c r="FMM1" s="24"/>
      <c r="FMN1" s="24"/>
      <c r="FMO1" s="24"/>
      <c r="FMP1" s="24"/>
      <c r="FMQ1" s="24"/>
      <c r="FMR1" s="24"/>
      <c r="FMS1" s="24"/>
      <c r="FMT1" s="24"/>
      <c r="FMU1" s="24"/>
      <c r="FMV1" s="24"/>
      <c r="FMW1" s="24"/>
      <c r="FMX1" s="24"/>
      <c r="FMY1" s="24"/>
      <c r="FMZ1" s="24"/>
      <c r="FNA1" s="24"/>
      <c r="FNB1" s="24"/>
      <c r="FNC1" s="24"/>
      <c r="FND1" s="24"/>
      <c r="FNE1" s="24"/>
      <c r="FNF1" s="24"/>
      <c r="FNG1" s="24"/>
      <c r="FNH1" s="24"/>
      <c r="FNI1" s="24"/>
      <c r="FNJ1" s="24"/>
      <c r="FNK1" s="24"/>
      <c r="FNL1" s="24"/>
      <c r="FNM1" s="24"/>
      <c r="FNN1" s="24"/>
      <c r="FNO1" s="24"/>
      <c r="FNP1" s="24"/>
      <c r="FNQ1" s="24"/>
      <c r="FNR1" s="24"/>
      <c r="FNS1" s="24"/>
      <c r="FNT1" s="24"/>
      <c r="FNU1" s="24"/>
      <c r="FNV1" s="24"/>
      <c r="FNW1" s="24"/>
      <c r="FNX1" s="24"/>
      <c r="FNY1" s="24"/>
      <c r="FNZ1" s="24"/>
      <c r="FOA1" s="24"/>
      <c r="FOB1" s="24"/>
      <c r="FOC1" s="24"/>
      <c r="FOD1" s="24"/>
      <c r="FOE1" s="24"/>
      <c r="FOF1" s="24"/>
      <c r="FOG1" s="24"/>
      <c r="FOH1" s="24"/>
      <c r="FOI1" s="24"/>
      <c r="FOJ1" s="24"/>
      <c r="FOK1" s="24"/>
      <c r="FOL1" s="24"/>
      <c r="FOM1" s="24"/>
      <c r="FON1" s="24"/>
      <c r="FOO1" s="24"/>
      <c r="FOP1" s="24"/>
      <c r="FOQ1" s="24"/>
      <c r="FOR1" s="24"/>
      <c r="FOS1" s="24"/>
      <c r="FOT1" s="24"/>
      <c r="FOU1" s="24"/>
      <c r="FOV1" s="24"/>
      <c r="FOW1" s="24"/>
      <c r="FOX1" s="24"/>
      <c r="FOY1" s="24"/>
      <c r="FOZ1" s="24"/>
      <c r="FPA1" s="24"/>
      <c r="FPB1" s="24"/>
      <c r="FPC1" s="24"/>
      <c r="FPD1" s="24"/>
      <c r="FPE1" s="24"/>
      <c r="FPF1" s="24"/>
      <c r="FPG1" s="24"/>
      <c r="FPH1" s="24"/>
      <c r="FPI1" s="24"/>
      <c r="FPJ1" s="24"/>
      <c r="FPK1" s="24"/>
      <c r="FPL1" s="24"/>
      <c r="FPM1" s="24"/>
      <c r="FPN1" s="24"/>
      <c r="FPO1" s="24"/>
      <c r="FPP1" s="24"/>
      <c r="FPQ1" s="24"/>
      <c r="FPR1" s="24"/>
      <c r="FPS1" s="24"/>
      <c r="FPT1" s="24"/>
      <c r="FPU1" s="24"/>
      <c r="FPV1" s="24"/>
      <c r="FPW1" s="24"/>
      <c r="FPX1" s="24"/>
      <c r="FPY1" s="24"/>
      <c r="FPZ1" s="24"/>
      <c r="FQA1" s="24"/>
      <c r="FQB1" s="24"/>
      <c r="FQC1" s="24"/>
      <c r="FQD1" s="24"/>
      <c r="FQE1" s="24"/>
      <c r="FQF1" s="24"/>
      <c r="FQG1" s="24"/>
      <c r="FQH1" s="24"/>
      <c r="FQI1" s="24"/>
      <c r="FQJ1" s="24"/>
      <c r="FQK1" s="24"/>
      <c r="FQL1" s="24"/>
      <c r="FQM1" s="24"/>
      <c r="FQN1" s="24"/>
      <c r="FQO1" s="24"/>
      <c r="FQP1" s="24"/>
      <c r="FQQ1" s="24"/>
      <c r="FQR1" s="24"/>
      <c r="FQS1" s="24"/>
      <c r="FQT1" s="24"/>
      <c r="FQU1" s="24"/>
      <c r="FQV1" s="24"/>
      <c r="FQW1" s="24"/>
      <c r="FQX1" s="24"/>
      <c r="FQY1" s="24"/>
      <c r="FQZ1" s="24"/>
      <c r="FRA1" s="24"/>
      <c r="FRB1" s="24"/>
      <c r="FRC1" s="24"/>
      <c r="FRD1" s="24"/>
      <c r="FRE1" s="24"/>
      <c r="FRF1" s="24"/>
      <c r="FRG1" s="24"/>
      <c r="FRH1" s="24"/>
      <c r="FRI1" s="24"/>
      <c r="FRJ1" s="24"/>
      <c r="FRK1" s="24"/>
      <c r="FRL1" s="24"/>
      <c r="FRM1" s="24"/>
      <c r="FRN1" s="24"/>
      <c r="FRO1" s="24"/>
      <c r="FRP1" s="24"/>
      <c r="FRQ1" s="24"/>
      <c r="FRR1" s="24"/>
      <c r="FRS1" s="24"/>
      <c r="FRT1" s="24"/>
      <c r="FRU1" s="24"/>
      <c r="FRV1" s="24"/>
      <c r="FRW1" s="24"/>
      <c r="FRX1" s="24"/>
      <c r="FRY1" s="24"/>
      <c r="FRZ1" s="24"/>
      <c r="FSA1" s="24"/>
      <c r="FSB1" s="24"/>
      <c r="FSC1" s="24"/>
      <c r="FSD1" s="24"/>
      <c r="FSE1" s="24"/>
      <c r="FSF1" s="24"/>
      <c r="FSG1" s="24"/>
      <c r="FSH1" s="24"/>
      <c r="FSI1" s="24"/>
      <c r="FSJ1" s="24"/>
      <c r="FSK1" s="24"/>
      <c r="FSL1" s="24"/>
      <c r="FSM1" s="24"/>
      <c r="FSN1" s="24"/>
      <c r="FSO1" s="24"/>
      <c r="FSP1" s="24"/>
      <c r="FSQ1" s="24"/>
      <c r="FSR1" s="24"/>
      <c r="FSS1" s="24"/>
      <c r="FST1" s="24"/>
      <c r="FSU1" s="24"/>
      <c r="FSV1" s="24"/>
      <c r="FSW1" s="24"/>
      <c r="FSX1" s="24"/>
      <c r="FSY1" s="24"/>
      <c r="FSZ1" s="24"/>
      <c r="FTA1" s="24"/>
      <c r="FTB1" s="24"/>
      <c r="FTC1" s="24"/>
      <c r="FTD1" s="24"/>
      <c r="FTE1" s="24"/>
      <c r="FTF1" s="24"/>
      <c r="FTG1" s="24"/>
      <c r="FTH1" s="24"/>
      <c r="FTI1" s="24"/>
      <c r="FTJ1" s="24"/>
      <c r="FTK1" s="24"/>
      <c r="FTL1" s="24"/>
      <c r="FTM1" s="24"/>
      <c r="FTN1" s="24"/>
      <c r="FTO1" s="24"/>
      <c r="FTP1" s="24"/>
      <c r="FTQ1" s="24"/>
      <c r="FTR1" s="24"/>
      <c r="FTS1" s="24"/>
      <c r="FTT1" s="24"/>
      <c r="FTU1" s="24"/>
      <c r="FTV1" s="24"/>
      <c r="FTW1" s="24"/>
      <c r="FTX1" s="24"/>
      <c r="FTY1" s="24"/>
      <c r="FTZ1" s="24"/>
      <c r="FUA1" s="24"/>
      <c r="FUB1" s="24"/>
      <c r="FUC1" s="24"/>
      <c r="FUD1" s="24"/>
      <c r="FUE1" s="24"/>
      <c r="FUF1" s="24"/>
      <c r="FUG1" s="24"/>
      <c r="FUH1" s="24"/>
      <c r="FUI1" s="24"/>
      <c r="FUJ1" s="24"/>
      <c r="FUK1" s="24"/>
      <c r="FUL1" s="24"/>
      <c r="FUM1" s="24"/>
      <c r="FUN1" s="24"/>
      <c r="FUO1" s="24"/>
      <c r="FUP1" s="24"/>
      <c r="FUQ1" s="24"/>
      <c r="FUR1" s="24"/>
      <c r="FUS1" s="24"/>
      <c r="FUT1" s="24"/>
      <c r="FUU1" s="24"/>
      <c r="FUV1" s="24"/>
      <c r="FUW1" s="24"/>
      <c r="FUX1" s="24"/>
      <c r="FUY1" s="24"/>
      <c r="FUZ1" s="24"/>
      <c r="FVA1" s="24"/>
      <c r="FVB1" s="24"/>
      <c r="FVC1" s="24"/>
      <c r="FVD1" s="24"/>
      <c r="FVE1" s="24"/>
      <c r="FVF1" s="24"/>
      <c r="FVG1" s="24"/>
      <c r="FVH1" s="24"/>
      <c r="FVI1" s="24"/>
      <c r="FVJ1" s="24"/>
      <c r="FVK1" s="24"/>
      <c r="FVL1" s="24"/>
      <c r="FVM1" s="24"/>
      <c r="FVN1" s="24"/>
      <c r="FVO1" s="24"/>
      <c r="FVP1" s="24"/>
      <c r="FVQ1" s="24"/>
      <c r="FVR1" s="24"/>
      <c r="FVS1" s="24"/>
      <c r="FVT1" s="24"/>
      <c r="FVU1" s="24"/>
      <c r="FVV1" s="24"/>
      <c r="FVW1" s="24"/>
      <c r="FVX1" s="24"/>
      <c r="FVY1" s="24"/>
      <c r="FVZ1" s="24"/>
      <c r="FWA1" s="24"/>
      <c r="FWB1" s="24"/>
      <c r="FWC1" s="24"/>
      <c r="FWD1" s="24"/>
      <c r="FWE1" s="24"/>
      <c r="FWF1" s="24"/>
      <c r="FWG1" s="24"/>
      <c r="FWH1" s="24"/>
      <c r="FWI1" s="24"/>
      <c r="FWJ1" s="24"/>
      <c r="FWK1" s="24"/>
      <c r="FWL1" s="24"/>
      <c r="FWM1" s="24"/>
      <c r="FWN1" s="24"/>
      <c r="FWO1" s="24"/>
      <c r="FWP1" s="24"/>
      <c r="FWQ1" s="24"/>
      <c r="FWR1" s="24"/>
      <c r="FWS1" s="24"/>
      <c r="FWT1" s="24"/>
      <c r="FWU1" s="24"/>
      <c r="FWV1" s="24"/>
      <c r="FWW1" s="24"/>
      <c r="FWX1" s="24"/>
      <c r="FWY1" s="24"/>
      <c r="FWZ1" s="24"/>
      <c r="FXA1" s="24"/>
      <c r="FXB1" s="24"/>
      <c r="FXC1" s="24"/>
      <c r="FXD1" s="24"/>
      <c r="FXE1" s="24"/>
      <c r="FXF1" s="24"/>
      <c r="FXG1" s="24"/>
      <c r="FXH1" s="24"/>
      <c r="FXI1" s="24"/>
      <c r="FXJ1" s="24"/>
      <c r="FXK1" s="24"/>
      <c r="FXL1" s="24"/>
      <c r="FXM1" s="24"/>
      <c r="FXN1" s="24"/>
      <c r="FXO1" s="24"/>
      <c r="FXP1" s="24"/>
      <c r="FXQ1" s="24"/>
      <c r="FXR1" s="24"/>
      <c r="FXS1" s="24"/>
      <c r="FXT1" s="24"/>
      <c r="FXU1" s="24"/>
      <c r="FXV1" s="24"/>
      <c r="FXW1" s="24"/>
      <c r="FXX1" s="24"/>
      <c r="FXY1" s="24"/>
      <c r="FXZ1" s="24"/>
      <c r="FYA1" s="24"/>
      <c r="FYB1" s="24"/>
      <c r="FYC1" s="24"/>
      <c r="FYD1" s="24"/>
      <c r="FYE1" s="24"/>
      <c r="FYF1" s="24"/>
      <c r="FYG1" s="24"/>
      <c r="FYH1" s="24"/>
      <c r="FYI1" s="24"/>
      <c r="FYJ1" s="24"/>
      <c r="FYK1" s="24"/>
      <c r="FYL1" s="24"/>
      <c r="FYM1" s="24"/>
      <c r="FYN1" s="24"/>
      <c r="FYO1" s="24"/>
      <c r="FYP1" s="24"/>
      <c r="FYQ1" s="24"/>
      <c r="FYR1" s="24"/>
      <c r="FYS1" s="24"/>
      <c r="FYT1" s="24"/>
      <c r="FYU1" s="24"/>
      <c r="FYV1" s="24"/>
      <c r="FYW1" s="24"/>
      <c r="FYX1" s="24"/>
      <c r="FYY1" s="24"/>
      <c r="FYZ1" s="24"/>
      <c r="FZA1" s="24"/>
      <c r="FZB1" s="24"/>
      <c r="FZC1" s="24"/>
      <c r="FZD1" s="24"/>
      <c r="FZE1" s="24"/>
      <c r="FZF1" s="24"/>
      <c r="FZG1" s="24"/>
      <c r="FZH1" s="24"/>
      <c r="FZI1" s="24"/>
      <c r="FZJ1" s="24"/>
      <c r="FZK1" s="24"/>
      <c r="FZL1" s="24"/>
      <c r="FZM1" s="24"/>
      <c r="FZN1" s="24"/>
      <c r="FZO1" s="24"/>
      <c r="FZP1" s="24"/>
      <c r="FZQ1" s="24"/>
      <c r="FZR1" s="24"/>
      <c r="FZS1" s="24"/>
      <c r="FZT1" s="24"/>
      <c r="FZU1" s="24"/>
      <c r="FZV1" s="24"/>
      <c r="FZW1" s="24"/>
      <c r="FZX1" s="24"/>
      <c r="FZY1" s="24"/>
      <c r="FZZ1" s="24"/>
      <c r="GAA1" s="24"/>
      <c r="GAB1" s="24"/>
      <c r="GAC1" s="24"/>
      <c r="GAD1" s="24"/>
      <c r="GAE1" s="24"/>
      <c r="GAF1" s="24"/>
      <c r="GAG1" s="24"/>
      <c r="GAH1" s="24"/>
      <c r="GAI1" s="24"/>
      <c r="GAJ1" s="24"/>
      <c r="GAK1" s="24"/>
      <c r="GAL1" s="24"/>
      <c r="GAM1" s="24"/>
      <c r="GAN1" s="24"/>
      <c r="GAO1" s="24"/>
      <c r="GAP1" s="24"/>
      <c r="GAQ1" s="24"/>
      <c r="GAR1" s="24"/>
      <c r="GAS1" s="24"/>
      <c r="GAT1" s="24"/>
      <c r="GAU1" s="24"/>
      <c r="GAV1" s="24"/>
      <c r="GAW1" s="24"/>
      <c r="GAX1" s="24"/>
      <c r="GAY1" s="24"/>
      <c r="GAZ1" s="24"/>
      <c r="GBA1" s="24"/>
      <c r="GBB1" s="24"/>
      <c r="GBC1" s="24"/>
      <c r="GBD1" s="24"/>
      <c r="GBE1" s="24"/>
      <c r="GBF1" s="24"/>
      <c r="GBG1" s="24"/>
      <c r="GBH1" s="24"/>
      <c r="GBI1" s="24"/>
      <c r="GBJ1" s="24"/>
      <c r="GBK1" s="24"/>
      <c r="GBL1" s="24"/>
      <c r="GBM1" s="24"/>
      <c r="GBN1" s="24"/>
      <c r="GBO1" s="24"/>
      <c r="GBP1" s="24"/>
      <c r="GBQ1" s="24"/>
      <c r="GBR1" s="24"/>
      <c r="GBS1" s="24"/>
      <c r="GBT1" s="24"/>
      <c r="GBU1" s="24"/>
      <c r="GBV1" s="24"/>
      <c r="GBW1" s="24"/>
      <c r="GBX1" s="24"/>
      <c r="GBY1" s="24"/>
      <c r="GBZ1" s="24"/>
      <c r="GCA1" s="24"/>
      <c r="GCB1" s="24"/>
      <c r="GCC1" s="24"/>
      <c r="GCD1" s="24"/>
      <c r="GCE1" s="24"/>
      <c r="GCF1" s="24"/>
      <c r="GCG1" s="24"/>
      <c r="GCH1" s="24"/>
      <c r="GCI1" s="24"/>
      <c r="GCJ1" s="24"/>
      <c r="GCK1" s="24"/>
      <c r="GCL1" s="24"/>
      <c r="GCM1" s="24"/>
      <c r="GCN1" s="24"/>
      <c r="GCO1" s="24"/>
      <c r="GCP1" s="24"/>
      <c r="GCQ1" s="24"/>
      <c r="GCR1" s="24"/>
      <c r="GCS1" s="24"/>
      <c r="GCT1" s="24"/>
      <c r="GCU1" s="24"/>
      <c r="GCV1" s="24"/>
      <c r="GCW1" s="24"/>
      <c r="GCX1" s="24"/>
      <c r="GCY1" s="24"/>
      <c r="GCZ1" s="24"/>
      <c r="GDA1" s="24"/>
      <c r="GDB1" s="24"/>
      <c r="GDC1" s="24"/>
      <c r="GDD1" s="24"/>
      <c r="GDE1" s="24"/>
      <c r="GDF1" s="24"/>
      <c r="GDG1" s="24"/>
      <c r="GDH1" s="24"/>
      <c r="GDI1" s="24"/>
      <c r="GDJ1" s="24"/>
      <c r="GDK1" s="24"/>
      <c r="GDL1" s="24"/>
      <c r="GDM1" s="24"/>
      <c r="GDN1" s="24"/>
      <c r="GDO1" s="24"/>
      <c r="GDP1" s="24"/>
      <c r="GDQ1" s="24"/>
      <c r="GDR1" s="24"/>
      <c r="GDS1" s="24"/>
      <c r="GDT1" s="24"/>
      <c r="GDU1" s="24"/>
      <c r="GDV1" s="24"/>
      <c r="GDW1" s="24"/>
      <c r="GDX1" s="24"/>
      <c r="GDY1" s="24"/>
      <c r="GDZ1" s="24"/>
      <c r="GEA1" s="24"/>
      <c r="GEB1" s="24"/>
      <c r="GEC1" s="24"/>
      <c r="GED1" s="24"/>
      <c r="GEE1" s="24"/>
      <c r="GEF1" s="24"/>
      <c r="GEG1" s="24"/>
      <c r="GEH1" s="24"/>
      <c r="GEI1" s="24"/>
      <c r="GEJ1" s="24"/>
      <c r="GEK1" s="24"/>
      <c r="GEL1" s="24"/>
      <c r="GEM1" s="24"/>
      <c r="GEN1" s="24"/>
      <c r="GEO1" s="24"/>
      <c r="GEP1" s="24"/>
      <c r="GEQ1" s="24"/>
      <c r="GER1" s="24"/>
      <c r="GES1" s="24"/>
      <c r="GET1" s="24"/>
      <c r="GEU1" s="24"/>
      <c r="GEV1" s="24"/>
      <c r="GEW1" s="24"/>
      <c r="GEX1" s="24"/>
      <c r="GEY1" s="24"/>
      <c r="GEZ1" s="24"/>
      <c r="GFA1" s="24"/>
      <c r="GFB1" s="24"/>
      <c r="GFC1" s="24"/>
      <c r="GFD1" s="24"/>
      <c r="GFE1" s="24"/>
      <c r="GFF1" s="24"/>
      <c r="GFG1" s="24"/>
      <c r="GFH1" s="24"/>
      <c r="GFI1" s="24"/>
      <c r="GFJ1" s="24"/>
      <c r="GFK1" s="24"/>
      <c r="GFL1" s="24"/>
      <c r="GFM1" s="24"/>
      <c r="GFN1" s="24"/>
      <c r="GFO1" s="24"/>
      <c r="GFP1" s="24"/>
      <c r="GFQ1" s="24"/>
      <c r="GFR1" s="24"/>
      <c r="GFS1" s="24"/>
      <c r="GFT1" s="24"/>
      <c r="GFU1" s="24"/>
      <c r="GFV1" s="24"/>
      <c r="GFW1" s="24"/>
      <c r="GFX1" s="24"/>
      <c r="GFY1" s="24"/>
      <c r="GFZ1" s="24"/>
      <c r="GGA1" s="24"/>
      <c r="GGB1" s="24"/>
      <c r="GGC1" s="24"/>
      <c r="GGD1" s="24"/>
      <c r="GGE1" s="24"/>
      <c r="GGF1" s="24"/>
      <c r="GGG1" s="24"/>
      <c r="GGH1" s="24"/>
      <c r="GGI1" s="24"/>
      <c r="GGJ1" s="24"/>
      <c r="GGK1" s="24"/>
      <c r="GGL1" s="24"/>
      <c r="GGM1" s="24"/>
      <c r="GGN1" s="24"/>
      <c r="GGO1" s="24"/>
      <c r="GGP1" s="24"/>
      <c r="GGQ1" s="24"/>
      <c r="GGR1" s="24"/>
      <c r="GGS1" s="24"/>
      <c r="GGT1" s="24"/>
      <c r="GGU1" s="24"/>
      <c r="GGV1" s="24"/>
      <c r="GGW1" s="24"/>
      <c r="GGX1" s="24"/>
      <c r="GGY1" s="24"/>
      <c r="GGZ1" s="24"/>
      <c r="GHA1" s="24"/>
      <c r="GHB1" s="24"/>
      <c r="GHC1" s="24"/>
      <c r="GHD1" s="24"/>
      <c r="GHE1" s="24"/>
      <c r="GHF1" s="24"/>
      <c r="GHG1" s="24"/>
      <c r="GHH1" s="24"/>
      <c r="GHI1" s="24"/>
      <c r="GHJ1" s="24"/>
      <c r="GHK1" s="24"/>
      <c r="GHL1" s="24"/>
      <c r="GHM1" s="24"/>
      <c r="GHN1" s="24"/>
      <c r="GHO1" s="24"/>
      <c r="GHP1" s="24"/>
      <c r="GHQ1" s="24"/>
      <c r="GHR1" s="24"/>
      <c r="GHS1" s="24"/>
      <c r="GHT1" s="24"/>
      <c r="GHU1" s="24"/>
      <c r="GHV1" s="24"/>
      <c r="GHW1" s="24"/>
      <c r="GHX1" s="24"/>
      <c r="GHY1" s="24"/>
      <c r="GHZ1" s="24"/>
      <c r="GIA1" s="24"/>
      <c r="GIB1" s="24"/>
      <c r="GIC1" s="24"/>
      <c r="GID1" s="24"/>
      <c r="GIE1" s="24"/>
      <c r="GIF1" s="24"/>
      <c r="GIG1" s="24"/>
      <c r="GIH1" s="24"/>
      <c r="GII1" s="24"/>
      <c r="GIJ1" s="24"/>
      <c r="GIK1" s="24"/>
      <c r="GIL1" s="24"/>
      <c r="GIM1" s="24"/>
      <c r="GIN1" s="24"/>
      <c r="GIO1" s="24"/>
      <c r="GIP1" s="24"/>
      <c r="GIQ1" s="24"/>
      <c r="GIR1" s="24"/>
      <c r="GIS1" s="24"/>
      <c r="GIT1" s="24"/>
      <c r="GIU1" s="24"/>
      <c r="GIV1" s="24"/>
      <c r="GIW1" s="24"/>
      <c r="GIX1" s="24"/>
      <c r="GIY1" s="24"/>
      <c r="GIZ1" s="24"/>
      <c r="GJA1" s="24"/>
      <c r="GJB1" s="24"/>
      <c r="GJC1" s="24"/>
      <c r="GJD1" s="24"/>
      <c r="GJE1" s="24"/>
      <c r="GJF1" s="24"/>
      <c r="GJG1" s="24"/>
      <c r="GJH1" s="24"/>
      <c r="GJI1" s="24"/>
      <c r="GJJ1" s="24"/>
      <c r="GJK1" s="24"/>
      <c r="GJL1" s="24"/>
      <c r="GJM1" s="24"/>
      <c r="GJN1" s="24"/>
      <c r="GJO1" s="24"/>
      <c r="GJP1" s="24"/>
      <c r="GJQ1" s="24"/>
      <c r="GJR1" s="24"/>
      <c r="GJS1" s="24"/>
      <c r="GJT1" s="24"/>
      <c r="GJU1" s="24"/>
      <c r="GJV1" s="24"/>
      <c r="GJW1" s="24"/>
      <c r="GJX1" s="24"/>
      <c r="GJY1" s="24"/>
      <c r="GJZ1" s="24"/>
      <c r="GKA1" s="24"/>
      <c r="GKB1" s="24"/>
      <c r="GKC1" s="24"/>
      <c r="GKD1" s="24"/>
      <c r="GKE1" s="24"/>
      <c r="GKF1" s="24"/>
      <c r="GKG1" s="24"/>
      <c r="GKH1" s="24"/>
      <c r="GKI1" s="24"/>
      <c r="GKJ1" s="24"/>
      <c r="GKK1" s="24"/>
      <c r="GKL1" s="24"/>
      <c r="GKM1" s="24"/>
      <c r="GKN1" s="24"/>
      <c r="GKO1" s="24"/>
      <c r="GKP1" s="24"/>
      <c r="GKQ1" s="24"/>
      <c r="GKR1" s="24"/>
      <c r="GKS1" s="24"/>
      <c r="GKT1" s="24"/>
      <c r="GKU1" s="24"/>
      <c r="GKV1" s="24"/>
      <c r="GKW1" s="24"/>
      <c r="GKX1" s="24"/>
      <c r="GKY1" s="24"/>
      <c r="GKZ1" s="24"/>
      <c r="GLA1" s="24"/>
      <c r="GLB1" s="24"/>
      <c r="GLC1" s="24"/>
      <c r="GLD1" s="24"/>
      <c r="GLE1" s="24"/>
      <c r="GLF1" s="24"/>
      <c r="GLG1" s="24"/>
      <c r="GLH1" s="24"/>
      <c r="GLI1" s="24"/>
      <c r="GLJ1" s="24"/>
      <c r="GLK1" s="24"/>
      <c r="GLL1" s="24"/>
      <c r="GLM1" s="24"/>
      <c r="GLN1" s="24"/>
      <c r="GLO1" s="24"/>
      <c r="GLP1" s="24"/>
      <c r="GLQ1" s="24"/>
      <c r="GLR1" s="24"/>
      <c r="GLS1" s="24"/>
      <c r="GLT1" s="24"/>
      <c r="GLU1" s="24"/>
      <c r="GLV1" s="24"/>
      <c r="GLW1" s="24"/>
      <c r="GLX1" s="24"/>
      <c r="GLY1" s="24"/>
      <c r="GLZ1" s="24"/>
      <c r="GMA1" s="24"/>
      <c r="GMB1" s="24"/>
      <c r="GMC1" s="24"/>
      <c r="GMD1" s="24"/>
      <c r="GME1" s="24"/>
      <c r="GMF1" s="24"/>
      <c r="GMG1" s="24"/>
      <c r="GMH1" s="24"/>
      <c r="GMI1" s="24"/>
      <c r="GMJ1" s="24"/>
      <c r="GMK1" s="24"/>
      <c r="GML1" s="24"/>
      <c r="GMM1" s="24"/>
      <c r="GMN1" s="24"/>
      <c r="GMO1" s="24"/>
      <c r="GMP1" s="24"/>
      <c r="GMQ1" s="24"/>
      <c r="GMR1" s="24"/>
      <c r="GMS1" s="24"/>
      <c r="GMT1" s="24"/>
      <c r="GMU1" s="24"/>
      <c r="GMV1" s="24"/>
      <c r="GMW1" s="24"/>
      <c r="GMX1" s="24"/>
      <c r="GMY1" s="24"/>
      <c r="GMZ1" s="24"/>
      <c r="GNA1" s="24"/>
      <c r="GNB1" s="24"/>
      <c r="GNC1" s="24"/>
      <c r="GND1" s="24"/>
      <c r="GNE1" s="24"/>
      <c r="GNF1" s="24"/>
      <c r="GNG1" s="24"/>
      <c r="GNH1" s="24"/>
      <c r="GNI1" s="24"/>
      <c r="GNJ1" s="24"/>
      <c r="GNK1" s="24"/>
      <c r="GNL1" s="24"/>
      <c r="GNM1" s="24"/>
      <c r="GNN1" s="24"/>
      <c r="GNO1" s="24"/>
      <c r="GNP1" s="24"/>
      <c r="GNQ1" s="24"/>
      <c r="GNR1" s="24"/>
      <c r="GNS1" s="24"/>
      <c r="GNT1" s="24"/>
      <c r="GNU1" s="24"/>
      <c r="GNV1" s="24"/>
      <c r="GNW1" s="24"/>
      <c r="GNX1" s="24"/>
      <c r="GNY1" s="24"/>
      <c r="GNZ1" s="24"/>
      <c r="GOA1" s="24"/>
      <c r="GOB1" s="24"/>
      <c r="GOC1" s="24"/>
      <c r="GOD1" s="24"/>
      <c r="GOE1" s="24"/>
      <c r="GOF1" s="24"/>
      <c r="GOG1" s="24"/>
      <c r="GOH1" s="24"/>
      <c r="GOI1" s="24"/>
      <c r="GOJ1" s="24"/>
      <c r="GOK1" s="24"/>
      <c r="GOL1" s="24"/>
      <c r="GOM1" s="24"/>
      <c r="GON1" s="24"/>
      <c r="GOO1" s="24"/>
      <c r="GOP1" s="24"/>
      <c r="GOQ1" s="24"/>
      <c r="GOR1" s="24"/>
      <c r="GOS1" s="24"/>
      <c r="GOT1" s="24"/>
      <c r="GOU1" s="24"/>
      <c r="GOV1" s="24"/>
      <c r="GOW1" s="24"/>
      <c r="GOX1" s="24"/>
      <c r="GOY1" s="24"/>
      <c r="GOZ1" s="24"/>
      <c r="GPA1" s="24"/>
      <c r="GPB1" s="24"/>
      <c r="GPC1" s="24"/>
      <c r="GPD1" s="24"/>
      <c r="GPE1" s="24"/>
      <c r="GPF1" s="24"/>
      <c r="GPG1" s="24"/>
      <c r="GPH1" s="24"/>
      <c r="GPI1" s="24"/>
      <c r="GPJ1" s="24"/>
      <c r="GPK1" s="24"/>
      <c r="GPL1" s="24"/>
      <c r="GPM1" s="24"/>
      <c r="GPN1" s="24"/>
      <c r="GPO1" s="24"/>
      <c r="GPP1" s="24"/>
      <c r="GPQ1" s="24"/>
      <c r="GPR1" s="24"/>
      <c r="GPS1" s="24"/>
      <c r="GPT1" s="24"/>
      <c r="GPU1" s="24"/>
      <c r="GPV1" s="24"/>
      <c r="GPW1" s="24"/>
      <c r="GPX1" s="24"/>
      <c r="GPY1" s="24"/>
      <c r="GPZ1" s="24"/>
      <c r="GQA1" s="24"/>
      <c r="GQB1" s="24"/>
      <c r="GQC1" s="24"/>
      <c r="GQD1" s="24"/>
      <c r="GQE1" s="24"/>
      <c r="GQF1" s="24"/>
      <c r="GQG1" s="24"/>
      <c r="GQH1" s="24"/>
      <c r="GQI1" s="24"/>
      <c r="GQJ1" s="24"/>
      <c r="GQK1" s="24"/>
      <c r="GQL1" s="24"/>
      <c r="GQM1" s="24"/>
      <c r="GQN1" s="24"/>
      <c r="GQO1" s="24"/>
      <c r="GQP1" s="24"/>
      <c r="GQQ1" s="24"/>
      <c r="GQR1" s="24"/>
      <c r="GQS1" s="24"/>
      <c r="GQT1" s="24"/>
      <c r="GQU1" s="24"/>
      <c r="GQV1" s="24"/>
      <c r="GQW1" s="24"/>
      <c r="GQX1" s="24"/>
      <c r="GQY1" s="24"/>
      <c r="GQZ1" s="24"/>
      <c r="GRA1" s="24"/>
      <c r="GRB1" s="24"/>
      <c r="GRC1" s="24"/>
      <c r="GRD1" s="24"/>
      <c r="GRE1" s="24"/>
      <c r="GRF1" s="24"/>
      <c r="GRG1" s="24"/>
      <c r="GRH1" s="24"/>
      <c r="GRI1" s="24"/>
      <c r="GRJ1" s="24"/>
      <c r="GRK1" s="24"/>
      <c r="GRL1" s="24"/>
      <c r="GRM1" s="24"/>
      <c r="GRN1" s="24"/>
      <c r="GRO1" s="24"/>
      <c r="GRP1" s="24"/>
      <c r="GRQ1" s="24"/>
      <c r="GRR1" s="24"/>
      <c r="GRS1" s="24"/>
      <c r="GRT1" s="24"/>
      <c r="GRU1" s="24"/>
      <c r="GRV1" s="24"/>
      <c r="GRW1" s="24"/>
      <c r="GRX1" s="24"/>
      <c r="GRY1" s="24"/>
      <c r="GRZ1" s="24"/>
      <c r="GSA1" s="24"/>
      <c r="GSB1" s="24"/>
      <c r="GSC1" s="24"/>
      <c r="GSD1" s="24"/>
      <c r="GSE1" s="24"/>
      <c r="GSF1" s="24"/>
      <c r="GSG1" s="24"/>
      <c r="GSH1" s="24"/>
      <c r="GSI1" s="24"/>
      <c r="GSJ1" s="24"/>
      <c r="GSK1" s="24"/>
      <c r="GSL1" s="24"/>
      <c r="GSM1" s="24"/>
      <c r="GSN1" s="24"/>
      <c r="GSO1" s="24"/>
      <c r="GSP1" s="24"/>
      <c r="GSQ1" s="24"/>
      <c r="GSR1" s="24"/>
      <c r="GSS1" s="24"/>
      <c r="GST1" s="24"/>
      <c r="GSU1" s="24"/>
      <c r="GSV1" s="24"/>
      <c r="GSW1" s="24"/>
      <c r="GSX1" s="24"/>
      <c r="GSY1" s="24"/>
      <c r="GSZ1" s="24"/>
      <c r="GTA1" s="24"/>
      <c r="GTB1" s="24"/>
      <c r="GTC1" s="24"/>
      <c r="GTD1" s="24"/>
      <c r="GTE1" s="24"/>
      <c r="GTF1" s="24"/>
      <c r="GTG1" s="24"/>
      <c r="GTH1" s="24"/>
      <c r="GTI1" s="24"/>
      <c r="GTJ1" s="24"/>
      <c r="GTK1" s="24"/>
      <c r="GTL1" s="24"/>
      <c r="GTM1" s="24"/>
      <c r="GTN1" s="24"/>
      <c r="GTO1" s="24"/>
      <c r="GTP1" s="24"/>
      <c r="GTQ1" s="24"/>
      <c r="GTR1" s="24"/>
      <c r="GTS1" s="24"/>
      <c r="GTT1" s="24"/>
      <c r="GTU1" s="24"/>
      <c r="GTV1" s="24"/>
      <c r="GTW1" s="24"/>
      <c r="GTX1" s="24"/>
      <c r="GTY1" s="24"/>
      <c r="GTZ1" s="24"/>
      <c r="GUA1" s="24"/>
      <c r="GUB1" s="24"/>
      <c r="GUC1" s="24"/>
      <c r="GUD1" s="24"/>
      <c r="GUE1" s="24"/>
      <c r="GUF1" s="24"/>
      <c r="GUG1" s="24"/>
      <c r="GUH1" s="24"/>
      <c r="GUI1" s="24"/>
      <c r="GUJ1" s="24"/>
      <c r="GUK1" s="24"/>
      <c r="GUL1" s="24"/>
      <c r="GUM1" s="24"/>
      <c r="GUN1" s="24"/>
      <c r="GUO1" s="24"/>
      <c r="GUP1" s="24"/>
      <c r="GUQ1" s="24"/>
      <c r="GUR1" s="24"/>
      <c r="GUS1" s="24"/>
      <c r="GUT1" s="24"/>
      <c r="GUU1" s="24"/>
      <c r="GUV1" s="24"/>
      <c r="GUW1" s="24"/>
      <c r="GUX1" s="24"/>
      <c r="GUY1" s="24"/>
      <c r="GUZ1" s="24"/>
      <c r="GVA1" s="24"/>
      <c r="GVB1" s="24"/>
      <c r="GVC1" s="24"/>
      <c r="GVD1" s="24"/>
      <c r="GVE1" s="24"/>
      <c r="GVF1" s="24"/>
      <c r="GVG1" s="24"/>
      <c r="GVH1" s="24"/>
      <c r="GVI1" s="24"/>
      <c r="GVJ1" s="24"/>
      <c r="GVK1" s="24"/>
      <c r="GVL1" s="24"/>
      <c r="GVM1" s="24"/>
      <c r="GVN1" s="24"/>
      <c r="GVO1" s="24"/>
      <c r="GVP1" s="24"/>
      <c r="GVQ1" s="24"/>
      <c r="GVR1" s="24"/>
      <c r="GVS1" s="24"/>
      <c r="GVT1" s="24"/>
      <c r="GVU1" s="24"/>
      <c r="GVV1" s="24"/>
      <c r="GVW1" s="24"/>
      <c r="GVX1" s="24"/>
      <c r="GVY1" s="24"/>
      <c r="GVZ1" s="24"/>
      <c r="GWA1" s="24"/>
      <c r="GWB1" s="24"/>
      <c r="GWC1" s="24"/>
      <c r="GWD1" s="24"/>
      <c r="GWE1" s="24"/>
      <c r="GWF1" s="24"/>
      <c r="GWG1" s="24"/>
      <c r="GWH1" s="24"/>
      <c r="GWI1" s="24"/>
      <c r="GWJ1" s="24"/>
      <c r="GWK1" s="24"/>
      <c r="GWL1" s="24"/>
      <c r="GWM1" s="24"/>
      <c r="GWN1" s="24"/>
      <c r="GWO1" s="24"/>
      <c r="GWP1" s="24"/>
      <c r="GWQ1" s="24"/>
      <c r="GWR1" s="24"/>
      <c r="GWS1" s="24"/>
      <c r="GWT1" s="24"/>
      <c r="GWU1" s="24"/>
      <c r="GWV1" s="24"/>
      <c r="GWW1" s="24"/>
      <c r="GWX1" s="24"/>
      <c r="GWY1" s="24"/>
      <c r="GWZ1" s="24"/>
      <c r="GXA1" s="24"/>
      <c r="GXB1" s="24"/>
      <c r="GXC1" s="24"/>
      <c r="GXD1" s="24"/>
      <c r="GXE1" s="24"/>
      <c r="GXF1" s="24"/>
      <c r="GXG1" s="24"/>
      <c r="GXH1" s="24"/>
      <c r="GXI1" s="24"/>
      <c r="GXJ1" s="24"/>
      <c r="GXK1" s="24"/>
      <c r="GXL1" s="24"/>
      <c r="GXM1" s="24"/>
      <c r="GXN1" s="24"/>
      <c r="GXO1" s="24"/>
      <c r="GXP1" s="24"/>
      <c r="GXQ1" s="24"/>
      <c r="GXR1" s="24"/>
      <c r="GXS1" s="24"/>
      <c r="GXT1" s="24"/>
      <c r="GXU1" s="24"/>
      <c r="GXV1" s="24"/>
      <c r="GXW1" s="24"/>
      <c r="GXX1" s="24"/>
      <c r="GXY1" s="24"/>
      <c r="GXZ1" s="24"/>
      <c r="GYA1" s="24"/>
      <c r="GYB1" s="24"/>
      <c r="GYC1" s="24"/>
      <c r="GYD1" s="24"/>
      <c r="GYE1" s="24"/>
      <c r="GYF1" s="24"/>
      <c r="GYG1" s="24"/>
      <c r="GYH1" s="24"/>
      <c r="GYI1" s="24"/>
      <c r="GYJ1" s="24"/>
      <c r="GYK1" s="24"/>
      <c r="GYL1" s="24"/>
      <c r="GYM1" s="24"/>
      <c r="GYN1" s="24"/>
      <c r="GYO1" s="24"/>
      <c r="GYP1" s="24"/>
      <c r="GYQ1" s="24"/>
      <c r="GYR1" s="24"/>
      <c r="GYS1" s="24"/>
      <c r="GYT1" s="24"/>
      <c r="GYU1" s="24"/>
      <c r="GYV1" s="24"/>
      <c r="GYW1" s="24"/>
      <c r="GYX1" s="24"/>
      <c r="GYY1" s="24"/>
      <c r="GYZ1" s="24"/>
      <c r="GZA1" s="24"/>
      <c r="GZB1" s="24"/>
      <c r="GZC1" s="24"/>
      <c r="GZD1" s="24"/>
      <c r="GZE1" s="24"/>
      <c r="GZF1" s="24"/>
      <c r="GZG1" s="24"/>
      <c r="GZH1" s="24"/>
      <c r="GZI1" s="24"/>
      <c r="GZJ1" s="24"/>
      <c r="GZK1" s="24"/>
      <c r="GZL1" s="24"/>
      <c r="GZM1" s="24"/>
      <c r="GZN1" s="24"/>
      <c r="GZO1" s="24"/>
      <c r="GZP1" s="24"/>
      <c r="GZQ1" s="24"/>
      <c r="GZR1" s="24"/>
      <c r="GZS1" s="24"/>
      <c r="GZT1" s="24"/>
      <c r="GZU1" s="24"/>
      <c r="GZV1" s="24"/>
      <c r="GZW1" s="24"/>
      <c r="GZX1" s="24"/>
      <c r="GZY1" s="24"/>
      <c r="GZZ1" s="24"/>
      <c r="HAA1" s="24"/>
      <c r="HAB1" s="24"/>
      <c r="HAC1" s="24"/>
      <c r="HAD1" s="24"/>
      <c r="HAE1" s="24"/>
      <c r="HAF1" s="24"/>
      <c r="HAG1" s="24"/>
      <c r="HAH1" s="24"/>
      <c r="HAI1" s="24"/>
      <c r="HAJ1" s="24"/>
      <c r="HAK1" s="24"/>
      <c r="HAL1" s="24"/>
      <c r="HAM1" s="24"/>
      <c r="HAN1" s="24"/>
      <c r="HAO1" s="24"/>
      <c r="HAP1" s="24"/>
      <c r="HAQ1" s="24"/>
      <c r="HAR1" s="24"/>
      <c r="HAS1" s="24"/>
      <c r="HAT1" s="24"/>
      <c r="HAU1" s="24"/>
      <c r="HAV1" s="24"/>
      <c r="HAW1" s="24"/>
      <c r="HAX1" s="24"/>
      <c r="HAY1" s="24"/>
      <c r="HAZ1" s="24"/>
      <c r="HBA1" s="24"/>
      <c r="HBB1" s="24"/>
      <c r="HBC1" s="24"/>
      <c r="HBD1" s="24"/>
      <c r="HBE1" s="24"/>
      <c r="HBF1" s="24"/>
      <c r="HBG1" s="24"/>
      <c r="HBH1" s="24"/>
      <c r="HBI1" s="24"/>
      <c r="HBJ1" s="24"/>
      <c r="HBK1" s="24"/>
      <c r="HBL1" s="24"/>
      <c r="HBM1" s="24"/>
      <c r="HBN1" s="24"/>
      <c r="HBO1" s="24"/>
      <c r="HBP1" s="24"/>
      <c r="HBQ1" s="24"/>
      <c r="HBR1" s="24"/>
      <c r="HBS1" s="24"/>
      <c r="HBT1" s="24"/>
      <c r="HBU1" s="24"/>
      <c r="HBV1" s="24"/>
      <c r="HBW1" s="24"/>
      <c r="HBX1" s="24"/>
      <c r="HBY1" s="24"/>
      <c r="HBZ1" s="24"/>
      <c r="HCA1" s="24"/>
      <c r="HCB1" s="24"/>
      <c r="HCC1" s="24"/>
      <c r="HCD1" s="24"/>
      <c r="HCE1" s="24"/>
      <c r="HCF1" s="24"/>
      <c r="HCG1" s="24"/>
      <c r="HCH1" s="24"/>
      <c r="HCI1" s="24"/>
      <c r="HCJ1" s="24"/>
      <c r="HCK1" s="24"/>
      <c r="HCL1" s="24"/>
      <c r="HCM1" s="24"/>
      <c r="HCN1" s="24"/>
      <c r="HCO1" s="24"/>
      <c r="HCP1" s="24"/>
      <c r="HCQ1" s="24"/>
      <c r="HCR1" s="24"/>
      <c r="HCS1" s="24"/>
      <c r="HCT1" s="24"/>
      <c r="HCU1" s="24"/>
      <c r="HCV1" s="24"/>
      <c r="HCW1" s="24"/>
      <c r="HCX1" s="24"/>
      <c r="HCY1" s="24"/>
      <c r="HCZ1" s="24"/>
      <c r="HDA1" s="24"/>
      <c r="HDB1" s="24"/>
      <c r="HDC1" s="24"/>
      <c r="HDD1" s="24"/>
      <c r="HDE1" s="24"/>
      <c r="HDF1" s="24"/>
      <c r="HDG1" s="24"/>
      <c r="HDH1" s="24"/>
      <c r="HDI1" s="24"/>
      <c r="HDJ1" s="24"/>
      <c r="HDK1" s="24"/>
      <c r="HDL1" s="24"/>
      <c r="HDM1" s="24"/>
      <c r="HDN1" s="24"/>
      <c r="HDO1" s="24"/>
      <c r="HDP1" s="24"/>
      <c r="HDQ1" s="24"/>
      <c r="HDR1" s="24"/>
      <c r="HDS1" s="24"/>
      <c r="HDT1" s="24"/>
      <c r="HDU1" s="24"/>
      <c r="HDV1" s="24"/>
      <c r="HDW1" s="24"/>
      <c r="HDX1" s="24"/>
      <c r="HDY1" s="24"/>
      <c r="HDZ1" s="24"/>
      <c r="HEA1" s="24"/>
      <c r="HEB1" s="24"/>
      <c r="HEC1" s="24"/>
      <c r="HED1" s="24"/>
      <c r="HEE1" s="24"/>
      <c r="HEF1" s="24"/>
      <c r="HEG1" s="24"/>
      <c r="HEH1" s="24"/>
      <c r="HEI1" s="24"/>
      <c r="HEJ1" s="24"/>
      <c r="HEK1" s="24"/>
      <c r="HEL1" s="24"/>
      <c r="HEM1" s="24"/>
      <c r="HEN1" s="24"/>
      <c r="HEO1" s="24"/>
      <c r="HEP1" s="24"/>
      <c r="HEQ1" s="24"/>
      <c r="HER1" s="24"/>
      <c r="HES1" s="24"/>
      <c r="HET1" s="24"/>
      <c r="HEU1" s="24"/>
      <c r="HEV1" s="24"/>
      <c r="HEW1" s="24"/>
      <c r="HEX1" s="24"/>
      <c r="HEY1" s="24"/>
      <c r="HEZ1" s="24"/>
      <c r="HFA1" s="24"/>
      <c r="HFB1" s="24"/>
      <c r="HFC1" s="24"/>
      <c r="HFD1" s="24"/>
      <c r="HFE1" s="24"/>
      <c r="HFF1" s="24"/>
      <c r="HFG1" s="24"/>
      <c r="HFH1" s="24"/>
      <c r="HFI1" s="24"/>
      <c r="HFJ1" s="24"/>
      <c r="HFK1" s="24"/>
      <c r="HFL1" s="24"/>
      <c r="HFM1" s="24"/>
      <c r="HFN1" s="24"/>
      <c r="HFO1" s="24"/>
      <c r="HFP1" s="24"/>
      <c r="HFQ1" s="24"/>
      <c r="HFR1" s="24"/>
      <c r="HFS1" s="24"/>
      <c r="HFT1" s="24"/>
      <c r="HFU1" s="24"/>
      <c r="HFV1" s="24"/>
      <c r="HFW1" s="24"/>
      <c r="HFX1" s="24"/>
      <c r="HFY1" s="24"/>
      <c r="HFZ1" s="24"/>
      <c r="HGA1" s="24"/>
      <c r="HGB1" s="24"/>
      <c r="HGC1" s="24"/>
      <c r="HGD1" s="24"/>
      <c r="HGE1" s="24"/>
      <c r="HGF1" s="24"/>
      <c r="HGG1" s="24"/>
      <c r="HGH1" s="24"/>
      <c r="HGI1" s="24"/>
      <c r="HGJ1" s="24"/>
      <c r="HGK1" s="24"/>
      <c r="HGL1" s="24"/>
      <c r="HGM1" s="24"/>
      <c r="HGN1" s="24"/>
      <c r="HGO1" s="24"/>
      <c r="HGP1" s="24"/>
      <c r="HGQ1" s="24"/>
      <c r="HGR1" s="24"/>
      <c r="HGS1" s="24"/>
      <c r="HGT1" s="24"/>
      <c r="HGU1" s="24"/>
      <c r="HGV1" s="24"/>
      <c r="HGW1" s="24"/>
      <c r="HGX1" s="24"/>
      <c r="HGY1" s="24"/>
      <c r="HGZ1" s="24"/>
      <c r="HHA1" s="24"/>
      <c r="HHB1" s="24"/>
      <c r="HHC1" s="24"/>
      <c r="HHD1" s="24"/>
      <c r="HHE1" s="24"/>
      <c r="HHF1" s="24"/>
      <c r="HHG1" s="24"/>
      <c r="HHH1" s="24"/>
      <c r="HHI1" s="24"/>
      <c r="HHJ1" s="24"/>
      <c r="HHK1" s="24"/>
      <c r="HHL1" s="24"/>
      <c r="HHM1" s="24"/>
      <c r="HHN1" s="24"/>
      <c r="HHO1" s="24"/>
      <c r="HHP1" s="24"/>
      <c r="HHQ1" s="24"/>
      <c r="HHR1" s="24"/>
      <c r="HHS1" s="24"/>
      <c r="HHT1" s="24"/>
      <c r="HHU1" s="24"/>
      <c r="HHV1" s="24"/>
      <c r="HHW1" s="24"/>
      <c r="HHX1" s="24"/>
      <c r="HHY1" s="24"/>
      <c r="HHZ1" s="24"/>
      <c r="HIA1" s="24"/>
      <c r="HIB1" s="24"/>
      <c r="HIC1" s="24"/>
      <c r="HID1" s="24"/>
      <c r="HIE1" s="24"/>
      <c r="HIF1" s="24"/>
      <c r="HIG1" s="24"/>
      <c r="HIH1" s="24"/>
      <c r="HII1" s="24"/>
      <c r="HIJ1" s="24"/>
      <c r="HIK1" s="24"/>
      <c r="HIL1" s="24"/>
      <c r="HIM1" s="24"/>
      <c r="HIN1" s="24"/>
      <c r="HIO1" s="24"/>
      <c r="HIP1" s="24"/>
      <c r="HIQ1" s="24"/>
      <c r="HIR1" s="24"/>
      <c r="HIS1" s="24"/>
      <c r="HIT1" s="24"/>
      <c r="HIU1" s="24"/>
      <c r="HIV1" s="24"/>
      <c r="HIW1" s="24"/>
      <c r="HIX1" s="24"/>
      <c r="HIY1" s="24"/>
      <c r="HIZ1" s="24"/>
      <c r="HJA1" s="24"/>
      <c r="HJB1" s="24"/>
      <c r="HJC1" s="24"/>
      <c r="HJD1" s="24"/>
      <c r="HJE1" s="24"/>
      <c r="HJF1" s="24"/>
      <c r="HJG1" s="24"/>
      <c r="HJH1" s="24"/>
      <c r="HJI1" s="24"/>
      <c r="HJJ1" s="24"/>
      <c r="HJK1" s="24"/>
      <c r="HJL1" s="24"/>
      <c r="HJM1" s="24"/>
      <c r="HJN1" s="24"/>
      <c r="HJO1" s="24"/>
      <c r="HJP1" s="24"/>
      <c r="HJQ1" s="24"/>
      <c r="HJR1" s="24"/>
      <c r="HJS1" s="24"/>
      <c r="HJT1" s="24"/>
      <c r="HJU1" s="24"/>
      <c r="HJV1" s="24"/>
      <c r="HJW1" s="24"/>
      <c r="HJX1" s="24"/>
      <c r="HJY1" s="24"/>
      <c r="HJZ1" s="24"/>
      <c r="HKA1" s="24"/>
      <c r="HKB1" s="24"/>
      <c r="HKC1" s="24"/>
      <c r="HKD1" s="24"/>
      <c r="HKE1" s="24"/>
      <c r="HKF1" s="24"/>
      <c r="HKG1" s="24"/>
      <c r="HKH1" s="24"/>
      <c r="HKI1" s="24"/>
      <c r="HKJ1" s="24"/>
      <c r="HKK1" s="24"/>
      <c r="HKL1" s="24"/>
      <c r="HKM1" s="24"/>
      <c r="HKN1" s="24"/>
      <c r="HKO1" s="24"/>
      <c r="HKP1" s="24"/>
      <c r="HKQ1" s="24"/>
      <c r="HKR1" s="24"/>
      <c r="HKS1" s="24"/>
      <c r="HKT1" s="24"/>
      <c r="HKU1" s="24"/>
      <c r="HKV1" s="24"/>
      <c r="HKW1" s="24"/>
      <c r="HKX1" s="24"/>
      <c r="HKY1" s="24"/>
      <c r="HKZ1" s="24"/>
      <c r="HLA1" s="24"/>
      <c r="HLB1" s="24"/>
      <c r="HLC1" s="24"/>
      <c r="HLD1" s="24"/>
      <c r="HLE1" s="24"/>
      <c r="HLF1" s="24"/>
      <c r="HLG1" s="24"/>
      <c r="HLH1" s="24"/>
      <c r="HLI1" s="24"/>
      <c r="HLJ1" s="24"/>
      <c r="HLK1" s="24"/>
      <c r="HLL1" s="24"/>
      <c r="HLM1" s="24"/>
      <c r="HLN1" s="24"/>
      <c r="HLO1" s="24"/>
      <c r="HLP1" s="24"/>
      <c r="HLQ1" s="24"/>
      <c r="HLR1" s="24"/>
      <c r="HLS1" s="24"/>
      <c r="HLT1" s="24"/>
      <c r="HLU1" s="24"/>
      <c r="HLV1" s="24"/>
      <c r="HLW1" s="24"/>
      <c r="HLX1" s="24"/>
      <c r="HLY1" s="24"/>
      <c r="HLZ1" s="24"/>
      <c r="HMA1" s="24"/>
      <c r="HMB1" s="24"/>
      <c r="HMC1" s="24"/>
      <c r="HMD1" s="24"/>
      <c r="HME1" s="24"/>
      <c r="HMF1" s="24"/>
      <c r="HMG1" s="24"/>
      <c r="HMH1" s="24"/>
      <c r="HMI1" s="24"/>
      <c r="HMJ1" s="24"/>
      <c r="HMK1" s="24"/>
      <c r="HML1" s="24"/>
      <c r="HMM1" s="24"/>
      <c r="HMN1" s="24"/>
      <c r="HMO1" s="24"/>
      <c r="HMP1" s="24"/>
      <c r="HMQ1" s="24"/>
      <c r="HMR1" s="24"/>
      <c r="HMS1" s="24"/>
      <c r="HMT1" s="24"/>
      <c r="HMU1" s="24"/>
      <c r="HMV1" s="24"/>
      <c r="HMW1" s="24"/>
      <c r="HMX1" s="24"/>
      <c r="HMY1" s="24"/>
      <c r="HMZ1" s="24"/>
      <c r="HNA1" s="24"/>
      <c r="HNB1" s="24"/>
      <c r="HNC1" s="24"/>
      <c r="HND1" s="24"/>
      <c r="HNE1" s="24"/>
      <c r="HNF1" s="24"/>
      <c r="HNG1" s="24"/>
      <c r="HNH1" s="24"/>
      <c r="HNI1" s="24"/>
      <c r="HNJ1" s="24"/>
      <c r="HNK1" s="24"/>
      <c r="HNL1" s="24"/>
      <c r="HNM1" s="24"/>
      <c r="HNN1" s="24"/>
      <c r="HNO1" s="24"/>
      <c r="HNP1" s="24"/>
      <c r="HNQ1" s="24"/>
      <c r="HNR1" s="24"/>
      <c r="HNS1" s="24"/>
      <c r="HNT1" s="24"/>
      <c r="HNU1" s="24"/>
      <c r="HNV1" s="24"/>
      <c r="HNW1" s="24"/>
      <c r="HNX1" s="24"/>
      <c r="HNY1" s="24"/>
      <c r="HNZ1" s="24"/>
      <c r="HOA1" s="24"/>
      <c r="HOB1" s="24"/>
      <c r="HOC1" s="24"/>
      <c r="HOD1" s="24"/>
      <c r="HOE1" s="24"/>
      <c r="HOF1" s="24"/>
      <c r="HOG1" s="24"/>
      <c r="HOH1" s="24"/>
      <c r="HOI1" s="24"/>
      <c r="HOJ1" s="24"/>
      <c r="HOK1" s="24"/>
      <c r="HOL1" s="24"/>
      <c r="HOM1" s="24"/>
      <c r="HON1" s="24"/>
      <c r="HOO1" s="24"/>
      <c r="HOP1" s="24"/>
      <c r="HOQ1" s="24"/>
      <c r="HOR1" s="24"/>
      <c r="HOS1" s="24"/>
      <c r="HOT1" s="24"/>
      <c r="HOU1" s="24"/>
      <c r="HOV1" s="24"/>
      <c r="HOW1" s="24"/>
      <c r="HOX1" s="24"/>
      <c r="HOY1" s="24"/>
      <c r="HOZ1" s="24"/>
      <c r="HPA1" s="24"/>
      <c r="HPB1" s="24"/>
      <c r="HPC1" s="24"/>
      <c r="HPD1" s="24"/>
      <c r="HPE1" s="24"/>
      <c r="HPF1" s="24"/>
      <c r="HPG1" s="24"/>
      <c r="HPH1" s="24"/>
      <c r="HPI1" s="24"/>
      <c r="HPJ1" s="24"/>
      <c r="HPK1" s="24"/>
      <c r="HPL1" s="24"/>
      <c r="HPM1" s="24"/>
      <c r="HPN1" s="24"/>
      <c r="HPO1" s="24"/>
      <c r="HPP1" s="24"/>
      <c r="HPQ1" s="24"/>
      <c r="HPR1" s="24"/>
      <c r="HPS1" s="24"/>
      <c r="HPT1" s="24"/>
      <c r="HPU1" s="24"/>
      <c r="HPV1" s="24"/>
      <c r="HPW1" s="24"/>
      <c r="HPX1" s="24"/>
      <c r="HPY1" s="24"/>
      <c r="HPZ1" s="24"/>
      <c r="HQA1" s="24"/>
      <c r="HQB1" s="24"/>
      <c r="HQC1" s="24"/>
      <c r="HQD1" s="24"/>
      <c r="HQE1" s="24"/>
      <c r="HQF1" s="24"/>
      <c r="HQG1" s="24"/>
      <c r="HQH1" s="24"/>
      <c r="HQI1" s="24"/>
      <c r="HQJ1" s="24"/>
      <c r="HQK1" s="24"/>
      <c r="HQL1" s="24"/>
      <c r="HQM1" s="24"/>
      <c r="HQN1" s="24"/>
      <c r="HQO1" s="24"/>
      <c r="HQP1" s="24"/>
      <c r="HQQ1" s="24"/>
      <c r="HQR1" s="24"/>
      <c r="HQS1" s="24"/>
      <c r="HQT1" s="24"/>
      <c r="HQU1" s="24"/>
      <c r="HQV1" s="24"/>
      <c r="HQW1" s="24"/>
      <c r="HQX1" s="24"/>
      <c r="HQY1" s="24"/>
      <c r="HQZ1" s="24"/>
      <c r="HRA1" s="24"/>
      <c r="HRB1" s="24"/>
      <c r="HRC1" s="24"/>
      <c r="HRD1" s="24"/>
      <c r="HRE1" s="24"/>
      <c r="HRF1" s="24"/>
      <c r="HRG1" s="24"/>
      <c r="HRH1" s="24"/>
      <c r="HRI1" s="24"/>
      <c r="HRJ1" s="24"/>
      <c r="HRK1" s="24"/>
      <c r="HRL1" s="24"/>
      <c r="HRM1" s="24"/>
      <c r="HRN1" s="24"/>
      <c r="HRO1" s="24"/>
      <c r="HRP1" s="24"/>
      <c r="HRQ1" s="24"/>
      <c r="HRR1" s="24"/>
      <c r="HRS1" s="24"/>
      <c r="HRT1" s="24"/>
      <c r="HRU1" s="24"/>
      <c r="HRV1" s="24"/>
      <c r="HRW1" s="24"/>
      <c r="HRX1" s="24"/>
      <c r="HRY1" s="24"/>
      <c r="HRZ1" s="24"/>
      <c r="HSA1" s="24"/>
      <c r="HSB1" s="24"/>
      <c r="HSC1" s="24"/>
      <c r="HSD1" s="24"/>
      <c r="HSE1" s="24"/>
      <c r="HSF1" s="24"/>
      <c r="HSG1" s="24"/>
      <c r="HSH1" s="24"/>
      <c r="HSI1" s="24"/>
      <c r="HSJ1" s="24"/>
      <c r="HSK1" s="24"/>
      <c r="HSL1" s="24"/>
      <c r="HSM1" s="24"/>
      <c r="HSN1" s="24"/>
      <c r="HSO1" s="24"/>
      <c r="HSP1" s="24"/>
      <c r="HSQ1" s="24"/>
      <c r="HSR1" s="24"/>
      <c r="HSS1" s="24"/>
      <c r="HST1" s="24"/>
      <c r="HSU1" s="24"/>
      <c r="HSV1" s="24"/>
      <c r="HSW1" s="24"/>
      <c r="HSX1" s="24"/>
      <c r="HSY1" s="24"/>
      <c r="HSZ1" s="24"/>
      <c r="HTA1" s="24"/>
      <c r="HTB1" s="24"/>
      <c r="HTC1" s="24"/>
      <c r="HTD1" s="24"/>
      <c r="HTE1" s="24"/>
      <c r="HTF1" s="24"/>
      <c r="HTG1" s="24"/>
      <c r="HTH1" s="24"/>
      <c r="HTI1" s="24"/>
      <c r="HTJ1" s="24"/>
      <c r="HTK1" s="24"/>
      <c r="HTL1" s="24"/>
      <c r="HTM1" s="24"/>
      <c r="HTN1" s="24"/>
      <c r="HTO1" s="24"/>
      <c r="HTP1" s="24"/>
      <c r="HTQ1" s="24"/>
      <c r="HTR1" s="24"/>
      <c r="HTS1" s="24"/>
      <c r="HTT1" s="24"/>
      <c r="HTU1" s="24"/>
      <c r="HTV1" s="24"/>
      <c r="HTW1" s="24"/>
      <c r="HTX1" s="24"/>
      <c r="HTY1" s="24"/>
      <c r="HTZ1" s="24"/>
      <c r="HUA1" s="24"/>
      <c r="HUB1" s="24"/>
      <c r="HUC1" s="24"/>
      <c r="HUD1" s="24"/>
      <c r="HUE1" s="24"/>
      <c r="HUF1" s="24"/>
      <c r="HUG1" s="24"/>
      <c r="HUH1" s="24"/>
      <c r="HUI1" s="24"/>
      <c r="HUJ1" s="24"/>
      <c r="HUK1" s="24"/>
      <c r="HUL1" s="24"/>
      <c r="HUM1" s="24"/>
      <c r="HUN1" s="24"/>
      <c r="HUO1" s="24"/>
      <c r="HUP1" s="24"/>
      <c r="HUQ1" s="24"/>
      <c r="HUR1" s="24"/>
      <c r="HUS1" s="24"/>
      <c r="HUT1" s="24"/>
      <c r="HUU1" s="24"/>
      <c r="HUV1" s="24"/>
      <c r="HUW1" s="24"/>
      <c r="HUX1" s="24"/>
      <c r="HUY1" s="24"/>
      <c r="HUZ1" s="24"/>
      <c r="HVA1" s="24"/>
      <c r="HVB1" s="24"/>
      <c r="HVC1" s="24"/>
      <c r="HVD1" s="24"/>
      <c r="HVE1" s="24"/>
      <c r="HVF1" s="24"/>
      <c r="HVG1" s="24"/>
      <c r="HVH1" s="24"/>
      <c r="HVI1" s="24"/>
      <c r="HVJ1" s="24"/>
      <c r="HVK1" s="24"/>
      <c r="HVL1" s="24"/>
      <c r="HVM1" s="24"/>
      <c r="HVN1" s="24"/>
      <c r="HVO1" s="24"/>
      <c r="HVP1" s="24"/>
      <c r="HVQ1" s="24"/>
      <c r="HVR1" s="24"/>
      <c r="HVS1" s="24"/>
      <c r="HVT1" s="24"/>
      <c r="HVU1" s="24"/>
      <c r="HVV1" s="24"/>
      <c r="HVW1" s="24"/>
      <c r="HVX1" s="24"/>
      <c r="HVY1" s="24"/>
      <c r="HVZ1" s="24"/>
      <c r="HWA1" s="24"/>
      <c r="HWB1" s="24"/>
      <c r="HWC1" s="24"/>
      <c r="HWD1" s="24"/>
      <c r="HWE1" s="24"/>
      <c r="HWF1" s="24"/>
      <c r="HWG1" s="24"/>
      <c r="HWH1" s="24"/>
      <c r="HWI1" s="24"/>
      <c r="HWJ1" s="24"/>
      <c r="HWK1" s="24"/>
      <c r="HWL1" s="24"/>
      <c r="HWM1" s="24"/>
      <c r="HWN1" s="24"/>
      <c r="HWO1" s="24"/>
      <c r="HWP1" s="24"/>
      <c r="HWQ1" s="24"/>
      <c r="HWR1" s="24"/>
      <c r="HWS1" s="24"/>
      <c r="HWT1" s="24"/>
      <c r="HWU1" s="24"/>
      <c r="HWV1" s="24"/>
      <c r="HWW1" s="24"/>
      <c r="HWX1" s="24"/>
      <c r="HWY1" s="24"/>
      <c r="HWZ1" s="24"/>
      <c r="HXA1" s="24"/>
      <c r="HXB1" s="24"/>
      <c r="HXC1" s="24"/>
      <c r="HXD1" s="24"/>
      <c r="HXE1" s="24"/>
      <c r="HXF1" s="24"/>
      <c r="HXG1" s="24"/>
      <c r="HXH1" s="24"/>
      <c r="HXI1" s="24"/>
      <c r="HXJ1" s="24"/>
      <c r="HXK1" s="24"/>
      <c r="HXL1" s="24"/>
      <c r="HXM1" s="24"/>
      <c r="HXN1" s="24"/>
      <c r="HXO1" s="24"/>
      <c r="HXP1" s="24"/>
      <c r="HXQ1" s="24"/>
      <c r="HXR1" s="24"/>
      <c r="HXS1" s="24"/>
      <c r="HXT1" s="24"/>
      <c r="HXU1" s="24"/>
      <c r="HXV1" s="24"/>
      <c r="HXW1" s="24"/>
      <c r="HXX1" s="24"/>
      <c r="HXY1" s="24"/>
      <c r="HXZ1" s="24"/>
      <c r="HYA1" s="24"/>
      <c r="HYB1" s="24"/>
      <c r="HYC1" s="24"/>
      <c r="HYD1" s="24"/>
      <c r="HYE1" s="24"/>
      <c r="HYF1" s="24"/>
      <c r="HYG1" s="24"/>
      <c r="HYH1" s="24"/>
      <c r="HYI1" s="24"/>
      <c r="HYJ1" s="24"/>
      <c r="HYK1" s="24"/>
      <c r="HYL1" s="24"/>
      <c r="HYM1" s="24"/>
      <c r="HYN1" s="24"/>
      <c r="HYO1" s="24"/>
      <c r="HYP1" s="24"/>
      <c r="HYQ1" s="24"/>
      <c r="HYR1" s="24"/>
      <c r="HYS1" s="24"/>
      <c r="HYT1" s="24"/>
      <c r="HYU1" s="24"/>
      <c r="HYV1" s="24"/>
      <c r="HYW1" s="24"/>
      <c r="HYX1" s="24"/>
      <c r="HYY1" s="24"/>
      <c r="HYZ1" s="24"/>
      <c r="HZA1" s="24"/>
      <c r="HZB1" s="24"/>
      <c r="HZC1" s="24"/>
      <c r="HZD1" s="24"/>
      <c r="HZE1" s="24"/>
      <c r="HZF1" s="24"/>
      <c r="HZG1" s="24"/>
      <c r="HZH1" s="24"/>
      <c r="HZI1" s="24"/>
      <c r="HZJ1" s="24"/>
      <c r="HZK1" s="24"/>
      <c r="HZL1" s="24"/>
      <c r="HZM1" s="24"/>
      <c r="HZN1" s="24"/>
      <c r="HZO1" s="24"/>
      <c r="HZP1" s="24"/>
      <c r="HZQ1" s="24"/>
      <c r="HZR1" s="24"/>
      <c r="HZS1" s="24"/>
      <c r="HZT1" s="24"/>
      <c r="HZU1" s="24"/>
      <c r="HZV1" s="24"/>
      <c r="HZW1" s="24"/>
      <c r="HZX1" s="24"/>
      <c r="HZY1" s="24"/>
      <c r="HZZ1" s="24"/>
      <c r="IAA1" s="24"/>
      <c r="IAB1" s="24"/>
      <c r="IAC1" s="24"/>
      <c r="IAD1" s="24"/>
      <c r="IAE1" s="24"/>
      <c r="IAF1" s="24"/>
      <c r="IAG1" s="24"/>
      <c r="IAH1" s="24"/>
      <c r="IAI1" s="24"/>
      <c r="IAJ1" s="24"/>
      <c r="IAK1" s="24"/>
      <c r="IAL1" s="24"/>
      <c r="IAM1" s="24"/>
      <c r="IAN1" s="24"/>
      <c r="IAO1" s="24"/>
      <c r="IAP1" s="24"/>
      <c r="IAQ1" s="24"/>
      <c r="IAR1" s="24"/>
      <c r="IAS1" s="24"/>
      <c r="IAT1" s="24"/>
      <c r="IAU1" s="24"/>
      <c r="IAV1" s="24"/>
      <c r="IAW1" s="24"/>
      <c r="IAX1" s="24"/>
      <c r="IAY1" s="24"/>
      <c r="IAZ1" s="24"/>
      <c r="IBA1" s="24"/>
      <c r="IBB1" s="24"/>
      <c r="IBC1" s="24"/>
      <c r="IBD1" s="24"/>
      <c r="IBE1" s="24"/>
      <c r="IBF1" s="24"/>
      <c r="IBG1" s="24"/>
      <c r="IBH1" s="24"/>
      <c r="IBI1" s="24"/>
      <c r="IBJ1" s="24"/>
      <c r="IBK1" s="24"/>
      <c r="IBL1" s="24"/>
      <c r="IBM1" s="24"/>
      <c r="IBN1" s="24"/>
      <c r="IBO1" s="24"/>
      <c r="IBP1" s="24"/>
      <c r="IBQ1" s="24"/>
      <c r="IBR1" s="24"/>
      <c r="IBS1" s="24"/>
      <c r="IBT1" s="24"/>
      <c r="IBU1" s="24"/>
      <c r="IBV1" s="24"/>
      <c r="IBW1" s="24"/>
      <c r="IBX1" s="24"/>
      <c r="IBY1" s="24"/>
      <c r="IBZ1" s="24"/>
      <c r="ICA1" s="24"/>
      <c r="ICB1" s="24"/>
      <c r="ICC1" s="24"/>
      <c r="ICD1" s="24"/>
      <c r="ICE1" s="24"/>
      <c r="ICF1" s="24"/>
      <c r="ICG1" s="24"/>
      <c r="ICH1" s="24"/>
      <c r="ICI1" s="24"/>
      <c r="ICJ1" s="24"/>
      <c r="ICK1" s="24"/>
      <c r="ICL1" s="24"/>
      <c r="ICM1" s="24"/>
      <c r="ICN1" s="24"/>
      <c r="ICO1" s="24"/>
      <c r="ICP1" s="24"/>
      <c r="ICQ1" s="24"/>
      <c r="ICR1" s="24"/>
      <c r="ICS1" s="24"/>
      <c r="ICT1" s="24"/>
      <c r="ICU1" s="24"/>
      <c r="ICV1" s="24"/>
      <c r="ICW1" s="24"/>
      <c r="ICX1" s="24"/>
      <c r="ICY1" s="24"/>
      <c r="ICZ1" s="24"/>
      <c r="IDA1" s="24"/>
      <c r="IDB1" s="24"/>
      <c r="IDC1" s="24"/>
      <c r="IDD1" s="24"/>
      <c r="IDE1" s="24"/>
      <c r="IDF1" s="24"/>
      <c r="IDG1" s="24"/>
      <c r="IDH1" s="24"/>
      <c r="IDI1" s="24"/>
      <c r="IDJ1" s="24"/>
      <c r="IDK1" s="24"/>
      <c r="IDL1" s="24"/>
      <c r="IDM1" s="24"/>
      <c r="IDN1" s="24"/>
      <c r="IDO1" s="24"/>
      <c r="IDP1" s="24"/>
      <c r="IDQ1" s="24"/>
      <c r="IDR1" s="24"/>
      <c r="IDS1" s="24"/>
      <c r="IDT1" s="24"/>
      <c r="IDU1" s="24"/>
      <c r="IDV1" s="24"/>
      <c r="IDW1" s="24"/>
      <c r="IDX1" s="24"/>
      <c r="IDY1" s="24"/>
      <c r="IDZ1" s="24"/>
      <c r="IEA1" s="24"/>
      <c r="IEB1" s="24"/>
      <c r="IEC1" s="24"/>
      <c r="IED1" s="24"/>
      <c r="IEE1" s="24"/>
      <c r="IEF1" s="24"/>
      <c r="IEG1" s="24"/>
      <c r="IEH1" s="24"/>
      <c r="IEI1" s="24"/>
      <c r="IEJ1" s="24"/>
      <c r="IEK1" s="24"/>
      <c r="IEL1" s="24"/>
      <c r="IEM1" s="24"/>
      <c r="IEN1" s="24"/>
      <c r="IEO1" s="24"/>
      <c r="IEP1" s="24"/>
      <c r="IEQ1" s="24"/>
      <c r="IER1" s="24"/>
      <c r="IES1" s="24"/>
      <c r="IET1" s="24"/>
      <c r="IEU1" s="24"/>
      <c r="IEV1" s="24"/>
      <c r="IEW1" s="24"/>
      <c r="IEX1" s="24"/>
      <c r="IEY1" s="24"/>
      <c r="IEZ1" s="24"/>
      <c r="IFA1" s="24"/>
      <c r="IFB1" s="24"/>
      <c r="IFC1" s="24"/>
      <c r="IFD1" s="24"/>
      <c r="IFE1" s="24"/>
      <c r="IFF1" s="24"/>
      <c r="IFG1" s="24"/>
      <c r="IFH1" s="24"/>
      <c r="IFI1" s="24"/>
      <c r="IFJ1" s="24"/>
      <c r="IFK1" s="24"/>
      <c r="IFL1" s="24"/>
      <c r="IFM1" s="24"/>
      <c r="IFN1" s="24"/>
      <c r="IFO1" s="24"/>
      <c r="IFP1" s="24"/>
      <c r="IFQ1" s="24"/>
      <c r="IFR1" s="24"/>
      <c r="IFS1" s="24"/>
      <c r="IFT1" s="24"/>
      <c r="IFU1" s="24"/>
      <c r="IFV1" s="24"/>
      <c r="IFW1" s="24"/>
      <c r="IFX1" s="24"/>
      <c r="IFY1" s="24"/>
      <c r="IFZ1" s="24"/>
      <c r="IGA1" s="24"/>
      <c r="IGB1" s="24"/>
      <c r="IGC1" s="24"/>
      <c r="IGD1" s="24"/>
      <c r="IGE1" s="24"/>
      <c r="IGF1" s="24"/>
      <c r="IGG1" s="24"/>
      <c r="IGH1" s="24"/>
      <c r="IGI1" s="24"/>
      <c r="IGJ1" s="24"/>
      <c r="IGK1" s="24"/>
      <c r="IGL1" s="24"/>
      <c r="IGM1" s="24"/>
      <c r="IGN1" s="24"/>
      <c r="IGO1" s="24"/>
      <c r="IGP1" s="24"/>
      <c r="IGQ1" s="24"/>
      <c r="IGR1" s="24"/>
      <c r="IGS1" s="24"/>
      <c r="IGT1" s="24"/>
      <c r="IGU1" s="24"/>
      <c r="IGV1" s="24"/>
      <c r="IGW1" s="24"/>
      <c r="IGX1" s="24"/>
      <c r="IGY1" s="24"/>
      <c r="IGZ1" s="24"/>
      <c r="IHA1" s="24"/>
      <c r="IHB1" s="24"/>
      <c r="IHC1" s="24"/>
      <c r="IHD1" s="24"/>
      <c r="IHE1" s="24"/>
      <c r="IHF1" s="24"/>
      <c r="IHG1" s="24"/>
      <c r="IHH1" s="24"/>
      <c r="IHI1" s="24"/>
      <c r="IHJ1" s="24"/>
      <c r="IHK1" s="24"/>
      <c r="IHL1" s="24"/>
      <c r="IHM1" s="24"/>
      <c r="IHN1" s="24"/>
      <c r="IHO1" s="24"/>
      <c r="IHP1" s="24"/>
      <c r="IHQ1" s="24"/>
      <c r="IHR1" s="24"/>
      <c r="IHS1" s="24"/>
      <c r="IHT1" s="24"/>
      <c r="IHU1" s="24"/>
      <c r="IHV1" s="24"/>
      <c r="IHW1" s="24"/>
      <c r="IHX1" s="24"/>
      <c r="IHY1" s="24"/>
      <c r="IHZ1" s="24"/>
      <c r="IIA1" s="24"/>
      <c r="IIB1" s="24"/>
      <c r="IIC1" s="24"/>
      <c r="IID1" s="24"/>
      <c r="IIE1" s="24"/>
      <c r="IIF1" s="24"/>
      <c r="IIG1" s="24"/>
      <c r="IIH1" s="24"/>
      <c r="III1" s="24"/>
      <c r="IIJ1" s="24"/>
      <c r="IIK1" s="24"/>
      <c r="IIL1" s="24"/>
      <c r="IIM1" s="24"/>
      <c r="IIN1" s="24"/>
      <c r="IIO1" s="24"/>
      <c r="IIP1" s="24"/>
      <c r="IIQ1" s="24"/>
      <c r="IIR1" s="24"/>
      <c r="IIS1" s="24"/>
      <c r="IIT1" s="24"/>
      <c r="IIU1" s="24"/>
      <c r="IIV1" s="24"/>
      <c r="IIW1" s="24"/>
      <c r="IIX1" s="24"/>
      <c r="IIY1" s="24"/>
      <c r="IIZ1" s="24"/>
      <c r="IJA1" s="24"/>
      <c r="IJB1" s="24"/>
      <c r="IJC1" s="24"/>
      <c r="IJD1" s="24"/>
      <c r="IJE1" s="24"/>
      <c r="IJF1" s="24"/>
      <c r="IJG1" s="24"/>
      <c r="IJH1" s="24"/>
      <c r="IJI1" s="24"/>
      <c r="IJJ1" s="24"/>
      <c r="IJK1" s="24"/>
      <c r="IJL1" s="24"/>
      <c r="IJM1" s="24"/>
      <c r="IJN1" s="24"/>
      <c r="IJO1" s="24"/>
      <c r="IJP1" s="24"/>
      <c r="IJQ1" s="24"/>
      <c r="IJR1" s="24"/>
      <c r="IJS1" s="24"/>
      <c r="IJT1" s="24"/>
      <c r="IJU1" s="24"/>
      <c r="IJV1" s="24"/>
      <c r="IJW1" s="24"/>
      <c r="IJX1" s="24"/>
      <c r="IJY1" s="24"/>
      <c r="IJZ1" s="24"/>
      <c r="IKA1" s="24"/>
      <c r="IKB1" s="24"/>
      <c r="IKC1" s="24"/>
      <c r="IKD1" s="24"/>
      <c r="IKE1" s="24"/>
      <c r="IKF1" s="24"/>
      <c r="IKG1" s="24"/>
      <c r="IKH1" s="24"/>
      <c r="IKI1" s="24"/>
      <c r="IKJ1" s="24"/>
      <c r="IKK1" s="24"/>
      <c r="IKL1" s="24"/>
      <c r="IKM1" s="24"/>
      <c r="IKN1" s="24"/>
      <c r="IKO1" s="24"/>
      <c r="IKP1" s="24"/>
      <c r="IKQ1" s="24"/>
      <c r="IKR1" s="24"/>
      <c r="IKS1" s="24"/>
      <c r="IKT1" s="24"/>
      <c r="IKU1" s="24"/>
      <c r="IKV1" s="24"/>
      <c r="IKW1" s="24"/>
      <c r="IKX1" s="24"/>
      <c r="IKY1" s="24"/>
      <c r="IKZ1" s="24"/>
      <c r="ILA1" s="24"/>
      <c r="ILB1" s="24"/>
      <c r="ILC1" s="24"/>
      <c r="ILD1" s="24"/>
      <c r="ILE1" s="24"/>
      <c r="ILF1" s="24"/>
      <c r="ILG1" s="24"/>
      <c r="ILH1" s="24"/>
      <c r="ILI1" s="24"/>
      <c r="ILJ1" s="24"/>
      <c r="ILK1" s="24"/>
      <c r="ILL1" s="24"/>
      <c r="ILM1" s="24"/>
      <c r="ILN1" s="24"/>
      <c r="ILO1" s="24"/>
      <c r="ILP1" s="24"/>
      <c r="ILQ1" s="24"/>
      <c r="ILR1" s="24"/>
      <c r="ILS1" s="24"/>
      <c r="ILT1" s="24"/>
      <c r="ILU1" s="24"/>
      <c r="ILV1" s="24"/>
      <c r="ILW1" s="24"/>
      <c r="ILX1" s="24"/>
      <c r="ILY1" s="24"/>
      <c r="ILZ1" s="24"/>
      <c r="IMA1" s="24"/>
      <c r="IMB1" s="24"/>
      <c r="IMC1" s="24"/>
      <c r="IMD1" s="24"/>
      <c r="IME1" s="24"/>
      <c r="IMF1" s="24"/>
      <c r="IMG1" s="24"/>
      <c r="IMH1" s="24"/>
      <c r="IMI1" s="24"/>
      <c r="IMJ1" s="24"/>
      <c r="IMK1" s="24"/>
      <c r="IML1" s="24"/>
      <c r="IMM1" s="24"/>
      <c r="IMN1" s="24"/>
      <c r="IMO1" s="24"/>
      <c r="IMP1" s="24"/>
      <c r="IMQ1" s="24"/>
      <c r="IMR1" s="24"/>
      <c r="IMS1" s="24"/>
      <c r="IMT1" s="24"/>
      <c r="IMU1" s="24"/>
      <c r="IMV1" s="24"/>
      <c r="IMW1" s="24"/>
      <c r="IMX1" s="24"/>
      <c r="IMY1" s="24"/>
      <c r="IMZ1" s="24"/>
      <c r="INA1" s="24"/>
      <c r="INB1" s="24"/>
      <c r="INC1" s="24"/>
      <c r="IND1" s="24"/>
      <c r="INE1" s="24"/>
      <c r="INF1" s="24"/>
      <c r="ING1" s="24"/>
      <c r="INH1" s="24"/>
      <c r="INI1" s="24"/>
      <c r="INJ1" s="24"/>
      <c r="INK1" s="24"/>
      <c r="INL1" s="24"/>
      <c r="INM1" s="24"/>
      <c r="INN1" s="24"/>
      <c r="INO1" s="24"/>
      <c r="INP1" s="24"/>
      <c r="INQ1" s="24"/>
      <c r="INR1" s="24"/>
      <c r="INS1" s="24"/>
      <c r="INT1" s="24"/>
      <c r="INU1" s="24"/>
      <c r="INV1" s="24"/>
      <c r="INW1" s="24"/>
      <c r="INX1" s="24"/>
      <c r="INY1" s="24"/>
      <c r="INZ1" s="24"/>
      <c r="IOA1" s="24"/>
      <c r="IOB1" s="24"/>
      <c r="IOC1" s="24"/>
      <c r="IOD1" s="24"/>
      <c r="IOE1" s="24"/>
      <c r="IOF1" s="24"/>
      <c r="IOG1" s="24"/>
      <c r="IOH1" s="24"/>
      <c r="IOI1" s="24"/>
      <c r="IOJ1" s="24"/>
      <c r="IOK1" s="24"/>
      <c r="IOL1" s="24"/>
      <c r="IOM1" s="24"/>
      <c r="ION1" s="24"/>
      <c r="IOO1" s="24"/>
      <c r="IOP1" s="24"/>
      <c r="IOQ1" s="24"/>
      <c r="IOR1" s="24"/>
      <c r="IOS1" s="24"/>
      <c r="IOT1" s="24"/>
      <c r="IOU1" s="24"/>
      <c r="IOV1" s="24"/>
      <c r="IOW1" s="24"/>
      <c r="IOX1" s="24"/>
      <c r="IOY1" s="24"/>
      <c r="IOZ1" s="24"/>
      <c r="IPA1" s="24"/>
      <c r="IPB1" s="24"/>
      <c r="IPC1" s="24"/>
      <c r="IPD1" s="24"/>
      <c r="IPE1" s="24"/>
      <c r="IPF1" s="24"/>
      <c r="IPG1" s="24"/>
      <c r="IPH1" s="24"/>
      <c r="IPI1" s="24"/>
      <c r="IPJ1" s="24"/>
      <c r="IPK1" s="24"/>
      <c r="IPL1" s="24"/>
      <c r="IPM1" s="24"/>
      <c r="IPN1" s="24"/>
      <c r="IPO1" s="24"/>
      <c r="IPP1" s="24"/>
      <c r="IPQ1" s="24"/>
      <c r="IPR1" s="24"/>
      <c r="IPS1" s="24"/>
      <c r="IPT1" s="24"/>
      <c r="IPU1" s="24"/>
      <c r="IPV1" s="24"/>
      <c r="IPW1" s="24"/>
      <c r="IPX1" s="24"/>
      <c r="IPY1" s="24"/>
      <c r="IPZ1" s="24"/>
      <c r="IQA1" s="24"/>
      <c r="IQB1" s="24"/>
      <c r="IQC1" s="24"/>
      <c r="IQD1" s="24"/>
      <c r="IQE1" s="24"/>
      <c r="IQF1" s="24"/>
      <c r="IQG1" s="24"/>
      <c r="IQH1" s="24"/>
      <c r="IQI1" s="24"/>
      <c r="IQJ1" s="24"/>
      <c r="IQK1" s="24"/>
      <c r="IQL1" s="24"/>
      <c r="IQM1" s="24"/>
      <c r="IQN1" s="24"/>
      <c r="IQO1" s="24"/>
      <c r="IQP1" s="24"/>
      <c r="IQQ1" s="24"/>
      <c r="IQR1" s="24"/>
      <c r="IQS1" s="24"/>
      <c r="IQT1" s="24"/>
      <c r="IQU1" s="24"/>
      <c r="IQV1" s="24"/>
      <c r="IQW1" s="24"/>
      <c r="IQX1" s="24"/>
      <c r="IQY1" s="24"/>
      <c r="IQZ1" s="24"/>
      <c r="IRA1" s="24"/>
      <c r="IRB1" s="24"/>
      <c r="IRC1" s="24"/>
      <c r="IRD1" s="24"/>
      <c r="IRE1" s="24"/>
      <c r="IRF1" s="24"/>
      <c r="IRG1" s="24"/>
      <c r="IRH1" s="24"/>
      <c r="IRI1" s="24"/>
      <c r="IRJ1" s="24"/>
      <c r="IRK1" s="24"/>
      <c r="IRL1" s="24"/>
      <c r="IRM1" s="24"/>
      <c r="IRN1" s="24"/>
      <c r="IRO1" s="24"/>
      <c r="IRP1" s="24"/>
      <c r="IRQ1" s="24"/>
      <c r="IRR1" s="24"/>
      <c r="IRS1" s="24"/>
      <c r="IRT1" s="24"/>
      <c r="IRU1" s="24"/>
      <c r="IRV1" s="24"/>
      <c r="IRW1" s="24"/>
      <c r="IRX1" s="24"/>
      <c r="IRY1" s="24"/>
      <c r="IRZ1" s="24"/>
      <c r="ISA1" s="24"/>
      <c r="ISB1" s="24"/>
      <c r="ISC1" s="24"/>
      <c r="ISD1" s="24"/>
      <c r="ISE1" s="24"/>
      <c r="ISF1" s="24"/>
      <c r="ISG1" s="24"/>
      <c r="ISH1" s="24"/>
      <c r="ISI1" s="24"/>
      <c r="ISJ1" s="24"/>
      <c r="ISK1" s="24"/>
      <c r="ISL1" s="24"/>
      <c r="ISM1" s="24"/>
      <c r="ISN1" s="24"/>
      <c r="ISO1" s="24"/>
      <c r="ISP1" s="24"/>
      <c r="ISQ1" s="24"/>
      <c r="ISR1" s="24"/>
      <c r="ISS1" s="24"/>
      <c r="IST1" s="24"/>
      <c r="ISU1" s="24"/>
      <c r="ISV1" s="24"/>
      <c r="ISW1" s="24"/>
      <c r="ISX1" s="24"/>
      <c r="ISY1" s="24"/>
      <c r="ISZ1" s="24"/>
      <c r="ITA1" s="24"/>
      <c r="ITB1" s="24"/>
      <c r="ITC1" s="24"/>
      <c r="ITD1" s="24"/>
      <c r="ITE1" s="24"/>
      <c r="ITF1" s="24"/>
      <c r="ITG1" s="24"/>
      <c r="ITH1" s="24"/>
      <c r="ITI1" s="24"/>
      <c r="ITJ1" s="24"/>
      <c r="ITK1" s="24"/>
      <c r="ITL1" s="24"/>
      <c r="ITM1" s="24"/>
      <c r="ITN1" s="24"/>
      <c r="ITO1" s="24"/>
      <c r="ITP1" s="24"/>
      <c r="ITQ1" s="24"/>
      <c r="ITR1" s="24"/>
      <c r="ITS1" s="24"/>
      <c r="ITT1" s="24"/>
      <c r="ITU1" s="24"/>
      <c r="ITV1" s="24"/>
      <c r="ITW1" s="24"/>
      <c r="ITX1" s="24"/>
      <c r="ITY1" s="24"/>
      <c r="ITZ1" s="24"/>
      <c r="IUA1" s="24"/>
      <c r="IUB1" s="24"/>
      <c r="IUC1" s="24"/>
      <c r="IUD1" s="24"/>
      <c r="IUE1" s="24"/>
      <c r="IUF1" s="24"/>
      <c r="IUG1" s="24"/>
      <c r="IUH1" s="24"/>
      <c r="IUI1" s="24"/>
      <c r="IUJ1" s="24"/>
      <c r="IUK1" s="24"/>
      <c r="IUL1" s="24"/>
      <c r="IUM1" s="24"/>
      <c r="IUN1" s="24"/>
      <c r="IUO1" s="24"/>
      <c r="IUP1" s="24"/>
      <c r="IUQ1" s="24"/>
      <c r="IUR1" s="24"/>
      <c r="IUS1" s="24"/>
      <c r="IUT1" s="24"/>
      <c r="IUU1" s="24"/>
      <c r="IUV1" s="24"/>
      <c r="IUW1" s="24"/>
      <c r="IUX1" s="24"/>
      <c r="IUY1" s="24"/>
      <c r="IUZ1" s="24"/>
      <c r="IVA1" s="24"/>
      <c r="IVB1" s="24"/>
      <c r="IVC1" s="24"/>
      <c r="IVD1" s="24"/>
      <c r="IVE1" s="24"/>
      <c r="IVF1" s="24"/>
      <c r="IVG1" s="24"/>
      <c r="IVH1" s="24"/>
      <c r="IVI1" s="24"/>
      <c r="IVJ1" s="24"/>
      <c r="IVK1" s="24"/>
      <c r="IVL1" s="24"/>
      <c r="IVM1" s="24"/>
      <c r="IVN1" s="24"/>
      <c r="IVO1" s="24"/>
      <c r="IVP1" s="24"/>
      <c r="IVQ1" s="24"/>
      <c r="IVR1" s="24"/>
      <c r="IVS1" s="24"/>
      <c r="IVT1" s="24"/>
      <c r="IVU1" s="24"/>
      <c r="IVV1" s="24"/>
      <c r="IVW1" s="24"/>
      <c r="IVX1" s="24"/>
      <c r="IVY1" s="24"/>
      <c r="IVZ1" s="24"/>
      <c r="IWA1" s="24"/>
      <c r="IWB1" s="24"/>
      <c r="IWC1" s="24"/>
      <c r="IWD1" s="24"/>
      <c r="IWE1" s="24"/>
      <c r="IWF1" s="24"/>
      <c r="IWG1" s="24"/>
      <c r="IWH1" s="24"/>
      <c r="IWI1" s="24"/>
      <c r="IWJ1" s="24"/>
      <c r="IWK1" s="24"/>
      <c r="IWL1" s="24"/>
      <c r="IWM1" s="24"/>
      <c r="IWN1" s="24"/>
      <c r="IWO1" s="24"/>
      <c r="IWP1" s="24"/>
      <c r="IWQ1" s="24"/>
      <c r="IWR1" s="24"/>
      <c r="IWS1" s="24"/>
      <c r="IWT1" s="24"/>
      <c r="IWU1" s="24"/>
      <c r="IWV1" s="24"/>
      <c r="IWW1" s="24"/>
      <c r="IWX1" s="24"/>
      <c r="IWY1" s="24"/>
      <c r="IWZ1" s="24"/>
      <c r="IXA1" s="24"/>
      <c r="IXB1" s="24"/>
      <c r="IXC1" s="24"/>
      <c r="IXD1" s="24"/>
      <c r="IXE1" s="24"/>
      <c r="IXF1" s="24"/>
      <c r="IXG1" s="24"/>
      <c r="IXH1" s="24"/>
      <c r="IXI1" s="24"/>
      <c r="IXJ1" s="24"/>
      <c r="IXK1" s="24"/>
      <c r="IXL1" s="24"/>
      <c r="IXM1" s="24"/>
      <c r="IXN1" s="24"/>
      <c r="IXO1" s="24"/>
      <c r="IXP1" s="24"/>
      <c r="IXQ1" s="24"/>
      <c r="IXR1" s="24"/>
      <c r="IXS1" s="24"/>
      <c r="IXT1" s="24"/>
      <c r="IXU1" s="24"/>
      <c r="IXV1" s="24"/>
      <c r="IXW1" s="24"/>
      <c r="IXX1" s="24"/>
      <c r="IXY1" s="24"/>
      <c r="IXZ1" s="24"/>
      <c r="IYA1" s="24"/>
      <c r="IYB1" s="24"/>
      <c r="IYC1" s="24"/>
      <c r="IYD1" s="24"/>
      <c r="IYE1" s="24"/>
      <c r="IYF1" s="24"/>
      <c r="IYG1" s="24"/>
      <c r="IYH1" s="24"/>
      <c r="IYI1" s="24"/>
      <c r="IYJ1" s="24"/>
      <c r="IYK1" s="24"/>
      <c r="IYL1" s="24"/>
      <c r="IYM1" s="24"/>
      <c r="IYN1" s="24"/>
      <c r="IYO1" s="24"/>
      <c r="IYP1" s="24"/>
      <c r="IYQ1" s="24"/>
      <c r="IYR1" s="24"/>
      <c r="IYS1" s="24"/>
      <c r="IYT1" s="24"/>
      <c r="IYU1" s="24"/>
      <c r="IYV1" s="24"/>
      <c r="IYW1" s="24"/>
      <c r="IYX1" s="24"/>
      <c r="IYY1" s="24"/>
      <c r="IYZ1" s="24"/>
      <c r="IZA1" s="24"/>
      <c r="IZB1" s="24"/>
      <c r="IZC1" s="24"/>
      <c r="IZD1" s="24"/>
      <c r="IZE1" s="24"/>
      <c r="IZF1" s="24"/>
      <c r="IZG1" s="24"/>
      <c r="IZH1" s="24"/>
      <c r="IZI1" s="24"/>
      <c r="IZJ1" s="24"/>
      <c r="IZK1" s="24"/>
      <c r="IZL1" s="24"/>
      <c r="IZM1" s="24"/>
      <c r="IZN1" s="24"/>
      <c r="IZO1" s="24"/>
      <c r="IZP1" s="24"/>
      <c r="IZQ1" s="24"/>
      <c r="IZR1" s="24"/>
      <c r="IZS1" s="24"/>
      <c r="IZT1" s="24"/>
      <c r="IZU1" s="24"/>
      <c r="IZV1" s="24"/>
      <c r="IZW1" s="24"/>
      <c r="IZX1" s="24"/>
      <c r="IZY1" s="24"/>
      <c r="IZZ1" s="24"/>
      <c r="JAA1" s="24"/>
      <c r="JAB1" s="24"/>
      <c r="JAC1" s="24"/>
      <c r="JAD1" s="24"/>
      <c r="JAE1" s="24"/>
      <c r="JAF1" s="24"/>
      <c r="JAG1" s="24"/>
      <c r="JAH1" s="24"/>
      <c r="JAI1" s="24"/>
      <c r="JAJ1" s="24"/>
      <c r="JAK1" s="24"/>
      <c r="JAL1" s="24"/>
      <c r="JAM1" s="24"/>
      <c r="JAN1" s="24"/>
      <c r="JAO1" s="24"/>
      <c r="JAP1" s="24"/>
      <c r="JAQ1" s="24"/>
      <c r="JAR1" s="24"/>
      <c r="JAS1" s="24"/>
      <c r="JAT1" s="24"/>
      <c r="JAU1" s="24"/>
      <c r="JAV1" s="24"/>
      <c r="JAW1" s="24"/>
      <c r="JAX1" s="24"/>
      <c r="JAY1" s="24"/>
      <c r="JAZ1" s="24"/>
      <c r="JBA1" s="24"/>
      <c r="JBB1" s="24"/>
      <c r="JBC1" s="24"/>
      <c r="JBD1" s="24"/>
      <c r="JBE1" s="24"/>
      <c r="JBF1" s="24"/>
      <c r="JBG1" s="24"/>
      <c r="JBH1" s="24"/>
      <c r="JBI1" s="24"/>
      <c r="JBJ1" s="24"/>
      <c r="JBK1" s="24"/>
      <c r="JBL1" s="24"/>
      <c r="JBM1" s="24"/>
      <c r="JBN1" s="24"/>
      <c r="JBO1" s="24"/>
      <c r="JBP1" s="24"/>
      <c r="JBQ1" s="24"/>
      <c r="JBR1" s="24"/>
      <c r="JBS1" s="24"/>
      <c r="JBT1" s="24"/>
      <c r="JBU1" s="24"/>
      <c r="JBV1" s="24"/>
      <c r="JBW1" s="24"/>
      <c r="JBX1" s="24"/>
      <c r="JBY1" s="24"/>
      <c r="JBZ1" s="24"/>
      <c r="JCA1" s="24"/>
      <c r="JCB1" s="24"/>
      <c r="JCC1" s="24"/>
      <c r="JCD1" s="24"/>
      <c r="JCE1" s="24"/>
      <c r="JCF1" s="24"/>
      <c r="JCG1" s="24"/>
      <c r="JCH1" s="24"/>
      <c r="JCI1" s="24"/>
      <c r="JCJ1" s="24"/>
      <c r="JCK1" s="24"/>
      <c r="JCL1" s="24"/>
      <c r="JCM1" s="24"/>
      <c r="JCN1" s="24"/>
      <c r="JCO1" s="24"/>
      <c r="JCP1" s="24"/>
      <c r="JCQ1" s="24"/>
      <c r="JCR1" s="24"/>
      <c r="JCS1" s="24"/>
      <c r="JCT1" s="24"/>
      <c r="JCU1" s="24"/>
      <c r="JCV1" s="24"/>
      <c r="JCW1" s="24"/>
      <c r="JCX1" s="24"/>
      <c r="JCY1" s="24"/>
      <c r="JCZ1" s="24"/>
      <c r="JDA1" s="24"/>
      <c r="JDB1" s="24"/>
      <c r="JDC1" s="24"/>
      <c r="JDD1" s="24"/>
      <c r="JDE1" s="24"/>
      <c r="JDF1" s="24"/>
      <c r="JDG1" s="24"/>
      <c r="JDH1" s="24"/>
      <c r="JDI1" s="24"/>
      <c r="JDJ1" s="24"/>
      <c r="JDK1" s="24"/>
      <c r="JDL1" s="24"/>
      <c r="JDM1" s="24"/>
      <c r="JDN1" s="24"/>
      <c r="JDO1" s="24"/>
      <c r="JDP1" s="24"/>
      <c r="JDQ1" s="24"/>
      <c r="JDR1" s="24"/>
      <c r="JDS1" s="24"/>
      <c r="JDT1" s="24"/>
      <c r="JDU1" s="24"/>
      <c r="JDV1" s="24"/>
      <c r="JDW1" s="24"/>
      <c r="JDX1" s="24"/>
      <c r="JDY1" s="24"/>
      <c r="JDZ1" s="24"/>
      <c r="JEA1" s="24"/>
      <c r="JEB1" s="24"/>
      <c r="JEC1" s="24"/>
      <c r="JED1" s="24"/>
      <c r="JEE1" s="24"/>
      <c r="JEF1" s="24"/>
      <c r="JEG1" s="24"/>
      <c r="JEH1" s="24"/>
      <c r="JEI1" s="24"/>
      <c r="JEJ1" s="24"/>
      <c r="JEK1" s="24"/>
      <c r="JEL1" s="24"/>
      <c r="JEM1" s="24"/>
      <c r="JEN1" s="24"/>
      <c r="JEO1" s="24"/>
      <c r="JEP1" s="24"/>
      <c r="JEQ1" s="24"/>
      <c r="JER1" s="24"/>
      <c r="JES1" s="24"/>
      <c r="JET1" s="24"/>
      <c r="JEU1" s="24"/>
      <c r="JEV1" s="24"/>
      <c r="JEW1" s="24"/>
      <c r="JEX1" s="24"/>
      <c r="JEY1" s="24"/>
      <c r="JEZ1" s="24"/>
      <c r="JFA1" s="24"/>
      <c r="JFB1" s="24"/>
      <c r="JFC1" s="24"/>
      <c r="JFD1" s="24"/>
      <c r="JFE1" s="24"/>
      <c r="JFF1" s="24"/>
      <c r="JFG1" s="24"/>
      <c r="JFH1" s="24"/>
      <c r="JFI1" s="24"/>
      <c r="JFJ1" s="24"/>
      <c r="JFK1" s="24"/>
      <c r="JFL1" s="24"/>
      <c r="JFM1" s="24"/>
      <c r="JFN1" s="24"/>
      <c r="JFO1" s="24"/>
      <c r="JFP1" s="24"/>
      <c r="JFQ1" s="24"/>
      <c r="JFR1" s="24"/>
      <c r="JFS1" s="24"/>
      <c r="JFT1" s="24"/>
      <c r="JFU1" s="24"/>
      <c r="JFV1" s="24"/>
      <c r="JFW1" s="24"/>
      <c r="JFX1" s="24"/>
      <c r="JFY1" s="24"/>
      <c r="JFZ1" s="24"/>
      <c r="JGA1" s="24"/>
      <c r="JGB1" s="24"/>
      <c r="JGC1" s="24"/>
      <c r="JGD1" s="24"/>
      <c r="JGE1" s="24"/>
      <c r="JGF1" s="24"/>
      <c r="JGG1" s="24"/>
      <c r="JGH1" s="24"/>
      <c r="JGI1" s="24"/>
      <c r="JGJ1" s="24"/>
      <c r="JGK1" s="24"/>
      <c r="JGL1" s="24"/>
      <c r="JGM1" s="24"/>
      <c r="JGN1" s="24"/>
      <c r="JGO1" s="24"/>
      <c r="JGP1" s="24"/>
      <c r="JGQ1" s="24"/>
      <c r="JGR1" s="24"/>
      <c r="JGS1" s="24"/>
      <c r="JGT1" s="24"/>
      <c r="JGU1" s="24"/>
      <c r="JGV1" s="24"/>
      <c r="JGW1" s="24"/>
      <c r="JGX1" s="24"/>
      <c r="JGY1" s="24"/>
      <c r="JGZ1" s="24"/>
      <c r="JHA1" s="24"/>
      <c r="JHB1" s="24"/>
      <c r="JHC1" s="24"/>
      <c r="JHD1" s="24"/>
      <c r="JHE1" s="24"/>
      <c r="JHF1" s="24"/>
      <c r="JHG1" s="24"/>
      <c r="JHH1" s="24"/>
      <c r="JHI1" s="24"/>
      <c r="JHJ1" s="24"/>
      <c r="JHK1" s="24"/>
      <c r="JHL1" s="24"/>
      <c r="JHM1" s="24"/>
      <c r="JHN1" s="24"/>
      <c r="JHO1" s="24"/>
      <c r="JHP1" s="24"/>
      <c r="JHQ1" s="24"/>
      <c r="JHR1" s="24"/>
      <c r="JHS1" s="24"/>
      <c r="JHT1" s="24"/>
      <c r="JHU1" s="24"/>
      <c r="JHV1" s="24"/>
      <c r="JHW1" s="24"/>
      <c r="JHX1" s="24"/>
      <c r="JHY1" s="24"/>
      <c r="JHZ1" s="24"/>
      <c r="JIA1" s="24"/>
      <c r="JIB1" s="24"/>
      <c r="JIC1" s="24"/>
      <c r="JID1" s="24"/>
      <c r="JIE1" s="24"/>
      <c r="JIF1" s="24"/>
      <c r="JIG1" s="24"/>
      <c r="JIH1" s="24"/>
      <c r="JII1" s="24"/>
      <c r="JIJ1" s="24"/>
      <c r="JIK1" s="24"/>
      <c r="JIL1" s="24"/>
      <c r="JIM1" s="24"/>
      <c r="JIN1" s="24"/>
      <c r="JIO1" s="24"/>
      <c r="JIP1" s="24"/>
      <c r="JIQ1" s="24"/>
      <c r="JIR1" s="24"/>
      <c r="JIS1" s="24"/>
      <c r="JIT1" s="24"/>
      <c r="JIU1" s="24"/>
      <c r="JIV1" s="24"/>
      <c r="JIW1" s="24"/>
      <c r="JIX1" s="24"/>
      <c r="JIY1" s="24"/>
      <c r="JIZ1" s="24"/>
      <c r="JJA1" s="24"/>
      <c r="JJB1" s="24"/>
      <c r="JJC1" s="24"/>
      <c r="JJD1" s="24"/>
      <c r="JJE1" s="24"/>
      <c r="JJF1" s="24"/>
      <c r="JJG1" s="24"/>
      <c r="JJH1" s="24"/>
      <c r="JJI1" s="24"/>
      <c r="JJJ1" s="24"/>
      <c r="JJK1" s="24"/>
      <c r="JJL1" s="24"/>
      <c r="JJM1" s="24"/>
      <c r="JJN1" s="24"/>
      <c r="JJO1" s="24"/>
      <c r="JJP1" s="24"/>
      <c r="JJQ1" s="24"/>
      <c r="JJR1" s="24"/>
      <c r="JJS1" s="24"/>
      <c r="JJT1" s="24"/>
      <c r="JJU1" s="24"/>
      <c r="JJV1" s="24"/>
      <c r="JJW1" s="24"/>
      <c r="JJX1" s="24"/>
      <c r="JJY1" s="24"/>
      <c r="JJZ1" s="24"/>
      <c r="JKA1" s="24"/>
      <c r="JKB1" s="24"/>
      <c r="JKC1" s="24"/>
      <c r="JKD1" s="24"/>
      <c r="JKE1" s="24"/>
      <c r="JKF1" s="24"/>
      <c r="JKG1" s="24"/>
      <c r="JKH1" s="24"/>
      <c r="JKI1" s="24"/>
      <c r="JKJ1" s="24"/>
      <c r="JKK1" s="24"/>
      <c r="JKL1" s="24"/>
      <c r="JKM1" s="24"/>
      <c r="JKN1" s="24"/>
      <c r="JKO1" s="24"/>
      <c r="JKP1" s="24"/>
      <c r="JKQ1" s="24"/>
      <c r="JKR1" s="24"/>
      <c r="JKS1" s="24"/>
      <c r="JKT1" s="24"/>
      <c r="JKU1" s="24"/>
      <c r="JKV1" s="24"/>
      <c r="JKW1" s="24"/>
      <c r="JKX1" s="24"/>
      <c r="JKY1" s="24"/>
      <c r="JKZ1" s="24"/>
      <c r="JLA1" s="24"/>
      <c r="JLB1" s="24"/>
      <c r="JLC1" s="24"/>
      <c r="JLD1" s="24"/>
      <c r="JLE1" s="24"/>
      <c r="JLF1" s="24"/>
      <c r="JLG1" s="24"/>
      <c r="JLH1" s="24"/>
      <c r="JLI1" s="24"/>
      <c r="JLJ1" s="24"/>
      <c r="JLK1" s="24"/>
      <c r="JLL1" s="24"/>
      <c r="JLM1" s="24"/>
      <c r="JLN1" s="24"/>
      <c r="JLO1" s="24"/>
      <c r="JLP1" s="24"/>
      <c r="JLQ1" s="24"/>
      <c r="JLR1" s="24"/>
      <c r="JLS1" s="24"/>
      <c r="JLT1" s="24"/>
      <c r="JLU1" s="24"/>
      <c r="JLV1" s="24"/>
      <c r="JLW1" s="24"/>
      <c r="JLX1" s="24"/>
      <c r="JLY1" s="24"/>
      <c r="JLZ1" s="24"/>
      <c r="JMA1" s="24"/>
      <c r="JMB1" s="24"/>
      <c r="JMC1" s="24"/>
      <c r="JMD1" s="24"/>
      <c r="JME1" s="24"/>
      <c r="JMF1" s="24"/>
      <c r="JMG1" s="24"/>
      <c r="JMH1" s="24"/>
      <c r="JMI1" s="24"/>
      <c r="JMJ1" s="24"/>
      <c r="JMK1" s="24"/>
      <c r="JML1" s="24"/>
      <c r="JMM1" s="24"/>
      <c r="JMN1" s="24"/>
      <c r="JMO1" s="24"/>
      <c r="JMP1" s="24"/>
      <c r="JMQ1" s="24"/>
      <c r="JMR1" s="24"/>
      <c r="JMS1" s="24"/>
      <c r="JMT1" s="24"/>
      <c r="JMU1" s="24"/>
      <c r="JMV1" s="24"/>
      <c r="JMW1" s="24"/>
      <c r="JMX1" s="24"/>
      <c r="JMY1" s="24"/>
      <c r="JMZ1" s="24"/>
      <c r="JNA1" s="24"/>
      <c r="JNB1" s="24"/>
      <c r="JNC1" s="24"/>
      <c r="JND1" s="24"/>
      <c r="JNE1" s="24"/>
      <c r="JNF1" s="24"/>
      <c r="JNG1" s="24"/>
      <c r="JNH1" s="24"/>
      <c r="JNI1" s="24"/>
      <c r="JNJ1" s="24"/>
      <c r="JNK1" s="24"/>
      <c r="JNL1" s="24"/>
      <c r="JNM1" s="24"/>
      <c r="JNN1" s="24"/>
      <c r="JNO1" s="24"/>
      <c r="JNP1" s="24"/>
      <c r="JNQ1" s="24"/>
      <c r="JNR1" s="24"/>
      <c r="JNS1" s="24"/>
      <c r="JNT1" s="24"/>
      <c r="JNU1" s="24"/>
      <c r="JNV1" s="24"/>
      <c r="JNW1" s="24"/>
      <c r="JNX1" s="24"/>
      <c r="JNY1" s="24"/>
      <c r="JNZ1" s="24"/>
      <c r="JOA1" s="24"/>
      <c r="JOB1" s="24"/>
      <c r="JOC1" s="24"/>
      <c r="JOD1" s="24"/>
      <c r="JOE1" s="24"/>
      <c r="JOF1" s="24"/>
      <c r="JOG1" s="24"/>
      <c r="JOH1" s="24"/>
      <c r="JOI1" s="24"/>
      <c r="JOJ1" s="24"/>
      <c r="JOK1" s="24"/>
      <c r="JOL1" s="24"/>
      <c r="JOM1" s="24"/>
      <c r="JON1" s="24"/>
      <c r="JOO1" s="24"/>
      <c r="JOP1" s="24"/>
      <c r="JOQ1" s="24"/>
      <c r="JOR1" s="24"/>
      <c r="JOS1" s="24"/>
      <c r="JOT1" s="24"/>
      <c r="JOU1" s="24"/>
      <c r="JOV1" s="24"/>
      <c r="JOW1" s="24"/>
      <c r="JOX1" s="24"/>
      <c r="JOY1" s="24"/>
      <c r="JOZ1" s="24"/>
      <c r="JPA1" s="24"/>
      <c r="JPB1" s="24"/>
      <c r="JPC1" s="24"/>
      <c r="JPD1" s="24"/>
      <c r="JPE1" s="24"/>
      <c r="JPF1" s="24"/>
      <c r="JPG1" s="24"/>
      <c r="JPH1" s="24"/>
      <c r="JPI1" s="24"/>
      <c r="JPJ1" s="24"/>
      <c r="JPK1" s="24"/>
      <c r="JPL1" s="24"/>
      <c r="JPM1" s="24"/>
      <c r="JPN1" s="24"/>
      <c r="JPO1" s="24"/>
      <c r="JPP1" s="24"/>
      <c r="JPQ1" s="24"/>
      <c r="JPR1" s="24"/>
      <c r="JPS1" s="24"/>
      <c r="JPT1" s="24"/>
      <c r="JPU1" s="24"/>
      <c r="JPV1" s="24"/>
      <c r="JPW1" s="24"/>
      <c r="JPX1" s="24"/>
      <c r="JPY1" s="24"/>
      <c r="JPZ1" s="24"/>
      <c r="JQA1" s="24"/>
      <c r="JQB1" s="24"/>
      <c r="JQC1" s="24"/>
      <c r="JQD1" s="24"/>
      <c r="JQE1" s="24"/>
      <c r="JQF1" s="24"/>
      <c r="JQG1" s="24"/>
      <c r="JQH1" s="24"/>
      <c r="JQI1" s="24"/>
      <c r="JQJ1" s="24"/>
      <c r="JQK1" s="24"/>
      <c r="JQL1" s="24"/>
      <c r="JQM1" s="24"/>
      <c r="JQN1" s="24"/>
      <c r="JQO1" s="24"/>
      <c r="JQP1" s="24"/>
      <c r="JQQ1" s="24"/>
      <c r="JQR1" s="24"/>
      <c r="JQS1" s="24"/>
      <c r="JQT1" s="24"/>
      <c r="JQU1" s="24"/>
      <c r="JQV1" s="24"/>
      <c r="JQW1" s="24"/>
      <c r="JQX1" s="24"/>
      <c r="JQY1" s="24"/>
      <c r="JQZ1" s="24"/>
      <c r="JRA1" s="24"/>
      <c r="JRB1" s="24"/>
      <c r="JRC1" s="24"/>
      <c r="JRD1" s="24"/>
      <c r="JRE1" s="24"/>
      <c r="JRF1" s="24"/>
      <c r="JRG1" s="24"/>
      <c r="JRH1" s="24"/>
      <c r="JRI1" s="24"/>
      <c r="JRJ1" s="24"/>
      <c r="JRK1" s="24"/>
      <c r="JRL1" s="24"/>
      <c r="JRM1" s="24"/>
      <c r="JRN1" s="24"/>
      <c r="JRO1" s="24"/>
      <c r="JRP1" s="24"/>
      <c r="JRQ1" s="24"/>
      <c r="JRR1" s="24"/>
      <c r="JRS1" s="24"/>
      <c r="JRT1" s="24"/>
      <c r="JRU1" s="24"/>
      <c r="JRV1" s="24"/>
      <c r="JRW1" s="24"/>
      <c r="JRX1" s="24"/>
      <c r="JRY1" s="24"/>
      <c r="JRZ1" s="24"/>
      <c r="JSA1" s="24"/>
      <c r="JSB1" s="24"/>
      <c r="JSC1" s="24"/>
      <c r="JSD1" s="24"/>
      <c r="JSE1" s="24"/>
      <c r="JSF1" s="24"/>
      <c r="JSG1" s="24"/>
      <c r="JSH1" s="24"/>
      <c r="JSI1" s="24"/>
      <c r="JSJ1" s="24"/>
      <c r="JSK1" s="24"/>
      <c r="JSL1" s="24"/>
      <c r="JSM1" s="24"/>
      <c r="JSN1" s="24"/>
      <c r="JSO1" s="24"/>
      <c r="JSP1" s="24"/>
      <c r="JSQ1" s="24"/>
      <c r="JSR1" s="24"/>
      <c r="JSS1" s="24"/>
      <c r="JST1" s="24"/>
      <c r="JSU1" s="24"/>
      <c r="JSV1" s="24"/>
      <c r="JSW1" s="24"/>
      <c r="JSX1" s="24"/>
      <c r="JSY1" s="24"/>
      <c r="JSZ1" s="24"/>
      <c r="JTA1" s="24"/>
      <c r="JTB1" s="24"/>
      <c r="JTC1" s="24"/>
      <c r="JTD1" s="24"/>
      <c r="JTE1" s="24"/>
      <c r="JTF1" s="24"/>
      <c r="JTG1" s="24"/>
      <c r="JTH1" s="24"/>
      <c r="JTI1" s="24"/>
      <c r="JTJ1" s="24"/>
      <c r="JTK1" s="24"/>
      <c r="JTL1" s="24"/>
      <c r="JTM1" s="24"/>
      <c r="JTN1" s="24"/>
      <c r="JTO1" s="24"/>
      <c r="JTP1" s="24"/>
      <c r="JTQ1" s="24"/>
      <c r="JTR1" s="24"/>
      <c r="JTS1" s="24"/>
      <c r="JTT1" s="24"/>
      <c r="JTU1" s="24"/>
      <c r="JTV1" s="24"/>
      <c r="JTW1" s="24"/>
      <c r="JTX1" s="24"/>
      <c r="JTY1" s="24"/>
      <c r="JTZ1" s="24"/>
      <c r="JUA1" s="24"/>
      <c r="JUB1" s="24"/>
      <c r="JUC1" s="24"/>
      <c r="JUD1" s="24"/>
      <c r="JUE1" s="24"/>
      <c r="JUF1" s="24"/>
      <c r="JUG1" s="24"/>
      <c r="JUH1" s="24"/>
      <c r="JUI1" s="24"/>
      <c r="JUJ1" s="24"/>
      <c r="JUK1" s="24"/>
      <c r="JUL1" s="24"/>
      <c r="JUM1" s="24"/>
      <c r="JUN1" s="24"/>
      <c r="JUO1" s="24"/>
      <c r="JUP1" s="24"/>
      <c r="JUQ1" s="24"/>
      <c r="JUR1" s="24"/>
      <c r="JUS1" s="24"/>
      <c r="JUT1" s="24"/>
      <c r="JUU1" s="24"/>
      <c r="JUV1" s="24"/>
      <c r="JUW1" s="24"/>
      <c r="JUX1" s="24"/>
      <c r="JUY1" s="24"/>
      <c r="JUZ1" s="24"/>
      <c r="JVA1" s="24"/>
      <c r="JVB1" s="24"/>
      <c r="JVC1" s="24"/>
      <c r="JVD1" s="24"/>
      <c r="JVE1" s="24"/>
      <c r="JVF1" s="24"/>
      <c r="JVG1" s="24"/>
      <c r="JVH1" s="24"/>
      <c r="JVI1" s="24"/>
      <c r="JVJ1" s="24"/>
      <c r="JVK1" s="24"/>
      <c r="JVL1" s="24"/>
      <c r="JVM1" s="24"/>
      <c r="JVN1" s="24"/>
      <c r="JVO1" s="24"/>
      <c r="JVP1" s="24"/>
      <c r="JVQ1" s="24"/>
      <c r="JVR1" s="24"/>
      <c r="JVS1" s="24"/>
      <c r="JVT1" s="24"/>
      <c r="JVU1" s="24"/>
      <c r="JVV1" s="24"/>
      <c r="JVW1" s="24"/>
      <c r="JVX1" s="24"/>
      <c r="JVY1" s="24"/>
      <c r="JVZ1" s="24"/>
      <c r="JWA1" s="24"/>
      <c r="JWB1" s="24"/>
      <c r="JWC1" s="24"/>
      <c r="JWD1" s="24"/>
      <c r="JWE1" s="24"/>
      <c r="JWF1" s="24"/>
      <c r="JWG1" s="24"/>
      <c r="JWH1" s="24"/>
      <c r="JWI1" s="24"/>
      <c r="JWJ1" s="24"/>
      <c r="JWK1" s="24"/>
      <c r="JWL1" s="24"/>
      <c r="JWM1" s="24"/>
      <c r="JWN1" s="24"/>
      <c r="JWO1" s="24"/>
      <c r="JWP1" s="24"/>
      <c r="JWQ1" s="24"/>
      <c r="JWR1" s="24"/>
      <c r="JWS1" s="24"/>
      <c r="JWT1" s="24"/>
      <c r="JWU1" s="24"/>
      <c r="JWV1" s="24"/>
      <c r="JWW1" s="24"/>
      <c r="JWX1" s="24"/>
      <c r="JWY1" s="24"/>
      <c r="JWZ1" s="24"/>
      <c r="JXA1" s="24"/>
      <c r="JXB1" s="24"/>
      <c r="JXC1" s="24"/>
      <c r="JXD1" s="24"/>
      <c r="JXE1" s="24"/>
      <c r="JXF1" s="24"/>
      <c r="JXG1" s="24"/>
      <c r="JXH1" s="24"/>
      <c r="JXI1" s="24"/>
      <c r="JXJ1" s="24"/>
      <c r="JXK1" s="24"/>
      <c r="JXL1" s="24"/>
      <c r="JXM1" s="24"/>
      <c r="JXN1" s="24"/>
      <c r="JXO1" s="24"/>
      <c r="JXP1" s="24"/>
      <c r="JXQ1" s="24"/>
      <c r="JXR1" s="24"/>
      <c r="JXS1" s="24"/>
      <c r="JXT1" s="24"/>
      <c r="JXU1" s="24"/>
      <c r="JXV1" s="24"/>
      <c r="JXW1" s="24"/>
      <c r="JXX1" s="24"/>
      <c r="JXY1" s="24"/>
      <c r="JXZ1" s="24"/>
      <c r="JYA1" s="24"/>
      <c r="JYB1" s="24"/>
      <c r="JYC1" s="24"/>
      <c r="JYD1" s="24"/>
      <c r="JYE1" s="24"/>
      <c r="JYF1" s="24"/>
      <c r="JYG1" s="24"/>
      <c r="JYH1" s="24"/>
      <c r="JYI1" s="24"/>
      <c r="JYJ1" s="24"/>
      <c r="JYK1" s="24"/>
      <c r="JYL1" s="24"/>
      <c r="JYM1" s="24"/>
      <c r="JYN1" s="24"/>
      <c r="JYO1" s="24"/>
      <c r="JYP1" s="24"/>
      <c r="JYQ1" s="24"/>
      <c r="JYR1" s="24"/>
      <c r="JYS1" s="24"/>
      <c r="JYT1" s="24"/>
      <c r="JYU1" s="24"/>
      <c r="JYV1" s="24"/>
      <c r="JYW1" s="24"/>
      <c r="JYX1" s="24"/>
      <c r="JYY1" s="24"/>
      <c r="JYZ1" s="24"/>
      <c r="JZA1" s="24"/>
      <c r="JZB1" s="24"/>
      <c r="JZC1" s="24"/>
      <c r="JZD1" s="24"/>
      <c r="JZE1" s="24"/>
      <c r="JZF1" s="24"/>
      <c r="JZG1" s="24"/>
      <c r="JZH1" s="24"/>
      <c r="JZI1" s="24"/>
      <c r="JZJ1" s="24"/>
      <c r="JZK1" s="24"/>
      <c r="JZL1" s="24"/>
      <c r="JZM1" s="24"/>
      <c r="JZN1" s="24"/>
      <c r="JZO1" s="24"/>
      <c r="JZP1" s="24"/>
      <c r="JZQ1" s="24"/>
      <c r="JZR1" s="24"/>
      <c r="JZS1" s="24"/>
      <c r="JZT1" s="24"/>
      <c r="JZU1" s="24"/>
      <c r="JZV1" s="24"/>
      <c r="JZW1" s="24"/>
      <c r="JZX1" s="24"/>
      <c r="JZY1" s="24"/>
      <c r="JZZ1" s="24"/>
      <c r="KAA1" s="24"/>
      <c r="KAB1" s="24"/>
      <c r="KAC1" s="24"/>
      <c r="KAD1" s="24"/>
      <c r="KAE1" s="24"/>
      <c r="KAF1" s="24"/>
      <c r="KAG1" s="24"/>
      <c r="KAH1" s="24"/>
      <c r="KAI1" s="24"/>
      <c r="KAJ1" s="24"/>
      <c r="KAK1" s="24"/>
      <c r="KAL1" s="24"/>
      <c r="KAM1" s="24"/>
      <c r="KAN1" s="24"/>
      <c r="KAO1" s="24"/>
      <c r="KAP1" s="24"/>
      <c r="KAQ1" s="24"/>
      <c r="KAR1" s="24"/>
      <c r="KAS1" s="24"/>
      <c r="KAT1" s="24"/>
      <c r="KAU1" s="24"/>
      <c r="KAV1" s="24"/>
      <c r="KAW1" s="24"/>
      <c r="KAX1" s="24"/>
      <c r="KAY1" s="24"/>
      <c r="KAZ1" s="24"/>
      <c r="KBA1" s="24"/>
      <c r="KBB1" s="24"/>
      <c r="KBC1" s="24"/>
      <c r="KBD1" s="24"/>
      <c r="KBE1" s="24"/>
      <c r="KBF1" s="24"/>
      <c r="KBG1" s="24"/>
      <c r="KBH1" s="24"/>
      <c r="KBI1" s="24"/>
      <c r="KBJ1" s="24"/>
      <c r="KBK1" s="24"/>
      <c r="KBL1" s="24"/>
      <c r="KBM1" s="24"/>
      <c r="KBN1" s="24"/>
      <c r="KBO1" s="24"/>
      <c r="KBP1" s="24"/>
      <c r="KBQ1" s="24"/>
      <c r="KBR1" s="24"/>
      <c r="KBS1" s="24"/>
      <c r="KBT1" s="24"/>
      <c r="KBU1" s="24"/>
      <c r="KBV1" s="24"/>
      <c r="KBW1" s="24"/>
      <c r="KBX1" s="24"/>
      <c r="KBY1" s="24"/>
      <c r="KBZ1" s="24"/>
      <c r="KCA1" s="24"/>
      <c r="KCB1" s="24"/>
      <c r="KCC1" s="24"/>
      <c r="KCD1" s="24"/>
      <c r="KCE1" s="24"/>
      <c r="KCF1" s="24"/>
      <c r="KCG1" s="24"/>
      <c r="KCH1" s="24"/>
      <c r="KCI1" s="24"/>
      <c r="KCJ1" s="24"/>
      <c r="KCK1" s="24"/>
      <c r="KCL1" s="24"/>
      <c r="KCM1" s="24"/>
      <c r="KCN1" s="24"/>
      <c r="KCO1" s="24"/>
      <c r="KCP1" s="24"/>
      <c r="KCQ1" s="24"/>
      <c r="KCR1" s="24"/>
      <c r="KCS1" s="24"/>
      <c r="KCT1" s="24"/>
      <c r="KCU1" s="24"/>
      <c r="KCV1" s="24"/>
      <c r="KCW1" s="24"/>
      <c r="KCX1" s="24"/>
      <c r="KCY1" s="24"/>
      <c r="KCZ1" s="24"/>
      <c r="KDA1" s="24"/>
      <c r="KDB1" s="24"/>
      <c r="KDC1" s="24"/>
      <c r="KDD1" s="24"/>
      <c r="KDE1" s="24"/>
      <c r="KDF1" s="24"/>
      <c r="KDG1" s="24"/>
      <c r="KDH1" s="24"/>
      <c r="KDI1" s="24"/>
      <c r="KDJ1" s="24"/>
      <c r="KDK1" s="24"/>
      <c r="KDL1" s="24"/>
      <c r="KDM1" s="24"/>
      <c r="KDN1" s="24"/>
      <c r="KDO1" s="24"/>
      <c r="KDP1" s="24"/>
      <c r="KDQ1" s="24"/>
      <c r="KDR1" s="24"/>
      <c r="KDS1" s="24"/>
      <c r="KDT1" s="24"/>
      <c r="KDU1" s="24"/>
      <c r="KDV1" s="24"/>
      <c r="KDW1" s="24"/>
      <c r="KDX1" s="24"/>
      <c r="KDY1" s="24"/>
      <c r="KDZ1" s="24"/>
      <c r="KEA1" s="24"/>
      <c r="KEB1" s="24"/>
      <c r="KEC1" s="24"/>
      <c r="KED1" s="24"/>
      <c r="KEE1" s="24"/>
      <c r="KEF1" s="24"/>
      <c r="KEG1" s="24"/>
      <c r="KEH1" s="24"/>
      <c r="KEI1" s="24"/>
      <c r="KEJ1" s="24"/>
      <c r="KEK1" s="24"/>
      <c r="KEL1" s="24"/>
      <c r="KEM1" s="24"/>
      <c r="KEN1" s="24"/>
      <c r="KEO1" s="24"/>
      <c r="KEP1" s="24"/>
      <c r="KEQ1" s="24"/>
      <c r="KER1" s="24"/>
      <c r="KES1" s="24"/>
      <c r="KET1" s="24"/>
      <c r="KEU1" s="24"/>
      <c r="KEV1" s="24"/>
      <c r="KEW1" s="24"/>
      <c r="KEX1" s="24"/>
      <c r="KEY1" s="24"/>
      <c r="KEZ1" s="24"/>
      <c r="KFA1" s="24"/>
      <c r="KFB1" s="24"/>
      <c r="KFC1" s="24"/>
      <c r="KFD1" s="24"/>
      <c r="KFE1" s="24"/>
      <c r="KFF1" s="24"/>
      <c r="KFG1" s="24"/>
      <c r="KFH1" s="24"/>
      <c r="KFI1" s="24"/>
      <c r="KFJ1" s="24"/>
      <c r="KFK1" s="24"/>
      <c r="KFL1" s="24"/>
      <c r="KFM1" s="24"/>
      <c r="KFN1" s="24"/>
      <c r="KFO1" s="24"/>
      <c r="KFP1" s="24"/>
      <c r="KFQ1" s="24"/>
      <c r="KFR1" s="24"/>
      <c r="KFS1" s="24"/>
      <c r="KFT1" s="24"/>
      <c r="KFU1" s="24"/>
      <c r="KFV1" s="24"/>
      <c r="KFW1" s="24"/>
      <c r="KFX1" s="24"/>
      <c r="KFY1" s="24"/>
      <c r="KFZ1" s="24"/>
      <c r="KGA1" s="24"/>
      <c r="KGB1" s="24"/>
      <c r="KGC1" s="24"/>
      <c r="KGD1" s="24"/>
      <c r="KGE1" s="24"/>
      <c r="KGF1" s="24"/>
      <c r="KGG1" s="24"/>
      <c r="KGH1" s="24"/>
      <c r="KGI1" s="24"/>
      <c r="KGJ1" s="24"/>
      <c r="KGK1" s="24"/>
      <c r="KGL1" s="24"/>
      <c r="KGM1" s="24"/>
      <c r="KGN1" s="24"/>
      <c r="KGO1" s="24"/>
      <c r="KGP1" s="24"/>
      <c r="KGQ1" s="24"/>
      <c r="KGR1" s="24"/>
      <c r="KGS1" s="24"/>
      <c r="KGT1" s="24"/>
      <c r="KGU1" s="24"/>
      <c r="KGV1" s="24"/>
      <c r="KGW1" s="24"/>
      <c r="KGX1" s="24"/>
      <c r="KGY1" s="24"/>
      <c r="KGZ1" s="24"/>
      <c r="KHA1" s="24"/>
      <c r="KHB1" s="24"/>
      <c r="KHC1" s="24"/>
      <c r="KHD1" s="24"/>
      <c r="KHE1" s="24"/>
      <c r="KHF1" s="24"/>
      <c r="KHG1" s="24"/>
      <c r="KHH1" s="24"/>
      <c r="KHI1" s="24"/>
      <c r="KHJ1" s="24"/>
      <c r="KHK1" s="24"/>
      <c r="KHL1" s="24"/>
      <c r="KHM1" s="24"/>
      <c r="KHN1" s="24"/>
      <c r="KHO1" s="24"/>
      <c r="KHP1" s="24"/>
      <c r="KHQ1" s="24"/>
      <c r="KHR1" s="24"/>
      <c r="KHS1" s="24"/>
      <c r="KHT1" s="24"/>
      <c r="KHU1" s="24"/>
      <c r="KHV1" s="24"/>
      <c r="KHW1" s="24"/>
      <c r="KHX1" s="24"/>
      <c r="KHY1" s="24"/>
      <c r="KHZ1" s="24"/>
      <c r="KIA1" s="24"/>
      <c r="KIB1" s="24"/>
      <c r="KIC1" s="24"/>
      <c r="KID1" s="24"/>
      <c r="KIE1" s="24"/>
      <c r="KIF1" s="24"/>
      <c r="KIG1" s="24"/>
      <c r="KIH1" s="24"/>
      <c r="KII1" s="24"/>
      <c r="KIJ1" s="24"/>
      <c r="KIK1" s="24"/>
      <c r="KIL1" s="24"/>
      <c r="KIM1" s="24"/>
      <c r="KIN1" s="24"/>
      <c r="KIO1" s="24"/>
      <c r="KIP1" s="24"/>
      <c r="KIQ1" s="24"/>
      <c r="KIR1" s="24"/>
      <c r="KIS1" s="24"/>
      <c r="KIT1" s="24"/>
      <c r="KIU1" s="24"/>
      <c r="KIV1" s="24"/>
      <c r="KIW1" s="24"/>
      <c r="KIX1" s="24"/>
      <c r="KIY1" s="24"/>
      <c r="KIZ1" s="24"/>
      <c r="KJA1" s="24"/>
      <c r="KJB1" s="24"/>
      <c r="KJC1" s="24"/>
      <c r="KJD1" s="24"/>
      <c r="KJE1" s="24"/>
      <c r="KJF1" s="24"/>
      <c r="KJG1" s="24"/>
      <c r="KJH1" s="24"/>
      <c r="KJI1" s="24"/>
      <c r="KJJ1" s="24"/>
      <c r="KJK1" s="24"/>
      <c r="KJL1" s="24"/>
      <c r="KJM1" s="24"/>
      <c r="KJN1" s="24"/>
      <c r="KJO1" s="24"/>
      <c r="KJP1" s="24"/>
      <c r="KJQ1" s="24"/>
      <c r="KJR1" s="24"/>
      <c r="KJS1" s="24"/>
      <c r="KJT1" s="24"/>
      <c r="KJU1" s="24"/>
      <c r="KJV1" s="24"/>
      <c r="KJW1" s="24"/>
      <c r="KJX1" s="24"/>
      <c r="KJY1" s="24"/>
      <c r="KJZ1" s="24"/>
      <c r="KKA1" s="24"/>
      <c r="KKB1" s="24"/>
      <c r="KKC1" s="24"/>
      <c r="KKD1" s="24"/>
      <c r="KKE1" s="24"/>
      <c r="KKF1" s="24"/>
      <c r="KKG1" s="24"/>
      <c r="KKH1" s="24"/>
      <c r="KKI1" s="24"/>
      <c r="KKJ1" s="24"/>
      <c r="KKK1" s="24"/>
      <c r="KKL1" s="24"/>
      <c r="KKM1" s="24"/>
      <c r="KKN1" s="24"/>
      <c r="KKO1" s="24"/>
      <c r="KKP1" s="24"/>
      <c r="KKQ1" s="24"/>
      <c r="KKR1" s="24"/>
      <c r="KKS1" s="24"/>
      <c r="KKT1" s="24"/>
      <c r="KKU1" s="24"/>
      <c r="KKV1" s="24"/>
      <c r="KKW1" s="24"/>
      <c r="KKX1" s="24"/>
      <c r="KKY1" s="24"/>
      <c r="KKZ1" s="24"/>
      <c r="KLA1" s="24"/>
      <c r="KLB1" s="24"/>
      <c r="KLC1" s="24"/>
      <c r="KLD1" s="24"/>
      <c r="KLE1" s="24"/>
      <c r="KLF1" s="24"/>
      <c r="KLG1" s="24"/>
      <c r="KLH1" s="24"/>
      <c r="KLI1" s="24"/>
      <c r="KLJ1" s="24"/>
      <c r="KLK1" s="24"/>
      <c r="KLL1" s="24"/>
      <c r="KLM1" s="24"/>
      <c r="KLN1" s="24"/>
      <c r="KLO1" s="24"/>
      <c r="KLP1" s="24"/>
      <c r="KLQ1" s="24"/>
      <c r="KLR1" s="24"/>
      <c r="KLS1" s="24"/>
      <c r="KLT1" s="24"/>
      <c r="KLU1" s="24"/>
      <c r="KLV1" s="24"/>
      <c r="KLW1" s="24"/>
      <c r="KLX1" s="24"/>
      <c r="KLY1" s="24"/>
      <c r="KLZ1" s="24"/>
      <c r="KMA1" s="24"/>
      <c r="KMB1" s="24"/>
      <c r="KMC1" s="24"/>
      <c r="KMD1" s="24"/>
      <c r="KME1" s="24"/>
      <c r="KMF1" s="24"/>
      <c r="KMG1" s="24"/>
      <c r="KMH1" s="24"/>
      <c r="KMI1" s="24"/>
      <c r="KMJ1" s="24"/>
      <c r="KMK1" s="24"/>
      <c r="KML1" s="24"/>
      <c r="KMM1" s="24"/>
      <c r="KMN1" s="24"/>
      <c r="KMO1" s="24"/>
      <c r="KMP1" s="24"/>
      <c r="KMQ1" s="24"/>
      <c r="KMR1" s="24"/>
      <c r="KMS1" s="24"/>
      <c r="KMT1" s="24"/>
      <c r="KMU1" s="24"/>
      <c r="KMV1" s="24"/>
      <c r="KMW1" s="24"/>
      <c r="KMX1" s="24"/>
      <c r="KMY1" s="24"/>
      <c r="KMZ1" s="24"/>
      <c r="KNA1" s="24"/>
      <c r="KNB1" s="24"/>
      <c r="KNC1" s="24"/>
      <c r="KND1" s="24"/>
      <c r="KNE1" s="24"/>
      <c r="KNF1" s="24"/>
      <c r="KNG1" s="24"/>
      <c r="KNH1" s="24"/>
      <c r="KNI1" s="24"/>
      <c r="KNJ1" s="24"/>
      <c r="KNK1" s="24"/>
      <c r="KNL1" s="24"/>
      <c r="KNM1" s="24"/>
      <c r="KNN1" s="24"/>
      <c r="KNO1" s="24"/>
      <c r="KNP1" s="24"/>
      <c r="KNQ1" s="24"/>
      <c r="KNR1" s="24"/>
      <c r="KNS1" s="24"/>
      <c r="KNT1" s="24"/>
      <c r="KNU1" s="24"/>
      <c r="KNV1" s="24"/>
      <c r="KNW1" s="24"/>
      <c r="KNX1" s="24"/>
      <c r="KNY1" s="24"/>
      <c r="KNZ1" s="24"/>
      <c r="KOA1" s="24"/>
      <c r="KOB1" s="24"/>
      <c r="KOC1" s="24"/>
      <c r="KOD1" s="24"/>
      <c r="KOE1" s="24"/>
      <c r="KOF1" s="24"/>
      <c r="KOG1" s="24"/>
      <c r="KOH1" s="24"/>
      <c r="KOI1" s="24"/>
      <c r="KOJ1" s="24"/>
      <c r="KOK1" s="24"/>
      <c r="KOL1" s="24"/>
      <c r="KOM1" s="24"/>
      <c r="KON1" s="24"/>
      <c r="KOO1" s="24"/>
      <c r="KOP1" s="24"/>
      <c r="KOQ1" s="24"/>
      <c r="KOR1" s="24"/>
      <c r="KOS1" s="24"/>
      <c r="KOT1" s="24"/>
      <c r="KOU1" s="24"/>
      <c r="KOV1" s="24"/>
      <c r="KOW1" s="24"/>
      <c r="KOX1" s="24"/>
      <c r="KOY1" s="24"/>
      <c r="KOZ1" s="24"/>
      <c r="KPA1" s="24"/>
      <c r="KPB1" s="24"/>
      <c r="KPC1" s="24"/>
      <c r="KPD1" s="24"/>
      <c r="KPE1" s="24"/>
      <c r="KPF1" s="24"/>
      <c r="KPG1" s="24"/>
      <c r="KPH1" s="24"/>
      <c r="KPI1" s="24"/>
      <c r="KPJ1" s="24"/>
      <c r="KPK1" s="24"/>
      <c r="KPL1" s="24"/>
      <c r="KPM1" s="24"/>
      <c r="KPN1" s="24"/>
      <c r="KPO1" s="24"/>
      <c r="KPP1" s="24"/>
      <c r="KPQ1" s="24"/>
      <c r="KPR1" s="24"/>
      <c r="KPS1" s="24"/>
      <c r="KPT1" s="24"/>
      <c r="KPU1" s="24"/>
      <c r="KPV1" s="24"/>
      <c r="KPW1" s="24"/>
      <c r="KPX1" s="24"/>
      <c r="KPY1" s="24"/>
      <c r="KPZ1" s="24"/>
      <c r="KQA1" s="24"/>
      <c r="KQB1" s="24"/>
      <c r="KQC1" s="24"/>
      <c r="KQD1" s="24"/>
      <c r="KQE1" s="24"/>
      <c r="KQF1" s="24"/>
      <c r="KQG1" s="24"/>
      <c r="KQH1" s="24"/>
      <c r="KQI1" s="24"/>
      <c r="KQJ1" s="24"/>
      <c r="KQK1" s="24"/>
      <c r="KQL1" s="24"/>
      <c r="KQM1" s="24"/>
      <c r="KQN1" s="24"/>
      <c r="KQO1" s="24"/>
      <c r="KQP1" s="24"/>
      <c r="KQQ1" s="24"/>
      <c r="KQR1" s="24"/>
      <c r="KQS1" s="24"/>
      <c r="KQT1" s="24"/>
      <c r="KQU1" s="24"/>
      <c r="KQV1" s="24"/>
      <c r="KQW1" s="24"/>
      <c r="KQX1" s="24"/>
      <c r="KQY1" s="24"/>
      <c r="KQZ1" s="24"/>
      <c r="KRA1" s="24"/>
      <c r="KRB1" s="24"/>
      <c r="KRC1" s="24"/>
      <c r="KRD1" s="24"/>
      <c r="KRE1" s="24"/>
      <c r="KRF1" s="24"/>
      <c r="KRG1" s="24"/>
      <c r="KRH1" s="24"/>
      <c r="KRI1" s="24"/>
      <c r="KRJ1" s="24"/>
      <c r="KRK1" s="24"/>
      <c r="KRL1" s="24"/>
      <c r="KRM1" s="24"/>
      <c r="KRN1" s="24"/>
      <c r="KRO1" s="24"/>
      <c r="KRP1" s="24"/>
      <c r="KRQ1" s="24"/>
      <c r="KRR1" s="24"/>
      <c r="KRS1" s="24"/>
      <c r="KRT1" s="24"/>
      <c r="KRU1" s="24"/>
      <c r="KRV1" s="24"/>
      <c r="KRW1" s="24"/>
      <c r="KRX1" s="24"/>
      <c r="KRY1" s="24"/>
      <c r="KRZ1" s="24"/>
      <c r="KSA1" s="24"/>
      <c r="KSB1" s="24"/>
      <c r="KSC1" s="24"/>
      <c r="KSD1" s="24"/>
      <c r="KSE1" s="24"/>
      <c r="KSF1" s="24"/>
      <c r="KSG1" s="24"/>
      <c r="KSH1" s="24"/>
      <c r="KSI1" s="24"/>
      <c r="KSJ1" s="24"/>
      <c r="KSK1" s="24"/>
      <c r="KSL1" s="24"/>
      <c r="KSM1" s="24"/>
      <c r="KSN1" s="24"/>
      <c r="KSO1" s="24"/>
      <c r="KSP1" s="24"/>
      <c r="KSQ1" s="24"/>
      <c r="KSR1" s="24"/>
      <c r="KSS1" s="24"/>
      <c r="KST1" s="24"/>
      <c r="KSU1" s="24"/>
      <c r="KSV1" s="24"/>
      <c r="KSW1" s="24"/>
      <c r="KSX1" s="24"/>
      <c r="KSY1" s="24"/>
      <c r="KSZ1" s="24"/>
      <c r="KTA1" s="24"/>
      <c r="KTB1" s="24"/>
      <c r="KTC1" s="24"/>
      <c r="KTD1" s="24"/>
      <c r="KTE1" s="24"/>
      <c r="KTF1" s="24"/>
      <c r="KTG1" s="24"/>
      <c r="KTH1" s="24"/>
      <c r="KTI1" s="24"/>
      <c r="KTJ1" s="24"/>
      <c r="KTK1" s="24"/>
      <c r="KTL1" s="24"/>
      <c r="KTM1" s="24"/>
      <c r="KTN1" s="24"/>
      <c r="KTO1" s="24"/>
      <c r="KTP1" s="24"/>
      <c r="KTQ1" s="24"/>
      <c r="KTR1" s="24"/>
      <c r="KTS1" s="24"/>
      <c r="KTT1" s="24"/>
      <c r="KTU1" s="24"/>
      <c r="KTV1" s="24"/>
      <c r="KTW1" s="24"/>
      <c r="KTX1" s="24"/>
      <c r="KTY1" s="24"/>
      <c r="KTZ1" s="24"/>
      <c r="KUA1" s="24"/>
      <c r="KUB1" s="24"/>
      <c r="KUC1" s="24"/>
      <c r="KUD1" s="24"/>
      <c r="KUE1" s="24"/>
      <c r="KUF1" s="24"/>
      <c r="KUG1" s="24"/>
      <c r="KUH1" s="24"/>
      <c r="KUI1" s="24"/>
      <c r="KUJ1" s="24"/>
      <c r="KUK1" s="24"/>
      <c r="KUL1" s="24"/>
      <c r="KUM1" s="24"/>
      <c r="KUN1" s="24"/>
      <c r="KUO1" s="24"/>
      <c r="KUP1" s="24"/>
      <c r="KUQ1" s="24"/>
      <c r="KUR1" s="24"/>
      <c r="KUS1" s="24"/>
      <c r="KUT1" s="24"/>
      <c r="KUU1" s="24"/>
      <c r="KUV1" s="24"/>
      <c r="KUW1" s="24"/>
      <c r="KUX1" s="24"/>
      <c r="KUY1" s="24"/>
      <c r="KUZ1" s="24"/>
      <c r="KVA1" s="24"/>
      <c r="KVB1" s="24"/>
      <c r="KVC1" s="24"/>
      <c r="KVD1" s="24"/>
      <c r="KVE1" s="24"/>
      <c r="KVF1" s="24"/>
      <c r="KVG1" s="24"/>
      <c r="KVH1" s="24"/>
      <c r="KVI1" s="24"/>
      <c r="KVJ1" s="24"/>
      <c r="KVK1" s="24"/>
      <c r="KVL1" s="24"/>
      <c r="KVM1" s="24"/>
      <c r="KVN1" s="24"/>
      <c r="KVO1" s="24"/>
      <c r="KVP1" s="24"/>
      <c r="KVQ1" s="24"/>
      <c r="KVR1" s="24"/>
      <c r="KVS1" s="24"/>
      <c r="KVT1" s="24"/>
      <c r="KVU1" s="24"/>
      <c r="KVV1" s="24"/>
      <c r="KVW1" s="24"/>
      <c r="KVX1" s="24"/>
      <c r="KVY1" s="24"/>
      <c r="KVZ1" s="24"/>
      <c r="KWA1" s="24"/>
      <c r="KWB1" s="24"/>
      <c r="KWC1" s="24"/>
      <c r="KWD1" s="24"/>
      <c r="KWE1" s="24"/>
      <c r="KWF1" s="24"/>
      <c r="KWG1" s="24"/>
      <c r="KWH1" s="24"/>
      <c r="KWI1" s="24"/>
      <c r="KWJ1" s="24"/>
      <c r="KWK1" s="24"/>
      <c r="KWL1" s="24"/>
      <c r="KWM1" s="24"/>
      <c r="KWN1" s="24"/>
      <c r="KWO1" s="24"/>
      <c r="KWP1" s="24"/>
      <c r="KWQ1" s="24"/>
      <c r="KWR1" s="24"/>
      <c r="KWS1" s="24"/>
      <c r="KWT1" s="24"/>
      <c r="KWU1" s="24"/>
      <c r="KWV1" s="24"/>
      <c r="KWW1" s="24"/>
      <c r="KWX1" s="24"/>
      <c r="KWY1" s="24"/>
      <c r="KWZ1" s="24"/>
      <c r="KXA1" s="24"/>
      <c r="KXB1" s="24"/>
      <c r="KXC1" s="24"/>
      <c r="KXD1" s="24"/>
      <c r="KXE1" s="24"/>
      <c r="KXF1" s="24"/>
      <c r="KXG1" s="24"/>
      <c r="KXH1" s="24"/>
      <c r="KXI1" s="24"/>
      <c r="KXJ1" s="24"/>
      <c r="KXK1" s="24"/>
      <c r="KXL1" s="24"/>
      <c r="KXM1" s="24"/>
      <c r="KXN1" s="24"/>
      <c r="KXO1" s="24"/>
      <c r="KXP1" s="24"/>
      <c r="KXQ1" s="24"/>
      <c r="KXR1" s="24"/>
      <c r="KXS1" s="24"/>
      <c r="KXT1" s="24"/>
      <c r="KXU1" s="24"/>
      <c r="KXV1" s="24"/>
      <c r="KXW1" s="24"/>
      <c r="KXX1" s="24"/>
      <c r="KXY1" s="24"/>
      <c r="KXZ1" s="24"/>
      <c r="KYA1" s="24"/>
      <c r="KYB1" s="24"/>
      <c r="KYC1" s="24"/>
      <c r="KYD1" s="24"/>
      <c r="KYE1" s="24"/>
      <c r="KYF1" s="24"/>
      <c r="KYG1" s="24"/>
      <c r="KYH1" s="24"/>
      <c r="KYI1" s="24"/>
      <c r="KYJ1" s="24"/>
      <c r="KYK1" s="24"/>
      <c r="KYL1" s="24"/>
      <c r="KYM1" s="24"/>
      <c r="KYN1" s="24"/>
      <c r="KYO1" s="24"/>
      <c r="KYP1" s="24"/>
      <c r="KYQ1" s="24"/>
      <c r="KYR1" s="24"/>
      <c r="KYS1" s="24"/>
      <c r="KYT1" s="24"/>
      <c r="KYU1" s="24"/>
      <c r="KYV1" s="24"/>
      <c r="KYW1" s="24"/>
      <c r="KYX1" s="24"/>
      <c r="KYY1" s="24"/>
      <c r="KYZ1" s="24"/>
      <c r="KZA1" s="24"/>
      <c r="KZB1" s="24"/>
      <c r="KZC1" s="24"/>
      <c r="KZD1" s="24"/>
      <c r="KZE1" s="24"/>
      <c r="KZF1" s="24"/>
      <c r="KZG1" s="24"/>
      <c r="KZH1" s="24"/>
      <c r="KZI1" s="24"/>
      <c r="KZJ1" s="24"/>
      <c r="KZK1" s="24"/>
      <c r="KZL1" s="24"/>
      <c r="KZM1" s="24"/>
      <c r="KZN1" s="24"/>
      <c r="KZO1" s="24"/>
      <c r="KZP1" s="24"/>
      <c r="KZQ1" s="24"/>
      <c r="KZR1" s="24"/>
      <c r="KZS1" s="24"/>
      <c r="KZT1" s="24"/>
      <c r="KZU1" s="24"/>
      <c r="KZV1" s="24"/>
      <c r="KZW1" s="24"/>
      <c r="KZX1" s="24"/>
      <c r="KZY1" s="24"/>
      <c r="KZZ1" s="24"/>
      <c r="LAA1" s="24"/>
      <c r="LAB1" s="24"/>
      <c r="LAC1" s="24"/>
      <c r="LAD1" s="24"/>
      <c r="LAE1" s="24"/>
      <c r="LAF1" s="24"/>
      <c r="LAG1" s="24"/>
      <c r="LAH1" s="24"/>
      <c r="LAI1" s="24"/>
      <c r="LAJ1" s="24"/>
      <c r="LAK1" s="24"/>
      <c r="LAL1" s="24"/>
      <c r="LAM1" s="24"/>
      <c r="LAN1" s="24"/>
      <c r="LAO1" s="24"/>
      <c r="LAP1" s="24"/>
      <c r="LAQ1" s="24"/>
      <c r="LAR1" s="24"/>
      <c r="LAS1" s="24"/>
      <c r="LAT1" s="24"/>
      <c r="LAU1" s="24"/>
      <c r="LAV1" s="24"/>
      <c r="LAW1" s="24"/>
      <c r="LAX1" s="24"/>
      <c r="LAY1" s="24"/>
      <c r="LAZ1" s="24"/>
      <c r="LBA1" s="24"/>
      <c r="LBB1" s="24"/>
      <c r="LBC1" s="24"/>
      <c r="LBD1" s="24"/>
      <c r="LBE1" s="24"/>
      <c r="LBF1" s="24"/>
      <c r="LBG1" s="24"/>
      <c r="LBH1" s="24"/>
      <c r="LBI1" s="24"/>
      <c r="LBJ1" s="24"/>
      <c r="LBK1" s="24"/>
      <c r="LBL1" s="24"/>
      <c r="LBM1" s="24"/>
      <c r="LBN1" s="24"/>
      <c r="LBO1" s="24"/>
      <c r="LBP1" s="24"/>
      <c r="LBQ1" s="24"/>
      <c r="LBR1" s="24"/>
      <c r="LBS1" s="24"/>
      <c r="LBT1" s="24"/>
      <c r="LBU1" s="24"/>
      <c r="LBV1" s="24"/>
      <c r="LBW1" s="24"/>
      <c r="LBX1" s="24"/>
      <c r="LBY1" s="24"/>
      <c r="LBZ1" s="24"/>
      <c r="LCA1" s="24"/>
      <c r="LCB1" s="24"/>
      <c r="LCC1" s="24"/>
      <c r="LCD1" s="24"/>
      <c r="LCE1" s="24"/>
      <c r="LCF1" s="24"/>
      <c r="LCG1" s="24"/>
      <c r="LCH1" s="24"/>
      <c r="LCI1" s="24"/>
      <c r="LCJ1" s="24"/>
      <c r="LCK1" s="24"/>
      <c r="LCL1" s="24"/>
      <c r="LCM1" s="24"/>
      <c r="LCN1" s="24"/>
      <c r="LCO1" s="24"/>
      <c r="LCP1" s="24"/>
      <c r="LCQ1" s="24"/>
      <c r="LCR1" s="24"/>
      <c r="LCS1" s="24"/>
      <c r="LCT1" s="24"/>
      <c r="LCU1" s="24"/>
      <c r="LCV1" s="24"/>
      <c r="LCW1" s="24"/>
      <c r="LCX1" s="24"/>
      <c r="LCY1" s="24"/>
      <c r="LCZ1" s="24"/>
      <c r="LDA1" s="24"/>
      <c r="LDB1" s="24"/>
      <c r="LDC1" s="24"/>
      <c r="LDD1" s="24"/>
      <c r="LDE1" s="24"/>
      <c r="LDF1" s="24"/>
      <c r="LDG1" s="24"/>
      <c r="LDH1" s="24"/>
      <c r="LDI1" s="24"/>
      <c r="LDJ1" s="24"/>
      <c r="LDK1" s="24"/>
      <c r="LDL1" s="24"/>
      <c r="LDM1" s="24"/>
      <c r="LDN1" s="24"/>
      <c r="LDO1" s="24"/>
      <c r="LDP1" s="24"/>
      <c r="LDQ1" s="24"/>
      <c r="LDR1" s="24"/>
      <c r="LDS1" s="24"/>
      <c r="LDT1" s="24"/>
      <c r="LDU1" s="24"/>
      <c r="LDV1" s="24"/>
      <c r="LDW1" s="24"/>
      <c r="LDX1" s="24"/>
      <c r="LDY1" s="24"/>
      <c r="LDZ1" s="24"/>
      <c r="LEA1" s="24"/>
      <c r="LEB1" s="24"/>
      <c r="LEC1" s="24"/>
      <c r="LED1" s="24"/>
      <c r="LEE1" s="24"/>
      <c r="LEF1" s="24"/>
      <c r="LEG1" s="24"/>
      <c r="LEH1" s="24"/>
      <c r="LEI1" s="24"/>
      <c r="LEJ1" s="24"/>
      <c r="LEK1" s="24"/>
      <c r="LEL1" s="24"/>
      <c r="LEM1" s="24"/>
      <c r="LEN1" s="24"/>
      <c r="LEO1" s="24"/>
      <c r="LEP1" s="24"/>
      <c r="LEQ1" s="24"/>
      <c r="LER1" s="24"/>
      <c r="LES1" s="24"/>
      <c r="LET1" s="24"/>
      <c r="LEU1" s="24"/>
      <c r="LEV1" s="24"/>
      <c r="LEW1" s="24"/>
      <c r="LEX1" s="24"/>
      <c r="LEY1" s="24"/>
      <c r="LEZ1" s="24"/>
      <c r="LFA1" s="24"/>
      <c r="LFB1" s="24"/>
      <c r="LFC1" s="24"/>
      <c r="LFD1" s="24"/>
      <c r="LFE1" s="24"/>
      <c r="LFF1" s="24"/>
      <c r="LFG1" s="24"/>
      <c r="LFH1" s="24"/>
      <c r="LFI1" s="24"/>
      <c r="LFJ1" s="24"/>
      <c r="LFK1" s="24"/>
      <c r="LFL1" s="24"/>
      <c r="LFM1" s="24"/>
      <c r="LFN1" s="24"/>
      <c r="LFO1" s="24"/>
      <c r="LFP1" s="24"/>
      <c r="LFQ1" s="24"/>
      <c r="LFR1" s="24"/>
      <c r="LFS1" s="24"/>
      <c r="LFT1" s="24"/>
      <c r="LFU1" s="24"/>
      <c r="LFV1" s="24"/>
      <c r="LFW1" s="24"/>
      <c r="LFX1" s="24"/>
      <c r="LFY1" s="24"/>
      <c r="LFZ1" s="24"/>
      <c r="LGA1" s="24"/>
      <c r="LGB1" s="24"/>
      <c r="LGC1" s="24"/>
      <c r="LGD1" s="24"/>
      <c r="LGE1" s="24"/>
      <c r="LGF1" s="24"/>
      <c r="LGG1" s="24"/>
      <c r="LGH1" s="24"/>
      <c r="LGI1" s="24"/>
      <c r="LGJ1" s="24"/>
      <c r="LGK1" s="24"/>
      <c r="LGL1" s="24"/>
      <c r="LGM1" s="24"/>
      <c r="LGN1" s="24"/>
      <c r="LGO1" s="24"/>
      <c r="LGP1" s="24"/>
      <c r="LGQ1" s="24"/>
      <c r="LGR1" s="24"/>
      <c r="LGS1" s="24"/>
      <c r="LGT1" s="24"/>
      <c r="LGU1" s="24"/>
      <c r="LGV1" s="24"/>
      <c r="LGW1" s="24"/>
      <c r="LGX1" s="24"/>
      <c r="LGY1" s="24"/>
      <c r="LGZ1" s="24"/>
      <c r="LHA1" s="24"/>
      <c r="LHB1" s="24"/>
      <c r="LHC1" s="24"/>
      <c r="LHD1" s="24"/>
      <c r="LHE1" s="24"/>
      <c r="LHF1" s="24"/>
      <c r="LHG1" s="24"/>
      <c r="LHH1" s="24"/>
      <c r="LHI1" s="24"/>
      <c r="LHJ1" s="24"/>
      <c r="LHK1" s="24"/>
      <c r="LHL1" s="24"/>
      <c r="LHM1" s="24"/>
      <c r="LHN1" s="24"/>
      <c r="LHO1" s="24"/>
      <c r="LHP1" s="24"/>
      <c r="LHQ1" s="24"/>
      <c r="LHR1" s="24"/>
      <c r="LHS1" s="24"/>
      <c r="LHT1" s="24"/>
      <c r="LHU1" s="24"/>
      <c r="LHV1" s="24"/>
      <c r="LHW1" s="24"/>
      <c r="LHX1" s="24"/>
      <c r="LHY1" s="24"/>
      <c r="LHZ1" s="24"/>
      <c r="LIA1" s="24"/>
      <c r="LIB1" s="24"/>
      <c r="LIC1" s="24"/>
      <c r="LID1" s="24"/>
      <c r="LIE1" s="24"/>
      <c r="LIF1" s="24"/>
      <c r="LIG1" s="24"/>
      <c r="LIH1" s="24"/>
      <c r="LII1" s="24"/>
      <c r="LIJ1" s="24"/>
      <c r="LIK1" s="24"/>
      <c r="LIL1" s="24"/>
      <c r="LIM1" s="24"/>
      <c r="LIN1" s="24"/>
      <c r="LIO1" s="24"/>
      <c r="LIP1" s="24"/>
      <c r="LIQ1" s="24"/>
      <c r="LIR1" s="24"/>
      <c r="LIS1" s="24"/>
      <c r="LIT1" s="24"/>
      <c r="LIU1" s="24"/>
      <c r="LIV1" s="24"/>
      <c r="LIW1" s="24"/>
      <c r="LIX1" s="24"/>
      <c r="LIY1" s="24"/>
      <c r="LIZ1" s="24"/>
      <c r="LJA1" s="24"/>
      <c r="LJB1" s="24"/>
      <c r="LJC1" s="24"/>
      <c r="LJD1" s="24"/>
      <c r="LJE1" s="24"/>
      <c r="LJF1" s="24"/>
      <c r="LJG1" s="24"/>
      <c r="LJH1" s="24"/>
      <c r="LJI1" s="24"/>
      <c r="LJJ1" s="24"/>
      <c r="LJK1" s="24"/>
      <c r="LJL1" s="24"/>
      <c r="LJM1" s="24"/>
      <c r="LJN1" s="24"/>
      <c r="LJO1" s="24"/>
      <c r="LJP1" s="24"/>
      <c r="LJQ1" s="24"/>
      <c r="LJR1" s="24"/>
      <c r="LJS1" s="24"/>
      <c r="LJT1" s="24"/>
      <c r="LJU1" s="24"/>
      <c r="LJV1" s="24"/>
      <c r="LJW1" s="24"/>
      <c r="LJX1" s="24"/>
      <c r="LJY1" s="24"/>
      <c r="LJZ1" s="24"/>
      <c r="LKA1" s="24"/>
      <c r="LKB1" s="24"/>
      <c r="LKC1" s="24"/>
      <c r="LKD1" s="24"/>
      <c r="LKE1" s="24"/>
      <c r="LKF1" s="24"/>
      <c r="LKG1" s="24"/>
      <c r="LKH1" s="24"/>
      <c r="LKI1" s="24"/>
      <c r="LKJ1" s="24"/>
      <c r="LKK1" s="24"/>
      <c r="LKL1" s="24"/>
      <c r="LKM1" s="24"/>
      <c r="LKN1" s="24"/>
      <c r="LKO1" s="24"/>
      <c r="LKP1" s="24"/>
      <c r="LKQ1" s="24"/>
      <c r="LKR1" s="24"/>
      <c r="LKS1" s="24"/>
      <c r="LKT1" s="24"/>
      <c r="LKU1" s="24"/>
      <c r="LKV1" s="24"/>
      <c r="LKW1" s="24"/>
      <c r="LKX1" s="24"/>
      <c r="LKY1" s="24"/>
      <c r="LKZ1" s="24"/>
      <c r="LLA1" s="24"/>
      <c r="LLB1" s="24"/>
      <c r="LLC1" s="24"/>
      <c r="LLD1" s="24"/>
      <c r="LLE1" s="24"/>
      <c r="LLF1" s="24"/>
      <c r="LLG1" s="24"/>
      <c r="LLH1" s="24"/>
      <c r="LLI1" s="24"/>
      <c r="LLJ1" s="24"/>
      <c r="LLK1" s="24"/>
      <c r="LLL1" s="24"/>
      <c r="LLM1" s="24"/>
      <c r="LLN1" s="24"/>
      <c r="LLO1" s="24"/>
      <c r="LLP1" s="24"/>
      <c r="LLQ1" s="24"/>
      <c r="LLR1" s="24"/>
      <c r="LLS1" s="24"/>
      <c r="LLT1" s="24"/>
      <c r="LLU1" s="24"/>
      <c r="LLV1" s="24"/>
      <c r="LLW1" s="24"/>
      <c r="LLX1" s="24"/>
      <c r="LLY1" s="24"/>
      <c r="LLZ1" s="24"/>
      <c r="LMA1" s="24"/>
      <c r="LMB1" s="24"/>
      <c r="LMC1" s="24"/>
      <c r="LMD1" s="24"/>
      <c r="LME1" s="24"/>
      <c r="LMF1" s="24"/>
      <c r="LMG1" s="24"/>
      <c r="LMH1" s="24"/>
      <c r="LMI1" s="24"/>
      <c r="LMJ1" s="24"/>
      <c r="LMK1" s="24"/>
      <c r="LML1" s="24"/>
      <c r="LMM1" s="24"/>
      <c r="LMN1" s="24"/>
      <c r="LMO1" s="24"/>
      <c r="LMP1" s="24"/>
      <c r="LMQ1" s="24"/>
      <c r="LMR1" s="24"/>
      <c r="LMS1" s="24"/>
      <c r="LMT1" s="24"/>
      <c r="LMU1" s="24"/>
      <c r="LMV1" s="24"/>
      <c r="LMW1" s="24"/>
      <c r="LMX1" s="24"/>
      <c r="LMY1" s="24"/>
      <c r="LMZ1" s="24"/>
      <c r="LNA1" s="24"/>
      <c r="LNB1" s="24"/>
      <c r="LNC1" s="24"/>
      <c r="LND1" s="24"/>
      <c r="LNE1" s="24"/>
      <c r="LNF1" s="24"/>
      <c r="LNG1" s="24"/>
      <c r="LNH1" s="24"/>
      <c r="LNI1" s="24"/>
      <c r="LNJ1" s="24"/>
      <c r="LNK1" s="24"/>
      <c r="LNL1" s="24"/>
      <c r="LNM1" s="24"/>
      <c r="LNN1" s="24"/>
      <c r="LNO1" s="24"/>
      <c r="LNP1" s="24"/>
      <c r="LNQ1" s="24"/>
      <c r="LNR1" s="24"/>
      <c r="LNS1" s="24"/>
      <c r="LNT1" s="24"/>
      <c r="LNU1" s="24"/>
      <c r="LNV1" s="24"/>
      <c r="LNW1" s="24"/>
      <c r="LNX1" s="24"/>
      <c r="LNY1" s="24"/>
      <c r="LNZ1" s="24"/>
      <c r="LOA1" s="24"/>
      <c r="LOB1" s="24"/>
      <c r="LOC1" s="24"/>
      <c r="LOD1" s="24"/>
      <c r="LOE1" s="24"/>
      <c r="LOF1" s="24"/>
      <c r="LOG1" s="24"/>
      <c r="LOH1" s="24"/>
      <c r="LOI1" s="24"/>
      <c r="LOJ1" s="24"/>
      <c r="LOK1" s="24"/>
      <c r="LOL1" s="24"/>
      <c r="LOM1" s="24"/>
      <c r="LON1" s="24"/>
      <c r="LOO1" s="24"/>
      <c r="LOP1" s="24"/>
      <c r="LOQ1" s="24"/>
      <c r="LOR1" s="24"/>
      <c r="LOS1" s="24"/>
      <c r="LOT1" s="24"/>
      <c r="LOU1" s="24"/>
      <c r="LOV1" s="24"/>
      <c r="LOW1" s="24"/>
      <c r="LOX1" s="24"/>
      <c r="LOY1" s="24"/>
      <c r="LOZ1" s="24"/>
      <c r="LPA1" s="24"/>
      <c r="LPB1" s="24"/>
      <c r="LPC1" s="24"/>
      <c r="LPD1" s="24"/>
      <c r="LPE1" s="24"/>
      <c r="LPF1" s="24"/>
      <c r="LPG1" s="24"/>
      <c r="LPH1" s="24"/>
      <c r="LPI1" s="24"/>
      <c r="LPJ1" s="24"/>
      <c r="LPK1" s="24"/>
      <c r="LPL1" s="24"/>
      <c r="LPM1" s="24"/>
      <c r="LPN1" s="24"/>
      <c r="LPO1" s="24"/>
      <c r="LPP1" s="24"/>
      <c r="LPQ1" s="24"/>
      <c r="LPR1" s="24"/>
      <c r="LPS1" s="24"/>
      <c r="LPT1" s="24"/>
      <c r="LPU1" s="24"/>
      <c r="LPV1" s="24"/>
      <c r="LPW1" s="24"/>
      <c r="LPX1" s="24"/>
      <c r="LPY1" s="24"/>
      <c r="LPZ1" s="24"/>
      <c r="LQA1" s="24"/>
      <c r="LQB1" s="24"/>
      <c r="LQC1" s="24"/>
      <c r="LQD1" s="24"/>
      <c r="LQE1" s="24"/>
      <c r="LQF1" s="24"/>
      <c r="LQG1" s="24"/>
      <c r="LQH1" s="24"/>
      <c r="LQI1" s="24"/>
      <c r="LQJ1" s="24"/>
      <c r="LQK1" s="24"/>
      <c r="LQL1" s="24"/>
      <c r="LQM1" s="24"/>
      <c r="LQN1" s="24"/>
      <c r="LQO1" s="24"/>
      <c r="LQP1" s="24"/>
      <c r="LQQ1" s="24"/>
      <c r="LQR1" s="24"/>
      <c r="LQS1" s="24"/>
      <c r="LQT1" s="24"/>
      <c r="LQU1" s="24"/>
      <c r="LQV1" s="24"/>
      <c r="LQW1" s="24"/>
      <c r="LQX1" s="24"/>
      <c r="LQY1" s="24"/>
      <c r="LQZ1" s="24"/>
      <c r="LRA1" s="24"/>
      <c r="LRB1" s="24"/>
      <c r="LRC1" s="24"/>
      <c r="LRD1" s="24"/>
      <c r="LRE1" s="24"/>
      <c r="LRF1" s="24"/>
      <c r="LRG1" s="24"/>
      <c r="LRH1" s="24"/>
      <c r="LRI1" s="24"/>
      <c r="LRJ1" s="24"/>
      <c r="LRK1" s="24"/>
      <c r="LRL1" s="24"/>
      <c r="LRM1" s="24"/>
      <c r="LRN1" s="24"/>
      <c r="LRO1" s="24"/>
      <c r="LRP1" s="24"/>
      <c r="LRQ1" s="24"/>
      <c r="LRR1" s="24"/>
      <c r="LRS1" s="24"/>
      <c r="LRT1" s="24"/>
      <c r="LRU1" s="24"/>
      <c r="LRV1" s="24"/>
      <c r="LRW1" s="24"/>
      <c r="LRX1" s="24"/>
      <c r="LRY1" s="24"/>
      <c r="LRZ1" s="24"/>
      <c r="LSA1" s="24"/>
      <c r="LSB1" s="24"/>
      <c r="LSC1" s="24"/>
      <c r="LSD1" s="24"/>
      <c r="LSE1" s="24"/>
      <c r="LSF1" s="24"/>
      <c r="LSG1" s="24"/>
      <c r="LSH1" s="24"/>
      <c r="LSI1" s="24"/>
      <c r="LSJ1" s="24"/>
      <c r="LSK1" s="24"/>
      <c r="LSL1" s="24"/>
      <c r="LSM1" s="24"/>
      <c r="LSN1" s="24"/>
      <c r="LSO1" s="24"/>
      <c r="LSP1" s="24"/>
      <c r="LSQ1" s="24"/>
      <c r="LSR1" s="24"/>
      <c r="LSS1" s="24"/>
      <c r="LST1" s="24"/>
      <c r="LSU1" s="24"/>
      <c r="LSV1" s="24"/>
      <c r="LSW1" s="24"/>
      <c r="LSX1" s="24"/>
      <c r="LSY1" s="24"/>
      <c r="LSZ1" s="24"/>
      <c r="LTA1" s="24"/>
      <c r="LTB1" s="24"/>
      <c r="LTC1" s="24"/>
      <c r="LTD1" s="24"/>
      <c r="LTE1" s="24"/>
      <c r="LTF1" s="24"/>
      <c r="LTG1" s="24"/>
      <c r="LTH1" s="24"/>
      <c r="LTI1" s="24"/>
      <c r="LTJ1" s="24"/>
      <c r="LTK1" s="24"/>
      <c r="LTL1" s="24"/>
      <c r="LTM1" s="24"/>
      <c r="LTN1" s="24"/>
      <c r="LTO1" s="24"/>
      <c r="LTP1" s="24"/>
      <c r="LTQ1" s="24"/>
      <c r="LTR1" s="24"/>
      <c r="LTS1" s="24"/>
      <c r="LTT1" s="24"/>
      <c r="LTU1" s="24"/>
      <c r="LTV1" s="24"/>
      <c r="LTW1" s="24"/>
      <c r="LTX1" s="24"/>
      <c r="LTY1" s="24"/>
      <c r="LTZ1" s="24"/>
      <c r="LUA1" s="24"/>
      <c r="LUB1" s="24"/>
      <c r="LUC1" s="24"/>
      <c r="LUD1" s="24"/>
      <c r="LUE1" s="24"/>
      <c r="LUF1" s="24"/>
      <c r="LUG1" s="24"/>
      <c r="LUH1" s="24"/>
      <c r="LUI1" s="24"/>
      <c r="LUJ1" s="24"/>
      <c r="LUK1" s="24"/>
      <c r="LUL1" s="24"/>
      <c r="LUM1" s="24"/>
      <c r="LUN1" s="24"/>
      <c r="LUO1" s="24"/>
      <c r="LUP1" s="24"/>
      <c r="LUQ1" s="24"/>
      <c r="LUR1" s="24"/>
      <c r="LUS1" s="24"/>
      <c r="LUT1" s="24"/>
      <c r="LUU1" s="24"/>
      <c r="LUV1" s="24"/>
      <c r="LUW1" s="24"/>
      <c r="LUX1" s="24"/>
      <c r="LUY1" s="24"/>
      <c r="LUZ1" s="24"/>
      <c r="LVA1" s="24"/>
      <c r="LVB1" s="24"/>
      <c r="LVC1" s="24"/>
      <c r="LVD1" s="24"/>
      <c r="LVE1" s="24"/>
      <c r="LVF1" s="24"/>
      <c r="LVG1" s="24"/>
      <c r="LVH1" s="24"/>
      <c r="LVI1" s="24"/>
      <c r="LVJ1" s="24"/>
      <c r="LVK1" s="24"/>
      <c r="LVL1" s="24"/>
      <c r="LVM1" s="24"/>
      <c r="LVN1" s="24"/>
      <c r="LVO1" s="24"/>
      <c r="LVP1" s="24"/>
      <c r="LVQ1" s="24"/>
      <c r="LVR1" s="24"/>
      <c r="LVS1" s="24"/>
      <c r="LVT1" s="24"/>
      <c r="LVU1" s="24"/>
      <c r="LVV1" s="24"/>
      <c r="LVW1" s="24"/>
      <c r="LVX1" s="24"/>
      <c r="LVY1" s="24"/>
      <c r="LVZ1" s="24"/>
      <c r="LWA1" s="24"/>
      <c r="LWB1" s="24"/>
      <c r="LWC1" s="24"/>
      <c r="LWD1" s="24"/>
      <c r="LWE1" s="24"/>
      <c r="LWF1" s="24"/>
      <c r="LWG1" s="24"/>
      <c r="LWH1" s="24"/>
      <c r="LWI1" s="24"/>
      <c r="LWJ1" s="24"/>
      <c r="LWK1" s="24"/>
      <c r="LWL1" s="24"/>
      <c r="LWM1" s="24"/>
      <c r="LWN1" s="24"/>
      <c r="LWO1" s="24"/>
      <c r="LWP1" s="24"/>
      <c r="LWQ1" s="24"/>
      <c r="LWR1" s="24"/>
      <c r="LWS1" s="24"/>
      <c r="LWT1" s="24"/>
      <c r="LWU1" s="24"/>
      <c r="LWV1" s="24"/>
      <c r="LWW1" s="24"/>
      <c r="LWX1" s="24"/>
      <c r="LWY1" s="24"/>
      <c r="LWZ1" s="24"/>
      <c r="LXA1" s="24"/>
      <c r="LXB1" s="24"/>
      <c r="LXC1" s="24"/>
      <c r="LXD1" s="24"/>
      <c r="LXE1" s="24"/>
      <c r="LXF1" s="24"/>
      <c r="LXG1" s="24"/>
      <c r="LXH1" s="24"/>
      <c r="LXI1" s="24"/>
      <c r="LXJ1" s="24"/>
      <c r="LXK1" s="24"/>
      <c r="LXL1" s="24"/>
      <c r="LXM1" s="24"/>
      <c r="LXN1" s="24"/>
      <c r="LXO1" s="24"/>
      <c r="LXP1" s="24"/>
      <c r="LXQ1" s="24"/>
      <c r="LXR1" s="24"/>
      <c r="LXS1" s="24"/>
      <c r="LXT1" s="24"/>
      <c r="LXU1" s="24"/>
      <c r="LXV1" s="24"/>
      <c r="LXW1" s="24"/>
      <c r="LXX1" s="24"/>
      <c r="LXY1" s="24"/>
      <c r="LXZ1" s="24"/>
      <c r="LYA1" s="24"/>
      <c r="LYB1" s="24"/>
      <c r="LYC1" s="24"/>
      <c r="LYD1" s="24"/>
      <c r="LYE1" s="24"/>
      <c r="LYF1" s="24"/>
      <c r="LYG1" s="24"/>
      <c r="LYH1" s="24"/>
      <c r="LYI1" s="24"/>
      <c r="LYJ1" s="24"/>
      <c r="LYK1" s="24"/>
      <c r="LYL1" s="24"/>
      <c r="LYM1" s="24"/>
      <c r="LYN1" s="24"/>
      <c r="LYO1" s="24"/>
      <c r="LYP1" s="24"/>
      <c r="LYQ1" s="24"/>
      <c r="LYR1" s="24"/>
      <c r="LYS1" s="24"/>
      <c r="LYT1" s="24"/>
      <c r="LYU1" s="24"/>
      <c r="LYV1" s="24"/>
      <c r="LYW1" s="24"/>
      <c r="LYX1" s="24"/>
      <c r="LYY1" s="24"/>
      <c r="LYZ1" s="24"/>
      <c r="LZA1" s="24"/>
      <c r="LZB1" s="24"/>
      <c r="LZC1" s="24"/>
      <c r="LZD1" s="24"/>
      <c r="LZE1" s="24"/>
      <c r="LZF1" s="24"/>
      <c r="LZG1" s="24"/>
      <c r="LZH1" s="24"/>
      <c r="LZI1" s="24"/>
      <c r="LZJ1" s="24"/>
      <c r="LZK1" s="24"/>
      <c r="LZL1" s="24"/>
      <c r="LZM1" s="24"/>
      <c r="LZN1" s="24"/>
      <c r="LZO1" s="24"/>
      <c r="LZP1" s="24"/>
      <c r="LZQ1" s="24"/>
      <c r="LZR1" s="24"/>
      <c r="LZS1" s="24"/>
      <c r="LZT1" s="24"/>
      <c r="LZU1" s="24"/>
      <c r="LZV1" s="24"/>
      <c r="LZW1" s="24"/>
      <c r="LZX1" s="24"/>
      <c r="LZY1" s="24"/>
      <c r="LZZ1" s="24"/>
      <c r="MAA1" s="24"/>
      <c r="MAB1" s="24"/>
      <c r="MAC1" s="24"/>
      <c r="MAD1" s="24"/>
      <c r="MAE1" s="24"/>
      <c r="MAF1" s="24"/>
      <c r="MAG1" s="24"/>
      <c r="MAH1" s="24"/>
      <c r="MAI1" s="24"/>
      <c r="MAJ1" s="24"/>
      <c r="MAK1" s="24"/>
      <c r="MAL1" s="24"/>
      <c r="MAM1" s="24"/>
      <c r="MAN1" s="24"/>
      <c r="MAO1" s="24"/>
      <c r="MAP1" s="24"/>
      <c r="MAQ1" s="24"/>
      <c r="MAR1" s="24"/>
      <c r="MAS1" s="24"/>
      <c r="MAT1" s="24"/>
      <c r="MAU1" s="24"/>
      <c r="MAV1" s="24"/>
      <c r="MAW1" s="24"/>
      <c r="MAX1" s="24"/>
      <c r="MAY1" s="24"/>
      <c r="MAZ1" s="24"/>
      <c r="MBA1" s="24"/>
      <c r="MBB1" s="24"/>
      <c r="MBC1" s="24"/>
      <c r="MBD1" s="24"/>
      <c r="MBE1" s="24"/>
      <c r="MBF1" s="24"/>
      <c r="MBG1" s="24"/>
      <c r="MBH1" s="24"/>
      <c r="MBI1" s="24"/>
      <c r="MBJ1" s="24"/>
      <c r="MBK1" s="24"/>
      <c r="MBL1" s="24"/>
      <c r="MBM1" s="24"/>
      <c r="MBN1" s="24"/>
      <c r="MBO1" s="24"/>
      <c r="MBP1" s="24"/>
      <c r="MBQ1" s="24"/>
      <c r="MBR1" s="24"/>
      <c r="MBS1" s="24"/>
      <c r="MBT1" s="24"/>
      <c r="MBU1" s="24"/>
      <c r="MBV1" s="24"/>
      <c r="MBW1" s="24"/>
      <c r="MBX1" s="24"/>
      <c r="MBY1" s="24"/>
      <c r="MBZ1" s="24"/>
      <c r="MCA1" s="24"/>
      <c r="MCB1" s="24"/>
      <c r="MCC1" s="24"/>
      <c r="MCD1" s="24"/>
      <c r="MCE1" s="24"/>
      <c r="MCF1" s="24"/>
      <c r="MCG1" s="24"/>
      <c r="MCH1" s="24"/>
      <c r="MCI1" s="24"/>
      <c r="MCJ1" s="24"/>
      <c r="MCK1" s="24"/>
      <c r="MCL1" s="24"/>
      <c r="MCM1" s="24"/>
      <c r="MCN1" s="24"/>
      <c r="MCO1" s="24"/>
      <c r="MCP1" s="24"/>
      <c r="MCQ1" s="24"/>
      <c r="MCR1" s="24"/>
      <c r="MCS1" s="24"/>
      <c r="MCT1" s="24"/>
      <c r="MCU1" s="24"/>
      <c r="MCV1" s="24"/>
      <c r="MCW1" s="24"/>
      <c r="MCX1" s="24"/>
      <c r="MCY1" s="24"/>
      <c r="MCZ1" s="24"/>
      <c r="MDA1" s="24"/>
      <c r="MDB1" s="24"/>
      <c r="MDC1" s="24"/>
      <c r="MDD1" s="24"/>
      <c r="MDE1" s="24"/>
      <c r="MDF1" s="24"/>
      <c r="MDG1" s="24"/>
      <c r="MDH1" s="24"/>
      <c r="MDI1" s="24"/>
      <c r="MDJ1" s="24"/>
      <c r="MDK1" s="24"/>
      <c r="MDL1" s="24"/>
      <c r="MDM1" s="24"/>
      <c r="MDN1" s="24"/>
      <c r="MDO1" s="24"/>
      <c r="MDP1" s="24"/>
      <c r="MDQ1" s="24"/>
      <c r="MDR1" s="24"/>
      <c r="MDS1" s="24"/>
      <c r="MDT1" s="24"/>
      <c r="MDU1" s="24"/>
      <c r="MDV1" s="24"/>
      <c r="MDW1" s="24"/>
      <c r="MDX1" s="24"/>
      <c r="MDY1" s="24"/>
      <c r="MDZ1" s="24"/>
      <c r="MEA1" s="24"/>
      <c r="MEB1" s="24"/>
      <c r="MEC1" s="24"/>
      <c r="MED1" s="24"/>
      <c r="MEE1" s="24"/>
      <c r="MEF1" s="24"/>
      <c r="MEG1" s="24"/>
      <c r="MEH1" s="24"/>
      <c r="MEI1" s="24"/>
      <c r="MEJ1" s="24"/>
      <c r="MEK1" s="24"/>
      <c r="MEL1" s="24"/>
      <c r="MEM1" s="24"/>
      <c r="MEN1" s="24"/>
      <c r="MEO1" s="24"/>
      <c r="MEP1" s="24"/>
      <c r="MEQ1" s="24"/>
      <c r="MER1" s="24"/>
      <c r="MES1" s="24"/>
      <c r="MET1" s="24"/>
      <c r="MEU1" s="24"/>
      <c r="MEV1" s="24"/>
      <c r="MEW1" s="24"/>
      <c r="MEX1" s="24"/>
      <c r="MEY1" s="24"/>
      <c r="MEZ1" s="24"/>
      <c r="MFA1" s="24"/>
      <c r="MFB1" s="24"/>
      <c r="MFC1" s="24"/>
      <c r="MFD1" s="24"/>
      <c r="MFE1" s="24"/>
      <c r="MFF1" s="24"/>
      <c r="MFG1" s="24"/>
      <c r="MFH1" s="24"/>
      <c r="MFI1" s="24"/>
      <c r="MFJ1" s="24"/>
      <c r="MFK1" s="24"/>
      <c r="MFL1" s="24"/>
      <c r="MFM1" s="24"/>
      <c r="MFN1" s="24"/>
      <c r="MFO1" s="24"/>
      <c r="MFP1" s="24"/>
      <c r="MFQ1" s="24"/>
      <c r="MFR1" s="24"/>
      <c r="MFS1" s="24"/>
      <c r="MFT1" s="24"/>
      <c r="MFU1" s="24"/>
      <c r="MFV1" s="24"/>
      <c r="MFW1" s="24"/>
      <c r="MFX1" s="24"/>
      <c r="MFY1" s="24"/>
      <c r="MFZ1" s="24"/>
      <c r="MGA1" s="24"/>
      <c r="MGB1" s="24"/>
      <c r="MGC1" s="24"/>
      <c r="MGD1" s="24"/>
      <c r="MGE1" s="24"/>
      <c r="MGF1" s="24"/>
      <c r="MGG1" s="24"/>
      <c r="MGH1" s="24"/>
      <c r="MGI1" s="24"/>
      <c r="MGJ1" s="24"/>
      <c r="MGK1" s="24"/>
      <c r="MGL1" s="24"/>
      <c r="MGM1" s="24"/>
      <c r="MGN1" s="24"/>
      <c r="MGO1" s="24"/>
      <c r="MGP1" s="24"/>
      <c r="MGQ1" s="24"/>
      <c r="MGR1" s="24"/>
      <c r="MGS1" s="24"/>
      <c r="MGT1" s="24"/>
      <c r="MGU1" s="24"/>
      <c r="MGV1" s="24"/>
      <c r="MGW1" s="24"/>
      <c r="MGX1" s="24"/>
      <c r="MGY1" s="24"/>
      <c r="MGZ1" s="24"/>
      <c r="MHA1" s="24"/>
      <c r="MHB1" s="24"/>
      <c r="MHC1" s="24"/>
      <c r="MHD1" s="24"/>
      <c r="MHE1" s="24"/>
      <c r="MHF1" s="24"/>
      <c r="MHG1" s="24"/>
      <c r="MHH1" s="24"/>
      <c r="MHI1" s="24"/>
      <c r="MHJ1" s="24"/>
      <c r="MHK1" s="24"/>
      <c r="MHL1" s="24"/>
      <c r="MHM1" s="24"/>
      <c r="MHN1" s="24"/>
      <c r="MHO1" s="24"/>
      <c r="MHP1" s="24"/>
      <c r="MHQ1" s="24"/>
      <c r="MHR1" s="24"/>
      <c r="MHS1" s="24"/>
      <c r="MHT1" s="24"/>
      <c r="MHU1" s="24"/>
      <c r="MHV1" s="24"/>
      <c r="MHW1" s="24"/>
      <c r="MHX1" s="24"/>
      <c r="MHY1" s="24"/>
      <c r="MHZ1" s="24"/>
      <c r="MIA1" s="24"/>
      <c r="MIB1" s="24"/>
      <c r="MIC1" s="24"/>
      <c r="MID1" s="24"/>
      <c r="MIE1" s="24"/>
      <c r="MIF1" s="24"/>
      <c r="MIG1" s="24"/>
      <c r="MIH1" s="24"/>
      <c r="MII1" s="24"/>
      <c r="MIJ1" s="24"/>
      <c r="MIK1" s="24"/>
      <c r="MIL1" s="24"/>
      <c r="MIM1" s="24"/>
      <c r="MIN1" s="24"/>
      <c r="MIO1" s="24"/>
      <c r="MIP1" s="24"/>
      <c r="MIQ1" s="24"/>
      <c r="MIR1" s="24"/>
      <c r="MIS1" s="24"/>
      <c r="MIT1" s="24"/>
      <c r="MIU1" s="24"/>
      <c r="MIV1" s="24"/>
      <c r="MIW1" s="24"/>
      <c r="MIX1" s="24"/>
      <c r="MIY1" s="24"/>
      <c r="MIZ1" s="24"/>
      <c r="MJA1" s="24"/>
      <c r="MJB1" s="24"/>
      <c r="MJC1" s="24"/>
      <c r="MJD1" s="24"/>
      <c r="MJE1" s="24"/>
      <c r="MJF1" s="24"/>
      <c r="MJG1" s="24"/>
      <c r="MJH1" s="24"/>
      <c r="MJI1" s="24"/>
      <c r="MJJ1" s="24"/>
      <c r="MJK1" s="24"/>
      <c r="MJL1" s="24"/>
      <c r="MJM1" s="24"/>
      <c r="MJN1" s="24"/>
      <c r="MJO1" s="24"/>
      <c r="MJP1" s="24"/>
      <c r="MJQ1" s="24"/>
      <c r="MJR1" s="24"/>
      <c r="MJS1" s="24"/>
      <c r="MJT1" s="24"/>
      <c r="MJU1" s="24"/>
      <c r="MJV1" s="24"/>
      <c r="MJW1" s="24"/>
      <c r="MJX1" s="24"/>
      <c r="MJY1" s="24"/>
      <c r="MJZ1" s="24"/>
      <c r="MKA1" s="24"/>
      <c r="MKB1" s="24"/>
      <c r="MKC1" s="24"/>
      <c r="MKD1" s="24"/>
      <c r="MKE1" s="24"/>
      <c r="MKF1" s="24"/>
      <c r="MKG1" s="24"/>
      <c r="MKH1" s="24"/>
      <c r="MKI1" s="24"/>
      <c r="MKJ1" s="24"/>
      <c r="MKK1" s="24"/>
      <c r="MKL1" s="24"/>
      <c r="MKM1" s="24"/>
      <c r="MKN1" s="24"/>
      <c r="MKO1" s="24"/>
      <c r="MKP1" s="24"/>
      <c r="MKQ1" s="24"/>
      <c r="MKR1" s="24"/>
      <c r="MKS1" s="24"/>
      <c r="MKT1" s="24"/>
      <c r="MKU1" s="24"/>
      <c r="MKV1" s="24"/>
      <c r="MKW1" s="24"/>
      <c r="MKX1" s="24"/>
      <c r="MKY1" s="24"/>
      <c r="MKZ1" s="24"/>
      <c r="MLA1" s="24"/>
      <c r="MLB1" s="24"/>
      <c r="MLC1" s="24"/>
      <c r="MLD1" s="24"/>
      <c r="MLE1" s="24"/>
      <c r="MLF1" s="24"/>
      <c r="MLG1" s="24"/>
      <c r="MLH1" s="24"/>
      <c r="MLI1" s="24"/>
      <c r="MLJ1" s="24"/>
      <c r="MLK1" s="24"/>
      <c r="MLL1" s="24"/>
      <c r="MLM1" s="24"/>
      <c r="MLN1" s="24"/>
      <c r="MLO1" s="24"/>
      <c r="MLP1" s="24"/>
      <c r="MLQ1" s="24"/>
      <c r="MLR1" s="24"/>
      <c r="MLS1" s="24"/>
      <c r="MLT1" s="24"/>
      <c r="MLU1" s="24"/>
      <c r="MLV1" s="24"/>
      <c r="MLW1" s="24"/>
      <c r="MLX1" s="24"/>
      <c r="MLY1" s="24"/>
      <c r="MLZ1" s="24"/>
      <c r="MMA1" s="24"/>
      <c r="MMB1" s="24"/>
      <c r="MMC1" s="24"/>
      <c r="MMD1" s="24"/>
      <c r="MME1" s="24"/>
      <c r="MMF1" s="24"/>
      <c r="MMG1" s="24"/>
      <c r="MMH1" s="24"/>
      <c r="MMI1" s="24"/>
      <c r="MMJ1" s="24"/>
      <c r="MMK1" s="24"/>
      <c r="MML1" s="24"/>
      <c r="MMM1" s="24"/>
      <c r="MMN1" s="24"/>
      <c r="MMO1" s="24"/>
      <c r="MMP1" s="24"/>
      <c r="MMQ1" s="24"/>
      <c r="MMR1" s="24"/>
      <c r="MMS1" s="24"/>
      <c r="MMT1" s="24"/>
      <c r="MMU1" s="24"/>
      <c r="MMV1" s="24"/>
      <c r="MMW1" s="24"/>
      <c r="MMX1" s="24"/>
      <c r="MMY1" s="24"/>
      <c r="MMZ1" s="24"/>
      <c r="MNA1" s="24"/>
      <c r="MNB1" s="24"/>
      <c r="MNC1" s="24"/>
      <c r="MND1" s="24"/>
      <c r="MNE1" s="24"/>
      <c r="MNF1" s="24"/>
      <c r="MNG1" s="24"/>
      <c r="MNH1" s="24"/>
      <c r="MNI1" s="24"/>
      <c r="MNJ1" s="24"/>
      <c r="MNK1" s="24"/>
      <c r="MNL1" s="24"/>
      <c r="MNM1" s="24"/>
      <c r="MNN1" s="24"/>
      <c r="MNO1" s="24"/>
      <c r="MNP1" s="24"/>
      <c r="MNQ1" s="24"/>
      <c r="MNR1" s="24"/>
      <c r="MNS1" s="24"/>
      <c r="MNT1" s="24"/>
      <c r="MNU1" s="24"/>
      <c r="MNV1" s="24"/>
      <c r="MNW1" s="24"/>
      <c r="MNX1" s="24"/>
      <c r="MNY1" s="24"/>
      <c r="MNZ1" s="24"/>
      <c r="MOA1" s="24"/>
      <c r="MOB1" s="24"/>
      <c r="MOC1" s="24"/>
      <c r="MOD1" s="24"/>
      <c r="MOE1" s="24"/>
      <c r="MOF1" s="24"/>
      <c r="MOG1" s="24"/>
      <c r="MOH1" s="24"/>
      <c r="MOI1" s="24"/>
      <c r="MOJ1" s="24"/>
      <c r="MOK1" s="24"/>
      <c r="MOL1" s="24"/>
      <c r="MOM1" s="24"/>
      <c r="MON1" s="24"/>
      <c r="MOO1" s="24"/>
      <c r="MOP1" s="24"/>
      <c r="MOQ1" s="24"/>
      <c r="MOR1" s="24"/>
      <c r="MOS1" s="24"/>
      <c r="MOT1" s="24"/>
      <c r="MOU1" s="24"/>
      <c r="MOV1" s="24"/>
      <c r="MOW1" s="24"/>
      <c r="MOX1" s="24"/>
      <c r="MOY1" s="24"/>
      <c r="MOZ1" s="24"/>
      <c r="MPA1" s="24"/>
      <c r="MPB1" s="24"/>
      <c r="MPC1" s="24"/>
      <c r="MPD1" s="24"/>
      <c r="MPE1" s="24"/>
      <c r="MPF1" s="24"/>
      <c r="MPG1" s="24"/>
      <c r="MPH1" s="24"/>
      <c r="MPI1" s="24"/>
      <c r="MPJ1" s="24"/>
      <c r="MPK1" s="24"/>
      <c r="MPL1" s="24"/>
      <c r="MPM1" s="24"/>
      <c r="MPN1" s="24"/>
      <c r="MPO1" s="24"/>
      <c r="MPP1" s="24"/>
      <c r="MPQ1" s="24"/>
      <c r="MPR1" s="24"/>
      <c r="MPS1" s="24"/>
      <c r="MPT1" s="24"/>
      <c r="MPU1" s="24"/>
      <c r="MPV1" s="24"/>
      <c r="MPW1" s="24"/>
      <c r="MPX1" s="24"/>
      <c r="MPY1" s="24"/>
      <c r="MPZ1" s="24"/>
      <c r="MQA1" s="24"/>
      <c r="MQB1" s="24"/>
      <c r="MQC1" s="24"/>
      <c r="MQD1" s="24"/>
      <c r="MQE1" s="24"/>
      <c r="MQF1" s="24"/>
      <c r="MQG1" s="24"/>
      <c r="MQH1" s="24"/>
      <c r="MQI1" s="24"/>
      <c r="MQJ1" s="24"/>
      <c r="MQK1" s="24"/>
      <c r="MQL1" s="24"/>
      <c r="MQM1" s="24"/>
      <c r="MQN1" s="24"/>
      <c r="MQO1" s="24"/>
      <c r="MQP1" s="24"/>
      <c r="MQQ1" s="24"/>
      <c r="MQR1" s="24"/>
      <c r="MQS1" s="24"/>
      <c r="MQT1" s="24"/>
      <c r="MQU1" s="24"/>
      <c r="MQV1" s="24"/>
      <c r="MQW1" s="24"/>
      <c r="MQX1" s="24"/>
      <c r="MQY1" s="24"/>
      <c r="MQZ1" s="24"/>
      <c r="MRA1" s="24"/>
      <c r="MRB1" s="24"/>
      <c r="MRC1" s="24"/>
      <c r="MRD1" s="24"/>
      <c r="MRE1" s="24"/>
      <c r="MRF1" s="24"/>
      <c r="MRG1" s="24"/>
      <c r="MRH1" s="24"/>
      <c r="MRI1" s="24"/>
      <c r="MRJ1" s="24"/>
      <c r="MRK1" s="24"/>
      <c r="MRL1" s="24"/>
      <c r="MRM1" s="24"/>
      <c r="MRN1" s="24"/>
      <c r="MRO1" s="24"/>
      <c r="MRP1" s="24"/>
      <c r="MRQ1" s="24"/>
      <c r="MRR1" s="24"/>
      <c r="MRS1" s="24"/>
      <c r="MRT1" s="24"/>
      <c r="MRU1" s="24"/>
      <c r="MRV1" s="24"/>
      <c r="MRW1" s="24"/>
      <c r="MRX1" s="24"/>
      <c r="MRY1" s="24"/>
      <c r="MRZ1" s="24"/>
      <c r="MSA1" s="24"/>
      <c r="MSB1" s="24"/>
      <c r="MSC1" s="24"/>
      <c r="MSD1" s="24"/>
      <c r="MSE1" s="24"/>
      <c r="MSF1" s="24"/>
      <c r="MSG1" s="24"/>
      <c r="MSH1" s="24"/>
      <c r="MSI1" s="24"/>
      <c r="MSJ1" s="24"/>
      <c r="MSK1" s="24"/>
      <c r="MSL1" s="24"/>
      <c r="MSM1" s="24"/>
      <c r="MSN1" s="24"/>
      <c r="MSO1" s="24"/>
      <c r="MSP1" s="24"/>
      <c r="MSQ1" s="24"/>
      <c r="MSR1" s="24"/>
      <c r="MSS1" s="24"/>
      <c r="MST1" s="24"/>
      <c r="MSU1" s="24"/>
      <c r="MSV1" s="24"/>
      <c r="MSW1" s="24"/>
      <c r="MSX1" s="24"/>
      <c r="MSY1" s="24"/>
      <c r="MSZ1" s="24"/>
      <c r="MTA1" s="24"/>
      <c r="MTB1" s="24"/>
      <c r="MTC1" s="24"/>
      <c r="MTD1" s="24"/>
      <c r="MTE1" s="24"/>
      <c r="MTF1" s="24"/>
      <c r="MTG1" s="24"/>
      <c r="MTH1" s="24"/>
      <c r="MTI1" s="24"/>
      <c r="MTJ1" s="24"/>
      <c r="MTK1" s="24"/>
      <c r="MTL1" s="24"/>
      <c r="MTM1" s="24"/>
      <c r="MTN1" s="24"/>
      <c r="MTO1" s="24"/>
      <c r="MTP1" s="24"/>
      <c r="MTQ1" s="24"/>
      <c r="MTR1" s="24"/>
      <c r="MTS1" s="24"/>
      <c r="MTT1" s="24"/>
      <c r="MTU1" s="24"/>
      <c r="MTV1" s="24"/>
      <c r="MTW1" s="24"/>
      <c r="MTX1" s="24"/>
      <c r="MTY1" s="24"/>
      <c r="MTZ1" s="24"/>
      <c r="MUA1" s="24"/>
      <c r="MUB1" s="24"/>
      <c r="MUC1" s="24"/>
      <c r="MUD1" s="24"/>
      <c r="MUE1" s="24"/>
      <c r="MUF1" s="24"/>
      <c r="MUG1" s="24"/>
      <c r="MUH1" s="24"/>
      <c r="MUI1" s="24"/>
      <c r="MUJ1" s="24"/>
      <c r="MUK1" s="24"/>
      <c r="MUL1" s="24"/>
      <c r="MUM1" s="24"/>
      <c r="MUN1" s="24"/>
      <c r="MUO1" s="24"/>
      <c r="MUP1" s="24"/>
      <c r="MUQ1" s="24"/>
      <c r="MUR1" s="24"/>
      <c r="MUS1" s="24"/>
      <c r="MUT1" s="24"/>
      <c r="MUU1" s="24"/>
      <c r="MUV1" s="24"/>
      <c r="MUW1" s="24"/>
      <c r="MUX1" s="24"/>
      <c r="MUY1" s="24"/>
      <c r="MUZ1" s="24"/>
      <c r="MVA1" s="24"/>
      <c r="MVB1" s="24"/>
      <c r="MVC1" s="24"/>
      <c r="MVD1" s="24"/>
      <c r="MVE1" s="24"/>
      <c r="MVF1" s="24"/>
      <c r="MVG1" s="24"/>
      <c r="MVH1" s="24"/>
      <c r="MVI1" s="24"/>
      <c r="MVJ1" s="24"/>
      <c r="MVK1" s="24"/>
      <c r="MVL1" s="24"/>
      <c r="MVM1" s="24"/>
      <c r="MVN1" s="24"/>
      <c r="MVO1" s="24"/>
      <c r="MVP1" s="24"/>
      <c r="MVQ1" s="24"/>
      <c r="MVR1" s="24"/>
      <c r="MVS1" s="24"/>
      <c r="MVT1" s="24"/>
      <c r="MVU1" s="24"/>
      <c r="MVV1" s="24"/>
      <c r="MVW1" s="24"/>
      <c r="MVX1" s="24"/>
      <c r="MVY1" s="24"/>
      <c r="MVZ1" s="24"/>
      <c r="MWA1" s="24"/>
      <c r="MWB1" s="24"/>
      <c r="MWC1" s="24"/>
      <c r="MWD1" s="24"/>
      <c r="MWE1" s="24"/>
      <c r="MWF1" s="24"/>
      <c r="MWG1" s="24"/>
      <c r="MWH1" s="24"/>
      <c r="MWI1" s="24"/>
      <c r="MWJ1" s="24"/>
      <c r="MWK1" s="24"/>
      <c r="MWL1" s="24"/>
      <c r="MWM1" s="24"/>
      <c r="MWN1" s="24"/>
      <c r="MWO1" s="24"/>
      <c r="MWP1" s="24"/>
      <c r="MWQ1" s="24"/>
      <c r="MWR1" s="24"/>
      <c r="MWS1" s="24"/>
      <c r="MWT1" s="24"/>
      <c r="MWU1" s="24"/>
      <c r="MWV1" s="24"/>
      <c r="MWW1" s="24"/>
      <c r="MWX1" s="24"/>
      <c r="MWY1" s="24"/>
      <c r="MWZ1" s="24"/>
      <c r="MXA1" s="24"/>
      <c r="MXB1" s="24"/>
      <c r="MXC1" s="24"/>
      <c r="MXD1" s="24"/>
      <c r="MXE1" s="24"/>
      <c r="MXF1" s="24"/>
      <c r="MXG1" s="24"/>
      <c r="MXH1" s="24"/>
      <c r="MXI1" s="24"/>
      <c r="MXJ1" s="24"/>
      <c r="MXK1" s="24"/>
      <c r="MXL1" s="24"/>
      <c r="MXM1" s="24"/>
      <c r="MXN1" s="24"/>
      <c r="MXO1" s="24"/>
      <c r="MXP1" s="24"/>
      <c r="MXQ1" s="24"/>
      <c r="MXR1" s="24"/>
      <c r="MXS1" s="24"/>
      <c r="MXT1" s="24"/>
      <c r="MXU1" s="24"/>
      <c r="MXV1" s="24"/>
      <c r="MXW1" s="24"/>
      <c r="MXX1" s="24"/>
      <c r="MXY1" s="24"/>
      <c r="MXZ1" s="24"/>
      <c r="MYA1" s="24"/>
      <c r="MYB1" s="24"/>
      <c r="MYC1" s="24"/>
      <c r="MYD1" s="24"/>
      <c r="MYE1" s="24"/>
      <c r="MYF1" s="24"/>
      <c r="MYG1" s="24"/>
      <c r="MYH1" s="24"/>
      <c r="MYI1" s="24"/>
      <c r="MYJ1" s="24"/>
      <c r="MYK1" s="24"/>
      <c r="MYL1" s="24"/>
      <c r="MYM1" s="24"/>
      <c r="MYN1" s="24"/>
      <c r="MYO1" s="24"/>
      <c r="MYP1" s="24"/>
      <c r="MYQ1" s="24"/>
      <c r="MYR1" s="24"/>
      <c r="MYS1" s="24"/>
      <c r="MYT1" s="24"/>
      <c r="MYU1" s="24"/>
      <c r="MYV1" s="24"/>
      <c r="MYW1" s="24"/>
      <c r="MYX1" s="24"/>
      <c r="MYY1" s="24"/>
      <c r="MYZ1" s="24"/>
      <c r="MZA1" s="24"/>
      <c r="MZB1" s="24"/>
      <c r="MZC1" s="24"/>
      <c r="MZD1" s="24"/>
      <c r="MZE1" s="24"/>
      <c r="MZF1" s="24"/>
      <c r="MZG1" s="24"/>
      <c r="MZH1" s="24"/>
      <c r="MZI1" s="24"/>
      <c r="MZJ1" s="24"/>
      <c r="MZK1" s="24"/>
      <c r="MZL1" s="24"/>
      <c r="MZM1" s="24"/>
      <c r="MZN1" s="24"/>
      <c r="MZO1" s="24"/>
      <c r="MZP1" s="24"/>
      <c r="MZQ1" s="24"/>
      <c r="MZR1" s="24"/>
      <c r="MZS1" s="24"/>
      <c r="MZT1" s="24"/>
      <c r="MZU1" s="24"/>
      <c r="MZV1" s="24"/>
      <c r="MZW1" s="24"/>
      <c r="MZX1" s="24"/>
      <c r="MZY1" s="24"/>
      <c r="MZZ1" s="24"/>
      <c r="NAA1" s="24"/>
      <c r="NAB1" s="24"/>
      <c r="NAC1" s="24"/>
      <c r="NAD1" s="24"/>
      <c r="NAE1" s="24"/>
      <c r="NAF1" s="24"/>
      <c r="NAG1" s="24"/>
      <c r="NAH1" s="24"/>
      <c r="NAI1" s="24"/>
      <c r="NAJ1" s="24"/>
      <c r="NAK1" s="24"/>
      <c r="NAL1" s="24"/>
      <c r="NAM1" s="24"/>
      <c r="NAN1" s="24"/>
      <c r="NAO1" s="24"/>
      <c r="NAP1" s="24"/>
      <c r="NAQ1" s="24"/>
      <c r="NAR1" s="24"/>
      <c r="NAS1" s="24"/>
      <c r="NAT1" s="24"/>
      <c r="NAU1" s="24"/>
      <c r="NAV1" s="24"/>
      <c r="NAW1" s="24"/>
      <c r="NAX1" s="24"/>
      <c r="NAY1" s="24"/>
      <c r="NAZ1" s="24"/>
      <c r="NBA1" s="24"/>
      <c r="NBB1" s="24"/>
      <c r="NBC1" s="24"/>
      <c r="NBD1" s="24"/>
      <c r="NBE1" s="24"/>
      <c r="NBF1" s="24"/>
      <c r="NBG1" s="24"/>
      <c r="NBH1" s="24"/>
      <c r="NBI1" s="24"/>
      <c r="NBJ1" s="24"/>
      <c r="NBK1" s="24"/>
      <c r="NBL1" s="24"/>
      <c r="NBM1" s="24"/>
      <c r="NBN1" s="24"/>
      <c r="NBO1" s="24"/>
      <c r="NBP1" s="24"/>
      <c r="NBQ1" s="24"/>
      <c r="NBR1" s="24"/>
      <c r="NBS1" s="24"/>
      <c r="NBT1" s="24"/>
      <c r="NBU1" s="24"/>
      <c r="NBV1" s="24"/>
      <c r="NBW1" s="24"/>
      <c r="NBX1" s="24"/>
      <c r="NBY1" s="24"/>
      <c r="NBZ1" s="24"/>
      <c r="NCA1" s="24"/>
      <c r="NCB1" s="24"/>
      <c r="NCC1" s="24"/>
      <c r="NCD1" s="24"/>
      <c r="NCE1" s="24"/>
      <c r="NCF1" s="24"/>
      <c r="NCG1" s="24"/>
      <c r="NCH1" s="24"/>
      <c r="NCI1" s="24"/>
      <c r="NCJ1" s="24"/>
      <c r="NCK1" s="24"/>
      <c r="NCL1" s="24"/>
      <c r="NCM1" s="24"/>
      <c r="NCN1" s="24"/>
      <c r="NCO1" s="24"/>
      <c r="NCP1" s="24"/>
      <c r="NCQ1" s="24"/>
      <c r="NCR1" s="24"/>
      <c r="NCS1" s="24"/>
      <c r="NCT1" s="24"/>
      <c r="NCU1" s="24"/>
      <c r="NCV1" s="24"/>
      <c r="NCW1" s="24"/>
      <c r="NCX1" s="24"/>
      <c r="NCY1" s="24"/>
      <c r="NCZ1" s="24"/>
      <c r="NDA1" s="24"/>
      <c r="NDB1" s="24"/>
      <c r="NDC1" s="24"/>
      <c r="NDD1" s="24"/>
      <c r="NDE1" s="24"/>
      <c r="NDF1" s="24"/>
      <c r="NDG1" s="24"/>
      <c r="NDH1" s="24"/>
      <c r="NDI1" s="24"/>
      <c r="NDJ1" s="24"/>
      <c r="NDK1" s="24"/>
      <c r="NDL1" s="24"/>
      <c r="NDM1" s="24"/>
      <c r="NDN1" s="24"/>
      <c r="NDO1" s="24"/>
      <c r="NDP1" s="24"/>
      <c r="NDQ1" s="24"/>
      <c r="NDR1" s="24"/>
      <c r="NDS1" s="24"/>
      <c r="NDT1" s="24"/>
      <c r="NDU1" s="24"/>
      <c r="NDV1" s="24"/>
      <c r="NDW1" s="24"/>
      <c r="NDX1" s="24"/>
      <c r="NDY1" s="24"/>
      <c r="NDZ1" s="24"/>
      <c r="NEA1" s="24"/>
      <c r="NEB1" s="24"/>
      <c r="NEC1" s="24"/>
      <c r="NED1" s="24"/>
      <c r="NEE1" s="24"/>
      <c r="NEF1" s="24"/>
      <c r="NEG1" s="24"/>
      <c r="NEH1" s="24"/>
      <c r="NEI1" s="24"/>
      <c r="NEJ1" s="24"/>
      <c r="NEK1" s="24"/>
      <c r="NEL1" s="24"/>
      <c r="NEM1" s="24"/>
      <c r="NEN1" s="24"/>
      <c r="NEO1" s="24"/>
      <c r="NEP1" s="24"/>
      <c r="NEQ1" s="24"/>
      <c r="NER1" s="24"/>
      <c r="NES1" s="24"/>
      <c r="NET1" s="24"/>
      <c r="NEU1" s="24"/>
      <c r="NEV1" s="24"/>
      <c r="NEW1" s="24"/>
      <c r="NEX1" s="24"/>
      <c r="NEY1" s="24"/>
      <c r="NEZ1" s="24"/>
      <c r="NFA1" s="24"/>
      <c r="NFB1" s="24"/>
      <c r="NFC1" s="24"/>
      <c r="NFD1" s="24"/>
      <c r="NFE1" s="24"/>
      <c r="NFF1" s="24"/>
      <c r="NFG1" s="24"/>
      <c r="NFH1" s="24"/>
      <c r="NFI1" s="24"/>
      <c r="NFJ1" s="24"/>
      <c r="NFK1" s="24"/>
      <c r="NFL1" s="24"/>
      <c r="NFM1" s="24"/>
      <c r="NFN1" s="24"/>
      <c r="NFO1" s="24"/>
      <c r="NFP1" s="24"/>
      <c r="NFQ1" s="24"/>
      <c r="NFR1" s="24"/>
      <c r="NFS1" s="24"/>
      <c r="NFT1" s="24"/>
      <c r="NFU1" s="24"/>
      <c r="NFV1" s="24"/>
      <c r="NFW1" s="24"/>
      <c r="NFX1" s="24"/>
      <c r="NFY1" s="24"/>
      <c r="NFZ1" s="24"/>
      <c r="NGA1" s="24"/>
      <c r="NGB1" s="24"/>
      <c r="NGC1" s="24"/>
      <c r="NGD1" s="24"/>
      <c r="NGE1" s="24"/>
      <c r="NGF1" s="24"/>
      <c r="NGG1" s="24"/>
      <c r="NGH1" s="24"/>
      <c r="NGI1" s="24"/>
      <c r="NGJ1" s="24"/>
      <c r="NGK1" s="24"/>
      <c r="NGL1" s="24"/>
      <c r="NGM1" s="24"/>
      <c r="NGN1" s="24"/>
      <c r="NGO1" s="24"/>
      <c r="NGP1" s="24"/>
      <c r="NGQ1" s="24"/>
      <c r="NGR1" s="24"/>
      <c r="NGS1" s="24"/>
      <c r="NGT1" s="24"/>
      <c r="NGU1" s="24"/>
      <c r="NGV1" s="24"/>
      <c r="NGW1" s="24"/>
      <c r="NGX1" s="24"/>
      <c r="NGY1" s="24"/>
      <c r="NGZ1" s="24"/>
      <c r="NHA1" s="24"/>
      <c r="NHB1" s="24"/>
      <c r="NHC1" s="24"/>
      <c r="NHD1" s="24"/>
      <c r="NHE1" s="24"/>
      <c r="NHF1" s="24"/>
      <c r="NHG1" s="24"/>
      <c r="NHH1" s="24"/>
      <c r="NHI1" s="24"/>
      <c r="NHJ1" s="24"/>
      <c r="NHK1" s="24"/>
      <c r="NHL1" s="24"/>
      <c r="NHM1" s="24"/>
      <c r="NHN1" s="24"/>
      <c r="NHO1" s="24"/>
      <c r="NHP1" s="24"/>
      <c r="NHQ1" s="24"/>
      <c r="NHR1" s="24"/>
      <c r="NHS1" s="24"/>
      <c r="NHT1" s="24"/>
      <c r="NHU1" s="24"/>
      <c r="NHV1" s="24"/>
      <c r="NHW1" s="24"/>
      <c r="NHX1" s="24"/>
      <c r="NHY1" s="24"/>
      <c r="NHZ1" s="24"/>
      <c r="NIA1" s="24"/>
      <c r="NIB1" s="24"/>
      <c r="NIC1" s="24"/>
      <c r="NID1" s="24"/>
      <c r="NIE1" s="24"/>
      <c r="NIF1" s="24"/>
      <c r="NIG1" s="24"/>
      <c r="NIH1" s="24"/>
      <c r="NII1" s="24"/>
      <c r="NIJ1" s="24"/>
      <c r="NIK1" s="24"/>
      <c r="NIL1" s="24"/>
      <c r="NIM1" s="24"/>
      <c r="NIN1" s="24"/>
      <c r="NIO1" s="24"/>
      <c r="NIP1" s="24"/>
      <c r="NIQ1" s="24"/>
      <c r="NIR1" s="24"/>
      <c r="NIS1" s="24"/>
      <c r="NIT1" s="24"/>
      <c r="NIU1" s="24"/>
      <c r="NIV1" s="24"/>
      <c r="NIW1" s="24"/>
      <c r="NIX1" s="24"/>
      <c r="NIY1" s="24"/>
      <c r="NIZ1" s="24"/>
      <c r="NJA1" s="24"/>
      <c r="NJB1" s="24"/>
      <c r="NJC1" s="24"/>
      <c r="NJD1" s="24"/>
      <c r="NJE1" s="24"/>
      <c r="NJF1" s="24"/>
      <c r="NJG1" s="24"/>
      <c r="NJH1" s="24"/>
      <c r="NJI1" s="24"/>
      <c r="NJJ1" s="24"/>
      <c r="NJK1" s="24"/>
      <c r="NJL1" s="24"/>
      <c r="NJM1" s="24"/>
      <c r="NJN1" s="24"/>
      <c r="NJO1" s="24"/>
      <c r="NJP1" s="24"/>
      <c r="NJQ1" s="24"/>
      <c r="NJR1" s="24"/>
      <c r="NJS1" s="24"/>
      <c r="NJT1" s="24"/>
      <c r="NJU1" s="24"/>
      <c r="NJV1" s="24"/>
      <c r="NJW1" s="24"/>
      <c r="NJX1" s="24"/>
      <c r="NJY1" s="24"/>
      <c r="NJZ1" s="24"/>
      <c r="NKA1" s="24"/>
      <c r="NKB1" s="24"/>
      <c r="NKC1" s="24"/>
      <c r="NKD1" s="24"/>
      <c r="NKE1" s="24"/>
      <c r="NKF1" s="24"/>
      <c r="NKG1" s="24"/>
      <c r="NKH1" s="24"/>
      <c r="NKI1" s="24"/>
      <c r="NKJ1" s="24"/>
      <c r="NKK1" s="24"/>
      <c r="NKL1" s="24"/>
      <c r="NKM1" s="24"/>
      <c r="NKN1" s="24"/>
      <c r="NKO1" s="24"/>
      <c r="NKP1" s="24"/>
      <c r="NKQ1" s="24"/>
      <c r="NKR1" s="24"/>
      <c r="NKS1" s="24"/>
      <c r="NKT1" s="24"/>
      <c r="NKU1" s="24"/>
      <c r="NKV1" s="24"/>
      <c r="NKW1" s="24"/>
      <c r="NKX1" s="24"/>
      <c r="NKY1" s="24"/>
      <c r="NKZ1" s="24"/>
      <c r="NLA1" s="24"/>
      <c r="NLB1" s="24"/>
      <c r="NLC1" s="24"/>
      <c r="NLD1" s="24"/>
      <c r="NLE1" s="24"/>
      <c r="NLF1" s="24"/>
      <c r="NLG1" s="24"/>
      <c r="NLH1" s="24"/>
      <c r="NLI1" s="24"/>
      <c r="NLJ1" s="24"/>
      <c r="NLK1" s="24"/>
      <c r="NLL1" s="24"/>
      <c r="NLM1" s="24"/>
      <c r="NLN1" s="24"/>
      <c r="NLO1" s="24"/>
      <c r="NLP1" s="24"/>
      <c r="NLQ1" s="24"/>
      <c r="NLR1" s="24"/>
      <c r="NLS1" s="24"/>
      <c r="NLT1" s="24"/>
      <c r="NLU1" s="24"/>
      <c r="NLV1" s="24"/>
      <c r="NLW1" s="24"/>
      <c r="NLX1" s="24"/>
      <c r="NLY1" s="24"/>
      <c r="NLZ1" s="24"/>
      <c r="NMA1" s="24"/>
      <c r="NMB1" s="24"/>
      <c r="NMC1" s="24"/>
      <c r="NMD1" s="24"/>
      <c r="NME1" s="24"/>
      <c r="NMF1" s="24"/>
      <c r="NMG1" s="24"/>
      <c r="NMH1" s="24"/>
      <c r="NMI1" s="24"/>
      <c r="NMJ1" s="24"/>
      <c r="NMK1" s="24"/>
      <c r="NML1" s="24"/>
      <c r="NMM1" s="24"/>
      <c r="NMN1" s="24"/>
      <c r="NMO1" s="24"/>
      <c r="NMP1" s="24"/>
      <c r="NMQ1" s="24"/>
      <c r="NMR1" s="24"/>
      <c r="NMS1" s="24"/>
      <c r="NMT1" s="24"/>
      <c r="NMU1" s="24"/>
      <c r="NMV1" s="24"/>
      <c r="NMW1" s="24"/>
      <c r="NMX1" s="24"/>
      <c r="NMY1" s="24"/>
      <c r="NMZ1" s="24"/>
      <c r="NNA1" s="24"/>
      <c r="NNB1" s="24"/>
      <c r="NNC1" s="24"/>
      <c r="NND1" s="24"/>
      <c r="NNE1" s="24"/>
      <c r="NNF1" s="24"/>
      <c r="NNG1" s="24"/>
      <c r="NNH1" s="24"/>
      <c r="NNI1" s="24"/>
      <c r="NNJ1" s="24"/>
      <c r="NNK1" s="24"/>
      <c r="NNL1" s="24"/>
      <c r="NNM1" s="24"/>
      <c r="NNN1" s="24"/>
      <c r="NNO1" s="24"/>
      <c r="NNP1" s="24"/>
      <c r="NNQ1" s="24"/>
      <c r="NNR1" s="24"/>
      <c r="NNS1" s="24"/>
      <c r="NNT1" s="24"/>
      <c r="NNU1" s="24"/>
      <c r="NNV1" s="24"/>
      <c r="NNW1" s="24"/>
      <c r="NNX1" s="24"/>
      <c r="NNY1" s="24"/>
      <c r="NNZ1" s="24"/>
      <c r="NOA1" s="24"/>
      <c r="NOB1" s="24"/>
      <c r="NOC1" s="24"/>
      <c r="NOD1" s="24"/>
      <c r="NOE1" s="24"/>
      <c r="NOF1" s="24"/>
      <c r="NOG1" s="24"/>
      <c r="NOH1" s="24"/>
      <c r="NOI1" s="24"/>
      <c r="NOJ1" s="24"/>
      <c r="NOK1" s="24"/>
      <c r="NOL1" s="24"/>
      <c r="NOM1" s="24"/>
      <c r="NON1" s="24"/>
      <c r="NOO1" s="24"/>
      <c r="NOP1" s="24"/>
      <c r="NOQ1" s="24"/>
      <c r="NOR1" s="24"/>
      <c r="NOS1" s="24"/>
      <c r="NOT1" s="24"/>
      <c r="NOU1" s="24"/>
      <c r="NOV1" s="24"/>
      <c r="NOW1" s="24"/>
      <c r="NOX1" s="24"/>
      <c r="NOY1" s="24"/>
      <c r="NOZ1" s="24"/>
      <c r="NPA1" s="24"/>
      <c r="NPB1" s="24"/>
      <c r="NPC1" s="24"/>
      <c r="NPD1" s="24"/>
      <c r="NPE1" s="24"/>
      <c r="NPF1" s="24"/>
      <c r="NPG1" s="24"/>
      <c r="NPH1" s="24"/>
      <c r="NPI1" s="24"/>
      <c r="NPJ1" s="24"/>
      <c r="NPK1" s="24"/>
      <c r="NPL1" s="24"/>
      <c r="NPM1" s="24"/>
      <c r="NPN1" s="24"/>
      <c r="NPO1" s="24"/>
      <c r="NPP1" s="24"/>
      <c r="NPQ1" s="24"/>
      <c r="NPR1" s="24"/>
      <c r="NPS1" s="24"/>
      <c r="NPT1" s="24"/>
      <c r="NPU1" s="24"/>
      <c r="NPV1" s="24"/>
      <c r="NPW1" s="24"/>
      <c r="NPX1" s="24"/>
      <c r="NPY1" s="24"/>
      <c r="NPZ1" s="24"/>
      <c r="NQA1" s="24"/>
      <c r="NQB1" s="24"/>
      <c r="NQC1" s="24"/>
      <c r="NQD1" s="24"/>
      <c r="NQE1" s="24"/>
      <c r="NQF1" s="24"/>
      <c r="NQG1" s="24"/>
      <c r="NQH1" s="24"/>
      <c r="NQI1" s="24"/>
      <c r="NQJ1" s="24"/>
      <c r="NQK1" s="24"/>
      <c r="NQL1" s="24"/>
      <c r="NQM1" s="24"/>
      <c r="NQN1" s="24"/>
      <c r="NQO1" s="24"/>
      <c r="NQP1" s="24"/>
      <c r="NQQ1" s="24"/>
      <c r="NQR1" s="24"/>
      <c r="NQS1" s="24"/>
      <c r="NQT1" s="24"/>
      <c r="NQU1" s="24"/>
      <c r="NQV1" s="24"/>
      <c r="NQW1" s="24"/>
      <c r="NQX1" s="24"/>
      <c r="NQY1" s="24"/>
      <c r="NQZ1" s="24"/>
      <c r="NRA1" s="24"/>
      <c r="NRB1" s="24"/>
      <c r="NRC1" s="24"/>
      <c r="NRD1" s="24"/>
      <c r="NRE1" s="24"/>
      <c r="NRF1" s="24"/>
      <c r="NRG1" s="24"/>
      <c r="NRH1" s="24"/>
      <c r="NRI1" s="24"/>
      <c r="NRJ1" s="24"/>
      <c r="NRK1" s="24"/>
      <c r="NRL1" s="24"/>
      <c r="NRM1" s="24"/>
      <c r="NRN1" s="24"/>
      <c r="NRO1" s="24"/>
      <c r="NRP1" s="24"/>
      <c r="NRQ1" s="24"/>
      <c r="NRR1" s="24"/>
      <c r="NRS1" s="24"/>
      <c r="NRT1" s="24"/>
      <c r="NRU1" s="24"/>
      <c r="NRV1" s="24"/>
      <c r="NRW1" s="24"/>
      <c r="NRX1" s="24"/>
      <c r="NRY1" s="24"/>
      <c r="NRZ1" s="24"/>
      <c r="NSA1" s="24"/>
      <c r="NSB1" s="24"/>
      <c r="NSC1" s="24"/>
      <c r="NSD1" s="24"/>
      <c r="NSE1" s="24"/>
      <c r="NSF1" s="24"/>
      <c r="NSG1" s="24"/>
      <c r="NSH1" s="24"/>
      <c r="NSI1" s="24"/>
      <c r="NSJ1" s="24"/>
      <c r="NSK1" s="24"/>
      <c r="NSL1" s="24"/>
      <c r="NSM1" s="24"/>
      <c r="NSN1" s="24"/>
      <c r="NSO1" s="24"/>
      <c r="NSP1" s="24"/>
      <c r="NSQ1" s="24"/>
      <c r="NSR1" s="24"/>
      <c r="NSS1" s="24"/>
      <c r="NST1" s="24"/>
      <c r="NSU1" s="24"/>
      <c r="NSV1" s="24"/>
      <c r="NSW1" s="24"/>
      <c r="NSX1" s="24"/>
      <c r="NSY1" s="24"/>
      <c r="NSZ1" s="24"/>
      <c r="NTA1" s="24"/>
      <c r="NTB1" s="24"/>
      <c r="NTC1" s="24"/>
      <c r="NTD1" s="24"/>
      <c r="NTE1" s="24"/>
      <c r="NTF1" s="24"/>
      <c r="NTG1" s="24"/>
      <c r="NTH1" s="24"/>
      <c r="NTI1" s="24"/>
      <c r="NTJ1" s="24"/>
      <c r="NTK1" s="24"/>
      <c r="NTL1" s="24"/>
      <c r="NTM1" s="24"/>
      <c r="NTN1" s="24"/>
      <c r="NTO1" s="24"/>
      <c r="NTP1" s="24"/>
      <c r="NTQ1" s="24"/>
      <c r="NTR1" s="24"/>
      <c r="NTS1" s="24"/>
      <c r="NTT1" s="24"/>
      <c r="NTU1" s="24"/>
      <c r="NTV1" s="24"/>
      <c r="NTW1" s="24"/>
      <c r="NTX1" s="24"/>
      <c r="NTY1" s="24"/>
      <c r="NTZ1" s="24"/>
      <c r="NUA1" s="24"/>
      <c r="NUB1" s="24"/>
      <c r="NUC1" s="24"/>
      <c r="NUD1" s="24"/>
      <c r="NUE1" s="24"/>
      <c r="NUF1" s="24"/>
      <c r="NUG1" s="24"/>
      <c r="NUH1" s="24"/>
      <c r="NUI1" s="24"/>
      <c r="NUJ1" s="24"/>
      <c r="NUK1" s="24"/>
      <c r="NUL1" s="24"/>
      <c r="NUM1" s="24"/>
      <c r="NUN1" s="24"/>
      <c r="NUO1" s="24"/>
      <c r="NUP1" s="24"/>
      <c r="NUQ1" s="24"/>
      <c r="NUR1" s="24"/>
      <c r="NUS1" s="24"/>
      <c r="NUT1" s="24"/>
      <c r="NUU1" s="24"/>
      <c r="NUV1" s="24"/>
      <c r="NUW1" s="24"/>
      <c r="NUX1" s="24"/>
      <c r="NUY1" s="24"/>
      <c r="NUZ1" s="24"/>
      <c r="NVA1" s="24"/>
      <c r="NVB1" s="24"/>
      <c r="NVC1" s="24"/>
      <c r="NVD1" s="24"/>
      <c r="NVE1" s="24"/>
      <c r="NVF1" s="24"/>
      <c r="NVG1" s="24"/>
      <c r="NVH1" s="24"/>
      <c r="NVI1" s="24"/>
      <c r="NVJ1" s="24"/>
      <c r="NVK1" s="24"/>
      <c r="NVL1" s="24"/>
      <c r="NVM1" s="24"/>
      <c r="NVN1" s="24"/>
      <c r="NVO1" s="24"/>
      <c r="NVP1" s="24"/>
      <c r="NVQ1" s="24"/>
      <c r="NVR1" s="24"/>
      <c r="NVS1" s="24"/>
      <c r="NVT1" s="24"/>
      <c r="NVU1" s="24"/>
      <c r="NVV1" s="24"/>
      <c r="NVW1" s="24"/>
      <c r="NVX1" s="24"/>
      <c r="NVY1" s="24"/>
      <c r="NVZ1" s="24"/>
      <c r="NWA1" s="24"/>
      <c r="NWB1" s="24"/>
      <c r="NWC1" s="24"/>
      <c r="NWD1" s="24"/>
      <c r="NWE1" s="24"/>
      <c r="NWF1" s="24"/>
      <c r="NWG1" s="24"/>
      <c r="NWH1" s="24"/>
      <c r="NWI1" s="24"/>
      <c r="NWJ1" s="24"/>
      <c r="NWK1" s="24"/>
      <c r="NWL1" s="24"/>
      <c r="NWM1" s="24"/>
      <c r="NWN1" s="24"/>
      <c r="NWO1" s="24"/>
      <c r="NWP1" s="24"/>
      <c r="NWQ1" s="24"/>
      <c r="NWR1" s="24"/>
      <c r="NWS1" s="24"/>
      <c r="NWT1" s="24"/>
      <c r="NWU1" s="24"/>
      <c r="NWV1" s="24"/>
      <c r="NWW1" s="24"/>
      <c r="NWX1" s="24"/>
      <c r="NWY1" s="24"/>
      <c r="NWZ1" s="24"/>
      <c r="NXA1" s="24"/>
      <c r="NXB1" s="24"/>
      <c r="NXC1" s="24"/>
      <c r="NXD1" s="24"/>
      <c r="NXE1" s="24"/>
      <c r="NXF1" s="24"/>
      <c r="NXG1" s="24"/>
      <c r="NXH1" s="24"/>
      <c r="NXI1" s="24"/>
      <c r="NXJ1" s="24"/>
      <c r="NXK1" s="24"/>
      <c r="NXL1" s="24"/>
      <c r="NXM1" s="24"/>
      <c r="NXN1" s="24"/>
      <c r="NXO1" s="24"/>
      <c r="NXP1" s="24"/>
      <c r="NXQ1" s="24"/>
      <c r="NXR1" s="24"/>
      <c r="NXS1" s="24"/>
      <c r="NXT1" s="24"/>
      <c r="NXU1" s="24"/>
      <c r="NXV1" s="24"/>
      <c r="NXW1" s="24"/>
      <c r="NXX1" s="24"/>
      <c r="NXY1" s="24"/>
      <c r="NXZ1" s="24"/>
      <c r="NYA1" s="24"/>
      <c r="NYB1" s="24"/>
      <c r="NYC1" s="24"/>
      <c r="NYD1" s="24"/>
      <c r="NYE1" s="24"/>
      <c r="NYF1" s="24"/>
      <c r="NYG1" s="24"/>
      <c r="NYH1" s="24"/>
      <c r="NYI1" s="24"/>
      <c r="NYJ1" s="24"/>
      <c r="NYK1" s="24"/>
      <c r="NYL1" s="24"/>
      <c r="NYM1" s="24"/>
      <c r="NYN1" s="24"/>
      <c r="NYO1" s="24"/>
      <c r="NYP1" s="24"/>
      <c r="NYQ1" s="24"/>
      <c r="NYR1" s="24"/>
      <c r="NYS1" s="24"/>
      <c r="NYT1" s="24"/>
      <c r="NYU1" s="24"/>
      <c r="NYV1" s="24"/>
      <c r="NYW1" s="24"/>
      <c r="NYX1" s="24"/>
      <c r="NYY1" s="24"/>
      <c r="NYZ1" s="24"/>
      <c r="NZA1" s="24"/>
      <c r="NZB1" s="24"/>
      <c r="NZC1" s="24"/>
      <c r="NZD1" s="24"/>
      <c r="NZE1" s="24"/>
      <c r="NZF1" s="24"/>
      <c r="NZG1" s="24"/>
      <c r="NZH1" s="24"/>
      <c r="NZI1" s="24"/>
      <c r="NZJ1" s="24"/>
      <c r="NZK1" s="24"/>
      <c r="NZL1" s="24"/>
      <c r="NZM1" s="24"/>
      <c r="NZN1" s="24"/>
      <c r="NZO1" s="24"/>
      <c r="NZP1" s="24"/>
      <c r="NZQ1" s="24"/>
      <c r="NZR1" s="24"/>
      <c r="NZS1" s="24"/>
      <c r="NZT1" s="24"/>
      <c r="NZU1" s="24"/>
      <c r="NZV1" s="24"/>
      <c r="NZW1" s="24"/>
      <c r="NZX1" s="24"/>
      <c r="NZY1" s="24"/>
      <c r="NZZ1" s="24"/>
      <c r="OAA1" s="24"/>
      <c r="OAB1" s="24"/>
      <c r="OAC1" s="24"/>
      <c r="OAD1" s="24"/>
      <c r="OAE1" s="24"/>
      <c r="OAF1" s="24"/>
      <c r="OAG1" s="24"/>
      <c r="OAH1" s="24"/>
      <c r="OAI1" s="24"/>
      <c r="OAJ1" s="24"/>
      <c r="OAK1" s="24"/>
      <c r="OAL1" s="24"/>
      <c r="OAM1" s="24"/>
      <c r="OAN1" s="24"/>
      <c r="OAO1" s="24"/>
      <c r="OAP1" s="24"/>
      <c r="OAQ1" s="24"/>
      <c r="OAR1" s="24"/>
      <c r="OAS1" s="24"/>
      <c r="OAT1" s="24"/>
      <c r="OAU1" s="24"/>
      <c r="OAV1" s="24"/>
      <c r="OAW1" s="24"/>
      <c r="OAX1" s="24"/>
      <c r="OAY1" s="24"/>
      <c r="OAZ1" s="24"/>
      <c r="OBA1" s="24"/>
      <c r="OBB1" s="24"/>
      <c r="OBC1" s="24"/>
      <c r="OBD1" s="24"/>
      <c r="OBE1" s="24"/>
      <c r="OBF1" s="24"/>
      <c r="OBG1" s="24"/>
      <c r="OBH1" s="24"/>
      <c r="OBI1" s="24"/>
      <c r="OBJ1" s="24"/>
      <c r="OBK1" s="24"/>
      <c r="OBL1" s="24"/>
      <c r="OBM1" s="24"/>
      <c r="OBN1" s="24"/>
      <c r="OBO1" s="24"/>
      <c r="OBP1" s="24"/>
      <c r="OBQ1" s="24"/>
      <c r="OBR1" s="24"/>
      <c r="OBS1" s="24"/>
      <c r="OBT1" s="24"/>
      <c r="OBU1" s="24"/>
      <c r="OBV1" s="24"/>
      <c r="OBW1" s="24"/>
      <c r="OBX1" s="24"/>
      <c r="OBY1" s="24"/>
      <c r="OBZ1" s="24"/>
      <c r="OCA1" s="24"/>
      <c r="OCB1" s="24"/>
      <c r="OCC1" s="24"/>
      <c r="OCD1" s="24"/>
      <c r="OCE1" s="24"/>
      <c r="OCF1" s="24"/>
      <c r="OCG1" s="24"/>
      <c r="OCH1" s="24"/>
      <c r="OCI1" s="24"/>
      <c r="OCJ1" s="24"/>
      <c r="OCK1" s="24"/>
      <c r="OCL1" s="24"/>
      <c r="OCM1" s="24"/>
      <c r="OCN1" s="24"/>
      <c r="OCO1" s="24"/>
      <c r="OCP1" s="24"/>
      <c r="OCQ1" s="24"/>
      <c r="OCR1" s="24"/>
      <c r="OCS1" s="24"/>
      <c r="OCT1" s="24"/>
      <c r="OCU1" s="24"/>
      <c r="OCV1" s="24"/>
      <c r="OCW1" s="24"/>
      <c r="OCX1" s="24"/>
      <c r="OCY1" s="24"/>
      <c r="OCZ1" s="24"/>
      <c r="ODA1" s="24"/>
      <c r="ODB1" s="24"/>
      <c r="ODC1" s="24"/>
      <c r="ODD1" s="24"/>
      <c r="ODE1" s="24"/>
      <c r="ODF1" s="24"/>
      <c r="ODG1" s="24"/>
      <c r="ODH1" s="24"/>
      <c r="ODI1" s="24"/>
      <c r="ODJ1" s="24"/>
      <c r="ODK1" s="24"/>
      <c r="ODL1" s="24"/>
      <c r="ODM1" s="24"/>
      <c r="ODN1" s="24"/>
      <c r="ODO1" s="24"/>
      <c r="ODP1" s="24"/>
      <c r="ODQ1" s="24"/>
      <c r="ODR1" s="24"/>
      <c r="ODS1" s="24"/>
      <c r="ODT1" s="24"/>
      <c r="ODU1" s="24"/>
      <c r="ODV1" s="24"/>
      <c r="ODW1" s="24"/>
      <c r="ODX1" s="24"/>
      <c r="ODY1" s="24"/>
      <c r="ODZ1" s="24"/>
      <c r="OEA1" s="24"/>
      <c r="OEB1" s="24"/>
      <c r="OEC1" s="24"/>
      <c r="OED1" s="24"/>
      <c r="OEE1" s="24"/>
      <c r="OEF1" s="24"/>
      <c r="OEG1" s="24"/>
      <c r="OEH1" s="24"/>
      <c r="OEI1" s="24"/>
      <c r="OEJ1" s="24"/>
      <c r="OEK1" s="24"/>
      <c r="OEL1" s="24"/>
      <c r="OEM1" s="24"/>
      <c r="OEN1" s="24"/>
      <c r="OEO1" s="24"/>
      <c r="OEP1" s="24"/>
      <c r="OEQ1" s="24"/>
      <c r="OER1" s="24"/>
      <c r="OES1" s="24"/>
      <c r="OET1" s="24"/>
      <c r="OEU1" s="24"/>
      <c r="OEV1" s="24"/>
      <c r="OEW1" s="24"/>
      <c r="OEX1" s="24"/>
      <c r="OEY1" s="24"/>
      <c r="OEZ1" s="24"/>
      <c r="OFA1" s="24"/>
      <c r="OFB1" s="24"/>
      <c r="OFC1" s="24"/>
      <c r="OFD1" s="24"/>
      <c r="OFE1" s="24"/>
      <c r="OFF1" s="24"/>
      <c r="OFG1" s="24"/>
      <c r="OFH1" s="24"/>
      <c r="OFI1" s="24"/>
      <c r="OFJ1" s="24"/>
      <c r="OFK1" s="24"/>
      <c r="OFL1" s="24"/>
      <c r="OFM1" s="24"/>
      <c r="OFN1" s="24"/>
      <c r="OFO1" s="24"/>
      <c r="OFP1" s="24"/>
      <c r="OFQ1" s="24"/>
      <c r="OFR1" s="24"/>
      <c r="OFS1" s="24"/>
      <c r="OFT1" s="24"/>
      <c r="OFU1" s="24"/>
      <c r="OFV1" s="24"/>
      <c r="OFW1" s="24"/>
      <c r="OFX1" s="24"/>
      <c r="OFY1" s="24"/>
      <c r="OFZ1" s="24"/>
      <c r="OGA1" s="24"/>
      <c r="OGB1" s="24"/>
      <c r="OGC1" s="24"/>
      <c r="OGD1" s="24"/>
      <c r="OGE1" s="24"/>
      <c r="OGF1" s="24"/>
      <c r="OGG1" s="24"/>
      <c r="OGH1" s="24"/>
      <c r="OGI1" s="24"/>
      <c r="OGJ1" s="24"/>
      <c r="OGK1" s="24"/>
      <c r="OGL1" s="24"/>
      <c r="OGM1" s="24"/>
      <c r="OGN1" s="24"/>
      <c r="OGO1" s="24"/>
      <c r="OGP1" s="24"/>
      <c r="OGQ1" s="24"/>
      <c r="OGR1" s="24"/>
      <c r="OGS1" s="24"/>
      <c r="OGT1" s="24"/>
      <c r="OGU1" s="24"/>
      <c r="OGV1" s="24"/>
      <c r="OGW1" s="24"/>
      <c r="OGX1" s="24"/>
      <c r="OGY1" s="24"/>
      <c r="OGZ1" s="24"/>
      <c r="OHA1" s="24"/>
      <c r="OHB1" s="24"/>
      <c r="OHC1" s="24"/>
      <c r="OHD1" s="24"/>
      <c r="OHE1" s="24"/>
      <c r="OHF1" s="24"/>
      <c r="OHG1" s="24"/>
      <c r="OHH1" s="24"/>
      <c r="OHI1" s="24"/>
      <c r="OHJ1" s="24"/>
      <c r="OHK1" s="24"/>
      <c r="OHL1" s="24"/>
      <c r="OHM1" s="24"/>
      <c r="OHN1" s="24"/>
      <c r="OHO1" s="24"/>
      <c r="OHP1" s="24"/>
      <c r="OHQ1" s="24"/>
      <c r="OHR1" s="24"/>
      <c r="OHS1" s="24"/>
      <c r="OHT1" s="24"/>
      <c r="OHU1" s="24"/>
      <c r="OHV1" s="24"/>
      <c r="OHW1" s="24"/>
      <c r="OHX1" s="24"/>
      <c r="OHY1" s="24"/>
      <c r="OHZ1" s="24"/>
      <c r="OIA1" s="24"/>
      <c r="OIB1" s="24"/>
      <c r="OIC1" s="24"/>
      <c r="OID1" s="24"/>
      <c r="OIE1" s="24"/>
      <c r="OIF1" s="24"/>
      <c r="OIG1" s="24"/>
      <c r="OIH1" s="24"/>
      <c r="OII1" s="24"/>
      <c r="OIJ1" s="24"/>
      <c r="OIK1" s="24"/>
      <c r="OIL1" s="24"/>
      <c r="OIM1" s="24"/>
      <c r="OIN1" s="24"/>
      <c r="OIO1" s="24"/>
      <c r="OIP1" s="24"/>
      <c r="OIQ1" s="24"/>
      <c r="OIR1" s="24"/>
      <c r="OIS1" s="24"/>
      <c r="OIT1" s="24"/>
      <c r="OIU1" s="24"/>
      <c r="OIV1" s="24"/>
      <c r="OIW1" s="24"/>
      <c r="OIX1" s="24"/>
      <c r="OIY1" s="24"/>
      <c r="OIZ1" s="24"/>
      <c r="OJA1" s="24"/>
      <c r="OJB1" s="24"/>
      <c r="OJC1" s="24"/>
      <c r="OJD1" s="24"/>
      <c r="OJE1" s="24"/>
      <c r="OJF1" s="24"/>
      <c r="OJG1" s="24"/>
      <c r="OJH1" s="24"/>
      <c r="OJI1" s="24"/>
      <c r="OJJ1" s="24"/>
      <c r="OJK1" s="24"/>
      <c r="OJL1" s="24"/>
      <c r="OJM1" s="24"/>
      <c r="OJN1" s="24"/>
      <c r="OJO1" s="24"/>
      <c r="OJP1" s="24"/>
      <c r="OJQ1" s="24"/>
      <c r="OJR1" s="24"/>
      <c r="OJS1" s="24"/>
      <c r="OJT1" s="24"/>
      <c r="OJU1" s="24"/>
      <c r="OJV1" s="24"/>
      <c r="OJW1" s="24"/>
      <c r="OJX1" s="24"/>
      <c r="OJY1" s="24"/>
      <c r="OJZ1" s="24"/>
      <c r="OKA1" s="24"/>
      <c r="OKB1" s="24"/>
      <c r="OKC1" s="24"/>
      <c r="OKD1" s="24"/>
      <c r="OKE1" s="24"/>
      <c r="OKF1" s="24"/>
      <c r="OKG1" s="24"/>
      <c r="OKH1" s="24"/>
      <c r="OKI1" s="24"/>
      <c r="OKJ1" s="24"/>
      <c r="OKK1" s="24"/>
      <c r="OKL1" s="24"/>
      <c r="OKM1" s="24"/>
      <c r="OKN1" s="24"/>
      <c r="OKO1" s="24"/>
      <c r="OKP1" s="24"/>
      <c r="OKQ1" s="24"/>
      <c r="OKR1" s="24"/>
      <c r="OKS1" s="24"/>
      <c r="OKT1" s="24"/>
      <c r="OKU1" s="24"/>
      <c r="OKV1" s="24"/>
      <c r="OKW1" s="24"/>
      <c r="OKX1" s="24"/>
      <c r="OKY1" s="24"/>
      <c r="OKZ1" s="24"/>
      <c r="OLA1" s="24"/>
      <c r="OLB1" s="24"/>
      <c r="OLC1" s="24"/>
      <c r="OLD1" s="24"/>
      <c r="OLE1" s="24"/>
      <c r="OLF1" s="24"/>
      <c r="OLG1" s="24"/>
      <c r="OLH1" s="24"/>
      <c r="OLI1" s="24"/>
      <c r="OLJ1" s="24"/>
      <c r="OLK1" s="24"/>
      <c r="OLL1" s="24"/>
      <c r="OLM1" s="24"/>
      <c r="OLN1" s="24"/>
      <c r="OLO1" s="24"/>
      <c r="OLP1" s="24"/>
      <c r="OLQ1" s="24"/>
      <c r="OLR1" s="24"/>
      <c r="OLS1" s="24"/>
      <c r="OLT1" s="24"/>
      <c r="OLU1" s="24"/>
      <c r="OLV1" s="24"/>
      <c r="OLW1" s="24"/>
      <c r="OLX1" s="24"/>
      <c r="OLY1" s="24"/>
      <c r="OLZ1" s="24"/>
      <c r="OMA1" s="24"/>
      <c r="OMB1" s="24"/>
      <c r="OMC1" s="24"/>
      <c r="OMD1" s="24"/>
      <c r="OME1" s="24"/>
      <c r="OMF1" s="24"/>
      <c r="OMG1" s="24"/>
      <c r="OMH1" s="24"/>
      <c r="OMI1" s="24"/>
      <c r="OMJ1" s="24"/>
      <c r="OMK1" s="24"/>
      <c r="OML1" s="24"/>
      <c r="OMM1" s="24"/>
      <c r="OMN1" s="24"/>
      <c r="OMO1" s="24"/>
      <c r="OMP1" s="24"/>
      <c r="OMQ1" s="24"/>
      <c r="OMR1" s="24"/>
      <c r="OMS1" s="24"/>
      <c r="OMT1" s="24"/>
      <c r="OMU1" s="24"/>
      <c r="OMV1" s="24"/>
      <c r="OMW1" s="24"/>
      <c r="OMX1" s="24"/>
      <c r="OMY1" s="24"/>
      <c r="OMZ1" s="24"/>
      <c r="ONA1" s="24"/>
      <c r="ONB1" s="24"/>
      <c r="ONC1" s="24"/>
      <c r="OND1" s="24"/>
      <c r="ONE1" s="24"/>
      <c r="ONF1" s="24"/>
      <c r="ONG1" s="24"/>
      <c r="ONH1" s="24"/>
      <c r="ONI1" s="24"/>
      <c r="ONJ1" s="24"/>
      <c r="ONK1" s="24"/>
      <c r="ONL1" s="24"/>
      <c r="ONM1" s="24"/>
      <c r="ONN1" s="24"/>
      <c r="ONO1" s="24"/>
      <c r="ONP1" s="24"/>
      <c r="ONQ1" s="24"/>
      <c r="ONR1" s="24"/>
      <c r="ONS1" s="24"/>
      <c r="ONT1" s="24"/>
      <c r="ONU1" s="24"/>
      <c r="ONV1" s="24"/>
      <c r="ONW1" s="24"/>
      <c r="ONX1" s="24"/>
      <c r="ONY1" s="24"/>
      <c r="ONZ1" s="24"/>
      <c r="OOA1" s="24"/>
      <c r="OOB1" s="24"/>
      <c r="OOC1" s="24"/>
      <c r="OOD1" s="24"/>
      <c r="OOE1" s="24"/>
      <c r="OOF1" s="24"/>
      <c r="OOG1" s="24"/>
      <c r="OOH1" s="24"/>
      <c r="OOI1" s="24"/>
      <c r="OOJ1" s="24"/>
      <c r="OOK1" s="24"/>
      <c r="OOL1" s="24"/>
      <c r="OOM1" s="24"/>
      <c r="OON1" s="24"/>
      <c r="OOO1" s="24"/>
      <c r="OOP1" s="24"/>
      <c r="OOQ1" s="24"/>
      <c r="OOR1" s="24"/>
      <c r="OOS1" s="24"/>
      <c r="OOT1" s="24"/>
      <c r="OOU1" s="24"/>
      <c r="OOV1" s="24"/>
      <c r="OOW1" s="24"/>
      <c r="OOX1" s="24"/>
      <c r="OOY1" s="24"/>
      <c r="OOZ1" s="24"/>
      <c r="OPA1" s="24"/>
      <c r="OPB1" s="24"/>
      <c r="OPC1" s="24"/>
      <c r="OPD1" s="24"/>
      <c r="OPE1" s="24"/>
      <c r="OPF1" s="24"/>
      <c r="OPG1" s="24"/>
      <c r="OPH1" s="24"/>
      <c r="OPI1" s="24"/>
      <c r="OPJ1" s="24"/>
      <c r="OPK1" s="24"/>
      <c r="OPL1" s="24"/>
      <c r="OPM1" s="24"/>
      <c r="OPN1" s="24"/>
      <c r="OPO1" s="24"/>
      <c r="OPP1" s="24"/>
      <c r="OPQ1" s="24"/>
      <c r="OPR1" s="24"/>
      <c r="OPS1" s="24"/>
      <c r="OPT1" s="24"/>
      <c r="OPU1" s="24"/>
      <c r="OPV1" s="24"/>
      <c r="OPW1" s="24"/>
      <c r="OPX1" s="24"/>
      <c r="OPY1" s="24"/>
      <c r="OPZ1" s="24"/>
      <c r="OQA1" s="24"/>
      <c r="OQB1" s="24"/>
      <c r="OQC1" s="24"/>
      <c r="OQD1" s="24"/>
      <c r="OQE1" s="24"/>
      <c r="OQF1" s="24"/>
      <c r="OQG1" s="24"/>
      <c r="OQH1" s="24"/>
      <c r="OQI1" s="24"/>
      <c r="OQJ1" s="24"/>
      <c r="OQK1" s="24"/>
      <c r="OQL1" s="24"/>
      <c r="OQM1" s="24"/>
      <c r="OQN1" s="24"/>
      <c r="OQO1" s="24"/>
      <c r="OQP1" s="24"/>
      <c r="OQQ1" s="24"/>
      <c r="OQR1" s="24"/>
      <c r="OQS1" s="24"/>
      <c r="OQT1" s="24"/>
      <c r="OQU1" s="24"/>
      <c r="OQV1" s="24"/>
      <c r="OQW1" s="24"/>
      <c r="OQX1" s="24"/>
      <c r="OQY1" s="24"/>
      <c r="OQZ1" s="24"/>
      <c r="ORA1" s="24"/>
      <c r="ORB1" s="24"/>
      <c r="ORC1" s="24"/>
      <c r="ORD1" s="24"/>
      <c r="ORE1" s="24"/>
      <c r="ORF1" s="24"/>
      <c r="ORG1" s="24"/>
      <c r="ORH1" s="24"/>
      <c r="ORI1" s="24"/>
      <c r="ORJ1" s="24"/>
      <c r="ORK1" s="24"/>
      <c r="ORL1" s="24"/>
      <c r="ORM1" s="24"/>
      <c r="ORN1" s="24"/>
      <c r="ORO1" s="24"/>
      <c r="ORP1" s="24"/>
      <c r="ORQ1" s="24"/>
      <c r="ORR1" s="24"/>
      <c r="ORS1" s="24"/>
      <c r="ORT1" s="24"/>
      <c r="ORU1" s="24"/>
      <c r="ORV1" s="24"/>
      <c r="ORW1" s="24"/>
      <c r="ORX1" s="24"/>
      <c r="ORY1" s="24"/>
      <c r="ORZ1" s="24"/>
      <c r="OSA1" s="24"/>
      <c r="OSB1" s="24"/>
      <c r="OSC1" s="24"/>
      <c r="OSD1" s="24"/>
      <c r="OSE1" s="24"/>
      <c r="OSF1" s="24"/>
      <c r="OSG1" s="24"/>
      <c r="OSH1" s="24"/>
      <c r="OSI1" s="24"/>
      <c r="OSJ1" s="24"/>
      <c r="OSK1" s="24"/>
      <c r="OSL1" s="24"/>
      <c r="OSM1" s="24"/>
      <c r="OSN1" s="24"/>
      <c r="OSO1" s="24"/>
      <c r="OSP1" s="24"/>
      <c r="OSQ1" s="24"/>
      <c r="OSR1" s="24"/>
      <c r="OSS1" s="24"/>
      <c r="OST1" s="24"/>
      <c r="OSU1" s="24"/>
      <c r="OSV1" s="24"/>
      <c r="OSW1" s="24"/>
      <c r="OSX1" s="24"/>
      <c r="OSY1" s="24"/>
      <c r="OSZ1" s="24"/>
      <c r="OTA1" s="24"/>
      <c r="OTB1" s="24"/>
      <c r="OTC1" s="24"/>
      <c r="OTD1" s="24"/>
      <c r="OTE1" s="24"/>
      <c r="OTF1" s="24"/>
      <c r="OTG1" s="24"/>
      <c r="OTH1" s="24"/>
      <c r="OTI1" s="24"/>
      <c r="OTJ1" s="24"/>
      <c r="OTK1" s="24"/>
      <c r="OTL1" s="24"/>
      <c r="OTM1" s="24"/>
      <c r="OTN1" s="24"/>
      <c r="OTO1" s="24"/>
      <c r="OTP1" s="24"/>
      <c r="OTQ1" s="24"/>
      <c r="OTR1" s="24"/>
      <c r="OTS1" s="24"/>
      <c r="OTT1" s="24"/>
      <c r="OTU1" s="24"/>
      <c r="OTV1" s="24"/>
      <c r="OTW1" s="24"/>
      <c r="OTX1" s="24"/>
      <c r="OTY1" s="24"/>
      <c r="OTZ1" s="24"/>
      <c r="OUA1" s="24"/>
      <c r="OUB1" s="24"/>
      <c r="OUC1" s="24"/>
      <c r="OUD1" s="24"/>
      <c r="OUE1" s="24"/>
      <c r="OUF1" s="24"/>
      <c r="OUG1" s="24"/>
      <c r="OUH1" s="24"/>
      <c r="OUI1" s="24"/>
      <c r="OUJ1" s="24"/>
      <c r="OUK1" s="24"/>
      <c r="OUL1" s="24"/>
      <c r="OUM1" s="24"/>
      <c r="OUN1" s="24"/>
      <c r="OUO1" s="24"/>
      <c r="OUP1" s="24"/>
      <c r="OUQ1" s="24"/>
      <c r="OUR1" s="24"/>
      <c r="OUS1" s="24"/>
      <c r="OUT1" s="24"/>
      <c r="OUU1" s="24"/>
      <c r="OUV1" s="24"/>
      <c r="OUW1" s="24"/>
      <c r="OUX1" s="24"/>
      <c r="OUY1" s="24"/>
      <c r="OUZ1" s="24"/>
      <c r="OVA1" s="24"/>
      <c r="OVB1" s="24"/>
      <c r="OVC1" s="24"/>
      <c r="OVD1" s="24"/>
      <c r="OVE1" s="24"/>
      <c r="OVF1" s="24"/>
      <c r="OVG1" s="24"/>
      <c r="OVH1" s="24"/>
      <c r="OVI1" s="24"/>
      <c r="OVJ1" s="24"/>
      <c r="OVK1" s="24"/>
      <c r="OVL1" s="24"/>
      <c r="OVM1" s="24"/>
      <c r="OVN1" s="24"/>
      <c r="OVO1" s="24"/>
      <c r="OVP1" s="24"/>
      <c r="OVQ1" s="24"/>
      <c r="OVR1" s="24"/>
      <c r="OVS1" s="24"/>
      <c r="OVT1" s="24"/>
      <c r="OVU1" s="24"/>
      <c r="OVV1" s="24"/>
      <c r="OVW1" s="24"/>
      <c r="OVX1" s="24"/>
      <c r="OVY1" s="24"/>
      <c r="OVZ1" s="24"/>
      <c r="OWA1" s="24"/>
      <c r="OWB1" s="24"/>
      <c r="OWC1" s="24"/>
      <c r="OWD1" s="24"/>
      <c r="OWE1" s="24"/>
      <c r="OWF1" s="24"/>
      <c r="OWG1" s="24"/>
      <c r="OWH1" s="24"/>
      <c r="OWI1" s="24"/>
      <c r="OWJ1" s="24"/>
      <c r="OWK1" s="24"/>
      <c r="OWL1" s="24"/>
      <c r="OWM1" s="24"/>
      <c r="OWN1" s="24"/>
      <c r="OWO1" s="24"/>
      <c r="OWP1" s="24"/>
      <c r="OWQ1" s="24"/>
      <c r="OWR1" s="24"/>
      <c r="OWS1" s="24"/>
      <c r="OWT1" s="24"/>
      <c r="OWU1" s="24"/>
      <c r="OWV1" s="24"/>
      <c r="OWW1" s="24"/>
      <c r="OWX1" s="24"/>
      <c r="OWY1" s="24"/>
      <c r="OWZ1" s="24"/>
      <c r="OXA1" s="24"/>
      <c r="OXB1" s="24"/>
      <c r="OXC1" s="24"/>
      <c r="OXD1" s="24"/>
      <c r="OXE1" s="24"/>
      <c r="OXF1" s="24"/>
      <c r="OXG1" s="24"/>
      <c r="OXH1" s="24"/>
      <c r="OXI1" s="24"/>
      <c r="OXJ1" s="24"/>
      <c r="OXK1" s="24"/>
      <c r="OXL1" s="24"/>
      <c r="OXM1" s="24"/>
      <c r="OXN1" s="24"/>
      <c r="OXO1" s="24"/>
      <c r="OXP1" s="24"/>
      <c r="OXQ1" s="24"/>
      <c r="OXR1" s="24"/>
      <c r="OXS1" s="24"/>
      <c r="OXT1" s="24"/>
      <c r="OXU1" s="24"/>
      <c r="OXV1" s="24"/>
      <c r="OXW1" s="24"/>
      <c r="OXX1" s="24"/>
      <c r="OXY1" s="24"/>
      <c r="OXZ1" s="24"/>
      <c r="OYA1" s="24"/>
      <c r="OYB1" s="24"/>
      <c r="OYC1" s="24"/>
      <c r="OYD1" s="24"/>
      <c r="OYE1" s="24"/>
      <c r="OYF1" s="24"/>
      <c r="OYG1" s="24"/>
      <c r="OYH1" s="24"/>
      <c r="OYI1" s="24"/>
      <c r="OYJ1" s="24"/>
      <c r="OYK1" s="24"/>
      <c r="OYL1" s="24"/>
      <c r="OYM1" s="24"/>
      <c r="OYN1" s="24"/>
      <c r="OYO1" s="24"/>
      <c r="OYP1" s="24"/>
      <c r="OYQ1" s="24"/>
      <c r="OYR1" s="24"/>
      <c r="OYS1" s="24"/>
      <c r="OYT1" s="24"/>
      <c r="OYU1" s="24"/>
      <c r="OYV1" s="24"/>
      <c r="OYW1" s="24"/>
      <c r="OYX1" s="24"/>
      <c r="OYY1" s="24"/>
      <c r="OYZ1" s="24"/>
      <c r="OZA1" s="24"/>
      <c r="OZB1" s="24"/>
      <c r="OZC1" s="24"/>
      <c r="OZD1" s="24"/>
      <c r="OZE1" s="24"/>
      <c r="OZF1" s="24"/>
      <c r="OZG1" s="24"/>
      <c r="OZH1" s="24"/>
      <c r="OZI1" s="24"/>
      <c r="OZJ1" s="24"/>
      <c r="OZK1" s="24"/>
      <c r="OZL1" s="24"/>
      <c r="OZM1" s="24"/>
      <c r="OZN1" s="24"/>
      <c r="OZO1" s="24"/>
      <c r="OZP1" s="24"/>
      <c r="OZQ1" s="24"/>
      <c r="OZR1" s="24"/>
      <c r="OZS1" s="24"/>
      <c r="OZT1" s="24"/>
      <c r="OZU1" s="24"/>
      <c r="OZV1" s="24"/>
      <c r="OZW1" s="24"/>
      <c r="OZX1" s="24"/>
      <c r="OZY1" s="24"/>
      <c r="OZZ1" s="24"/>
      <c r="PAA1" s="24"/>
      <c r="PAB1" s="24"/>
      <c r="PAC1" s="24"/>
      <c r="PAD1" s="24"/>
      <c r="PAE1" s="24"/>
      <c r="PAF1" s="24"/>
      <c r="PAG1" s="24"/>
      <c r="PAH1" s="24"/>
      <c r="PAI1" s="24"/>
      <c r="PAJ1" s="24"/>
      <c r="PAK1" s="24"/>
      <c r="PAL1" s="24"/>
      <c r="PAM1" s="24"/>
      <c r="PAN1" s="24"/>
      <c r="PAO1" s="24"/>
      <c r="PAP1" s="24"/>
      <c r="PAQ1" s="24"/>
      <c r="PAR1" s="24"/>
      <c r="PAS1" s="24"/>
      <c r="PAT1" s="24"/>
      <c r="PAU1" s="24"/>
      <c r="PAV1" s="24"/>
      <c r="PAW1" s="24"/>
      <c r="PAX1" s="24"/>
      <c r="PAY1" s="24"/>
      <c r="PAZ1" s="24"/>
      <c r="PBA1" s="24"/>
      <c r="PBB1" s="24"/>
      <c r="PBC1" s="24"/>
      <c r="PBD1" s="24"/>
      <c r="PBE1" s="24"/>
      <c r="PBF1" s="24"/>
      <c r="PBG1" s="24"/>
      <c r="PBH1" s="24"/>
      <c r="PBI1" s="24"/>
      <c r="PBJ1" s="24"/>
      <c r="PBK1" s="24"/>
      <c r="PBL1" s="24"/>
      <c r="PBM1" s="24"/>
      <c r="PBN1" s="24"/>
      <c r="PBO1" s="24"/>
      <c r="PBP1" s="24"/>
      <c r="PBQ1" s="24"/>
      <c r="PBR1" s="24"/>
      <c r="PBS1" s="24"/>
      <c r="PBT1" s="24"/>
      <c r="PBU1" s="24"/>
      <c r="PBV1" s="24"/>
      <c r="PBW1" s="24"/>
      <c r="PBX1" s="24"/>
      <c r="PBY1" s="24"/>
      <c r="PBZ1" s="24"/>
      <c r="PCA1" s="24"/>
      <c r="PCB1" s="24"/>
      <c r="PCC1" s="24"/>
      <c r="PCD1" s="24"/>
      <c r="PCE1" s="24"/>
      <c r="PCF1" s="24"/>
      <c r="PCG1" s="24"/>
      <c r="PCH1" s="24"/>
      <c r="PCI1" s="24"/>
      <c r="PCJ1" s="24"/>
      <c r="PCK1" s="24"/>
      <c r="PCL1" s="24"/>
      <c r="PCM1" s="24"/>
      <c r="PCN1" s="24"/>
      <c r="PCO1" s="24"/>
      <c r="PCP1" s="24"/>
      <c r="PCQ1" s="24"/>
      <c r="PCR1" s="24"/>
      <c r="PCS1" s="24"/>
      <c r="PCT1" s="24"/>
      <c r="PCU1" s="24"/>
      <c r="PCV1" s="24"/>
      <c r="PCW1" s="24"/>
      <c r="PCX1" s="24"/>
      <c r="PCY1" s="24"/>
      <c r="PCZ1" s="24"/>
      <c r="PDA1" s="24"/>
      <c r="PDB1" s="24"/>
      <c r="PDC1" s="24"/>
      <c r="PDD1" s="24"/>
      <c r="PDE1" s="24"/>
      <c r="PDF1" s="24"/>
      <c r="PDG1" s="24"/>
      <c r="PDH1" s="24"/>
      <c r="PDI1" s="24"/>
      <c r="PDJ1" s="24"/>
      <c r="PDK1" s="24"/>
      <c r="PDL1" s="24"/>
      <c r="PDM1" s="24"/>
      <c r="PDN1" s="24"/>
      <c r="PDO1" s="24"/>
      <c r="PDP1" s="24"/>
      <c r="PDQ1" s="24"/>
      <c r="PDR1" s="24"/>
      <c r="PDS1" s="24"/>
      <c r="PDT1" s="24"/>
      <c r="PDU1" s="24"/>
      <c r="PDV1" s="24"/>
      <c r="PDW1" s="24"/>
      <c r="PDX1" s="24"/>
      <c r="PDY1" s="24"/>
      <c r="PDZ1" s="24"/>
      <c r="PEA1" s="24"/>
      <c r="PEB1" s="24"/>
      <c r="PEC1" s="24"/>
      <c r="PED1" s="24"/>
      <c r="PEE1" s="24"/>
      <c r="PEF1" s="24"/>
      <c r="PEG1" s="24"/>
      <c r="PEH1" s="24"/>
      <c r="PEI1" s="24"/>
      <c r="PEJ1" s="24"/>
      <c r="PEK1" s="24"/>
      <c r="PEL1" s="24"/>
      <c r="PEM1" s="24"/>
      <c r="PEN1" s="24"/>
      <c r="PEO1" s="24"/>
      <c r="PEP1" s="24"/>
      <c r="PEQ1" s="24"/>
      <c r="PER1" s="24"/>
      <c r="PES1" s="24"/>
      <c r="PET1" s="24"/>
      <c r="PEU1" s="24"/>
      <c r="PEV1" s="24"/>
      <c r="PEW1" s="24"/>
      <c r="PEX1" s="24"/>
      <c r="PEY1" s="24"/>
      <c r="PEZ1" s="24"/>
      <c r="PFA1" s="24"/>
      <c r="PFB1" s="24"/>
      <c r="PFC1" s="24"/>
      <c r="PFD1" s="24"/>
      <c r="PFE1" s="24"/>
      <c r="PFF1" s="24"/>
      <c r="PFG1" s="24"/>
      <c r="PFH1" s="24"/>
      <c r="PFI1" s="24"/>
      <c r="PFJ1" s="24"/>
      <c r="PFK1" s="24"/>
      <c r="PFL1" s="24"/>
      <c r="PFM1" s="24"/>
      <c r="PFN1" s="24"/>
      <c r="PFO1" s="24"/>
      <c r="PFP1" s="24"/>
      <c r="PFQ1" s="24"/>
      <c r="PFR1" s="24"/>
      <c r="PFS1" s="24"/>
      <c r="PFT1" s="24"/>
      <c r="PFU1" s="24"/>
      <c r="PFV1" s="24"/>
      <c r="PFW1" s="24"/>
      <c r="PFX1" s="24"/>
      <c r="PFY1" s="24"/>
      <c r="PFZ1" s="24"/>
      <c r="PGA1" s="24"/>
      <c r="PGB1" s="24"/>
      <c r="PGC1" s="24"/>
      <c r="PGD1" s="24"/>
      <c r="PGE1" s="24"/>
      <c r="PGF1" s="24"/>
      <c r="PGG1" s="24"/>
      <c r="PGH1" s="24"/>
      <c r="PGI1" s="24"/>
      <c r="PGJ1" s="24"/>
      <c r="PGK1" s="24"/>
      <c r="PGL1" s="24"/>
      <c r="PGM1" s="24"/>
      <c r="PGN1" s="24"/>
      <c r="PGO1" s="24"/>
      <c r="PGP1" s="24"/>
      <c r="PGQ1" s="24"/>
      <c r="PGR1" s="24"/>
      <c r="PGS1" s="24"/>
      <c r="PGT1" s="24"/>
      <c r="PGU1" s="24"/>
      <c r="PGV1" s="24"/>
      <c r="PGW1" s="24"/>
      <c r="PGX1" s="24"/>
      <c r="PGY1" s="24"/>
      <c r="PGZ1" s="24"/>
      <c r="PHA1" s="24"/>
      <c r="PHB1" s="24"/>
      <c r="PHC1" s="24"/>
      <c r="PHD1" s="24"/>
      <c r="PHE1" s="24"/>
      <c r="PHF1" s="24"/>
      <c r="PHG1" s="24"/>
      <c r="PHH1" s="24"/>
      <c r="PHI1" s="24"/>
      <c r="PHJ1" s="24"/>
      <c r="PHK1" s="24"/>
      <c r="PHL1" s="24"/>
      <c r="PHM1" s="24"/>
      <c r="PHN1" s="24"/>
      <c r="PHO1" s="24"/>
      <c r="PHP1" s="24"/>
      <c r="PHQ1" s="24"/>
      <c r="PHR1" s="24"/>
      <c r="PHS1" s="24"/>
      <c r="PHT1" s="24"/>
      <c r="PHU1" s="24"/>
      <c r="PHV1" s="24"/>
      <c r="PHW1" s="24"/>
      <c r="PHX1" s="24"/>
      <c r="PHY1" s="24"/>
      <c r="PHZ1" s="24"/>
      <c r="PIA1" s="24"/>
      <c r="PIB1" s="24"/>
      <c r="PIC1" s="24"/>
      <c r="PID1" s="24"/>
      <c r="PIE1" s="24"/>
      <c r="PIF1" s="24"/>
      <c r="PIG1" s="24"/>
      <c r="PIH1" s="24"/>
      <c r="PII1" s="24"/>
      <c r="PIJ1" s="24"/>
      <c r="PIK1" s="24"/>
      <c r="PIL1" s="24"/>
      <c r="PIM1" s="24"/>
      <c r="PIN1" s="24"/>
      <c r="PIO1" s="24"/>
      <c r="PIP1" s="24"/>
      <c r="PIQ1" s="24"/>
      <c r="PIR1" s="24"/>
      <c r="PIS1" s="24"/>
      <c r="PIT1" s="24"/>
      <c r="PIU1" s="24"/>
      <c r="PIV1" s="24"/>
      <c r="PIW1" s="24"/>
      <c r="PIX1" s="24"/>
      <c r="PIY1" s="24"/>
      <c r="PIZ1" s="24"/>
      <c r="PJA1" s="24"/>
      <c r="PJB1" s="24"/>
      <c r="PJC1" s="24"/>
      <c r="PJD1" s="24"/>
      <c r="PJE1" s="24"/>
      <c r="PJF1" s="24"/>
      <c r="PJG1" s="24"/>
      <c r="PJH1" s="24"/>
      <c r="PJI1" s="24"/>
      <c r="PJJ1" s="24"/>
      <c r="PJK1" s="24"/>
      <c r="PJL1" s="24"/>
      <c r="PJM1" s="24"/>
      <c r="PJN1" s="24"/>
      <c r="PJO1" s="24"/>
      <c r="PJP1" s="24"/>
      <c r="PJQ1" s="24"/>
      <c r="PJR1" s="24"/>
      <c r="PJS1" s="24"/>
      <c r="PJT1" s="24"/>
      <c r="PJU1" s="24"/>
      <c r="PJV1" s="24"/>
      <c r="PJW1" s="24"/>
      <c r="PJX1" s="24"/>
      <c r="PJY1" s="24"/>
      <c r="PJZ1" s="24"/>
      <c r="PKA1" s="24"/>
      <c r="PKB1" s="24"/>
      <c r="PKC1" s="24"/>
      <c r="PKD1" s="24"/>
      <c r="PKE1" s="24"/>
      <c r="PKF1" s="24"/>
      <c r="PKG1" s="24"/>
      <c r="PKH1" s="24"/>
      <c r="PKI1" s="24"/>
      <c r="PKJ1" s="24"/>
      <c r="PKK1" s="24"/>
      <c r="PKL1" s="24"/>
      <c r="PKM1" s="24"/>
      <c r="PKN1" s="24"/>
      <c r="PKO1" s="24"/>
      <c r="PKP1" s="24"/>
      <c r="PKQ1" s="24"/>
      <c r="PKR1" s="24"/>
      <c r="PKS1" s="24"/>
      <c r="PKT1" s="24"/>
      <c r="PKU1" s="24"/>
      <c r="PKV1" s="24"/>
      <c r="PKW1" s="24"/>
      <c r="PKX1" s="24"/>
      <c r="PKY1" s="24"/>
      <c r="PKZ1" s="24"/>
      <c r="PLA1" s="24"/>
      <c r="PLB1" s="24"/>
      <c r="PLC1" s="24"/>
      <c r="PLD1" s="24"/>
      <c r="PLE1" s="24"/>
      <c r="PLF1" s="24"/>
      <c r="PLG1" s="24"/>
      <c r="PLH1" s="24"/>
      <c r="PLI1" s="24"/>
      <c r="PLJ1" s="24"/>
      <c r="PLK1" s="24"/>
      <c r="PLL1" s="24"/>
      <c r="PLM1" s="24"/>
      <c r="PLN1" s="24"/>
      <c r="PLO1" s="24"/>
      <c r="PLP1" s="24"/>
      <c r="PLQ1" s="24"/>
      <c r="PLR1" s="24"/>
      <c r="PLS1" s="24"/>
      <c r="PLT1" s="24"/>
      <c r="PLU1" s="24"/>
      <c r="PLV1" s="24"/>
      <c r="PLW1" s="24"/>
      <c r="PLX1" s="24"/>
      <c r="PLY1" s="24"/>
      <c r="PLZ1" s="24"/>
      <c r="PMA1" s="24"/>
      <c r="PMB1" s="24"/>
      <c r="PMC1" s="24"/>
      <c r="PMD1" s="24"/>
      <c r="PME1" s="24"/>
      <c r="PMF1" s="24"/>
      <c r="PMG1" s="24"/>
      <c r="PMH1" s="24"/>
      <c r="PMI1" s="24"/>
      <c r="PMJ1" s="24"/>
      <c r="PMK1" s="24"/>
      <c r="PML1" s="24"/>
      <c r="PMM1" s="24"/>
      <c r="PMN1" s="24"/>
      <c r="PMO1" s="24"/>
      <c r="PMP1" s="24"/>
      <c r="PMQ1" s="24"/>
      <c r="PMR1" s="24"/>
      <c r="PMS1" s="24"/>
      <c r="PMT1" s="24"/>
      <c r="PMU1" s="24"/>
      <c r="PMV1" s="24"/>
      <c r="PMW1" s="24"/>
      <c r="PMX1" s="24"/>
      <c r="PMY1" s="24"/>
      <c r="PMZ1" s="24"/>
      <c r="PNA1" s="24"/>
      <c r="PNB1" s="24"/>
      <c r="PNC1" s="24"/>
      <c r="PND1" s="24"/>
      <c r="PNE1" s="24"/>
      <c r="PNF1" s="24"/>
      <c r="PNG1" s="24"/>
      <c r="PNH1" s="24"/>
      <c r="PNI1" s="24"/>
      <c r="PNJ1" s="24"/>
      <c r="PNK1" s="24"/>
      <c r="PNL1" s="24"/>
      <c r="PNM1" s="24"/>
      <c r="PNN1" s="24"/>
      <c r="PNO1" s="24"/>
      <c r="PNP1" s="24"/>
      <c r="PNQ1" s="24"/>
      <c r="PNR1" s="24"/>
      <c r="PNS1" s="24"/>
      <c r="PNT1" s="24"/>
      <c r="PNU1" s="24"/>
      <c r="PNV1" s="24"/>
      <c r="PNW1" s="24"/>
      <c r="PNX1" s="24"/>
      <c r="PNY1" s="24"/>
      <c r="PNZ1" s="24"/>
      <c r="POA1" s="24"/>
      <c r="POB1" s="24"/>
      <c r="POC1" s="24"/>
      <c r="POD1" s="24"/>
      <c r="POE1" s="24"/>
      <c r="POF1" s="24"/>
      <c r="POG1" s="24"/>
      <c r="POH1" s="24"/>
      <c r="POI1" s="24"/>
      <c r="POJ1" s="24"/>
      <c r="POK1" s="24"/>
      <c r="POL1" s="24"/>
      <c r="POM1" s="24"/>
      <c r="PON1" s="24"/>
      <c r="POO1" s="24"/>
      <c r="POP1" s="24"/>
      <c r="POQ1" s="24"/>
      <c r="POR1" s="24"/>
      <c r="POS1" s="24"/>
      <c r="POT1" s="24"/>
      <c r="POU1" s="24"/>
      <c r="POV1" s="24"/>
      <c r="POW1" s="24"/>
      <c r="POX1" s="24"/>
      <c r="POY1" s="24"/>
      <c r="POZ1" s="24"/>
      <c r="PPA1" s="24"/>
      <c r="PPB1" s="24"/>
      <c r="PPC1" s="24"/>
      <c r="PPD1" s="24"/>
      <c r="PPE1" s="24"/>
      <c r="PPF1" s="24"/>
      <c r="PPG1" s="24"/>
      <c r="PPH1" s="24"/>
      <c r="PPI1" s="24"/>
      <c r="PPJ1" s="24"/>
      <c r="PPK1" s="24"/>
      <c r="PPL1" s="24"/>
      <c r="PPM1" s="24"/>
      <c r="PPN1" s="24"/>
      <c r="PPO1" s="24"/>
      <c r="PPP1" s="24"/>
      <c r="PPQ1" s="24"/>
      <c r="PPR1" s="24"/>
      <c r="PPS1" s="24"/>
      <c r="PPT1" s="24"/>
      <c r="PPU1" s="24"/>
      <c r="PPV1" s="24"/>
      <c r="PPW1" s="24"/>
      <c r="PPX1" s="24"/>
      <c r="PPY1" s="24"/>
      <c r="PPZ1" s="24"/>
      <c r="PQA1" s="24"/>
      <c r="PQB1" s="24"/>
      <c r="PQC1" s="24"/>
      <c r="PQD1" s="24"/>
      <c r="PQE1" s="24"/>
      <c r="PQF1" s="24"/>
      <c r="PQG1" s="24"/>
      <c r="PQH1" s="24"/>
      <c r="PQI1" s="24"/>
      <c r="PQJ1" s="24"/>
      <c r="PQK1" s="24"/>
      <c r="PQL1" s="24"/>
      <c r="PQM1" s="24"/>
      <c r="PQN1" s="24"/>
      <c r="PQO1" s="24"/>
      <c r="PQP1" s="24"/>
      <c r="PQQ1" s="24"/>
      <c r="PQR1" s="24"/>
      <c r="PQS1" s="24"/>
      <c r="PQT1" s="24"/>
      <c r="PQU1" s="24"/>
      <c r="PQV1" s="24"/>
      <c r="PQW1" s="24"/>
      <c r="PQX1" s="24"/>
      <c r="PQY1" s="24"/>
      <c r="PQZ1" s="24"/>
      <c r="PRA1" s="24"/>
      <c r="PRB1" s="24"/>
      <c r="PRC1" s="24"/>
      <c r="PRD1" s="24"/>
      <c r="PRE1" s="24"/>
      <c r="PRF1" s="24"/>
      <c r="PRG1" s="24"/>
      <c r="PRH1" s="24"/>
      <c r="PRI1" s="24"/>
      <c r="PRJ1" s="24"/>
      <c r="PRK1" s="24"/>
      <c r="PRL1" s="24"/>
      <c r="PRM1" s="24"/>
      <c r="PRN1" s="24"/>
      <c r="PRO1" s="24"/>
      <c r="PRP1" s="24"/>
      <c r="PRQ1" s="24"/>
      <c r="PRR1" s="24"/>
      <c r="PRS1" s="24"/>
      <c r="PRT1" s="24"/>
      <c r="PRU1" s="24"/>
      <c r="PRV1" s="24"/>
      <c r="PRW1" s="24"/>
      <c r="PRX1" s="24"/>
      <c r="PRY1" s="24"/>
      <c r="PRZ1" s="24"/>
      <c r="PSA1" s="24"/>
      <c r="PSB1" s="24"/>
      <c r="PSC1" s="24"/>
      <c r="PSD1" s="24"/>
      <c r="PSE1" s="24"/>
      <c r="PSF1" s="24"/>
      <c r="PSG1" s="24"/>
      <c r="PSH1" s="24"/>
      <c r="PSI1" s="24"/>
      <c r="PSJ1" s="24"/>
      <c r="PSK1" s="24"/>
      <c r="PSL1" s="24"/>
      <c r="PSM1" s="24"/>
      <c r="PSN1" s="24"/>
      <c r="PSO1" s="24"/>
      <c r="PSP1" s="24"/>
      <c r="PSQ1" s="24"/>
      <c r="PSR1" s="24"/>
      <c r="PSS1" s="24"/>
      <c r="PST1" s="24"/>
      <c r="PSU1" s="24"/>
      <c r="PSV1" s="24"/>
      <c r="PSW1" s="24"/>
      <c r="PSX1" s="24"/>
      <c r="PSY1" s="24"/>
      <c r="PSZ1" s="24"/>
      <c r="PTA1" s="24"/>
      <c r="PTB1" s="24"/>
      <c r="PTC1" s="24"/>
      <c r="PTD1" s="24"/>
      <c r="PTE1" s="24"/>
      <c r="PTF1" s="24"/>
      <c r="PTG1" s="24"/>
      <c r="PTH1" s="24"/>
      <c r="PTI1" s="24"/>
      <c r="PTJ1" s="24"/>
      <c r="PTK1" s="24"/>
      <c r="PTL1" s="24"/>
      <c r="PTM1" s="24"/>
      <c r="PTN1" s="24"/>
      <c r="PTO1" s="24"/>
      <c r="PTP1" s="24"/>
      <c r="PTQ1" s="24"/>
      <c r="PTR1" s="24"/>
      <c r="PTS1" s="24"/>
      <c r="PTT1" s="24"/>
      <c r="PTU1" s="24"/>
      <c r="PTV1" s="24"/>
      <c r="PTW1" s="24"/>
      <c r="PTX1" s="24"/>
      <c r="PTY1" s="24"/>
      <c r="PTZ1" s="24"/>
      <c r="PUA1" s="24"/>
      <c r="PUB1" s="24"/>
      <c r="PUC1" s="24"/>
      <c r="PUD1" s="24"/>
      <c r="PUE1" s="24"/>
      <c r="PUF1" s="24"/>
      <c r="PUG1" s="24"/>
      <c r="PUH1" s="24"/>
      <c r="PUI1" s="24"/>
      <c r="PUJ1" s="24"/>
      <c r="PUK1" s="24"/>
      <c r="PUL1" s="24"/>
      <c r="PUM1" s="24"/>
      <c r="PUN1" s="24"/>
      <c r="PUO1" s="24"/>
      <c r="PUP1" s="24"/>
      <c r="PUQ1" s="24"/>
      <c r="PUR1" s="24"/>
      <c r="PUS1" s="24"/>
      <c r="PUT1" s="24"/>
      <c r="PUU1" s="24"/>
      <c r="PUV1" s="24"/>
      <c r="PUW1" s="24"/>
      <c r="PUX1" s="24"/>
      <c r="PUY1" s="24"/>
      <c r="PUZ1" s="24"/>
      <c r="PVA1" s="24"/>
      <c r="PVB1" s="24"/>
      <c r="PVC1" s="24"/>
      <c r="PVD1" s="24"/>
      <c r="PVE1" s="24"/>
      <c r="PVF1" s="24"/>
      <c r="PVG1" s="24"/>
      <c r="PVH1" s="24"/>
      <c r="PVI1" s="24"/>
      <c r="PVJ1" s="24"/>
      <c r="PVK1" s="24"/>
      <c r="PVL1" s="24"/>
      <c r="PVM1" s="24"/>
      <c r="PVN1" s="24"/>
      <c r="PVO1" s="24"/>
      <c r="PVP1" s="24"/>
      <c r="PVQ1" s="24"/>
      <c r="PVR1" s="24"/>
      <c r="PVS1" s="24"/>
      <c r="PVT1" s="24"/>
      <c r="PVU1" s="24"/>
      <c r="PVV1" s="24"/>
      <c r="PVW1" s="24"/>
      <c r="PVX1" s="24"/>
      <c r="PVY1" s="24"/>
      <c r="PVZ1" s="24"/>
      <c r="PWA1" s="24"/>
      <c r="PWB1" s="24"/>
      <c r="PWC1" s="24"/>
      <c r="PWD1" s="24"/>
      <c r="PWE1" s="24"/>
      <c r="PWF1" s="24"/>
      <c r="PWG1" s="24"/>
      <c r="PWH1" s="24"/>
      <c r="PWI1" s="24"/>
      <c r="PWJ1" s="24"/>
      <c r="PWK1" s="24"/>
      <c r="PWL1" s="24"/>
      <c r="PWM1" s="24"/>
      <c r="PWN1" s="24"/>
      <c r="PWO1" s="24"/>
      <c r="PWP1" s="24"/>
      <c r="PWQ1" s="24"/>
      <c r="PWR1" s="24"/>
      <c r="PWS1" s="24"/>
      <c r="PWT1" s="24"/>
      <c r="PWU1" s="24"/>
      <c r="PWV1" s="24"/>
      <c r="PWW1" s="24"/>
      <c r="PWX1" s="24"/>
      <c r="PWY1" s="24"/>
      <c r="PWZ1" s="24"/>
      <c r="PXA1" s="24"/>
      <c r="PXB1" s="24"/>
      <c r="PXC1" s="24"/>
      <c r="PXD1" s="24"/>
      <c r="PXE1" s="24"/>
      <c r="PXF1" s="24"/>
      <c r="PXG1" s="24"/>
      <c r="PXH1" s="24"/>
      <c r="PXI1" s="24"/>
      <c r="PXJ1" s="24"/>
      <c r="PXK1" s="24"/>
      <c r="PXL1" s="24"/>
      <c r="PXM1" s="24"/>
      <c r="PXN1" s="24"/>
      <c r="PXO1" s="24"/>
      <c r="PXP1" s="24"/>
      <c r="PXQ1" s="24"/>
      <c r="PXR1" s="24"/>
      <c r="PXS1" s="24"/>
      <c r="PXT1" s="24"/>
      <c r="PXU1" s="24"/>
      <c r="PXV1" s="24"/>
      <c r="PXW1" s="24"/>
      <c r="PXX1" s="24"/>
      <c r="PXY1" s="24"/>
      <c r="PXZ1" s="24"/>
      <c r="PYA1" s="24"/>
      <c r="PYB1" s="24"/>
      <c r="PYC1" s="24"/>
      <c r="PYD1" s="24"/>
      <c r="PYE1" s="24"/>
      <c r="PYF1" s="24"/>
      <c r="PYG1" s="24"/>
      <c r="PYH1" s="24"/>
      <c r="PYI1" s="24"/>
      <c r="PYJ1" s="24"/>
      <c r="PYK1" s="24"/>
      <c r="PYL1" s="24"/>
      <c r="PYM1" s="24"/>
      <c r="PYN1" s="24"/>
      <c r="PYO1" s="24"/>
      <c r="PYP1" s="24"/>
      <c r="PYQ1" s="24"/>
      <c r="PYR1" s="24"/>
      <c r="PYS1" s="24"/>
      <c r="PYT1" s="24"/>
      <c r="PYU1" s="24"/>
      <c r="PYV1" s="24"/>
      <c r="PYW1" s="24"/>
      <c r="PYX1" s="24"/>
      <c r="PYY1" s="24"/>
      <c r="PYZ1" s="24"/>
      <c r="PZA1" s="24"/>
      <c r="PZB1" s="24"/>
      <c r="PZC1" s="24"/>
      <c r="PZD1" s="24"/>
      <c r="PZE1" s="24"/>
      <c r="PZF1" s="24"/>
      <c r="PZG1" s="24"/>
      <c r="PZH1" s="24"/>
      <c r="PZI1" s="24"/>
      <c r="PZJ1" s="24"/>
      <c r="PZK1" s="24"/>
      <c r="PZL1" s="24"/>
      <c r="PZM1" s="24"/>
      <c r="PZN1" s="24"/>
      <c r="PZO1" s="24"/>
      <c r="PZP1" s="24"/>
      <c r="PZQ1" s="24"/>
      <c r="PZR1" s="24"/>
      <c r="PZS1" s="24"/>
      <c r="PZT1" s="24"/>
      <c r="PZU1" s="24"/>
      <c r="PZV1" s="24"/>
      <c r="PZW1" s="24"/>
      <c r="PZX1" s="24"/>
      <c r="PZY1" s="24"/>
      <c r="PZZ1" s="24"/>
      <c r="QAA1" s="24"/>
      <c r="QAB1" s="24"/>
      <c r="QAC1" s="24"/>
      <c r="QAD1" s="24"/>
      <c r="QAE1" s="24"/>
      <c r="QAF1" s="24"/>
      <c r="QAG1" s="24"/>
      <c r="QAH1" s="24"/>
      <c r="QAI1" s="24"/>
      <c r="QAJ1" s="24"/>
      <c r="QAK1" s="24"/>
      <c r="QAL1" s="24"/>
      <c r="QAM1" s="24"/>
      <c r="QAN1" s="24"/>
      <c r="QAO1" s="24"/>
      <c r="QAP1" s="24"/>
      <c r="QAQ1" s="24"/>
      <c r="QAR1" s="24"/>
      <c r="QAS1" s="24"/>
      <c r="QAT1" s="24"/>
      <c r="QAU1" s="24"/>
      <c r="QAV1" s="24"/>
      <c r="QAW1" s="24"/>
      <c r="QAX1" s="24"/>
      <c r="QAY1" s="24"/>
      <c r="QAZ1" s="24"/>
      <c r="QBA1" s="24"/>
      <c r="QBB1" s="24"/>
      <c r="QBC1" s="24"/>
      <c r="QBD1" s="24"/>
      <c r="QBE1" s="24"/>
      <c r="QBF1" s="24"/>
      <c r="QBG1" s="24"/>
      <c r="QBH1" s="24"/>
      <c r="QBI1" s="24"/>
      <c r="QBJ1" s="24"/>
      <c r="QBK1" s="24"/>
      <c r="QBL1" s="24"/>
      <c r="QBM1" s="24"/>
      <c r="QBN1" s="24"/>
      <c r="QBO1" s="24"/>
      <c r="QBP1" s="24"/>
      <c r="QBQ1" s="24"/>
      <c r="QBR1" s="24"/>
      <c r="QBS1" s="24"/>
      <c r="QBT1" s="24"/>
      <c r="QBU1" s="24"/>
      <c r="QBV1" s="24"/>
      <c r="QBW1" s="24"/>
      <c r="QBX1" s="24"/>
      <c r="QBY1" s="24"/>
      <c r="QBZ1" s="24"/>
      <c r="QCA1" s="24"/>
      <c r="QCB1" s="24"/>
      <c r="QCC1" s="24"/>
      <c r="QCD1" s="24"/>
      <c r="QCE1" s="24"/>
      <c r="QCF1" s="24"/>
      <c r="QCG1" s="24"/>
      <c r="QCH1" s="24"/>
      <c r="QCI1" s="24"/>
      <c r="QCJ1" s="24"/>
      <c r="QCK1" s="24"/>
      <c r="QCL1" s="24"/>
      <c r="QCM1" s="24"/>
      <c r="QCN1" s="24"/>
      <c r="QCO1" s="24"/>
      <c r="QCP1" s="24"/>
      <c r="QCQ1" s="24"/>
      <c r="QCR1" s="24"/>
      <c r="QCS1" s="24"/>
      <c r="QCT1" s="24"/>
      <c r="QCU1" s="24"/>
      <c r="QCV1" s="24"/>
      <c r="QCW1" s="24"/>
      <c r="QCX1" s="24"/>
      <c r="QCY1" s="24"/>
      <c r="QCZ1" s="24"/>
      <c r="QDA1" s="24"/>
      <c r="QDB1" s="24"/>
      <c r="QDC1" s="24"/>
      <c r="QDD1" s="24"/>
      <c r="QDE1" s="24"/>
      <c r="QDF1" s="24"/>
      <c r="QDG1" s="24"/>
      <c r="QDH1" s="24"/>
      <c r="QDI1" s="24"/>
      <c r="QDJ1" s="24"/>
      <c r="QDK1" s="24"/>
      <c r="QDL1" s="24"/>
      <c r="QDM1" s="24"/>
      <c r="QDN1" s="24"/>
      <c r="QDO1" s="24"/>
      <c r="QDP1" s="24"/>
      <c r="QDQ1" s="24"/>
      <c r="QDR1" s="24"/>
      <c r="QDS1" s="24"/>
      <c r="QDT1" s="24"/>
      <c r="QDU1" s="24"/>
      <c r="QDV1" s="24"/>
      <c r="QDW1" s="24"/>
      <c r="QDX1" s="24"/>
      <c r="QDY1" s="24"/>
      <c r="QDZ1" s="24"/>
      <c r="QEA1" s="24"/>
      <c r="QEB1" s="24"/>
      <c r="QEC1" s="24"/>
      <c r="QED1" s="24"/>
      <c r="QEE1" s="24"/>
      <c r="QEF1" s="24"/>
      <c r="QEG1" s="24"/>
      <c r="QEH1" s="24"/>
      <c r="QEI1" s="24"/>
      <c r="QEJ1" s="24"/>
      <c r="QEK1" s="24"/>
      <c r="QEL1" s="24"/>
      <c r="QEM1" s="24"/>
      <c r="QEN1" s="24"/>
      <c r="QEO1" s="24"/>
      <c r="QEP1" s="24"/>
      <c r="QEQ1" s="24"/>
      <c r="QER1" s="24"/>
      <c r="QES1" s="24"/>
      <c r="QET1" s="24"/>
      <c r="QEU1" s="24"/>
      <c r="QEV1" s="24"/>
      <c r="QEW1" s="24"/>
      <c r="QEX1" s="24"/>
      <c r="QEY1" s="24"/>
      <c r="QEZ1" s="24"/>
      <c r="QFA1" s="24"/>
      <c r="QFB1" s="24"/>
      <c r="QFC1" s="24"/>
      <c r="QFD1" s="24"/>
      <c r="QFE1" s="24"/>
      <c r="QFF1" s="24"/>
      <c r="QFG1" s="24"/>
      <c r="QFH1" s="24"/>
      <c r="QFI1" s="24"/>
      <c r="QFJ1" s="24"/>
      <c r="QFK1" s="24"/>
      <c r="QFL1" s="24"/>
      <c r="QFM1" s="24"/>
      <c r="QFN1" s="24"/>
      <c r="QFO1" s="24"/>
      <c r="QFP1" s="24"/>
      <c r="QFQ1" s="24"/>
      <c r="QFR1" s="24"/>
      <c r="QFS1" s="24"/>
      <c r="QFT1" s="24"/>
      <c r="QFU1" s="24"/>
      <c r="QFV1" s="24"/>
      <c r="QFW1" s="24"/>
      <c r="QFX1" s="24"/>
      <c r="QFY1" s="24"/>
      <c r="QFZ1" s="24"/>
      <c r="QGA1" s="24"/>
      <c r="QGB1" s="24"/>
      <c r="QGC1" s="24"/>
      <c r="QGD1" s="24"/>
      <c r="QGE1" s="24"/>
      <c r="QGF1" s="24"/>
      <c r="QGG1" s="24"/>
      <c r="QGH1" s="24"/>
      <c r="QGI1" s="24"/>
      <c r="QGJ1" s="24"/>
      <c r="QGK1" s="24"/>
      <c r="QGL1" s="24"/>
      <c r="QGM1" s="24"/>
      <c r="QGN1" s="24"/>
      <c r="QGO1" s="24"/>
      <c r="QGP1" s="24"/>
      <c r="QGQ1" s="24"/>
      <c r="QGR1" s="24"/>
      <c r="QGS1" s="24"/>
      <c r="QGT1" s="24"/>
      <c r="QGU1" s="24"/>
      <c r="QGV1" s="24"/>
      <c r="QGW1" s="24"/>
      <c r="QGX1" s="24"/>
      <c r="QGY1" s="24"/>
      <c r="QGZ1" s="24"/>
      <c r="QHA1" s="24"/>
      <c r="QHB1" s="24"/>
      <c r="QHC1" s="24"/>
      <c r="QHD1" s="24"/>
      <c r="QHE1" s="24"/>
      <c r="QHF1" s="24"/>
      <c r="QHG1" s="24"/>
      <c r="QHH1" s="24"/>
      <c r="QHI1" s="24"/>
      <c r="QHJ1" s="24"/>
      <c r="QHK1" s="24"/>
      <c r="QHL1" s="24"/>
      <c r="QHM1" s="24"/>
      <c r="QHN1" s="24"/>
      <c r="QHO1" s="24"/>
      <c r="QHP1" s="24"/>
      <c r="QHQ1" s="24"/>
      <c r="QHR1" s="24"/>
      <c r="QHS1" s="24"/>
      <c r="QHT1" s="24"/>
      <c r="QHU1" s="24"/>
      <c r="QHV1" s="24"/>
      <c r="QHW1" s="24"/>
      <c r="QHX1" s="24"/>
      <c r="QHY1" s="24"/>
      <c r="QHZ1" s="24"/>
      <c r="QIA1" s="24"/>
      <c r="QIB1" s="24"/>
      <c r="QIC1" s="24"/>
      <c r="QID1" s="24"/>
      <c r="QIE1" s="24"/>
      <c r="QIF1" s="24"/>
      <c r="QIG1" s="24"/>
      <c r="QIH1" s="24"/>
      <c r="QII1" s="24"/>
      <c r="QIJ1" s="24"/>
      <c r="QIK1" s="24"/>
      <c r="QIL1" s="24"/>
      <c r="QIM1" s="24"/>
      <c r="QIN1" s="24"/>
      <c r="QIO1" s="24"/>
      <c r="QIP1" s="24"/>
      <c r="QIQ1" s="24"/>
      <c r="QIR1" s="24"/>
      <c r="QIS1" s="24"/>
      <c r="QIT1" s="24"/>
      <c r="QIU1" s="24"/>
      <c r="QIV1" s="24"/>
      <c r="QIW1" s="24"/>
      <c r="QIX1" s="24"/>
      <c r="QIY1" s="24"/>
      <c r="QIZ1" s="24"/>
      <c r="QJA1" s="24"/>
      <c r="QJB1" s="24"/>
      <c r="QJC1" s="24"/>
      <c r="QJD1" s="24"/>
      <c r="QJE1" s="24"/>
      <c r="QJF1" s="24"/>
      <c r="QJG1" s="24"/>
      <c r="QJH1" s="24"/>
      <c r="QJI1" s="24"/>
      <c r="QJJ1" s="24"/>
      <c r="QJK1" s="24"/>
      <c r="QJL1" s="24"/>
      <c r="QJM1" s="24"/>
      <c r="QJN1" s="24"/>
      <c r="QJO1" s="24"/>
      <c r="QJP1" s="24"/>
      <c r="QJQ1" s="24"/>
      <c r="QJR1" s="24"/>
      <c r="QJS1" s="24"/>
      <c r="QJT1" s="24"/>
      <c r="QJU1" s="24"/>
      <c r="QJV1" s="24"/>
      <c r="QJW1" s="24"/>
      <c r="QJX1" s="24"/>
      <c r="QJY1" s="24"/>
      <c r="QJZ1" s="24"/>
      <c r="QKA1" s="24"/>
      <c r="QKB1" s="24"/>
      <c r="QKC1" s="24"/>
      <c r="QKD1" s="24"/>
      <c r="QKE1" s="24"/>
      <c r="QKF1" s="24"/>
      <c r="QKG1" s="24"/>
      <c r="QKH1" s="24"/>
      <c r="QKI1" s="24"/>
      <c r="QKJ1" s="24"/>
      <c r="QKK1" s="24"/>
      <c r="QKL1" s="24"/>
      <c r="QKM1" s="24"/>
      <c r="QKN1" s="24"/>
      <c r="QKO1" s="24"/>
      <c r="QKP1" s="24"/>
      <c r="QKQ1" s="24"/>
      <c r="QKR1" s="24"/>
      <c r="QKS1" s="24"/>
      <c r="QKT1" s="24"/>
      <c r="QKU1" s="24"/>
      <c r="QKV1" s="24"/>
      <c r="QKW1" s="24"/>
      <c r="QKX1" s="24"/>
      <c r="QKY1" s="24"/>
      <c r="QKZ1" s="24"/>
      <c r="QLA1" s="24"/>
      <c r="QLB1" s="24"/>
      <c r="QLC1" s="24"/>
      <c r="QLD1" s="24"/>
      <c r="QLE1" s="24"/>
      <c r="QLF1" s="24"/>
      <c r="QLG1" s="24"/>
      <c r="QLH1" s="24"/>
      <c r="QLI1" s="24"/>
      <c r="QLJ1" s="24"/>
      <c r="QLK1" s="24"/>
      <c r="QLL1" s="24"/>
      <c r="QLM1" s="24"/>
      <c r="QLN1" s="24"/>
      <c r="QLO1" s="24"/>
      <c r="QLP1" s="24"/>
      <c r="QLQ1" s="24"/>
      <c r="QLR1" s="24"/>
      <c r="QLS1" s="24"/>
      <c r="QLT1" s="24"/>
      <c r="QLU1" s="24"/>
      <c r="QLV1" s="24"/>
      <c r="QLW1" s="24"/>
      <c r="QLX1" s="24"/>
      <c r="QLY1" s="24"/>
      <c r="QLZ1" s="24"/>
      <c r="QMA1" s="24"/>
      <c r="QMB1" s="24"/>
      <c r="QMC1" s="24"/>
      <c r="QMD1" s="24"/>
      <c r="QME1" s="24"/>
      <c r="QMF1" s="24"/>
      <c r="QMG1" s="24"/>
      <c r="QMH1" s="24"/>
      <c r="QMI1" s="24"/>
      <c r="QMJ1" s="24"/>
      <c r="QMK1" s="24"/>
      <c r="QML1" s="24"/>
      <c r="QMM1" s="24"/>
      <c r="QMN1" s="24"/>
      <c r="QMO1" s="24"/>
      <c r="QMP1" s="24"/>
      <c r="QMQ1" s="24"/>
      <c r="QMR1" s="24"/>
      <c r="QMS1" s="24"/>
      <c r="QMT1" s="24"/>
      <c r="QMU1" s="24"/>
      <c r="QMV1" s="24"/>
      <c r="QMW1" s="24"/>
      <c r="QMX1" s="24"/>
      <c r="QMY1" s="24"/>
      <c r="QMZ1" s="24"/>
      <c r="QNA1" s="24"/>
      <c r="QNB1" s="24"/>
      <c r="QNC1" s="24"/>
      <c r="QND1" s="24"/>
      <c r="QNE1" s="24"/>
      <c r="QNF1" s="24"/>
      <c r="QNG1" s="24"/>
      <c r="QNH1" s="24"/>
      <c r="QNI1" s="24"/>
      <c r="QNJ1" s="24"/>
      <c r="QNK1" s="24"/>
      <c r="QNL1" s="24"/>
      <c r="QNM1" s="24"/>
      <c r="QNN1" s="24"/>
      <c r="QNO1" s="24"/>
      <c r="QNP1" s="24"/>
      <c r="QNQ1" s="24"/>
      <c r="QNR1" s="24"/>
      <c r="QNS1" s="24"/>
      <c r="QNT1" s="24"/>
      <c r="QNU1" s="24"/>
      <c r="QNV1" s="24"/>
      <c r="QNW1" s="24"/>
      <c r="QNX1" s="24"/>
      <c r="QNY1" s="24"/>
      <c r="QNZ1" s="24"/>
      <c r="QOA1" s="24"/>
      <c r="QOB1" s="24"/>
      <c r="QOC1" s="24"/>
      <c r="QOD1" s="24"/>
      <c r="QOE1" s="24"/>
      <c r="QOF1" s="24"/>
      <c r="QOG1" s="24"/>
      <c r="QOH1" s="24"/>
      <c r="QOI1" s="24"/>
      <c r="QOJ1" s="24"/>
      <c r="QOK1" s="24"/>
      <c r="QOL1" s="24"/>
      <c r="QOM1" s="24"/>
      <c r="QON1" s="24"/>
      <c r="QOO1" s="24"/>
      <c r="QOP1" s="24"/>
      <c r="QOQ1" s="24"/>
      <c r="QOR1" s="24"/>
      <c r="QOS1" s="24"/>
      <c r="QOT1" s="24"/>
      <c r="QOU1" s="24"/>
      <c r="QOV1" s="24"/>
      <c r="QOW1" s="24"/>
      <c r="QOX1" s="24"/>
      <c r="QOY1" s="24"/>
      <c r="QOZ1" s="24"/>
      <c r="QPA1" s="24"/>
      <c r="QPB1" s="24"/>
      <c r="QPC1" s="24"/>
      <c r="QPD1" s="24"/>
      <c r="QPE1" s="24"/>
      <c r="QPF1" s="24"/>
      <c r="QPG1" s="24"/>
      <c r="QPH1" s="24"/>
      <c r="QPI1" s="24"/>
      <c r="QPJ1" s="24"/>
      <c r="QPK1" s="24"/>
      <c r="QPL1" s="24"/>
      <c r="QPM1" s="24"/>
      <c r="QPN1" s="24"/>
      <c r="QPO1" s="24"/>
      <c r="QPP1" s="24"/>
      <c r="QPQ1" s="24"/>
      <c r="QPR1" s="24"/>
      <c r="QPS1" s="24"/>
      <c r="QPT1" s="24"/>
      <c r="QPU1" s="24"/>
      <c r="QPV1" s="24"/>
      <c r="QPW1" s="24"/>
      <c r="QPX1" s="24"/>
      <c r="QPY1" s="24"/>
      <c r="QPZ1" s="24"/>
      <c r="QQA1" s="24"/>
      <c r="QQB1" s="24"/>
      <c r="QQC1" s="24"/>
      <c r="QQD1" s="24"/>
      <c r="QQE1" s="24"/>
      <c r="QQF1" s="24"/>
      <c r="QQG1" s="24"/>
      <c r="QQH1" s="24"/>
      <c r="QQI1" s="24"/>
      <c r="QQJ1" s="24"/>
      <c r="QQK1" s="24"/>
      <c r="QQL1" s="24"/>
      <c r="QQM1" s="24"/>
      <c r="QQN1" s="24"/>
      <c r="QQO1" s="24"/>
      <c r="QQP1" s="24"/>
      <c r="QQQ1" s="24"/>
      <c r="QQR1" s="24"/>
      <c r="QQS1" s="24"/>
      <c r="QQT1" s="24"/>
      <c r="QQU1" s="24"/>
      <c r="QQV1" s="24"/>
      <c r="QQW1" s="24"/>
      <c r="QQX1" s="24"/>
      <c r="QQY1" s="24"/>
      <c r="QQZ1" s="24"/>
      <c r="QRA1" s="24"/>
      <c r="QRB1" s="24"/>
      <c r="QRC1" s="24"/>
      <c r="QRD1" s="24"/>
      <c r="QRE1" s="24"/>
      <c r="QRF1" s="24"/>
      <c r="QRG1" s="24"/>
      <c r="QRH1" s="24"/>
      <c r="QRI1" s="24"/>
      <c r="QRJ1" s="24"/>
      <c r="QRK1" s="24"/>
      <c r="QRL1" s="24"/>
      <c r="QRM1" s="24"/>
      <c r="QRN1" s="24"/>
      <c r="QRO1" s="24"/>
      <c r="QRP1" s="24"/>
      <c r="QRQ1" s="24"/>
      <c r="QRR1" s="24"/>
      <c r="QRS1" s="24"/>
      <c r="QRT1" s="24"/>
      <c r="QRU1" s="24"/>
      <c r="QRV1" s="24"/>
      <c r="QRW1" s="24"/>
      <c r="QRX1" s="24"/>
      <c r="QRY1" s="24"/>
      <c r="QRZ1" s="24"/>
      <c r="QSA1" s="24"/>
      <c r="QSB1" s="24"/>
      <c r="QSC1" s="24"/>
      <c r="QSD1" s="24"/>
      <c r="QSE1" s="24"/>
      <c r="QSF1" s="24"/>
      <c r="QSG1" s="24"/>
      <c r="QSH1" s="24"/>
      <c r="QSI1" s="24"/>
      <c r="QSJ1" s="24"/>
      <c r="QSK1" s="24"/>
      <c r="QSL1" s="24"/>
      <c r="QSM1" s="24"/>
      <c r="QSN1" s="24"/>
      <c r="QSO1" s="24"/>
      <c r="QSP1" s="24"/>
      <c r="QSQ1" s="24"/>
      <c r="QSR1" s="24"/>
      <c r="QSS1" s="24"/>
      <c r="QST1" s="24"/>
      <c r="QSU1" s="24"/>
      <c r="QSV1" s="24"/>
      <c r="QSW1" s="24"/>
      <c r="QSX1" s="24"/>
      <c r="QSY1" s="24"/>
      <c r="QSZ1" s="24"/>
      <c r="QTA1" s="24"/>
      <c r="QTB1" s="24"/>
      <c r="QTC1" s="24"/>
      <c r="QTD1" s="24"/>
      <c r="QTE1" s="24"/>
      <c r="QTF1" s="24"/>
      <c r="QTG1" s="24"/>
      <c r="QTH1" s="24"/>
      <c r="QTI1" s="24"/>
      <c r="QTJ1" s="24"/>
      <c r="QTK1" s="24"/>
      <c r="QTL1" s="24"/>
      <c r="QTM1" s="24"/>
      <c r="QTN1" s="24"/>
      <c r="QTO1" s="24"/>
      <c r="QTP1" s="24"/>
      <c r="QTQ1" s="24"/>
      <c r="QTR1" s="24"/>
      <c r="QTS1" s="24"/>
      <c r="QTT1" s="24"/>
      <c r="QTU1" s="24"/>
      <c r="QTV1" s="24"/>
      <c r="QTW1" s="24"/>
      <c r="QTX1" s="24"/>
      <c r="QTY1" s="24"/>
      <c r="QTZ1" s="24"/>
      <c r="QUA1" s="24"/>
      <c r="QUB1" s="24"/>
      <c r="QUC1" s="24"/>
      <c r="QUD1" s="24"/>
      <c r="QUE1" s="24"/>
      <c r="QUF1" s="24"/>
      <c r="QUG1" s="24"/>
      <c r="QUH1" s="24"/>
      <c r="QUI1" s="24"/>
      <c r="QUJ1" s="24"/>
      <c r="QUK1" s="24"/>
      <c r="QUL1" s="24"/>
      <c r="QUM1" s="24"/>
      <c r="QUN1" s="24"/>
      <c r="QUO1" s="24"/>
      <c r="QUP1" s="24"/>
      <c r="QUQ1" s="24"/>
      <c r="QUR1" s="24"/>
      <c r="QUS1" s="24"/>
      <c r="QUT1" s="24"/>
      <c r="QUU1" s="24"/>
      <c r="QUV1" s="24"/>
      <c r="QUW1" s="24"/>
      <c r="QUX1" s="24"/>
      <c r="QUY1" s="24"/>
      <c r="QUZ1" s="24"/>
      <c r="QVA1" s="24"/>
      <c r="QVB1" s="24"/>
      <c r="QVC1" s="24"/>
      <c r="QVD1" s="24"/>
      <c r="QVE1" s="24"/>
      <c r="QVF1" s="24"/>
      <c r="QVG1" s="24"/>
      <c r="QVH1" s="24"/>
      <c r="QVI1" s="24"/>
      <c r="QVJ1" s="24"/>
      <c r="QVK1" s="24"/>
      <c r="QVL1" s="24"/>
      <c r="QVM1" s="24"/>
      <c r="QVN1" s="24"/>
      <c r="QVO1" s="24"/>
      <c r="QVP1" s="24"/>
      <c r="QVQ1" s="24"/>
      <c r="QVR1" s="24"/>
      <c r="QVS1" s="24"/>
      <c r="QVT1" s="24"/>
      <c r="QVU1" s="24"/>
      <c r="QVV1" s="24"/>
      <c r="QVW1" s="24"/>
      <c r="QVX1" s="24"/>
      <c r="QVY1" s="24"/>
      <c r="QVZ1" s="24"/>
      <c r="QWA1" s="24"/>
      <c r="QWB1" s="24"/>
      <c r="QWC1" s="24"/>
      <c r="QWD1" s="24"/>
      <c r="QWE1" s="24"/>
      <c r="QWF1" s="24"/>
      <c r="QWG1" s="24"/>
      <c r="QWH1" s="24"/>
      <c r="QWI1" s="24"/>
      <c r="QWJ1" s="24"/>
      <c r="QWK1" s="24"/>
      <c r="QWL1" s="24"/>
      <c r="QWM1" s="24"/>
      <c r="QWN1" s="24"/>
      <c r="QWO1" s="24"/>
      <c r="QWP1" s="24"/>
      <c r="QWQ1" s="24"/>
      <c r="QWR1" s="24"/>
      <c r="QWS1" s="24"/>
      <c r="QWT1" s="24"/>
      <c r="QWU1" s="24"/>
      <c r="QWV1" s="24"/>
      <c r="QWW1" s="24"/>
      <c r="QWX1" s="24"/>
      <c r="QWY1" s="24"/>
      <c r="QWZ1" s="24"/>
      <c r="QXA1" s="24"/>
      <c r="QXB1" s="24"/>
      <c r="QXC1" s="24"/>
      <c r="QXD1" s="24"/>
      <c r="QXE1" s="24"/>
      <c r="QXF1" s="24"/>
      <c r="QXG1" s="24"/>
      <c r="QXH1" s="24"/>
      <c r="QXI1" s="24"/>
      <c r="QXJ1" s="24"/>
      <c r="QXK1" s="24"/>
      <c r="QXL1" s="24"/>
      <c r="QXM1" s="24"/>
      <c r="QXN1" s="24"/>
      <c r="QXO1" s="24"/>
      <c r="QXP1" s="24"/>
      <c r="QXQ1" s="24"/>
      <c r="QXR1" s="24"/>
      <c r="QXS1" s="24"/>
      <c r="QXT1" s="24"/>
      <c r="QXU1" s="24"/>
      <c r="QXV1" s="24"/>
      <c r="QXW1" s="24"/>
      <c r="QXX1" s="24"/>
      <c r="QXY1" s="24"/>
      <c r="QXZ1" s="24"/>
      <c r="QYA1" s="24"/>
      <c r="QYB1" s="24"/>
      <c r="QYC1" s="24"/>
      <c r="QYD1" s="24"/>
      <c r="QYE1" s="24"/>
      <c r="QYF1" s="24"/>
      <c r="QYG1" s="24"/>
      <c r="QYH1" s="24"/>
      <c r="QYI1" s="24"/>
      <c r="QYJ1" s="24"/>
      <c r="QYK1" s="24"/>
      <c r="QYL1" s="24"/>
      <c r="QYM1" s="24"/>
      <c r="QYN1" s="24"/>
      <c r="QYO1" s="24"/>
      <c r="QYP1" s="24"/>
      <c r="QYQ1" s="24"/>
      <c r="QYR1" s="24"/>
      <c r="QYS1" s="24"/>
      <c r="QYT1" s="24"/>
      <c r="QYU1" s="24"/>
      <c r="QYV1" s="24"/>
      <c r="QYW1" s="24"/>
      <c r="QYX1" s="24"/>
      <c r="QYY1" s="24"/>
      <c r="QYZ1" s="24"/>
      <c r="QZA1" s="24"/>
      <c r="QZB1" s="24"/>
      <c r="QZC1" s="24"/>
      <c r="QZD1" s="24"/>
      <c r="QZE1" s="24"/>
      <c r="QZF1" s="24"/>
      <c r="QZG1" s="24"/>
      <c r="QZH1" s="24"/>
      <c r="QZI1" s="24"/>
      <c r="QZJ1" s="24"/>
      <c r="QZK1" s="24"/>
      <c r="QZL1" s="24"/>
      <c r="QZM1" s="24"/>
      <c r="QZN1" s="24"/>
      <c r="QZO1" s="24"/>
      <c r="QZP1" s="24"/>
      <c r="QZQ1" s="24"/>
      <c r="QZR1" s="24"/>
      <c r="QZS1" s="24"/>
      <c r="QZT1" s="24"/>
      <c r="QZU1" s="24"/>
      <c r="QZV1" s="24"/>
      <c r="QZW1" s="24"/>
      <c r="QZX1" s="24"/>
      <c r="QZY1" s="24"/>
      <c r="QZZ1" s="24"/>
      <c r="RAA1" s="24"/>
      <c r="RAB1" s="24"/>
      <c r="RAC1" s="24"/>
      <c r="RAD1" s="24"/>
      <c r="RAE1" s="24"/>
      <c r="RAF1" s="24"/>
      <c r="RAG1" s="24"/>
      <c r="RAH1" s="24"/>
      <c r="RAI1" s="24"/>
      <c r="RAJ1" s="24"/>
      <c r="RAK1" s="24"/>
      <c r="RAL1" s="24"/>
      <c r="RAM1" s="24"/>
      <c r="RAN1" s="24"/>
      <c r="RAO1" s="24"/>
      <c r="RAP1" s="24"/>
      <c r="RAQ1" s="24"/>
      <c r="RAR1" s="24"/>
      <c r="RAS1" s="24"/>
      <c r="RAT1" s="24"/>
      <c r="RAU1" s="24"/>
      <c r="RAV1" s="24"/>
      <c r="RAW1" s="24"/>
      <c r="RAX1" s="24"/>
      <c r="RAY1" s="24"/>
      <c r="RAZ1" s="24"/>
      <c r="RBA1" s="24"/>
      <c r="RBB1" s="24"/>
      <c r="RBC1" s="24"/>
      <c r="RBD1" s="24"/>
      <c r="RBE1" s="24"/>
      <c r="RBF1" s="24"/>
      <c r="RBG1" s="24"/>
      <c r="RBH1" s="24"/>
      <c r="RBI1" s="24"/>
      <c r="RBJ1" s="24"/>
      <c r="RBK1" s="24"/>
      <c r="RBL1" s="24"/>
      <c r="RBM1" s="24"/>
      <c r="RBN1" s="24"/>
      <c r="RBO1" s="24"/>
      <c r="RBP1" s="24"/>
      <c r="RBQ1" s="24"/>
      <c r="RBR1" s="24"/>
      <c r="RBS1" s="24"/>
      <c r="RBT1" s="24"/>
      <c r="RBU1" s="24"/>
      <c r="RBV1" s="24"/>
      <c r="RBW1" s="24"/>
      <c r="RBX1" s="24"/>
      <c r="RBY1" s="24"/>
      <c r="RBZ1" s="24"/>
      <c r="RCA1" s="24"/>
      <c r="RCB1" s="24"/>
      <c r="RCC1" s="24"/>
      <c r="RCD1" s="24"/>
      <c r="RCE1" s="24"/>
      <c r="RCF1" s="24"/>
      <c r="RCG1" s="24"/>
      <c r="RCH1" s="24"/>
      <c r="RCI1" s="24"/>
      <c r="RCJ1" s="24"/>
      <c r="RCK1" s="24"/>
      <c r="RCL1" s="24"/>
      <c r="RCM1" s="24"/>
      <c r="RCN1" s="24"/>
      <c r="RCO1" s="24"/>
      <c r="RCP1" s="24"/>
      <c r="RCQ1" s="24"/>
      <c r="RCR1" s="24"/>
      <c r="RCS1" s="24"/>
      <c r="RCT1" s="24"/>
      <c r="RCU1" s="24"/>
      <c r="RCV1" s="24"/>
      <c r="RCW1" s="24"/>
      <c r="RCX1" s="24"/>
      <c r="RCY1" s="24"/>
      <c r="RCZ1" s="24"/>
      <c r="RDA1" s="24"/>
      <c r="RDB1" s="24"/>
      <c r="RDC1" s="24"/>
      <c r="RDD1" s="24"/>
      <c r="RDE1" s="24"/>
      <c r="RDF1" s="24"/>
      <c r="RDG1" s="24"/>
      <c r="RDH1" s="24"/>
      <c r="RDI1" s="24"/>
      <c r="RDJ1" s="24"/>
      <c r="RDK1" s="24"/>
      <c r="RDL1" s="24"/>
      <c r="RDM1" s="24"/>
      <c r="RDN1" s="24"/>
      <c r="RDO1" s="24"/>
      <c r="RDP1" s="24"/>
      <c r="RDQ1" s="24"/>
      <c r="RDR1" s="24"/>
      <c r="RDS1" s="24"/>
      <c r="RDT1" s="24"/>
      <c r="RDU1" s="24"/>
      <c r="RDV1" s="24"/>
      <c r="RDW1" s="24"/>
      <c r="RDX1" s="24"/>
      <c r="RDY1" s="24"/>
      <c r="RDZ1" s="24"/>
      <c r="REA1" s="24"/>
      <c r="REB1" s="24"/>
      <c r="REC1" s="24"/>
      <c r="RED1" s="24"/>
      <c r="REE1" s="24"/>
      <c r="REF1" s="24"/>
      <c r="REG1" s="24"/>
      <c r="REH1" s="24"/>
      <c r="REI1" s="24"/>
      <c r="REJ1" s="24"/>
      <c r="REK1" s="24"/>
      <c r="REL1" s="24"/>
      <c r="REM1" s="24"/>
      <c r="REN1" s="24"/>
      <c r="REO1" s="24"/>
      <c r="REP1" s="24"/>
      <c r="REQ1" s="24"/>
      <c r="RER1" s="24"/>
      <c r="RES1" s="24"/>
      <c r="RET1" s="24"/>
      <c r="REU1" s="24"/>
      <c r="REV1" s="24"/>
      <c r="REW1" s="24"/>
      <c r="REX1" s="24"/>
      <c r="REY1" s="24"/>
      <c r="REZ1" s="24"/>
      <c r="RFA1" s="24"/>
      <c r="RFB1" s="24"/>
      <c r="RFC1" s="24"/>
      <c r="RFD1" s="24"/>
      <c r="RFE1" s="24"/>
      <c r="RFF1" s="24"/>
      <c r="RFG1" s="24"/>
      <c r="RFH1" s="24"/>
      <c r="RFI1" s="24"/>
      <c r="RFJ1" s="24"/>
      <c r="RFK1" s="24"/>
      <c r="RFL1" s="24"/>
      <c r="RFM1" s="24"/>
      <c r="RFN1" s="24"/>
      <c r="RFO1" s="24"/>
      <c r="RFP1" s="24"/>
      <c r="RFQ1" s="24"/>
      <c r="RFR1" s="24"/>
      <c r="RFS1" s="24"/>
      <c r="RFT1" s="24"/>
      <c r="RFU1" s="24"/>
      <c r="RFV1" s="24"/>
      <c r="RFW1" s="24"/>
      <c r="RFX1" s="24"/>
      <c r="RFY1" s="24"/>
      <c r="RFZ1" s="24"/>
      <c r="RGA1" s="24"/>
      <c r="RGB1" s="24"/>
      <c r="RGC1" s="24"/>
      <c r="RGD1" s="24"/>
      <c r="RGE1" s="24"/>
      <c r="RGF1" s="24"/>
      <c r="RGG1" s="24"/>
      <c r="RGH1" s="24"/>
      <c r="RGI1" s="24"/>
      <c r="RGJ1" s="24"/>
      <c r="RGK1" s="24"/>
      <c r="RGL1" s="24"/>
      <c r="RGM1" s="24"/>
      <c r="RGN1" s="24"/>
      <c r="RGO1" s="24"/>
      <c r="RGP1" s="24"/>
      <c r="RGQ1" s="24"/>
      <c r="RGR1" s="24"/>
      <c r="RGS1" s="24"/>
      <c r="RGT1" s="24"/>
      <c r="RGU1" s="24"/>
      <c r="RGV1" s="24"/>
      <c r="RGW1" s="24"/>
      <c r="RGX1" s="24"/>
      <c r="RGY1" s="24"/>
      <c r="RGZ1" s="24"/>
      <c r="RHA1" s="24"/>
      <c r="RHB1" s="24"/>
      <c r="RHC1" s="24"/>
      <c r="RHD1" s="24"/>
      <c r="RHE1" s="24"/>
      <c r="RHF1" s="24"/>
      <c r="RHG1" s="24"/>
      <c r="RHH1" s="24"/>
      <c r="RHI1" s="24"/>
      <c r="RHJ1" s="24"/>
      <c r="RHK1" s="24"/>
      <c r="RHL1" s="24"/>
      <c r="RHM1" s="24"/>
      <c r="RHN1" s="24"/>
      <c r="RHO1" s="24"/>
      <c r="RHP1" s="24"/>
      <c r="RHQ1" s="24"/>
      <c r="RHR1" s="24"/>
      <c r="RHS1" s="24"/>
      <c r="RHT1" s="24"/>
      <c r="RHU1" s="24"/>
      <c r="RHV1" s="24"/>
      <c r="RHW1" s="24"/>
      <c r="RHX1" s="24"/>
      <c r="RHY1" s="24"/>
      <c r="RHZ1" s="24"/>
      <c r="RIA1" s="24"/>
      <c r="RIB1" s="24"/>
      <c r="RIC1" s="24"/>
      <c r="RID1" s="24"/>
      <c r="RIE1" s="24"/>
      <c r="RIF1" s="24"/>
      <c r="RIG1" s="24"/>
      <c r="RIH1" s="24"/>
      <c r="RII1" s="24"/>
      <c r="RIJ1" s="24"/>
      <c r="RIK1" s="24"/>
      <c r="RIL1" s="24"/>
      <c r="RIM1" s="24"/>
      <c r="RIN1" s="24"/>
      <c r="RIO1" s="24"/>
      <c r="RIP1" s="24"/>
      <c r="RIQ1" s="24"/>
      <c r="RIR1" s="24"/>
      <c r="RIS1" s="24"/>
      <c r="RIT1" s="24"/>
      <c r="RIU1" s="24"/>
      <c r="RIV1" s="24"/>
      <c r="RIW1" s="24"/>
      <c r="RIX1" s="24"/>
      <c r="RIY1" s="24"/>
      <c r="RIZ1" s="24"/>
      <c r="RJA1" s="24"/>
      <c r="RJB1" s="24"/>
      <c r="RJC1" s="24"/>
      <c r="RJD1" s="24"/>
      <c r="RJE1" s="24"/>
      <c r="RJF1" s="24"/>
      <c r="RJG1" s="24"/>
      <c r="RJH1" s="24"/>
      <c r="RJI1" s="24"/>
      <c r="RJJ1" s="24"/>
      <c r="RJK1" s="24"/>
      <c r="RJL1" s="24"/>
      <c r="RJM1" s="24"/>
      <c r="RJN1" s="24"/>
      <c r="RJO1" s="24"/>
      <c r="RJP1" s="24"/>
      <c r="RJQ1" s="24"/>
      <c r="RJR1" s="24"/>
      <c r="RJS1" s="24"/>
      <c r="RJT1" s="24"/>
      <c r="RJU1" s="24"/>
      <c r="RJV1" s="24"/>
      <c r="RJW1" s="24"/>
      <c r="RJX1" s="24"/>
      <c r="RJY1" s="24"/>
      <c r="RJZ1" s="24"/>
      <c r="RKA1" s="24"/>
      <c r="RKB1" s="24"/>
      <c r="RKC1" s="24"/>
      <c r="RKD1" s="24"/>
      <c r="RKE1" s="24"/>
      <c r="RKF1" s="24"/>
      <c r="RKG1" s="24"/>
      <c r="RKH1" s="24"/>
      <c r="RKI1" s="24"/>
      <c r="RKJ1" s="24"/>
      <c r="RKK1" s="24"/>
      <c r="RKL1" s="24"/>
      <c r="RKM1" s="24"/>
      <c r="RKN1" s="24"/>
      <c r="RKO1" s="24"/>
      <c r="RKP1" s="24"/>
      <c r="RKQ1" s="24"/>
      <c r="RKR1" s="24"/>
      <c r="RKS1" s="24"/>
      <c r="RKT1" s="24"/>
      <c r="RKU1" s="24"/>
      <c r="RKV1" s="24"/>
      <c r="RKW1" s="24"/>
      <c r="RKX1" s="24"/>
      <c r="RKY1" s="24"/>
      <c r="RKZ1" s="24"/>
      <c r="RLA1" s="24"/>
      <c r="RLB1" s="24"/>
      <c r="RLC1" s="24"/>
      <c r="RLD1" s="24"/>
      <c r="RLE1" s="24"/>
      <c r="RLF1" s="24"/>
      <c r="RLG1" s="24"/>
      <c r="RLH1" s="24"/>
      <c r="RLI1" s="24"/>
      <c r="RLJ1" s="24"/>
      <c r="RLK1" s="24"/>
      <c r="RLL1" s="24"/>
      <c r="RLM1" s="24"/>
      <c r="RLN1" s="24"/>
      <c r="RLO1" s="24"/>
      <c r="RLP1" s="24"/>
      <c r="RLQ1" s="24"/>
      <c r="RLR1" s="24"/>
      <c r="RLS1" s="24"/>
      <c r="RLT1" s="24"/>
      <c r="RLU1" s="24"/>
      <c r="RLV1" s="24"/>
      <c r="RLW1" s="24"/>
      <c r="RLX1" s="24"/>
      <c r="RLY1" s="24"/>
      <c r="RLZ1" s="24"/>
      <c r="RMA1" s="24"/>
      <c r="RMB1" s="24"/>
      <c r="RMC1" s="24"/>
      <c r="RMD1" s="24"/>
      <c r="RME1" s="24"/>
      <c r="RMF1" s="24"/>
      <c r="RMG1" s="24"/>
      <c r="RMH1" s="24"/>
      <c r="RMI1" s="24"/>
      <c r="RMJ1" s="24"/>
      <c r="RMK1" s="24"/>
      <c r="RML1" s="24"/>
      <c r="RMM1" s="24"/>
      <c r="RMN1" s="24"/>
      <c r="RMO1" s="24"/>
      <c r="RMP1" s="24"/>
      <c r="RMQ1" s="24"/>
      <c r="RMR1" s="24"/>
      <c r="RMS1" s="24"/>
      <c r="RMT1" s="24"/>
      <c r="RMU1" s="24"/>
      <c r="RMV1" s="24"/>
      <c r="RMW1" s="24"/>
      <c r="RMX1" s="24"/>
      <c r="RMY1" s="24"/>
      <c r="RMZ1" s="24"/>
      <c r="RNA1" s="24"/>
      <c r="RNB1" s="24"/>
      <c r="RNC1" s="24"/>
      <c r="RND1" s="24"/>
      <c r="RNE1" s="24"/>
      <c r="RNF1" s="24"/>
      <c r="RNG1" s="24"/>
      <c r="RNH1" s="24"/>
      <c r="RNI1" s="24"/>
      <c r="RNJ1" s="24"/>
      <c r="RNK1" s="24"/>
      <c r="RNL1" s="24"/>
      <c r="RNM1" s="24"/>
      <c r="RNN1" s="24"/>
      <c r="RNO1" s="24"/>
      <c r="RNP1" s="24"/>
      <c r="RNQ1" s="24"/>
      <c r="RNR1" s="24"/>
      <c r="RNS1" s="24"/>
      <c r="RNT1" s="24"/>
      <c r="RNU1" s="24"/>
      <c r="RNV1" s="24"/>
      <c r="RNW1" s="24"/>
      <c r="RNX1" s="24"/>
      <c r="RNY1" s="24"/>
      <c r="RNZ1" s="24"/>
      <c r="ROA1" s="24"/>
      <c r="ROB1" s="24"/>
      <c r="ROC1" s="24"/>
      <c r="ROD1" s="24"/>
      <c r="ROE1" s="24"/>
      <c r="ROF1" s="24"/>
      <c r="ROG1" s="24"/>
      <c r="ROH1" s="24"/>
      <c r="ROI1" s="24"/>
      <c r="ROJ1" s="24"/>
      <c r="ROK1" s="24"/>
      <c r="ROL1" s="24"/>
      <c r="ROM1" s="24"/>
      <c r="RON1" s="24"/>
      <c r="ROO1" s="24"/>
      <c r="ROP1" s="24"/>
      <c r="ROQ1" s="24"/>
      <c r="ROR1" s="24"/>
      <c r="ROS1" s="24"/>
      <c r="ROT1" s="24"/>
      <c r="ROU1" s="24"/>
      <c r="ROV1" s="24"/>
      <c r="ROW1" s="24"/>
      <c r="ROX1" s="24"/>
      <c r="ROY1" s="24"/>
      <c r="ROZ1" s="24"/>
      <c r="RPA1" s="24"/>
      <c r="RPB1" s="24"/>
      <c r="RPC1" s="24"/>
      <c r="RPD1" s="24"/>
      <c r="RPE1" s="24"/>
      <c r="RPF1" s="24"/>
      <c r="RPG1" s="24"/>
      <c r="RPH1" s="24"/>
      <c r="RPI1" s="24"/>
      <c r="RPJ1" s="24"/>
      <c r="RPK1" s="24"/>
      <c r="RPL1" s="24"/>
      <c r="RPM1" s="24"/>
      <c r="RPN1" s="24"/>
      <c r="RPO1" s="24"/>
      <c r="RPP1" s="24"/>
      <c r="RPQ1" s="24"/>
      <c r="RPR1" s="24"/>
      <c r="RPS1" s="24"/>
      <c r="RPT1" s="24"/>
      <c r="RPU1" s="24"/>
      <c r="RPV1" s="24"/>
      <c r="RPW1" s="24"/>
      <c r="RPX1" s="24"/>
      <c r="RPY1" s="24"/>
      <c r="RPZ1" s="24"/>
      <c r="RQA1" s="24"/>
      <c r="RQB1" s="24"/>
      <c r="RQC1" s="24"/>
      <c r="RQD1" s="24"/>
      <c r="RQE1" s="24"/>
      <c r="RQF1" s="24"/>
      <c r="RQG1" s="24"/>
      <c r="RQH1" s="24"/>
      <c r="RQI1" s="24"/>
      <c r="RQJ1" s="24"/>
      <c r="RQK1" s="24"/>
      <c r="RQL1" s="24"/>
      <c r="RQM1" s="24"/>
      <c r="RQN1" s="24"/>
      <c r="RQO1" s="24"/>
      <c r="RQP1" s="24"/>
      <c r="RQQ1" s="24"/>
      <c r="RQR1" s="24"/>
      <c r="RQS1" s="24"/>
      <c r="RQT1" s="24"/>
      <c r="RQU1" s="24"/>
      <c r="RQV1" s="24"/>
      <c r="RQW1" s="24"/>
      <c r="RQX1" s="24"/>
      <c r="RQY1" s="24"/>
      <c r="RQZ1" s="24"/>
      <c r="RRA1" s="24"/>
      <c r="RRB1" s="24"/>
      <c r="RRC1" s="24"/>
      <c r="RRD1" s="24"/>
      <c r="RRE1" s="24"/>
      <c r="RRF1" s="24"/>
      <c r="RRG1" s="24"/>
      <c r="RRH1" s="24"/>
      <c r="RRI1" s="24"/>
      <c r="RRJ1" s="24"/>
      <c r="RRK1" s="24"/>
      <c r="RRL1" s="24"/>
      <c r="RRM1" s="24"/>
      <c r="RRN1" s="24"/>
      <c r="RRO1" s="24"/>
      <c r="RRP1" s="24"/>
      <c r="RRQ1" s="24"/>
      <c r="RRR1" s="24"/>
      <c r="RRS1" s="24"/>
      <c r="RRT1" s="24"/>
      <c r="RRU1" s="24"/>
      <c r="RRV1" s="24"/>
      <c r="RRW1" s="24"/>
      <c r="RRX1" s="24"/>
      <c r="RRY1" s="24"/>
      <c r="RRZ1" s="24"/>
      <c r="RSA1" s="24"/>
      <c r="RSB1" s="24"/>
      <c r="RSC1" s="24"/>
      <c r="RSD1" s="24"/>
      <c r="RSE1" s="24"/>
      <c r="RSF1" s="24"/>
      <c r="RSG1" s="24"/>
      <c r="RSH1" s="24"/>
      <c r="RSI1" s="24"/>
      <c r="RSJ1" s="24"/>
      <c r="RSK1" s="24"/>
      <c r="RSL1" s="24"/>
      <c r="RSM1" s="24"/>
      <c r="RSN1" s="24"/>
      <c r="RSO1" s="24"/>
      <c r="RSP1" s="24"/>
      <c r="RSQ1" s="24"/>
      <c r="RSR1" s="24"/>
      <c r="RSS1" s="24"/>
      <c r="RST1" s="24"/>
      <c r="RSU1" s="24"/>
      <c r="RSV1" s="24"/>
      <c r="RSW1" s="24"/>
      <c r="RSX1" s="24"/>
      <c r="RSY1" s="24"/>
      <c r="RSZ1" s="24"/>
      <c r="RTA1" s="24"/>
      <c r="RTB1" s="24"/>
      <c r="RTC1" s="24"/>
      <c r="RTD1" s="24"/>
      <c r="RTE1" s="24"/>
      <c r="RTF1" s="24"/>
      <c r="RTG1" s="24"/>
      <c r="RTH1" s="24"/>
      <c r="RTI1" s="24"/>
      <c r="RTJ1" s="24"/>
      <c r="RTK1" s="24"/>
      <c r="RTL1" s="24"/>
      <c r="RTM1" s="24"/>
      <c r="RTN1" s="24"/>
      <c r="RTO1" s="24"/>
      <c r="RTP1" s="24"/>
      <c r="RTQ1" s="24"/>
      <c r="RTR1" s="24"/>
      <c r="RTS1" s="24"/>
      <c r="RTT1" s="24"/>
      <c r="RTU1" s="24"/>
      <c r="RTV1" s="24"/>
      <c r="RTW1" s="24"/>
      <c r="RTX1" s="24"/>
      <c r="RTY1" s="24"/>
      <c r="RTZ1" s="24"/>
      <c r="RUA1" s="24"/>
      <c r="RUB1" s="24"/>
      <c r="RUC1" s="24"/>
      <c r="RUD1" s="24"/>
      <c r="RUE1" s="24"/>
      <c r="RUF1" s="24"/>
      <c r="RUG1" s="24"/>
      <c r="RUH1" s="24"/>
      <c r="RUI1" s="24"/>
      <c r="RUJ1" s="24"/>
      <c r="RUK1" s="24"/>
      <c r="RUL1" s="24"/>
      <c r="RUM1" s="24"/>
      <c r="RUN1" s="24"/>
      <c r="RUO1" s="24"/>
      <c r="RUP1" s="24"/>
      <c r="RUQ1" s="24"/>
      <c r="RUR1" s="24"/>
      <c r="RUS1" s="24"/>
      <c r="RUT1" s="24"/>
      <c r="RUU1" s="24"/>
      <c r="RUV1" s="24"/>
      <c r="RUW1" s="24"/>
      <c r="RUX1" s="24"/>
      <c r="RUY1" s="24"/>
      <c r="RUZ1" s="24"/>
      <c r="RVA1" s="24"/>
      <c r="RVB1" s="24"/>
      <c r="RVC1" s="24"/>
      <c r="RVD1" s="24"/>
      <c r="RVE1" s="24"/>
      <c r="RVF1" s="24"/>
      <c r="RVG1" s="24"/>
      <c r="RVH1" s="24"/>
      <c r="RVI1" s="24"/>
      <c r="RVJ1" s="24"/>
      <c r="RVK1" s="24"/>
      <c r="RVL1" s="24"/>
      <c r="RVM1" s="24"/>
      <c r="RVN1" s="24"/>
      <c r="RVO1" s="24"/>
      <c r="RVP1" s="24"/>
      <c r="RVQ1" s="24"/>
      <c r="RVR1" s="24"/>
      <c r="RVS1" s="24"/>
      <c r="RVT1" s="24"/>
      <c r="RVU1" s="24"/>
      <c r="RVV1" s="24"/>
      <c r="RVW1" s="24"/>
      <c r="RVX1" s="24"/>
      <c r="RVY1" s="24"/>
      <c r="RVZ1" s="24"/>
      <c r="RWA1" s="24"/>
      <c r="RWB1" s="24"/>
      <c r="RWC1" s="24"/>
      <c r="RWD1" s="24"/>
      <c r="RWE1" s="24"/>
      <c r="RWF1" s="24"/>
      <c r="RWG1" s="24"/>
      <c r="RWH1" s="24"/>
      <c r="RWI1" s="24"/>
      <c r="RWJ1" s="24"/>
      <c r="RWK1" s="24"/>
      <c r="RWL1" s="24"/>
      <c r="RWM1" s="24"/>
      <c r="RWN1" s="24"/>
      <c r="RWO1" s="24"/>
      <c r="RWP1" s="24"/>
      <c r="RWQ1" s="24"/>
      <c r="RWR1" s="24"/>
      <c r="RWS1" s="24"/>
      <c r="RWT1" s="24"/>
      <c r="RWU1" s="24"/>
      <c r="RWV1" s="24"/>
      <c r="RWW1" s="24"/>
      <c r="RWX1" s="24"/>
      <c r="RWY1" s="24"/>
      <c r="RWZ1" s="24"/>
      <c r="RXA1" s="24"/>
      <c r="RXB1" s="24"/>
      <c r="RXC1" s="24"/>
      <c r="RXD1" s="24"/>
      <c r="RXE1" s="24"/>
      <c r="RXF1" s="24"/>
      <c r="RXG1" s="24"/>
      <c r="RXH1" s="24"/>
      <c r="RXI1" s="24"/>
      <c r="RXJ1" s="24"/>
      <c r="RXK1" s="24"/>
      <c r="RXL1" s="24"/>
      <c r="RXM1" s="24"/>
      <c r="RXN1" s="24"/>
      <c r="RXO1" s="24"/>
      <c r="RXP1" s="24"/>
      <c r="RXQ1" s="24"/>
      <c r="RXR1" s="24"/>
      <c r="RXS1" s="24"/>
      <c r="RXT1" s="24"/>
      <c r="RXU1" s="24"/>
      <c r="RXV1" s="24"/>
      <c r="RXW1" s="24"/>
      <c r="RXX1" s="24"/>
      <c r="RXY1" s="24"/>
      <c r="RXZ1" s="24"/>
      <c r="RYA1" s="24"/>
      <c r="RYB1" s="24"/>
      <c r="RYC1" s="24"/>
      <c r="RYD1" s="24"/>
      <c r="RYE1" s="24"/>
      <c r="RYF1" s="24"/>
      <c r="RYG1" s="24"/>
      <c r="RYH1" s="24"/>
      <c r="RYI1" s="24"/>
      <c r="RYJ1" s="24"/>
      <c r="RYK1" s="24"/>
      <c r="RYL1" s="24"/>
      <c r="RYM1" s="24"/>
      <c r="RYN1" s="24"/>
      <c r="RYO1" s="24"/>
      <c r="RYP1" s="24"/>
      <c r="RYQ1" s="24"/>
      <c r="RYR1" s="24"/>
      <c r="RYS1" s="24"/>
      <c r="RYT1" s="24"/>
      <c r="RYU1" s="24"/>
      <c r="RYV1" s="24"/>
      <c r="RYW1" s="24"/>
      <c r="RYX1" s="24"/>
      <c r="RYY1" s="24"/>
      <c r="RYZ1" s="24"/>
      <c r="RZA1" s="24"/>
      <c r="RZB1" s="24"/>
      <c r="RZC1" s="24"/>
      <c r="RZD1" s="24"/>
      <c r="RZE1" s="24"/>
      <c r="RZF1" s="24"/>
      <c r="RZG1" s="24"/>
      <c r="RZH1" s="24"/>
      <c r="RZI1" s="24"/>
      <c r="RZJ1" s="24"/>
      <c r="RZK1" s="24"/>
      <c r="RZL1" s="24"/>
      <c r="RZM1" s="24"/>
      <c r="RZN1" s="24"/>
      <c r="RZO1" s="24"/>
      <c r="RZP1" s="24"/>
      <c r="RZQ1" s="24"/>
      <c r="RZR1" s="24"/>
      <c r="RZS1" s="24"/>
      <c r="RZT1" s="24"/>
      <c r="RZU1" s="24"/>
      <c r="RZV1" s="24"/>
      <c r="RZW1" s="24"/>
      <c r="RZX1" s="24"/>
      <c r="RZY1" s="24"/>
      <c r="RZZ1" s="24"/>
      <c r="SAA1" s="24"/>
      <c r="SAB1" s="24"/>
      <c r="SAC1" s="24"/>
      <c r="SAD1" s="24"/>
      <c r="SAE1" s="24"/>
      <c r="SAF1" s="24"/>
      <c r="SAG1" s="24"/>
      <c r="SAH1" s="24"/>
      <c r="SAI1" s="24"/>
      <c r="SAJ1" s="24"/>
      <c r="SAK1" s="24"/>
      <c r="SAL1" s="24"/>
      <c r="SAM1" s="24"/>
      <c r="SAN1" s="24"/>
      <c r="SAO1" s="24"/>
      <c r="SAP1" s="24"/>
      <c r="SAQ1" s="24"/>
      <c r="SAR1" s="24"/>
      <c r="SAS1" s="24"/>
      <c r="SAT1" s="24"/>
      <c r="SAU1" s="24"/>
      <c r="SAV1" s="24"/>
      <c r="SAW1" s="24"/>
      <c r="SAX1" s="24"/>
      <c r="SAY1" s="24"/>
      <c r="SAZ1" s="24"/>
      <c r="SBA1" s="24"/>
      <c r="SBB1" s="24"/>
      <c r="SBC1" s="24"/>
      <c r="SBD1" s="24"/>
      <c r="SBE1" s="24"/>
      <c r="SBF1" s="24"/>
      <c r="SBG1" s="24"/>
      <c r="SBH1" s="24"/>
      <c r="SBI1" s="24"/>
      <c r="SBJ1" s="24"/>
      <c r="SBK1" s="24"/>
      <c r="SBL1" s="24"/>
      <c r="SBM1" s="24"/>
      <c r="SBN1" s="24"/>
      <c r="SBO1" s="24"/>
      <c r="SBP1" s="24"/>
      <c r="SBQ1" s="24"/>
      <c r="SBR1" s="24"/>
      <c r="SBS1" s="24"/>
      <c r="SBT1" s="24"/>
      <c r="SBU1" s="24"/>
      <c r="SBV1" s="24"/>
      <c r="SBW1" s="24"/>
      <c r="SBX1" s="24"/>
      <c r="SBY1" s="24"/>
      <c r="SBZ1" s="24"/>
      <c r="SCA1" s="24"/>
      <c r="SCB1" s="24"/>
      <c r="SCC1" s="24"/>
      <c r="SCD1" s="24"/>
      <c r="SCE1" s="24"/>
      <c r="SCF1" s="24"/>
      <c r="SCG1" s="24"/>
      <c r="SCH1" s="24"/>
      <c r="SCI1" s="24"/>
      <c r="SCJ1" s="24"/>
      <c r="SCK1" s="24"/>
      <c r="SCL1" s="24"/>
      <c r="SCM1" s="24"/>
      <c r="SCN1" s="24"/>
      <c r="SCO1" s="24"/>
      <c r="SCP1" s="24"/>
      <c r="SCQ1" s="24"/>
      <c r="SCR1" s="24"/>
      <c r="SCS1" s="24"/>
      <c r="SCT1" s="24"/>
      <c r="SCU1" s="24"/>
      <c r="SCV1" s="24"/>
      <c r="SCW1" s="24"/>
      <c r="SCX1" s="24"/>
      <c r="SCY1" s="24"/>
      <c r="SCZ1" s="24"/>
      <c r="SDA1" s="24"/>
      <c r="SDB1" s="24"/>
      <c r="SDC1" s="24"/>
      <c r="SDD1" s="24"/>
      <c r="SDE1" s="24"/>
      <c r="SDF1" s="24"/>
      <c r="SDG1" s="24"/>
      <c r="SDH1" s="24"/>
      <c r="SDI1" s="24"/>
      <c r="SDJ1" s="24"/>
      <c r="SDK1" s="24"/>
      <c r="SDL1" s="24"/>
      <c r="SDM1" s="24"/>
      <c r="SDN1" s="24"/>
      <c r="SDO1" s="24"/>
      <c r="SDP1" s="24"/>
      <c r="SDQ1" s="24"/>
      <c r="SDR1" s="24"/>
      <c r="SDS1" s="24"/>
      <c r="SDT1" s="24"/>
      <c r="SDU1" s="24"/>
      <c r="SDV1" s="24"/>
      <c r="SDW1" s="24"/>
      <c r="SDX1" s="24"/>
      <c r="SDY1" s="24"/>
      <c r="SDZ1" s="24"/>
      <c r="SEA1" s="24"/>
      <c r="SEB1" s="24"/>
      <c r="SEC1" s="24"/>
      <c r="SED1" s="24"/>
      <c r="SEE1" s="24"/>
      <c r="SEF1" s="24"/>
      <c r="SEG1" s="24"/>
      <c r="SEH1" s="24"/>
      <c r="SEI1" s="24"/>
      <c r="SEJ1" s="24"/>
      <c r="SEK1" s="24"/>
      <c r="SEL1" s="24"/>
      <c r="SEM1" s="24"/>
      <c r="SEN1" s="24"/>
      <c r="SEO1" s="24"/>
      <c r="SEP1" s="24"/>
      <c r="SEQ1" s="24"/>
      <c r="SER1" s="24"/>
      <c r="SES1" s="24"/>
      <c r="SET1" s="24"/>
      <c r="SEU1" s="24"/>
      <c r="SEV1" s="24"/>
      <c r="SEW1" s="24"/>
      <c r="SEX1" s="24"/>
      <c r="SEY1" s="24"/>
      <c r="SEZ1" s="24"/>
      <c r="SFA1" s="24"/>
      <c r="SFB1" s="24"/>
      <c r="SFC1" s="24"/>
      <c r="SFD1" s="24"/>
      <c r="SFE1" s="24"/>
      <c r="SFF1" s="24"/>
      <c r="SFG1" s="24"/>
      <c r="SFH1" s="24"/>
      <c r="SFI1" s="24"/>
      <c r="SFJ1" s="24"/>
      <c r="SFK1" s="24"/>
      <c r="SFL1" s="24"/>
      <c r="SFM1" s="24"/>
      <c r="SFN1" s="24"/>
      <c r="SFO1" s="24"/>
      <c r="SFP1" s="24"/>
      <c r="SFQ1" s="24"/>
      <c r="SFR1" s="24"/>
      <c r="SFS1" s="24"/>
      <c r="SFT1" s="24"/>
      <c r="SFU1" s="24"/>
      <c r="SFV1" s="24"/>
      <c r="SFW1" s="24"/>
      <c r="SFX1" s="24"/>
      <c r="SFY1" s="24"/>
      <c r="SFZ1" s="24"/>
      <c r="SGA1" s="24"/>
      <c r="SGB1" s="24"/>
      <c r="SGC1" s="24"/>
      <c r="SGD1" s="24"/>
      <c r="SGE1" s="24"/>
      <c r="SGF1" s="24"/>
      <c r="SGG1" s="24"/>
      <c r="SGH1" s="24"/>
      <c r="SGI1" s="24"/>
      <c r="SGJ1" s="24"/>
      <c r="SGK1" s="24"/>
      <c r="SGL1" s="24"/>
      <c r="SGM1" s="24"/>
      <c r="SGN1" s="24"/>
      <c r="SGO1" s="24"/>
      <c r="SGP1" s="24"/>
      <c r="SGQ1" s="24"/>
      <c r="SGR1" s="24"/>
      <c r="SGS1" s="24"/>
      <c r="SGT1" s="24"/>
      <c r="SGU1" s="24"/>
      <c r="SGV1" s="24"/>
      <c r="SGW1" s="24"/>
      <c r="SGX1" s="24"/>
      <c r="SGY1" s="24"/>
      <c r="SGZ1" s="24"/>
      <c r="SHA1" s="24"/>
      <c r="SHB1" s="24"/>
      <c r="SHC1" s="24"/>
      <c r="SHD1" s="24"/>
      <c r="SHE1" s="24"/>
      <c r="SHF1" s="24"/>
      <c r="SHG1" s="24"/>
      <c r="SHH1" s="24"/>
      <c r="SHI1" s="24"/>
      <c r="SHJ1" s="24"/>
      <c r="SHK1" s="24"/>
      <c r="SHL1" s="24"/>
      <c r="SHM1" s="24"/>
      <c r="SHN1" s="24"/>
      <c r="SHO1" s="24"/>
      <c r="SHP1" s="24"/>
      <c r="SHQ1" s="24"/>
      <c r="SHR1" s="24"/>
      <c r="SHS1" s="24"/>
      <c r="SHT1" s="24"/>
      <c r="SHU1" s="24"/>
      <c r="SHV1" s="24"/>
      <c r="SHW1" s="24"/>
      <c r="SHX1" s="24"/>
      <c r="SHY1" s="24"/>
      <c r="SHZ1" s="24"/>
      <c r="SIA1" s="24"/>
      <c r="SIB1" s="24"/>
      <c r="SIC1" s="24"/>
      <c r="SID1" s="24"/>
      <c r="SIE1" s="24"/>
      <c r="SIF1" s="24"/>
      <c r="SIG1" s="24"/>
      <c r="SIH1" s="24"/>
      <c r="SII1" s="24"/>
      <c r="SIJ1" s="24"/>
      <c r="SIK1" s="24"/>
      <c r="SIL1" s="24"/>
      <c r="SIM1" s="24"/>
      <c r="SIN1" s="24"/>
      <c r="SIO1" s="24"/>
      <c r="SIP1" s="24"/>
      <c r="SIQ1" s="24"/>
      <c r="SIR1" s="24"/>
      <c r="SIS1" s="24"/>
      <c r="SIT1" s="24"/>
      <c r="SIU1" s="24"/>
      <c r="SIV1" s="24"/>
      <c r="SIW1" s="24"/>
      <c r="SIX1" s="24"/>
      <c r="SIY1" s="24"/>
      <c r="SIZ1" s="24"/>
      <c r="SJA1" s="24"/>
      <c r="SJB1" s="24"/>
      <c r="SJC1" s="24"/>
      <c r="SJD1" s="24"/>
      <c r="SJE1" s="24"/>
      <c r="SJF1" s="24"/>
      <c r="SJG1" s="24"/>
      <c r="SJH1" s="24"/>
      <c r="SJI1" s="24"/>
      <c r="SJJ1" s="24"/>
      <c r="SJK1" s="24"/>
      <c r="SJL1" s="24"/>
      <c r="SJM1" s="24"/>
      <c r="SJN1" s="24"/>
      <c r="SJO1" s="24"/>
      <c r="SJP1" s="24"/>
      <c r="SJQ1" s="24"/>
      <c r="SJR1" s="24"/>
      <c r="SJS1" s="24"/>
      <c r="SJT1" s="24"/>
      <c r="SJU1" s="24"/>
      <c r="SJV1" s="24"/>
      <c r="SJW1" s="24"/>
      <c r="SJX1" s="24"/>
      <c r="SJY1" s="24"/>
      <c r="SJZ1" s="24"/>
      <c r="SKA1" s="24"/>
      <c r="SKB1" s="24"/>
      <c r="SKC1" s="24"/>
      <c r="SKD1" s="24"/>
      <c r="SKE1" s="24"/>
      <c r="SKF1" s="24"/>
      <c r="SKG1" s="24"/>
      <c r="SKH1" s="24"/>
      <c r="SKI1" s="24"/>
      <c r="SKJ1" s="24"/>
      <c r="SKK1" s="24"/>
      <c r="SKL1" s="24"/>
      <c r="SKM1" s="24"/>
      <c r="SKN1" s="24"/>
      <c r="SKO1" s="24"/>
      <c r="SKP1" s="24"/>
      <c r="SKQ1" s="24"/>
      <c r="SKR1" s="24"/>
      <c r="SKS1" s="24"/>
      <c r="SKT1" s="24"/>
      <c r="SKU1" s="24"/>
      <c r="SKV1" s="24"/>
      <c r="SKW1" s="24"/>
      <c r="SKX1" s="24"/>
      <c r="SKY1" s="24"/>
      <c r="SKZ1" s="24"/>
      <c r="SLA1" s="24"/>
      <c r="SLB1" s="24"/>
      <c r="SLC1" s="24"/>
      <c r="SLD1" s="24"/>
      <c r="SLE1" s="24"/>
      <c r="SLF1" s="24"/>
      <c r="SLG1" s="24"/>
      <c r="SLH1" s="24"/>
      <c r="SLI1" s="24"/>
      <c r="SLJ1" s="24"/>
      <c r="SLK1" s="24"/>
      <c r="SLL1" s="24"/>
      <c r="SLM1" s="24"/>
      <c r="SLN1" s="24"/>
      <c r="SLO1" s="24"/>
      <c r="SLP1" s="24"/>
      <c r="SLQ1" s="24"/>
      <c r="SLR1" s="24"/>
      <c r="SLS1" s="24"/>
      <c r="SLT1" s="24"/>
      <c r="SLU1" s="24"/>
      <c r="SLV1" s="24"/>
      <c r="SLW1" s="24"/>
      <c r="SLX1" s="24"/>
      <c r="SLY1" s="24"/>
      <c r="SLZ1" s="24"/>
      <c r="SMA1" s="24"/>
      <c r="SMB1" s="24"/>
      <c r="SMC1" s="24"/>
      <c r="SMD1" s="24"/>
      <c r="SME1" s="24"/>
      <c r="SMF1" s="24"/>
      <c r="SMG1" s="24"/>
      <c r="SMH1" s="24"/>
      <c r="SMI1" s="24"/>
      <c r="SMJ1" s="24"/>
      <c r="SMK1" s="24"/>
      <c r="SML1" s="24"/>
      <c r="SMM1" s="24"/>
      <c r="SMN1" s="24"/>
      <c r="SMO1" s="24"/>
      <c r="SMP1" s="24"/>
      <c r="SMQ1" s="24"/>
      <c r="SMR1" s="24"/>
      <c r="SMS1" s="24"/>
      <c r="SMT1" s="24"/>
      <c r="SMU1" s="24"/>
      <c r="SMV1" s="24"/>
      <c r="SMW1" s="24"/>
      <c r="SMX1" s="24"/>
      <c r="SMY1" s="24"/>
      <c r="SMZ1" s="24"/>
      <c r="SNA1" s="24"/>
      <c r="SNB1" s="24"/>
      <c r="SNC1" s="24"/>
      <c r="SND1" s="24"/>
      <c r="SNE1" s="24"/>
      <c r="SNF1" s="24"/>
      <c r="SNG1" s="24"/>
      <c r="SNH1" s="24"/>
      <c r="SNI1" s="24"/>
      <c r="SNJ1" s="24"/>
      <c r="SNK1" s="24"/>
      <c r="SNL1" s="24"/>
      <c r="SNM1" s="24"/>
      <c r="SNN1" s="24"/>
      <c r="SNO1" s="24"/>
      <c r="SNP1" s="24"/>
      <c r="SNQ1" s="24"/>
      <c r="SNR1" s="24"/>
      <c r="SNS1" s="24"/>
      <c r="SNT1" s="24"/>
      <c r="SNU1" s="24"/>
      <c r="SNV1" s="24"/>
      <c r="SNW1" s="24"/>
      <c r="SNX1" s="24"/>
      <c r="SNY1" s="24"/>
      <c r="SNZ1" s="24"/>
      <c r="SOA1" s="24"/>
      <c r="SOB1" s="24"/>
      <c r="SOC1" s="24"/>
      <c r="SOD1" s="24"/>
      <c r="SOE1" s="24"/>
      <c r="SOF1" s="24"/>
      <c r="SOG1" s="24"/>
      <c r="SOH1" s="24"/>
      <c r="SOI1" s="24"/>
      <c r="SOJ1" s="24"/>
      <c r="SOK1" s="24"/>
      <c r="SOL1" s="24"/>
      <c r="SOM1" s="24"/>
      <c r="SON1" s="24"/>
      <c r="SOO1" s="24"/>
      <c r="SOP1" s="24"/>
      <c r="SOQ1" s="24"/>
      <c r="SOR1" s="24"/>
      <c r="SOS1" s="24"/>
      <c r="SOT1" s="24"/>
      <c r="SOU1" s="24"/>
      <c r="SOV1" s="24"/>
      <c r="SOW1" s="24"/>
      <c r="SOX1" s="24"/>
      <c r="SOY1" s="24"/>
      <c r="SOZ1" s="24"/>
      <c r="SPA1" s="24"/>
      <c r="SPB1" s="24"/>
      <c r="SPC1" s="24"/>
      <c r="SPD1" s="24"/>
      <c r="SPE1" s="24"/>
      <c r="SPF1" s="24"/>
      <c r="SPG1" s="24"/>
      <c r="SPH1" s="24"/>
      <c r="SPI1" s="24"/>
      <c r="SPJ1" s="24"/>
      <c r="SPK1" s="24"/>
      <c r="SPL1" s="24"/>
      <c r="SPM1" s="24"/>
      <c r="SPN1" s="24"/>
      <c r="SPO1" s="24"/>
      <c r="SPP1" s="24"/>
      <c r="SPQ1" s="24"/>
      <c r="SPR1" s="24"/>
      <c r="SPS1" s="24"/>
      <c r="SPT1" s="24"/>
      <c r="SPU1" s="24"/>
      <c r="SPV1" s="24"/>
      <c r="SPW1" s="24"/>
      <c r="SPX1" s="24"/>
      <c r="SPY1" s="24"/>
      <c r="SPZ1" s="24"/>
      <c r="SQA1" s="24"/>
      <c r="SQB1" s="24"/>
      <c r="SQC1" s="24"/>
      <c r="SQD1" s="24"/>
      <c r="SQE1" s="24"/>
      <c r="SQF1" s="24"/>
      <c r="SQG1" s="24"/>
      <c r="SQH1" s="24"/>
      <c r="SQI1" s="24"/>
      <c r="SQJ1" s="24"/>
      <c r="SQK1" s="24"/>
      <c r="SQL1" s="24"/>
      <c r="SQM1" s="24"/>
      <c r="SQN1" s="24"/>
      <c r="SQO1" s="24"/>
      <c r="SQP1" s="24"/>
      <c r="SQQ1" s="24"/>
      <c r="SQR1" s="24"/>
      <c r="SQS1" s="24"/>
      <c r="SQT1" s="24"/>
      <c r="SQU1" s="24"/>
      <c r="SQV1" s="24"/>
      <c r="SQW1" s="24"/>
      <c r="SQX1" s="24"/>
      <c r="SQY1" s="24"/>
      <c r="SQZ1" s="24"/>
      <c r="SRA1" s="24"/>
      <c r="SRB1" s="24"/>
      <c r="SRC1" s="24"/>
      <c r="SRD1" s="24"/>
      <c r="SRE1" s="24"/>
      <c r="SRF1" s="24"/>
      <c r="SRG1" s="24"/>
      <c r="SRH1" s="24"/>
      <c r="SRI1" s="24"/>
      <c r="SRJ1" s="24"/>
      <c r="SRK1" s="24"/>
      <c r="SRL1" s="24"/>
      <c r="SRM1" s="24"/>
      <c r="SRN1" s="24"/>
      <c r="SRO1" s="24"/>
      <c r="SRP1" s="24"/>
      <c r="SRQ1" s="24"/>
      <c r="SRR1" s="24"/>
      <c r="SRS1" s="24"/>
      <c r="SRT1" s="24"/>
      <c r="SRU1" s="24"/>
      <c r="SRV1" s="24"/>
      <c r="SRW1" s="24"/>
      <c r="SRX1" s="24"/>
      <c r="SRY1" s="24"/>
      <c r="SRZ1" s="24"/>
      <c r="SSA1" s="24"/>
      <c r="SSB1" s="24"/>
      <c r="SSC1" s="24"/>
      <c r="SSD1" s="24"/>
      <c r="SSE1" s="24"/>
      <c r="SSF1" s="24"/>
      <c r="SSG1" s="24"/>
      <c r="SSH1" s="24"/>
      <c r="SSI1" s="24"/>
      <c r="SSJ1" s="24"/>
      <c r="SSK1" s="24"/>
      <c r="SSL1" s="24"/>
      <c r="SSM1" s="24"/>
      <c r="SSN1" s="24"/>
      <c r="SSO1" s="24"/>
      <c r="SSP1" s="24"/>
      <c r="SSQ1" s="24"/>
      <c r="SSR1" s="24"/>
      <c r="SSS1" s="24"/>
      <c r="SST1" s="24"/>
      <c r="SSU1" s="24"/>
      <c r="SSV1" s="24"/>
      <c r="SSW1" s="24"/>
      <c r="SSX1" s="24"/>
      <c r="SSY1" s="24"/>
      <c r="SSZ1" s="24"/>
      <c r="STA1" s="24"/>
      <c r="STB1" s="24"/>
      <c r="STC1" s="24"/>
      <c r="STD1" s="24"/>
      <c r="STE1" s="24"/>
      <c r="STF1" s="24"/>
      <c r="STG1" s="24"/>
      <c r="STH1" s="24"/>
      <c r="STI1" s="24"/>
      <c r="STJ1" s="24"/>
      <c r="STK1" s="24"/>
      <c r="STL1" s="24"/>
      <c r="STM1" s="24"/>
      <c r="STN1" s="24"/>
      <c r="STO1" s="24"/>
      <c r="STP1" s="24"/>
      <c r="STQ1" s="24"/>
      <c r="STR1" s="24"/>
      <c r="STS1" s="24"/>
      <c r="STT1" s="24"/>
      <c r="STU1" s="24"/>
      <c r="STV1" s="24"/>
      <c r="STW1" s="24"/>
      <c r="STX1" s="24"/>
      <c r="STY1" s="24"/>
      <c r="STZ1" s="24"/>
      <c r="SUA1" s="24"/>
      <c r="SUB1" s="24"/>
      <c r="SUC1" s="24"/>
      <c r="SUD1" s="24"/>
      <c r="SUE1" s="24"/>
      <c r="SUF1" s="24"/>
      <c r="SUG1" s="24"/>
      <c r="SUH1" s="24"/>
      <c r="SUI1" s="24"/>
      <c r="SUJ1" s="24"/>
      <c r="SUK1" s="24"/>
      <c r="SUL1" s="24"/>
      <c r="SUM1" s="24"/>
      <c r="SUN1" s="24"/>
      <c r="SUO1" s="24"/>
      <c r="SUP1" s="24"/>
      <c r="SUQ1" s="24"/>
      <c r="SUR1" s="24"/>
      <c r="SUS1" s="24"/>
      <c r="SUT1" s="24"/>
      <c r="SUU1" s="24"/>
      <c r="SUV1" s="24"/>
      <c r="SUW1" s="24"/>
      <c r="SUX1" s="24"/>
      <c r="SUY1" s="24"/>
      <c r="SUZ1" s="24"/>
      <c r="SVA1" s="24"/>
      <c r="SVB1" s="24"/>
      <c r="SVC1" s="24"/>
      <c r="SVD1" s="24"/>
      <c r="SVE1" s="24"/>
      <c r="SVF1" s="24"/>
      <c r="SVG1" s="24"/>
      <c r="SVH1" s="24"/>
      <c r="SVI1" s="24"/>
      <c r="SVJ1" s="24"/>
      <c r="SVK1" s="24"/>
      <c r="SVL1" s="24"/>
      <c r="SVM1" s="24"/>
      <c r="SVN1" s="24"/>
      <c r="SVO1" s="24"/>
      <c r="SVP1" s="24"/>
      <c r="SVQ1" s="24"/>
      <c r="SVR1" s="24"/>
      <c r="SVS1" s="24"/>
      <c r="SVT1" s="24"/>
      <c r="SVU1" s="24"/>
      <c r="SVV1" s="24"/>
      <c r="SVW1" s="24"/>
      <c r="SVX1" s="24"/>
      <c r="SVY1" s="24"/>
      <c r="SVZ1" s="24"/>
      <c r="SWA1" s="24"/>
      <c r="SWB1" s="24"/>
      <c r="SWC1" s="24"/>
      <c r="SWD1" s="24"/>
      <c r="SWE1" s="24"/>
      <c r="SWF1" s="24"/>
      <c r="SWG1" s="24"/>
      <c r="SWH1" s="24"/>
      <c r="SWI1" s="24"/>
      <c r="SWJ1" s="24"/>
      <c r="SWK1" s="24"/>
      <c r="SWL1" s="24"/>
      <c r="SWM1" s="24"/>
      <c r="SWN1" s="24"/>
      <c r="SWO1" s="24"/>
      <c r="SWP1" s="24"/>
      <c r="SWQ1" s="24"/>
      <c r="SWR1" s="24"/>
      <c r="SWS1" s="24"/>
      <c r="SWT1" s="24"/>
      <c r="SWU1" s="24"/>
      <c r="SWV1" s="24"/>
      <c r="SWW1" s="24"/>
      <c r="SWX1" s="24"/>
      <c r="SWY1" s="24"/>
      <c r="SWZ1" s="24"/>
      <c r="SXA1" s="24"/>
      <c r="SXB1" s="24"/>
      <c r="SXC1" s="24"/>
      <c r="SXD1" s="24"/>
      <c r="SXE1" s="24"/>
      <c r="SXF1" s="24"/>
      <c r="SXG1" s="24"/>
      <c r="SXH1" s="24"/>
      <c r="SXI1" s="24"/>
      <c r="SXJ1" s="24"/>
      <c r="SXK1" s="24"/>
      <c r="SXL1" s="24"/>
      <c r="SXM1" s="24"/>
      <c r="SXN1" s="24"/>
      <c r="SXO1" s="24"/>
      <c r="SXP1" s="24"/>
      <c r="SXQ1" s="24"/>
      <c r="SXR1" s="24"/>
      <c r="SXS1" s="24"/>
      <c r="SXT1" s="24"/>
      <c r="SXU1" s="24"/>
      <c r="SXV1" s="24"/>
      <c r="SXW1" s="24"/>
      <c r="SXX1" s="24"/>
      <c r="SXY1" s="24"/>
      <c r="SXZ1" s="24"/>
      <c r="SYA1" s="24"/>
      <c r="SYB1" s="24"/>
      <c r="SYC1" s="24"/>
      <c r="SYD1" s="24"/>
      <c r="SYE1" s="24"/>
      <c r="SYF1" s="24"/>
      <c r="SYG1" s="24"/>
      <c r="SYH1" s="24"/>
      <c r="SYI1" s="24"/>
      <c r="SYJ1" s="24"/>
      <c r="SYK1" s="24"/>
      <c r="SYL1" s="24"/>
      <c r="SYM1" s="24"/>
      <c r="SYN1" s="24"/>
      <c r="SYO1" s="24"/>
      <c r="SYP1" s="24"/>
      <c r="SYQ1" s="24"/>
      <c r="SYR1" s="24"/>
      <c r="SYS1" s="24"/>
      <c r="SYT1" s="24"/>
      <c r="SYU1" s="24"/>
      <c r="SYV1" s="24"/>
      <c r="SYW1" s="24"/>
      <c r="SYX1" s="24"/>
      <c r="SYY1" s="24"/>
      <c r="SYZ1" s="24"/>
      <c r="SZA1" s="24"/>
      <c r="SZB1" s="24"/>
      <c r="SZC1" s="24"/>
      <c r="SZD1" s="24"/>
      <c r="SZE1" s="24"/>
      <c r="SZF1" s="24"/>
      <c r="SZG1" s="24"/>
      <c r="SZH1" s="24"/>
      <c r="SZI1" s="24"/>
      <c r="SZJ1" s="24"/>
      <c r="SZK1" s="24"/>
      <c r="SZL1" s="24"/>
      <c r="SZM1" s="24"/>
      <c r="SZN1" s="24"/>
      <c r="SZO1" s="24"/>
      <c r="SZP1" s="24"/>
      <c r="SZQ1" s="24"/>
      <c r="SZR1" s="24"/>
      <c r="SZS1" s="24"/>
      <c r="SZT1" s="24"/>
      <c r="SZU1" s="24"/>
      <c r="SZV1" s="24"/>
      <c r="SZW1" s="24"/>
      <c r="SZX1" s="24"/>
      <c r="SZY1" s="24"/>
      <c r="SZZ1" s="24"/>
      <c r="TAA1" s="24"/>
      <c r="TAB1" s="24"/>
      <c r="TAC1" s="24"/>
      <c r="TAD1" s="24"/>
      <c r="TAE1" s="24"/>
      <c r="TAF1" s="24"/>
      <c r="TAG1" s="24"/>
      <c r="TAH1" s="24"/>
      <c r="TAI1" s="24"/>
      <c r="TAJ1" s="24"/>
      <c r="TAK1" s="24"/>
      <c r="TAL1" s="24"/>
      <c r="TAM1" s="24"/>
      <c r="TAN1" s="24"/>
      <c r="TAO1" s="24"/>
      <c r="TAP1" s="24"/>
      <c r="TAQ1" s="24"/>
      <c r="TAR1" s="24"/>
      <c r="TAS1" s="24"/>
      <c r="TAT1" s="24"/>
      <c r="TAU1" s="24"/>
      <c r="TAV1" s="24"/>
      <c r="TAW1" s="24"/>
      <c r="TAX1" s="24"/>
      <c r="TAY1" s="24"/>
      <c r="TAZ1" s="24"/>
      <c r="TBA1" s="24"/>
      <c r="TBB1" s="24"/>
      <c r="TBC1" s="24"/>
      <c r="TBD1" s="24"/>
      <c r="TBE1" s="24"/>
      <c r="TBF1" s="24"/>
      <c r="TBG1" s="24"/>
      <c r="TBH1" s="24"/>
      <c r="TBI1" s="24"/>
      <c r="TBJ1" s="24"/>
      <c r="TBK1" s="24"/>
      <c r="TBL1" s="24"/>
      <c r="TBM1" s="24"/>
      <c r="TBN1" s="24"/>
      <c r="TBO1" s="24"/>
      <c r="TBP1" s="24"/>
      <c r="TBQ1" s="24"/>
      <c r="TBR1" s="24"/>
      <c r="TBS1" s="24"/>
      <c r="TBT1" s="24"/>
      <c r="TBU1" s="24"/>
      <c r="TBV1" s="24"/>
      <c r="TBW1" s="24"/>
      <c r="TBX1" s="24"/>
      <c r="TBY1" s="24"/>
      <c r="TBZ1" s="24"/>
      <c r="TCA1" s="24"/>
      <c r="TCB1" s="24"/>
      <c r="TCC1" s="24"/>
      <c r="TCD1" s="24"/>
      <c r="TCE1" s="24"/>
      <c r="TCF1" s="24"/>
      <c r="TCG1" s="24"/>
      <c r="TCH1" s="24"/>
      <c r="TCI1" s="24"/>
      <c r="TCJ1" s="24"/>
      <c r="TCK1" s="24"/>
      <c r="TCL1" s="24"/>
      <c r="TCM1" s="24"/>
      <c r="TCN1" s="24"/>
      <c r="TCO1" s="24"/>
      <c r="TCP1" s="24"/>
      <c r="TCQ1" s="24"/>
      <c r="TCR1" s="24"/>
      <c r="TCS1" s="24"/>
      <c r="TCT1" s="24"/>
      <c r="TCU1" s="24"/>
      <c r="TCV1" s="24"/>
      <c r="TCW1" s="24"/>
      <c r="TCX1" s="24"/>
      <c r="TCY1" s="24"/>
      <c r="TCZ1" s="24"/>
      <c r="TDA1" s="24"/>
      <c r="TDB1" s="24"/>
      <c r="TDC1" s="24"/>
      <c r="TDD1" s="24"/>
      <c r="TDE1" s="24"/>
      <c r="TDF1" s="24"/>
      <c r="TDG1" s="24"/>
      <c r="TDH1" s="24"/>
      <c r="TDI1" s="24"/>
      <c r="TDJ1" s="24"/>
      <c r="TDK1" s="24"/>
      <c r="TDL1" s="24"/>
      <c r="TDM1" s="24"/>
      <c r="TDN1" s="24"/>
      <c r="TDO1" s="24"/>
      <c r="TDP1" s="24"/>
      <c r="TDQ1" s="24"/>
      <c r="TDR1" s="24"/>
      <c r="TDS1" s="24"/>
      <c r="TDT1" s="24"/>
      <c r="TDU1" s="24"/>
      <c r="TDV1" s="24"/>
      <c r="TDW1" s="24"/>
      <c r="TDX1" s="24"/>
      <c r="TDY1" s="24"/>
      <c r="TDZ1" s="24"/>
      <c r="TEA1" s="24"/>
      <c r="TEB1" s="24"/>
      <c r="TEC1" s="24"/>
      <c r="TED1" s="24"/>
      <c r="TEE1" s="24"/>
      <c r="TEF1" s="24"/>
      <c r="TEG1" s="24"/>
      <c r="TEH1" s="24"/>
      <c r="TEI1" s="24"/>
      <c r="TEJ1" s="24"/>
      <c r="TEK1" s="24"/>
      <c r="TEL1" s="24"/>
      <c r="TEM1" s="24"/>
      <c r="TEN1" s="24"/>
      <c r="TEO1" s="24"/>
      <c r="TEP1" s="24"/>
      <c r="TEQ1" s="24"/>
      <c r="TER1" s="24"/>
      <c r="TES1" s="24"/>
      <c r="TET1" s="24"/>
      <c r="TEU1" s="24"/>
      <c r="TEV1" s="24"/>
      <c r="TEW1" s="24"/>
      <c r="TEX1" s="24"/>
      <c r="TEY1" s="24"/>
      <c r="TEZ1" s="24"/>
      <c r="TFA1" s="24"/>
      <c r="TFB1" s="24"/>
      <c r="TFC1" s="24"/>
      <c r="TFD1" s="24"/>
      <c r="TFE1" s="24"/>
      <c r="TFF1" s="24"/>
      <c r="TFG1" s="24"/>
      <c r="TFH1" s="24"/>
      <c r="TFI1" s="24"/>
      <c r="TFJ1" s="24"/>
      <c r="TFK1" s="24"/>
      <c r="TFL1" s="24"/>
      <c r="TFM1" s="24"/>
      <c r="TFN1" s="24"/>
      <c r="TFO1" s="24"/>
      <c r="TFP1" s="24"/>
      <c r="TFQ1" s="24"/>
      <c r="TFR1" s="24"/>
      <c r="TFS1" s="24"/>
      <c r="TFT1" s="24"/>
      <c r="TFU1" s="24"/>
      <c r="TFV1" s="24"/>
      <c r="TFW1" s="24"/>
      <c r="TFX1" s="24"/>
      <c r="TFY1" s="24"/>
      <c r="TFZ1" s="24"/>
      <c r="TGA1" s="24"/>
      <c r="TGB1" s="24"/>
      <c r="TGC1" s="24"/>
      <c r="TGD1" s="24"/>
      <c r="TGE1" s="24"/>
      <c r="TGF1" s="24"/>
      <c r="TGG1" s="24"/>
      <c r="TGH1" s="24"/>
      <c r="TGI1" s="24"/>
      <c r="TGJ1" s="24"/>
      <c r="TGK1" s="24"/>
      <c r="TGL1" s="24"/>
      <c r="TGM1" s="24"/>
      <c r="TGN1" s="24"/>
      <c r="TGO1" s="24"/>
      <c r="TGP1" s="24"/>
      <c r="TGQ1" s="24"/>
      <c r="TGR1" s="24"/>
      <c r="TGS1" s="24"/>
      <c r="TGT1" s="24"/>
      <c r="TGU1" s="24"/>
      <c r="TGV1" s="24"/>
      <c r="TGW1" s="24"/>
      <c r="TGX1" s="24"/>
      <c r="TGY1" s="24"/>
      <c r="TGZ1" s="24"/>
      <c r="THA1" s="24"/>
      <c r="THB1" s="24"/>
      <c r="THC1" s="24"/>
      <c r="THD1" s="24"/>
      <c r="THE1" s="24"/>
      <c r="THF1" s="24"/>
      <c r="THG1" s="24"/>
      <c r="THH1" s="24"/>
      <c r="THI1" s="24"/>
      <c r="THJ1" s="24"/>
      <c r="THK1" s="24"/>
      <c r="THL1" s="24"/>
      <c r="THM1" s="24"/>
      <c r="THN1" s="24"/>
      <c r="THO1" s="24"/>
      <c r="THP1" s="24"/>
      <c r="THQ1" s="24"/>
      <c r="THR1" s="24"/>
      <c r="THS1" s="24"/>
      <c r="THT1" s="24"/>
      <c r="THU1" s="24"/>
      <c r="THV1" s="24"/>
      <c r="THW1" s="24"/>
      <c r="THX1" s="24"/>
      <c r="THY1" s="24"/>
      <c r="THZ1" s="24"/>
      <c r="TIA1" s="24"/>
      <c r="TIB1" s="24"/>
      <c r="TIC1" s="24"/>
      <c r="TID1" s="24"/>
      <c r="TIE1" s="24"/>
      <c r="TIF1" s="24"/>
      <c r="TIG1" s="24"/>
      <c r="TIH1" s="24"/>
      <c r="TII1" s="24"/>
      <c r="TIJ1" s="24"/>
      <c r="TIK1" s="24"/>
      <c r="TIL1" s="24"/>
      <c r="TIM1" s="24"/>
      <c r="TIN1" s="24"/>
      <c r="TIO1" s="24"/>
      <c r="TIP1" s="24"/>
      <c r="TIQ1" s="24"/>
      <c r="TIR1" s="24"/>
      <c r="TIS1" s="24"/>
      <c r="TIT1" s="24"/>
      <c r="TIU1" s="24"/>
      <c r="TIV1" s="24"/>
      <c r="TIW1" s="24"/>
      <c r="TIX1" s="24"/>
      <c r="TIY1" s="24"/>
      <c r="TIZ1" s="24"/>
      <c r="TJA1" s="24"/>
      <c r="TJB1" s="24"/>
      <c r="TJC1" s="24"/>
      <c r="TJD1" s="24"/>
      <c r="TJE1" s="24"/>
      <c r="TJF1" s="24"/>
      <c r="TJG1" s="24"/>
      <c r="TJH1" s="24"/>
      <c r="TJI1" s="24"/>
      <c r="TJJ1" s="24"/>
      <c r="TJK1" s="24"/>
      <c r="TJL1" s="24"/>
      <c r="TJM1" s="24"/>
      <c r="TJN1" s="24"/>
      <c r="TJO1" s="24"/>
      <c r="TJP1" s="24"/>
      <c r="TJQ1" s="24"/>
      <c r="TJR1" s="24"/>
      <c r="TJS1" s="24"/>
      <c r="TJT1" s="24"/>
      <c r="TJU1" s="24"/>
      <c r="TJV1" s="24"/>
      <c r="TJW1" s="24"/>
      <c r="TJX1" s="24"/>
      <c r="TJY1" s="24"/>
      <c r="TJZ1" s="24"/>
      <c r="TKA1" s="24"/>
      <c r="TKB1" s="24"/>
      <c r="TKC1" s="24"/>
      <c r="TKD1" s="24"/>
      <c r="TKE1" s="24"/>
      <c r="TKF1" s="24"/>
      <c r="TKG1" s="24"/>
      <c r="TKH1" s="24"/>
      <c r="TKI1" s="24"/>
      <c r="TKJ1" s="24"/>
      <c r="TKK1" s="24"/>
      <c r="TKL1" s="24"/>
      <c r="TKM1" s="24"/>
      <c r="TKN1" s="24"/>
      <c r="TKO1" s="24"/>
      <c r="TKP1" s="24"/>
      <c r="TKQ1" s="24"/>
      <c r="TKR1" s="24"/>
      <c r="TKS1" s="24"/>
      <c r="TKT1" s="24"/>
      <c r="TKU1" s="24"/>
      <c r="TKV1" s="24"/>
      <c r="TKW1" s="24"/>
      <c r="TKX1" s="24"/>
      <c r="TKY1" s="24"/>
      <c r="TKZ1" s="24"/>
      <c r="TLA1" s="24"/>
      <c r="TLB1" s="24"/>
      <c r="TLC1" s="24"/>
      <c r="TLD1" s="24"/>
      <c r="TLE1" s="24"/>
      <c r="TLF1" s="24"/>
      <c r="TLG1" s="24"/>
      <c r="TLH1" s="24"/>
      <c r="TLI1" s="24"/>
      <c r="TLJ1" s="24"/>
      <c r="TLK1" s="24"/>
      <c r="TLL1" s="24"/>
      <c r="TLM1" s="24"/>
      <c r="TLN1" s="24"/>
      <c r="TLO1" s="24"/>
      <c r="TLP1" s="24"/>
      <c r="TLQ1" s="24"/>
      <c r="TLR1" s="24"/>
      <c r="TLS1" s="24"/>
      <c r="TLT1" s="24"/>
      <c r="TLU1" s="24"/>
      <c r="TLV1" s="24"/>
      <c r="TLW1" s="24"/>
      <c r="TLX1" s="24"/>
      <c r="TLY1" s="24"/>
      <c r="TLZ1" s="24"/>
      <c r="TMA1" s="24"/>
      <c r="TMB1" s="24"/>
      <c r="TMC1" s="24"/>
      <c r="TMD1" s="24"/>
      <c r="TME1" s="24"/>
      <c r="TMF1" s="24"/>
      <c r="TMG1" s="24"/>
      <c r="TMH1" s="24"/>
      <c r="TMI1" s="24"/>
      <c r="TMJ1" s="24"/>
      <c r="TMK1" s="24"/>
      <c r="TML1" s="24"/>
      <c r="TMM1" s="24"/>
      <c r="TMN1" s="24"/>
      <c r="TMO1" s="24"/>
      <c r="TMP1" s="24"/>
      <c r="TMQ1" s="24"/>
      <c r="TMR1" s="24"/>
      <c r="TMS1" s="24"/>
      <c r="TMT1" s="24"/>
      <c r="TMU1" s="24"/>
      <c r="TMV1" s="24"/>
      <c r="TMW1" s="24"/>
      <c r="TMX1" s="24"/>
      <c r="TMY1" s="24"/>
      <c r="TMZ1" s="24"/>
      <c r="TNA1" s="24"/>
      <c r="TNB1" s="24"/>
      <c r="TNC1" s="24"/>
      <c r="TND1" s="24"/>
      <c r="TNE1" s="24"/>
      <c r="TNF1" s="24"/>
      <c r="TNG1" s="24"/>
      <c r="TNH1" s="24"/>
      <c r="TNI1" s="24"/>
      <c r="TNJ1" s="24"/>
      <c r="TNK1" s="24"/>
      <c r="TNL1" s="24"/>
      <c r="TNM1" s="24"/>
      <c r="TNN1" s="24"/>
      <c r="TNO1" s="24"/>
      <c r="TNP1" s="24"/>
      <c r="TNQ1" s="24"/>
      <c r="TNR1" s="24"/>
      <c r="TNS1" s="24"/>
      <c r="TNT1" s="24"/>
      <c r="TNU1" s="24"/>
      <c r="TNV1" s="24"/>
      <c r="TNW1" s="24"/>
      <c r="TNX1" s="24"/>
      <c r="TNY1" s="24"/>
      <c r="TNZ1" s="24"/>
      <c r="TOA1" s="24"/>
      <c r="TOB1" s="24"/>
      <c r="TOC1" s="24"/>
      <c r="TOD1" s="24"/>
      <c r="TOE1" s="24"/>
      <c r="TOF1" s="24"/>
      <c r="TOG1" s="24"/>
      <c r="TOH1" s="24"/>
      <c r="TOI1" s="24"/>
      <c r="TOJ1" s="24"/>
      <c r="TOK1" s="24"/>
      <c r="TOL1" s="24"/>
      <c r="TOM1" s="24"/>
      <c r="TON1" s="24"/>
      <c r="TOO1" s="24"/>
      <c r="TOP1" s="24"/>
      <c r="TOQ1" s="24"/>
      <c r="TOR1" s="24"/>
      <c r="TOS1" s="24"/>
      <c r="TOT1" s="24"/>
      <c r="TOU1" s="24"/>
      <c r="TOV1" s="24"/>
      <c r="TOW1" s="24"/>
      <c r="TOX1" s="24"/>
      <c r="TOY1" s="24"/>
      <c r="TOZ1" s="24"/>
      <c r="TPA1" s="24"/>
      <c r="TPB1" s="24"/>
      <c r="TPC1" s="24"/>
      <c r="TPD1" s="24"/>
      <c r="TPE1" s="24"/>
      <c r="TPF1" s="24"/>
      <c r="TPG1" s="24"/>
      <c r="TPH1" s="24"/>
      <c r="TPI1" s="24"/>
      <c r="TPJ1" s="24"/>
      <c r="TPK1" s="24"/>
      <c r="TPL1" s="24"/>
      <c r="TPM1" s="24"/>
      <c r="TPN1" s="24"/>
      <c r="TPO1" s="24"/>
      <c r="TPP1" s="24"/>
      <c r="TPQ1" s="24"/>
      <c r="TPR1" s="24"/>
      <c r="TPS1" s="24"/>
      <c r="TPT1" s="24"/>
      <c r="TPU1" s="24"/>
      <c r="TPV1" s="24"/>
      <c r="TPW1" s="24"/>
      <c r="TPX1" s="24"/>
      <c r="TPY1" s="24"/>
      <c r="TPZ1" s="24"/>
      <c r="TQA1" s="24"/>
      <c r="TQB1" s="24"/>
      <c r="TQC1" s="24"/>
      <c r="TQD1" s="24"/>
      <c r="TQE1" s="24"/>
      <c r="TQF1" s="24"/>
      <c r="TQG1" s="24"/>
      <c r="TQH1" s="24"/>
      <c r="TQI1" s="24"/>
      <c r="TQJ1" s="24"/>
      <c r="TQK1" s="24"/>
      <c r="TQL1" s="24"/>
      <c r="TQM1" s="24"/>
      <c r="TQN1" s="24"/>
      <c r="TQO1" s="24"/>
      <c r="TQP1" s="24"/>
      <c r="TQQ1" s="24"/>
      <c r="TQR1" s="24"/>
      <c r="TQS1" s="24"/>
      <c r="TQT1" s="24"/>
      <c r="TQU1" s="24"/>
      <c r="TQV1" s="24"/>
      <c r="TQW1" s="24"/>
      <c r="TQX1" s="24"/>
      <c r="TQY1" s="24"/>
      <c r="TQZ1" s="24"/>
      <c r="TRA1" s="24"/>
      <c r="TRB1" s="24"/>
      <c r="TRC1" s="24"/>
      <c r="TRD1" s="24"/>
      <c r="TRE1" s="24"/>
      <c r="TRF1" s="24"/>
      <c r="TRG1" s="24"/>
      <c r="TRH1" s="24"/>
      <c r="TRI1" s="24"/>
      <c r="TRJ1" s="24"/>
      <c r="TRK1" s="24"/>
      <c r="TRL1" s="24"/>
      <c r="TRM1" s="24"/>
      <c r="TRN1" s="24"/>
      <c r="TRO1" s="24"/>
      <c r="TRP1" s="24"/>
      <c r="TRQ1" s="24"/>
      <c r="TRR1" s="24"/>
      <c r="TRS1" s="24"/>
      <c r="TRT1" s="24"/>
      <c r="TRU1" s="24"/>
      <c r="TRV1" s="24"/>
      <c r="TRW1" s="24"/>
      <c r="TRX1" s="24"/>
      <c r="TRY1" s="24"/>
      <c r="TRZ1" s="24"/>
      <c r="TSA1" s="24"/>
      <c r="TSB1" s="24"/>
      <c r="TSC1" s="24"/>
      <c r="TSD1" s="24"/>
      <c r="TSE1" s="24"/>
      <c r="TSF1" s="24"/>
      <c r="TSG1" s="24"/>
      <c r="TSH1" s="24"/>
      <c r="TSI1" s="24"/>
      <c r="TSJ1" s="24"/>
      <c r="TSK1" s="24"/>
      <c r="TSL1" s="24"/>
      <c r="TSM1" s="24"/>
      <c r="TSN1" s="24"/>
      <c r="TSO1" s="24"/>
      <c r="TSP1" s="24"/>
      <c r="TSQ1" s="24"/>
      <c r="TSR1" s="24"/>
      <c r="TSS1" s="24"/>
      <c r="TST1" s="24"/>
      <c r="TSU1" s="24"/>
      <c r="TSV1" s="24"/>
      <c r="TSW1" s="24"/>
      <c r="TSX1" s="24"/>
      <c r="TSY1" s="24"/>
      <c r="TSZ1" s="24"/>
      <c r="TTA1" s="24"/>
      <c r="TTB1" s="24"/>
      <c r="TTC1" s="24"/>
      <c r="TTD1" s="24"/>
      <c r="TTE1" s="24"/>
      <c r="TTF1" s="24"/>
      <c r="TTG1" s="24"/>
      <c r="TTH1" s="24"/>
      <c r="TTI1" s="24"/>
      <c r="TTJ1" s="24"/>
      <c r="TTK1" s="24"/>
      <c r="TTL1" s="24"/>
      <c r="TTM1" s="24"/>
      <c r="TTN1" s="24"/>
      <c r="TTO1" s="24"/>
      <c r="TTP1" s="24"/>
      <c r="TTQ1" s="24"/>
      <c r="TTR1" s="24"/>
      <c r="TTS1" s="24"/>
      <c r="TTT1" s="24"/>
      <c r="TTU1" s="24"/>
      <c r="TTV1" s="24"/>
      <c r="TTW1" s="24"/>
      <c r="TTX1" s="24"/>
      <c r="TTY1" s="24"/>
      <c r="TTZ1" s="24"/>
      <c r="TUA1" s="24"/>
      <c r="TUB1" s="24"/>
      <c r="TUC1" s="24"/>
      <c r="TUD1" s="24"/>
      <c r="TUE1" s="24"/>
      <c r="TUF1" s="24"/>
      <c r="TUG1" s="24"/>
      <c r="TUH1" s="24"/>
      <c r="TUI1" s="24"/>
      <c r="TUJ1" s="24"/>
      <c r="TUK1" s="24"/>
      <c r="TUL1" s="24"/>
      <c r="TUM1" s="24"/>
      <c r="TUN1" s="24"/>
      <c r="TUO1" s="24"/>
      <c r="TUP1" s="24"/>
      <c r="TUQ1" s="24"/>
      <c r="TUR1" s="24"/>
      <c r="TUS1" s="24"/>
      <c r="TUT1" s="24"/>
      <c r="TUU1" s="24"/>
      <c r="TUV1" s="24"/>
      <c r="TUW1" s="24"/>
      <c r="TUX1" s="24"/>
      <c r="TUY1" s="24"/>
      <c r="TUZ1" s="24"/>
      <c r="TVA1" s="24"/>
      <c r="TVB1" s="24"/>
      <c r="TVC1" s="24"/>
      <c r="TVD1" s="24"/>
      <c r="TVE1" s="24"/>
      <c r="TVF1" s="24"/>
      <c r="TVG1" s="24"/>
      <c r="TVH1" s="24"/>
      <c r="TVI1" s="24"/>
      <c r="TVJ1" s="24"/>
      <c r="TVK1" s="24"/>
      <c r="TVL1" s="24"/>
      <c r="TVM1" s="24"/>
      <c r="TVN1" s="24"/>
      <c r="TVO1" s="24"/>
      <c r="TVP1" s="24"/>
      <c r="TVQ1" s="24"/>
      <c r="TVR1" s="24"/>
      <c r="TVS1" s="24"/>
      <c r="TVT1" s="24"/>
      <c r="TVU1" s="24"/>
      <c r="TVV1" s="24"/>
      <c r="TVW1" s="24"/>
      <c r="TVX1" s="24"/>
      <c r="TVY1" s="24"/>
      <c r="TVZ1" s="24"/>
      <c r="TWA1" s="24"/>
      <c r="TWB1" s="24"/>
      <c r="TWC1" s="24"/>
      <c r="TWD1" s="24"/>
      <c r="TWE1" s="24"/>
      <c r="TWF1" s="24"/>
      <c r="TWG1" s="24"/>
      <c r="TWH1" s="24"/>
      <c r="TWI1" s="24"/>
      <c r="TWJ1" s="24"/>
      <c r="TWK1" s="24"/>
      <c r="TWL1" s="24"/>
      <c r="TWM1" s="24"/>
      <c r="TWN1" s="24"/>
      <c r="TWO1" s="24"/>
      <c r="TWP1" s="24"/>
      <c r="TWQ1" s="24"/>
      <c r="TWR1" s="24"/>
      <c r="TWS1" s="24"/>
      <c r="TWT1" s="24"/>
      <c r="TWU1" s="24"/>
      <c r="TWV1" s="24"/>
      <c r="TWW1" s="24"/>
      <c r="TWX1" s="24"/>
      <c r="TWY1" s="24"/>
      <c r="TWZ1" s="24"/>
      <c r="TXA1" s="24"/>
      <c r="TXB1" s="24"/>
      <c r="TXC1" s="24"/>
      <c r="TXD1" s="24"/>
      <c r="TXE1" s="24"/>
      <c r="TXF1" s="24"/>
      <c r="TXG1" s="24"/>
      <c r="TXH1" s="24"/>
      <c r="TXI1" s="24"/>
      <c r="TXJ1" s="24"/>
      <c r="TXK1" s="24"/>
      <c r="TXL1" s="24"/>
      <c r="TXM1" s="24"/>
      <c r="TXN1" s="24"/>
      <c r="TXO1" s="24"/>
      <c r="TXP1" s="24"/>
      <c r="TXQ1" s="24"/>
      <c r="TXR1" s="24"/>
      <c r="TXS1" s="24"/>
      <c r="TXT1" s="24"/>
      <c r="TXU1" s="24"/>
      <c r="TXV1" s="24"/>
      <c r="TXW1" s="24"/>
      <c r="TXX1" s="24"/>
      <c r="TXY1" s="24"/>
      <c r="TXZ1" s="24"/>
      <c r="TYA1" s="24"/>
      <c r="TYB1" s="24"/>
      <c r="TYC1" s="24"/>
      <c r="TYD1" s="24"/>
      <c r="TYE1" s="24"/>
      <c r="TYF1" s="24"/>
      <c r="TYG1" s="24"/>
      <c r="TYH1" s="24"/>
      <c r="TYI1" s="24"/>
      <c r="TYJ1" s="24"/>
      <c r="TYK1" s="24"/>
      <c r="TYL1" s="24"/>
      <c r="TYM1" s="24"/>
      <c r="TYN1" s="24"/>
      <c r="TYO1" s="24"/>
      <c r="TYP1" s="24"/>
      <c r="TYQ1" s="24"/>
      <c r="TYR1" s="24"/>
      <c r="TYS1" s="24"/>
      <c r="TYT1" s="24"/>
      <c r="TYU1" s="24"/>
      <c r="TYV1" s="24"/>
      <c r="TYW1" s="24"/>
      <c r="TYX1" s="24"/>
      <c r="TYY1" s="24"/>
      <c r="TYZ1" s="24"/>
      <c r="TZA1" s="24"/>
      <c r="TZB1" s="24"/>
      <c r="TZC1" s="24"/>
      <c r="TZD1" s="24"/>
      <c r="TZE1" s="24"/>
      <c r="TZF1" s="24"/>
      <c r="TZG1" s="24"/>
      <c r="TZH1" s="24"/>
      <c r="TZI1" s="24"/>
      <c r="TZJ1" s="24"/>
      <c r="TZK1" s="24"/>
      <c r="TZL1" s="24"/>
      <c r="TZM1" s="24"/>
      <c r="TZN1" s="24"/>
      <c r="TZO1" s="24"/>
      <c r="TZP1" s="24"/>
      <c r="TZQ1" s="24"/>
      <c r="TZR1" s="24"/>
      <c r="TZS1" s="24"/>
      <c r="TZT1" s="24"/>
      <c r="TZU1" s="24"/>
      <c r="TZV1" s="24"/>
      <c r="TZW1" s="24"/>
      <c r="TZX1" s="24"/>
      <c r="TZY1" s="24"/>
      <c r="TZZ1" s="24"/>
      <c r="UAA1" s="24"/>
      <c r="UAB1" s="24"/>
      <c r="UAC1" s="24"/>
      <c r="UAD1" s="24"/>
      <c r="UAE1" s="24"/>
      <c r="UAF1" s="24"/>
      <c r="UAG1" s="24"/>
      <c r="UAH1" s="24"/>
      <c r="UAI1" s="24"/>
      <c r="UAJ1" s="24"/>
      <c r="UAK1" s="24"/>
      <c r="UAL1" s="24"/>
      <c r="UAM1" s="24"/>
      <c r="UAN1" s="24"/>
      <c r="UAO1" s="24"/>
      <c r="UAP1" s="24"/>
      <c r="UAQ1" s="24"/>
      <c r="UAR1" s="24"/>
      <c r="UAS1" s="24"/>
      <c r="UAT1" s="24"/>
      <c r="UAU1" s="24"/>
      <c r="UAV1" s="24"/>
      <c r="UAW1" s="24"/>
      <c r="UAX1" s="24"/>
      <c r="UAY1" s="24"/>
      <c r="UAZ1" s="24"/>
      <c r="UBA1" s="24"/>
      <c r="UBB1" s="24"/>
      <c r="UBC1" s="24"/>
      <c r="UBD1" s="24"/>
      <c r="UBE1" s="24"/>
      <c r="UBF1" s="24"/>
      <c r="UBG1" s="24"/>
      <c r="UBH1" s="24"/>
      <c r="UBI1" s="24"/>
      <c r="UBJ1" s="24"/>
      <c r="UBK1" s="24"/>
      <c r="UBL1" s="24"/>
      <c r="UBM1" s="24"/>
      <c r="UBN1" s="24"/>
      <c r="UBO1" s="24"/>
      <c r="UBP1" s="24"/>
      <c r="UBQ1" s="24"/>
      <c r="UBR1" s="24"/>
      <c r="UBS1" s="24"/>
      <c r="UBT1" s="24"/>
      <c r="UBU1" s="24"/>
      <c r="UBV1" s="24"/>
      <c r="UBW1" s="24"/>
      <c r="UBX1" s="24"/>
      <c r="UBY1" s="24"/>
      <c r="UBZ1" s="24"/>
      <c r="UCA1" s="24"/>
      <c r="UCB1" s="24"/>
      <c r="UCC1" s="24"/>
      <c r="UCD1" s="24"/>
      <c r="UCE1" s="24"/>
      <c r="UCF1" s="24"/>
      <c r="UCG1" s="24"/>
      <c r="UCH1" s="24"/>
      <c r="UCI1" s="24"/>
      <c r="UCJ1" s="24"/>
      <c r="UCK1" s="24"/>
      <c r="UCL1" s="24"/>
      <c r="UCM1" s="24"/>
      <c r="UCN1" s="24"/>
      <c r="UCO1" s="24"/>
      <c r="UCP1" s="24"/>
      <c r="UCQ1" s="24"/>
      <c r="UCR1" s="24"/>
      <c r="UCS1" s="24"/>
      <c r="UCT1" s="24"/>
      <c r="UCU1" s="24"/>
      <c r="UCV1" s="24"/>
      <c r="UCW1" s="24"/>
      <c r="UCX1" s="24"/>
      <c r="UCY1" s="24"/>
      <c r="UCZ1" s="24"/>
      <c r="UDA1" s="24"/>
      <c r="UDB1" s="24"/>
      <c r="UDC1" s="24"/>
      <c r="UDD1" s="24"/>
      <c r="UDE1" s="24"/>
      <c r="UDF1" s="24"/>
      <c r="UDG1" s="24"/>
      <c r="UDH1" s="24"/>
      <c r="UDI1" s="24"/>
      <c r="UDJ1" s="24"/>
      <c r="UDK1" s="24"/>
      <c r="UDL1" s="24"/>
      <c r="UDM1" s="24"/>
      <c r="UDN1" s="24"/>
      <c r="UDO1" s="24"/>
      <c r="UDP1" s="24"/>
      <c r="UDQ1" s="24"/>
      <c r="UDR1" s="24"/>
      <c r="UDS1" s="24"/>
      <c r="UDT1" s="24"/>
      <c r="UDU1" s="24"/>
      <c r="UDV1" s="24"/>
      <c r="UDW1" s="24"/>
      <c r="UDX1" s="24"/>
      <c r="UDY1" s="24"/>
      <c r="UDZ1" s="24"/>
      <c r="UEA1" s="24"/>
      <c r="UEB1" s="24"/>
      <c r="UEC1" s="24"/>
      <c r="UED1" s="24"/>
      <c r="UEE1" s="24"/>
      <c r="UEF1" s="24"/>
      <c r="UEG1" s="24"/>
      <c r="UEH1" s="24"/>
      <c r="UEI1" s="24"/>
      <c r="UEJ1" s="24"/>
      <c r="UEK1" s="24"/>
      <c r="UEL1" s="24"/>
      <c r="UEM1" s="24"/>
      <c r="UEN1" s="24"/>
      <c r="UEO1" s="24"/>
      <c r="UEP1" s="24"/>
      <c r="UEQ1" s="24"/>
      <c r="UER1" s="24"/>
      <c r="UES1" s="24"/>
      <c r="UET1" s="24"/>
      <c r="UEU1" s="24"/>
      <c r="UEV1" s="24"/>
      <c r="UEW1" s="24"/>
      <c r="UEX1" s="24"/>
      <c r="UEY1" s="24"/>
      <c r="UEZ1" s="24"/>
      <c r="UFA1" s="24"/>
      <c r="UFB1" s="24"/>
      <c r="UFC1" s="24"/>
      <c r="UFD1" s="24"/>
      <c r="UFE1" s="24"/>
      <c r="UFF1" s="24"/>
      <c r="UFG1" s="24"/>
      <c r="UFH1" s="24"/>
      <c r="UFI1" s="24"/>
      <c r="UFJ1" s="24"/>
      <c r="UFK1" s="24"/>
      <c r="UFL1" s="24"/>
      <c r="UFM1" s="24"/>
      <c r="UFN1" s="24"/>
      <c r="UFO1" s="24"/>
      <c r="UFP1" s="24"/>
      <c r="UFQ1" s="24"/>
      <c r="UFR1" s="24"/>
      <c r="UFS1" s="24"/>
      <c r="UFT1" s="24"/>
      <c r="UFU1" s="24"/>
      <c r="UFV1" s="24"/>
      <c r="UFW1" s="24"/>
      <c r="UFX1" s="24"/>
      <c r="UFY1" s="24"/>
      <c r="UFZ1" s="24"/>
      <c r="UGA1" s="24"/>
      <c r="UGB1" s="24"/>
      <c r="UGC1" s="24"/>
      <c r="UGD1" s="24"/>
      <c r="UGE1" s="24"/>
      <c r="UGF1" s="24"/>
      <c r="UGG1" s="24"/>
      <c r="UGH1" s="24"/>
      <c r="UGI1" s="24"/>
      <c r="UGJ1" s="24"/>
      <c r="UGK1" s="24"/>
      <c r="UGL1" s="24"/>
      <c r="UGM1" s="24"/>
      <c r="UGN1" s="24"/>
      <c r="UGO1" s="24"/>
      <c r="UGP1" s="24"/>
      <c r="UGQ1" s="24"/>
      <c r="UGR1" s="24"/>
      <c r="UGS1" s="24"/>
      <c r="UGT1" s="24"/>
      <c r="UGU1" s="24"/>
      <c r="UGV1" s="24"/>
      <c r="UGW1" s="24"/>
      <c r="UGX1" s="24"/>
      <c r="UGY1" s="24"/>
      <c r="UGZ1" s="24"/>
      <c r="UHA1" s="24"/>
      <c r="UHB1" s="24"/>
      <c r="UHC1" s="24"/>
      <c r="UHD1" s="24"/>
      <c r="UHE1" s="24"/>
      <c r="UHF1" s="24"/>
      <c r="UHG1" s="24"/>
      <c r="UHH1" s="24"/>
      <c r="UHI1" s="24"/>
      <c r="UHJ1" s="24"/>
      <c r="UHK1" s="24"/>
      <c r="UHL1" s="24"/>
      <c r="UHM1" s="24"/>
      <c r="UHN1" s="24"/>
      <c r="UHO1" s="24"/>
      <c r="UHP1" s="24"/>
      <c r="UHQ1" s="24"/>
      <c r="UHR1" s="24"/>
      <c r="UHS1" s="24"/>
      <c r="UHT1" s="24"/>
      <c r="UHU1" s="24"/>
      <c r="UHV1" s="24"/>
      <c r="UHW1" s="24"/>
      <c r="UHX1" s="24"/>
      <c r="UHY1" s="24"/>
      <c r="UHZ1" s="24"/>
      <c r="UIA1" s="24"/>
      <c r="UIB1" s="24"/>
      <c r="UIC1" s="24"/>
      <c r="UID1" s="24"/>
      <c r="UIE1" s="24"/>
      <c r="UIF1" s="24"/>
      <c r="UIG1" s="24"/>
      <c r="UIH1" s="24"/>
      <c r="UII1" s="24"/>
      <c r="UIJ1" s="24"/>
      <c r="UIK1" s="24"/>
      <c r="UIL1" s="24"/>
      <c r="UIM1" s="24"/>
      <c r="UIN1" s="24"/>
      <c r="UIO1" s="24"/>
      <c r="UIP1" s="24"/>
      <c r="UIQ1" s="24"/>
      <c r="UIR1" s="24"/>
      <c r="UIS1" s="24"/>
      <c r="UIT1" s="24"/>
      <c r="UIU1" s="24"/>
      <c r="UIV1" s="24"/>
      <c r="UIW1" s="24"/>
      <c r="UIX1" s="24"/>
      <c r="UIY1" s="24"/>
      <c r="UIZ1" s="24"/>
      <c r="UJA1" s="24"/>
      <c r="UJB1" s="24"/>
      <c r="UJC1" s="24"/>
      <c r="UJD1" s="24"/>
      <c r="UJE1" s="24"/>
      <c r="UJF1" s="24"/>
      <c r="UJG1" s="24"/>
      <c r="UJH1" s="24"/>
      <c r="UJI1" s="24"/>
      <c r="UJJ1" s="24"/>
      <c r="UJK1" s="24"/>
      <c r="UJL1" s="24"/>
      <c r="UJM1" s="24"/>
      <c r="UJN1" s="24"/>
      <c r="UJO1" s="24"/>
      <c r="UJP1" s="24"/>
      <c r="UJQ1" s="24"/>
      <c r="UJR1" s="24"/>
      <c r="UJS1" s="24"/>
      <c r="UJT1" s="24"/>
      <c r="UJU1" s="24"/>
      <c r="UJV1" s="24"/>
      <c r="UJW1" s="24"/>
      <c r="UJX1" s="24"/>
      <c r="UJY1" s="24"/>
      <c r="UJZ1" s="24"/>
      <c r="UKA1" s="24"/>
      <c r="UKB1" s="24"/>
      <c r="UKC1" s="24"/>
      <c r="UKD1" s="24"/>
      <c r="UKE1" s="24"/>
      <c r="UKF1" s="24"/>
      <c r="UKG1" s="24"/>
      <c r="UKH1" s="24"/>
      <c r="UKI1" s="24"/>
      <c r="UKJ1" s="24"/>
      <c r="UKK1" s="24"/>
      <c r="UKL1" s="24"/>
      <c r="UKM1" s="24"/>
      <c r="UKN1" s="24"/>
      <c r="UKO1" s="24"/>
      <c r="UKP1" s="24"/>
      <c r="UKQ1" s="24"/>
      <c r="UKR1" s="24"/>
      <c r="UKS1" s="24"/>
      <c r="UKT1" s="24"/>
      <c r="UKU1" s="24"/>
      <c r="UKV1" s="24"/>
      <c r="UKW1" s="24"/>
      <c r="UKX1" s="24"/>
      <c r="UKY1" s="24"/>
      <c r="UKZ1" s="24"/>
      <c r="ULA1" s="24"/>
      <c r="ULB1" s="24"/>
      <c r="ULC1" s="24"/>
      <c r="ULD1" s="24"/>
      <c r="ULE1" s="24"/>
      <c r="ULF1" s="24"/>
      <c r="ULG1" s="24"/>
      <c r="ULH1" s="24"/>
      <c r="ULI1" s="24"/>
      <c r="ULJ1" s="24"/>
      <c r="ULK1" s="24"/>
      <c r="ULL1" s="24"/>
      <c r="ULM1" s="24"/>
      <c r="ULN1" s="24"/>
      <c r="ULO1" s="24"/>
      <c r="ULP1" s="24"/>
      <c r="ULQ1" s="24"/>
      <c r="ULR1" s="24"/>
      <c r="ULS1" s="24"/>
      <c r="ULT1" s="24"/>
      <c r="ULU1" s="24"/>
      <c r="ULV1" s="24"/>
      <c r="ULW1" s="24"/>
      <c r="ULX1" s="24"/>
      <c r="ULY1" s="24"/>
      <c r="ULZ1" s="24"/>
      <c r="UMA1" s="24"/>
      <c r="UMB1" s="24"/>
      <c r="UMC1" s="24"/>
      <c r="UMD1" s="24"/>
      <c r="UME1" s="24"/>
      <c r="UMF1" s="24"/>
      <c r="UMG1" s="24"/>
      <c r="UMH1" s="24"/>
      <c r="UMI1" s="24"/>
      <c r="UMJ1" s="24"/>
      <c r="UMK1" s="24"/>
      <c r="UML1" s="24"/>
      <c r="UMM1" s="24"/>
      <c r="UMN1" s="24"/>
      <c r="UMO1" s="24"/>
      <c r="UMP1" s="24"/>
      <c r="UMQ1" s="24"/>
      <c r="UMR1" s="24"/>
      <c r="UMS1" s="24"/>
      <c r="UMT1" s="24"/>
      <c r="UMU1" s="24"/>
      <c r="UMV1" s="24"/>
      <c r="UMW1" s="24"/>
      <c r="UMX1" s="24"/>
      <c r="UMY1" s="24"/>
      <c r="UMZ1" s="24"/>
      <c r="UNA1" s="24"/>
      <c r="UNB1" s="24"/>
      <c r="UNC1" s="24"/>
      <c r="UND1" s="24"/>
      <c r="UNE1" s="24"/>
      <c r="UNF1" s="24"/>
      <c r="UNG1" s="24"/>
      <c r="UNH1" s="24"/>
      <c r="UNI1" s="24"/>
      <c r="UNJ1" s="24"/>
      <c r="UNK1" s="24"/>
      <c r="UNL1" s="24"/>
      <c r="UNM1" s="24"/>
      <c r="UNN1" s="24"/>
      <c r="UNO1" s="24"/>
      <c r="UNP1" s="24"/>
      <c r="UNQ1" s="24"/>
      <c r="UNR1" s="24"/>
      <c r="UNS1" s="24"/>
      <c r="UNT1" s="24"/>
      <c r="UNU1" s="24"/>
      <c r="UNV1" s="24"/>
      <c r="UNW1" s="24"/>
      <c r="UNX1" s="24"/>
      <c r="UNY1" s="24"/>
      <c r="UNZ1" s="24"/>
      <c r="UOA1" s="24"/>
      <c r="UOB1" s="24"/>
      <c r="UOC1" s="24"/>
      <c r="UOD1" s="24"/>
      <c r="UOE1" s="24"/>
      <c r="UOF1" s="24"/>
      <c r="UOG1" s="24"/>
      <c r="UOH1" s="24"/>
      <c r="UOI1" s="24"/>
      <c r="UOJ1" s="24"/>
      <c r="UOK1" s="24"/>
      <c r="UOL1" s="24"/>
      <c r="UOM1" s="24"/>
      <c r="UON1" s="24"/>
      <c r="UOO1" s="24"/>
      <c r="UOP1" s="24"/>
      <c r="UOQ1" s="24"/>
      <c r="UOR1" s="24"/>
      <c r="UOS1" s="24"/>
      <c r="UOT1" s="24"/>
      <c r="UOU1" s="24"/>
      <c r="UOV1" s="24"/>
      <c r="UOW1" s="24"/>
      <c r="UOX1" s="24"/>
      <c r="UOY1" s="24"/>
      <c r="UOZ1" s="24"/>
      <c r="UPA1" s="24"/>
      <c r="UPB1" s="24"/>
      <c r="UPC1" s="24"/>
      <c r="UPD1" s="24"/>
      <c r="UPE1" s="24"/>
      <c r="UPF1" s="24"/>
      <c r="UPG1" s="24"/>
      <c r="UPH1" s="24"/>
      <c r="UPI1" s="24"/>
      <c r="UPJ1" s="24"/>
      <c r="UPK1" s="24"/>
      <c r="UPL1" s="24"/>
      <c r="UPM1" s="24"/>
      <c r="UPN1" s="24"/>
      <c r="UPO1" s="24"/>
      <c r="UPP1" s="24"/>
      <c r="UPQ1" s="24"/>
      <c r="UPR1" s="24"/>
      <c r="UPS1" s="24"/>
      <c r="UPT1" s="24"/>
      <c r="UPU1" s="24"/>
      <c r="UPV1" s="24"/>
      <c r="UPW1" s="24"/>
      <c r="UPX1" s="24"/>
      <c r="UPY1" s="24"/>
      <c r="UPZ1" s="24"/>
      <c r="UQA1" s="24"/>
      <c r="UQB1" s="24"/>
      <c r="UQC1" s="24"/>
      <c r="UQD1" s="24"/>
      <c r="UQE1" s="24"/>
      <c r="UQF1" s="24"/>
      <c r="UQG1" s="24"/>
      <c r="UQH1" s="24"/>
      <c r="UQI1" s="24"/>
      <c r="UQJ1" s="24"/>
      <c r="UQK1" s="24"/>
      <c r="UQL1" s="24"/>
      <c r="UQM1" s="24"/>
      <c r="UQN1" s="24"/>
      <c r="UQO1" s="24"/>
      <c r="UQP1" s="24"/>
      <c r="UQQ1" s="24"/>
      <c r="UQR1" s="24"/>
      <c r="UQS1" s="24"/>
      <c r="UQT1" s="24"/>
      <c r="UQU1" s="24"/>
      <c r="UQV1" s="24"/>
      <c r="UQW1" s="24"/>
      <c r="UQX1" s="24"/>
      <c r="UQY1" s="24"/>
      <c r="UQZ1" s="24"/>
      <c r="URA1" s="24"/>
      <c r="URB1" s="24"/>
      <c r="URC1" s="24"/>
      <c r="URD1" s="24"/>
      <c r="URE1" s="24"/>
      <c r="URF1" s="24"/>
      <c r="URG1" s="24"/>
      <c r="URH1" s="24"/>
      <c r="URI1" s="24"/>
      <c r="URJ1" s="24"/>
      <c r="URK1" s="24"/>
      <c r="URL1" s="24"/>
      <c r="URM1" s="24"/>
      <c r="URN1" s="24"/>
      <c r="URO1" s="24"/>
      <c r="URP1" s="24"/>
      <c r="URQ1" s="24"/>
      <c r="URR1" s="24"/>
      <c r="URS1" s="24"/>
      <c r="URT1" s="24"/>
      <c r="URU1" s="24"/>
      <c r="URV1" s="24"/>
      <c r="URW1" s="24"/>
      <c r="URX1" s="24"/>
      <c r="URY1" s="24"/>
      <c r="URZ1" s="24"/>
      <c r="USA1" s="24"/>
      <c r="USB1" s="24"/>
      <c r="USC1" s="24"/>
      <c r="USD1" s="24"/>
      <c r="USE1" s="24"/>
      <c r="USF1" s="24"/>
      <c r="USG1" s="24"/>
      <c r="USH1" s="24"/>
      <c r="USI1" s="24"/>
      <c r="USJ1" s="24"/>
      <c r="USK1" s="24"/>
      <c r="USL1" s="24"/>
      <c r="USM1" s="24"/>
      <c r="USN1" s="24"/>
      <c r="USO1" s="24"/>
      <c r="USP1" s="24"/>
      <c r="USQ1" s="24"/>
      <c r="USR1" s="24"/>
      <c r="USS1" s="24"/>
      <c r="UST1" s="24"/>
      <c r="USU1" s="24"/>
      <c r="USV1" s="24"/>
      <c r="USW1" s="24"/>
      <c r="USX1" s="24"/>
      <c r="USY1" s="24"/>
      <c r="USZ1" s="24"/>
      <c r="UTA1" s="24"/>
      <c r="UTB1" s="24"/>
      <c r="UTC1" s="24"/>
      <c r="UTD1" s="24"/>
      <c r="UTE1" s="24"/>
      <c r="UTF1" s="24"/>
      <c r="UTG1" s="24"/>
      <c r="UTH1" s="24"/>
      <c r="UTI1" s="24"/>
      <c r="UTJ1" s="24"/>
      <c r="UTK1" s="24"/>
      <c r="UTL1" s="24"/>
      <c r="UTM1" s="24"/>
      <c r="UTN1" s="24"/>
      <c r="UTO1" s="24"/>
      <c r="UTP1" s="24"/>
      <c r="UTQ1" s="24"/>
      <c r="UTR1" s="24"/>
      <c r="UTS1" s="24"/>
      <c r="UTT1" s="24"/>
      <c r="UTU1" s="24"/>
      <c r="UTV1" s="24"/>
      <c r="UTW1" s="24"/>
      <c r="UTX1" s="24"/>
      <c r="UTY1" s="24"/>
      <c r="UTZ1" s="24"/>
      <c r="UUA1" s="24"/>
      <c r="UUB1" s="24"/>
      <c r="UUC1" s="24"/>
      <c r="UUD1" s="24"/>
      <c r="UUE1" s="24"/>
      <c r="UUF1" s="24"/>
      <c r="UUG1" s="24"/>
      <c r="UUH1" s="24"/>
      <c r="UUI1" s="24"/>
      <c r="UUJ1" s="24"/>
      <c r="UUK1" s="24"/>
      <c r="UUL1" s="24"/>
      <c r="UUM1" s="24"/>
      <c r="UUN1" s="24"/>
      <c r="UUO1" s="24"/>
      <c r="UUP1" s="24"/>
      <c r="UUQ1" s="24"/>
      <c r="UUR1" s="24"/>
      <c r="UUS1" s="24"/>
      <c r="UUT1" s="24"/>
      <c r="UUU1" s="24"/>
      <c r="UUV1" s="24"/>
      <c r="UUW1" s="24"/>
      <c r="UUX1" s="24"/>
      <c r="UUY1" s="24"/>
      <c r="UUZ1" s="24"/>
      <c r="UVA1" s="24"/>
      <c r="UVB1" s="24"/>
      <c r="UVC1" s="24"/>
      <c r="UVD1" s="24"/>
      <c r="UVE1" s="24"/>
      <c r="UVF1" s="24"/>
      <c r="UVG1" s="24"/>
      <c r="UVH1" s="24"/>
      <c r="UVI1" s="24"/>
      <c r="UVJ1" s="24"/>
      <c r="UVK1" s="24"/>
      <c r="UVL1" s="24"/>
      <c r="UVM1" s="24"/>
      <c r="UVN1" s="24"/>
      <c r="UVO1" s="24"/>
      <c r="UVP1" s="24"/>
      <c r="UVQ1" s="24"/>
      <c r="UVR1" s="24"/>
      <c r="UVS1" s="24"/>
      <c r="UVT1" s="24"/>
      <c r="UVU1" s="24"/>
      <c r="UVV1" s="24"/>
      <c r="UVW1" s="24"/>
      <c r="UVX1" s="24"/>
      <c r="UVY1" s="24"/>
      <c r="UVZ1" s="24"/>
      <c r="UWA1" s="24"/>
      <c r="UWB1" s="24"/>
      <c r="UWC1" s="24"/>
      <c r="UWD1" s="24"/>
      <c r="UWE1" s="24"/>
      <c r="UWF1" s="24"/>
      <c r="UWG1" s="24"/>
      <c r="UWH1" s="24"/>
      <c r="UWI1" s="24"/>
      <c r="UWJ1" s="24"/>
      <c r="UWK1" s="24"/>
      <c r="UWL1" s="24"/>
      <c r="UWM1" s="24"/>
      <c r="UWN1" s="24"/>
      <c r="UWO1" s="24"/>
      <c r="UWP1" s="24"/>
      <c r="UWQ1" s="24"/>
      <c r="UWR1" s="24"/>
      <c r="UWS1" s="24"/>
      <c r="UWT1" s="24"/>
      <c r="UWU1" s="24"/>
      <c r="UWV1" s="24"/>
      <c r="UWW1" s="24"/>
      <c r="UWX1" s="24"/>
      <c r="UWY1" s="24"/>
      <c r="UWZ1" s="24"/>
      <c r="UXA1" s="24"/>
      <c r="UXB1" s="24"/>
      <c r="UXC1" s="24"/>
      <c r="UXD1" s="24"/>
      <c r="UXE1" s="24"/>
      <c r="UXF1" s="24"/>
      <c r="UXG1" s="24"/>
      <c r="UXH1" s="24"/>
      <c r="UXI1" s="24"/>
      <c r="UXJ1" s="24"/>
      <c r="UXK1" s="24"/>
      <c r="UXL1" s="24"/>
      <c r="UXM1" s="24"/>
      <c r="UXN1" s="24"/>
      <c r="UXO1" s="24"/>
      <c r="UXP1" s="24"/>
      <c r="UXQ1" s="24"/>
      <c r="UXR1" s="24"/>
      <c r="UXS1" s="24"/>
      <c r="UXT1" s="24"/>
      <c r="UXU1" s="24"/>
      <c r="UXV1" s="24"/>
      <c r="UXW1" s="24"/>
      <c r="UXX1" s="24"/>
      <c r="UXY1" s="24"/>
      <c r="UXZ1" s="24"/>
      <c r="UYA1" s="24"/>
      <c r="UYB1" s="24"/>
      <c r="UYC1" s="24"/>
      <c r="UYD1" s="24"/>
      <c r="UYE1" s="24"/>
      <c r="UYF1" s="24"/>
      <c r="UYG1" s="24"/>
      <c r="UYH1" s="24"/>
      <c r="UYI1" s="24"/>
      <c r="UYJ1" s="24"/>
      <c r="UYK1" s="24"/>
      <c r="UYL1" s="24"/>
      <c r="UYM1" s="24"/>
      <c r="UYN1" s="24"/>
      <c r="UYO1" s="24"/>
      <c r="UYP1" s="24"/>
      <c r="UYQ1" s="24"/>
      <c r="UYR1" s="24"/>
      <c r="UYS1" s="24"/>
      <c r="UYT1" s="24"/>
      <c r="UYU1" s="24"/>
      <c r="UYV1" s="24"/>
      <c r="UYW1" s="24"/>
      <c r="UYX1" s="24"/>
      <c r="UYY1" s="24"/>
      <c r="UYZ1" s="24"/>
      <c r="UZA1" s="24"/>
      <c r="UZB1" s="24"/>
      <c r="UZC1" s="24"/>
      <c r="UZD1" s="24"/>
      <c r="UZE1" s="24"/>
      <c r="UZF1" s="24"/>
      <c r="UZG1" s="24"/>
      <c r="UZH1" s="24"/>
      <c r="UZI1" s="24"/>
      <c r="UZJ1" s="24"/>
      <c r="UZK1" s="24"/>
      <c r="UZL1" s="24"/>
      <c r="UZM1" s="24"/>
      <c r="UZN1" s="24"/>
      <c r="UZO1" s="24"/>
      <c r="UZP1" s="24"/>
      <c r="UZQ1" s="24"/>
      <c r="UZR1" s="24"/>
      <c r="UZS1" s="24"/>
      <c r="UZT1" s="24"/>
      <c r="UZU1" s="24"/>
      <c r="UZV1" s="24"/>
      <c r="UZW1" s="24"/>
      <c r="UZX1" s="24"/>
      <c r="UZY1" s="24"/>
      <c r="UZZ1" s="24"/>
      <c r="VAA1" s="24"/>
      <c r="VAB1" s="24"/>
      <c r="VAC1" s="24"/>
      <c r="VAD1" s="24"/>
      <c r="VAE1" s="24"/>
      <c r="VAF1" s="24"/>
      <c r="VAG1" s="24"/>
      <c r="VAH1" s="24"/>
      <c r="VAI1" s="24"/>
      <c r="VAJ1" s="24"/>
      <c r="VAK1" s="24"/>
      <c r="VAL1" s="24"/>
      <c r="VAM1" s="24"/>
      <c r="VAN1" s="24"/>
      <c r="VAO1" s="24"/>
      <c r="VAP1" s="24"/>
      <c r="VAQ1" s="24"/>
      <c r="VAR1" s="24"/>
      <c r="VAS1" s="24"/>
      <c r="VAT1" s="24"/>
      <c r="VAU1" s="24"/>
      <c r="VAV1" s="24"/>
      <c r="VAW1" s="24"/>
      <c r="VAX1" s="24"/>
      <c r="VAY1" s="24"/>
      <c r="VAZ1" s="24"/>
      <c r="VBA1" s="24"/>
      <c r="VBB1" s="24"/>
      <c r="VBC1" s="24"/>
      <c r="VBD1" s="24"/>
      <c r="VBE1" s="24"/>
      <c r="VBF1" s="24"/>
      <c r="VBG1" s="24"/>
      <c r="VBH1" s="24"/>
      <c r="VBI1" s="24"/>
      <c r="VBJ1" s="24"/>
      <c r="VBK1" s="24"/>
      <c r="VBL1" s="24"/>
      <c r="VBM1" s="24"/>
      <c r="VBN1" s="24"/>
      <c r="VBO1" s="24"/>
      <c r="VBP1" s="24"/>
      <c r="VBQ1" s="24"/>
      <c r="VBR1" s="24"/>
      <c r="VBS1" s="24"/>
      <c r="VBT1" s="24"/>
      <c r="VBU1" s="24"/>
      <c r="VBV1" s="24"/>
      <c r="VBW1" s="24"/>
      <c r="VBX1" s="24"/>
      <c r="VBY1" s="24"/>
      <c r="VBZ1" s="24"/>
      <c r="VCA1" s="24"/>
      <c r="VCB1" s="24"/>
      <c r="VCC1" s="24"/>
      <c r="VCD1" s="24"/>
      <c r="VCE1" s="24"/>
      <c r="VCF1" s="24"/>
      <c r="VCG1" s="24"/>
      <c r="VCH1" s="24"/>
      <c r="VCI1" s="24"/>
      <c r="VCJ1" s="24"/>
      <c r="VCK1" s="24"/>
      <c r="VCL1" s="24"/>
      <c r="VCM1" s="24"/>
      <c r="VCN1" s="24"/>
      <c r="VCO1" s="24"/>
      <c r="VCP1" s="24"/>
      <c r="VCQ1" s="24"/>
      <c r="VCR1" s="24"/>
      <c r="VCS1" s="24"/>
      <c r="VCT1" s="24"/>
      <c r="VCU1" s="24"/>
      <c r="VCV1" s="24"/>
      <c r="VCW1" s="24"/>
      <c r="VCX1" s="24"/>
      <c r="VCY1" s="24"/>
      <c r="VCZ1" s="24"/>
      <c r="VDA1" s="24"/>
      <c r="VDB1" s="24"/>
      <c r="VDC1" s="24"/>
      <c r="VDD1" s="24"/>
      <c r="VDE1" s="24"/>
      <c r="VDF1" s="24"/>
      <c r="VDG1" s="24"/>
      <c r="VDH1" s="24"/>
      <c r="VDI1" s="24"/>
      <c r="VDJ1" s="24"/>
      <c r="VDK1" s="24"/>
      <c r="VDL1" s="24"/>
      <c r="VDM1" s="24"/>
      <c r="VDN1" s="24"/>
      <c r="VDO1" s="24"/>
      <c r="VDP1" s="24"/>
      <c r="VDQ1" s="24"/>
      <c r="VDR1" s="24"/>
      <c r="VDS1" s="24"/>
      <c r="VDT1" s="24"/>
      <c r="VDU1" s="24"/>
      <c r="VDV1" s="24"/>
      <c r="VDW1" s="24"/>
      <c r="VDX1" s="24"/>
      <c r="VDY1" s="24"/>
      <c r="VDZ1" s="24"/>
      <c r="VEA1" s="24"/>
      <c r="VEB1" s="24"/>
      <c r="VEC1" s="24"/>
      <c r="VED1" s="24"/>
      <c r="VEE1" s="24"/>
      <c r="VEF1" s="24"/>
      <c r="VEG1" s="24"/>
      <c r="VEH1" s="24"/>
      <c r="VEI1" s="24"/>
      <c r="VEJ1" s="24"/>
      <c r="VEK1" s="24"/>
      <c r="VEL1" s="24"/>
      <c r="VEM1" s="24"/>
      <c r="VEN1" s="24"/>
      <c r="VEO1" s="24"/>
      <c r="VEP1" s="24"/>
      <c r="VEQ1" s="24"/>
      <c r="VER1" s="24"/>
      <c r="VES1" s="24"/>
      <c r="VET1" s="24"/>
      <c r="VEU1" s="24"/>
      <c r="VEV1" s="24"/>
      <c r="VEW1" s="24"/>
      <c r="VEX1" s="24"/>
      <c r="VEY1" s="24"/>
      <c r="VEZ1" s="24"/>
      <c r="VFA1" s="24"/>
      <c r="VFB1" s="24"/>
      <c r="VFC1" s="24"/>
      <c r="VFD1" s="24"/>
      <c r="VFE1" s="24"/>
      <c r="VFF1" s="24"/>
      <c r="VFG1" s="24"/>
      <c r="VFH1" s="24"/>
      <c r="VFI1" s="24"/>
      <c r="VFJ1" s="24"/>
      <c r="VFK1" s="24"/>
      <c r="VFL1" s="24"/>
      <c r="VFM1" s="24"/>
      <c r="VFN1" s="24"/>
      <c r="VFO1" s="24"/>
      <c r="VFP1" s="24"/>
      <c r="VFQ1" s="24"/>
      <c r="VFR1" s="24"/>
      <c r="VFS1" s="24"/>
      <c r="VFT1" s="24"/>
      <c r="VFU1" s="24"/>
      <c r="VFV1" s="24"/>
      <c r="VFW1" s="24"/>
      <c r="VFX1" s="24"/>
      <c r="VFY1" s="24"/>
      <c r="VFZ1" s="24"/>
      <c r="VGA1" s="24"/>
      <c r="VGB1" s="24"/>
      <c r="VGC1" s="24"/>
      <c r="VGD1" s="24"/>
      <c r="VGE1" s="24"/>
      <c r="VGF1" s="24"/>
      <c r="VGG1" s="24"/>
      <c r="VGH1" s="24"/>
      <c r="VGI1" s="24"/>
      <c r="VGJ1" s="24"/>
      <c r="VGK1" s="24"/>
      <c r="VGL1" s="24"/>
      <c r="VGM1" s="24"/>
      <c r="VGN1" s="24"/>
      <c r="VGO1" s="24"/>
      <c r="VGP1" s="24"/>
      <c r="VGQ1" s="24"/>
      <c r="VGR1" s="24"/>
      <c r="VGS1" s="24"/>
      <c r="VGT1" s="24"/>
      <c r="VGU1" s="24"/>
      <c r="VGV1" s="24"/>
      <c r="VGW1" s="24"/>
      <c r="VGX1" s="24"/>
      <c r="VGY1" s="24"/>
      <c r="VGZ1" s="24"/>
      <c r="VHA1" s="24"/>
      <c r="VHB1" s="24"/>
      <c r="VHC1" s="24"/>
      <c r="VHD1" s="24"/>
      <c r="VHE1" s="24"/>
      <c r="VHF1" s="24"/>
      <c r="VHG1" s="24"/>
      <c r="VHH1" s="24"/>
      <c r="VHI1" s="24"/>
      <c r="VHJ1" s="24"/>
      <c r="VHK1" s="24"/>
      <c r="VHL1" s="24"/>
      <c r="VHM1" s="24"/>
      <c r="VHN1" s="24"/>
      <c r="VHO1" s="24"/>
      <c r="VHP1" s="24"/>
      <c r="VHQ1" s="24"/>
      <c r="VHR1" s="24"/>
      <c r="VHS1" s="24"/>
      <c r="VHT1" s="24"/>
      <c r="VHU1" s="24"/>
      <c r="VHV1" s="24"/>
      <c r="VHW1" s="24"/>
      <c r="VHX1" s="24"/>
      <c r="VHY1" s="24"/>
      <c r="VHZ1" s="24"/>
      <c r="VIA1" s="24"/>
      <c r="VIB1" s="24"/>
      <c r="VIC1" s="24"/>
      <c r="VID1" s="24"/>
      <c r="VIE1" s="24"/>
      <c r="VIF1" s="24"/>
      <c r="VIG1" s="24"/>
      <c r="VIH1" s="24"/>
      <c r="VII1" s="24"/>
      <c r="VIJ1" s="24"/>
      <c r="VIK1" s="24"/>
      <c r="VIL1" s="24"/>
      <c r="VIM1" s="24"/>
      <c r="VIN1" s="24"/>
      <c r="VIO1" s="24"/>
      <c r="VIP1" s="24"/>
      <c r="VIQ1" s="24"/>
      <c r="VIR1" s="24"/>
      <c r="VIS1" s="24"/>
      <c r="VIT1" s="24"/>
      <c r="VIU1" s="24"/>
      <c r="VIV1" s="24"/>
      <c r="VIW1" s="24"/>
      <c r="VIX1" s="24"/>
      <c r="VIY1" s="24"/>
      <c r="VIZ1" s="24"/>
      <c r="VJA1" s="24"/>
      <c r="VJB1" s="24"/>
      <c r="VJC1" s="24"/>
      <c r="VJD1" s="24"/>
      <c r="VJE1" s="24"/>
      <c r="VJF1" s="24"/>
      <c r="VJG1" s="24"/>
      <c r="VJH1" s="24"/>
      <c r="VJI1" s="24"/>
      <c r="VJJ1" s="24"/>
      <c r="VJK1" s="24"/>
      <c r="VJL1" s="24"/>
      <c r="VJM1" s="24"/>
      <c r="VJN1" s="24"/>
      <c r="VJO1" s="24"/>
      <c r="VJP1" s="24"/>
      <c r="VJQ1" s="24"/>
      <c r="VJR1" s="24"/>
      <c r="VJS1" s="24"/>
      <c r="VJT1" s="24"/>
      <c r="VJU1" s="24"/>
      <c r="VJV1" s="24"/>
      <c r="VJW1" s="24"/>
      <c r="VJX1" s="24"/>
      <c r="VJY1" s="24"/>
      <c r="VJZ1" s="24"/>
      <c r="VKA1" s="24"/>
      <c r="VKB1" s="24"/>
      <c r="VKC1" s="24"/>
      <c r="VKD1" s="24"/>
      <c r="VKE1" s="24"/>
      <c r="VKF1" s="24"/>
      <c r="VKG1" s="24"/>
      <c r="VKH1" s="24"/>
      <c r="VKI1" s="24"/>
      <c r="VKJ1" s="24"/>
      <c r="VKK1" s="24"/>
      <c r="VKL1" s="24"/>
      <c r="VKM1" s="24"/>
      <c r="VKN1" s="24"/>
      <c r="VKO1" s="24"/>
      <c r="VKP1" s="24"/>
      <c r="VKQ1" s="24"/>
      <c r="VKR1" s="24"/>
      <c r="VKS1" s="24"/>
      <c r="VKT1" s="24"/>
      <c r="VKU1" s="24"/>
      <c r="VKV1" s="24"/>
      <c r="VKW1" s="24"/>
      <c r="VKX1" s="24"/>
      <c r="VKY1" s="24"/>
      <c r="VKZ1" s="24"/>
      <c r="VLA1" s="24"/>
      <c r="VLB1" s="24"/>
      <c r="VLC1" s="24"/>
      <c r="VLD1" s="24"/>
      <c r="VLE1" s="24"/>
      <c r="VLF1" s="24"/>
      <c r="VLG1" s="24"/>
      <c r="VLH1" s="24"/>
      <c r="VLI1" s="24"/>
      <c r="VLJ1" s="24"/>
      <c r="VLK1" s="24"/>
      <c r="VLL1" s="24"/>
      <c r="VLM1" s="24"/>
      <c r="VLN1" s="24"/>
      <c r="VLO1" s="24"/>
      <c r="VLP1" s="24"/>
      <c r="VLQ1" s="24"/>
      <c r="VLR1" s="24"/>
      <c r="VLS1" s="24"/>
      <c r="VLT1" s="24"/>
      <c r="VLU1" s="24"/>
      <c r="VLV1" s="24"/>
      <c r="VLW1" s="24"/>
      <c r="VLX1" s="24"/>
      <c r="VLY1" s="24"/>
      <c r="VLZ1" s="24"/>
      <c r="VMA1" s="24"/>
      <c r="VMB1" s="24"/>
      <c r="VMC1" s="24"/>
      <c r="VMD1" s="24"/>
      <c r="VME1" s="24"/>
      <c r="VMF1" s="24"/>
      <c r="VMG1" s="24"/>
      <c r="VMH1" s="24"/>
      <c r="VMI1" s="24"/>
      <c r="VMJ1" s="24"/>
      <c r="VMK1" s="24"/>
      <c r="VML1" s="24"/>
      <c r="VMM1" s="24"/>
      <c r="VMN1" s="24"/>
      <c r="VMO1" s="24"/>
      <c r="VMP1" s="24"/>
      <c r="VMQ1" s="24"/>
      <c r="VMR1" s="24"/>
      <c r="VMS1" s="24"/>
      <c r="VMT1" s="24"/>
      <c r="VMU1" s="24"/>
      <c r="VMV1" s="24"/>
      <c r="VMW1" s="24"/>
      <c r="VMX1" s="24"/>
      <c r="VMY1" s="24"/>
      <c r="VMZ1" s="24"/>
      <c r="VNA1" s="24"/>
      <c r="VNB1" s="24"/>
      <c r="VNC1" s="24"/>
      <c r="VND1" s="24"/>
      <c r="VNE1" s="24"/>
      <c r="VNF1" s="24"/>
      <c r="VNG1" s="24"/>
      <c r="VNH1" s="24"/>
      <c r="VNI1" s="24"/>
      <c r="VNJ1" s="24"/>
      <c r="VNK1" s="24"/>
      <c r="VNL1" s="24"/>
      <c r="VNM1" s="24"/>
      <c r="VNN1" s="24"/>
      <c r="VNO1" s="24"/>
      <c r="VNP1" s="24"/>
      <c r="VNQ1" s="24"/>
      <c r="VNR1" s="24"/>
      <c r="VNS1" s="24"/>
      <c r="VNT1" s="24"/>
      <c r="VNU1" s="24"/>
      <c r="VNV1" s="24"/>
      <c r="VNW1" s="24"/>
      <c r="VNX1" s="24"/>
      <c r="VNY1" s="24"/>
      <c r="VNZ1" s="24"/>
      <c r="VOA1" s="24"/>
      <c r="VOB1" s="24"/>
      <c r="VOC1" s="24"/>
      <c r="VOD1" s="24"/>
      <c r="VOE1" s="24"/>
      <c r="VOF1" s="24"/>
      <c r="VOG1" s="24"/>
      <c r="VOH1" s="24"/>
      <c r="VOI1" s="24"/>
      <c r="VOJ1" s="24"/>
      <c r="VOK1" s="24"/>
      <c r="VOL1" s="24"/>
      <c r="VOM1" s="24"/>
      <c r="VON1" s="24"/>
      <c r="VOO1" s="24"/>
      <c r="VOP1" s="24"/>
      <c r="VOQ1" s="24"/>
      <c r="VOR1" s="24"/>
      <c r="VOS1" s="24"/>
      <c r="VOT1" s="24"/>
      <c r="VOU1" s="24"/>
      <c r="VOV1" s="24"/>
      <c r="VOW1" s="24"/>
      <c r="VOX1" s="24"/>
      <c r="VOY1" s="24"/>
      <c r="VOZ1" s="24"/>
      <c r="VPA1" s="24"/>
      <c r="VPB1" s="24"/>
      <c r="VPC1" s="24"/>
      <c r="VPD1" s="24"/>
      <c r="VPE1" s="24"/>
      <c r="VPF1" s="24"/>
      <c r="VPG1" s="24"/>
      <c r="VPH1" s="24"/>
      <c r="VPI1" s="24"/>
      <c r="VPJ1" s="24"/>
      <c r="VPK1" s="24"/>
      <c r="VPL1" s="24"/>
      <c r="VPM1" s="24"/>
      <c r="VPN1" s="24"/>
      <c r="VPO1" s="24"/>
      <c r="VPP1" s="24"/>
      <c r="VPQ1" s="24"/>
      <c r="VPR1" s="24"/>
      <c r="VPS1" s="24"/>
      <c r="VPT1" s="24"/>
      <c r="VPU1" s="24"/>
      <c r="VPV1" s="24"/>
      <c r="VPW1" s="24"/>
      <c r="VPX1" s="24"/>
      <c r="VPY1" s="24"/>
      <c r="VPZ1" s="24"/>
      <c r="VQA1" s="24"/>
      <c r="VQB1" s="24"/>
      <c r="VQC1" s="24"/>
      <c r="VQD1" s="24"/>
      <c r="VQE1" s="24"/>
      <c r="VQF1" s="24"/>
      <c r="VQG1" s="24"/>
      <c r="VQH1" s="24"/>
      <c r="VQI1" s="24"/>
      <c r="VQJ1" s="24"/>
      <c r="VQK1" s="24"/>
      <c r="VQL1" s="24"/>
      <c r="VQM1" s="24"/>
      <c r="VQN1" s="24"/>
      <c r="VQO1" s="24"/>
      <c r="VQP1" s="24"/>
      <c r="VQQ1" s="24"/>
      <c r="VQR1" s="24"/>
      <c r="VQS1" s="24"/>
      <c r="VQT1" s="24"/>
      <c r="VQU1" s="24"/>
      <c r="VQV1" s="24"/>
      <c r="VQW1" s="24"/>
      <c r="VQX1" s="24"/>
      <c r="VQY1" s="24"/>
      <c r="VQZ1" s="24"/>
      <c r="VRA1" s="24"/>
      <c r="VRB1" s="24"/>
      <c r="VRC1" s="24"/>
      <c r="VRD1" s="24"/>
      <c r="VRE1" s="24"/>
      <c r="VRF1" s="24"/>
      <c r="VRG1" s="24"/>
      <c r="VRH1" s="24"/>
      <c r="VRI1" s="24"/>
      <c r="VRJ1" s="24"/>
      <c r="VRK1" s="24"/>
      <c r="VRL1" s="24"/>
      <c r="VRM1" s="24"/>
      <c r="VRN1" s="24"/>
      <c r="VRO1" s="24"/>
      <c r="VRP1" s="24"/>
      <c r="VRQ1" s="24"/>
      <c r="VRR1" s="24"/>
      <c r="VRS1" s="24"/>
      <c r="VRT1" s="24"/>
      <c r="VRU1" s="24"/>
      <c r="VRV1" s="24"/>
      <c r="VRW1" s="24"/>
      <c r="VRX1" s="24"/>
      <c r="VRY1" s="24"/>
      <c r="VRZ1" s="24"/>
      <c r="VSA1" s="24"/>
      <c r="VSB1" s="24"/>
      <c r="VSC1" s="24"/>
      <c r="VSD1" s="24"/>
      <c r="VSE1" s="24"/>
      <c r="VSF1" s="24"/>
      <c r="VSG1" s="24"/>
      <c r="VSH1" s="24"/>
      <c r="VSI1" s="24"/>
      <c r="VSJ1" s="24"/>
      <c r="VSK1" s="24"/>
      <c r="VSL1" s="24"/>
      <c r="VSM1" s="24"/>
      <c r="VSN1" s="24"/>
      <c r="VSO1" s="24"/>
      <c r="VSP1" s="24"/>
      <c r="VSQ1" s="24"/>
      <c r="VSR1" s="24"/>
      <c r="VSS1" s="24"/>
      <c r="VST1" s="24"/>
      <c r="VSU1" s="24"/>
      <c r="VSV1" s="24"/>
      <c r="VSW1" s="24"/>
      <c r="VSX1" s="24"/>
      <c r="VSY1" s="24"/>
      <c r="VSZ1" s="24"/>
      <c r="VTA1" s="24"/>
      <c r="VTB1" s="24"/>
      <c r="VTC1" s="24"/>
      <c r="VTD1" s="24"/>
      <c r="VTE1" s="24"/>
      <c r="VTF1" s="24"/>
      <c r="VTG1" s="24"/>
      <c r="VTH1" s="24"/>
      <c r="VTI1" s="24"/>
      <c r="VTJ1" s="24"/>
      <c r="VTK1" s="24"/>
      <c r="VTL1" s="24"/>
      <c r="VTM1" s="24"/>
      <c r="VTN1" s="24"/>
      <c r="VTO1" s="24"/>
      <c r="VTP1" s="24"/>
      <c r="VTQ1" s="24"/>
      <c r="VTR1" s="24"/>
      <c r="VTS1" s="24"/>
      <c r="VTT1" s="24"/>
      <c r="VTU1" s="24"/>
      <c r="VTV1" s="24"/>
      <c r="VTW1" s="24"/>
      <c r="VTX1" s="24"/>
      <c r="VTY1" s="24"/>
      <c r="VTZ1" s="24"/>
      <c r="VUA1" s="24"/>
      <c r="VUB1" s="24"/>
      <c r="VUC1" s="24"/>
      <c r="VUD1" s="24"/>
      <c r="VUE1" s="24"/>
      <c r="VUF1" s="24"/>
      <c r="VUG1" s="24"/>
      <c r="VUH1" s="24"/>
      <c r="VUI1" s="24"/>
      <c r="VUJ1" s="24"/>
      <c r="VUK1" s="24"/>
      <c r="VUL1" s="24"/>
      <c r="VUM1" s="24"/>
      <c r="VUN1" s="24"/>
      <c r="VUO1" s="24"/>
      <c r="VUP1" s="24"/>
      <c r="VUQ1" s="24"/>
      <c r="VUR1" s="24"/>
      <c r="VUS1" s="24"/>
      <c r="VUT1" s="24"/>
      <c r="VUU1" s="24"/>
      <c r="VUV1" s="24"/>
      <c r="VUW1" s="24"/>
      <c r="VUX1" s="24"/>
      <c r="VUY1" s="24"/>
      <c r="VUZ1" s="24"/>
      <c r="VVA1" s="24"/>
      <c r="VVB1" s="24"/>
      <c r="VVC1" s="24"/>
      <c r="VVD1" s="24"/>
      <c r="VVE1" s="24"/>
      <c r="VVF1" s="24"/>
      <c r="VVG1" s="24"/>
      <c r="VVH1" s="24"/>
      <c r="VVI1" s="24"/>
      <c r="VVJ1" s="24"/>
      <c r="VVK1" s="24"/>
      <c r="VVL1" s="24"/>
      <c r="VVM1" s="24"/>
      <c r="VVN1" s="24"/>
      <c r="VVO1" s="24"/>
      <c r="VVP1" s="24"/>
      <c r="VVQ1" s="24"/>
      <c r="VVR1" s="24"/>
      <c r="VVS1" s="24"/>
      <c r="VVT1" s="24"/>
      <c r="VVU1" s="24"/>
      <c r="VVV1" s="24"/>
      <c r="VVW1" s="24"/>
      <c r="VVX1" s="24"/>
      <c r="VVY1" s="24"/>
      <c r="VVZ1" s="24"/>
      <c r="VWA1" s="24"/>
      <c r="VWB1" s="24"/>
      <c r="VWC1" s="24"/>
      <c r="VWD1" s="24"/>
      <c r="VWE1" s="24"/>
      <c r="VWF1" s="24"/>
      <c r="VWG1" s="24"/>
      <c r="VWH1" s="24"/>
      <c r="VWI1" s="24"/>
      <c r="VWJ1" s="24"/>
      <c r="VWK1" s="24"/>
      <c r="VWL1" s="24"/>
      <c r="VWM1" s="24"/>
      <c r="VWN1" s="24"/>
      <c r="VWO1" s="24"/>
      <c r="VWP1" s="24"/>
      <c r="VWQ1" s="24"/>
      <c r="VWR1" s="24"/>
      <c r="VWS1" s="24"/>
      <c r="VWT1" s="24"/>
      <c r="VWU1" s="24"/>
      <c r="VWV1" s="24"/>
      <c r="VWW1" s="24"/>
      <c r="VWX1" s="24"/>
      <c r="VWY1" s="24"/>
      <c r="VWZ1" s="24"/>
      <c r="VXA1" s="24"/>
      <c r="VXB1" s="24"/>
      <c r="VXC1" s="24"/>
      <c r="VXD1" s="24"/>
      <c r="VXE1" s="24"/>
      <c r="VXF1" s="24"/>
      <c r="VXG1" s="24"/>
      <c r="VXH1" s="24"/>
      <c r="VXI1" s="24"/>
      <c r="VXJ1" s="24"/>
      <c r="VXK1" s="24"/>
      <c r="VXL1" s="24"/>
      <c r="VXM1" s="24"/>
      <c r="VXN1" s="24"/>
      <c r="VXO1" s="24"/>
      <c r="VXP1" s="24"/>
      <c r="VXQ1" s="24"/>
      <c r="VXR1" s="24"/>
      <c r="VXS1" s="24"/>
      <c r="VXT1" s="24"/>
      <c r="VXU1" s="24"/>
      <c r="VXV1" s="24"/>
      <c r="VXW1" s="24"/>
      <c r="VXX1" s="24"/>
      <c r="VXY1" s="24"/>
      <c r="VXZ1" s="24"/>
      <c r="VYA1" s="24"/>
      <c r="VYB1" s="24"/>
      <c r="VYC1" s="24"/>
      <c r="VYD1" s="24"/>
      <c r="VYE1" s="24"/>
      <c r="VYF1" s="24"/>
      <c r="VYG1" s="24"/>
      <c r="VYH1" s="24"/>
      <c r="VYI1" s="24"/>
      <c r="VYJ1" s="24"/>
      <c r="VYK1" s="24"/>
      <c r="VYL1" s="24"/>
      <c r="VYM1" s="24"/>
      <c r="VYN1" s="24"/>
      <c r="VYO1" s="24"/>
      <c r="VYP1" s="24"/>
      <c r="VYQ1" s="24"/>
      <c r="VYR1" s="24"/>
      <c r="VYS1" s="24"/>
      <c r="VYT1" s="24"/>
      <c r="VYU1" s="24"/>
      <c r="VYV1" s="24"/>
      <c r="VYW1" s="24"/>
      <c r="VYX1" s="24"/>
      <c r="VYY1" s="24"/>
      <c r="VYZ1" s="24"/>
      <c r="VZA1" s="24"/>
      <c r="VZB1" s="24"/>
      <c r="VZC1" s="24"/>
      <c r="VZD1" s="24"/>
      <c r="VZE1" s="24"/>
      <c r="VZF1" s="24"/>
      <c r="VZG1" s="24"/>
      <c r="VZH1" s="24"/>
      <c r="VZI1" s="24"/>
      <c r="VZJ1" s="24"/>
      <c r="VZK1" s="24"/>
      <c r="VZL1" s="24"/>
      <c r="VZM1" s="24"/>
      <c r="VZN1" s="24"/>
      <c r="VZO1" s="24"/>
      <c r="VZP1" s="24"/>
      <c r="VZQ1" s="24"/>
      <c r="VZR1" s="24"/>
      <c r="VZS1" s="24"/>
      <c r="VZT1" s="24"/>
      <c r="VZU1" s="24"/>
      <c r="VZV1" s="24"/>
      <c r="VZW1" s="24"/>
      <c r="VZX1" s="24"/>
      <c r="VZY1" s="24"/>
      <c r="VZZ1" s="24"/>
      <c r="WAA1" s="24"/>
      <c r="WAB1" s="24"/>
      <c r="WAC1" s="24"/>
      <c r="WAD1" s="24"/>
      <c r="WAE1" s="24"/>
      <c r="WAF1" s="24"/>
      <c r="WAG1" s="24"/>
      <c r="WAH1" s="24"/>
      <c r="WAI1" s="24"/>
      <c r="WAJ1" s="24"/>
      <c r="WAK1" s="24"/>
      <c r="WAL1" s="24"/>
      <c r="WAM1" s="24"/>
      <c r="WAN1" s="24"/>
      <c r="WAO1" s="24"/>
      <c r="WAP1" s="24"/>
      <c r="WAQ1" s="24"/>
      <c r="WAR1" s="24"/>
      <c r="WAS1" s="24"/>
      <c r="WAT1" s="24"/>
      <c r="WAU1" s="24"/>
      <c r="WAV1" s="24"/>
      <c r="WAW1" s="24"/>
      <c r="WAX1" s="24"/>
      <c r="WAY1" s="24"/>
      <c r="WAZ1" s="24"/>
      <c r="WBA1" s="24"/>
      <c r="WBB1" s="24"/>
      <c r="WBC1" s="24"/>
      <c r="WBD1" s="24"/>
      <c r="WBE1" s="24"/>
      <c r="WBF1" s="24"/>
      <c r="WBG1" s="24"/>
      <c r="WBH1" s="24"/>
      <c r="WBI1" s="24"/>
      <c r="WBJ1" s="24"/>
      <c r="WBK1" s="24"/>
      <c r="WBL1" s="24"/>
      <c r="WBM1" s="24"/>
      <c r="WBN1" s="24"/>
      <c r="WBO1" s="24"/>
      <c r="WBP1" s="24"/>
      <c r="WBQ1" s="24"/>
      <c r="WBR1" s="24"/>
      <c r="WBS1" s="24"/>
      <c r="WBT1" s="24"/>
      <c r="WBU1" s="24"/>
      <c r="WBV1" s="24"/>
      <c r="WBW1" s="24"/>
      <c r="WBX1" s="24"/>
      <c r="WBY1" s="24"/>
      <c r="WBZ1" s="24"/>
      <c r="WCA1" s="24"/>
      <c r="WCB1" s="24"/>
      <c r="WCC1" s="24"/>
      <c r="WCD1" s="24"/>
      <c r="WCE1" s="24"/>
      <c r="WCF1" s="24"/>
      <c r="WCG1" s="24"/>
      <c r="WCH1" s="24"/>
      <c r="WCI1" s="24"/>
      <c r="WCJ1" s="24"/>
      <c r="WCK1" s="24"/>
      <c r="WCL1" s="24"/>
      <c r="WCM1" s="24"/>
      <c r="WCN1" s="24"/>
      <c r="WCO1" s="24"/>
      <c r="WCP1" s="24"/>
      <c r="WCQ1" s="24"/>
      <c r="WCR1" s="24"/>
      <c r="WCS1" s="24"/>
      <c r="WCT1" s="24"/>
      <c r="WCU1" s="24"/>
      <c r="WCV1" s="24"/>
      <c r="WCW1" s="24"/>
      <c r="WCX1" s="24"/>
      <c r="WCY1" s="24"/>
      <c r="WCZ1" s="24"/>
      <c r="WDA1" s="24"/>
      <c r="WDB1" s="24"/>
      <c r="WDC1" s="24"/>
      <c r="WDD1" s="24"/>
      <c r="WDE1" s="24"/>
      <c r="WDF1" s="24"/>
      <c r="WDG1" s="24"/>
      <c r="WDH1" s="24"/>
      <c r="WDI1" s="24"/>
      <c r="WDJ1" s="24"/>
      <c r="WDK1" s="24"/>
      <c r="WDL1" s="24"/>
      <c r="WDM1" s="24"/>
      <c r="WDN1" s="24"/>
      <c r="WDO1" s="24"/>
      <c r="WDP1" s="24"/>
      <c r="WDQ1" s="24"/>
      <c r="WDR1" s="24"/>
      <c r="WDS1" s="24"/>
      <c r="WDT1" s="24"/>
      <c r="WDU1" s="24"/>
      <c r="WDV1" s="24"/>
      <c r="WDW1" s="24"/>
      <c r="WDX1" s="24"/>
      <c r="WDY1" s="24"/>
      <c r="WDZ1" s="24"/>
      <c r="WEA1" s="24"/>
      <c r="WEB1" s="24"/>
      <c r="WEC1" s="24"/>
      <c r="WED1" s="24"/>
      <c r="WEE1" s="24"/>
      <c r="WEF1" s="24"/>
      <c r="WEG1" s="24"/>
      <c r="WEH1" s="24"/>
      <c r="WEI1" s="24"/>
      <c r="WEJ1" s="24"/>
      <c r="WEK1" s="24"/>
      <c r="WEL1" s="24"/>
      <c r="WEM1" s="24"/>
      <c r="WEN1" s="24"/>
      <c r="WEO1" s="24"/>
      <c r="WEP1" s="24"/>
      <c r="WEQ1" s="24"/>
      <c r="WER1" s="24"/>
      <c r="WES1" s="24"/>
      <c r="WET1" s="24"/>
      <c r="WEU1" s="24"/>
      <c r="WEV1" s="24"/>
      <c r="WEW1" s="24"/>
      <c r="WEX1" s="24"/>
      <c r="WEY1" s="24"/>
      <c r="WEZ1" s="24"/>
      <c r="WFA1" s="24"/>
      <c r="WFB1" s="24"/>
      <c r="WFC1" s="24"/>
      <c r="WFD1" s="24"/>
      <c r="WFE1" s="24"/>
      <c r="WFF1" s="24"/>
      <c r="WFG1" s="24"/>
      <c r="WFH1" s="24"/>
      <c r="WFI1" s="24"/>
      <c r="WFJ1" s="24"/>
      <c r="WFK1" s="24"/>
      <c r="WFL1" s="24"/>
      <c r="WFM1" s="24"/>
      <c r="WFN1" s="24"/>
      <c r="WFO1" s="24"/>
      <c r="WFP1" s="24"/>
      <c r="WFQ1" s="24"/>
      <c r="WFR1" s="24"/>
      <c r="WFS1" s="24"/>
      <c r="WFT1" s="24"/>
      <c r="WFU1" s="24"/>
      <c r="WFV1" s="24"/>
      <c r="WFW1" s="24"/>
      <c r="WFX1" s="24"/>
      <c r="WFY1" s="24"/>
      <c r="WFZ1" s="24"/>
      <c r="WGA1" s="24"/>
      <c r="WGB1" s="24"/>
      <c r="WGC1" s="24"/>
      <c r="WGD1" s="24"/>
      <c r="WGE1" s="24"/>
      <c r="WGF1" s="24"/>
      <c r="WGG1" s="24"/>
      <c r="WGH1" s="24"/>
      <c r="WGI1" s="24"/>
      <c r="WGJ1" s="24"/>
      <c r="WGK1" s="24"/>
      <c r="WGL1" s="24"/>
      <c r="WGM1" s="24"/>
      <c r="WGN1" s="24"/>
      <c r="WGO1" s="24"/>
      <c r="WGP1" s="24"/>
      <c r="WGQ1" s="24"/>
      <c r="WGR1" s="24"/>
      <c r="WGS1" s="24"/>
      <c r="WGT1" s="24"/>
      <c r="WGU1" s="24"/>
      <c r="WGV1" s="24"/>
      <c r="WGW1" s="24"/>
      <c r="WGX1" s="24"/>
      <c r="WGY1" s="24"/>
      <c r="WGZ1" s="24"/>
      <c r="WHA1" s="24"/>
      <c r="WHB1" s="24"/>
      <c r="WHC1" s="24"/>
      <c r="WHD1" s="24"/>
      <c r="WHE1" s="24"/>
      <c r="WHF1" s="24"/>
      <c r="WHG1" s="24"/>
      <c r="WHH1" s="24"/>
      <c r="WHI1" s="24"/>
      <c r="WHJ1" s="24"/>
      <c r="WHK1" s="24"/>
      <c r="WHL1" s="24"/>
      <c r="WHM1" s="24"/>
      <c r="WHN1" s="24"/>
      <c r="WHO1" s="24"/>
      <c r="WHP1" s="24"/>
      <c r="WHQ1" s="24"/>
      <c r="WHR1" s="24"/>
      <c r="WHS1" s="24"/>
      <c r="WHT1" s="24"/>
      <c r="WHU1" s="24"/>
      <c r="WHV1" s="24"/>
      <c r="WHW1" s="24"/>
      <c r="WHX1" s="24"/>
      <c r="WHY1" s="24"/>
      <c r="WHZ1" s="24"/>
      <c r="WIA1" s="24"/>
      <c r="WIB1" s="24"/>
      <c r="WIC1" s="24"/>
      <c r="WID1" s="24"/>
      <c r="WIE1" s="24"/>
      <c r="WIF1" s="24"/>
      <c r="WIG1" s="24"/>
      <c r="WIH1" s="24"/>
      <c r="WII1" s="24"/>
      <c r="WIJ1" s="24"/>
      <c r="WIK1" s="24"/>
      <c r="WIL1" s="24"/>
      <c r="WIM1" s="24"/>
      <c r="WIN1" s="24"/>
      <c r="WIO1" s="24"/>
      <c r="WIP1" s="24"/>
      <c r="WIQ1" s="24"/>
      <c r="WIR1" s="24"/>
      <c r="WIS1" s="24"/>
      <c r="WIT1" s="24"/>
      <c r="WIU1" s="24"/>
      <c r="WIV1" s="24"/>
      <c r="WIW1" s="24"/>
      <c r="WIX1" s="24"/>
      <c r="WIY1" s="24"/>
      <c r="WIZ1" s="24"/>
      <c r="WJA1" s="24"/>
      <c r="WJB1" s="24"/>
      <c r="WJC1" s="24"/>
      <c r="WJD1" s="24"/>
      <c r="WJE1" s="24"/>
      <c r="WJF1" s="24"/>
      <c r="WJG1" s="24"/>
      <c r="WJH1" s="24"/>
      <c r="WJI1" s="24"/>
      <c r="WJJ1" s="24"/>
      <c r="WJK1" s="24"/>
      <c r="WJL1" s="24"/>
      <c r="WJM1" s="24"/>
      <c r="WJN1" s="24"/>
      <c r="WJO1" s="24"/>
      <c r="WJP1" s="24"/>
      <c r="WJQ1" s="24"/>
      <c r="WJR1" s="24"/>
      <c r="WJS1" s="24"/>
      <c r="WJT1" s="24"/>
      <c r="WJU1" s="24"/>
      <c r="WJV1" s="24"/>
      <c r="WJW1" s="24"/>
      <c r="WJX1" s="24"/>
      <c r="WJY1" s="24"/>
      <c r="WJZ1" s="24"/>
      <c r="WKA1" s="24"/>
      <c r="WKB1" s="24"/>
      <c r="WKC1" s="24"/>
      <c r="WKD1" s="24"/>
      <c r="WKE1" s="24"/>
      <c r="WKF1" s="24"/>
      <c r="WKG1" s="24"/>
      <c r="WKH1" s="24"/>
      <c r="WKI1" s="24"/>
      <c r="WKJ1" s="24"/>
      <c r="WKK1" s="24"/>
      <c r="WKL1" s="24"/>
      <c r="WKM1" s="24"/>
      <c r="WKN1" s="24"/>
      <c r="WKO1" s="24"/>
      <c r="WKP1" s="24"/>
      <c r="WKQ1" s="24"/>
      <c r="WKR1" s="24"/>
      <c r="WKS1" s="24"/>
      <c r="WKT1" s="24"/>
      <c r="WKU1" s="24"/>
      <c r="WKV1" s="24"/>
      <c r="WKW1" s="24"/>
      <c r="WKX1" s="24"/>
      <c r="WKY1" s="24"/>
      <c r="WKZ1" s="24"/>
      <c r="WLA1" s="24"/>
      <c r="WLB1" s="24"/>
      <c r="WLC1" s="24"/>
      <c r="WLD1" s="24"/>
      <c r="WLE1" s="24"/>
      <c r="WLF1" s="24"/>
      <c r="WLG1" s="24"/>
      <c r="WLH1" s="24"/>
      <c r="WLI1" s="24"/>
      <c r="WLJ1" s="24"/>
      <c r="WLK1" s="24"/>
      <c r="WLL1" s="24"/>
      <c r="WLM1" s="24"/>
      <c r="WLN1" s="24"/>
      <c r="WLO1" s="24"/>
      <c r="WLP1" s="24"/>
      <c r="WLQ1" s="24"/>
      <c r="WLR1" s="24"/>
      <c r="WLS1" s="24"/>
      <c r="WLT1" s="24"/>
      <c r="WLU1" s="24"/>
      <c r="WLV1" s="24"/>
      <c r="WLW1" s="24"/>
      <c r="WLX1" s="24"/>
      <c r="WLY1" s="24"/>
      <c r="WLZ1" s="24"/>
      <c r="WMA1" s="24"/>
      <c r="WMB1" s="24"/>
      <c r="WMC1" s="24"/>
      <c r="WMD1" s="24"/>
      <c r="WME1" s="24"/>
      <c r="WMF1" s="24"/>
      <c r="WMG1" s="24"/>
      <c r="WMH1" s="24"/>
      <c r="WMI1" s="24"/>
      <c r="WMJ1" s="24"/>
      <c r="WMK1" s="24"/>
      <c r="WML1" s="24"/>
      <c r="WMM1" s="24"/>
      <c r="WMN1" s="24"/>
      <c r="WMO1" s="24"/>
      <c r="WMP1" s="24"/>
      <c r="WMQ1" s="24"/>
      <c r="WMR1" s="24"/>
      <c r="WMS1" s="24"/>
      <c r="WMT1" s="24"/>
      <c r="WMU1" s="24"/>
      <c r="WMV1" s="24"/>
      <c r="WMW1" s="24"/>
      <c r="WMX1" s="24"/>
      <c r="WMY1" s="24"/>
      <c r="WMZ1" s="24"/>
      <c r="WNA1" s="24"/>
      <c r="WNB1" s="24"/>
      <c r="WNC1" s="24"/>
      <c r="WND1" s="24"/>
      <c r="WNE1" s="24"/>
      <c r="WNF1" s="24"/>
      <c r="WNG1" s="24"/>
      <c r="WNH1" s="24"/>
      <c r="WNI1" s="24"/>
      <c r="WNJ1" s="24"/>
      <c r="WNK1" s="24"/>
      <c r="WNL1" s="24"/>
      <c r="WNM1" s="24"/>
      <c r="WNN1" s="24"/>
      <c r="WNO1" s="24"/>
      <c r="WNP1" s="24"/>
      <c r="WNQ1" s="24"/>
      <c r="WNR1" s="24"/>
      <c r="WNS1" s="24"/>
      <c r="WNT1" s="24"/>
      <c r="WNU1" s="24"/>
      <c r="WNV1" s="24"/>
      <c r="WNW1" s="24"/>
      <c r="WNX1" s="24"/>
      <c r="WNY1" s="24"/>
      <c r="WNZ1" s="24"/>
      <c r="WOA1" s="24"/>
      <c r="WOB1" s="24"/>
      <c r="WOC1" s="24"/>
      <c r="WOD1" s="24"/>
      <c r="WOE1" s="24"/>
      <c r="WOF1" s="24"/>
      <c r="WOG1" s="24"/>
      <c r="WOH1" s="24"/>
      <c r="WOI1" s="24"/>
      <c r="WOJ1" s="24"/>
      <c r="WOK1" s="24"/>
      <c r="WOL1" s="24"/>
      <c r="WOM1" s="24"/>
      <c r="WON1" s="24"/>
      <c r="WOO1" s="24"/>
      <c r="WOP1" s="24"/>
      <c r="WOQ1" s="24"/>
      <c r="WOR1" s="24"/>
      <c r="WOS1" s="24"/>
      <c r="WOT1" s="24"/>
      <c r="WOU1" s="24"/>
      <c r="WOV1" s="24"/>
      <c r="WOW1" s="24"/>
      <c r="WOX1" s="24"/>
      <c r="WOY1" s="24"/>
      <c r="WOZ1" s="24"/>
      <c r="WPA1" s="24"/>
      <c r="WPB1" s="24"/>
      <c r="WPC1" s="24"/>
      <c r="WPD1" s="24"/>
      <c r="WPE1" s="24"/>
      <c r="WPF1" s="24"/>
      <c r="WPG1" s="24"/>
      <c r="WPH1" s="24"/>
      <c r="WPI1" s="24"/>
      <c r="WPJ1" s="24"/>
      <c r="WPK1" s="24"/>
      <c r="WPL1" s="24"/>
      <c r="WPM1" s="24"/>
      <c r="WPN1" s="24"/>
      <c r="WPO1" s="24"/>
      <c r="WPP1" s="24"/>
      <c r="WPQ1" s="24"/>
      <c r="WPR1" s="24"/>
      <c r="WPS1" s="24"/>
      <c r="WPT1" s="24"/>
      <c r="WPU1" s="24"/>
      <c r="WPV1" s="24"/>
      <c r="WPW1" s="24"/>
      <c r="WPX1" s="24"/>
      <c r="WPY1" s="24"/>
      <c r="WPZ1" s="24"/>
      <c r="WQA1" s="24"/>
      <c r="WQB1" s="24"/>
      <c r="WQC1" s="24"/>
      <c r="WQD1" s="24"/>
      <c r="WQE1" s="24"/>
      <c r="WQF1" s="24"/>
      <c r="WQG1" s="24"/>
      <c r="WQH1" s="24"/>
      <c r="WQI1" s="24"/>
      <c r="WQJ1" s="24"/>
      <c r="WQK1" s="24"/>
      <c r="WQL1" s="24"/>
      <c r="WQM1" s="24"/>
      <c r="WQN1" s="24"/>
      <c r="WQO1" s="24"/>
      <c r="WQP1" s="24"/>
      <c r="WQQ1" s="24"/>
      <c r="WQR1" s="24"/>
      <c r="WQS1" s="24"/>
      <c r="WQT1" s="24"/>
      <c r="WQU1" s="24"/>
      <c r="WQV1" s="24"/>
      <c r="WQW1" s="24"/>
      <c r="WQX1" s="24"/>
      <c r="WQY1" s="24"/>
      <c r="WQZ1" s="24"/>
      <c r="WRA1" s="24"/>
      <c r="WRB1" s="24"/>
      <c r="WRC1" s="24"/>
      <c r="WRD1" s="24"/>
      <c r="WRE1" s="24"/>
      <c r="WRF1" s="24"/>
      <c r="WRG1" s="24"/>
      <c r="WRH1" s="24"/>
      <c r="WRI1" s="24"/>
      <c r="WRJ1" s="24"/>
      <c r="WRK1" s="24"/>
      <c r="WRL1" s="24"/>
      <c r="WRM1" s="24"/>
      <c r="WRN1" s="24"/>
      <c r="WRO1" s="24"/>
      <c r="WRP1" s="24"/>
      <c r="WRQ1" s="24"/>
      <c r="WRR1" s="24"/>
      <c r="WRS1" s="24"/>
      <c r="WRT1" s="24"/>
      <c r="WRU1" s="24"/>
      <c r="WRV1" s="24"/>
      <c r="WRW1" s="24"/>
      <c r="WRX1" s="24"/>
      <c r="WRY1" s="24"/>
      <c r="WRZ1" s="24"/>
      <c r="WSA1" s="24"/>
      <c r="WSB1" s="24"/>
      <c r="WSC1" s="24"/>
      <c r="WSD1" s="24"/>
      <c r="WSE1" s="24"/>
      <c r="WSF1" s="24"/>
      <c r="WSG1" s="24"/>
      <c r="WSH1" s="24"/>
      <c r="WSI1" s="24"/>
      <c r="WSJ1" s="24"/>
      <c r="WSK1" s="24"/>
      <c r="WSL1" s="24"/>
      <c r="WSM1" s="24"/>
      <c r="WSN1" s="24"/>
      <c r="WSO1" s="24"/>
      <c r="WSP1" s="24"/>
      <c r="WSQ1" s="24"/>
      <c r="WSR1" s="24"/>
      <c r="WSS1" s="24"/>
      <c r="WST1" s="24"/>
      <c r="WSU1" s="24"/>
      <c r="WSV1" s="24"/>
      <c r="WSW1" s="24"/>
      <c r="WSX1" s="24"/>
      <c r="WSY1" s="24"/>
      <c r="WSZ1" s="24"/>
      <c r="WTA1" s="24"/>
      <c r="WTB1" s="24"/>
      <c r="WTC1" s="24"/>
      <c r="WTD1" s="24"/>
      <c r="WTE1" s="24"/>
      <c r="WTF1" s="24"/>
      <c r="WTG1" s="24"/>
      <c r="WTH1" s="24"/>
      <c r="WTI1" s="24"/>
      <c r="WTJ1" s="24"/>
      <c r="WTK1" s="24"/>
      <c r="WTL1" s="24"/>
      <c r="WTM1" s="24"/>
      <c r="WTN1" s="24"/>
      <c r="WTO1" s="24"/>
      <c r="WTP1" s="24"/>
      <c r="WTQ1" s="24"/>
      <c r="WTR1" s="24"/>
      <c r="WTS1" s="24"/>
      <c r="WTT1" s="24"/>
      <c r="WTU1" s="24"/>
      <c r="WTV1" s="24"/>
      <c r="WTW1" s="24"/>
      <c r="WTX1" s="24"/>
      <c r="WTY1" s="24"/>
      <c r="WTZ1" s="24"/>
      <c r="WUA1" s="24"/>
      <c r="WUB1" s="24"/>
      <c r="WUC1" s="24"/>
      <c r="WUD1" s="24"/>
      <c r="WUE1" s="24"/>
      <c r="WUF1" s="24"/>
      <c r="WUG1" s="24"/>
      <c r="WUH1" s="24"/>
      <c r="WUI1" s="24"/>
      <c r="WUJ1" s="24"/>
      <c r="WUK1" s="24"/>
      <c r="WUL1" s="24"/>
      <c r="WUM1" s="24"/>
      <c r="WUN1" s="24"/>
      <c r="WUO1" s="24"/>
      <c r="WUP1" s="24"/>
      <c r="WUQ1" s="24"/>
      <c r="WUR1" s="24"/>
      <c r="WUS1" s="24"/>
      <c r="WUT1" s="24"/>
      <c r="WUU1" s="24"/>
      <c r="WUV1" s="24"/>
      <c r="WUW1" s="24"/>
      <c r="WUX1" s="24"/>
      <c r="WUY1" s="24"/>
      <c r="WUZ1" s="24"/>
      <c r="WVA1" s="24"/>
      <c r="WVB1" s="24"/>
      <c r="WVC1" s="24"/>
      <c r="WVD1" s="24"/>
      <c r="WVE1" s="24"/>
      <c r="WVF1" s="24"/>
      <c r="WVG1" s="24"/>
      <c r="WVH1" s="24"/>
      <c r="WVI1" s="24"/>
      <c r="WVJ1" s="24"/>
      <c r="WVK1" s="24"/>
      <c r="WVL1" s="24"/>
      <c r="WVM1" s="24"/>
      <c r="WVN1" s="24"/>
      <c r="WVO1" s="24"/>
      <c r="WVP1" s="24"/>
      <c r="WVQ1" s="24"/>
      <c r="WVR1" s="24"/>
      <c r="WVS1" s="24"/>
      <c r="WVT1" s="24"/>
      <c r="WVU1" s="24"/>
      <c r="WVV1" s="24"/>
      <c r="WVW1" s="24"/>
      <c r="WVX1" s="24"/>
      <c r="WVY1" s="24"/>
      <c r="WVZ1" s="24"/>
      <c r="WWA1" s="24"/>
      <c r="WWB1" s="24"/>
      <c r="WWC1" s="24"/>
      <c r="WWD1" s="24"/>
      <c r="WWE1" s="24"/>
      <c r="WWF1" s="24"/>
      <c r="WWG1" s="24"/>
      <c r="WWH1" s="24"/>
      <c r="WWI1" s="24"/>
      <c r="WWJ1" s="24"/>
      <c r="WWK1" s="24"/>
      <c r="WWL1" s="24"/>
      <c r="WWM1" s="24"/>
      <c r="WWN1" s="24"/>
      <c r="WWO1" s="24"/>
      <c r="WWP1" s="24"/>
      <c r="WWQ1" s="24"/>
      <c r="WWR1" s="24"/>
      <c r="WWS1" s="24"/>
      <c r="WWT1" s="24"/>
      <c r="WWU1" s="24"/>
      <c r="WWV1" s="24"/>
      <c r="WWW1" s="24"/>
      <c r="WWX1" s="24"/>
      <c r="WWY1" s="24"/>
      <c r="WWZ1" s="24"/>
      <c r="WXA1" s="24"/>
      <c r="WXB1" s="24"/>
      <c r="WXC1" s="24"/>
      <c r="WXD1" s="24"/>
      <c r="WXE1" s="24"/>
      <c r="WXF1" s="24"/>
      <c r="WXG1" s="24"/>
      <c r="WXH1" s="24"/>
      <c r="WXI1" s="24"/>
      <c r="WXJ1" s="24"/>
      <c r="WXK1" s="24"/>
      <c r="WXL1" s="24"/>
      <c r="WXM1" s="24"/>
      <c r="WXN1" s="24"/>
      <c r="WXO1" s="24"/>
      <c r="WXP1" s="24"/>
      <c r="WXQ1" s="24"/>
      <c r="WXR1" s="24"/>
      <c r="WXS1" s="24"/>
      <c r="WXT1" s="24"/>
      <c r="WXU1" s="24"/>
      <c r="WXV1" s="24"/>
      <c r="WXW1" s="24"/>
      <c r="WXX1" s="24"/>
      <c r="WXY1" s="24"/>
      <c r="WXZ1" s="24"/>
      <c r="WYA1" s="24"/>
      <c r="WYB1" s="24"/>
      <c r="WYC1" s="24"/>
      <c r="WYD1" s="24"/>
      <c r="WYE1" s="24"/>
      <c r="WYF1" s="24"/>
      <c r="WYG1" s="24"/>
      <c r="WYH1" s="24"/>
      <c r="WYI1" s="24"/>
      <c r="WYJ1" s="24"/>
      <c r="WYK1" s="24"/>
      <c r="WYL1" s="24"/>
      <c r="WYM1" s="24"/>
      <c r="WYN1" s="24"/>
      <c r="WYO1" s="24"/>
      <c r="WYP1" s="24"/>
      <c r="WYQ1" s="24"/>
      <c r="WYR1" s="24"/>
      <c r="WYS1" s="24"/>
      <c r="WYT1" s="24"/>
      <c r="WYU1" s="24"/>
      <c r="WYV1" s="24"/>
      <c r="WYW1" s="24"/>
      <c r="WYX1" s="24"/>
      <c r="WYY1" s="24"/>
      <c r="WYZ1" s="24"/>
      <c r="WZA1" s="24"/>
      <c r="WZB1" s="24"/>
      <c r="WZC1" s="24"/>
      <c r="WZD1" s="24"/>
      <c r="WZE1" s="24"/>
      <c r="WZF1" s="24"/>
      <c r="WZG1" s="24"/>
      <c r="WZH1" s="24"/>
      <c r="WZI1" s="24"/>
      <c r="WZJ1" s="24"/>
      <c r="WZK1" s="24"/>
      <c r="WZL1" s="24"/>
      <c r="WZM1" s="24"/>
      <c r="WZN1" s="24"/>
      <c r="WZO1" s="24"/>
      <c r="WZP1" s="24"/>
      <c r="WZQ1" s="24"/>
      <c r="WZR1" s="24"/>
      <c r="WZS1" s="24"/>
      <c r="WZT1" s="24"/>
      <c r="WZU1" s="24"/>
      <c r="WZV1" s="24"/>
      <c r="WZW1" s="24"/>
      <c r="WZX1" s="24"/>
      <c r="WZY1" s="24"/>
      <c r="WZZ1" s="24"/>
      <c r="XAA1" s="24"/>
      <c r="XAB1" s="24"/>
      <c r="XAC1" s="24"/>
      <c r="XAD1" s="24"/>
      <c r="XAE1" s="24"/>
      <c r="XAF1" s="24"/>
      <c r="XAG1" s="24"/>
      <c r="XAH1" s="24"/>
      <c r="XAI1" s="24"/>
      <c r="XAJ1" s="24"/>
      <c r="XAK1" s="24"/>
      <c r="XAL1" s="24"/>
      <c r="XAM1" s="24"/>
      <c r="XAN1" s="24"/>
      <c r="XAO1" s="24"/>
      <c r="XAP1" s="24"/>
      <c r="XAQ1" s="24"/>
      <c r="XAR1" s="24"/>
      <c r="XAS1" s="24"/>
      <c r="XAT1" s="24"/>
      <c r="XAU1" s="24"/>
      <c r="XAV1" s="24"/>
      <c r="XAW1" s="24"/>
      <c r="XAX1" s="24"/>
      <c r="XAY1" s="24"/>
      <c r="XAZ1" s="24"/>
      <c r="XBA1" s="24"/>
      <c r="XBB1" s="24"/>
      <c r="XBC1" s="24"/>
      <c r="XBD1" s="24"/>
      <c r="XBE1" s="24"/>
      <c r="XBF1" s="24"/>
      <c r="XBG1" s="24"/>
      <c r="XBH1" s="24"/>
      <c r="XBI1" s="24"/>
      <c r="XBJ1" s="24"/>
      <c r="XBK1" s="24"/>
      <c r="XBL1" s="24"/>
      <c r="XBM1" s="24"/>
      <c r="XBN1" s="24"/>
      <c r="XBO1" s="24"/>
      <c r="XBP1" s="24"/>
      <c r="XBQ1" s="24"/>
      <c r="XBR1" s="24"/>
      <c r="XBS1" s="24"/>
      <c r="XBT1" s="24"/>
      <c r="XBU1" s="24"/>
      <c r="XBV1" s="24"/>
      <c r="XBW1" s="24"/>
      <c r="XBX1" s="24"/>
      <c r="XBY1" s="24"/>
      <c r="XBZ1" s="24"/>
      <c r="XCA1" s="24"/>
      <c r="XCB1" s="24"/>
      <c r="XCC1" s="24"/>
      <c r="XCD1" s="24"/>
      <c r="XCE1" s="24"/>
      <c r="XCF1" s="24"/>
      <c r="XCG1" s="24"/>
      <c r="XCH1" s="24"/>
      <c r="XCI1" s="24"/>
      <c r="XCJ1" s="24"/>
      <c r="XCK1" s="24"/>
      <c r="XCL1" s="24"/>
      <c r="XCM1" s="24"/>
      <c r="XCN1" s="24"/>
      <c r="XCO1" s="24"/>
      <c r="XCP1" s="24"/>
      <c r="XCQ1" s="24"/>
      <c r="XCR1" s="24"/>
      <c r="XCS1" s="24"/>
      <c r="XCT1" s="24"/>
      <c r="XCU1" s="24"/>
      <c r="XCV1" s="24"/>
      <c r="XCW1" s="24"/>
      <c r="XCX1" s="24"/>
      <c r="XCY1" s="24"/>
      <c r="XCZ1" s="24"/>
      <c r="XDA1" s="24"/>
      <c r="XDB1" s="24"/>
      <c r="XDC1" s="24"/>
      <c r="XDD1" s="24"/>
      <c r="XDE1" s="24"/>
      <c r="XDF1" s="24"/>
      <c r="XDG1" s="24"/>
      <c r="XDH1" s="24"/>
      <c r="XDI1" s="24"/>
      <c r="XDJ1" s="24"/>
      <c r="XDK1" s="24"/>
      <c r="XDL1" s="24"/>
      <c r="XDM1" s="24"/>
      <c r="XDN1" s="24"/>
      <c r="XDO1" s="24"/>
      <c r="XDP1" s="24"/>
      <c r="XDQ1" s="24"/>
      <c r="XDR1" s="24"/>
      <c r="XDS1" s="24"/>
      <c r="XDT1" s="24"/>
      <c r="XDU1" s="24"/>
      <c r="XDV1" s="24"/>
      <c r="XDW1" s="24"/>
      <c r="XDX1" s="24"/>
      <c r="XDY1" s="24"/>
      <c r="XDZ1" s="24"/>
      <c r="XEA1" s="24"/>
      <c r="XEB1" s="24"/>
      <c r="XEC1" s="24"/>
      <c r="XED1" s="24"/>
      <c r="XEE1" s="24"/>
      <c r="XEF1" s="24"/>
      <c r="XEG1" s="24"/>
      <c r="XEH1" s="24"/>
      <c r="XEI1" s="24"/>
      <c r="XEJ1" s="24"/>
      <c r="XEK1" s="24"/>
      <c r="XEL1" s="24"/>
      <c r="XEM1" s="24"/>
      <c r="XEN1" s="24"/>
      <c r="XEO1" s="24"/>
      <c r="XEP1" s="24"/>
      <c r="XEQ1" s="24"/>
      <c r="XER1" s="24"/>
      <c r="XES1" s="24"/>
      <c r="XET1" s="24"/>
      <c r="XEU1" s="24"/>
      <c r="XEV1" s="24"/>
      <c r="XEW1" s="24"/>
      <c r="XEX1" s="24"/>
      <c r="XEY1" s="24"/>
      <c r="XEZ1" s="24"/>
      <c r="XFA1" s="24"/>
    </row>
    <row r="2" spans="1:16381" ht="7.5" customHeight="1" x14ac:dyDescent="0.25">
      <c r="A2" s="74"/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4"/>
      <c r="AB2" s="74"/>
      <c r="AC2" s="74"/>
    </row>
    <row r="3" spans="1:16381" ht="12.75" customHeight="1" x14ac:dyDescent="0.25">
      <c r="A3" s="75"/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5"/>
      <c r="AC3" s="75"/>
    </row>
    <row r="4" spans="1:16381" ht="7.5" customHeight="1" x14ac:dyDescent="0.25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</row>
    <row r="5" spans="1:16381" ht="7.5" customHeight="1" x14ac:dyDescent="0.25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</row>
    <row r="6" spans="1:16381" ht="3" customHeight="1" x14ac:dyDescent="0.25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</row>
    <row r="7" spans="1:16381" ht="14.45" customHeight="1" x14ac:dyDescent="0.25">
      <c r="E7" s="131"/>
      <c r="AC7"/>
    </row>
    <row r="8" spans="1:16381" ht="14.45" customHeight="1" x14ac:dyDescent="0.25">
      <c r="B8" s="23" t="s">
        <v>971</v>
      </c>
      <c r="F8" s="3"/>
      <c r="G8" s="3"/>
    </row>
    <row r="9" spans="1:16381" ht="14.45" customHeight="1" x14ac:dyDescent="0.25">
      <c r="B9" s="23" t="s">
        <v>972</v>
      </c>
    </row>
    <row r="10" spans="1:16381" ht="9.9499999999999993" customHeight="1" x14ac:dyDescent="0.25">
      <c r="B10" s="1"/>
      <c r="C10" s="1"/>
      <c r="D10" s="1"/>
      <c r="E10" s="1"/>
      <c r="F10" s="1"/>
      <c r="G10" s="1"/>
      <c r="H10" s="1"/>
      <c r="I10" s="93"/>
      <c r="J10" s="93"/>
      <c r="K10" s="93"/>
      <c r="L10" s="93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16381" ht="15" x14ac:dyDescent="0.25">
      <c r="B11" s="76" t="s">
        <v>920</v>
      </c>
      <c r="C11" s="220" t="s">
        <v>973</v>
      </c>
      <c r="D11" s="220" t="s">
        <v>974</v>
      </c>
      <c r="E11" s="124" t="s">
        <v>975</v>
      </c>
      <c r="F11" s="125"/>
      <c r="G11" s="125"/>
      <c r="H11" s="126"/>
      <c r="I11" s="127" t="s">
        <v>976</v>
      </c>
      <c r="J11" s="128"/>
      <c r="K11" s="128"/>
      <c r="L11" s="129"/>
      <c r="M11" s="124" t="s">
        <v>977</v>
      </c>
      <c r="N11" s="125"/>
      <c r="O11" s="125"/>
      <c r="P11" s="126"/>
      <c r="Q11" s="124" t="s">
        <v>978</v>
      </c>
      <c r="R11" s="125"/>
      <c r="S11" s="125"/>
      <c r="T11" s="126"/>
      <c r="U11" s="124" t="s">
        <v>979</v>
      </c>
      <c r="V11" s="125"/>
      <c r="W11" s="125"/>
      <c r="X11" s="126"/>
      <c r="Y11" s="124" t="s">
        <v>980</v>
      </c>
      <c r="Z11" s="125"/>
      <c r="AA11" s="125"/>
      <c r="AB11" s="126"/>
    </row>
    <row r="12" spans="1:16381" ht="15" x14ac:dyDescent="0.25">
      <c r="A12" s="132" t="s">
        <v>981</v>
      </c>
      <c r="B12" s="130" t="s">
        <v>982</v>
      </c>
      <c r="C12" s="221"/>
      <c r="D12" s="221"/>
      <c r="E12" s="55" t="s">
        <v>983</v>
      </c>
      <c r="F12" s="63" t="s">
        <v>984</v>
      </c>
      <c r="G12" s="60" t="s">
        <v>985</v>
      </c>
      <c r="H12" s="60" t="s">
        <v>986</v>
      </c>
      <c r="I12" s="55" t="s">
        <v>983</v>
      </c>
      <c r="J12" s="63" t="s">
        <v>984</v>
      </c>
      <c r="K12" s="60" t="s">
        <v>985</v>
      </c>
      <c r="L12" s="60" t="s">
        <v>986</v>
      </c>
      <c r="M12" s="55" t="s">
        <v>983</v>
      </c>
      <c r="N12" s="63" t="s">
        <v>984</v>
      </c>
      <c r="O12" s="60" t="s">
        <v>985</v>
      </c>
      <c r="P12" s="60" t="s">
        <v>986</v>
      </c>
      <c r="Q12" s="55" t="s">
        <v>983</v>
      </c>
      <c r="R12" s="63" t="s">
        <v>984</v>
      </c>
      <c r="S12" s="60" t="s">
        <v>985</v>
      </c>
      <c r="T12" s="60" t="s">
        <v>986</v>
      </c>
      <c r="U12" s="55" t="s">
        <v>983</v>
      </c>
      <c r="V12" s="63" t="s">
        <v>984</v>
      </c>
      <c r="W12" s="60" t="s">
        <v>985</v>
      </c>
      <c r="X12" s="60" t="s">
        <v>986</v>
      </c>
      <c r="Y12" s="55" t="s">
        <v>983</v>
      </c>
      <c r="Z12" s="63" t="s">
        <v>984</v>
      </c>
      <c r="AA12" s="60" t="s">
        <v>985</v>
      </c>
      <c r="AB12" s="60" t="s">
        <v>986</v>
      </c>
    </row>
    <row r="13" spans="1:16381" ht="14.45" customHeight="1" x14ac:dyDescent="0.25">
      <c r="A13" s="132">
        <f>+LEN(C13)</f>
        <v>6</v>
      </c>
      <c r="B13" s="217" t="s">
        <v>987</v>
      </c>
      <c r="C13" s="13" t="s">
        <v>988</v>
      </c>
      <c r="D13" s="18" t="s">
        <v>989</v>
      </c>
      <c r="E13" s="20" t="e">
        <f>SUMIFS(#REF!,#REF!,"*" &amp; C13 &amp; "*",#REF!,"*" &amp; Index!$D$12 &amp; "*",#REF!,"*" &amp; Index!$D$16 &amp; "*")+SUMIFS(#REF!,#REF!,"*" &amp; C13 &amp; "*",#REF!,"*" &amp; Index!$D$18 &amp; "*",#REF!,"*" &amp; Index!$D$20 &amp; "*",#REF!,"*" &amp; Index!$D$16 &amp; "*")</f>
        <v>#REF!</v>
      </c>
      <c r="F13" s="61">
        <v>337406183</v>
      </c>
      <c r="G13" s="136" t="e">
        <f>+E13-F13</f>
        <v>#REF!</v>
      </c>
      <c r="H13" s="89" t="str">
        <f t="shared" ref="H13:H44" si="0">IFERROR(IF(((E13/F13)-1)=0,"-",((E13/F13)-1)),"-")</f>
        <v>-</v>
      </c>
      <c r="I13" s="20" t="e">
        <f t="shared" ref="I13:I44" si="1">+E13-M13-Q13</f>
        <v>#REF!</v>
      </c>
      <c r="J13" s="61">
        <v>288117379</v>
      </c>
      <c r="K13" s="136" t="e">
        <f>+I13-J13</f>
        <v>#REF!</v>
      </c>
      <c r="L13" s="89" t="str">
        <f t="shared" ref="L13:L76" si="2">IFERROR(IF(((I13/J13)-1)=0,"-",((I13/J13)-1)),"-")</f>
        <v>-</v>
      </c>
      <c r="M13" s="20" t="e">
        <f>SUMIFS(#REF!,#REF!,"*" &amp; $C13 &amp; "*",#REF!,"*" &amp; Index!$D$12 &amp; "*",#REF!,"*" &amp; Index!$D$23 &amp; "*",#REF!,"*" &amp; Index!$D$16 &amp; "*") + SUMIFS(#REF!,#REF!,"*" &amp; $C13 &amp; "*",#REF!,"*" &amp; Index!$D$18 &amp; "*",#REF!,"*" &amp; Index!$D$23 &amp; "*",#REF!,"*" &amp; Index!$D$16 &amp; "*",#REF!,"*" &amp; Index!$D$20 &amp; "*")</f>
        <v>#REF!</v>
      </c>
      <c r="N13" s="61">
        <v>43312234</v>
      </c>
      <c r="O13" s="136" t="e">
        <f>+M13-N13</f>
        <v>#REF!</v>
      </c>
      <c r="P13" s="89" t="str">
        <f t="shared" ref="P13:P76" si="3">IFERROR(IF(((M13/N13)-1)=0,"-",((M13/N13)-1)),"-")</f>
        <v>-</v>
      </c>
      <c r="Q13" s="20" t="e">
        <f>SUMIFS(#REF!,#REF!,"*" &amp; $C13 &amp; "*",#REF!,"*" &amp; Index!$D$12 &amp; "*",#REF!,"*" &amp; Index!$D$24 &amp; "*",#REF!,"*" &amp; Index!$D$16 &amp; "*") + SUMIFS(#REF!,#REF!,"*" &amp; $C13 &amp; "*",#REF!,"*" &amp; Index!$D$18 &amp; "*",#REF!,"*" &amp; Index!$D$24 &amp; "*",#REF!,"*" &amp; Index!$D$16 &amp; "*",#REF!,"*" &amp; Index!$D$20 &amp; "*")</f>
        <v>#REF!</v>
      </c>
      <c r="R13" s="61">
        <v>5976570</v>
      </c>
      <c r="S13" s="136" t="e">
        <f>+Q13-R13</f>
        <v>#REF!</v>
      </c>
      <c r="T13" s="89" t="str">
        <f t="shared" ref="T13:T76" si="4">IFERROR(IF(((Q13/R13)-1)=0,"-",((Q13/R13)-1)),"-")</f>
        <v>-</v>
      </c>
      <c r="U13" s="20" t="e">
        <f>SUMIFS(#REF!,#REF!,"*" &amp; C13 &amp;"*",#REF!,"*" &amp; Index!$D$12 &amp; "*",#REF!,"*" &amp; Index!$D$17 &amp; "*")+SUMIFS(#REF!,#REF!,"*" &amp; C13 &amp;"*",#REF!,"*" &amp; Index!$D$18 &amp; "*",#REF!,"*" &amp; Index!$D$17 &amp; "*",#REF!,"*" &amp; Index!$D$20 &amp; "*")</f>
        <v>#REF!</v>
      </c>
      <c r="V13" s="61">
        <v>-7176720</v>
      </c>
      <c r="W13" s="136" t="e">
        <f>+U13-V13</f>
        <v>#REF!</v>
      </c>
      <c r="X13" s="89" t="str">
        <f t="shared" ref="X13:X76" si="5">IFERROR(IF(((U13/V13)-1)=0,"-",((U13/V13)-1)),"-")</f>
        <v>-</v>
      </c>
      <c r="Y13" s="20" t="e">
        <f>SUMIFS(#REF!,#REF!,"*" &amp; C13 &amp; "*",#REF!,"*" &amp; Index!$D$12 &amp; "*")+ SUMIFS(#REF!,#REF!,"*" &amp; C13 &amp; "*",#REF!,"*" &amp; Index!$D$18 &amp; "*",#REF!,"*" &amp; Index!$D$20 &amp; "*")</f>
        <v>#REF!</v>
      </c>
      <c r="Z13" s="61">
        <v>330229463</v>
      </c>
      <c r="AA13" s="136" t="e">
        <f>+Y13-Z13</f>
        <v>#REF!</v>
      </c>
      <c r="AB13" s="89" t="str">
        <f t="shared" ref="AB13:AB76" si="6">IFERROR(IF(((Y13/Z13)-1)=0,"-",((Y13/Z13)-1)),"-")</f>
        <v>-</v>
      </c>
    </row>
    <row r="14" spans="1:16381" ht="14.45" hidden="1" customHeight="1" outlineLevel="3" x14ac:dyDescent="0.25">
      <c r="A14" s="132">
        <f t="shared" ref="A14:A76" si="7">+LEN(C14)</f>
        <v>8</v>
      </c>
      <c r="B14" s="218"/>
      <c r="C14" s="85" t="s">
        <v>990</v>
      </c>
      <c r="D14" s="86"/>
      <c r="E14" s="87" t="e">
        <f>SUMIFS(#REF!,#REF!,"*" &amp; C14 &amp; "*",#REF!,"*" &amp; Index!$D$12 &amp; "*",#REF!,"*" &amp; Index!$D$16 &amp; "*")+SUMIFS(#REF!,#REF!,"*" &amp; C14 &amp; "*",#REF!,"*" &amp; Index!$D$18 &amp; "*",#REF!,"*" &amp; Index!$D$20 &amp; "*")</f>
        <v>#REF!</v>
      </c>
      <c r="F14" s="88">
        <v>293599318</v>
      </c>
      <c r="G14" s="136" t="e">
        <f t="shared" ref="G14:G77" si="8">+E14-F14</f>
        <v>#REF!</v>
      </c>
      <c r="H14" s="89" t="str">
        <f t="shared" si="0"/>
        <v>-</v>
      </c>
      <c r="I14" s="87" t="e">
        <f t="shared" si="1"/>
        <v>#REF!</v>
      </c>
      <c r="J14" s="88">
        <v>255451113</v>
      </c>
      <c r="K14" s="136" t="e">
        <f t="shared" ref="K14:K77" si="9">+I14-J14</f>
        <v>#REF!</v>
      </c>
      <c r="L14" s="89" t="str">
        <f t="shared" si="2"/>
        <v>-</v>
      </c>
      <c r="M14" s="87" t="e">
        <f>SUMIFS(#REF!,#REF!,"*" &amp; $C14 &amp; "*",#REF!,"*" &amp; Index!$D$12 &amp; "*",#REF!,"*" &amp; Index!$D$23 &amp; "*",#REF!,"*" &amp; Index!$D$16 &amp; "*") + SUMIFS(#REF!,#REF!,"*" &amp; $C14 &amp; "*",#REF!,"*" &amp; Index!$D$18 &amp; "*",#REF!,"*" &amp; Index!$D$23 &amp; "*",#REF!,"*" &amp; Index!$D$16 &amp; "*",#REF!,"*" &amp; Index!$D$20 &amp; "*")</f>
        <v>#REF!</v>
      </c>
      <c r="N14" s="88">
        <v>33492977</v>
      </c>
      <c r="O14" s="136" t="e">
        <f t="shared" ref="O14:O77" si="10">+M14-N14</f>
        <v>#REF!</v>
      </c>
      <c r="P14" s="89" t="str">
        <f t="shared" si="3"/>
        <v>-</v>
      </c>
      <c r="Q14" s="87" t="e">
        <f>SUMIFS(#REF!,#REF!,"*" &amp; $C14 &amp; "*",#REF!,"*" &amp; Index!$D$12 &amp; "*",#REF!,"*" &amp; Index!$D$24 &amp; "*",#REF!,"*" &amp; Index!$D$16 &amp; "*") + SUMIFS(#REF!,#REF!,"*" &amp; $C14 &amp; "*",#REF!,"*" &amp; Index!$D$18 &amp; "*",#REF!,"*" &amp; Index!$D$24 &amp; "*",#REF!,"*" &amp; Index!$D$16 &amp; "*",#REF!,"*" &amp; Index!$D$20 &amp; "*")</f>
        <v>#REF!</v>
      </c>
      <c r="R14" s="88">
        <v>4655228</v>
      </c>
      <c r="S14" s="136" t="e">
        <f t="shared" ref="S14:S77" si="11">+Q14-R14</f>
        <v>#REF!</v>
      </c>
      <c r="T14" s="89" t="str">
        <f t="shared" si="4"/>
        <v>-</v>
      </c>
      <c r="U14" s="87" t="e">
        <f>SUMIFS(#REF!,#REF!,"*" &amp; C14 &amp;"*",#REF!,"*" &amp; Index!$D$12 &amp; "*",#REF!,"*" &amp; Index!$D$17 &amp; "*")+SUMIFS(#REF!,#REF!,"*" &amp; C14 &amp;"*",#REF!,"*" &amp; Index!$D$18 &amp; "*",#REF!,"*" &amp; Index!$D$17 &amp; "*",#REF!,"*" &amp; Index!$D$20 &amp; "*")</f>
        <v>#REF!</v>
      </c>
      <c r="V14" s="88">
        <v>-5515592</v>
      </c>
      <c r="W14" s="136" t="e">
        <f t="shared" ref="W14:W77" si="12">+U14-V14</f>
        <v>#REF!</v>
      </c>
      <c r="X14" s="89" t="str">
        <f t="shared" si="5"/>
        <v>-</v>
      </c>
      <c r="Y14" s="87" t="e">
        <f>SUMIFS(#REF!,#REF!,"*" &amp; C14 &amp; "*",#REF!,"*" &amp; Index!$D$12 &amp; "*")+ SUMIFS(#REF!,#REF!,"*" &amp; C14 &amp; "*",#REF!,"*" &amp; Index!$D$18 &amp; "*",#REF!,"*" &amp; Index!$D$20 &amp; "*")</f>
        <v>#REF!</v>
      </c>
      <c r="Z14" s="88">
        <v>288083726</v>
      </c>
      <c r="AA14" s="136" t="e">
        <f t="shared" ref="AA14:AA77" si="13">+Y14-Z14</f>
        <v>#REF!</v>
      </c>
      <c r="AB14" s="89" t="str">
        <f t="shared" si="6"/>
        <v>-</v>
      </c>
    </row>
    <row r="15" spans="1:16381" ht="14.45" hidden="1" customHeight="1" outlineLevel="3" x14ac:dyDescent="0.25">
      <c r="A15" s="132">
        <f t="shared" si="7"/>
        <v>8</v>
      </c>
      <c r="B15" s="218"/>
      <c r="C15" s="13" t="s">
        <v>991</v>
      </c>
      <c r="D15" s="18"/>
      <c r="E15" s="20" t="e">
        <f>SUMIFS(#REF!,#REF!,"*" &amp; C15 &amp; "*",#REF!,"*" &amp; Index!$D$12 &amp; "*",#REF!,"*" &amp; Index!$D$16 &amp; "*")+SUMIFS(#REF!,#REF!,"*" &amp; C15 &amp; "*",#REF!,"*" &amp; Index!$D$18 &amp; "*",#REF!,"*" &amp; Index!$D$20 &amp; "*")</f>
        <v>#REF!</v>
      </c>
      <c r="F15" s="88">
        <v>39060709</v>
      </c>
      <c r="G15" s="136" t="e">
        <f t="shared" si="8"/>
        <v>#REF!</v>
      </c>
      <c r="H15" s="89" t="str">
        <f t="shared" si="0"/>
        <v>-</v>
      </c>
      <c r="I15" s="20" t="e">
        <f t="shared" si="1"/>
        <v>#REF!</v>
      </c>
      <c r="J15" s="61">
        <v>28922963</v>
      </c>
      <c r="K15" s="136" t="e">
        <f t="shared" si="9"/>
        <v>#REF!</v>
      </c>
      <c r="L15" s="89" t="str">
        <f t="shared" si="2"/>
        <v>-</v>
      </c>
      <c r="M15" s="20" t="e">
        <f>SUMIFS(#REF!,#REF!,"*" &amp; $C15 &amp; "*",#REF!,"*" &amp; Index!$D$12 &amp; "*",#REF!,"*" &amp; Index!$D$23 &amp; "*",#REF!,"*" &amp; Index!$D$16 &amp; "*") + SUMIFS(#REF!,#REF!,"*" &amp; $C15 &amp; "*",#REF!,"*" &amp; Index!$D$18 &amp; "*",#REF!,"*" &amp; Index!$D$23 &amp; "*",#REF!,"*" &amp; Index!$D$16 &amp; "*",#REF!,"*" &amp; Index!$D$20 &amp; "*")</f>
        <v>#REF!</v>
      </c>
      <c r="N15" s="88">
        <v>8881956</v>
      </c>
      <c r="O15" s="136" t="e">
        <f t="shared" si="10"/>
        <v>#REF!</v>
      </c>
      <c r="P15" s="89" t="str">
        <f t="shared" si="3"/>
        <v>-</v>
      </c>
      <c r="Q15" s="20" t="e">
        <f>SUMIFS(#REF!,#REF!,"*" &amp; $C15 &amp; "*",#REF!,"*" &amp; Index!$D$12 &amp; "*",#REF!,"*" &amp; Index!$D$24 &amp; "*",#REF!,"*" &amp; Index!$D$16 &amp; "*") + SUMIFS(#REF!,#REF!,"*" &amp; $C15 &amp; "*",#REF!,"*" &amp; Index!$D$18 &amp; "*",#REF!,"*" &amp; Index!$D$24 &amp; "*",#REF!,"*" &amp; Index!$D$16 &amp; "*",#REF!,"*" &amp; Index!$D$20 &amp; "*")</f>
        <v>#REF!</v>
      </c>
      <c r="R15" s="88">
        <v>1255790</v>
      </c>
      <c r="S15" s="136" t="e">
        <f t="shared" si="11"/>
        <v>#REF!</v>
      </c>
      <c r="T15" s="89" t="str">
        <f t="shared" si="4"/>
        <v>-</v>
      </c>
      <c r="U15" s="20" t="e">
        <f>SUMIFS(#REF!,#REF!,"*" &amp; C15 &amp;"*",#REF!,"*" &amp; Index!$D$12 &amp; "*",#REF!,"*" &amp; Index!$D$17 &amp; "*")+SUMIFS(#REF!,#REF!,"*" &amp; C15 &amp;"*",#REF!,"*" &amp; Index!$D$18 &amp; "*",#REF!,"*" &amp; Index!$D$17 &amp; "*",#REF!,"*" &amp; Index!$D$20 &amp; "*")</f>
        <v>#REF!</v>
      </c>
      <c r="V15" s="88">
        <v>-1572407</v>
      </c>
      <c r="W15" s="136" t="e">
        <f t="shared" si="12"/>
        <v>#REF!</v>
      </c>
      <c r="X15" s="89" t="str">
        <f t="shared" si="5"/>
        <v>-</v>
      </c>
      <c r="Y15" s="20" t="e">
        <f>SUMIFS(#REF!,#REF!,"*" &amp; C15 &amp; "*",#REF!,"*" &amp; Index!$D$12 &amp; "*")+ SUMIFS(#REF!,#REF!,"*" &amp; C15 &amp; "*",#REF!,"*" &amp; Index!$D$18 &amp; "*",#REF!,"*" &amp; Index!$D$20 &amp; "*")</f>
        <v>#REF!</v>
      </c>
      <c r="Z15" s="88">
        <v>37488302</v>
      </c>
      <c r="AA15" s="136" t="e">
        <f t="shared" si="13"/>
        <v>#REF!</v>
      </c>
      <c r="AB15" s="89" t="str">
        <f t="shared" si="6"/>
        <v>-</v>
      </c>
    </row>
    <row r="16" spans="1:16381" ht="14.45" hidden="1" customHeight="1" outlineLevel="3" x14ac:dyDescent="0.25">
      <c r="A16" s="132">
        <f t="shared" si="7"/>
        <v>8</v>
      </c>
      <c r="B16" s="218"/>
      <c r="C16" s="79" t="s">
        <v>992</v>
      </c>
      <c r="D16" s="80"/>
      <c r="E16" s="81" t="e">
        <f>SUMIFS(#REF!,#REF!,"*" &amp; C16 &amp; "*",#REF!,"*" &amp; Index!$D$12 &amp; "*",#REF!,"*" &amp; Index!$D$16 &amp; "*")+SUMIFS(#REF!,#REF!,"*" &amp; C16 &amp; "*",#REF!,"*" &amp; Index!$D$18 &amp; "*",#REF!,"*" &amp; Index!$D$20 &amp; "*")</f>
        <v>#REF!</v>
      </c>
      <c r="F16" s="88">
        <v>4746156</v>
      </c>
      <c r="G16" s="136" t="e">
        <f t="shared" si="8"/>
        <v>#REF!</v>
      </c>
      <c r="H16" s="89" t="str">
        <f t="shared" si="0"/>
        <v>-</v>
      </c>
      <c r="I16" s="81" t="e">
        <f t="shared" si="1"/>
        <v>#REF!</v>
      </c>
      <c r="J16" s="82">
        <v>3743303</v>
      </c>
      <c r="K16" s="136" t="e">
        <f t="shared" si="9"/>
        <v>#REF!</v>
      </c>
      <c r="L16" s="89" t="str">
        <f t="shared" si="2"/>
        <v>-</v>
      </c>
      <c r="M16" s="81" t="e">
        <f>SUMIFS(#REF!,#REF!,"*" &amp; $C16 &amp; "*",#REF!,"*" &amp; Index!$D$12 &amp; "*",#REF!,"*" &amp; Index!$D$23 &amp; "*",#REF!,"*" &amp; Index!$D$16 &amp; "*") + SUMIFS(#REF!,#REF!,"*" &amp; $C16 &amp; "*",#REF!,"*" &amp; Index!$D$18 &amp; "*",#REF!,"*" &amp; Index!$D$23 &amp; "*",#REF!,"*" &amp; Index!$D$16 &amp; "*",#REF!,"*" &amp; Index!$D$20 &amp; "*")</f>
        <v>#REF!</v>
      </c>
      <c r="N16" s="88">
        <v>937301</v>
      </c>
      <c r="O16" s="136" t="e">
        <f t="shared" si="10"/>
        <v>#REF!</v>
      </c>
      <c r="P16" s="89" t="str">
        <f t="shared" si="3"/>
        <v>-</v>
      </c>
      <c r="Q16" s="81" t="e">
        <f>SUMIFS(#REF!,#REF!,"*" &amp; $C16 &amp; "*",#REF!,"*" &amp; Index!$D$12 &amp; "*",#REF!,"*" &amp; Index!$D$24 &amp; "*",#REF!,"*" &amp; Index!$D$16 &amp; "*") + SUMIFS(#REF!,#REF!,"*" &amp; $C16 &amp; "*",#REF!,"*" &amp; Index!$D$18 &amp; "*",#REF!,"*" &amp; Index!$D$24 &amp; "*",#REF!,"*" &amp; Index!$D$16 &amp; "*",#REF!,"*" &amp; Index!$D$20 &amp; "*")</f>
        <v>#REF!</v>
      </c>
      <c r="R16" s="88">
        <v>65552</v>
      </c>
      <c r="S16" s="136" t="e">
        <f t="shared" si="11"/>
        <v>#REF!</v>
      </c>
      <c r="T16" s="89" t="str">
        <f t="shared" si="4"/>
        <v>-</v>
      </c>
      <c r="U16" s="81" t="e">
        <f>SUMIFS(#REF!,#REF!,"*" &amp; C16 &amp;"*",#REF!,"*" &amp; Index!$D$12 &amp; "*",#REF!,"*" &amp; Index!$D$17 &amp; "*")+SUMIFS(#REF!,#REF!,"*" &amp; C16 &amp;"*",#REF!,"*" &amp; Index!$D$18 &amp; "*",#REF!,"*" &amp; Index!$D$17 &amp; "*",#REF!,"*" &amp; Index!$D$20 &amp; "*")</f>
        <v>#REF!</v>
      </c>
      <c r="V16" s="88">
        <v>-88721</v>
      </c>
      <c r="W16" s="136" t="e">
        <f t="shared" si="12"/>
        <v>#REF!</v>
      </c>
      <c r="X16" s="89" t="str">
        <f t="shared" si="5"/>
        <v>-</v>
      </c>
      <c r="Y16" s="81" t="e">
        <f>SUMIFS(#REF!,#REF!,"*" &amp; C16 &amp; "*",#REF!,"*" &amp; Index!$D$12 &amp; "*")+ SUMIFS(#REF!,#REF!,"*" &amp; C16 &amp; "*",#REF!,"*" &amp; Index!$D$18 &amp; "*",#REF!,"*" &amp; Index!$D$20 &amp; "*")</f>
        <v>#REF!</v>
      </c>
      <c r="Z16" s="88">
        <v>4657435</v>
      </c>
      <c r="AA16" s="136" t="e">
        <f t="shared" si="13"/>
        <v>#REF!</v>
      </c>
      <c r="AB16" s="89" t="str">
        <f t="shared" si="6"/>
        <v>-</v>
      </c>
    </row>
    <row r="17" spans="1:28" ht="15" collapsed="1" x14ac:dyDescent="0.25">
      <c r="A17" s="132">
        <f t="shared" si="7"/>
        <v>6</v>
      </c>
      <c r="B17" s="218"/>
      <c r="C17" s="16" t="s">
        <v>993</v>
      </c>
      <c r="D17" s="17" t="s">
        <v>994</v>
      </c>
      <c r="E17" s="20" t="e">
        <f>SUMIFS(#REF!,#REF!,"*" &amp; C17 &amp; "*",#REF!,"*" &amp; Index!$D$12 &amp; "*",#REF!,"*" &amp; Index!$D$16 &amp; "*")+SUMIFS(#REF!,#REF!,"*" &amp; C17 &amp; "*",#REF!,"*" &amp; Index!$D$18 &amp; "*",#REF!,"*" &amp; Index!$D$20 &amp; "*",#REF!,"*" &amp; Index!$D$16 &amp; "*")</f>
        <v>#REF!</v>
      </c>
      <c r="F17" s="61">
        <v>13442698</v>
      </c>
      <c r="G17" s="136" t="e">
        <f t="shared" si="8"/>
        <v>#REF!</v>
      </c>
      <c r="H17" s="89" t="str">
        <f t="shared" si="0"/>
        <v>-</v>
      </c>
      <c r="I17" s="20" t="e">
        <f t="shared" si="1"/>
        <v>#REF!</v>
      </c>
      <c r="J17" s="61">
        <v>9513074</v>
      </c>
      <c r="K17" s="136" t="e">
        <f t="shared" si="9"/>
        <v>#REF!</v>
      </c>
      <c r="L17" s="89" t="str">
        <f t="shared" si="2"/>
        <v>-</v>
      </c>
      <c r="M17" s="20" t="e">
        <f>SUMIFS(#REF!,#REF!,"*" &amp; $C17 &amp; "*",#REF!,"*" &amp; Index!$D$12 &amp; "*",#REF!,"*" &amp; Index!$D$23 &amp; "*",#REF!,"*" &amp; Index!$D$16 &amp; "*") + SUMIFS(#REF!,#REF!,"*" &amp; $C17 &amp; "*",#REF!,"*" &amp; Index!$D$18 &amp; "*",#REF!,"*" &amp; Index!$D$23 &amp; "*",#REF!,"*" &amp; Index!$D$16 &amp; "*",#REF!,"*" &amp; Index!$D$20 &amp; "*")</f>
        <v>#REF!</v>
      </c>
      <c r="N17" s="61">
        <v>2376255</v>
      </c>
      <c r="O17" s="136" t="e">
        <f t="shared" si="10"/>
        <v>#REF!</v>
      </c>
      <c r="P17" s="89" t="str">
        <f t="shared" si="3"/>
        <v>-</v>
      </c>
      <c r="Q17" s="20" t="e">
        <f>SUMIFS(#REF!,#REF!,"*" &amp; $C17 &amp; "*",#REF!,"*" &amp; Index!$D$12 &amp; "*",#REF!,"*" &amp; Index!$D$24 &amp; "*",#REF!,"*" &amp; Index!$D$16 &amp; "*") + SUMIFS(#REF!,#REF!,"*" &amp; $C17 &amp; "*",#REF!,"*" &amp; Index!$D$18 &amp; "*",#REF!,"*" &amp; Index!$D$24 &amp; "*",#REF!,"*" &amp; Index!$D$16 &amp; "*",#REF!,"*" &amp; Index!$D$20 &amp; "*")</f>
        <v>#REF!</v>
      </c>
      <c r="R17" s="61">
        <v>1553369</v>
      </c>
      <c r="S17" s="136" t="e">
        <f t="shared" si="11"/>
        <v>#REF!</v>
      </c>
      <c r="T17" s="89" t="str">
        <f t="shared" si="4"/>
        <v>-</v>
      </c>
      <c r="U17" s="20" t="e">
        <f>SUMIFS(#REF!,#REF!,"*" &amp; C17 &amp;"*",#REF!,"*" &amp; Index!$D$12 &amp; "*",#REF!,"*" &amp; Index!$D$17 &amp; "*")+SUMIFS(#REF!,#REF!,"*" &amp; C17 &amp;"*",#REF!,"*" &amp; Index!$D$18 &amp; "*",#REF!,"*" &amp; Index!$D$17 &amp; "*",#REF!,"*" &amp; Index!$D$20 &amp; "*")</f>
        <v>#REF!</v>
      </c>
      <c r="V17" s="61">
        <v>-1152150</v>
      </c>
      <c r="W17" s="136" t="e">
        <f t="shared" si="12"/>
        <v>#REF!</v>
      </c>
      <c r="X17" s="89" t="str">
        <f t="shared" si="5"/>
        <v>-</v>
      </c>
      <c r="Y17" s="20" t="e">
        <f>SUMIFS(#REF!,#REF!,"*" &amp; C17 &amp; "*",#REF!,"*" &amp; Index!$D$12 &amp; "*")+ SUMIFS(#REF!,#REF!,"*" &amp; C17 &amp; "*",#REF!,"*" &amp; Index!$D$18 &amp; "*",#REF!,"*" &amp; Index!$D$20 &amp; "*")</f>
        <v>#REF!</v>
      </c>
      <c r="Z17" s="61">
        <v>12290548</v>
      </c>
      <c r="AA17" s="136" t="e">
        <f t="shared" si="13"/>
        <v>#REF!</v>
      </c>
      <c r="AB17" s="89" t="str">
        <f t="shared" si="6"/>
        <v>-</v>
      </c>
    </row>
    <row r="18" spans="1:28" ht="14.45" hidden="1" customHeight="1" outlineLevel="1" x14ac:dyDescent="0.25">
      <c r="A18" s="132">
        <f t="shared" si="7"/>
        <v>8</v>
      </c>
      <c r="B18" s="218"/>
      <c r="C18" s="90" t="s">
        <v>995</v>
      </c>
      <c r="D18" s="91"/>
      <c r="E18" s="87" t="e">
        <f>SUMIFS(#REF!,#REF!,"*" &amp; C18 &amp; "*",#REF!,"*" &amp; Index!$D$12 &amp; "*",#REF!,"*" &amp; Index!$D$16 &amp; "*")+SUMIFS(#REF!,#REF!,"*" &amp; C18 &amp; "*",#REF!,"*" &amp; Index!$D$18 &amp; "*",#REF!,"*" &amp; Index!$D$20 &amp; "*")</f>
        <v>#REF!</v>
      </c>
      <c r="F18" s="88">
        <v>91384</v>
      </c>
      <c r="G18" s="136" t="e">
        <f t="shared" si="8"/>
        <v>#REF!</v>
      </c>
      <c r="H18" s="89" t="str">
        <f t="shared" si="0"/>
        <v>-</v>
      </c>
      <c r="I18" s="87" t="e">
        <f t="shared" si="1"/>
        <v>#REF!</v>
      </c>
      <c r="J18" s="88">
        <v>91384</v>
      </c>
      <c r="K18" s="136" t="e">
        <f t="shared" si="9"/>
        <v>#REF!</v>
      </c>
      <c r="L18" s="89" t="str">
        <f t="shared" si="2"/>
        <v>-</v>
      </c>
      <c r="M18" s="87" t="e">
        <f>SUMIFS(#REF!,#REF!,"*" &amp; $C18 &amp; "*",#REF!,"*" &amp; Index!$D$12 &amp; "*",#REF!,"*" &amp; Index!$D$23 &amp; "*",#REF!,"*" &amp; Index!$D$16 &amp; "*") + SUMIFS(#REF!,#REF!,"*" &amp; $C18 &amp; "*",#REF!,"*" &amp; Index!$D$18 &amp; "*",#REF!,"*" &amp; Index!$D$23 &amp; "*",#REF!,"*" &amp; Index!$D$16 &amp; "*",#REF!,"*" &amp; Index!$D$20 &amp; "*")</f>
        <v>#REF!</v>
      </c>
      <c r="N18" s="88">
        <v>0</v>
      </c>
      <c r="O18" s="136" t="e">
        <f t="shared" si="10"/>
        <v>#REF!</v>
      </c>
      <c r="P18" s="89" t="str">
        <f t="shared" si="3"/>
        <v>-</v>
      </c>
      <c r="Q18" s="87" t="e">
        <f>SUMIFS(#REF!,#REF!,"*" &amp; $C18 &amp; "*",#REF!,"*" &amp; Index!$D$12 &amp; "*",#REF!,"*" &amp; Index!$D$24 &amp; "*",#REF!,"*" &amp; Index!$D$16 &amp; "*") + SUMIFS(#REF!,#REF!,"*" &amp; $C18 &amp; "*",#REF!,"*" &amp; Index!$D$18 &amp; "*",#REF!,"*" &amp; Index!$D$24 &amp; "*",#REF!,"*" &amp; Index!$D$16 &amp; "*",#REF!,"*" &amp; Index!$D$20 &amp; "*")</f>
        <v>#REF!</v>
      </c>
      <c r="R18" s="88">
        <v>0</v>
      </c>
      <c r="S18" s="136" t="e">
        <f t="shared" si="11"/>
        <v>#REF!</v>
      </c>
      <c r="T18" s="89" t="str">
        <f t="shared" si="4"/>
        <v>-</v>
      </c>
      <c r="U18" s="87" t="e">
        <f>SUMIFS(#REF!,#REF!,"*" &amp; C18 &amp;"*",#REF!,"*" &amp; Index!$D$12 &amp; "*",#REF!,"*" &amp; Index!$D$17 &amp; "*")+SUMIFS(#REF!,#REF!,"*" &amp; C18 &amp;"*",#REF!,"*" &amp; Index!$D$18 &amp; "*",#REF!,"*" &amp; Index!$D$17 &amp; "*",#REF!,"*" &amp; Index!$D$20 &amp; "*")</f>
        <v>#REF!</v>
      </c>
      <c r="V18" s="88">
        <v>-167</v>
      </c>
      <c r="W18" s="136" t="e">
        <f t="shared" si="12"/>
        <v>#REF!</v>
      </c>
      <c r="X18" s="89" t="str">
        <f t="shared" si="5"/>
        <v>-</v>
      </c>
      <c r="Y18" s="87" t="e">
        <f>SUMIFS(#REF!,#REF!,"*" &amp; C18 &amp; "*",#REF!,"*" &amp; Index!$D$12 &amp; "*")+ SUMIFS(#REF!,#REF!,"*" &amp; C18 &amp; "*",#REF!,"*" &amp; Index!$D$18 &amp; "*",#REF!,"*" &amp; Index!$D$20 &amp; "*")</f>
        <v>#REF!</v>
      </c>
      <c r="Z18" s="88">
        <v>91217</v>
      </c>
      <c r="AA18" s="136" t="e">
        <f t="shared" si="13"/>
        <v>#REF!</v>
      </c>
      <c r="AB18" s="89" t="str">
        <f t="shared" si="6"/>
        <v>-</v>
      </c>
    </row>
    <row r="19" spans="1:28" ht="14.45" hidden="1" customHeight="1" outlineLevel="1" x14ac:dyDescent="0.25">
      <c r="A19" s="132">
        <f t="shared" si="7"/>
        <v>8</v>
      </c>
      <c r="B19" s="218"/>
      <c r="C19" s="16" t="s">
        <v>996</v>
      </c>
      <c r="D19" s="17"/>
      <c r="E19" s="20" t="e">
        <f>SUMIFS(#REF!,#REF!,"*" &amp; C19 &amp; "*",#REF!,"*" &amp; Index!$D$12 &amp; "*",#REF!,"*" &amp; Index!$D$16 &amp; "*")+SUMIFS(#REF!,#REF!,"*" &amp; C19 &amp; "*",#REF!,"*" &amp; Index!$D$18 &amp; "*",#REF!,"*" &amp; Index!$D$20 &amp; "*")</f>
        <v>#REF!</v>
      </c>
      <c r="F19" s="88">
        <v>13254285</v>
      </c>
      <c r="G19" s="136" t="e">
        <f t="shared" si="8"/>
        <v>#REF!</v>
      </c>
      <c r="H19" s="89" t="str">
        <f t="shared" si="0"/>
        <v>-</v>
      </c>
      <c r="I19" s="20" t="e">
        <f t="shared" si="1"/>
        <v>#REF!</v>
      </c>
      <c r="J19" s="61">
        <v>9421682</v>
      </c>
      <c r="K19" s="136" t="e">
        <f t="shared" si="9"/>
        <v>#REF!</v>
      </c>
      <c r="L19" s="89" t="str">
        <f t="shared" si="2"/>
        <v>-</v>
      </c>
      <c r="M19" s="20" t="e">
        <f>SUMIFS(#REF!,#REF!,"*" &amp; $C19 &amp; "*",#REF!,"*" &amp; Index!$D$12 &amp; "*",#REF!,"*" &amp; Index!$D$23 &amp; "*",#REF!,"*" &amp; Index!$D$16 &amp; "*") + SUMIFS(#REF!,#REF!,"*" &amp; $C19 &amp; "*",#REF!,"*" &amp; Index!$D$18 &amp; "*",#REF!,"*" &amp; Index!$D$23 &amp; "*",#REF!,"*" &amp; Index!$D$16 &amp; "*",#REF!,"*" &amp; Index!$D$20 &amp; "*")</f>
        <v>#REF!</v>
      </c>
      <c r="N19" s="88">
        <v>2279614</v>
      </c>
      <c r="O19" s="136" t="e">
        <f t="shared" si="10"/>
        <v>#REF!</v>
      </c>
      <c r="P19" s="89" t="str">
        <f t="shared" si="3"/>
        <v>-</v>
      </c>
      <c r="Q19" s="20" t="e">
        <f>SUMIFS(#REF!,#REF!,"*" &amp; $C19 &amp; "*",#REF!,"*" &amp; Index!$D$12 &amp; "*",#REF!,"*" &amp; Index!$D$24 &amp; "*",#REF!,"*" &amp; Index!$D$16 &amp; "*") + SUMIFS(#REF!,#REF!,"*" &amp; $C19 &amp; "*",#REF!,"*" &amp; Index!$D$18 &amp; "*",#REF!,"*" &amp; Index!$D$24 &amp; "*",#REF!,"*" &amp; Index!$D$16 &amp; "*",#REF!,"*" &amp; Index!$D$20 &amp; "*")</f>
        <v>#REF!</v>
      </c>
      <c r="R19" s="88">
        <v>1552989</v>
      </c>
      <c r="S19" s="136" t="e">
        <f t="shared" si="11"/>
        <v>#REF!</v>
      </c>
      <c r="T19" s="89" t="str">
        <f t="shared" si="4"/>
        <v>-</v>
      </c>
      <c r="U19" s="20" t="e">
        <f>SUMIFS(#REF!,#REF!,"*" &amp; C19 &amp;"*",#REF!,"*" &amp; Index!$D$12 &amp; "*",#REF!,"*" &amp; Index!$D$17 &amp; "*")+SUMIFS(#REF!,#REF!,"*" &amp; C19 &amp;"*",#REF!,"*" &amp; Index!$D$18 &amp; "*",#REF!,"*" &amp; Index!$D$17 &amp; "*",#REF!,"*" &amp; Index!$D$20 &amp; "*")</f>
        <v>#REF!</v>
      </c>
      <c r="V19" s="88">
        <v>-1150072</v>
      </c>
      <c r="W19" s="136" t="e">
        <f t="shared" si="12"/>
        <v>#REF!</v>
      </c>
      <c r="X19" s="89" t="str">
        <f t="shared" si="5"/>
        <v>-</v>
      </c>
      <c r="Y19" s="20" t="e">
        <f>SUMIFS(#REF!,#REF!,"*" &amp; C19 &amp; "*",#REF!,"*" &amp; Index!$D$12 &amp; "*")+ SUMIFS(#REF!,#REF!,"*" &amp; C19 &amp; "*",#REF!,"*" &amp; Index!$D$18 &amp; "*",#REF!,"*" &amp; Index!$D$20 &amp; "*")</f>
        <v>#REF!</v>
      </c>
      <c r="Z19" s="88">
        <v>12104213</v>
      </c>
      <c r="AA19" s="136" t="e">
        <f t="shared" si="13"/>
        <v>#REF!</v>
      </c>
      <c r="AB19" s="89" t="str">
        <f t="shared" si="6"/>
        <v>-</v>
      </c>
    </row>
    <row r="20" spans="1:28" ht="14.45" hidden="1" customHeight="1" outlineLevel="1" x14ac:dyDescent="0.25">
      <c r="A20" s="132">
        <f t="shared" si="7"/>
        <v>8</v>
      </c>
      <c r="B20" s="218"/>
      <c r="C20" s="83" t="s">
        <v>997</v>
      </c>
      <c r="D20" s="84"/>
      <c r="E20" s="81" t="e">
        <f>SUMIFS(#REF!,#REF!,"*" &amp; C20 &amp; "*",#REF!,"*" &amp; Index!$D$12 &amp; "*",#REF!,"*" &amp; Index!$D$16 &amp; "*")+SUMIFS(#REF!,#REF!,"*" &amp; C20 &amp; "*",#REF!,"*" &amp; Index!$D$18 &amp; "*",#REF!,"*" &amp; Index!$D$20 &amp; "*")</f>
        <v>#REF!</v>
      </c>
      <c r="F20" s="88">
        <v>97029</v>
      </c>
      <c r="G20" s="136" t="e">
        <f t="shared" si="8"/>
        <v>#REF!</v>
      </c>
      <c r="H20" s="89" t="str">
        <f t="shared" si="0"/>
        <v>-</v>
      </c>
      <c r="I20" s="81" t="e">
        <f t="shared" si="1"/>
        <v>#REF!</v>
      </c>
      <c r="J20" s="82">
        <v>8</v>
      </c>
      <c r="K20" s="136" t="e">
        <f t="shared" si="9"/>
        <v>#REF!</v>
      </c>
      <c r="L20" s="89" t="str">
        <f t="shared" si="2"/>
        <v>-</v>
      </c>
      <c r="M20" s="81" t="e">
        <f>SUMIFS(#REF!,#REF!,"*" &amp; $C20 &amp; "*",#REF!,"*" &amp; Index!$D$12 &amp; "*",#REF!,"*" &amp; Index!$D$23 &amp; "*",#REF!,"*" &amp; Index!$D$16 &amp; "*") + SUMIFS(#REF!,#REF!,"*" &amp; $C20 &amp; "*",#REF!,"*" &amp; Index!$D$18 &amp; "*",#REF!,"*" &amp; Index!$D$23 &amp; "*",#REF!,"*" &amp; Index!$D$16 &amp; "*",#REF!,"*" &amp; Index!$D$20 &amp; "*")</f>
        <v>#REF!</v>
      </c>
      <c r="N20" s="88">
        <v>96641</v>
      </c>
      <c r="O20" s="136" t="e">
        <f t="shared" si="10"/>
        <v>#REF!</v>
      </c>
      <c r="P20" s="89" t="str">
        <f t="shared" si="3"/>
        <v>-</v>
      </c>
      <c r="Q20" s="81" t="e">
        <f>SUMIFS(#REF!,#REF!,"*" &amp; $C20 &amp; "*",#REF!,"*" &amp; Index!$D$12 &amp; "*",#REF!,"*" &amp; Index!$D$24 &amp; "*",#REF!,"*" &amp; Index!$D$16 &amp; "*") + SUMIFS(#REF!,#REF!,"*" &amp; $C20 &amp; "*",#REF!,"*" &amp; Index!$D$18 &amp; "*",#REF!,"*" &amp; Index!$D$24 &amp; "*",#REF!,"*" &amp; Index!$D$16 &amp; "*",#REF!,"*" &amp; Index!$D$20 &amp; "*")</f>
        <v>#REF!</v>
      </c>
      <c r="R20" s="88">
        <v>380</v>
      </c>
      <c r="S20" s="136" t="e">
        <f t="shared" si="11"/>
        <v>#REF!</v>
      </c>
      <c r="T20" s="89" t="str">
        <f t="shared" si="4"/>
        <v>-</v>
      </c>
      <c r="U20" s="81" t="e">
        <f>SUMIFS(#REF!,#REF!,"*" &amp; C20 &amp;"*",#REF!,"*" &amp; Index!$D$12 &amp; "*",#REF!,"*" &amp; Index!$D$17 &amp; "*")+SUMIFS(#REF!,#REF!,"*" &amp; C20 &amp;"*",#REF!,"*" &amp; Index!$D$18 &amp; "*",#REF!,"*" &amp; Index!$D$17 &amp; "*",#REF!,"*" &amp; Index!$D$20 &amp; "*")</f>
        <v>#REF!</v>
      </c>
      <c r="V20" s="88">
        <v>-1911</v>
      </c>
      <c r="W20" s="136" t="e">
        <f t="shared" si="12"/>
        <v>#REF!</v>
      </c>
      <c r="X20" s="89" t="str">
        <f t="shared" si="5"/>
        <v>-</v>
      </c>
      <c r="Y20" s="81" t="e">
        <f>SUMIFS(#REF!,#REF!,"*" &amp; C20 &amp; "*",#REF!,"*" &amp; Index!$D$12 &amp; "*")+ SUMIFS(#REF!,#REF!,"*" &amp; C20 &amp; "*",#REF!,"*" &amp; Index!$D$18 &amp; "*",#REF!,"*" &amp; Index!$D$20 &amp; "*")</f>
        <v>#REF!</v>
      </c>
      <c r="Z20" s="88">
        <v>95118</v>
      </c>
      <c r="AA20" s="136" t="e">
        <f t="shared" si="13"/>
        <v>#REF!</v>
      </c>
      <c r="AB20" s="89" t="str">
        <f t="shared" si="6"/>
        <v>-</v>
      </c>
    </row>
    <row r="21" spans="1:28" ht="15" collapsed="1" x14ac:dyDescent="0.25">
      <c r="A21" s="132">
        <f t="shared" si="7"/>
        <v>6</v>
      </c>
      <c r="B21" s="218"/>
      <c r="C21" s="16" t="s">
        <v>998</v>
      </c>
      <c r="D21" s="17" t="s">
        <v>999</v>
      </c>
      <c r="E21" s="20" t="e">
        <f>SUMIFS(#REF!,#REF!,"*" &amp; C21 &amp; "*",#REF!,"*" &amp; Index!$D$12 &amp; "*",#REF!,"*" &amp; Index!$D$16 &amp; "*")+SUMIFS(#REF!,#REF!,"*" &amp; C21 &amp; "*",#REF!,"*" &amp; Index!$D$18 &amp; "*",#REF!,"*" &amp; Index!$D$20 &amp; "*",#REF!,"*" &amp; Index!$D$16 &amp; "*")</f>
        <v>#REF!</v>
      </c>
      <c r="F21" s="61">
        <v>2524539509</v>
      </c>
      <c r="G21" s="136" t="e">
        <f t="shared" si="8"/>
        <v>#REF!</v>
      </c>
      <c r="H21" s="89" t="str">
        <f t="shared" si="0"/>
        <v>-</v>
      </c>
      <c r="I21" s="20" t="e">
        <f t="shared" si="1"/>
        <v>#REF!</v>
      </c>
      <c r="J21" s="61">
        <v>2226715100</v>
      </c>
      <c r="K21" s="136" t="e">
        <f t="shared" si="9"/>
        <v>#REF!</v>
      </c>
      <c r="L21" s="89" t="str">
        <f t="shared" si="2"/>
        <v>-</v>
      </c>
      <c r="M21" s="20" t="e">
        <f>SUMIFS(#REF!,#REF!,"*" &amp; $C21 &amp; "*",#REF!,"*" &amp; Index!$D$12 &amp; "*",#REF!,"*" &amp; Index!$D$23 &amp; "*",#REF!,"*" &amp; Index!$D$16 &amp; "*") + SUMIFS(#REF!,#REF!,"*" &amp; $C21 &amp; "*",#REF!,"*" &amp; Index!$D$18 &amp; "*",#REF!,"*" &amp; Index!$D$23 &amp; "*",#REF!,"*" &amp; Index!$D$16 &amp; "*",#REF!,"*" &amp; Index!$D$20 &amp; "*")</f>
        <v>#REF!</v>
      </c>
      <c r="N21" s="61">
        <v>223870280</v>
      </c>
      <c r="O21" s="136" t="e">
        <f t="shared" si="10"/>
        <v>#REF!</v>
      </c>
      <c r="P21" s="89" t="str">
        <f t="shared" si="3"/>
        <v>-</v>
      </c>
      <c r="Q21" s="20" t="e">
        <f>SUMIFS(#REF!,#REF!,"*" &amp; $C21 &amp; "*",#REF!,"*" &amp; Index!$D$12 &amp; "*",#REF!,"*" &amp; Index!$D$24 &amp; "*",#REF!,"*" &amp; Index!$D$16 &amp; "*") + SUMIFS(#REF!,#REF!,"*" &amp; $C21 &amp; "*",#REF!,"*" &amp; Index!$D$18 &amp; "*",#REF!,"*" &amp; Index!$D$24 &amp; "*",#REF!,"*" &amp; Index!$D$16 &amp; "*",#REF!,"*" &amp; Index!$D$20 &amp; "*")</f>
        <v>#REF!</v>
      </c>
      <c r="R21" s="61">
        <v>73954129</v>
      </c>
      <c r="S21" s="136" t="e">
        <f t="shared" si="11"/>
        <v>#REF!</v>
      </c>
      <c r="T21" s="89" t="str">
        <f t="shared" si="4"/>
        <v>-</v>
      </c>
      <c r="U21" s="20" t="e">
        <f>SUMIFS(#REF!,#REF!,"*" &amp; C21 &amp;"*",#REF!,"*" &amp; Index!$D$12 &amp; "*",#REF!,"*" &amp; Index!$D$17 &amp; "*")+SUMIFS(#REF!,#REF!,"*" &amp; C21 &amp;"*",#REF!,"*" &amp; Index!$D$18 &amp; "*",#REF!,"*" &amp; Index!$D$17 &amp; "*",#REF!,"*" &amp; Index!$D$20 &amp; "*")</f>
        <v>#REF!</v>
      </c>
      <c r="V21" s="61">
        <v>-90151536</v>
      </c>
      <c r="W21" s="136" t="e">
        <f t="shared" si="12"/>
        <v>#REF!</v>
      </c>
      <c r="X21" s="89" t="str">
        <f t="shared" si="5"/>
        <v>-</v>
      </c>
      <c r="Y21" s="20" t="e">
        <f>SUMIFS(#REF!,#REF!,"*" &amp; C21 &amp; "*",#REF!,"*" &amp; Index!$D$12 &amp; "*")+ SUMIFS(#REF!,#REF!,"*" &amp; C21 &amp; "*",#REF!,"*" &amp; Index!$D$18 &amp; "*",#REF!,"*" &amp; Index!$D$20 &amp; "*")</f>
        <v>#REF!</v>
      </c>
      <c r="Z21" s="61">
        <v>2434387973</v>
      </c>
      <c r="AA21" s="136" t="e">
        <f t="shared" si="13"/>
        <v>#REF!</v>
      </c>
      <c r="AB21" s="89" t="str">
        <f t="shared" si="6"/>
        <v>-</v>
      </c>
    </row>
    <row r="22" spans="1:28" ht="14.45" hidden="1" customHeight="1" x14ac:dyDescent="0.25">
      <c r="A22" s="132">
        <f t="shared" si="7"/>
        <v>8</v>
      </c>
      <c r="B22" s="218"/>
      <c r="C22" s="90" t="s">
        <v>1000</v>
      </c>
      <c r="D22" s="91"/>
      <c r="E22" s="87" t="e">
        <f>SUMIFS(#REF!,#REF!,"*" &amp; C22 &amp; "*",#REF!,"*" &amp; Index!$D$12 &amp; "*",#REF!,"*" &amp; Index!$D$16 &amp; "*")+SUMIFS(#REF!,#REF!,"*" &amp; C22 &amp; "*",#REF!,"*" &amp; Index!$D$18 &amp; "*",#REF!,"*" &amp; Index!$D$20 &amp; "*")</f>
        <v>#REF!</v>
      </c>
      <c r="F22" s="88">
        <v>333416925</v>
      </c>
      <c r="G22" s="136" t="e">
        <f t="shared" si="8"/>
        <v>#REF!</v>
      </c>
      <c r="H22" s="89" t="str">
        <f t="shared" si="0"/>
        <v>-</v>
      </c>
      <c r="I22" s="87" t="e">
        <f t="shared" si="1"/>
        <v>#REF!</v>
      </c>
      <c r="J22" s="88">
        <v>294837778</v>
      </c>
      <c r="K22" s="136" t="e">
        <f t="shared" si="9"/>
        <v>#REF!</v>
      </c>
      <c r="L22" s="89" t="str">
        <f t="shared" si="2"/>
        <v>-</v>
      </c>
      <c r="M22" s="87" t="e">
        <f>SUMIFS(#REF!,#REF!,"*" &amp; $C22 &amp; "*",#REF!,"*" &amp; Index!$D$12 &amp; "*",#REF!,"*" &amp; Index!$D$23 &amp; "*",#REF!,"*" &amp; Index!$D$16 &amp; "*") + SUMIFS(#REF!,#REF!,"*" &amp; $C22 &amp; "*",#REF!,"*" &amp; Index!$D$18 &amp; "*",#REF!,"*" &amp; Index!$D$23 &amp; "*",#REF!,"*" &amp; Index!$D$16 &amp; "*",#REF!,"*" &amp; Index!$D$20 &amp; "*")</f>
        <v>#REF!</v>
      </c>
      <c r="N22" s="88">
        <v>31571750</v>
      </c>
      <c r="O22" s="136" t="e">
        <f t="shared" si="10"/>
        <v>#REF!</v>
      </c>
      <c r="P22" s="89" t="str">
        <f t="shared" si="3"/>
        <v>-</v>
      </c>
      <c r="Q22" s="87" t="e">
        <f>SUMIFS(#REF!,#REF!,"*" &amp; $C22 &amp; "*",#REF!,"*" &amp; Index!$D$12 &amp; "*",#REF!,"*" &amp; Index!$D$24 &amp; "*",#REF!,"*" &amp; Index!$D$16 &amp; "*") + SUMIFS(#REF!,#REF!,"*" &amp; $C22 &amp; "*",#REF!,"*" &amp; Index!$D$18 &amp; "*",#REF!,"*" &amp; Index!$D$24 &amp; "*",#REF!,"*" &amp; Index!$D$16 &amp; "*",#REF!,"*" &amp; Index!$D$20 &amp; "*")</f>
        <v>#REF!</v>
      </c>
      <c r="R22" s="88">
        <v>7007397</v>
      </c>
      <c r="S22" s="136" t="e">
        <f t="shared" si="11"/>
        <v>#REF!</v>
      </c>
      <c r="T22" s="89" t="str">
        <f t="shared" si="4"/>
        <v>-</v>
      </c>
      <c r="U22" s="87" t="e">
        <f>SUMIFS(#REF!,#REF!,"*" &amp; C22 &amp;"*",#REF!,"*" &amp; Index!$D$12 &amp; "*",#REF!,"*" &amp; Index!$D$17 &amp; "*")+SUMIFS(#REF!,#REF!,"*" &amp; C22 &amp;"*",#REF!,"*" &amp; Index!$D$18 &amp; "*",#REF!,"*" &amp; Index!$D$17 &amp; "*",#REF!,"*" &amp; Index!$D$20 &amp; "*")</f>
        <v>#REF!</v>
      </c>
      <c r="V22" s="88">
        <v>-9646514</v>
      </c>
      <c r="W22" s="136" t="e">
        <f t="shared" si="12"/>
        <v>#REF!</v>
      </c>
      <c r="X22" s="89" t="str">
        <f t="shared" si="5"/>
        <v>-</v>
      </c>
      <c r="Y22" s="87" t="e">
        <f>SUMIFS(#REF!,#REF!,"*" &amp; C22 &amp; "*",#REF!,"*" &amp; Index!$D$12 &amp; "*")+ SUMIFS(#REF!,#REF!,"*" &amp; C22 &amp; "*",#REF!,"*" &amp; Index!$D$18 &amp; "*",#REF!,"*" &amp; Index!$D$20 &amp; "*")</f>
        <v>#REF!</v>
      </c>
      <c r="Z22" s="88">
        <v>323770411</v>
      </c>
      <c r="AA22" s="136" t="e">
        <f t="shared" si="13"/>
        <v>#REF!</v>
      </c>
      <c r="AB22" s="89" t="str">
        <f t="shared" si="6"/>
        <v>-</v>
      </c>
    </row>
    <row r="23" spans="1:28" ht="14.45" hidden="1" customHeight="1" x14ac:dyDescent="0.25">
      <c r="A23" s="132">
        <f t="shared" si="7"/>
        <v>8</v>
      </c>
      <c r="B23" s="218"/>
      <c r="C23" s="16" t="s">
        <v>1001</v>
      </c>
      <c r="D23" s="17"/>
      <c r="E23" s="20" t="e">
        <f>SUMIFS(#REF!,#REF!,"*" &amp; C23 &amp; "*",#REF!,"*" &amp; Index!$D$12 &amp; "*",#REF!,"*" &amp; Index!$D$16 &amp; "*")+SUMIFS(#REF!,#REF!,"*" &amp; C23 &amp; "*",#REF!,"*" &amp; Index!$D$18 &amp; "*",#REF!,"*" &amp; Index!$D$20 &amp; "*")</f>
        <v>#REF!</v>
      </c>
      <c r="F23" s="88">
        <v>272073401</v>
      </c>
      <c r="G23" s="136" t="e">
        <f t="shared" si="8"/>
        <v>#REF!</v>
      </c>
      <c r="H23" s="89" t="str">
        <f t="shared" si="0"/>
        <v>-</v>
      </c>
      <c r="I23" s="20" t="e">
        <f t="shared" si="1"/>
        <v>#REF!</v>
      </c>
      <c r="J23" s="61">
        <v>265934632</v>
      </c>
      <c r="K23" s="136" t="e">
        <f t="shared" si="9"/>
        <v>#REF!</v>
      </c>
      <c r="L23" s="89" t="str">
        <f t="shared" si="2"/>
        <v>-</v>
      </c>
      <c r="M23" s="20" t="e">
        <f>SUMIFS(#REF!,#REF!,"*" &amp; $C23 &amp; "*",#REF!,"*" &amp; Index!$D$12 &amp; "*",#REF!,"*" &amp; Index!$D$23 &amp; "*",#REF!,"*" &amp; Index!$D$16 &amp; "*") + SUMIFS(#REF!,#REF!,"*" &amp; $C23 &amp; "*",#REF!,"*" &amp; Index!$D$18 &amp; "*",#REF!,"*" &amp; Index!$D$23 &amp; "*",#REF!,"*" &amp; Index!$D$16 &amp; "*",#REF!,"*" &amp; Index!$D$20 &amp; "*")</f>
        <v>#REF!</v>
      </c>
      <c r="N23" s="88">
        <v>5265650</v>
      </c>
      <c r="O23" s="136" t="e">
        <f t="shared" si="10"/>
        <v>#REF!</v>
      </c>
      <c r="P23" s="89" t="str">
        <f t="shared" si="3"/>
        <v>-</v>
      </c>
      <c r="Q23" s="20" t="e">
        <f>SUMIFS(#REF!,#REF!,"*" &amp; $C23 &amp; "*",#REF!,"*" &amp; Index!$D$12 &amp; "*",#REF!,"*" &amp; Index!$D$24 &amp; "*",#REF!,"*" &amp; Index!$D$16 &amp; "*") + SUMIFS(#REF!,#REF!,"*" &amp; $C23 &amp; "*",#REF!,"*" &amp; Index!$D$18 &amp; "*",#REF!,"*" &amp; Index!$D$24 &amp; "*",#REF!,"*" &amp; Index!$D$16 &amp; "*",#REF!,"*" &amp; Index!$D$20 &amp; "*")</f>
        <v>#REF!</v>
      </c>
      <c r="R23" s="88">
        <v>873119</v>
      </c>
      <c r="S23" s="136" t="e">
        <f t="shared" si="11"/>
        <v>#REF!</v>
      </c>
      <c r="T23" s="89" t="str">
        <f t="shared" si="4"/>
        <v>-</v>
      </c>
      <c r="U23" s="20" t="e">
        <f>SUMIFS(#REF!,#REF!,"*" &amp; C23 &amp;"*",#REF!,"*" &amp; Index!$D$12 &amp; "*",#REF!,"*" &amp; Index!$D$17 &amp; "*")+SUMIFS(#REF!,#REF!,"*" &amp; C23 &amp;"*",#REF!,"*" &amp; Index!$D$18 &amp; "*",#REF!,"*" &amp; Index!$D$17 &amp; "*",#REF!,"*" &amp; Index!$D$20 &amp; "*")</f>
        <v>#REF!</v>
      </c>
      <c r="V23" s="88">
        <v>-1600099</v>
      </c>
      <c r="W23" s="136" t="e">
        <f t="shared" si="12"/>
        <v>#REF!</v>
      </c>
      <c r="X23" s="89" t="str">
        <f t="shared" si="5"/>
        <v>-</v>
      </c>
      <c r="Y23" s="20" t="e">
        <f>SUMIFS(#REF!,#REF!,"*" &amp; C23 &amp; "*",#REF!,"*" &amp; Index!$D$12 &amp; "*")+ SUMIFS(#REF!,#REF!,"*" &amp; C23 &amp; "*",#REF!,"*" &amp; Index!$D$18 &amp; "*",#REF!,"*" &amp; Index!$D$20 &amp; "*")</f>
        <v>#REF!</v>
      </c>
      <c r="Z23" s="88">
        <v>270473302</v>
      </c>
      <c r="AA23" s="136" t="e">
        <f t="shared" si="13"/>
        <v>#REF!</v>
      </c>
      <c r="AB23" s="89" t="str">
        <f t="shared" si="6"/>
        <v>-</v>
      </c>
    </row>
    <row r="24" spans="1:28" ht="14.45" hidden="1" customHeight="1" x14ac:dyDescent="0.25">
      <c r="A24" s="132">
        <f t="shared" si="7"/>
        <v>8</v>
      </c>
      <c r="B24" s="218"/>
      <c r="C24" s="16" t="s">
        <v>1002</v>
      </c>
      <c r="D24" s="17"/>
      <c r="E24" s="20" t="e">
        <f>SUMIFS(#REF!,#REF!,"*" &amp; C24 &amp; "*",#REF!,"*" &amp; Index!$D$12 &amp; "*",#REF!,"*" &amp; Index!$D$16 &amp; "*")+SUMIFS(#REF!,#REF!,"*" &amp; C24 &amp; "*",#REF!,"*" &amp; Index!$D$18 &amp; "*",#REF!,"*" &amp; Index!$D$20 &amp; "*")</f>
        <v>#REF!</v>
      </c>
      <c r="F24" s="88">
        <v>2589178</v>
      </c>
      <c r="G24" s="136" t="e">
        <f t="shared" si="8"/>
        <v>#REF!</v>
      </c>
      <c r="H24" s="89" t="str">
        <f t="shared" si="0"/>
        <v>-</v>
      </c>
      <c r="I24" s="20" t="e">
        <f t="shared" si="1"/>
        <v>#REF!</v>
      </c>
      <c r="J24" s="61">
        <v>2589178</v>
      </c>
      <c r="K24" s="136" t="e">
        <f t="shared" si="9"/>
        <v>#REF!</v>
      </c>
      <c r="L24" s="89" t="str">
        <f t="shared" si="2"/>
        <v>-</v>
      </c>
      <c r="M24" s="20" t="e">
        <f>SUMIFS(#REF!,#REF!,"*" &amp; $C24 &amp; "*",#REF!,"*" &amp; Index!$D$12 &amp; "*",#REF!,"*" &amp; Index!$D$23 &amp; "*",#REF!,"*" &amp; Index!$D$16 &amp; "*") + SUMIFS(#REF!,#REF!,"*" &amp; $C24 &amp; "*",#REF!,"*" &amp; Index!$D$18 &amp; "*",#REF!,"*" &amp; Index!$D$23 &amp; "*",#REF!,"*" &amp; Index!$D$16 &amp; "*",#REF!,"*" &amp; Index!$D$20 &amp; "*")</f>
        <v>#REF!</v>
      </c>
      <c r="N24" s="88">
        <v>0</v>
      </c>
      <c r="O24" s="136" t="e">
        <f t="shared" si="10"/>
        <v>#REF!</v>
      </c>
      <c r="P24" s="89" t="str">
        <f t="shared" si="3"/>
        <v>-</v>
      </c>
      <c r="Q24" s="20" t="e">
        <f>SUMIFS(#REF!,#REF!,"*" &amp; $C24 &amp; "*",#REF!,"*" &amp; Index!$D$12 &amp; "*",#REF!,"*" &amp; Index!$D$24 &amp; "*",#REF!,"*" &amp; Index!$D$16 &amp; "*") + SUMIFS(#REF!,#REF!,"*" &amp; $C24 &amp; "*",#REF!,"*" &amp; Index!$D$18 &amp; "*",#REF!,"*" &amp; Index!$D$24 &amp; "*",#REF!,"*" &amp; Index!$D$16 &amp; "*",#REF!,"*" &amp; Index!$D$20 &amp; "*")</f>
        <v>#REF!</v>
      </c>
      <c r="R24" s="88">
        <v>0</v>
      </c>
      <c r="S24" s="136" t="e">
        <f t="shared" si="11"/>
        <v>#REF!</v>
      </c>
      <c r="T24" s="89" t="str">
        <f t="shared" si="4"/>
        <v>-</v>
      </c>
      <c r="U24" s="20" t="e">
        <f>SUMIFS(#REF!,#REF!,"*" &amp; C24 &amp;"*",#REF!,"*" &amp; Index!$D$12 &amp; "*",#REF!,"*" &amp; Index!$D$17 &amp; "*")+SUMIFS(#REF!,#REF!,"*" &amp; C24 &amp;"*",#REF!,"*" &amp; Index!$D$18 &amp; "*",#REF!,"*" &amp; Index!$D$17 &amp; "*",#REF!,"*" &amp; Index!$D$20 &amp; "*")</f>
        <v>#REF!</v>
      </c>
      <c r="V24" s="88">
        <v>-6172</v>
      </c>
      <c r="W24" s="136" t="e">
        <f t="shared" si="12"/>
        <v>#REF!</v>
      </c>
      <c r="X24" s="89" t="str">
        <f t="shared" si="5"/>
        <v>-</v>
      </c>
      <c r="Y24" s="20" t="e">
        <f>SUMIFS(#REF!,#REF!,"*" &amp; C24 &amp; "*",#REF!,"*" &amp; Index!$D$12 &amp; "*")+ SUMIFS(#REF!,#REF!,"*" &amp; C24 &amp; "*",#REF!,"*" &amp; Index!$D$18 &amp; "*",#REF!,"*" &amp; Index!$D$20 &amp; "*")</f>
        <v>#REF!</v>
      </c>
      <c r="Z24" s="88">
        <v>2583006</v>
      </c>
      <c r="AA24" s="136" t="e">
        <f t="shared" si="13"/>
        <v>#REF!</v>
      </c>
      <c r="AB24" s="89" t="str">
        <f t="shared" si="6"/>
        <v>-</v>
      </c>
    </row>
    <row r="25" spans="1:28" ht="14.45" hidden="1" customHeight="1" x14ac:dyDescent="0.25">
      <c r="A25" s="132">
        <f t="shared" si="7"/>
        <v>8</v>
      </c>
      <c r="B25" s="218"/>
      <c r="C25" s="16" t="s">
        <v>1003</v>
      </c>
      <c r="D25" s="17"/>
      <c r="E25" s="20" t="e">
        <f>SUMIFS(#REF!,#REF!,"*" &amp; C25 &amp; "*",#REF!,"*" &amp; Index!$D$12 &amp; "*",#REF!,"*" &amp; Index!$D$16 &amp; "*")+SUMIFS(#REF!,#REF!,"*" &amp; C25 &amp; "*",#REF!,"*" &amp; Index!$D$18 &amp; "*",#REF!,"*" &amp; Index!$D$20 &amp; "*")</f>
        <v>#REF!</v>
      </c>
      <c r="F25" s="88">
        <v>104395029</v>
      </c>
      <c r="G25" s="136" t="e">
        <f t="shared" si="8"/>
        <v>#REF!</v>
      </c>
      <c r="H25" s="89" t="str">
        <f t="shared" si="0"/>
        <v>-</v>
      </c>
      <c r="I25" s="20" t="e">
        <f t="shared" si="1"/>
        <v>#REF!</v>
      </c>
      <c r="J25" s="61">
        <v>83116123</v>
      </c>
      <c r="K25" s="136" t="e">
        <f t="shared" si="9"/>
        <v>#REF!</v>
      </c>
      <c r="L25" s="89" t="str">
        <f t="shared" si="2"/>
        <v>-</v>
      </c>
      <c r="M25" s="20" t="e">
        <f>SUMIFS(#REF!,#REF!,"*" &amp; $C25 &amp; "*",#REF!,"*" &amp; Index!$D$12 &amp; "*",#REF!,"*" &amp; Index!$D$23 &amp; "*",#REF!,"*" &amp; Index!$D$16 &amp; "*") + SUMIFS(#REF!,#REF!,"*" &amp; $C25 &amp; "*",#REF!,"*" &amp; Index!$D$18 &amp; "*",#REF!,"*" &amp; Index!$D$23 &amp; "*",#REF!,"*" &amp; Index!$D$16 &amp; "*",#REF!,"*" &amp; Index!$D$20 &amp; "*")</f>
        <v>#REF!</v>
      </c>
      <c r="N25" s="88">
        <v>18072849</v>
      </c>
      <c r="O25" s="136" t="e">
        <f t="shared" si="10"/>
        <v>#REF!</v>
      </c>
      <c r="P25" s="89" t="str">
        <f t="shared" si="3"/>
        <v>-</v>
      </c>
      <c r="Q25" s="20" t="e">
        <f>SUMIFS(#REF!,#REF!,"*" &amp; $C25 &amp; "*",#REF!,"*" &amp; Index!$D$12 &amp; "*",#REF!,"*" &amp; Index!$D$24 &amp; "*",#REF!,"*" &amp; Index!$D$16 &amp; "*") + SUMIFS(#REF!,#REF!,"*" &amp; $C25 &amp; "*",#REF!,"*" &amp; Index!$D$18 &amp; "*",#REF!,"*" &amp; Index!$D$24 &amp; "*",#REF!,"*" &amp; Index!$D$16 &amp; "*",#REF!,"*" &amp; Index!$D$20 &amp; "*")</f>
        <v>#REF!</v>
      </c>
      <c r="R25" s="88">
        <v>3206057</v>
      </c>
      <c r="S25" s="136" t="e">
        <f t="shared" si="11"/>
        <v>#REF!</v>
      </c>
      <c r="T25" s="89" t="str">
        <f t="shared" si="4"/>
        <v>-</v>
      </c>
      <c r="U25" s="20" t="e">
        <f>SUMIFS(#REF!,#REF!,"*" &amp; C25 &amp;"*",#REF!,"*" &amp; Index!$D$12 &amp; "*",#REF!,"*" &amp; Index!$D$17 &amp; "*")+SUMIFS(#REF!,#REF!,"*" &amp; C25 &amp;"*",#REF!,"*" &amp; Index!$D$18 &amp; "*",#REF!,"*" &amp; Index!$D$17 &amp; "*",#REF!,"*" &amp; Index!$D$20 &amp; "*")</f>
        <v>#REF!</v>
      </c>
      <c r="V25" s="88">
        <v>-4399029</v>
      </c>
      <c r="W25" s="136" t="e">
        <f t="shared" si="12"/>
        <v>#REF!</v>
      </c>
      <c r="X25" s="89" t="str">
        <f t="shared" si="5"/>
        <v>-</v>
      </c>
      <c r="Y25" s="20" t="e">
        <f>SUMIFS(#REF!,#REF!,"*" &amp; C25 &amp; "*",#REF!,"*" &amp; Index!$D$12 &amp; "*")+ SUMIFS(#REF!,#REF!,"*" &amp; C25 &amp; "*",#REF!,"*" &amp; Index!$D$18 &amp; "*",#REF!,"*" &amp; Index!$D$20 &amp; "*")</f>
        <v>#REF!</v>
      </c>
      <c r="Z25" s="88">
        <v>99996000</v>
      </c>
      <c r="AA25" s="136" t="e">
        <f t="shared" si="13"/>
        <v>#REF!</v>
      </c>
      <c r="AB25" s="89" t="str">
        <f t="shared" si="6"/>
        <v>-</v>
      </c>
    </row>
    <row r="26" spans="1:28" ht="14.45" hidden="1" customHeight="1" x14ac:dyDescent="0.25">
      <c r="A26" s="132">
        <f t="shared" si="7"/>
        <v>8</v>
      </c>
      <c r="B26" s="218"/>
      <c r="C26" s="16" t="s">
        <v>1004</v>
      </c>
      <c r="D26" s="17"/>
      <c r="E26" s="20" t="e">
        <f>SUMIFS(#REF!,#REF!,"*" &amp; C26 &amp; "*",#REF!,"*" &amp; Index!$D$12 &amp; "*",#REF!,"*" &amp; Index!$D$16 &amp; "*")+SUMIFS(#REF!,#REF!,"*" &amp; C26 &amp; "*",#REF!,"*" &amp; Index!$D$18 &amp; "*",#REF!,"*" &amp; Index!$D$20 &amp; "*")</f>
        <v>#REF!</v>
      </c>
      <c r="F26" s="88">
        <v>94181379</v>
      </c>
      <c r="G26" s="136" t="e">
        <f t="shared" si="8"/>
        <v>#REF!</v>
      </c>
      <c r="H26" s="89" t="str">
        <f t="shared" si="0"/>
        <v>-</v>
      </c>
      <c r="I26" s="20" t="e">
        <f t="shared" si="1"/>
        <v>#REF!</v>
      </c>
      <c r="J26" s="61">
        <v>67761186</v>
      </c>
      <c r="K26" s="136" t="e">
        <f t="shared" si="9"/>
        <v>#REF!</v>
      </c>
      <c r="L26" s="89" t="str">
        <f t="shared" si="2"/>
        <v>-</v>
      </c>
      <c r="M26" s="20" t="e">
        <f>SUMIFS(#REF!,#REF!,"*" &amp; $C26 &amp; "*",#REF!,"*" &amp; Index!$D$12 &amp; "*",#REF!,"*" &amp; Index!$D$23 &amp; "*",#REF!,"*" &amp; Index!$D$16 &amp; "*") + SUMIFS(#REF!,#REF!,"*" &amp; $C26 &amp; "*",#REF!,"*" &amp; Index!$D$18 &amp; "*",#REF!,"*" &amp; Index!$D$23 &amp; "*",#REF!,"*" &amp; Index!$D$16 &amp; "*",#REF!,"*" &amp; Index!$D$20 &amp; "*")</f>
        <v>#REF!</v>
      </c>
      <c r="N26" s="88">
        <v>19296273</v>
      </c>
      <c r="O26" s="136" t="e">
        <f t="shared" si="10"/>
        <v>#REF!</v>
      </c>
      <c r="P26" s="89" t="str">
        <f t="shared" si="3"/>
        <v>-</v>
      </c>
      <c r="Q26" s="20" t="e">
        <f>SUMIFS(#REF!,#REF!,"*" &amp; $C26 &amp; "*",#REF!,"*" &amp; Index!$D$12 &amp; "*",#REF!,"*" &amp; Index!$D$24 &amp; "*",#REF!,"*" &amp; Index!$D$16 &amp; "*") + SUMIFS(#REF!,#REF!,"*" &amp; $C26 &amp; "*",#REF!,"*" &amp; Index!$D$18 &amp; "*",#REF!,"*" &amp; Index!$D$24 &amp; "*",#REF!,"*" &amp; Index!$D$16 &amp; "*",#REF!,"*" &amp; Index!$D$20 &amp; "*")</f>
        <v>#REF!</v>
      </c>
      <c r="R26" s="88">
        <v>7123920</v>
      </c>
      <c r="S26" s="136" t="e">
        <f t="shared" si="11"/>
        <v>#REF!</v>
      </c>
      <c r="T26" s="89" t="str">
        <f t="shared" si="4"/>
        <v>-</v>
      </c>
      <c r="U26" s="20" t="e">
        <f>SUMIFS(#REF!,#REF!,"*" &amp; C26 &amp;"*",#REF!,"*" &amp; Index!$D$12 &amp; "*",#REF!,"*" &amp; Index!$D$17 &amp; "*")+SUMIFS(#REF!,#REF!,"*" &amp; C26 &amp;"*",#REF!,"*" &amp; Index!$D$18 &amp; "*",#REF!,"*" &amp; Index!$D$17 &amp; "*",#REF!,"*" &amp; Index!$D$20 &amp; "*")</f>
        <v>#REF!</v>
      </c>
      <c r="V26" s="88">
        <v>-10890183</v>
      </c>
      <c r="W26" s="136" t="e">
        <f t="shared" si="12"/>
        <v>#REF!</v>
      </c>
      <c r="X26" s="89" t="str">
        <f t="shared" si="5"/>
        <v>-</v>
      </c>
      <c r="Y26" s="20" t="e">
        <f>SUMIFS(#REF!,#REF!,"*" &amp; C26 &amp; "*",#REF!,"*" &amp; Index!$D$12 &amp; "*")+ SUMIFS(#REF!,#REF!,"*" &amp; C26 &amp; "*",#REF!,"*" &amp; Index!$D$18 &amp; "*",#REF!,"*" &amp; Index!$D$20 &amp; "*")</f>
        <v>#REF!</v>
      </c>
      <c r="Z26" s="88">
        <v>83291196</v>
      </c>
      <c r="AA26" s="136" t="e">
        <f t="shared" si="13"/>
        <v>#REF!</v>
      </c>
      <c r="AB26" s="89" t="str">
        <f t="shared" si="6"/>
        <v>-</v>
      </c>
    </row>
    <row r="27" spans="1:28" ht="14.45" hidden="1" customHeight="1" x14ac:dyDescent="0.25">
      <c r="A27" s="132">
        <f t="shared" si="7"/>
        <v>8</v>
      </c>
      <c r="B27" s="218"/>
      <c r="C27" s="16" t="s">
        <v>1005</v>
      </c>
      <c r="D27" s="17"/>
      <c r="E27" s="20" t="e">
        <f>SUMIFS(#REF!,#REF!,"*" &amp; C27 &amp; "*",#REF!,"*" &amp; Index!$D$12 &amp; "*",#REF!,"*" &amp; Index!$D$16 &amp; "*")+SUMIFS(#REF!,#REF!,"*" &amp; C27 &amp; "*",#REF!,"*" &amp; Index!$D$18 &amp; "*",#REF!,"*" &amp; Index!$D$20 &amp; "*")</f>
        <v>#REF!</v>
      </c>
      <c r="F27" s="88">
        <v>54384318</v>
      </c>
      <c r="G27" s="136" t="e">
        <f t="shared" si="8"/>
        <v>#REF!</v>
      </c>
      <c r="H27" s="89" t="str">
        <f t="shared" si="0"/>
        <v>-</v>
      </c>
      <c r="I27" s="20" t="e">
        <f t="shared" si="1"/>
        <v>#REF!</v>
      </c>
      <c r="J27" s="61">
        <v>36970853</v>
      </c>
      <c r="K27" s="136" t="e">
        <f t="shared" si="9"/>
        <v>#REF!</v>
      </c>
      <c r="L27" s="89" t="str">
        <f t="shared" si="2"/>
        <v>-</v>
      </c>
      <c r="M27" s="20" t="e">
        <f>SUMIFS(#REF!,#REF!,"*" &amp; $C27 &amp; "*",#REF!,"*" &amp; Index!$D$12 &amp; "*",#REF!,"*" &amp; Index!$D$23 &amp; "*",#REF!,"*" &amp; Index!$D$16 &amp; "*") + SUMIFS(#REF!,#REF!,"*" &amp; $C27 &amp; "*",#REF!,"*" &amp; Index!$D$18 &amp; "*",#REF!,"*" &amp; Index!$D$23 &amp; "*",#REF!,"*" &amp; Index!$D$16 &amp; "*",#REF!,"*" &amp; Index!$D$20 &amp; "*")</f>
        <v>#REF!</v>
      </c>
      <c r="N27" s="88">
        <v>10416012</v>
      </c>
      <c r="O27" s="136" t="e">
        <f t="shared" si="10"/>
        <v>#REF!</v>
      </c>
      <c r="P27" s="89" t="str">
        <f t="shared" si="3"/>
        <v>-</v>
      </c>
      <c r="Q27" s="20" t="e">
        <f>SUMIFS(#REF!,#REF!,"*" &amp; $C27 &amp; "*",#REF!,"*" &amp; Index!$D$12 &amp; "*",#REF!,"*" &amp; Index!$D$24 &amp; "*",#REF!,"*" &amp; Index!$D$16 &amp; "*") + SUMIFS(#REF!,#REF!,"*" &amp; $C27 &amp; "*",#REF!,"*" &amp; Index!$D$18 &amp; "*",#REF!,"*" &amp; Index!$D$24 &amp; "*",#REF!,"*" &amp; Index!$D$16 &amp; "*",#REF!,"*" &amp; Index!$D$20 &amp; "*")</f>
        <v>#REF!</v>
      </c>
      <c r="R27" s="88">
        <v>6997453</v>
      </c>
      <c r="S27" s="136" t="e">
        <f t="shared" si="11"/>
        <v>#REF!</v>
      </c>
      <c r="T27" s="89" t="str">
        <f t="shared" si="4"/>
        <v>-</v>
      </c>
      <c r="U27" s="20" t="e">
        <f>SUMIFS(#REF!,#REF!,"*" &amp; C27 &amp;"*",#REF!,"*" &amp; Index!$D$12 &amp; "*",#REF!,"*" &amp; Index!$D$17 &amp; "*")+SUMIFS(#REF!,#REF!,"*" &amp; C27 &amp;"*",#REF!,"*" &amp; Index!$D$18 &amp; "*",#REF!,"*" &amp; Index!$D$17 &amp; "*",#REF!,"*" &amp; Index!$D$20 &amp; "*")</f>
        <v>#REF!</v>
      </c>
      <c r="V27" s="88">
        <v>-7653435</v>
      </c>
      <c r="W27" s="136" t="e">
        <f t="shared" si="12"/>
        <v>#REF!</v>
      </c>
      <c r="X27" s="89" t="str">
        <f t="shared" si="5"/>
        <v>-</v>
      </c>
      <c r="Y27" s="20" t="e">
        <f>SUMIFS(#REF!,#REF!,"*" &amp; C27 &amp; "*",#REF!,"*" &amp; Index!$D$12 &amp; "*")+ SUMIFS(#REF!,#REF!,"*" &amp; C27 &amp; "*",#REF!,"*" &amp; Index!$D$18 &amp; "*",#REF!,"*" &amp; Index!$D$20 &amp; "*")</f>
        <v>#REF!</v>
      </c>
      <c r="Z27" s="88">
        <v>46730883</v>
      </c>
      <c r="AA27" s="136" t="e">
        <f t="shared" si="13"/>
        <v>#REF!</v>
      </c>
      <c r="AB27" s="89" t="str">
        <f t="shared" si="6"/>
        <v>-</v>
      </c>
    </row>
    <row r="28" spans="1:28" ht="14.45" hidden="1" customHeight="1" x14ac:dyDescent="0.25">
      <c r="A28" s="132">
        <f t="shared" si="7"/>
        <v>8</v>
      </c>
      <c r="B28" s="218"/>
      <c r="C28" s="16" t="s">
        <v>1006</v>
      </c>
      <c r="D28" s="17"/>
      <c r="E28" s="20" t="e">
        <f>SUMIFS(#REF!,#REF!,"*" &amp; C28 &amp; "*",#REF!,"*" &amp; Index!$D$12 &amp; "*",#REF!,"*" &amp; Index!$D$16 &amp; "*")+SUMIFS(#REF!,#REF!,"*" &amp; C28 &amp; "*",#REF!,"*" &amp; Index!$D$18 &amp; "*",#REF!,"*" &amp; Index!$D$20 &amp; "*")</f>
        <v>#REF!</v>
      </c>
      <c r="F28" s="88">
        <v>115006402</v>
      </c>
      <c r="G28" s="136" t="e">
        <f t="shared" si="8"/>
        <v>#REF!</v>
      </c>
      <c r="H28" s="89" t="str">
        <f t="shared" si="0"/>
        <v>-</v>
      </c>
      <c r="I28" s="20" t="e">
        <f t="shared" si="1"/>
        <v>#REF!</v>
      </c>
      <c r="J28" s="61">
        <v>99244647</v>
      </c>
      <c r="K28" s="136" t="e">
        <f t="shared" si="9"/>
        <v>#REF!</v>
      </c>
      <c r="L28" s="89" t="str">
        <f t="shared" si="2"/>
        <v>-</v>
      </c>
      <c r="M28" s="20" t="e">
        <f>SUMIFS(#REF!,#REF!,"*" &amp; $C28 &amp; "*",#REF!,"*" &amp; Index!$D$12 &amp; "*",#REF!,"*" &amp; Index!$D$23 &amp; "*",#REF!,"*" &amp; Index!$D$16 &amp; "*") + SUMIFS(#REF!,#REF!,"*" &amp; $C28 &amp; "*",#REF!,"*" &amp; Index!$D$18 &amp; "*",#REF!,"*" &amp; Index!$D$23 &amp; "*",#REF!,"*" &amp; Index!$D$16 &amp; "*",#REF!,"*" &amp; Index!$D$20 &amp; "*")</f>
        <v>#REF!</v>
      </c>
      <c r="N28" s="88">
        <v>11664424</v>
      </c>
      <c r="O28" s="136" t="e">
        <f t="shared" si="10"/>
        <v>#REF!</v>
      </c>
      <c r="P28" s="89" t="str">
        <f t="shared" si="3"/>
        <v>-</v>
      </c>
      <c r="Q28" s="20" t="e">
        <f>SUMIFS(#REF!,#REF!,"*" &amp; $C28 &amp; "*",#REF!,"*" &amp; Index!$D$12 &amp; "*",#REF!,"*" &amp; Index!$D$24 &amp; "*",#REF!,"*" &amp; Index!$D$16 &amp; "*") + SUMIFS(#REF!,#REF!,"*" &amp; $C28 &amp; "*",#REF!,"*" &amp; Index!$D$18 &amp; "*",#REF!,"*" &amp; Index!$D$24 &amp; "*",#REF!,"*" &amp; Index!$D$16 &amp; "*",#REF!,"*" &amp; Index!$D$20 &amp; "*")</f>
        <v>#REF!</v>
      </c>
      <c r="R28" s="88">
        <v>4097331</v>
      </c>
      <c r="S28" s="136" t="e">
        <f t="shared" si="11"/>
        <v>#REF!</v>
      </c>
      <c r="T28" s="89" t="str">
        <f t="shared" si="4"/>
        <v>-</v>
      </c>
      <c r="U28" s="20" t="e">
        <f>SUMIFS(#REF!,#REF!,"*" &amp; C28 &amp;"*",#REF!,"*" &amp; Index!$D$12 &amp; "*",#REF!,"*" &amp; Index!$D$17 &amp; "*")+SUMIFS(#REF!,#REF!,"*" &amp; C28 &amp;"*",#REF!,"*" &amp; Index!$D$18 &amp; "*",#REF!,"*" &amp; Index!$D$17 &amp; "*",#REF!,"*" &amp; Index!$D$20 &amp; "*")</f>
        <v>#REF!</v>
      </c>
      <c r="V28" s="88">
        <v>-4831396</v>
      </c>
      <c r="W28" s="136" t="e">
        <f t="shared" si="12"/>
        <v>#REF!</v>
      </c>
      <c r="X28" s="89" t="str">
        <f t="shared" si="5"/>
        <v>-</v>
      </c>
      <c r="Y28" s="20" t="e">
        <f>SUMIFS(#REF!,#REF!,"*" &amp; C28 &amp; "*",#REF!,"*" &amp; Index!$D$12 &amp; "*")+ SUMIFS(#REF!,#REF!,"*" &amp; C28 &amp; "*",#REF!,"*" &amp; Index!$D$18 &amp; "*",#REF!,"*" &amp; Index!$D$20 &amp; "*")</f>
        <v>#REF!</v>
      </c>
      <c r="Z28" s="88">
        <v>110175006</v>
      </c>
      <c r="AA28" s="136" t="e">
        <f t="shared" si="13"/>
        <v>#REF!</v>
      </c>
      <c r="AB28" s="89" t="str">
        <f t="shared" si="6"/>
        <v>-</v>
      </c>
    </row>
    <row r="29" spans="1:28" ht="14.45" hidden="1" customHeight="1" x14ac:dyDescent="0.25">
      <c r="A29" s="132">
        <f t="shared" si="7"/>
        <v>8</v>
      </c>
      <c r="B29" s="218"/>
      <c r="C29" s="16" t="s">
        <v>1007</v>
      </c>
      <c r="D29" s="17"/>
      <c r="E29" s="20" t="e">
        <f>SUMIFS(#REF!,#REF!,"*" &amp; C29 &amp; "*",#REF!,"*" &amp; Index!$D$12 &amp; "*",#REF!,"*" &amp; Index!$D$16 &amp; "*")+SUMIFS(#REF!,#REF!,"*" &amp; C29 &amp; "*",#REF!,"*" &amp; Index!$D$18 &amp; "*",#REF!,"*" &amp; Index!$D$20 &amp; "*")</f>
        <v>#REF!</v>
      </c>
      <c r="F29" s="88">
        <v>142798851</v>
      </c>
      <c r="G29" s="136" t="e">
        <f t="shared" si="8"/>
        <v>#REF!</v>
      </c>
      <c r="H29" s="89" t="str">
        <f t="shared" si="0"/>
        <v>-</v>
      </c>
      <c r="I29" s="20" t="e">
        <f t="shared" si="1"/>
        <v>#REF!</v>
      </c>
      <c r="J29" s="61">
        <v>141360987</v>
      </c>
      <c r="K29" s="136" t="e">
        <f t="shared" si="9"/>
        <v>#REF!</v>
      </c>
      <c r="L29" s="89" t="str">
        <f t="shared" si="2"/>
        <v>-</v>
      </c>
      <c r="M29" s="20" t="e">
        <f>SUMIFS(#REF!,#REF!,"*" &amp; $C29 &amp; "*",#REF!,"*" &amp; Index!$D$12 &amp; "*",#REF!,"*" &amp; Index!$D$23 &amp; "*",#REF!,"*" &amp; Index!$D$16 &amp; "*") + SUMIFS(#REF!,#REF!,"*" &amp; $C29 &amp; "*",#REF!,"*" &amp; Index!$D$18 &amp; "*",#REF!,"*" &amp; Index!$D$23 &amp; "*",#REF!,"*" &amp; Index!$D$16 &amp; "*",#REF!,"*" &amp; Index!$D$20 &amp; "*")</f>
        <v>#REF!</v>
      </c>
      <c r="N29" s="88">
        <v>1370318</v>
      </c>
      <c r="O29" s="136" t="e">
        <f t="shared" si="10"/>
        <v>#REF!</v>
      </c>
      <c r="P29" s="89" t="str">
        <f t="shared" si="3"/>
        <v>-</v>
      </c>
      <c r="Q29" s="20" t="e">
        <f>SUMIFS(#REF!,#REF!,"*" &amp; $C29 &amp; "*",#REF!,"*" &amp; Index!$D$12 &amp; "*",#REF!,"*" &amp; Index!$D$24 &amp; "*",#REF!,"*" &amp; Index!$D$16 &amp; "*") + SUMIFS(#REF!,#REF!,"*" &amp; $C29 &amp; "*",#REF!,"*" &amp; Index!$D$18 &amp; "*",#REF!,"*" &amp; Index!$D$24 &amp; "*",#REF!,"*" &amp; Index!$D$16 &amp; "*",#REF!,"*" &amp; Index!$D$20 &amp; "*")</f>
        <v>#REF!</v>
      </c>
      <c r="R29" s="88">
        <v>67546</v>
      </c>
      <c r="S29" s="136" t="e">
        <f t="shared" si="11"/>
        <v>#REF!</v>
      </c>
      <c r="T29" s="89" t="str">
        <f t="shared" si="4"/>
        <v>-</v>
      </c>
      <c r="U29" s="20" t="e">
        <f>SUMIFS(#REF!,#REF!,"*" &amp; C29 &amp;"*",#REF!,"*" &amp; Index!$D$12 &amp; "*",#REF!,"*" &amp; Index!$D$17 &amp; "*")+SUMIFS(#REF!,#REF!,"*" &amp; C29 &amp;"*",#REF!,"*" &amp; Index!$D$18 &amp; "*",#REF!,"*" &amp; Index!$D$17 &amp; "*",#REF!,"*" &amp; Index!$D$20 &amp; "*")</f>
        <v>#REF!</v>
      </c>
      <c r="V29" s="88">
        <v>-199270</v>
      </c>
      <c r="W29" s="136" t="e">
        <f t="shared" si="12"/>
        <v>#REF!</v>
      </c>
      <c r="X29" s="89" t="str">
        <f t="shared" si="5"/>
        <v>-</v>
      </c>
      <c r="Y29" s="20" t="e">
        <f>SUMIFS(#REF!,#REF!,"*" &amp; C29 &amp; "*",#REF!,"*" &amp; Index!$D$12 &amp; "*")+ SUMIFS(#REF!,#REF!,"*" &amp; C29 &amp; "*",#REF!,"*" &amp; Index!$D$18 &amp; "*",#REF!,"*" &amp; Index!$D$20 &amp; "*")</f>
        <v>#REF!</v>
      </c>
      <c r="Z29" s="88">
        <v>142599581</v>
      </c>
      <c r="AA29" s="136" t="e">
        <f t="shared" si="13"/>
        <v>#REF!</v>
      </c>
      <c r="AB29" s="89" t="str">
        <f t="shared" si="6"/>
        <v>-</v>
      </c>
    </row>
    <row r="30" spans="1:28" ht="14.45" hidden="1" customHeight="1" x14ac:dyDescent="0.25">
      <c r="A30" s="132">
        <f t="shared" si="7"/>
        <v>8</v>
      </c>
      <c r="B30" s="218"/>
      <c r="C30" s="16" t="s">
        <v>1008</v>
      </c>
      <c r="D30" s="17"/>
      <c r="E30" s="20" t="e">
        <f>SUMIFS(#REF!,#REF!,"*" &amp; C30 &amp; "*",#REF!,"*" &amp; Index!$D$12 &amp; "*",#REF!,"*" &amp; Index!$D$16 &amp; "*")+SUMIFS(#REF!,#REF!,"*" &amp; C30 &amp; "*",#REF!,"*" &amp; Index!$D$18 &amp; "*",#REF!,"*" &amp; Index!$D$20 &amp; "*")</f>
        <v>#REF!</v>
      </c>
      <c r="F30" s="88">
        <v>30975685</v>
      </c>
      <c r="G30" s="136" t="e">
        <f t="shared" si="8"/>
        <v>#REF!</v>
      </c>
      <c r="H30" s="89" t="str">
        <f t="shared" si="0"/>
        <v>-</v>
      </c>
      <c r="I30" s="20" t="e">
        <f t="shared" si="1"/>
        <v>#REF!</v>
      </c>
      <c r="J30" s="61">
        <v>22665833</v>
      </c>
      <c r="K30" s="136" t="e">
        <f t="shared" si="9"/>
        <v>#REF!</v>
      </c>
      <c r="L30" s="89" t="str">
        <f t="shared" si="2"/>
        <v>-</v>
      </c>
      <c r="M30" s="20" t="e">
        <f>SUMIFS(#REF!,#REF!,"*" &amp; $C30 &amp; "*",#REF!,"*" &amp; Index!$D$12 &amp; "*",#REF!,"*" &amp; Index!$D$23 &amp; "*",#REF!,"*" &amp; Index!$D$16 &amp; "*") + SUMIFS(#REF!,#REF!,"*" &amp; $C30 &amp; "*",#REF!,"*" &amp; Index!$D$18 &amp; "*",#REF!,"*" &amp; Index!$D$23 &amp; "*",#REF!,"*" &amp; Index!$D$16 &amp; "*",#REF!,"*" &amp; Index!$D$20 &amp; "*")</f>
        <v>#REF!</v>
      </c>
      <c r="N30" s="88">
        <v>5853159</v>
      </c>
      <c r="O30" s="136" t="e">
        <f t="shared" si="10"/>
        <v>#REF!</v>
      </c>
      <c r="P30" s="89" t="str">
        <f t="shared" si="3"/>
        <v>-</v>
      </c>
      <c r="Q30" s="20" t="e">
        <f>SUMIFS(#REF!,#REF!,"*" &amp; $C30 &amp; "*",#REF!,"*" &amp; Index!$D$12 &amp; "*",#REF!,"*" &amp; Index!$D$24 &amp; "*",#REF!,"*" &amp; Index!$D$16 &amp; "*") + SUMIFS(#REF!,#REF!,"*" &amp; $C30 &amp; "*",#REF!,"*" &amp; Index!$D$18 &amp; "*",#REF!,"*" &amp; Index!$D$24 &amp; "*",#REF!,"*" &amp; Index!$D$16 &amp; "*",#REF!,"*" &amp; Index!$D$20 &amp; "*")</f>
        <v>#REF!</v>
      </c>
      <c r="R30" s="88">
        <v>2456693</v>
      </c>
      <c r="S30" s="136" t="e">
        <f t="shared" si="11"/>
        <v>#REF!</v>
      </c>
      <c r="T30" s="89" t="str">
        <f t="shared" si="4"/>
        <v>-</v>
      </c>
      <c r="U30" s="20" t="e">
        <f>SUMIFS(#REF!,#REF!,"*" &amp; C30 &amp;"*",#REF!,"*" &amp; Index!$D$12 &amp; "*",#REF!,"*" &amp; Index!$D$17 &amp; "*")+SUMIFS(#REF!,#REF!,"*" &amp; C30 &amp;"*",#REF!,"*" &amp; Index!$D$18 &amp; "*",#REF!,"*" &amp; Index!$D$17 &amp; "*",#REF!,"*" &amp; Index!$D$20 &amp; "*")</f>
        <v>#REF!</v>
      </c>
      <c r="V30" s="88">
        <v>-2751949</v>
      </c>
      <c r="W30" s="136" t="e">
        <f t="shared" si="12"/>
        <v>#REF!</v>
      </c>
      <c r="X30" s="89" t="str">
        <f t="shared" si="5"/>
        <v>-</v>
      </c>
      <c r="Y30" s="20" t="e">
        <f>SUMIFS(#REF!,#REF!,"*" &amp; C30 &amp; "*",#REF!,"*" &amp; Index!$D$12 &amp; "*")+ SUMIFS(#REF!,#REF!,"*" &amp; C30 &amp; "*",#REF!,"*" &amp; Index!$D$18 &amp; "*",#REF!,"*" &amp; Index!$D$20 &amp; "*")</f>
        <v>#REF!</v>
      </c>
      <c r="Z30" s="88">
        <v>28223736</v>
      </c>
      <c r="AA30" s="136" t="e">
        <f t="shared" si="13"/>
        <v>#REF!</v>
      </c>
      <c r="AB30" s="89" t="str">
        <f t="shared" si="6"/>
        <v>-</v>
      </c>
    </row>
    <row r="31" spans="1:28" ht="14.45" hidden="1" customHeight="1" x14ac:dyDescent="0.25">
      <c r="A31" s="132">
        <f t="shared" si="7"/>
        <v>8</v>
      </c>
      <c r="B31" s="218"/>
      <c r="C31" s="16" t="s">
        <v>1009</v>
      </c>
      <c r="D31" s="17"/>
      <c r="E31" s="20" t="e">
        <f>SUMIFS(#REF!,#REF!,"*" &amp; C31 &amp; "*",#REF!,"*" &amp; Index!$D$12 &amp; "*",#REF!,"*" &amp; Index!$D$16 &amp; "*")+SUMIFS(#REF!,#REF!,"*" &amp; C31 &amp; "*",#REF!,"*" &amp; Index!$D$18 &amp; "*",#REF!,"*" &amp; Index!$D$20 &amp; "*")</f>
        <v>#REF!</v>
      </c>
      <c r="F31" s="88">
        <v>195382257</v>
      </c>
      <c r="G31" s="136" t="e">
        <f t="shared" si="8"/>
        <v>#REF!</v>
      </c>
      <c r="H31" s="89" t="str">
        <f t="shared" si="0"/>
        <v>-</v>
      </c>
      <c r="I31" s="20" t="e">
        <f t="shared" si="1"/>
        <v>#REF!</v>
      </c>
      <c r="J31" s="61">
        <v>195177406</v>
      </c>
      <c r="K31" s="136" t="e">
        <f t="shared" si="9"/>
        <v>#REF!</v>
      </c>
      <c r="L31" s="89" t="str">
        <f t="shared" si="2"/>
        <v>-</v>
      </c>
      <c r="M31" s="20" t="e">
        <f>SUMIFS(#REF!,#REF!,"*" &amp; $C31 &amp; "*",#REF!,"*" &amp; Index!$D$12 &amp; "*",#REF!,"*" &amp; Index!$D$23 &amp; "*",#REF!,"*" &amp; Index!$D$16 &amp; "*") + SUMIFS(#REF!,#REF!,"*" &amp; $C31 &amp; "*",#REF!,"*" &amp; Index!$D$18 &amp; "*",#REF!,"*" &amp; Index!$D$23 &amp; "*",#REF!,"*" &amp; Index!$D$16 &amp; "*",#REF!,"*" &amp; Index!$D$20 &amp; "*")</f>
        <v>#REF!</v>
      </c>
      <c r="N31" s="88">
        <v>204162</v>
      </c>
      <c r="O31" s="136" t="e">
        <f t="shared" si="10"/>
        <v>#REF!</v>
      </c>
      <c r="P31" s="89" t="str">
        <f t="shared" si="3"/>
        <v>-</v>
      </c>
      <c r="Q31" s="20" t="e">
        <f>SUMIFS(#REF!,#REF!,"*" &amp; $C31 &amp; "*",#REF!,"*" &amp; Index!$D$12 &amp; "*",#REF!,"*" &amp; Index!$D$24 &amp; "*",#REF!,"*" &amp; Index!$D$16 &amp; "*") + SUMIFS(#REF!,#REF!,"*" &amp; $C31 &amp; "*",#REF!,"*" &amp; Index!$D$18 &amp; "*",#REF!,"*" &amp; Index!$D$24 &amp; "*",#REF!,"*" &amp; Index!$D$16 &amp; "*",#REF!,"*" &amp; Index!$D$20 &amp; "*")</f>
        <v>#REF!</v>
      </c>
      <c r="R31" s="88">
        <v>689</v>
      </c>
      <c r="S31" s="136" t="e">
        <f t="shared" si="11"/>
        <v>#REF!</v>
      </c>
      <c r="T31" s="89" t="str">
        <f t="shared" si="4"/>
        <v>-</v>
      </c>
      <c r="U31" s="20" t="e">
        <f>SUMIFS(#REF!,#REF!,"*" &amp; C31 &amp;"*",#REF!,"*" &amp; Index!$D$12 &amp; "*",#REF!,"*" &amp; Index!$D$17 &amp; "*")+SUMIFS(#REF!,#REF!,"*" &amp; C31 &amp;"*",#REF!,"*" &amp; Index!$D$18 &amp; "*",#REF!,"*" &amp; Index!$D$17 &amp; "*",#REF!,"*" &amp; Index!$D$20 &amp; "*")</f>
        <v>#REF!</v>
      </c>
      <c r="V31" s="88">
        <v>-72313</v>
      </c>
      <c r="W31" s="136" t="e">
        <f t="shared" si="12"/>
        <v>#REF!</v>
      </c>
      <c r="X31" s="89" t="str">
        <f t="shared" si="5"/>
        <v>-</v>
      </c>
      <c r="Y31" s="20" t="e">
        <f>SUMIFS(#REF!,#REF!,"*" &amp; C31 &amp; "*",#REF!,"*" &amp; Index!$D$12 &amp; "*")+ SUMIFS(#REF!,#REF!,"*" &amp; C31 &amp; "*",#REF!,"*" &amp; Index!$D$18 &amp; "*",#REF!,"*" &amp; Index!$D$20 &amp; "*")</f>
        <v>#REF!</v>
      </c>
      <c r="Z31" s="88">
        <v>195309944</v>
      </c>
      <c r="AA31" s="136" t="e">
        <f t="shared" si="13"/>
        <v>#REF!</v>
      </c>
      <c r="AB31" s="89" t="str">
        <f t="shared" si="6"/>
        <v>-</v>
      </c>
    </row>
    <row r="32" spans="1:28" ht="14.45" hidden="1" customHeight="1" x14ac:dyDescent="0.25">
      <c r="A32" s="132">
        <f t="shared" si="7"/>
        <v>8</v>
      </c>
      <c r="B32" s="218"/>
      <c r="C32" s="16" t="s">
        <v>1010</v>
      </c>
      <c r="D32" s="17"/>
      <c r="E32" s="20" t="e">
        <f>SUMIFS(#REF!,#REF!,"*" &amp; C32 &amp; "*",#REF!,"*" &amp; Index!$D$12 &amp; "*",#REF!,"*" &amp; Index!$D$16 &amp; "*")+SUMIFS(#REF!,#REF!,"*" &amp; C32 &amp; "*",#REF!,"*" &amp; Index!$D$18 &amp; "*",#REF!,"*" &amp; Index!$D$20 &amp; "*")</f>
        <v>#REF!</v>
      </c>
      <c r="F32" s="88">
        <v>103118155</v>
      </c>
      <c r="G32" s="136" t="e">
        <f t="shared" si="8"/>
        <v>#REF!</v>
      </c>
      <c r="H32" s="89" t="str">
        <f t="shared" si="0"/>
        <v>-</v>
      </c>
      <c r="I32" s="20" t="e">
        <f t="shared" si="1"/>
        <v>#REF!</v>
      </c>
      <c r="J32" s="61">
        <v>94453407</v>
      </c>
      <c r="K32" s="136" t="e">
        <f t="shared" si="9"/>
        <v>#REF!</v>
      </c>
      <c r="L32" s="89" t="str">
        <f t="shared" si="2"/>
        <v>-</v>
      </c>
      <c r="M32" s="20" t="e">
        <f>SUMIFS(#REF!,#REF!,"*" &amp; $C32 &amp; "*",#REF!,"*" &amp; Index!$D$12 &amp; "*",#REF!,"*" &amp; Index!$D$23 &amp; "*",#REF!,"*" &amp; Index!$D$16 &amp; "*") + SUMIFS(#REF!,#REF!,"*" &amp; $C32 &amp; "*",#REF!,"*" &amp; Index!$D$18 &amp; "*",#REF!,"*" &amp; Index!$D$23 &amp; "*",#REF!,"*" &amp; Index!$D$16 &amp; "*",#REF!,"*" &amp; Index!$D$20 &amp; "*")</f>
        <v>#REF!</v>
      </c>
      <c r="N32" s="88">
        <v>8226832</v>
      </c>
      <c r="O32" s="136" t="e">
        <f t="shared" si="10"/>
        <v>#REF!</v>
      </c>
      <c r="P32" s="89" t="str">
        <f t="shared" si="3"/>
        <v>-</v>
      </c>
      <c r="Q32" s="20" t="e">
        <f>SUMIFS(#REF!,#REF!,"*" &amp; $C32 &amp; "*",#REF!,"*" &amp; Index!$D$12 &amp; "*",#REF!,"*" &amp; Index!$D$24 &amp; "*",#REF!,"*" &amp; Index!$D$16 &amp; "*") + SUMIFS(#REF!,#REF!,"*" &amp; $C32 &amp; "*",#REF!,"*" &amp; Index!$D$18 &amp; "*",#REF!,"*" &amp; Index!$D$24 &amp; "*",#REF!,"*" &amp; Index!$D$16 &amp; "*",#REF!,"*" &amp; Index!$D$20 &amp; "*")</f>
        <v>#REF!</v>
      </c>
      <c r="R32" s="88">
        <v>437916</v>
      </c>
      <c r="S32" s="136" t="e">
        <f t="shared" si="11"/>
        <v>#REF!</v>
      </c>
      <c r="T32" s="89" t="str">
        <f t="shared" si="4"/>
        <v>-</v>
      </c>
      <c r="U32" s="20" t="e">
        <f>SUMIFS(#REF!,#REF!,"*" &amp; C32 &amp;"*",#REF!,"*" &amp; Index!$D$12 &amp; "*",#REF!,"*" &amp; Index!$D$17 &amp; "*")+SUMIFS(#REF!,#REF!,"*" &amp; C32 &amp;"*",#REF!,"*" &amp; Index!$D$18 &amp; "*",#REF!,"*" &amp; Index!$D$17 &amp; "*",#REF!,"*" &amp; Index!$D$20 &amp; "*")</f>
        <v>#REF!</v>
      </c>
      <c r="V32" s="88">
        <v>-1110998</v>
      </c>
      <c r="W32" s="136" t="e">
        <f t="shared" si="12"/>
        <v>#REF!</v>
      </c>
      <c r="X32" s="89" t="str">
        <f t="shared" si="5"/>
        <v>-</v>
      </c>
      <c r="Y32" s="20" t="e">
        <f>SUMIFS(#REF!,#REF!,"*" &amp; C32 &amp; "*",#REF!,"*" &amp; Index!$D$12 &amp; "*")+ SUMIFS(#REF!,#REF!,"*" &amp; C32 &amp; "*",#REF!,"*" &amp; Index!$D$18 &amp; "*",#REF!,"*" &amp; Index!$D$20 &amp; "*")</f>
        <v>#REF!</v>
      </c>
      <c r="Z32" s="88">
        <v>102007157</v>
      </c>
      <c r="AA32" s="136" t="e">
        <f t="shared" si="13"/>
        <v>#REF!</v>
      </c>
      <c r="AB32" s="89" t="str">
        <f t="shared" si="6"/>
        <v>-</v>
      </c>
    </row>
    <row r="33" spans="1:28" ht="14.45" hidden="1" customHeight="1" x14ac:dyDescent="0.25">
      <c r="A33" s="132">
        <f t="shared" si="7"/>
        <v>8</v>
      </c>
      <c r="B33" s="218"/>
      <c r="C33" s="16" t="s">
        <v>1011</v>
      </c>
      <c r="D33" s="17"/>
      <c r="E33" s="20" t="e">
        <f>SUMIFS(#REF!,#REF!,"*" &amp; C33 &amp; "*",#REF!,"*" &amp; Index!$D$12 &amp; "*",#REF!,"*" &amp; Index!$D$16 &amp; "*")+SUMIFS(#REF!,#REF!,"*" &amp; C33 &amp; "*",#REF!,"*" &amp; Index!$D$18 &amp; "*",#REF!,"*" &amp; Index!$D$20 &amp; "*")</f>
        <v>#REF!</v>
      </c>
      <c r="F33" s="88">
        <v>69749970</v>
      </c>
      <c r="G33" s="136" t="e">
        <f t="shared" si="8"/>
        <v>#REF!</v>
      </c>
      <c r="H33" s="89" t="str">
        <f t="shared" si="0"/>
        <v>-</v>
      </c>
      <c r="I33" s="20" t="e">
        <f t="shared" si="1"/>
        <v>#REF!</v>
      </c>
      <c r="J33" s="61">
        <v>66965171</v>
      </c>
      <c r="K33" s="136" t="e">
        <f t="shared" si="9"/>
        <v>#REF!</v>
      </c>
      <c r="L33" s="89" t="str">
        <f t="shared" si="2"/>
        <v>-</v>
      </c>
      <c r="M33" s="20" t="e">
        <f>SUMIFS(#REF!,#REF!,"*" &amp; $C33 &amp; "*",#REF!,"*" &amp; Index!$D$12 &amp; "*",#REF!,"*" &amp; Index!$D$23 &amp; "*",#REF!,"*" &amp; Index!$D$16 &amp; "*") + SUMIFS(#REF!,#REF!,"*" &amp; $C33 &amp; "*",#REF!,"*" &amp; Index!$D$18 &amp; "*",#REF!,"*" &amp; Index!$D$23 &amp; "*",#REF!,"*" &amp; Index!$D$16 &amp; "*",#REF!,"*" &amp; Index!$D$20 &amp; "*")</f>
        <v>#REF!</v>
      </c>
      <c r="N33" s="88">
        <v>2784786</v>
      </c>
      <c r="O33" s="136" t="e">
        <f t="shared" si="10"/>
        <v>#REF!</v>
      </c>
      <c r="P33" s="89" t="str">
        <f t="shared" si="3"/>
        <v>-</v>
      </c>
      <c r="Q33" s="20" t="e">
        <f>SUMIFS(#REF!,#REF!,"*" &amp; $C33 &amp; "*",#REF!,"*" &amp; Index!$D$12 &amp; "*",#REF!,"*" &amp; Index!$D$24 &amp; "*",#REF!,"*" &amp; Index!$D$16 &amp; "*") + SUMIFS(#REF!,#REF!,"*" &amp; $C33 &amp; "*",#REF!,"*" &amp; Index!$D$18 &amp; "*",#REF!,"*" &amp; Index!$D$24 &amp; "*",#REF!,"*" &amp; Index!$D$16 &amp; "*",#REF!,"*" &amp; Index!$D$20 &amp; "*")</f>
        <v>#REF!</v>
      </c>
      <c r="R33" s="88">
        <v>13</v>
      </c>
      <c r="S33" s="136" t="e">
        <f t="shared" si="11"/>
        <v>#REF!</v>
      </c>
      <c r="T33" s="89" t="str">
        <f t="shared" si="4"/>
        <v>-</v>
      </c>
      <c r="U33" s="20" t="e">
        <f>SUMIFS(#REF!,#REF!,"*" &amp; C33 &amp;"*",#REF!,"*" &amp; Index!$D$12 &amp; "*",#REF!,"*" &amp; Index!$D$17 &amp; "*")+SUMIFS(#REF!,#REF!,"*" &amp; C33 &amp;"*",#REF!,"*" &amp; Index!$D$18 &amp; "*",#REF!,"*" &amp; Index!$D$17 &amp; "*",#REF!,"*" &amp; Index!$D$20 &amp; "*")</f>
        <v>#REF!</v>
      </c>
      <c r="V33" s="88">
        <v>-360730</v>
      </c>
      <c r="W33" s="136" t="e">
        <f t="shared" si="12"/>
        <v>#REF!</v>
      </c>
      <c r="X33" s="89" t="str">
        <f t="shared" si="5"/>
        <v>-</v>
      </c>
      <c r="Y33" s="20" t="e">
        <f>SUMIFS(#REF!,#REF!,"*" &amp; C33 &amp; "*",#REF!,"*" &amp; Index!$D$12 &amp; "*")+ SUMIFS(#REF!,#REF!,"*" &amp; C33 &amp; "*",#REF!,"*" &amp; Index!$D$18 &amp; "*",#REF!,"*" &amp; Index!$D$20 &amp; "*")</f>
        <v>#REF!</v>
      </c>
      <c r="Z33" s="88">
        <v>69389240</v>
      </c>
      <c r="AA33" s="136" t="e">
        <f t="shared" si="13"/>
        <v>#REF!</v>
      </c>
      <c r="AB33" s="89" t="str">
        <f t="shared" si="6"/>
        <v>-</v>
      </c>
    </row>
    <row r="34" spans="1:28" ht="14.45" hidden="1" customHeight="1" x14ac:dyDescent="0.25">
      <c r="A34" s="132">
        <f t="shared" si="7"/>
        <v>8</v>
      </c>
      <c r="B34" s="218"/>
      <c r="C34" s="16" t="s">
        <v>1012</v>
      </c>
      <c r="D34" s="17"/>
      <c r="E34" s="20" t="e">
        <f>SUMIFS(#REF!,#REF!,"*" &amp; C34 &amp; "*",#REF!,"*" &amp; Index!$D$12 &amp; "*",#REF!,"*" &amp; Index!$D$16 &amp; "*")+SUMIFS(#REF!,#REF!,"*" &amp; C34 &amp; "*",#REF!,"*" &amp; Index!$D$18 &amp; "*",#REF!,"*" &amp; Index!$D$20 &amp; "*")</f>
        <v>#REF!</v>
      </c>
      <c r="F34" s="88">
        <v>120162296</v>
      </c>
      <c r="G34" s="136" t="e">
        <f t="shared" si="8"/>
        <v>#REF!</v>
      </c>
      <c r="H34" s="89" t="str">
        <f t="shared" si="0"/>
        <v>-</v>
      </c>
      <c r="I34" s="20" t="e">
        <f t="shared" si="1"/>
        <v>#REF!</v>
      </c>
      <c r="J34" s="61">
        <v>111298737</v>
      </c>
      <c r="K34" s="136" t="e">
        <f t="shared" si="9"/>
        <v>#REF!</v>
      </c>
      <c r="L34" s="89" t="str">
        <f t="shared" si="2"/>
        <v>-</v>
      </c>
      <c r="M34" s="20" t="e">
        <f>SUMIFS(#REF!,#REF!,"*" &amp; $C34 &amp; "*",#REF!,"*" &amp; Index!$D$12 &amp; "*",#REF!,"*" &amp; Index!$D$23 &amp; "*",#REF!,"*" &amp; Index!$D$16 &amp; "*") + SUMIFS(#REF!,#REF!,"*" &amp; $C34 &amp; "*",#REF!,"*" &amp; Index!$D$18 &amp; "*",#REF!,"*" &amp; Index!$D$23 &amp; "*",#REF!,"*" &amp; Index!$D$16 &amp; "*",#REF!,"*" &amp; Index!$D$20 &amp; "*")</f>
        <v>#REF!</v>
      </c>
      <c r="N34" s="88">
        <v>7317665</v>
      </c>
      <c r="O34" s="136" t="e">
        <f t="shared" si="10"/>
        <v>#REF!</v>
      </c>
      <c r="P34" s="89" t="str">
        <f t="shared" si="3"/>
        <v>-</v>
      </c>
      <c r="Q34" s="20" t="e">
        <f>SUMIFS(#REF!,#REF!,"*" &amp; $C34 &amp; "*",#REF!,"*" &amp; Index!$D$12 &amp; "*",#REF!,"*" &amp; Index!$D$24 &amp; "*",#REF!,"*" &amp; Index!$D$16 &amp; "*") + SUMIFS(#REF!,#REF!,"*" &amp; $C34 &amp; "*",#REF!,"*" &amp; Index!$D$18 &amp; "*",#REF!,"*" &amp; Index!$D$24 &amp; "*",#REF!,"*" &amp; Index!$D$16 &amp; "*",#REF!,"*" &amp; Index!$D$20 &amp; "*")</f>
        <v>#REF!</v>
      </c>
      <c r="R34" s="88">
        <v>1545894</v>
      </c>
      <c r="S34" s="136" t="e">
        <f t="shared" si="11"/>
        <v>#REF!</v>
      </c>
      <c r="T34" s="89" t="str">
        <f t="shared" si="4"/>
        <v>-</v>
      </c>
      <c r="U34" s="20" t="e">
        <f>SUMIFS(#REF!,#REF!,"*" &amp; C34 &amp;"*",#REF!,"*" &amp; Index!$D$12 &amp; "*",#REF!,"*" &amp; Index!$D$17 &amp; "*")+SUMIFS(#REF!,#REF!,"*" &amp; C34 &amp;"*",#REF!,"*" &amp; Index!$D$18 &amp; "*",#REF!,"*" &amp; Index!$D$17 &amp; "*",#REF!,"*" &amp; Index!$D$20 &amp; "*")</f>
        <v>#REF!</v>
      </c>
      <c r="V34" s="88">
        <v>-2010925</v>
      </c>
      <c r="W34" s="136" t="e">
        <f t="shared" si="12"/>
        <v>#REF!</v>
      </c>
      <c r="X34" s="89" t="str">
        <f t="shared" si="5"/>
        <v>-</v>
      </c>
      <c r="Y34" s="20" t="e">
        <f>SUMIFS(#REF!,#REF!,"*" &amp; C34 &amp; "*",#REF!,"*" &amp; Index!$D$12 &amp; "*")+ SUMIFS(#REF!,#REF!,"*" &amp; C34 &amp; "*",#REF!,"*" &amp; Index!$D$18 &amp; "*",#REF!,"*" &amp; Index!$D$20 &amp; "*")</f>
        <v>#REF!</v>
      </c>
      <c r="Z34" s="88">
        <v>118151371</v>
      </c>
      <c r="AA34" s="136" t="e">
        <f t="shared" si="13"/>
        <v>#REF!</v>
      </c>
      <c r="AB34" s="89" t="str">
        <f t="shared" si="6"/>
        <v>-</v>
      </c>
    </row>
    <row r="35" spans="1:28" ht="14.45" hidden="1" customHeight="1" x14ac:dyDescent="0.25">
      <c r="A35" s="132">
        <f t="shared" si="7"/>
        <v>8</v>
      </c>
      <c r="B35" s="218"/>
      <c r="C35" s="16" t="s">
        <v>1013</v>
      </c>
      <c r="D35" s="17"/>
      <c r="E35" s="20" t="e">
        <f>SUMIFS(#REF!,#REF!,"*" &amp; C35 &amp; "*",#REF!,"*" &amp; Index!$D$12 &amp; "*",#REF!,"*" &amp; Index!$D$16 &amp; "*")+SUMIFS(#REF!,#REF!,"*" &amp; C35 &amp; "*",#REF!,"*" &amp; Index!$D$18 &amp; "*",#REF!,"*" &amp; Index!$D$20 &amp; "*")</f>
        <v>#REF!</v>
      </c>
      <c r="F35" s="88">
        <v>241497322</v>
      </c>
      <c r="G35" s="136" t="e">
        <f t="shared" si="8"/>
        <v>#REF!</v>
      </c>
      <c r="H35" s="89" t="str">
        <f t="shared" si="0"/>
        <v>-</v>
      </c>
      <c r="I35" s="20" t="e">
        <f t="shared" si="1"/>
        <v>#REF!</v>
      </c>
      <c r="J35" s="61">
        <v>217512453</v>
      </c>
      <c r="K35" s="136" t="e">
        <f t="shared" si="9"/>
        <v>#REF!</v>
      </c>
      <c r="L35" s="89" t="str">
        <f t="shared" si="2"/>
        <v>-</v>
      </c>
      <c r="M35" s="20" t="e">
        <f>SUMIFS(#REF!,#REF!,"*" &amp; $C35 &amp; "*",#REF!,"*" &amp; Index!$D$12 &amp; "*",#REF!,"*" &amp; Index!$D$23 &amp; "*",#REF!,"*" &amp; Index!$D$16 &amp; "*") + SUMIFS(#REF!,#REF!,"*" &amp; $C35 &amp; "*",#REF!,"*" &amp; Index!$D$18 &amp; "*",#REF!,"*" &amp; Index!$D$23 &amp; "*",#REF!,"*" &amp; Index!$D$16 &amp; "*",#REF!,"*" &amp; Index!$D$20 &amp; "*")</f>
        <v>#REF!</v>
      </c>
      <c r="N35" s="88">
        <v>13189956</v>
      </c>
      <c r="O35" s="136" t="e">
        <f t="shared" si="10"/>
        <v>#REF!</v>
      </c>
      <c r="P35" s="89" t="str">
        <f t="shared" si="3"/>
        <v>-</v>
      </c>
      <c r="Q35" s="20" t="e">
        <f>SUMIFS(#REF!,#REF!,"*" &amp; $C35 &amp; "*",#REF!,"*" &amp; Index!$D$12 &amp; "*",#REF!,"*" &amp; Index!$D$24 &amp; "*",#REF!,"*" &amp; Index!$D$16 &amp; "*") + SUMIFS(#REF!,#REF!,"*" &amp; $C35 &amp; "*",#REF!,"*" &amp; Index!$D$18 &amp; "*",#REF!,"*" &amp; Index!$D$24 &amp; "*",#REF!,"*" &amp; Index!$D$16 &amp; "*",#REF!,"*" &amp; Index!$D$20 &amp; "*")</f>
        <v>#REF!</v>
      </c>
      <c r="R35" s="88">
        <v>10794913</v>
      </c>
      <c r="S35" s="136" t="e">
        <f t="shared" si="11"/>
        <v>#REF!</v>
      </c>
      <c r="T35" s="89" t="str">
        <f t="shared" si="4"/>
        <v>-</v>
      </c>
      <c r="U35" s="20" t="e">
        <f>SUMIFS(#REF!,#REF!,"*" &amp; C35 &amp;"*",#REF!,"*" &amp; Index!$D$12 &amp; "*",#REF!,"*" &amp; Index!$D$17 &amp; "*")+SUMIFS(#REF!,#REF!,"*" &amp; C35 &amp;"*",#REF!,"*" &amp; Index!$D$18 &amp; "*",#REF!,"*" &amp; Index!$D$17 &amp; "*",#REF!,"*" &amp; Index!$D$20 &amp; "*")</f>
        <v>#REF!</v>
      </c>
      <c r="V35" s="88">
        <v>-11051927</v>
      </c>
      <c r="W35" s="136" t="e">
        <f t="shared" si="12"/>
        <v>#REF!</v>
      </c>
      <c r="X35" s="89" t="str">
        <f t="shared" si="5"/>
        <v>-</v>
      </c>
      <c r="Y35" s="20" t="e">
        <f>SUMIFS(#REF!,#REF!,"*" &amp; C35 &amp; "*",#REF!,"*" &amp; Index!$D$12 &amp; "*")+ SUMIFS(#REF!,#REF!,"*" &amp; C35 &amp; "*",#REF!,"*" &amp; Index!$D$18 &amp; "*",#REF!,"*" &amp; Index!$D$20 &amp; "*")</f>
        <v>#REF!</v>
      </c>
      <c r="Z35" s="88">
        <v>230445395</v>
      </c>
      <c r="AA35" s="136" t="e">
        <f t="shared" si="13"/>
        <v>#REF!</v>
      </c>
      <c r="AB35" s="89" t="str">
        <f t="shared" si="6"/>
        <v>-</v>
      </c>
    </row>
    <row r="36" spans="1:28" ht="14.45" hidden="1" customHeight="1" x14ac:dyDescent="0.25">
      <c r="A36" s="132">
        <f t="shared" si="7"/>
        <v>8</v>
      </c>
      <c r="B36" s="218"/>
      <c r="C36" s="16" t="s">
        <v>1014</v>
      </c>
      <c r="D36" s="17"/>
      <c r="E36" s="20" t="e">
        <f>SUMIFS(#REF!,#REF!,"*" &amp; C36 &amp; "*",#REF!,"*" &amp; Index!$D$12 &amp; "*",#REF!,"*" &amp; Index!$D$16 &amp; "*")+SUMIFS(#REF!,#REF!,"*" &amp; C36 &amp; "*",#REF!,"*" &amp; Index!$D$18 &amp; "*",#REF!,"*" &amp; Index!$D$20 &amp; "*")</f>
        <v>#REF!</v>
      </c>
      <c r="F36" s="88">
        <v>27835771</v>
      </c>
      <c r="G36" s="136" t="e">
        <f t="shared" si="8"/>
        <v>#REF!</v>
      </c>
      <c r="H36" s="89" t="str">
        <f t="shared" si="0"/>
        <v>-</v>
      </c>
      <c r="I36" s="20" t="e">
        <f t="shared" si="1"/>
        <v>#REF!</v>
      </c>
      <c r="J36" s="61">
        <v>21842747</v>
      </c>
      <c r="K36" s="136" t="e">
        <f t="shared" si="9"/>
        <v>#REF!</v>
      </c>
      <c r="L36" s="89" t="str">
        <f t="shared" si="2"/>
        <v>-</v>
      </c>
      <c r="M36" s="20" t="e">
        <f>SUMIFS(#REF!,#REF!,"*" &amp; $C36 &amp; "*",#REF!,"*" &amp; Index!$D$12 &amp; "*",#REF!,"*" &amp; Index!$D$23 &amp; "*",#REF!,"*" &amp; Index!$D$16 &amp; "*") + SUMIFS(#REF!,#REF!,"*" &amp; $C36 &amp; "*",#REF!,"*" &amp; Index!$D$18 &amp; "*",#REF!,"*" &amp; Index!$D$23 &amp; "*",#REF!,"*" &amp; Index!$D$16 &amp; "*",#REF!,"*" &amp; Index!$D$20 &amp; "*")</f>
        <v>#REF!</v>
      </c>
      <c r="N36" s="88">
        <v>838695</v>
      </c>
      <c r="O36" s="136" t="e">
        <f t="shared" si="10"/>
        <v>#REF!</v>
      </c>
      <c r="P36" s="89" t="str">
        <f t="shared" si="3"/>
        <v>-</v>
      </c>
      <c r="Q36" s="20" t="e">
        <f>SUMIFS(#REF!,#REF!,"*" &amp; $C36 &amp; "*",#REF!,"*" &amp; Index!$D$12 &amp; "*",#REF!,"*" &amp; Index!$D$24 &amp; "*",#REF!,"*" &amp; Index!$D$16 &amp; "*") + SUMIFS(#REF!,#REF!,"*" &amp; $C36 &amp; "*",#REF!,"*" &amp; Index!$D$18 &amp; "*",#REF!,"*" &amp; Index!$D$24 &amp; "*",#REF!,"*" &amp; Index!$D$16 &amp; "*",#REF!,"*" &amp; Index!$D$20 &amp; "*")</f>
        <v>#REF!</v>
      </c>
      <c r="R36" s="88">
        <v>5154329</v>
      </c>
      <c r="S36" s="136" t="e">
        <f t="shared" si="11"/>
        <v>#REF!</v>
      </c>
      <c r="T36" s="89" t="str">
        <f t="shared" si="4"/>
        <v>-</v>
      </c>
      <c r="U36" s="20" t="e">
        <f>SUMIFS(#REF!,#REF!,"*" &amp; C36 &amp;"*",#REF!,"*" &amp; Index!$D$12 &amp; "*",#REF!,"*" &amp; Index!$D$17 &amp; "*")+SUMIFS(#REF!,#REF!,"*" &amp; C36 &amp;"*",#REF!,"*" &amp; Index!$D$18 &amp; "*",#REF!,"*" &amp; Index!$D$17 &amp; "*",#REF!,"*" &amp; Index!$D$20 &amp; "*")</f>
        <v>#REF!</v>
      </c>
      <c r="V36" s="88">
        <v>-5147840</v>
      </c>
      <c r="W36" s="136" t="e">
        <f t="shared" si="12"/>
        <v>#REF!</v>
      </c>
      <c r="X36" s="89" t="str">
        <f t="shared" si="5"/>
        <v>-</v>
      </c>
      <c r="Y36" s="20" t="e">
        <f>SUMIFS(#REF!,#REF!,"*" &amp; C36 &amp; "*",#REF!,"*" &amp; Index!$D$12 &amp; "*")+ SUMIFS(#REF!,#REF!,"*" &amp; C36 &amp; "*",#REF!,"*" &amp; Index!$D$18 &amp; "*",#REF!,"*" &amp; Index!$D$20 &amp; "*")</f>
        <v>#REF!</v>
      </c>
      <c r="Z36" s="88">
        <v>22687931</v>
      </c>
      <c r="AA36" s="136" t="e">
        <f t="shared" si="13"/>
        <v>#REF!</v>
      </c>
      <c r="AB36" s="89" t="str">
        <f t="shared" si="6"/>
        <v>-</v>
      </c>
    </row>
    <row r="37" spans="1:28" ht="14.45" hidden="1" customHeight="1" x14ac:dyDescent="0.25">
      <c r="A37" s="132">
        <f t="shared" si="7"/>
        <v>8</v>
      </c>
      <c r="B37" s="218"/>
      <c r="C37" s="16" t="s">
        <v>1015</v>
      </c>
      <c r="D37" s="17"/>
      <c r="E37" s="20" t="e">
        <f>SUMIFS(#REF!,#REF!,"*" &amp; C37 &amp; "*",#REF!,"*" &amp; Index!$D$12 &amp; "*",#REF!,"*" &amp; Index!$D$16 &amp; "*")+SUMIFS(#REF!,#REF!,"*" &amp; C37 &amp; "*",#REF!,"*" &amp; Index!$D$18 &amp; "*",#REF!,"*" &amp; Index!$D$20 &amp; "*")</f>
        <v>#REF!</v>
      </c>
      <c r="F37" s="88">
        <v>273133690</v>
      </c>
      <c r="G37" s="136" t="e">
        <f t="shared" si="8"/>
        <v>#REF!</v>
      </c>
      <c r="H37" s="89" t="str">
        <f t="shared" si="0"/>
        <v>-</v>
      </c>
      <c r="I37" s="20" t="e">
        <f t="shared" si="1"/>
        <v>#REF!</v>
      </c>
      <c r="J37" s="61">
        <v>221530829</v>
      </c>
      <c r="K37" s="136" t="e">
        <f t="shared" si="9"/>
        <v>#REF!</v>
      </c>
      <c r="L37" s="89" t="str">
        <f t="shared" si="2"/>
        <v>-</v>
      </c>
      <c r="M37" s="20" t="e">
        <f>SUMIFS(#REF!,#REF!,"*" &amp; $C37 &amp; "*",#REF!,"*" &amp; Index!$D$12 &amp; "*",#REF!,"*" &amp; Index!$D$23 &amp; "*",#REF!,"*" &amp; Index!$D$16 &amp; "*") + SUMIFS(#REF!,#REF!,"*" &amp; $C37 &amp; "*",#REF!,"*" &amp; Index!$D$18 &amp; "*",#REF!,"*" &amp; Index!$D$23 &amp; "*",#REF!,"*" &amp; Index!$D$16 &amp; "*",#REF!,"*" &amp; Index!$D$20 &amp; "*")</f>
        <v>#REF!</v>
      </c>
      <c r="N37" s="88">
        <v>41787106</v>
      </c>
      <c r="O37" s="136" t="e">
        <f t="shared" si="10"/>
        <v>#REF!</v>
      </c>
      <c r="P37" s="89" t="str">
        <f t="shared" si="3"/>
        <v>-</v>
      </c>
      <c r="Q37" s="20" t="e">
        <f>SUMIFS(#REF!,#REF!,"*" &amp; $C37 &amp; "*",#REF!,"*" &amp; Index!$D$12 &amp; "*",#REF!,"*" &amp; Index!$D$24 &amp; "*",#REF!,"*" &amp; Index!$D$16 &amp; "*") + SUMIFS(#REF!,#REF!,"*" &amp; $C37 &amp; "*",#REF!,"*" &amp; Index!$D$18 &amp; "*",#REF!,"*" &amp; Index!$D$24 &amp; "*",#REF!,"*" &amp; Index!$D$16 &amp; "*",#REF!,"*" &amp; Index!$D$20 &amp; "*")</f>
        <v>#REF!</v>
      </c>
      <c r="R37" s="88">
        <v>9815755</v>
      </c>
      <c r="S37" s="136" t="e">
        <f t="shared" si="11"/>
        <v>#REF!</v>
      </c>
      <c r="T37" s="89" t="str">
        <f t="shared" si="4"/>
        <v>-</v>
      </c>
      <c r="U37" s="20" t="e">
        <f>SUMIFS(#REF!,#REF!,"*" &amp; C37 &amp;"*",#REF!,"*" &amp; Index!$D$12 &amp; "*",#REF!,"*" &amp; Index!$D$17 &amp; "*")+SUMIFS(#REF!,#REF!,"*" &amp; C37 &amp;"*",#REF!,"*" &amp; Index!$D$18 &amp; "*",#REF!,"*" &amp; Index!$D$17 &amp; "*",#REF!,"*" &amp; Index!$D$20 &amp; "*")</f>
        <v>#REF!</v>
      </c>
      <c r="V37" s="88">
        <v>-12064656</v>
      </c>
      <c r="W37" s="136" t="e">
        <f t="shared" si="12"/>
        <v>#REF!</v>
      </c>
      <c r="X37" s="89" t="str">
        <f t="shared" si="5"/>
        <v>-</v>
      </c>
      <c r="Y37" s="20" t="e">
        <f>SUMIFS(#REF!,#REF!,"*" &amp; C37 &amp; "*",#REF!,"*" &amp; Index!$D$12 &amp; "*")+ SUMIFS(#REF!,#REF!,"*" &amp; C37 &amp; "*",#REF!,"*" &amp; Index!$D$18 &amp; "*",#REF!,"*" &amp; Index!$D$20 &amp; "*")</f>
        <v>#REF!</v>
      </c>
      <c r="Z37" s="88">
        <v>261069034</v>
      </c>
      <c r="AA37" s="136" t="e">
        <f t="shared" si="13"/>
        <v>#REF!</v>
      </c>
      <c r="AB37" s="89" t="str">
        <f t="shared" si="6"/>
        <v>-</v>
      </c>
    </row>
    <row r="38" spans="1:28" ht="14.45" hidden="1" customHeight="1" x14ac:dyDescent="0.25">
      <c r="A38" s="132">
        <f t="shared" si="7"/>
        <v>8</v>
      </c>
      <c r="B38" s="218"/>
      <c r="C38" s="16" t="s">
        <v>1016</v>
      </c>
      <c r="D38" s="17"/>
      <c r="E38" s="20" t="e">
        <f>SUMIFS(#REF!,#REF!,"*" &amp; C38 &amp; "*",#REF!,"*" &amp; Index!$D$12 &amp; "*",#REF!,"*" &amp; Index!$D$16 &amp; "*")+SUMIFS(#REF!,#REF!,"*" &amp; C38 &amp; "*",#REF!,"*" &amp; Index!$D$18 &amp; "*",#REF!,"*" &amp; Index!$D$20 &amp; "*")</f>
        <v>#REF!</v>
      </c>
      <c r="F38" s="88">
        <v>5700168</v>
      </c>
      <c r="G38" s="136" t="e">
        <f t="shared" si="8"/>
        <v>#REF!</v>
      </c>
      <c r="H38" s="89" t="str">
        <f t="shared" si="0"/>
        <v>-</v>
      </c>
      <c r="I38" s="20" t="e">
        <f t="shared" si="1"/>
        <v>#REF!</v>
      </c>
      <c r="J38" s="61">
        <v>3910328</v>
      </c>
      <c r="K38" s="136" t="e">
        <f t="shared" si="9"/>
        <v>#REF!</v>
      </c>
      <c r="L38" s="89" t="str">
        <f t="shared" si="2"/>
        <v>-</v>
      </c>
      <c r="M38" s="20" t="e">
        <f>SUMIFS(#REF!,#REF!,"*" &amp; $C38 &amp; "*",#REF!,"*" &amp; Index!$D$12 &amp; "*",#REF!,"*" &amp; Index!$D$23 &amp; "*",#REF!,"*" &amp; Index!$D$16 &amp; "*") + SUMIFS(#REF!,#REF!,"*" &amp; $C38 &amp; "*",#REF!,"*" &amp; Index!$D$18 &amp; "*",#REF!,"*" &amp; Index!$D$23 &amp; "*",#REF!,"*" &amp; Index!$D$16 &amp; "*",#REF!,"*" &amp; Index!$D$20 &amp; "*")</f>
        <v>#REF!</v>
      </c>
      <c r="N38" s="88">
        <v>1174691</v>
      </c>
      <c r="O38" s="136" t="e">
        <f t="shared" si="10"/>
        <v>#REF!</v>
      </c>
      <c r="P38" s="89" t="str">
        <f t="shared" si="3"/>
        <v>-</v>
      </c>
      <c r="Q38" s="20" t="e">
        <f>SUMIFS(#REF!,#REF!,"*" &amp; $C38 &amp; "*",#REF!,"*" &amp; Index!$D$12 &amp; "*",#REF!,"*" &amp; Index!$D$24 &amp; "*",#REF!,"*" &amp; Index!$D$16 &amp; "*") + SUMIFS(#REF!,#REF!,"*" &amp; $C38 &amp; "*",#REF!,"*" &amp; Index!$D$18 &amp; "*",#REF!,"*" &amp; Index!$D$24 &amp; "*",#REF!,"*" &amp; Index!$D$16 &amp; "*",#REF!,"*" &amp; Index!$D$20 &amp; "*")</f>
        <v>#REF!</v>
      </c>
      <c r="R38" s="88">
        <v>615149</v>
      </c>
      <c r="S38" s="136" t="e">
        <f t="shared" si="11"/>
        <v>#REF!</v>
      </c>
      <c r="T38" s="89" t="str">
        <f t="shared" si="4"/>
        <v>-</v>
      </c>
      <c r="U38" s="20" t="e">
        <f>SUMIFS(#REF!,#REF!,"*" &amp; C38 &amp;"*",#REF!,"*" &amp; Index!$D$12 &amp; "*",#REF!,"*" &amp; Index!$D$17 &amp; "*")+SUMIFS(#REF!,#REF!,"*" &amp; C38 &amp;"*",#REF!,"*" &amp; Index!$D$18 &amp; "*",#REF!,"*" &amp; Index!$D$17 &amp; "*",#REF!,"*" &amp; Index!$D$20 &amp; "*")</f>
        <v>#REF!</v>
      </c>
      <c r="V38" s="88">
        <v>-842574</v>
      </c>
      <c r="W38" s="136" t="e">
        <f t="shared" si="12"/>
        <v>#REF!</v>
      </c>
      <c r="X38" s="89" t="str">
        <f t="shared" si="5"/>
        <v>-</v>
      </c>
      <c r="Y38" s="20" t="e">
        <f>SUMIFS(#REF!,#REF!,"*" &amp; C38 &amp; "*",#REF!,"*" &amp; Index!$D$12 &amp; "*")+ SUMIFS(#REF!,#REF!,"*" &amp; C38 &amp; "*",#REF!,"*" &amp; Index!$D$18 &amp; "*",#REF!,"*" &amp; Index!$D$20 &amp; "*")</f>
        <v>#REF!</v>
      </c>
      <c r="Z38" s="88">
        <v>4857594</v>
      </c>
      <c r="AA38" s="136" t="e">
        <f t="shared" si="13"/>
        <v>#REF!</v>
      </c>
      <c r="AB38" s="89" t="str">
        <f t="shared" si="6"/>
        <v>-</v>
      </c>
    </row>
    <row r="39" spans="1:28" ht="14.45" hidden="1" customHeight="1" x14ac:dyDescent="0.25">
      <c r="A39" s="132">
        <f t="shared" si="7"/>
        <v>8</v>
      </c>
      <c r="B39" s="218"/>
      <c r="C39" s="16" t="s">
        <v>1017</v>
      </c>
      <c r="D39" s="17"/>
      <c r="E39" s="20" t="e">
        <f>SUMIFS(#REF!,#REF!,"*" &amp; C39 &amp; "*",#REF!,"*" &amp; Index!$D$12 &amp; "*",#REF!,"*" &amp; Index!$D$16 &amp; "*")+SUMIFS(#REF!,#REF!,"*" &amp; C39 &amp; "*",#REF!,"*" &amp; Index!$D$18 &amp; "*",#REF!,"*" &amp; Index!$D$20 &amp; "*")</f>
        <v>#REF!</v>
      </c>
      <c r="F39" s="88">
        <v>19628129</v>
      </c>
      <c r="G39" s="136" t="e">
        <f t="shared" si="8"/>
        <v>#REF!</v>
      </c>
      <c r="H39" s="89" t="str">
        <f t="shared" si="0"/>
        <v>-</v>
      </c>
      <c r="I39" s="20" t="e">
        <f t="shared" si="1"/>
        <v>#REF!</v>
      </c>
      <c r="J39" s="61">
        <v>14222578</v>
      </c>
      <c r="K39" s="136" t="e">
        <f t="shared" si="9"/>
        <v>#REF!</v>
      </c>
      <c r="L39" s="89" t="str">
        <f t="shared" si="2"/>
        <v>-</v>
      </c>
      <c r="M39" s="20" t="e">
        <f>SUMIFS(#REF!,#REF!,"*" &amp; $C39 &amp; "*",#REF!,"*" &amp; Index!$D$12 &amp; "*",#REF!,"*" &amp; Index!$D$23 &amp; "*",#REF!,"*" &amp; Index!$D$16 &amp; "*") + SUMIFS(#REF!,#REF!,"*" &amp; $C39 &amp; "*",#REF!,"*" &amp; Index!$D$18 &amp; "*",#REF!,"*" &amp; Index!$D$23 &amp; "*",#REF!,"*" &amp; Index!$D$16 &amp; "*",#REF!,"*" &amp; Index!$D$20 &amp; "*")</f>
        <v>#REF!</v>
      </c>
      <c r="N39" s="88">
        <v>3626977</v>
      </c>
      <c r="O39" s="136" t="e">
        <f t="shared" si="10"/>
        <v>#REF!</v>
      </c>
      <c r="P39" s="89" t="str">
        <f t="shared" si="3"/>
        <v>-</v>
      </c>
      <c r="Q39" s="20" t="e">
        <f>SUMIFS(#REF!,#REF!,"*" &amp; $C39 &amp; "*",#REF!,"*" &amp; Index!$D$12 &amp; "*",#REF!,"*" &amp; Index!$D$24 &amp; "*",#REF!,"*" &amp; Index!$D$16 &amp; "*") + SUMIFS(#REF!,#REF!,"*" &amp; $C39 &amp; "*",#REF!,"*" &amp; Index!$D$18 &amp; "*",#REF!,"*" &amp; Index!$D$24 &amp; "*",#REF!,"*" &amp; Index!$D$16 &amp; "*",#REF!,"*" &amp; Index!$D$20 &amp; "*")</f>
        <v>#REF!</v>
      </c>
      <c r="R39" s="88">
        <v>1778574</v>
      </c>
      <c r="S39" s="136" t="e">
        <f t="shared" si="11"/>
        <v>#REF!</v>
      </c>
      <c r="T39" s="89" t="str">
        <f t="shared" si="4"/>
        <v>-</v>
      </c>
      <c r="U39" s="20" t="e">
        <f>SUMIFS(#REF!,#REF!,"*" &amp; C39 &amp;"*",#REF!,"*" &amp; Index!$D$12 &amp; "*",#REF!,"*" &amp; Index!$D$17 &amp; "*")+SUMIFS(#REF!,#REF!,"*" &amp; C39 &amp;"*",#REF!,"*" &amp; Index!$D$18 &amp; "*",#REF!,"*" &amp; Index!$D$17 &amp; "*",#REF!,"*" &amp; Index!$D$20 &amp; "*")</f>
        <v>#REF!</v>
      </c>
      <c r="V39" s="88">
        <v>-2115299</v>
      </c>
      <c r="W39" s="136" t="e">
        <f t="shared" si="12"/>
        <v>#REF!</v>
      </c>
      <c r="X39" s="89" t="str">
        <f t="shared" si="5"/>
        <v>-</v>
      </c>
      <c r="Y39" s="20" t="e">
        <f>SUMIFS(#REF!,#REF!,"*" &amp; C39 &amp; "*",#REF!,"*" &amp; Index!$D$12 &amp; "*")+ SUMIFS(#REF!,#REF!,"*" &amp; C39 &amp; "*",#REF!,"*" &amp; Index!$D$18 &amp; "*",#REF!,"*" &amp; Index!$D$20 &amp; "*")</f>
        <v>#REF!</v>
      </c>
      <c r="Z39" s="88">
        <v>17512830</v>
      </c>
      <c r="AA39" s="136" t="e">
        <f t="shared" si="13"/>
        <v>#REF!</v>
      </c>
      <c r="AB39" s="89" t="str">
        <f t="shared" si="6"/>
        <v>-</v>
      </c>
    </row>
    <row r="40" spans="1:28" ht="14.45" hidden="1" customHeight="1" x14ac:dyDescent="0.25">
      <c r="A40" s="132">
        <f t="shared" si="7"/>
        <v>8</v>
      </c>
      <c r="B40" s="218"/>
      <c r="C40" s="16" t="s">
        <v>1018</v>
      </c>
      <c r="D40" s="17"/>
      <c r="E40" s="20" t="e">
        <f>SUMIFS(#REF!,#REF!,"*" &amp; C40 &amp; "*",#REF!,"*" &amp; Index!$D$12 &amp; "*",#REF!,"*" &amp; Index!$D$16 &amp; "*")+SUMIFS(#REF!,#REF!,"*" &amp; C40 &amp; "*",#REF!,"*" &amp; Index!$D$18 &amp; "*",#REF!,"*" &amp; Index!$D$20 &amp; "*")</f>
        <v>#REF!</v>
      </c>
      <c r="F40" s="88">
        <v>38873218</v>
      </c>
      <c r="G40" s="136" t="e">
        <f t="shared" si="8"/>
        <v>#REF!</v>
      </c>
      <c r="H40" s="89" t="str">
        <f t="shared" si="0"/>
        <v>-</v>
      </c>
      <c r="I40" s="20" t="e">
        <f t="shared" si="1"/>
        <v>#REF!</v>
      </c>
      <c r="J40" s="61">
        <v>30635336</v>
      </c>
      <c r="K40" s="136" t="e">
        <f t="shared" si="9"/>
        <v>#REF!</v>
      </c>
      <c r="L40" s="89" t="str">
        <f t="shared" si="2"/>
        <v>-</v>
      </c>
      <c r="M40" s="20" t="e">
        <f>SUMIFS(#REF!,#REF!,"*" &amp; $C40 &amp; "*",#REF!,"*" &amp; Index!$D$12 &amp; "*",#REF!,"*" &amp; Index!$D$23 &amp; "*",#REF!,"*" &amp; Index!$D$16 &amp; "*") + SUMIFS(#REF!,#REF!,"*" &amp; $C40 &amp; "*",#REF!,"*" &amp; Index!$D$18 &amp; "*",#REF!,"*" &amp; Index!$D$23 &amp; "*",#REF!,"*" &amp; Index!$D$16 &amp; "*",#REF!,"*" &amp; Index!$D$20 &amp; "*")</f>
        <v>#REF!</v>
      </c>
      <c r="N40" s="88">
        <v>6730298</v>
      </c>
      <c r="O40" s="136" t="e">
        <f t="shared" si="10"/>
        <v>#REF!</v>
      </c>
      <c r="P40" s="89" t="str">
        <f t="shared" si="3"/>
        <v>-</v>
      </c>
      <c r="Q40" s="20" t="e">
        <f>SUMIFS(#REF!,#REF!,"*" &amp; $C40 &amp; "*",#REF!,"*" &amp; Index!$D$12 &amp; "*",#REF!,"*" &amp; Index!$D$24 &amp; "*",#REF!,"*" &amp; Index!$D$16 &amp; "*") + SUMIFS(#REF!,#REF!,"*" &amp; $C40 &amp; "*",#REF!,"*" &amp; Index!$D$18 &amp; "*",#REF!,"*" &amp; Index!$D$24 &amp; "*",#REF!,"*" &amp; Index!$D$16 &amp; "*",#REF!,"*" &amp; Index!$D$20 &amp; "*")</f>
        <v>#REF!</v>
      </c>
      <c r="R40" s="88">
        <v>1507584</v>
      </c>
      <c r="S40" s="136" t="e">
        <f t="shared" si="11"/>
        <v>#REF!</v>
      </c>
      <c r="T40" s="89" t="str">
        <f t="shared" si="4"/>
        <v>-</v>
      </c>
      <c r="U40" s="20" t="e">
        <f>SUMIFS(#REF!,#REF!,"*" &amp; C40 &amp;"*",#REF!,"*" &amp; Index!$D$12 &amp; "*",#REF!,"*" &amp; Index!$D$17 &amp; "*")+SUMIFS(#REF!,#REF!,"*" &amp; C40 &amp;"*",#REF!,"*" &amp; Index!$D$18 &amp; "*",#REF!,"*" &amp; Index!$D$17 &amp; "*",#REF!,"*" &amp; Index!$D$20 &amp; "*")</f>
        <v>#REF!</v>
      </c>
      <c r="V40" s="88">
        <v>-1820967</v>
      </c>
      <c r="W40" s="136" t="e">
        <f t="shared" si="12"/>
        <v>#REF!</v>
      </c>
      <c r="X40" s="89" t="str">
        <f t="shared" si="5"/>
        <v>-</v>
      </c>
      <c r="Y40" s="20" t="e">
        <f>SUMIFS(#REF!,#REF!,"*" &amp; C40 &amp; "*",#REF!,"*" &amp; Index!$D$12 &amp; "*")+ SUMIFS(#REF!,#REF!,"*" &amp; C40 &amp; "*",#REF!,"*" &amp; Index!$D$18 &amp; "*",#REF!,"*" &amp; Index!$D$20 &amp; "*")</f>
        <v>#REF!</v>
      </c>
      <c r="Z40" s="88">
        <v>37052251</v>
      </c>
      <c r="AA40" s="136" t="e">
        <f t="shared" si="13"/>
        <v>#REF!</v>
      </c>
      <c r="AB40" s="89" t="str">
        <f t="shared" si="6"/>
        <v>-</v>
      </c>
    </row>
    <row r="41" spans="1:28" ht="14.45" hidden="1" customHeight="1" x14ac:dyDescent="0.25">
      <c r="A41" s="132">
        <f t="shared" si="7"/>
        <v>8</v>
      </c>
      <c r="B41" s="218"/>
      <c r="C41" s="16" t="s">
        <v>1019</v>
      </c>
      <c r="D41" s="17"/>
      <c r="E41" s="20" t="e">
        <f>SUMIFS(#REF!,#REF!,"*" &amp; C41 &amp; "*",#REF!,"*" &amp; Index!$D$12 &amp; "*",#REF!,"*" &amp; Index!$D$16 &amp; "*")+SUMIFS(#REF!,#REF!,"*" &amp; C41 &amp; "*",#REF!,"*" &amp; Index!$D$18 &amp; "*",#REF!,"*" &amp; Index!$D$20 &amp; "*")</f>
        <v>#REF!</v>
      </c>
      <c r="F41" s="88">
        <v>122944855</v>
      </c>
      <c r="G41" s="136" t="e">
        <f t="shared" si="8"/>
        <v>#REF!</v>
      </c>
      <c r="H41" s="89" t="str">
        <f t="shared" si="0"/>
        <v>-</v>
      </c>
      <c r="I41" s="20" t="e">
        <f t="shared" si="1"/>
        <v>#REF!</v>
      </c>
      <c r="J41" s="61">
        <v>111730082</v>
      </c>
      <c r="K41" s="136" t="e">
        <f t="shared" si="9"/>
        <v>#REF!</v>
      </c>
      <c r="L41" s="89" t="str">
        <f t="shared" si="2"/>
        <v>-</v>
      </c>
      <c r="M41" s="20" t="e">
        <f>SUMIFS(#REF!,#REF!,"*" &amp; $C41 &amp; "*",#REF!,"*" &amp; Index!$D$12 &amp; "*",#REF!,"*" &amp; Index!$D$23 &amp; "*",#REF!,"*" &amp; Index!$D$16 &amp; "*") + SUMIFS(#REF!,#REF!,"*" &amp; $C41 &amp; "*",#REF!,"*" &amp; Index!$D$18 &amp; "*",#REF!,"*" &amp; Index!$D$23 &amp; "*",#REF!,"*" &amp; Index!$D$16 &amp; "*",#REF!,"*" &amp; Index!$D$20 &amp; "*")</f>
        <v>#REF!</v>
      </c>
      <c r="N41" s="88">
        <v>9159492</v>
      </c>
      <c r="O41" s="136" t="e">
        <f t="shared" si="10"/>
        <v>#REF!</v>
      </c>
      <c r="P41" s="89" t="str">
        <f t="shared" si="3"/>
        <v>-</v>
      </c>
      <c r="Q41" s="20" t="e">
        <f>SUMIFS(#REF!,#REF!,"*" &amp; $C41 &amp; "*",#REF!,"*" &amp; Index!$D$12 &amp; "*",#REF!,"*" &amp; Index!$D$24 &amp; "*",#REF!,"*" &amp; Index!$D$16 &amp; "*") + SUMIFS(#REF!,#REF!,"*" &amp; $C41 &amp; "*",#REF!,"*" &amp; Index!$D$18 &amp; "*",#REF!,"*" &amp; Index!$D$24 &amp; "*",#REF!,"*" &amp; Index!$D$16 &amp; "*",#REF!,"*" &amp; Index!$D$20 &amp; "*")</f>
        <v>#REF!</v>
      </c>
      <c r="R41" s="88">
        <v>2055281</v>
      </c>
      <c r="S41" s="136" t="e">
        <f t="shared" si="11"/>
        <v>#REF!</v>
      </c>
      <c r="T41" s="89" t="str">
        <f t="shared" si="4"/>
        <v>-</v>
      </c>
      <c r="U41" s="20" t="e">
        <f>SUMIFS(#REF!,#REF!,"*" &amp; C41 &amp;"*",#REF!,"*" &amp; Index!$D$12 &amp; "*",#REF!,"*" &amp; Index!$D$17 &amp; "*")+SUMIFS(#REF!,#REF!,"*" &amp; C41 &amp;"*",#REF!,"*" &amp; Index!$D$18 &amp; "*",#REF!,"*" &amp; Index!$D$17 &amp; "*",#REF!,"*" &amp; Index!$D$20 &amp; "*")</f>
        <v>#REF!</v>
      </c>
      <c r="V41" s="88">
        <v>-2177581</v>
      </c>
      <c r="W41" s="136" t="e">
        <f t="shared" si="12"/>
        <v>#REF!</v>
      </c>
      <c r="X41" s="89" t="str">
        <f t="shared" si="5"/>
        <v>-</v>
      </c>
      <c r="Y41" s="20" t="e">
        <f>SUMIFS(#REF!,#REF!,"*" &amp; C41 &amp; "*",#REF!,"*" &amp; Index!$D$12 &amp; "*")+ SUMIFS(#REF!,#REF!,"*" &amp; C41 &amp; "*",#REF!,"*" &amp; Index!$D$18 &amp; "*",#REF!,"*" &amp; Index!$D$20 &amp; "*")</f>
        <v>#REF!</v>
      </c>
      <c r="Z41" s="88">
        <v>120767274</v>
      </c>
      <c r="AA41" s="136" t="e">
        <f t="shared" si="13"/>
        <v>#REF!</v>
      </c>
      <c r="AB41" s="89" t="str">
        <f t="shared" si="6"/>
        <v>-</v>
      </c>
    </row>
    <row r="42" spans="1:28" ht="14.45" hidden="1" customHeight="1" x14ac:dyDescent="0.25">
      <c r="A42" s="132">
        <f t="shared" si="7"/>
        <v>8</v>
      </c>
      <c r="B42" s="218"/>
      <c r="C42" s="16" t="s">
        <v>1020</v>
      </c>
      <c r="D42" s="17"/>
      <c r="E42" s="20" t="e">
        <f>SUMIFS(#REF!,#REF!,"*" &amp; C42 &amp; "*",#REF!,"*" &amp; Index!$D$12 &amp; "*",#REF!,"*" &amp; Index!$D$16 &amp; "*")+SUMIFS(#REF!,#REF!,"*" &amp; C42 &amp; "*",#REF!,"*" &amp; Index!$D$18 &amp; "*",#REF!,"*" &amp; Index!$D$20 &amp; "*")</f>
        <v>#REF!</v>
      </c>
      <c r="F42" s="88">
        <v>6793237</v>
      </c>
      <c r="G42" s="136" t="e">
        <f t="shared" si="8"/>
        <v>#REF!</v>
      </c>
      <c r="H42" s="89" t="str">
        <f t="shared" si="0"/>
        <v>-</v>
      </c>
      <c r="I42" s="20" t="e">
        <f t="shared" si="1"/>
        <v>#REF!</v>
      </c>
      <c r="J42" s="61">
        <v>3302558</v>
      </c>
      <c r="K42" s="136" t="e">
        <f t="shared" si="9"/>
        <v>#REF!</v>
      </c>
      <c r="L42" s="89" t="str">
        <f t="shared" si="2"/>
        <v>-</v>
      </c>
      <c r="M42" s="20" t="e">
        <f>SUMIFS(#REF!,#REF!,"*" &amp; $C42 &amp; "*",#REF!,"*" &amp; Index!$D$12 &amp; "*",#REF!,"*" &amp; Index!$D$23 &amp; "*",#REF!,"*" &amp; Index!$D$16 &amp; "*") + SUMIFS(#REF!,#REF!,"*" &amp; $C42 &amp; "*",#REF!,"*" &amp; Index!$D$18 &amp; "*",#REF!,"*" &amp; Index!$D$23 &amp; "*",#REF!,"*" &amp; Index!$D$16 &amp; "*",#REF!,"*" &amp; Index!$D$20 &amp; "*")</f>
        <v>#REF!</v>
      </c>
      <c r="N42" s="88">
        <v>840102</v>
      </c>
      <c r="O42" s="136" t="e">
        <f t="shared" si="10"/>
        <v>#REF!</v>
      </c>
      <c r="P42" s="89" t="str">
        <f t="shared" si="3"/>
        <v>-</v>
      </c>
      <c r="Q42" s="20" t="e">
        <f>SUMIFS(#REF!,#REF!,"*" &amp; $C42 &amp; "*",#REF!,"*" &amp; Index!$D$12 &amp; "*",#REF!,"*" &amp; Index!$D$24 &amp; "*",#REF!,"*" &amp; Index!$D$16 &amp; "*") + SUMIFS(#REF!,#REF!,"*" &amp; $C42 &amp; "*",#REF!,"*" &amp; Index!$D$18 &amp; "*",#REF!,"*" &amp; Index!$D$24 &amp; "*",#REF!,"*" &amp; Index!$D$16 &amp; "*",#REF!,"*" &amp; Index!$D$20 &amp; "*")</f>
        <v>#REF!</v>
      </c>
      <c r="R42" s="88">
        <v>2650577</v>
      </c>
      <c r="S42" s="136" t="e">
        <f t="shared" si="11"/>
        <v>#REF!</v>
      </c>
      <c r="T42" s="89" t="str">
        <f t="shared" si="4"/>
        <v>-</v>
      </c>
      <c r="U42" s="20" t="e">
        <f>SUMIFS(#REF!,#REF!,"*" &amp; C42 &amp;"*",#REF!,"*" &amp; Index!$D$12 &amp; "*",#REF!,"*" &amp; Index!$D$17 &amp; "*")+SUMIFS(#REF!,#REF!,"*" &amp; C42 &amp;"*",#REF!,"*" &amp; Index!$D$18 &amp; "*",#REF!,"*" &amp; Index!$D$17 &amp; "*",#REF!,"*" &amp; Index!$D$20 &amp; "*")</f>
        <v>#REF!</v>
      </c>
      <c r="V42" s="88">
        <v>-2658349</v>
      </c>
      <c r="W42" s="136" t="e">
        <f t="shared" si="12"/>
        <v>#REF!</v>
      </c>
      <c r="X42" s="89" t="str">
        <f t="shared" si="5"/>
        <v>-</v>
      </c>
      <c r="Y42" s="20" t="e">
        <f>SUMIFS(#REF!,#REF!,"*" &amp; C42 &amp; "*",#REF!,"*" &amp; Index!$D$12 &amp; "*")+ SUMIFS(#REF!,#REF!,"*" &amp; C42 &amp; "*",#REF!,"*" &amp; Index!$D$18 &amp; "*",#REF!,"*" &amp; Index!$D$20 &amp; "*")</f>
        <v>#REF!</v>
      </c>
      <c r="Z42" s="88">
        <v>4134888</v>
      </c>
      <c r="AA42" s="136" t="e">
        <f t="shared" si="13"/>
        <v>#REF!</v>
      </c>
      <c r="AB42" s="89" t="str">
        <f t="shared" si="6"/>
        <v>-</v>
      </c>
    </row>
    <row r="43" spans="1:28" ht="14.45" hidden="1" customHeight="1" x14ac:dyDescent="0.25">
      <c r="A43" s="132">
        <f t="shared" si="7"/>
        <v>8</v>
      </c>
      <c r="B43" s="218"/>
      <c r="C43" s="16" t="s">
        <v>1021</v>
      </c>
      <c r="D43" s="17"/>
      <c r="E43" s="20" t="e">
        <f>SUMIFS(#REF!,#REF!,"*" &amp; C43 &amp; "*",#REF!,"*" &amp; Index!$D$12 &amp; "*",#REF!,"*" &amp; Index!$D$16 &amp; "*")+SUMIFS(#REF!,#REF!,"*" &amp; C43 &amp; "*",#REF!,"*" &amp; Index!$D$18 &amp; "*",#REF!,"*" &amp; Index!$D$20 &amp; "*")</f>
        <v>#REF!</v>
      </c>
      <c r="F43" s="88">
        <v>78041481</v>
      </c>
      <c r="G43" s="136" t="e">
        <f t="shared" si="8"/>
        <v>#REF!</v>
      </c>
      <c r="H43" s="89" t="str">
        <f t="shared" si="0"/>
        <v>-</v>
      </c>
      <c r="I43" s="20" t="e">
        <f t="shared" si="1"/>
        <v>#REF!</v>
      </c>
      <c r="J43" s="61">
        <v>58315557</v>
      </c>
      <c r="K43" s="136" t="e">
        <f t="shared" si="9"/>
        <v>#REF!</v>
      </c>
      <c r="L43" s="89" t="str">
        <f t="shared" si="2"/>
        <v>-</v>
      </c>
      <c r="M43" s="20" t="e">
        <f>SUMIFS(#REF!,#REF!,"*" &amp; $C43 &amp; "*",#REF!,"*" &amp; Index!$D$12 &amp; "*",#REF!,"*" &amp; Index!$D$23 &amp; "*",#REF!,"*" &amp; Index!$D$16 &amp; "*") + SUMIFS(#REF!,#REF!,"*" &amp; $C43 &amp; "*",#REF!,"*" &amp; Index!$D$18 &amp; "*",#REF!,"*" &amp; Index!$D$23 &amp; "*",#REF!,"*" &amp; Index!$D$16 &amp; "*",#REF!,"*" &amp; Index!$D$20 &amp; "*")</f>
        <v>#REF!</v>
      </c>
      <c r="N43" s="88">
        <v>15595583</v>
      </c>
      <c r="O43" s="136" t="e">
        <f t="shared" si="10"/>
        <v>#REF!</v>
      </c>
      <c r="P43" s="89" t="str">
        <f t="shared" si="3"/>
        <v>-</v>
      </c>
      <c r="Q43" s="20" t="e">
        <f>SUMIFS(#REF!,#REF!,"*" &amp; $C43 &amp; "*",#REF!,"*" &amp; Index!$D$12 &amp; "*",#REF!,"*" &amp; Index!$D$24 &amp; "*",#REF!,"*" &amp; Index!$D$16 &amp; "*") + SUMIFS(#REF!,#REF!,"*" &amp; $C43 &amp; "*",#REF!,"*" &amp; Index!$D$18 &amp; "*",#REF!,"*" &amp; Index!$D$24 &amp; "*",#REF!,"*" &amp; Index!$D$16 &amp; "*",#REF!,"*" &amp; Index!$D$20 &amp; "*")</f>
        <v>#REF!</v>
      </c>
      <c r="R43" s="88">
        <v>4130341</v>
      </c>
      <c r="S43" s="136" t="e">
        <f t="shared" si="11"/>
        <v>#REF!</v>
      </c>
      <c r="T43" s="89" t="str">
        <f t="shared" si="4"/>
        <v>-</v>
      </c>
      <c r="U43" s="20" t="e">
        <f>SUMIFS(#REF!,#REF!,"*" &amp; C43 &amp;"*",#REF!,"*" &amp; Index!$D$12 &amp; "*",#REF!,"*" &amp; Index!$D$17 &amp; "*")+SUMIFS(#REF!,#REF!,"*" &amp; C43 &amp;"*",#REF!,"*" &amp; Index!$D$18 &amp; "*",#REF!,"*" &amp; Index!$D$17 &amp; "*",#REF!,"*" &amp; Index!$D$20 &amp; "*")</f>
        <v>#REF!</v>
      </c>
      <c r="V43" s="88">
        <v>-5339428</v>
      </c>
      <c r="W43" s="136" t="e">
        <f t="shared" si="12"/>
        <v>#REF!</v>
      </c>
      <c r="X43" s="89" t="str">
        <f t="shared" si="5"/>
        <v>-</v>
      </c>
      <c r="Y43" s="20" t="e">
        <f>SUMIFS(#REF!,#REF!,"*" &amp; C43 &amp; "*",#REF!,"*" &amp; Index!$D$12 &amp; "*")+ SUMIFS(#REF!,#REF!,"*" &amp; C43 &amp; "*",#REF!,"*" &amp; Index!$D$18 &amp; "*",#REF!,"*" &amp; Index!$D$20 &amp; "*")</f>
        <v>#REF!</v>
      </c>
      <c r="Z43" s="88">
        <v>72702053</v>
      </c>
      <c r="AA43" s="136" t="e">
        <f t="shared" si="13"/>
        <v>#REF!</v>
      </c>
      <c r="AB43" s="89" t="str">
        <f t="shared" si="6"/>
        <v>-</v>
      </c>
    </row>
    <row r="44" spans="1:28" ht="14.45" hidden="1" customHeight="1" x14ac:dyDescent="0.25">
      <c r="A44" s="132">
        <f t="shared" si="7"/>
        <v>8</v>
      </c>
      <c r="B44" s="218"/>
      <c r="C44" s="16" t="s">
        <v>1022</v>
      </c>
      <c r="D44" s="17"/>
      <c r="E44" s="20" t="e">
        <f>SUMIFS(#REF!,#REF!,"*" &amp; C44 &amp; "*",#REF!,"*" &amp; Index!$D$12 &amp; "*",#REF!,"*" &amp; Index!$D$16 &amp; "*")+SUMIFS(#REF!,#REF!,"*" &amp; C44 &amp; "*",#REF!,"*" &amp; Index!$D$18 &amp; "*",#REF!,"*" &amp; Index!$D$20 &amp; "*")</f>
        <v>#REF!</v>
      </c>
      <c r="F44" s="88">
        <v>26102462</v>
      </c>
      <c r="G44" s="136" t="e">
        <f t="shared" si="8"/>
        <v>#REF!</v>
      </c>
      <c r="H44" s="89" t="str">
        <f t="shared" si="0"/>
        <v>-</v>
      </c>
      <c r="I44" s="20" t="e">
        <f t="shared" si="1"/>
        <v>#REF!</v>
      </c>
      <c r="J44" s="61">
        <v>19743931</v>
      </c>
      <c r="K44" s="136" t="e">
        <f t="shared" si="9"/>
        <v>#REF!</v>
      </c>
      <c r="L44" s="89" t="str">
        <f t="shared" si="2"/>
        <v>-</v>
      </c>
      <c r="M44" s="20" t="e">
        <f>SUMIFS(#REF!,#REF!,"*" &amp; $C44 &amp; "*",#REF!,"*" &amp; Index!$D$12 &amp; "*",#REF!,"*" &amp; Index!$D$23 &amp; "*",#REF!,"*" &amp; Index!$D$16 &amp; "*") + SUMIFS(#REF!,#REF!,"*" &amp; $C44 &amp; "*",#REF!,"*" &amp; Index!$D$18 &amp; "*",#REF!,"*" &amp; Index!$D$23 &amp; "*",#REF!,"*" &amp; Index!$D$16 &amp; "*",#REF!,"*" &amp; Index!$D$20 &amp; "*")</f>
        <v>#REF!</v>
      </c>
      <c r="N44" s="88">
        <v>5326616</v>
      </c>
      <c r="O44" s="136" t="e">
        <f t="shared" si="10"/>
        <v>#REF!</v>
      </c>
      <c r="P44" s="89" t="str">
        <f t="shared" si="3"/>
        <v>-</v>
      </c>
      <c r="Q44" s="20" t="e">
        <f>SUMIFS(#REF!,#REF!,"*" &amp; $C44 &amp; "*",#REF!,"*" &amp; Index!$D$12 &amp; "*",#REF!,"*" &amp; Index!$D$24 &amp; "*",#REF!,"*" &amp; Index!$D$16 &amp; "*") + SUMIFS(#REF!,#REF!,"*" &amp; $C44 &amp; "*",#REF!,"*" &amp; Index!$D$18 &amp; "*",#REF!,"*" &amp; Index!$D$24 &amp; "*",#REF!,"*" &amp; Index!$D$16 &amp; "*",#REF!,"*" &amp; Index!$D$20 &amp; "*")</f>
        <v>#REF!</v>
      </c>
      <c r="R44" s="88">
        <v>1031915</v>
      </c>
      <c r="S44" s="136" t="e">
        <f t="shared" si="11"/>
        <v>#REF!</v>
      </c>
      <c r="T44" s="89" t="str">
        <f t="shared" si="4"/>
        <v>-</v>
      </c>
      <c r="U44" s="20" t="e">
        <f>SUMIFS(#REF!,#REF!,"*" &amp; C44 &amp;"*",#REF!,"*" &amp; Index!$D$12 &amp; "*",#REF!,"*" &amp; Index!$D$17 &amp; "*")+SUMIFS(#REF!,#REF!,"*" &amp; C44 &amp;"*",#REF!,"*" &amp; Index!$D$18 &amp; "*",#REF!,"*" &amp; Index!$D$17 &amp; "*",#REF!,"*" &amp; Index!$D$20 &amp; "*")</f>
        <v>#REF!</v>
      </c>
      <c r="V44" s="88">
        <v>-570856</v>
      </c>
      <c r="W44" s="136" t="e">
        <f t="shared" si="12"/>
        <v>#REF!</v>
      </c>
      <c r="X44" s="89" t="str">
        <f t="shared" si="5"/>
        <v>-</v>
      </c>
      <c r="Y44" s="20" t="e">
        <f>SUMIFS(#REF!,#REF!,"*" &amp; C44 &amp; "*",#REF!,"*" &amp; Index!$D$12 &amp; "*")+ SUMIFS(#REF!,#REF!,"*" &amp; C44 &amp; "*",#REF!,"*" &amp; Index!$D$18 &amp; "*",#REF!,"*" &amp; Index!$D$20 &amp; "*")</f>
        <v>#REF!</v>
      </c>
      <c r="Z44" s="88">
        <v>25531606</v>
      </c>
      <c r="AA44" s="136" t="e">
        <f t="shared" si="13"/>
        <v>#REF!</v>
      </c>
      <c r="AB44" s="89" t="str">
        <f t="shared" si="6"/>
        <v>-</v>
      </c>
    </row>
    <row r="45" spans="1:28" ht="14.45" hidden="1" customHeight="1" x14ac:dyDescent="0.25">
      <c r="A45" s="132">
        <f t="shared" si="7"/>
        <v>8</v>
      </c>
      <c r="B45" s="218"/>
      <c r="C45" s="83" t="s">
        <v>1023</v>
      </c>
      <c r="D45" s="84"/>
      <c r="E45" s="81" t="e">
        <f>SUMIFS(#REF!,#REF!,"*" &amp; C45 &amp; "*",#REF!,"*" &amp; Index!$D$12 &amp; "*",#REF!,"*" &amp; Index!$D$16 &amp; "*")+SUMIFS(#REF!,#REF!,"*" &amp; C45 &amp; "*",#REF!,"*" &amp; Index!$D$18 &amp; "*",#REF!,"*" &amp; Index!$D$20 &amp; "*")</f>
        <v>#REF!</v>
      </c>
      <c r="F45" s="88">
        <v>45755330</v>
      </c>
      <c r="G45" s="136" t="e">
        <f t="shared" si="8"/>
        <v>#REF!</v>
      </c>
      <c r="H45" s="89" t="str">
        <f t="shared" ref="H45:H76" si="14">IFERROR(IF(((E45/F45)-1)=0,"-",((E45/F45)-1)),"-")</f>
        <v>-</v>
      </c>
      <c r="I45" s="81" t="e">
        <f t="shared" ref="I45:I76" si="15">+E45-M45-Q45</f>
        <v>#REF!</v>
      </c>
      <c r="J45" s="82">
        <v>41592763</v>
      </c>
      <c r="K45" s="136" t="e">
        <f t="shared" si="9"/>
        <v>#REF!</v>
      </c>
      <c r="L45" s="89" t="str">
        <f t="shared" si="2"/>
        <v>-</v>
      </c>
      <c r="M45" s="81" t="e">
        <f>SUMIFS(#REF!,#REF!,"*" &amp; $C45 &amp; "*",#REF!,"*" &amp; Index!$D$12 &amp; "*",#REF!,"*" &amp; Index!$D$23 &amp; "*",#REF!,"*" &amp; Index!$D$16 &amp; "*") + SUMIFS(#REF!,#REF!,"*" &amp; $C45 &amp; "*",#REF!,"*" &amp; Index!$D$18 &amp; "*",#REF!,"*" &amp; Index!$D$23 &amp; "*",#REF!,"*" &amp; Index!$D$16 &amp; "*",#REF!,"*" &amp; Index!$D$20 &amp; "*")</f>
        <v>#REF!</v>
      </c>
      <c r="N45" s="88">
        <v>3556884</v>
      </c>
      <c r="O45" s="136" t="e">
        <f t="shared" si="10"/>
        <v>#REF!</v>
      </c>
      <c r="P45" s="89" t="str">
        <f t="shared" si="3"/>
        <v>-</v>
      </c>
      <c r="Q45" s="81" t="e">
        <f>SUMIFS(#REF!,#REF!,"*" &amp; $C45 &amp; "*",#REF!,"*" &amp; Index!$D$12 &amp; "*",#REF!,"*" &amp; Index!$D$24 &amp; "*",#REF!,"*" &amp; Index!$D$16 &amp; "*") + SUMIFS(#REF!,#REF!,"*" &amp; $C45 &amp; "*",#REF!,"*" &amp; Index!$D$18 &amp; "*",#REF!,"*" &amp; Index!$D$24 &amp; "*",#REF!,"*" &amp; Index!$D$16 &amp; "*",#REF!,"*" &amp; Index!$D$20 &amp; "*")</f>
        <v>#REF!</v>
      </c>
      <c r="R45" s="88">
        <v>605683</v>
      </c>
      <c r="S45" s="136" t="e">
        <f t="shared" si="11"/>
        <v>#REF!</v>
      </c>
      <c r="T45" s="89" t="str">
        <f t="shared" si="4"/>
        <v>-</v>
      </c>
      <c r="U45" s="81" t="e">
        <f>SUMIFS(#REF!,#REF!,"*" &amp; C45 &amp;"*",#REF!,"*" &amp; Index!$D$12 &amp; "*",#REF!,"*" &amp; Index!$D$17 &amp; "*")+SUMIFS(#REF!,#REF!,"*" &amp; C45 &amp;"*",#REF!,"*" &amp; Index!$D$18 &amp; "*",#REF!,"*" &amp; Index!$D$17 &amp; "*",#REF!,"*" &amp; Index!$D$20 &amp; "*")</f>
        <v>#REF!</v>
      </c>
      <c r="V45" s="88">
        <v>-829046</v>
      </c>
      <c r="W45" s="136" t="e">
        <f t="shared" si="12"/>
        <v>#REF!</v>
      </c>
      <c r="X45" s="89" t="str">
        <f t="shared" si="5"/>
        <v>-</v>
      </c>
      <c r="Y45" s="81" t="e">
        <f>SUMIFS(#REF!,#REF!,"*" &amp; C45 &amp; "*",#REF!,"*" &amp; Index!$D$12 &amp; "*")+ SUMIFS(#REF!,#REF!,"*" &amp; C45 &amp; "*",#REF!,"*" &amp; Index!$D$18 &amp; "*",#REF!,"*" &amp; Index!$D$20 &amp; "*")</f>
        <v>#REF!</v>
      </c>
      <c r="Z45" s="88">
        <v>44926284</v>
      </c>
      <c r="AA45" s="136" t="e">
        <f t="shared" si="13"/>
        <v>#REF!</v>
      </c>
      <c r="AB45" s="89" t="str">
        <f t="shared" si="6"/>
        <v>-</v>
      </c>
    </row>
    <row r="46" spans="1:28" ht="15" x14ac:dyDescent="0.25">
      <c r="A46" s="132">
        <f t="shared" si="7"/>
        <v>6</v>
      </c>
      <c r="B46" s="218"/>
      <c r="C46" s="16" t="s">
        <v>1024</v>
      </c>
      <c r="D46" s="17" t="s">
        <v>1025</v>
      </c>
      <c r="E46" s="20" t="e">
        <f>SUMIFS(#REF!,#REF!,"*" &amp; C46 &amp; "*",#REF!,"*" &amp; Index!$D$12 &amp; "*",#REF!,"*" &amp; Index!$D$16 &amp; "*")+SUMIFS(#REF!,#REF!,"*" &amp; C46 &amp; "*",#REF!,"*" &amp; Index!$D$18 &amp; "*",#REF!,"*" &amp; Index!$D$20 &amp; "*",#REF!,"*" &amp; Index!$D$16 &amp; "*")</f>
        <v>#REF!</v>
      </c>
      <c r="F46" s="61">
        <v>394116050</v>
      </c>
      <c r="G46" s="136" t="e">
        <f t="shared" si="8"/>
        <v>#REF!</v>
      </c>
      <c r="H46" s="133" t="str">
        <f t="shared" si="14"/>
        <v>-</v>
      </c>
      <c r="I46" s="20" t="e">
        <f t="shared" si="15"/>
        <v>#REF!</v>
      </c>
      <c r="J46" s="61">
        <v>389826622</v>
      </c>
      <c r="K46" s="136" t="e">
        <f t="shared" si="9"/>
        <v>#REF!</v>
      </c>
      <c r="L46" s="89" t="str">
        <f t="shared" si="2"/>
        <v>-</v>
      </c>
      <c r="M46" s="20" t="e">
        <f>SUMIFS(#REF!,#REF!,"*" &amp; $C46 &amp; "*",#REF!,"*" &amp; Index!$D$12 &amp; "*",#REF!,"*" &amp; Index!$D$23 &amp; "*",#REF!,"*" &amp; Index!$D$16 &amp; "*") + SUMIFS(#REF!,#REF!,"*" &amp; $C46 &amp; "*",#REF!,"*" &amp; Index!$D$18 &amp; "*",#REF!,"*" &amp; Index!$D$23 &amp; "*",#REF!,"*" &amp; Index!$D$16 &amp; "*",#REF!,"*" &amp; Index!$D$20 &amp; "*")</f>
        <v>#REF!</v>
      </c>
      <c r="N46" s="61">
        <v>4226765</v>
      </c>
      <c r="O46" s="136" t="e">
        <f t="shared" si="10"/>
        <v>#REF!</v>
      </c>
      <c r="P46" s="89" t="str">
        <f t="shared" si="3"/>
        <v>-</v>
      </c>
      <c r="Q46" s="20" t="e">
        <f>SUMIFS(#REF!,#REF!,"*" &amp; $C46 &amp; "*",#REF!,"*" &amp; Index!$D$12 &amp; "*",#REF!,"*" &amp; Index!$D$24 &amp; "*",#REF!,"*" &amp; Index!$D$16 &amp; "*") + SUMIFS(#REF!,#REF!,"*" &amp; $C46 &amp; "*",#REF!,"*" &amp; Index!$D$18 &amp; "*",#REF!,"*" &amp; Index!$D$24 &amp; "*",#REF!,"*" &amp; Index!$D$16 &amp; "*",#REF!,"*" &amp; Index!$D$20 &amp; "*")</f>
        <v>#REF!</v>
      </c>
      <c r="R46" s="61">
        <v>62663</v>
      </c>
      <c r="S46" s="136" t="e">
        <f t="shared" si="11"/>
        <v>#REF!</v>
      </c>
      <c r="T46" s="89" t="str">
        <f t="shared" si="4"/>
        <v>-</v>
      </c>
      <c r="U46" s="20" t="e">
        <f>SUMIFS(#REF!,#REF!,"*" &amp; C46 &amp;"*",#REF!,"*" &amp; Index!$D$12 &amp; "*",#REF!,"*" &amp; Index!$D$17 &amp; "*")+SUMIFS(#REF!,#REF!,"*" &amp; C46 &amp;"*",#REF!,"*" &amp; Index!$D$18 &amp; "*",#REF!,"*" &amp; Index!$D$17 &amp; "*",#REF!,"*" &amp; Index!$D$20 &amp; "*")</f>
        <v>#REF!</v>
      </c>
      <c r="V46" s="61">
        <v>-330670</v>
      </c>
      <c r="W46" s="136" t="e">
        <f t="shared" si="12"/>
        <v>#REF!</v>
      </c>
      <c r="X46" s="89" t="str">
        <f t="shared" si="5"/>
        <v>-</v>
      </c>
      <c r="Y46" s="20" t="e">
        <f>SUMIFS(#REF!,#REF!,"*" &amp; C46 &amp; "*",#REF!,"*" &amp; Index!$D$12 &amp; "*")+ SUMIFS(#REF!,#REF!,"*" &amp; C46 &amp; "*",#REF!,"*" &amp; Index!$D$18 &amp; "*",#REF!,"*" &amp; Index!$D$20 &amp; "*")</f>
        <v>#REF!</v>
      </c>
      <c r="Z46" s="61">
        <v>393785380</v>
      </c>
      <c r="AA46" s="136" t="e">
        <f t="shared" si="13"/>
        <v>#REF!</v>
      </c>
      <c r="AB46" s="89" t="str">
        <f t="shared" si="6"/>
        <v>-</v>
      </c>
    </row>
    <row r="47" spans="1:28" ht="15" x14ac:dyDescent="0.25">
      <c r="A47" s="132">
        <f t="shared" si="7"/>
        <v>6</v>
      </c>
      <c r="B47" s="218"/>
      <c r="C47" s="16" t="s">
        <v>1026</v>
      </c>
      <c r="D47" s="17" t="s">
        <v>1027</v>
      </c>
      <c r="E47" s="20" t="e">
        <f>SUMIFS(#REF!,#REF!,"*" &amp; C47 &amp; "*",#REF!,"*" &amp; Index!$D$12 &amp; "*",#REF!,"*" &amp; Index!$D$16 &amp; "*")+SUMIFS(#REF!,#REF!,"*" &amp; C47 &amp; "*",#REF!,"*" &amp; Index!$D$18 &amp; "*",#REF!,"*" &amp; Index!$D$20 &amp; "*",#REF!,"*" &amp; Index!$D$16 &amp; "*")</f>
        <v>#REF!</v>
      </c>
      <c r="F47" s="61">
        <v>49849440</v>
      </c>
      <c r="G47" s="136" t="e">
        <f t="shared" si="8"/>
        <v>#REF!</v>
      </c>
      <c r="H47" s="133" t="str">
        <f t="shared" si="14"/>
        <v>-</v>
      </c>
      <c r="I47" s="20" t="e">
        <f t="shared" si="15"/>
        <v>#REF!</v>
      </c>
      <c r="J47" s="61">
        <v>33895370</v>
      </c>
      <c r="K47" s="136" t="e">
        <f t="shared" si="9"/>
        <v>#REF!</v>
      </c>
      <c r="L47" s="89" t="str">
        <f t="shared" si="2"/>
        <v>-</v>
      </c>
      <c r="M47" s="20" t="e">
        <f>SUMIFS(#REF!,#REF!,"*" &amp; $C47 &amp; "*",#REF!,"*" &amp; Index!$D$12 &amp; "*",#REF!,"*" &amp; Index!$D$23 &amp; "*",#REF!,"*" &amp; Index!$D$16 &amp; "*") + SUMIFS(#REF!,#REF!,"*" &amp; $C47 &amp; "*",#REF!,"*" &amp; Index!$D$18 &amp; "*",#REF!,"*" &amp; Index!$D$23 &amp; "*",#REF!,"*" &amp; Index!$D$16 &amp; "*",#REF!,"*" &amp; Index!$D$20 &amp; "*")</f>
        <v>#REF!</v>
      </c>
      <c r="N47" s="61">
        <v>14171842</v>
      </c>
      <c r="O47" s="136" t="e">
        <f t="shared" si="10"/>
        <v>#REF!</v>
      </c>
      <c r="P47" s="89" t="str">
        <f t="shared" si="3"/>
        <v>-</v>
      </c>
      <c r="Q47" s="20" t="e">
        <f>SUMIFS(#REF!,#REF!,"*" &amp; $C47 &amp; "*",#REF!,"*" &amp; Index!$D$12 &amp; "*",#REF!,"*" &amp; Index!$D$24 &amp; "*",#REF!,"*" &amp; Index!$D$16 &amp; "*") + SUMIFS(#REF!,#REF!,"*" &amp; $C47 &amp; "*",#REF!,"*" &amp; Index!$D$18 &amp; "*",#REF!,"*" &amp; Index!$D$24 &amp; "*",#REF!,"*" &amp; Index!$D$16 &amp; "*",#REF!,"*" &amp; Index!$D$20 &amp; "*")</f>
        <v>#REF!</v>
      </c>
      <c r="R47" s="61">
        <v>1782228</v>
      </c>
      <c r="S47" s="136" t="e">
        <f t="shared" si="11"/>
        <v>#REF!</v>
      </c>
      <c r="T47" s="89" t="str">
        <f t="shared" si="4"/>
        <v>-</v>
      </c>
      <c r="U47" s="20" t="e">
        <f>SUMIFS(#REF!,#REF!,"*" &amp; C47 &amp;"*",#REF!,"*" &amp; Index!$D$12 &amp; "*",#REF!,"*" &amp; Index!$D$17 &amp; "*")+SUMIFS(#REF!,#REF!,"*" &amp; C47 &amp;"*",#REF!,"*" &amp; Index!$D$18 &amp; "*",#REF!,"*" &amp; Index!$D$17 &amp; "*",#REF!,"*" &amp; Index!$D$20 &amp; "*")</f>
        <v>#REF!</v>
      </c>
      <c r="V47" s="61">
        <v>-1568500</v>
      </c>
      <c r="W47" s="136" t="e">
        <f t="shared" si="12"/>
        <v>#REF!</v>
      </c>
      <c r="X47" s="89" t="str">
        <f t="shared" si="5"/>
        <v>-</v>
      </c>
      <c r="Y47" s="20" t="e">
        <f>SUMIFS(#REF!,#REF!,"*" &amp; C47 &amp; "*",#REF!,"*" &amp; Index!$D$12 &amp; "*")+ SUMIFS(#REF!,#REF!,"*" &amp; C47 &amp; "*",#REF!,"*" &amp; Index!$D$18 &amp; "*",#REF!,"*" &amp; Index!$D$20 &amp; "*")</f>
        <v>#REF!</v>
      </c>
      <c r="Z47" s="61">
        <v>48280940</v>
      </c>
      <c r="AA47" s="136" t="e">
        <f t="shared" si="13"/>
        <v>#REF!</v>
      </c>
      <c r="AB47" s="89" t="str">
        <f t="shared" si="6"/>
        <v>-</v>
      </c>
    </row>
    <row r="48" spans="1:28" ht="14.45" hidden="1" customHeight="1" x14ac:dyDescent="0.25">
      <c r="A48" s="132">
        <f t="shared" si="7"/>
        <v>8</v>
      </c>
      <c r="B48" s="218"/>
      <c r="C48" s="90" t="s">
        <v>1028</v>
      </c>
      <c r="D48" s="91"/>
      <c r="E48" s="87" t="e">
        <f>SUMIFS(#REF!,#REF!,"*" &amp; C48 &amp; "*",#REF!,"*" &amp; Index!$D$12 &amp; "*",#REF!,"*" &amp; Index!$D$16 &amp; "*")+SUMIFS(#REF!,#REF!,"*" &amp; C48 &amp; "*",#REF!,"*" &amp; Index!$D$18 &amp; "*",#REF!,"*" &amp; Index!$D$20 &amp; "*")</f>
        <v>#REF!</v>
      </c>
      <c r="F48" s="88">
        <v>9370046</v>
      </c>
      <c r="G48" s="136" t="e">
        <f t="shared" si="8"/>
        <v>#REF!</v>
      </c>
      <c r="H48" s="89" t="str">
        <f t="shared" si="14"/>
        <v>-</v>
      </c>
      <c r="I48" s="87" t="e">
        <f t="shared" si="15"/>
        <v>#REF!</v>
      </c>
      <c r="J48" s="88">
        <v>8637224</v>
      </c>
      <c r="K48" s="136" t="e">
        <f t="shared" si="9"/>
        <v>#REF!</v>
      </c>
      <c r="L48" s="89" t="str">
        <f t="shared" si="2"/>
        <v>-</v>
      </c>
      <c r="M48" s="87" t="e">
        <f>SUMIFS(#REF!,#REF!,"*" &amp; $C48 &amp; "*",#REF!,"*" &amp; Index!$D$12 &amp; "*",#REF!,"*" &amp; Index!$D$23 &amp; "*",#REF!,"*" &amp; Index!$D$16 &amp; "*") + SUMIFS(#REF!,#REF!,"*" &amp; $C48 &amp; "*",#REF!,"*" &amp; Index!$D$18 &amp; "*",#REF!,"*" &amp; Index!$D$23 &amp; "*",#REF!,"*" &amp; Index!$D$16 &amp; "*",#REF!,"*" &amp; Index!$D$20 &amp; "*")</f>
        <v>#REF!</v>
      </c>
      <c r="N48" s="88">
        <v>732689</v>
      </c>
      <c r="O48" s="136" t="e">
        <f t="shared" si="10"/>
        <v>#REF!</v>
      </c>
      <c r="P48" s="89" t="str">
        <f t="shared" si="3"/>
        <v>-</v>
      </c>
      <c r="Q48" s="87" t="e">
        <f>SUMIFS(#REF!,#REF!,"*" &amp; $C48 &amp; "*",#REF!,"*" &amp; Index!$D$12 &amp; "*",#REF!,"*" &amp; Index!$D$24 &amp; "*",#REF!,"*" &amp; Index!$D$16 &amp; "*") + SUMIFS(#REF!,#REF!,"*" &amp; $C48 &amp; "*",#REF!,"*" &amp; Index!$D$18 &amp; "*",#REF!,"*" &amp; Index!$D$24 &amp; "*",#REF!,"*" &amp; Index!$D$16 &amp; "*",#REF!,"*" &amp; Index!$D$20 &amp; "*")</f>
        <v>#REF!</v>
      </c>
      <c r="R48" s="88">
        <v>133</v>
      </c>
      <c r="S48" s="136" t="e">
        <f t="shared" si="11"/>
        <v>#REF!</v>
      </c>
      <c r="T48" s="89" t="str">
        <f t="shared" si="4"/>
        <v>-</v>
      </c>
      <c r="U48" s="87" t="e">
        <f>SUMIFS(#REF!,#REF!,"*" &amp; C48 &amp;"*",#REF!,"*" &amp; Index!$D$12 &amp; "*",#REF!,"*" &amp; Index!$D$17 &amp; "*")+SUMIFS(#REF!,#REF!,"*" &amp; C48 &amp;"*",#REF!,"*" &amp; Index!$D$18 &amp; "*",#REF!,"*" &amp; Index!$D$17 &amp; "*",#REF!,"*" &amp; Index!$D$20 &amp; "*")</f>
        <v>#REF!</v>
      </c>
      <c r="V48" s="88">
        <v>-95005</v>
      </c>
      <c r="W48" s="136" t="e">
        <f t="shared" si="12"/>
        <v>#REF!</v>
      </c>
      <c r="X48" s="89" t="str">
        <f t="shared" si="5"/>
        <v>-</v>
      </c>
      <c r="Y48" s="87" t="e">
        <f>SUMIFS(#REF!,#REF!,"*" &amp; C48 &amp; "*",#REF!,"*" &amp; Index!$D$12 &amp; "*")+ SUMIFS(#REF!,#REF!,"*" &amp; C48 &amp; "*",#REF!,"*" &amp; Index!$D$18 &amp; "*",#REF!,"*" &amp; Index!$D$20 &amp; "*")</f>
        <v>#REF!</v>
      </c>
      <c r="Z48" s="88">
        <v>9275041</v>
      </c>
      <c r="AA48" s="136" t="e">
        <f t="shared" si="13"/>
        <v>#REF!</v>
      </c>
      <c r="AB48" s="89" t="str">
        <f t="shared" si="6"/>
        <v>-</v>
      </c>
    </row>
    <row r="49" spans="1:28" ht="14.45" hidden="1" customHeight="1" x14ac:dyDescent="0.25">
      <c r="A49" s="132">
        <f t="shared" si="7"/>
        <v>8</v>
      </c>
      <c r="B49" s="218"/>
      <c r="C49" s="16" t="s">
        <v>1029</v>
      </c>
      <c r="D49" s="17"/>
      <c r="E49" s="20" t="e">
        <f>SUMIFS(#REF!,#REF!,"*" &amp; C49 &amp; "*",#REF!,"*" &amp; Index!$D$12 &amp; "*",#REF!,"*" &amp; Index!$D$16 &amp; "*")+SUMIFS(#REF!,#REF!,"*" &amp; C49 &amp; "*",#REF!,"*" &amp; Index!$D$18 &amp; "*",#REF!,"*" &amp; Index!$D$20 &amp; "*")</f>
        <v>#REF!</v>
      </c>
      <c r="F49" s="88">
        <v>836950</v>
      </c>
      <c r="G49" s="136" t="e">
        <f t="shared" si="8"/>
        <v>#REF!</v>
      </c>
      <c r="H49" s="89" t="str">
        <f t="shared" si="14"/>
        <v>-</v>
      </c>
      <c r="I49" s="20" t="e">
        <f t="shared" si="15"/>
        <v>#REF!</v>
      </c>
      <c r="J49" s="61">
        <v>789415</v>
      </c>
      <c r="K49" s="136" t="e">
        <f t="shared" si="9"/>
        <v>#REF!</v>
      </c>
      <c r="L49" s="89" t="str">
        <f t="shared" si="2"/>
        <v>-</v>
      </c>
      <c r="M49" s="20" t="e">
        <f>SUMIFS(#REF!,#REF!,"*" &amp; $C49 &amp; "*",#REF!,"*" &amp; Index!$D$12 &amp; "*",#REF!,"*" &amp; Index!$D$23 &amp; "*",#REF!,"*" &amp; Index!$D$16 &amp; "*") + SUMIFS(#REF!,#REF!,"*" &amp; $C49 &amp; "*",#REF!,"*" &amp; Index!$D$18 &amp; "*",#REF!,"*" &amp; Index!$D$23 &amp; "*",#REF!,"*" &amp; Index!$D$16 &amp; "*",#REF!,"*" &amp; Index!$D$20 &amp; "*")</f>
        <v>#REF!</v>
      </c>
      <c r="N49" s="88">
        <v>21857</v>
      </c>
      <c r="O49" s="136" t="e">
        <f t="shared" si="10"/>
        <v>#REF!</v>
      </c>
      <c r="P49" s="89" t="str">
        <f t="shared" si="3"/>
        <v>-</v>
      </c>
      <c r="Q49" s="20" t="e">
        <f>SUMIFS(#REF!,#REF!,"*" &amp; $C49 &amp; "*",#REF!,"*" &amp; Index!$D$12 &amp; "*",#REF!,"*" &amp; Index!$D$24 &amp; "*",#REF!,"*" &amp; Index!$D$16 &amp; "*") + SUMIFS(#REF!,#REF!,"*" &amp; $C49 &amp; "*",#REF!,"*" &amp; Index!$D$18 &amp; "*",#REF!,"*" &amp; Index!$D$24 &amp; "*",#REF!,"*" &amp; Index!$D$16 &amp; "*",#REF!,"*" &amp; Index!$D$20 &amp; "*")</f>
        <v>#REF!</v>
      </c>
      <c r="R49" s="88">
        <v>25678</v>
      </c>
      <c r="S49" s="136" t="e">
        <f t="shared" si="11"/>
        <v>#REF!</v>
      </c>
      <c r="T49" s="89" t="str">
        <f t="shared" si="4"/>
        <v>-</v>
      </c>
      <c r="U49" s="20" t="e">
        <f>SUMIFS(#REF!,#REF!,"*" &amp; C49 &amp;"*",#REF!,"*" &amp; Index!$D$12 &amp; "*",#REF!,"*" &amp; Index!$D$17 &amp; "*")+SUMIFS(#REF!,#REF!,"*" &amp; C49 &amp;"*",#REF!,"*" &amp; Index!$D$18 &amp; "*",#REF!,"*" &amp; Index!$D$17 &amp; "*",#REF!,"*" &amp; Index!$D$20 &amp; "*")</f>
        <v>#REF!</v>
      </c>
      <c r="V49" s="88">
        <v>-17611</v>
      </c>
      <c r="W49" s="136" t="e">
        <f t="shared" si="12"/>
        <v>#REF!</v>
      </c>
      <c r="X49" s="89" t="str">
        <f t="shared" si="5"/>
        <v>-</v>
      </c>
      <c r="Y49" s="20" t="e">
        <f>SUMIFS(#REF!,#REF!,"*" &amp; C49 &amp; "*",#REF!,"*" &amp; Index!$D$12 &amp; "*")+ SUMIFS(#REF!,#REF!,"*" &amp; C49 &amp; "*",#REF!,"*" &amp; Index!$D$18 &amp; "*",#REF!,"*" &amp; Index!$D$20 &amp; "*")</f>
        <v>#REF!</v>
      </c>
      <c r="Z49" s="88">
        <v>819339</v>
      </c>
      <c r="AA49" s="136" t="e">
        <f t="shared" si="13"/>
        <v>#REF!</v>
      </c>
      <c r="AB49" s="89" t="str">
        <f t="shared" si="6"/>
        <v>-</v>
      </c>
    </row>
    <row r="50" spans="1:28" ht="14.45" hidden="1" customHeight="1" x14ac:dyDescent="0.25">
      <c r="A50" s="132">
        <f t="shared" si="7"/>
        <v>8</v>
      </c>
      <c r="B50" s="218"/>
      <c r="C50" s="16" t="s">
        <v>1030</v>
      </c>
      <c r="D50" s="17"/>
      <c r="E50" s="20" t="e">
        <f>SUMIFS(#REF!,#REF!,"*" &amp; C50 &amp; "*",#REF!,"*" &amp; Index!$D$12 &amp; "*",#REF!,"*" &amp; Index!$D$16 &amp; "*")+SUMIFS(#REF!,#REF!,"*" &amp; C50 &amp; "*",#REF!,"*" &amp; Index!$D$18 &amp; "*",#REF!,"*" &amp; Index!$D$20 &amp; "*")</f>
        <v>#REF!</v>
      </c>
      <c r="F50" s="88">
        <v>39642112</v>
      </c>
      <c r="G50" s="136" t="e">
        <f t="shared" si="8"/>
        <v>#REF!</v>
      </c>
      <c r="H50" s="89" t="str">
        <f t="shared" si="14"/>
        <v>-</v>
      </c>
      <c r="I50" s="20" t="e">
        <f t="shared" si="15"/>
        <v>#REF!</v>
      </c>
      <c r="J50" s="61">
        <v>24468727</v>
      </c>
      <c r="K50" s="136" t="e">
        <f t="shared" si="9"/>
        <v>#REF!</v>
      </c>
      <c r="L50" s="89" t="str">
        <f t="shared" si="2"/>
        <v>-</v>
      </c>
      <c r="M50" s="20" t="e">
        <f>SUMIFS(#REF!,#REF!,"*" &amp; $C50 &amp; "*",#REF!,"*" &amp; Index!$D$12 &amp; "*",#REF!,"*" &amp; Index!$D$23 &amp; "*",#REF!,"*" &amp; Index!$D$16 &amp; "*") + SUMIFS(#REF!,#REF!,"*" &amp; $C50 &amp; "*",#REF!,"*" &amp; Index!$D$18 &amp; "*",#REF!,"*" &amp; Index!$D$23 &amp; "*",#REF!,"*" &amp; Index!$D$16 &amp; "*",#REF!,"*" &amp; Index!$D$20 &amp; "*")</f>
        <v>#REF!</v>
      </c>
      <c r="N50" s="88">
        <v>13417296</v>
      </c>
      <c r="O50" s="136" t="e">
        <f t="shared" si="10"/>
        <v>#REF!</v>
      </c>
      <c r="P50" s="89" t="str">
        <f t="shared" si="3"/>
        <v>-</v>
      </c>
      <c r="Q50" s="20" t="e">
        <f>SUMIFS(#REF!,#REF!,"*" &amp; $C50 &amp; "*",#REF!,"*" &amp; Index!$D$12 &amp; "*",#REF!,"*" &amp; Index!$D$24 &amp; "*",#REF!,"*" &amp; Index!$D$16 &amp; "*") + SUMIFS(#REF!,#REF!,"*" &amp; $C50 &amp; "*",#REF!,"*" &amp; Index!$D$18 &amp; "*",#REF!,"*" &amp; Index!$D$24 &amp; "*",#REF!,"*" &amp; Index!$D$16 &amp; "*",#REF!,"*" &amp; Index!$D$20 &amp; "*")</f>
        <v>#REF!</v>
      </c>
      <c r="R50" s="88">
        <v>1756089</v>
      </c>
      <c r="S50" s="136" t="e">
        <f t="shared" si="11"/>
        <v>#REF!</v>
      </c>
      <c r="T50" s="89" t="str">
        <f t="shared" si="4"/>
        <v>-</v>
      </c>
      <c r="U50" s="20" t="e">
        <f>SUMIFS(#REF!,#REF!,"*" &amp; C50 &amp;"*",#REF!,"*" &amp; Index!$D$12 &amp; "*",#REF!,"*" &amp; Index!$D$17 &amp; "*")+SUMIFS(#REF!,#REF!,"*" &amp; C50 &amp;"*",#REF!,"*" &amp; Index!$D$18 &amp; "*",#REF!,"*" &amp; Index!$D$17 &amp; "*",#REF!,"*" &amp; Index!$D$20 &amp; "*")</f>
        <v>#REF!</v>
      </c>
      <c r="V50" s="88">
        <v>-1455612</v>
      </c>
      <c r="W50" s="136" t="e">
        <f t="shared" si="12"/>
        <v>#REF!</v>
      </c>
      <c r="X50" s="89" t="str">
        <f t="shared" si="5"/>
        <v>-</v>
      </c>
      <c r="Y50" s="20" t="e">
        <f>SUMIFS(#REF!,#REF!,"*" &amp; C50 &amp; "*",#REF!,"*" &amp; Index!$D$12 &amp; "*")+ SUMIFS(#REF!,#REF!,"*" &amp; C50 &amp; "*",#REF!,"*" &amp; Index!$D$18 &amp; "*",#REF!,"*" &amp; Index!$D$20 &amp; "*")</f>
        <v>#REF!</v>
      </c>
      <c r="Z50" s="88">
        <v>38186500</v>
      </c>
      <c r="AA50" s="136" t="e">
        <f t="shared" si="13"/>
        <v>#REF!</v>
      </c>
      <c r="AB50" s="89" t="str">
        <f t="shared" si="6"/>
        <v>-</v>
      </c>
    </row>
    <row r="51" spans="1:28" ht="14.45" hidden="1" customHeight="1" x14ac:dyDescent="0.25">
      <c r="A51" s="132">
        <f t="shared" si="7"/>
        <v>8</v>
      </c>
      <c r="B51" s="218"/>
      <c r="C51" s="83" t="s">
        <v>1031</v>
      </c>
      <c r="D51" s="84"/>
      <c r="E51" s="81" t="e">
        <f>SUMIFS(#REF!,#REF!,"*" &amp; C51 &amp; "*",#REF!,"*" &amp; Index!$D$12 &amp; "*",#REF!,"*" &amp; Index!$D$16 &amp; "*")+SUMIFS(#REF!,#REF!,"*" &amp; C51 &amp; "*",#REF!,"*" &amp; Index!$D$18 &amp; "*",#REF!,"*" &amp; Index!$D$20 &amp; "*")</f>
        <v>#REF!</v>
      </c>
      <c r="F51" s="88">
        <v>332</v>
      </c>
      <c r="G51" s="136" t="e">
        <f t="shared" si="8"/>
        <v>#REF!</v>
      </c>
      <c r="H51" s="89" t="str">
        <f t="shared" si="14"/>
        <v>-</v>
      </c>
      <c r="I51" s="81" t="e">
        <f t="shared" si="15"/>
        <v>#REF!</v>
      </c>
      <c r="J51" s="82">
        <v>4</v>
      </c>
      <c r="K51" s="136" t="e">
        <f t="shared" si="9"/>
        <v>#REF!</v>
      </c>
      <c r="L51" s="89" t="str">
        <f t="shared" si="2"/>
        <v>-</v>
      </c>
      <c r="M51" s="81" t="e">
        <f>SUMIFS(#REF!,#REF!,"*" &amp; $C51 &amp; "*",#REF!,"*" &amp; Index!$D$12 &amp; "*",#REF!,"*" &amp; Index!$D$23 &amp; "*",#REF!,"*" &amp; Index!$D$16 &amp; "*") + SUMIFS(#REF!,#REF!,"*" &amp; $C51 &amp; "*",#REF!,"*" &amp; Index!$D$18 &amp; "*",#REF!,"*" &amp; Index!$D$23 &amp; "*",#REF!,"*" &amp; Index!$D$16 &amp; "*",#REF!,"*" &amp; Index!$D$20 &amp; "*")</f>
        <v>#REF!</v>
      </c>
      <c r="N51" s="88">
        <v>0</v>
      </c>
      <c r="O51" s="136" t="e">
        <f t="shared" si="10"/>
        <v>#REF!</v>
      </c>
      <c r="P51" s="89" t="str">
        <f t="shared" si="3"/>
        <v>-</v>
      </c>
      <c r="Q51" s="81" t="e">
        <f>SUMIFS(#REF!,#REF!,"*" &amp; $C51 &amp; "*",#REF!,"*" &amp; Index!$D$12 &amp; "*",#REF!,"*" &amp; Index!$D$24 &amp; "*",#REF!,"*" &amp; Index!$D$16 &amp; "*") + SUMIFS(#REF!,#REF!,"*" &amp; $C51 &amp; "*",#REF!,"*" &amp; Index!$D$18 &amp; "*",#REF!,"*" &amp; Index!$D$24 &amp; "*",#REF!,"*" &amp; Index!$D$16 &amp; "*",#REF!,"*" &amp; Index!$D$20 &amp; "*")</f>
        <v>#REF!</v>
      </c>
      <c r="R51" s="88">
        <v>328</v>
      </c>
      <c r="S51" s="136" t="e">
        <f t="shared" si="11"/>
        <v>#REF!</v>
      </c>
      <c r="T51" s="89" t="str">
        <f t="shared" si="4"/>
        <v>-</v>
      </c>
      <c r="U51" s="81" t="e">
        <f>SUMIFS(#REF!,#REF!,"*" &amp; C51 &amp;"*",#REF!,"*" &amp; Index!$D$12 &amp; "*",#REF!,"*" &amp; Index!$D$17 &amp; "*")+SUMIFS(#REF!,#REF!,"*" &amp; C51 &amp;"*",#REF!,"*" &amp; Index!$D$18 &amp; "*",#REF!,"*" &amp; Index!$D$17 &amp; "*",#REF!,"*" &amp; Index!$D$20 &amp; "*")</f>
        <v>#REF!</v>
      </c>
      <c r="V51" s="88">
        <v>-272</v>
      </c>
      <c r="W51" s="136" t="e">
        <f t="shared" si="12"/>
        <v>#REF!</v>
      </c>
      <c r="X51" s="89" t="str">
        <f t="shared" si="5"/>
        <v>-</v>
      </c>
      <c r="Y51" s="81" t="e">
        <f>SUMIFS(#REF!,#REF!,"*" &amp; C51 &amp; "*",#REF!,"*" &amp; Index!$D$12 &amp; "*")+ SUMIFS(#REF!,#REF!,"*" &amp; C51 &amp; "*",#REF!,"*" &amp; Index!$D$18 &amp; "*",#REF!,"*" &amp; Index!$D$20 &amp; "*")</f>
        <v>#REF!</v>
      </c>
      <c r="Z51" s="88">
        <v>60</v>
      </c>
      <c r="AA51" s="136" t="e">
        <f t="shared" si="13"/>
        <v>#REF!</v>
      </c>
      <c r="AB51" s="89" t="str">
        <f t="shared" si="6"/>
        <v>-</v>
      </c>
    </row>
    <row r="52" spans="1:28" ht="15" x14ac:dyDescent="0.25">
      <c r="A52" s="132">
        <f t="shared" si="7"/>
        <v>6</v>
      </c>
      <c r="B52" s="218"/>
      <c r="C52" s="16" t="s">
        <v>1032</v>
      </c>
      <c r="D52" s="17" t="s">
        <v>1033</v>
      </c>
      <c r="E52" s="20" t="e">
        <f>SUMIFS(#REF!,#REF!,"*" &amp; C52 &amp; "*",#REF!,"*" &amp; Index!$D$12 &amp; "*",#REF!,"*" &amp; Index!$D$16 &amp; "*")+SUMIFS(#REF!,#REF!,"*" &amp; C52 &amp; "*",#REF!,"*" &amp; Index!$D$18 &amp; "*",#REF!,"*" &amp; Index!$D$20 &amp; "*",#REF!,"*" &amp; Index!$D$16 &amp; "*")</f>
        <v>#REF!</v>
      </c>
      <c r="F52" s="61">
        <v>927972980</v>
      </c>
      <c r="G52" s="136" t="e">
        <f t="shared" si="8"/>
        <v>#REF!</v>
      </c>
      <c r="H52" s="133" t="str">
        <f t="shared" si="14"/>
        <v>-</v>
      </c>
      <c r="I52" s="20" t="e">
        <f t="shared" si="15"/>
        <v>#REF!</v>
      </c>
      <c r="J52" s="61">
        <v>797445535</v>
      </c>
      <c r="K52" s="136" t="e">
        <f t="shared" si="9"/>
        <v>#REF!</v>
      </c>
      <c r="L52" s="89" t="str">
        <f t="shared" si="2"/>
        <v>-</v>
      </c>
      <c r="M52" s="20" t="e">
        <f>SUMIFS(#REF!,#REF!,"*" &amp; $C52 &amp; "*",#REF!,"*" &amp; Index!$D$12 &amp; "*",#REF!,"*" &amp; Index!$D$23 &amp; "*",#REF!,"*" &amp; Index!$D$16 &amp; "*") + SUMIFS(#REF!,#REF!,"*" &amp; $C52 &amp; "*",#REF!,"*" &amp; Index!$D$18 &amp; "*",#REF!,"*" &amp; Index!$D$23 &amp; "*",#REF!,"*" &amp; Index!$D$16 &amp; "*",#REF!,"*" &amp; Index!$D$20 &amp; "*")</f>
        <v>#REF!</v>
      </c>
      <c r="N52" s="61">
        <v>76446539</v>
      </c>
      <c r="O52" s="136" t="e">
        <f t="shared" si="10"/>
        <v>#REF!</v>
      </c>
      <c r="P52" s="89" t="str">
        <f t="shared" si="3"/>
        <v>-</v>
      </c>
      <c r="Q52" s="20" t="e">
        <f>SUMIFS(#REF!,#REF!,"*" &amp; $C52 &amp; "*",#REF!,"*" &amp; Index!$D$12 &amp; "*",#REF!,"*" &amp; Index!$D$24 &amp; "*",#REF!,"*" &amp; Index!$D$16 &amp; "*") + SUMIFS(#REF!,#REF!,"*" &amp; $C52 &amp; "*",#REF!,"*" &amp; Index!$D$18 &amp; "*",#REF!,"*" &amp; Index!$D$24 &amp; "*",#REF!,"*" &amp; Index!$D$16 &amp; "*",#REF!,"*" &amp; Index!$D$20 &amp; "*")</f>
        <v>#REF!</v>
      </c>
      <c r="R52" s="61">
        <v>54080906</v>
      </c>
      <c r="S52" s="136" t="e">
        <f t="shared" si="11"/>
        <v>#REF!</v>
      </c>
      <c r="T52" s="89" t="str">
        <f t="shared" si="4"/>
        <v>-</v>
      </c>
      <c r="U52" s="20" t="e">
        <f>SUMIFS(#REF!,#REF!,"*" &amp; C52 &amp;"*",#REF!,"*" &amp; Index!$D$12 &amp; "*",#REF!,"*" &amp; Index!$D$17 &amp; "*")+SUMIFS(#REF!,#REF!,"*" &amp; C52 &amp;"*",#REF!,"*" &amp; Index!$D$18 &amp; "*",#REF!,"*" &amp; Index!$D$17 &amp; "*",#REF!,"*" &amp; Index!$D$20 &amp; "*")</f>
        <v>#REF!</v>
      </c>
      <c r="V52" s="61">
        <v>-53281851</v>
      </c>
      <c r="W52" s="136" t="e">
        <f t="shared" si="12"/>
        <v>#REF!</v>
      </c>
      <c r="X52" s="89" t="str">
        <f t="shared" si="5"/>
        <v>-</v>
      </c>
      <c r="Y52" s="20" t="e">
        <f>SUMIFS(#REF!,#REF!,"*" &amp; C52 &amp; "*",#REF!,"*" &amp; Index!$D$12 &amp; "*")+ SUMIFS(#REF!,#REF!,"*" &amp; C52 &amp; "*",#REF!,"*" &amp; Index!$D$18 &amp; "*",#REF!,"*" &amp; Index!$D$20 &amp; "*")</f>
        <v>#REF!</v>
      </c>
      <c r="Z52" s="61">
        <v>884691129</v>
      </c>
      <c r="AA52" s="136" t="e">
        <f t="shared" si="13"/>
        <v>#REF!</v>
      </c>
      <c r="AB52" s="89" t="str">
        <f t="shared" si="6"/>
        <v>-</v>
      </c>
    </row>
    <row r="53" spans="1:28" ht="14.45" hidden="1" customHeight="1" x14ac:dyDescent="0.25">
      <c r="A53" s="132">
        <f t="shared" si="7"/>
        <v>8</v>
      </c>
      <c r="B53" s="218"/>
      <c r="C53" s="90" t="s">
        <v>1034</v>
      </c>
      <c r="D53" s="91"/>
      <c r="E53" s="87" t="e">
        <f>SUMIFS(#REF!,#REF!,"*" &amp; C53 &amp; "*",#REF!,"*" &amp; Index!$D$12 &amp; "*",#REF!,"*" &amp; Index!$D$16 &amp; "*")+SUMIFS(#REF!,#REF!,"*" &amp; C53 &amp; "*",#REF!,"*" &amp; Index!$D$18 &amp; "*",#REF!,"*" &amp; Index!$D$20 &amp; "*")</f>
        <v>#REF!</v>
      </c>
      <c r="F53" s="88">
        <v>625937026</v>
      </c>
      <c r="G53" s="136" t="e">
        <f t="shared" si="8"/>
        <v>#REF!</v>
      </c>
      <c r="H53" s="89" t="str">
        <f t="shared" si="14"/>
        <v>-</v>
      </c>
      <c r="I53" s="87" t="e">
        <f t="shared" si="15"/>
        <v>#REF!</v>
      </c>
      <c r="J53" s="88">
        <v>531947071</v>
      </c>
      <c r="K53" s="136" t="e">
        <f t="shared" si="9"/>
        <v>#REF!</v>
      </c>
      <c r="L53" s="89" t="str">
        <f t="shared" si="2"/>
        <v>-</v>
      </c>
      <c r="M53" s="87" t="e">
        <f>SUMIFS(#REF!,#REF!,"*" &amp; $C53 &amp; "*",#REF!,"*" &amp; Index!$D$12 &amp; "*",#REF!,"*" &amp; Index!$D$23 &amp; "*",#REF!,"*" &amp; Index!$D$16 &amp; "*") + SUMIFS(#REF!,#REF!,"*" &amp; $C53 &amp; "*",#REF!,"*" &amp; Index!$D$18 &amp; "*",#REF!,"*" &amp; Index!$D$23 &amp; "*",#REF!,"*" &amp; Index!$D$16 &amp; "*",#REF!,"*" &amp; Index!$D$20 &amp; "*")</f>
        <v>#REF!</v>
      </c>
      <c r="N53" s="88">
        <v>46772479</v>
      </c>
      <c r="O53" s="136" t="e">
        <f t="shared" si="10"/>
        <v>#REF!</v>
      </c>
      <c r="P53" s="89" t="str">
        <f t="shared" si="3"/>
        <v>-</v>
      </c>
      <c r="Q53" s="87" t="e">
        <f>SUMIFS(#REF!,#REF!,"*" &amp; $C53 &amp; "*",#REF!,"*" &amp; Index!$D$12 &amp; "*",#REF!,"*" &amp; Index!$D$24 &amp; "*",#REF!,"*" &amp; Index!$D$16 &amp; "*") + SUMIFS(#REF!,#REF!,"*" &amp; $C53 &amp; "*",#REF!,"*" &amp; Index!$D$18 &amp; "*",#REF!,"*" &amp; Index!$D$24 &amp; "*",#REF!,"*" &amp; Index!$D$16 &amp; "*",#REF!,"*" &amp; Index!$D$20 &amp; "*")</f>
        <v>#REF!</v>
      </c>
      <c r="R53" s="88">
        <v>47217476</v>
      </c>
      <c r="S53" s="136" t="e">
        <f t="shared" si="11"/>
        <v>#REF!</v>
      </c>
      <c r="T53" s="89" t="str">
        <f t="shared" si="4"/>
        <v>-</v>
      </c>
      <c r="U53" s="87" t="e">
        <f>SUMIFS(#REF!,#REF!,"*" &amp; C53 &amp;"*",#REF!,"*" &amp; Index!$D$12 &amp; "*",#REF!,"*" &amp; Index!$D$17 &amp; "*")+SUMIFS(#REF!,#REF!,"*" &amp; C53 &amp;"*",#REF!,"*" &amp; Index!$D$18 &amp; "*",#REF!,"*" &amp; Index!$D$17 &amp; "*",#REF!,"*" &amp; Index!$D$20 &amp; "*")</f>
        <v>#REF!</v>
      </c>
      <c r="V53" s="88">
        <v>-45629657</v>
      </c>
      <c r="W53" s="136" t="e">
        <f t="shared" si="12"/>
        <v>#REF!</v>
      </c>
      <c r="X53" s="89" t="str">
        <f t="shared" si="5"/>
        <v>-</v>
      </c>
      <c r="Y53" s="87" t="e">
        <f>SUMIFS(#REF!,#REF!,"*" &amp; C53 &amp; "*",#REF!,"*" &amp; Index!$D$12 &amp; "*")+ SUMIFS(#REF!,#REF!,"*" &amp; C53 &amp; "*",#REF!,"*" &amp; Index!$D$18 &amp; "*",#REF!,"*" &amp; Index!$D$20 &amp; "*")</f>
        <v>#REF!</v>
      </c>
      <c r="Z53" s="88">
        <v>590307369</v>
      </c>
      <c r="AA53" s="136" t="e">
        <f t="shared" si="13"/>
        <v>#REF!</v>
      </c>
      <c r="AB53" s="89" t="str">
        <f t="shared" si="6"/>
        <v>-</v>
      </c>
    </row>
    <row r="54" spans="1:28" ht="14.45" hidden="1" customHeight="1" x14ac:dyDescent="0.25">
      <c r="A54" s="132">
        <f t="shared" si="7"/>
        <v>8</v>
      </c>
      <c r="B54" s="218"/>
      <c r="C54" s="16" t="s">
        <v>1035</v>
      </c>
      <c r="D54" s="17"/>
      <c r="E54" s="20" t="e">
        <f>SUMIFS(#REF!,#REF!,"*" &amp; C54 &amp; "*",#REF!,"*" &amp; Index!$D$12 &amp; "*",#REF!,"*" &amp; Index!$D$16 &amp; "*")+SUMIFS(#REF!,#REF!,"*" &amp; C54 &amp; "*",#REF!,"*" &amp; Index!$D$18 &amp; "*",#REF!,"*" &amp; Index!$D$20 &amp; "*")</f>
        <v>#REF!</v>
      </c>
      <c r="F54" s="88">
        <v>151830349</v>
      </c>
      <c r="G54" s="136" t="e">
        <f t="shared" si="8"/>
        <v>#REF!</v>
      </c>
      <c r="H54" s="89" t="str">
        <f t="shared" si="14"/>
        <v>-</v>
      </c>
      <c r="I54" s="20" t="e">
        <f t="shared" si="15"/>
        <v>#REF!</v>
      </c>
      <c r="J54" s="61">
        <v>143325812</v>
      </c>
      <c r="K54" s="136" t="e">
        <f t="shared" si="9"/>
        <v>#REF!</v>
      </c>
      <c r="L54" s="89" t="str">
        <f t="shared" si="2"/>
        <v>-</v>
      </c>
      <c r="M54" s="20" t="e">
        <f>SUMIFS(#REF!,#REF!,"*" &amp; $C54 &amp; "*",#REF!,"*" &amp; Index!$D$12 &amp; "*",#REF!,"*" &amp; Index!$D$23 &amp; "*",#REF!,"*" &amp; Index!$D$16 &amp; "*") + SUMIFS(#REF!,#REF!,"*" &amp; $C54 &amp; "*",#REF!,"*" &amp; Index!$D$18 &amp; "*",#REF!,"*" &amp; Index!$D$23 &amp; "*",#REF!,"*" &amp; Index!$D$16 &amp; "*",#REF!,"*" &amp; Index!$D$20 &amp; "*")</f>
        <v>#REF!</v>
      </c>
      <c r="N54" s="88">
        <v>7063476</v>
      </c>
      <c r="O54" s="136" t="e">
        <f t="shared" si="10"/>
        <v>#REF!</v>
      </c>
      <c r="P54" s="89" t="str">
        <f t="shared" si="3"/>
        <v>-</v>
      </c>
      <c r="Q54" s="20" t="e">
        <f>SUMIFS(#REF!,#REF!,"*" &amp; $C54 &amp; "*",#REF!,"*" &amp; Index!$D$12 &amp; "*",#REF!,"*" &amp; Index!$D$24 &amp; "*",#REF!,"*" &amp; Index!$D$16 &amp; "*") + SUMIFS(#REF!,#REF!,"*" &amp; $C54 &amp; "*",#REF!,"*" &amp; Index!$D$18 &amp; "*",#REF!,"*" &amp; Index!$D$24 &amp; "*",#REF!,"*" &amp; Index!$D$16 &amp; "*",#REF!,"*" &amp; Index!$D$20 &amp; "*")</f>
        <v>#REF!</v>
      </c>
      <c r="R54" s="88">
        <v>1441061</v>
      </c>
      <c r="S54" s="136" t="e">
        <f t="shared" si="11"/>
        <v>#REF!</v>
      </c>
      <c r="T54" s="89" t="str">
        <f t="shared" si="4"/>
        <v>-</v>
      </c>
      <c r="U54" s="20" t="e">
        <f>SUMIFS(#REF!,#REF!,"*" &amp; C54 &amp;"*",#REF!,"*" &amp; Index!$D$12 &amp; "*",#REF!,"*" &amp; Index!$D$17 &amp; "*")+SUMIFS(#REF!,#REF!,"*" &amp; C54 &amp;"*",#REF!,"*" &amp; Index!$D$18 &amp; "*",#REF!,"*" &amp; Index!$D$17 &amp; "*",#REF!,"*" &amp; Index!$D$20 &amp; "*")</f>
        <v>#REF!</v>
      </c>
      <c r="V54" s="88">
        <v>-1706777</v>
      </c>
      <c r="W54" s="136" t="e">
        <f t="shared" si="12"/>
        <v>#REF!</v>
      </c>
      <c r="X54" s="89" t="str">
        <f t="shared" si="5"/>
        <v>-</v>
      </c>
      <c r="Y54" s="20" t="e">
        <f>SUMIFS(#REF!,#REF!,"*" &amp; C54 &amp; "*",#REF!,"*" &amp; Index!$D$12 &amp; "*")+ SUMIFS(#REF!,#REF!,"*" &amp; C54 &amp; "*",#REF!,"*" &amp; Index!$D$18 &amp; "*",#REF!,"*" &amp; Index!$D$20 &amp; "*")</f>
        <v>#REF!</v>
      </c>
      <c r="Z54" s="88">
        <v>150123572</v>
      </c>
      <c r="AA54" s="136" t="e">
        <f t="shared" si="13"/>
        <v>#REF!</v>
      </c>
      <c r="AB54" s="89" t="str">
        <f t="shared" si="6"/>
        <v>-</v>
      </c>
    </row>
    <row r="55" spans="1:28" ht="14.45" hidden="1" customHeight="1" x14ac:dyDescent="0.25">
      <c r="A55" s="132">
        <f t="shared" si="7"/>
        <v>8</v>
      </c>
      <c r="B55" s="218"/>
      <c r="C55" s="83" t="s">
        <v>1036</v>
      </c>
      <c r="D55" s="84"/>
      <c r="E55" s="81" t="e">
        <f>SUMIFS(#REF!,#REF!,"*" &amp; C55 &amp; "*",#REF!,"*" &amp; Index!$D$12 &amp; "*",#REF!,"*" &amp; Index!$D$16 &amp; "*")+SUMIFS(#REF!,#REF!,"*" &amp; C55 &amp; "*",#REF!,"*" &amp; Index!$D$18 &amp; "*",#REF!,"*" &amp; Index!$D$20 &amp; "*")</f>
        <v>#REF!</v>
      </c>
      <c r="F55" s="88">
        <v>150205605</v>
      </c>
      <c r="G55" s="136" t="e">
        <f t="shared" si="8"/>
        <v>#REF!</v>
      </c>
      <c r="H55" s="89" t="str">
        <f t="shared" si="14"/>
        <v>-</v>
      </c>
      <c r="I55" s="81" t="e">
        <f t="shared" si="15"/>
        <v>#REF!</v>
      </c>
      <c r="J55" s="82">
        <v>122172652</v>
      </c>
      <c r="K55" s="136" t="e">
        <f t="shared" si="9"/>
        <v>#REF!</v>
      </c>
      <c r="L55" s="89" t="str">
        <f t="shared" si="2"/>
        <v>-</v>
      </c>
      <c r="M55" s="81" t="e">
        <f>SUMIFS(#REF!,#REF!,"*" &amp; $C55 &amp; "*",#REF!,"*" &amp; Index!$D$12 &amp; "*",#REF!,"*" &amp; Index!$D$23 &amp; "*",#REF!,"*" &amp; Index!$D$16 &amp; "*") + SUMIFS(#REF!,#REF!,"*" &amp; $C55 &amp; "*",#REF!,"*" &amp; Index!$D$18 &amp; "*",#REF!,"*" &amp; Index!$D$23 &amp; "*",#REF!,"*" &amp; Index!$D$16 &amp; "*",#REF!,"*" &amp; Index!$D$20 &amp; "*")</f>
        <v>#REF!</v>
      </c>
      <c r="N55" s="88">
        <v>22610584</v>
      </c>
      <c r="O55" s="136" t="e">
        <f t="shared" si="10"/>
        <v>#REF!</v>
      </c>
      <c r="P55" s="89" t="str">
        <f t="shared" si="3"/>
        <v>-</v>
      </c>
      <c r="Q55" s="81" t="e">
        <f>SUMIFS(#REF!,#REF!,"*" &amp; $C55 &amp; "*",#REF!,"*" &amp; Index!$D$12 &amp; "*",#REF!,"*" &amp; Index!$D$24 &amp; "*",#REF!,"*" &amp; Index!$D$16 &amp; "*") + SUMIFS(#REF!,#REF!,"*" &amp; $C55 &amp; "*",#REF!,"*" &amp; Index!$D$18 &amp; "*",#REF!,"*" &amp; Index!$D$24 &amp; "*",#REF!,"*" &amp; Index!$D$16 &amp; "*",#REF!,"*" &amp; Index!$D$20 &amp; "*")</f>
        <v>#REF!</v>
      </c>
      <c r="R55" s="88">
        <v>5422369</v>
      </c>
      <c r="S55" s="136" t="e">
        <f t="shared" si="11"/>
        <v>#REF!</v>
      </c>
      <c r="T55" s="89" t="str">
        <f t="shared" si="4"/>
        <v>-</v>
      </c>
      <c r="U55" s="81" t="e">
        <f>SUMIFS(#REF!,#REF!,"*" &amp; C55 &amp;"*",#REF!,"*" &amp; Index!$D$12 &amp; "*",#REF!,"*" &amp; Index!$D$17 &amp; "*")+SUMIFS(#REF!,#REF!,"*" &amp; C55 &amp;"*",#REF!,"*" &amp; Index!$D$18 &amp; "*",#REF!,"*" &amp; Index!$D$17 &amp; "*",#REF!,"*" &amp; Index!$D$20 &amp; "*")</f>
        <v>#REF!</v>
      </c>
      <c r="V55" s="88">
        <v>-5945417</v>
      </c>
      <c r="W55" s="136" t="e">
        <f t="shared" si="12"/>
        <v>#REF!</v>
      </c>
      <c r="X55" s="89" t="str">
        <f t="shared" si="5"/>
        <v>-</v>
      </c>
      <c r="Y55" s="81" t="e">
        <f>SUMIFS(#REF!,#REF!,"*" &amp; C55 &amp; "*",#REF!,"*" &amp; Index!$D$12 &amp; "*")+ SUMIFS(#REF!,#REF!,"*" &amp; C55 &amp; "*",#REF!,"*" &amp; Index!$D$18 &amp; "*",#REF!,"*" &amp; Index!$D$20 &amp; "*")</f>
        <v>#REF!</v>
      </c>
      <c r="Z55" s="88">
        <v>144260188</v>
      </c>
      <c r="AA55" s="136" t="e">
        <f t="shared" si="13"/>
        <v>#REF!</v>
      </c>
      <c r="AB55" s="89" t="str">
        <f t="shared" si="6"/>
        <v>-</v>
      </c>
    </row>
    <row r="56" spans="1:28" ht="15" x14ac:dyDescent="0.25">
      <c r="A56" s="132">
        <f t="shared" si="7"/>
        <v>6</v>
      </c>
      <c r="B56" s="218"/>
      <c r="C56" s="16" t="s">
        <v>1037</v>
      </c>
      <c r="D56" s="17" t="s">
        <v>1038</v>
      </c>
      <c r="E56" s="20" t="e">
        <f>SUMIFS(#REF!,#REF!,"*" &amp; C56 &amp; "*",#REF!,"*" &amp; Index!$D$12 &amp; "*",#REF!,"*" &amp; Index!$D$16 &amp; "*")+SUMIFS(#REF!,#REF!,"*" &amp; C56 &amp; "*",#REF!,"*" &amp; Index!$D$18 &amp; "*",#REF!,"*" &amp; Index!$D$20 &amp; "*",#REF!,"*" &amp; Index!$D$16 &amp; "*")</f>
        <v>#REF!</v>
      </c>
      <c r="F56" s="61">
        <v>1988414008</v>
      </c>
      <c r="G56" s="136" t="e">
        <f t="shared" si="8"/>
        <v>#REF!</v>
      </c>
      <c r="H56" s="133" t="str">
        <f t="shared" si="14"/>
        <v>-</v>
      </c>
      <c r="I56" s="20" t="e">
        <f t="shared" si="15"/>
        <v>#REF!</v>
      </c>
      <c r="J56" s="61">
        <v>1709922608</v>
      </c>
      <c r="K56" s="136" t="e">
        <f t="shared" si="9"/>
        <v>#REF!</v>
      </c>
      <c r="L56" s="89" t="str">
        <f t="shared" si="2"/>
        <v>-</v>
      </c>
      <c r="M56" s="20" t="e">
        <f>SUMIFS(#REF!,#REF!,"*" &amp; $C56 &amp; "*",#REF!,"*" &amp; Index!$D$12 &amp; "*",#REF!,"*" &amp; Index!$D$23 &amp; "*",#REF!,"*" &amp; Index!$D$16 &amp; "*") + SUMIFS(#REF!,#REF!,"*" &amp; $C56 &amp; "*",#REF!,"*" &amp; Index!$D$18 &amp; "*",#REF!,"*" &amp; Index!$D$23 &amp; "*",#REF!,"*" &amp; Index!$D$16 &amp; "*",#REF!,"*" &amp; Index!$D$20 &amp; "*")</f>
        <v>#REF!</v>
      </c>
      <c r="N56" s="61">
        <v>212963369</v>
      </c>
      <c r="O56" s="136" t="e">
        <f t="shared" si="10"/>
        <v>#REF!</v>
      </c>
      <c r="P56" s="89" t="str">
        <f t="shared" si="3"/>
        <v>-</v>
      </c>
      <c r="Q56" s="20" t="e">
        <f>SUMIFS(#REF!,#REF!,"*" &amp; $C56 &amp; "*",#REF!,"*" &amp; Index!$D$12 &amp; "*",#REF!,"*" &amp; Index!$D$24 &amp; "*",#REF!,"*" &amp; Index!$D$16 &amp; "*") + SUMIFS(#REF!,#REF!,"*" &amp; $C56 &amp; "*",#REF!,"*" &amp; Index!$D$18 &amp; "*",#REF!,"*" &amp; Index!$D$24 &amp; "*",#REF!,"*" &amp; Index!$D$16 &amp; "*",#REF!,"*" &amp; Index!$D$20 &amp; "*")</f>
        <v>#REF!</v>
      </c>
      <c r="R56" s="61">
        <v>65528031</v>
      </c>
      <c r="S56" s="136" t="e">
        <f t="shared" si="11"/>
        <v>#REF!</v>
      </c>
      <c r="T56" s="89" t="str">
        <f t="shared" si="4"/>
        <v>-</v>
      </c>
      <c r="U56" s="20" t="e">
        <f>SUMIFS(#REF!,#REF!,"*" &amp; C56 &amp;"*",#REF!,"*" &amp; Index!$D$12 &amp; "*",#REF!,"*" &amp; Index!$D$17 &amp; "*")+SUMIFS(#REF!,#REF!,"*" &amp; C56 &amp;"*",#REF!,"*" &amp; Index!$D$18 &amp; "*",#REF!,"*" &amp; Index!$D$17 &amp; "*",#REF!,"*" &amp; Index!$D$20 &amp; "*")</f>
        <v>#REF!</v>
      </c>
      <c r="V56" s="61">
        <v>-63291086</v>
      </c>
      <c r="W56" s="136" t="e">
        <f t="shared" si="12"/>
        <v>#REF!</v>
      </c>
      <c r="X56" s="89" t="str">
        <f t="shared" si="5"/>
        <v>-</v>
      </c>
      <c r="Y56" s="20" t="e">
        <f>SUMIFS(#REF!,#REF!,"*" &amp; C56 &amp; "*",#REF!,"*" &amp; Index!$D$12 &amp; "*")+ SUMIFS(#REF!,#REF!,"*" &amp; C56 &amp; "*",#REF!,"*" &amp; Index!$D$18 &amp; "*",#REF!,"*" &amp; Index!$D$20 &amp; "*")</f>
        <v>#REF!</v>
      </c>
      <c r="Z56" s="61">
        <v>1925122922</v>
      </c>
      <c r="AA56" s="136" t="e">
        <f t="shared" si="13"/>
        <v>#REF!</v>
      </c>
      <c r="AB56" s="89" t="str">
        <f t="shared" si="6"/>
        <v>-</v>
      </c>
    </row>
    <row r="57" spans="1:28" ht="14.45" hidden="1" customHeight="1" x14ac:dyDescent="0.25">
      <c r="A57" s="132">
        <f t="shared" si="7"/>
        <v>8</v>
      </c>
      <c r="B57" s="218"/>
      <c r="C57" s="90" t="s">
        <v>1039</v>
      </c>
      <c r="D57" s="91"/>
      <c r="E57" s="87" t="e">
        <f>SUMIFS(#REF!,#REF!,"*" &amp; C57 &amp; "*",#REF!,"*" &amp; Index!$D$12 &amp; "*",#REF!,"*" &amp; Index!$D$16 &amp; "*")+SUMIFS(#REF!,#REF!,"*" &amp; C57 &amp; "*",#REF!,"*" &amp; Index!$D$18 &amp; "*",#REF!,"*" &amp; Index!$D$20 &amp; "*")</f>
        <v>#REF!</v>
      </c>
      <c r="F57" s="88">
        <v>253982469</v>
      </c>
      <c r="G57" s="136" t="e">
        <f t="shared" si="8"/>
        <v>#REF!</v>
      </c>
      <c r="H57" s="89" t="str">
        <f t="shared" si="14"/>
        <v>-</v>
      </c>
      <c r="I57" s="87" t="e">
        <f t="shared" si="15"/>
        <v>#REF!</v>
      </c>
      <c r="J57" s="88">
        <v>216728826</v>
      </c>
      <c r="K57" s="136" t="e">
        <f t="shared" si="9"/>
        <v>#REF!</v>
      </c>
      <c r="L57" s="89" t="str">
        <f t="shared" si="2"/>
        <v>-</v>
      </c>
      <c r="M57" s="87" t="e">
        <f>SUMIFS(#REF!,#REF!,"*" &amp; $C57 &amp; "*",#REF!,"*" &amp; Index!$D$12 &amp; "*",#REF!,"*" &amp; Index!$D$23 &amp; "*",#REF!,"*" &amp; Index!$D$16 &amp; "*") + SUMIFS(#REF!,#REF!,"*" &amp; $C57 &amp; "*",#REF!,"*" &amp; Index!$D$18 &amp; "*",#REF!,"*" &amp; Index!$D$23 &amp; "*",#REF!,"*" &amp; Index!$D$16 &amp; "*",#REF!,"*" &amp; Index!$D$20 &amp; "*")</f>
        <v>#REF!</v>
      </c>
      <c r="N57" s="88">
        <v>33305775</v>
      </c>
      <c r="O57" s="136" t="e">
        <f t="shared" si="10"/>
        <v>#REF!</v>
      </c>
      <c r="P57" s="89" t="str">
        <f t="shared" si="3"/>
        <v>-</v>
      </c>
      <c r="Q57" s="87" t="e">
        <f>SUMIFS(#REF!,#REF!,"*" &amp; $C57 &amp; "*",#REF!,"*" &amp; Index!$D$12 &amp; "*",#REF!,"*" &amp; Index!$D$24 &amp; "*",#REF!,"*" &amp; Index!$D$16 &amp; "*") + SUMIFS(#REF!,#REF!,"*" &amp; $C57 &amp; "*",#REF!,"*" &amp; Index!$D$18 &amp; "*",#REF!,"*" &amp; Index!$D$24 &amp; "*",#REF!,"*" &amp; Index!$D$16 &amp; "*",#REF!,"*" &amp; Index!$D$20 &amp; "*")</f>
        <v>#REF!</v>
      </c>
      <c r="R57" s="88">
        <v>3947868</v>
      </c>
      <c r="S57" s="136" t="e">
        <f t="shared" si="11"/>
        <v>#REF!</v>
      </c>
      <c r="T57" s="89" t="str">
        <f t="shared" si="4"/>
        <v>-</v>
      </c>
      <c r="U57" s="87" t="e">
        <f>SUMIFS(#REF!,#REF!,"*" &amp; C57 &amp;"*",#REF!,"*" &amp; Index!$D$12 &amp; "*",#REF!,"*" &amp; Index!$D$17 &amp; "*")+SUMIFS(#REF!,#REF!,"*" &amp; C57 &amp;"*",#REF!,"*" &amp; Index!$D$18 &amp; "*",#REF!,"*" &amp; Index!$D$17 &amp; "*",#REF!,"*" &amp; Index!$D$20 &amp; "*")</f>
        <v>#REF!</v>
      </c>
      <c r="V57" s="88">
        <v>-5880047</v>
      </c>
      <c r="W57" s="136" t="e">
        <f t="shared" si="12"/>
        <v>#REF!</v>
      </c>
      <c r="X57" s="89" t="str">
        <f t="shared" si="5"/>
        <v>-</v>
      </c>
      <c r="Y57" s="87" t="e">
        <f>SUMIFS(#REF!,#REF!,"*" &amp; C57 &amp; "*",#REF!,"*" &amp; Index!$D$12 &amp; "*")+ SUMIFS(#REF!,#REF!,"*" &amp; C57 &amp; "*",#REF!,"*" &amp; Index!$D$18 &amp; "*",#REF!,"*" &amp; Index!$D$20 &amp; "*")</f>
        <v>#REF!</v>
      </c>
      <c r="Z57" s="88">
        <v>248102422</v>
      </c>
      <c r="AA57" s="136" t="e">
        <f t="shared" si="13"/>
        <v>#REF!</v>
      </c>
      <c r="AB57" s="89" t="str">
        <f t="shared" si="6"/>
        <v>-</v>
      </c>
    </row>
    <row r="58" spans="1:28" ht="14.45" hidden="1" customHeight="1" x14ac:dyDescent="0.25">
      <c r="A58" s="132">
        <f t="shared" si="7"/>
        <v>8</v>
      </c>
      <c r="B58" s="218"/>
      <c r="C58" s="16" t="s">
        <v>1040</v>
      </c>
      <c r="D58" s="17"/>
      <c r="E58" s="20" t="e">
        <f>SUMIFS(#REF!,#REF!,"*" &amp; C58 &amp; "*",#REF!,"*" &amp; Index!$D$12 &amp; "*",#REF!,"*" &amp; Index!$D$16 &amp; "*")+SUMIFS(#REF!,#REF!,"*" &amp; C58 &amp; "*",#REF!,"*" &amp; Index!$D$18 &amp; "*",#REF!,"*" &amp; Index!$D$20 &amp; "*")</f>
        <v>#REF!</v>
      </c>
      <c r="F58" s="88">
        <v>845378484</v>
      </c>
      <c r="G58" s="136" t="e">
        <f t="shared" si="8"/>
        <v>#REF!</v>
      </c>
      <c r="H58" s="89" t="str">
        <f t="shared" si="14"/>
        <v>-</v>
      </c>
      <c r="I58" s="20" t="e">
        <f t="shared" si="15"/>
        <v>#REF!</v>
      </c>
      <c r="J58" s="61">
        <v>715806376</v>
      </c>
      <c r="K58" s="136" t="e">
        <f t="shared" si="9"/>
        <v>#REF!</v>
      </c>
      <c r="L58" s="89" t="str">
        <f t="shared" si="2"/>
        <v>-</v>
      </c>
      <c r="M58" s="20" t="e">
        <f>SUMIFS(#REF!,#REF!,"*" &amp; $C58 &amp; "*",#REF!,"*" &amp; Index!$D$12 &amp; "*",#REF!,"*" &amp; Index!$D$23 &amp; "*",#REF!,"*" &amp; Index!$D$16 &amp; "*") + SUMIFS(#REF!,#REF!,"*" &amp; $C58 &amp; "*",#REF!,"*" &amp; Index!$D$18 &amp; "*",#REF!,"*" &amp; Index!$D$23 &amp; "*",#REF!,"*" &amp; Index!$D$16 &amp; "*",#REF!,"*" &amp; Index!$D$20 &amp; "*")</f>
        <v>#REF!</v>
      </c>
      <c r="N58" s="88">
        <v>100466576</v>
      </c>
      <c r="O58" s="136" t="e">
        <f t="shared" si="10"/>
        <v>#REF!</v>
      </c>
      <c r="P58" s="89" t="str">
        <f t="shared" si="3"/>
        <v>-</v>
      </c>
      <c r="Q58" s="20" t="e">
        <f>SUMIFS(#REF!,#REF!,"*" &amp; $C58 &amp; "*",#REF!,"*" &amp; Index!$D$12 &amp; "*",#REF!,"*" &amp; Index!$D$24 &amp; "*",#REF!,"*" &amp; Index!$D$16 &amp; "*") + SUMIFS(#REF!,#REF!,"*" &amp; $C58 &amp; "*",#REF!,"*" &amp; Index!$D$18 &amp; "*",#REF!,"*" &amp; Index!$D$24 &amp; "*",#REF!,"*" &amp; Index!$D$16 &amp; "*",#REF!,"*" &amp; Index!$D$20 &amp; "*")</f>
        <v>#REF!</v>
      </c>
      <c r="R58" s="88">
        <v>29105532</v>
      </c>
      <c r="S58" s="136" t="e">
        <f t="shared" si="11"/>
        <v>#REF!</v>
      </c>
      <c r="T58" s="89" t="str">
        <f t="shared" si="4"/>
        <v>-</v>
      </c>
      <c r="U58" s="20" t="e">
        <f>SUMIFS(#REF!,#REF!,"*" &amp; C58 &amp;"*",#REF!,"*" &amp; Index!$D$12 &amp; "*",#REF!,"*" &amp; Index!$D$17 &amp; "*")+SUMIFS(#REF!,#REF!,"*" &amp; C58 &amp;"*",#REF!,"*" &amp; Index!$D$18 &amp; "*",#REF!,"*" &amp; Index!$D$17 &amp; "*",#REF!,"*" &amp; Index!$D$20 &amp; "*")</f>
        <v>#REF!</v>
      </c>
      <c r="V58" s="88">
        <v>-32311522</v>
      </c>
      <c r="W58" s="136" t="e">
        <f t="shared" si="12"/>
        <v>#REF!</v>
      </c>
      <c r="X58" s="89" t="str">
        <f t="shared" si="5"/>
        <v>-</v>
      </c>
      <c r="Y58" s="20" t="e">
        <f>SUMIFS(#REF!,#REF!,"*" &amp; C58 &amp; "*",#REF!,"*" &amp; Index!$D$12 &amp; "*")+ SUMIFS(#REF!,#REF!,"*" &amp; C58 &amp; "*",#REF!,"*" &amp; Index!$D$18 &amp; "*",#REF!,"*" &amp; Index!$D$20 &amp; "*")</f>
        <v>#REF!</v>
      </c>
      <c r="Z58" s="88">
        <v>813066962</v>
      </c>
      <c r="AA58" s="136" t="e">
        <f t="shared" si="13"/>
        <v>#REF!</v>
      </c>
      <c r="AB58" s="89" t="str">
        <f t="shared" si="6"/>
        <v>-</v>
      </c>
    </row>
    <row r="59" spans="1:28" ht="14.45" hidden="1" customHeight="1" x14ac:dyDescent="0.25">
      <c r="A59" s="132">
        <f t="shared" si="7"/>
        <v>8</v>
      </c>
      <c r="B59" s="218"/>
      <c r="C59" s="83" t="s">
        <v>1041</v>
      </c>
      <c r="D59" s="84"/>
      <c r="E59" s="81" t="e">
        <f>SUMIFS(#REF!,#REF!,"*" &amp; C59 &amp; "*",#REF!,"*" &amp; Index!$D$12 &amp; "*",#REF!,"*" &amp; Index!$D$16 &amp; "*")+SUMIFS(#REF!,#REF!,"*" &amp; C59 &amp; "*",#REF!,"*" &amp; Index!$D$18 &amp; "*",#REF!,"*" &amp; Index!$D$20 &amp; "*")</f>
        <v>#REF!</v>
      </c>
      <c r="F59" s="88">
        <v>889053055</v>
      </c>
      <c r="G59" s="136" t="e">
        <f t="shared" si="8"/>
        <v>#REF!</v>
      </c>
      <c r="H59" s="89" t="str">
        <f t="shared" si="14"/>
        <v>-</v>
      </c>
      <c r="I59" s="81" t="e">
        <f t="shared" si="15"/>
        <v>#REF!</v>
      </c>
      <c r="J59" s="82">
        <v>777387406</v>
      </c>
      <c r="K59" s="136" t="e">
        <f t="shared" si="9"/>
        <v>#REF!</v>
      </c>
      <c r="L59" s="89" t="str">
        <f t="shared" si="2"/>
        <v>-</v>
      </c>
      <c r="M59" s="81" t="e">
        <f>SUMIFS(#REF!,#REF!,"*" &amp; $C59 &amp; "*",#REF!,"*" &amp; Index!$D$12 &amp; "*",#REF!,"*" &amp; Index!$D$23 &amp; "*",#REF!,"*" &amp; Index!$D$16 &amp; "*") + SUMIFS(#REF!,#REF!,"*" &amp; $C59 &amp; "*",#REF!,"*" &amp; Index!$D$18 &amp; "*",#REF!,"*" &amp; Index!$D$23 &amp; "*",#REF!,"*" &amp; Index!$D$16 &amp; "*",#REF!,"*" &amp; Index!$D$20 &amp; "*")</f>
        <v>#REF!</v>
      </c>
      <c r="N59" s="88">
        <v>79191018</v>
      </c>
      <c r="O59" s="136" t="e">
        <f t="shared" si="10"/>
        <v>#REF!</v>
      </c>
      <c r="P59" s="89" t="str">
        <f t="shared" si="3"/>
        <v>-</v>
      </c>
      <c r="Q59" s="81" t="e">
        <f>SUMIFS(#REF!,#REF!,"*" &amp; $C59 &amp; "*",#REF!,"*" &amp; Index!$D$12 &amp; "*",#REF!,"*" &amp; Index!$D$24 &amp; "*",#REF!,"*" &amp; Index!$D$16 &amp; "*") + SUMIFS(#REF!,#REF!,"*" &amp; $C59 &amp; "*",#REF!,"*" &amp; Index!$D$18 &amp; "*",#REF!,"*" &amp; Index!$D$24 &amp; "*",#REF!,"*" &amp; Index!$D$16 &amp; "*",#REF!,"*" &amp; Index!$D$20 &amp; "*")</f>
        <v>#REF!</v>
      </c>
      <c r="R59" s="88">
        <v>32474631</v>
      </c>
      <c r="S59" s="136" t="e">
        <f t="shared" si="11"/>
        <v>#REF!</v>
      </c>
      <c r="T59" s="89" t="str">
        <f t="shared" si="4"/>
        <v>-</v>
      </c>
      <c r="U59" s="81" t="e">
        <f>SUMIFS(#REF!,#REF!,"*" &amp; C59 &amp;"*",#REF!,"*" &amp; Index!$D$12 &amp; "*",#REF!,"*" &amp; Index!$D$17 &amp; "*")+SUMIFS(#REF!,#REF!,"*" &amp; C59 &amp;"*",#REF!,"*" &amp; Index!$D$18 &amp; "*",#REF!,"*" &amp; Index!$D$17 &amp; "*",#REF!,"*" &amp; Index!$D$20 &amp; "*")</f>
        <v>#REF!</v>
      </c>
      <c r="V59" s="88">
        <v>-25099517</v>
      </c>
      <c r="W59" s="136" t="e">
        <f t="shared" si="12"/>
        <v>#REF!</v>
      </c>
      <c r="X59" s="89" t="str">
        <f t="shared" si="5"/>
        <v>-</v>
      </c>
      <c r="Y59" s="81" t="e">
        <f>SUMIFS(#REF!,#REF!,"*" &amp; C59 &amp; "*",#REF!,"*" &amp; Index!$D$12 &amp; "*")+ SUMIFS(#REF!,#REF!,"*" &amp; C59 &amp; "*",#REF!,"*" &amp; Index!$D$18 &amp; "*",#REF!,"*" &amp; Index!$D$20 &amp; "*")</f>
        <v>#REF!</v>
      </c>
      <c r="Z59" s="88">
        <v>863953538</v>
      </c>
      <c r="AA59" s="136" t="e">
        <f t="shared" si="13"/>
        <v>#REF!</v>
      </c>
      <c r="AB59" s="89" t="str">
        <f t="shared" si="6"/>
        <v>-</v>
      </c>
    </row>
    <row r="60" spans="1:28" ht="15" x14ac:dyDescent="0.25">
      <c r="A60" s="132">
        <f t="shared" si="7"/>
        <v>6</v>
      </c>
      <c r="B60" s="218"/>
      <c r="C60" s="13" t="s">
        <v>1042</v>
      </c>
      <c r="D60" s="18" t="s">
        <v>1043</v>
      </c>
      <c r="E60" s="20" t="e">
        <f>SUMIFS(#REF!,#REF!,"*" &amp; C60 &amp; "*",#REF!,"*" &amp; Index!$D$12 &amp; "*",#REF!,"*" &amp; Index!$D$16 &amp; "*")+SUMIFS(#REF!,#REF!,"*" &amp; C60 &amp; "*",#REF!,"*" &amp; Index!$D$18 &amp; "*",#REF!,"*" &amp; Index!$D$20 &amp; "*",#REF!,"*" &amp; Index!$D$16 &amp; "*")</f>
        <v>#REF!</v>
      </c>
      <c r="F60" s="61">
        <v>725757727</v>
      </c>
      <c r="G60" s="136" t="e">
        <f t="shared" si="8"/>
        <v>#REF!</v>
      </c>
      <c r="H60" s="133" t="str">
        <f t="shared" si="14"/>
        <v>-</v>
      </c>
      <c r="I60" s="20" t="e">
        <f t="shared" si="15"/>
        <v>#REF!</v>
      </c>
      <c r="J60" s="61">
        <v>629997250</v>
      </c>
      <c r="K60" s="136" t="e">
        <f t="shared" si="9"/>
        <v>#REF!</v>
      </c>
      <c r="L60" s="89" t="str">
        <f t="shared" si="2"/>
        <v>-</v>
      </c>
      <c r="M60" s="20" t="e">
        <f>SUMIFS(#REF!,#REF!,"*" &amp; $C60 &amp; "*",#REF!,"*" &amp; Index!$D$12 &amp; "*",#REF!,"*" &amp; Index!$D$23 &amp; "*",#REF!,"*" &amp; Index!$D$16 &amp; "*") + SUMIFS(#REF!,#REF!,"*" &amp; $C60 &amp; "*",#REF!,"*" &amp; Index!$D$18 &amp; "*",#REF!,"*" &amp; Index!$D$23 &amp; "*",#REF!,"*" &amp; Index!$D$16 &amp; "*",#REF!,"*" &amp; Index!$D$20 &amp; "*")</f>
        <v>#REF!</v>
      </c>
      <c r="N60" s="61">
        <v>47327454</v>
      </c>
      <c r="O60" s="136" t="e">
        <f t="shared" si="10"/>
        <v>#REF!</v>
      </c>
      <c r="P60" s="89" t="str">
        <f t="shared" si="3"/>
        <v>-</v>
      </c>
      <c r="Q60" s="20" t="e">
        <f>SUMIFS(#REF!,#REF!,"*" &amp; $C60 &amp; "*",#REF!,"*" &amp; Index!$D$12 &amp; "*",#REF!,"*" &amp; Index!$D$24 &amp; "*",#REF!,"*" &amp; Index!$D$16 &amp; "*") + SUMIFS(#REF!,#REF!,"*" &amp; $C60 &amp; "*",#REF!,"*" &amp; Index!$D$18 &amp; "*",#REF!,"*" &amp; Index!$D$24 &amp; "*",#REF!,"*" &amp; Index!$D$16 &amp; "*",#REF!,"*" &amp; Index!$D$20 &amp; "*")</f>
        <v>#REF!</v>
      </c>
      <c r="R60" s="61">
        <v>48433023</v>
      </c>
      <c r="S60" s="136" t="e">
        <f t="shared" si="11"/>
        <v>#REF!</v>
      </c>
      <c r="T60" s="89" t="str">
        <f t="shared" si="4"/>
        <v>-</v>
      </c>
      <c r="U60" s="20" t="e">
        <f>SUMIFS(#REF!,#REF!,"*" &amp; C60 &amp;"*",#REF!,"*" &amp; Index!$D$12 &amp; "*",#REF!,"*" &amp; Index!$D$17 &amp; "*")+SUMIFS(#REF!,#REF!,"*" &amp; C60 &amp;"*",#REF!,"*" &amp; Index!$D$18 &amp; "*",#REF!,"*" &amp; Index!$D$17 &amp; "*",#REF!,"*" &amp; Index!$D$20 &amp; "*")</f>
        <v>#REF!</v>
      </c>
      <c r="V60" s="61">
        <v>-34530816</v>
      </c>
      <c r="W60" s="136" t="e">
        <f t="shared" si="12"/>
        <v>#REF!</v>
      </c>
      <c r="X60" s="89" t="str">
        <f t="shared" si="5"/>
        <v>-</v>
      </c>
      <c r="Y60" s="20" t="e">
        <f>SUMIFS(#REF!,#REF!,"*" &amp; C60 &amp; "*",#REF!,"*" &amp; Index!$D$12 &amp; "*")+ SUMIFS(#REF!,#REF!,"*" &amp; C60 &amp; "*",#REF!,"*" &amp; Index!$D$18 &amp; "*",#REF!,"*" &amp; Index!$D$20 &amp; "*")</f>
        <v>#REF!</v>
      </c>
      <c r="Z60" s="61">
        <v>691226911</v>
      </c>
      <c r="AA60" s="136" t="e">
        <f t="shared" si="13"/>
        <v>#REF!</v>
      </c>
      <c r="AB60" s="89" t="str">
        <f t="shared" si="6"/>
        <v>-</v>
      </c>
    </row>
    <row r="61" spans="1:28" ht="14.45" hidden="1" customHeight="1" x14ac:dyDescent="0.25">
      <c r="A61" s="132">
        <f t="shared" si="7"/>
        <v>8</v>
      </c>
      <c r="B61" s="218"/>
      <c r="C61" s="85" t="s">
        <v>1044</v>
      </c>
      <c r="D61" s="86"/>
      <c r="E61" s="87" t="e">
        <f>SUMIFS(#REF!,#REF!,"*" &amp; C61 &amp; "*",#REF!,"*" &amp; Index!$D$12 &amp; "*",#REF!,"*" &amp; Index!$D$16 &amp; "*")+SUMIFS(#REF!,#REF!,"*" &amp; C61 &amp; "*",#REF!,"*" &amp; Index!$D$18 &amp; "*",#REF!,"*" &amp; Index!$D$20 &amp; "*")</f>
        <v>#REF!</v>
      </c>
      <c r="F61" s="88">
        <v>294134549</v>
      </c>
      <c r="G61" s="136" t="e">
        <f t="shared" si="8"/>
        <v>#REF!</v>
      </c>
      <c r="H61" s="89" t="str">
        <f t="shared" si="14"/>
        <v>-</v>
      </c>
      <c r="I61" s="87" t="e">
        <f t="shared" si="15"/>
        <v>#REF!</v>
      </c>
      <c r="J61" s="88">
        <v>244416168</v>
      </c>
      <c r="K61" s="136" t="e">
        <f t="shared" si="9"/>
        <v>#REF!</v>
      </c>
      <c r="L61" s="89" t="str">
        <f t="shared" si="2"/>
        <v>-</v>
      </c>
      <c r="M61" s="87" t="e">
        <f>SUMIFS(#REF!,#REF!,"*" &amp; $C61 &amp; "*",#REF!,"*" &amp; Index!$D$12 &amp; "*",#REF!,"*" &amp; Index!$D$23 &amp; "*",#REF!,"*" &amp; Index!$D$16 &amp; "*") + SUMIFS(#REF!,#REF!,"*" &amp; $C61 &amp; "*",#REF!,"*" &amp; Index!$D$18 &amp; "*",#REF!,"*" &amp; Index!$D$23 &amp; "*",#REF!,"*" &amp; Index!$D$16 &amp; "*",#REF!,"*" &amp; Index!$D$20 &amp; "*")</f>
        <v>#REF!</v>
      </c>
      <c r="N61" s="88">
        <v>40816858</v>
      </c>
      <c r="O61" s="136" t="e">
        <f t="shared" si="10"/>
        <v>#REF!</v>
      </c>
      <c r="P61" s="89" t="str">
        <f t="shared" si="3"/>
        <v>-</v>
      </c>
      <c r="Q61" s="87" t="e">
        <f>SUMIFS(#REF!,#REF!,"*" &amp; $C61 &amp; "*",#REF!,"*" &amp; Index!$D$12 &amp; "*",#REF!,"*" &amp; Index!$D$24 &amp; "*",#REF!,"*" &amp; Index!$D$16 &amp; "*") + SUMIFS(#REF!,#REF!,"*" &amp; $C61 &amp; "*",#REF!,"*" &amp; Index!$D$18 &amp; "*",#REF!,"*" &amp; Index!$D$24 &amp; "*",#REF!,"*" &amp; Index!$D$16 &amp; "*",#REF!,"*" &amp; Index!$D$20 &amp; "*")</f>
        <v>#REF!</v>
      </c>
      <c r="R61" s="88">
        <v>8901523</v>
      </c>
      <c r="S61" s="136" t="e">
        <f t="shared" si="11"/>
        <v>#REF!</v>
      </c>
      <c r="T61" s="89" t="str">
        <f t="shared" si="4"/>
        <v>-</v>
      </c>
      <c r="U61" s="87" t="e">
        <f>SUMIFS(#REF!,#REF!,"*" &amp; C61 &amp;"*",#REF!,"*" &amp; Index!$D$12 &amp; "*",#REF!,"*" &amp; Index!$D$17 &amp; "*")+SUMIFS(#REF!,#REF!,"*" &amp; C61 &amp;"*",#REF!,"*" &amp; Index!$D$18 &amp; "*",#REF!,"*" &amp; Index!$D$17 &amp; "*",#REF!,"*" &amp; Index!$D$20 &amp; "*")</f>
        <v>#REF!</v>
      </c>
      <c r="V61" s="88">
        <v>-9615919</v>
      </c>
      <c r="W61" s="136" t="e">
        <f t="shared" si="12"/>
        <v>#REF!</v>
      </c>
      <c r="X61" s="89" t="str">
        <f t="shared" si="5"/>
        <v>-</v>
      </c>
      <c r="Y61" s="87" t="e">
        <f>SUMIFS(#REF!,#REF!,"*" &amp; C61 &amp; "*",#REF!,"*" &amp; Index!$D$12 &amp; "*")+ SUMIFS(#REF!,#REF!,"*" &amp; C61 &amp; "*",#REF!,"*" &amp; Index!$D$18 &amp; "*",#REF!,"*" &amp; Index!$D$20 &amp; "*")</f>
        <v>#REF!</v>
      </c>
      <c r="Z61" s="88">
        <v>284518630</v>
      </c>
      <c r="AA61" s="136" t="e">
        <f t="shared" si="13"/>
        <v>#REF!</v>
      </c>
      <c r="AB61" s="89" t="str">
        <f t="shared" si="6"/>
        <v>-</v>
      </c>
    </row>
    <row r="62" spans="1:28" ht="14.45" hidden="1" customHeight="1" x14ac:dyDescent="0.25">
      <c r="A62" s="132">
        <f t="shared" si="7"/>
        <v>8</v>
      </c>
      <c r="B62" s="218"/>
      <c r="C62" s="13" t="s">
        <v>1045</v>
      </c>
      <c r="D62" s="18"/>
      <c r="E62" s="20" t="e">
        <f>SUMIFS(#REF!,#REF!,"*" &amp; C62 &amp; "*",#REF!,"*" &amp; Index!$D$12 &amp; "*",#REF!,"*" &amp; Index!$D$16 &amp; "*")+SUMIFS(#REF!,#REF!,"*" &amp; C62 &amp; "*",#REF!,"*" &amp; Index!$D$18 &amp; "*",#REF!,"*" &amp; Index!$D$20 &amp; "*")</f>
        <v>#REF!</v>
      </c>
      <c r="F62" s="88">
        <v>5340094</v>
      </c>
      <c r="G62" s="136" t="e">
        <f t="shared" si="8"/>
        <v>#REF!</v>
      </c>
      <c r="H62" s="89" t="str">
        <f t="shared" si="14"/>
        <v>-</v>
      </c>
      <c r="I62" s="20" t="e">
        <f t="shared" si="15"/>
        <v>#REF!</v>
      </c>
      <c r="J62" s="61">
        <v>5043276</v>
      </c>
      <c r="K62" s="136" t="e">
        <f t="shared" si="9"/>
        <v>#REF!</v>
      </c>
      <c r="L62" s="89" t="str">
        <f t="shared" si="2"/>
        <v>-</v>
      </c>
      <c r="M62" s="20" t="e">
        <f>SUMIFS(#REF!,#REF!,"*" &amp; $C62 &amp; "*",#REF!,"*" &amp; Index!$D$12 &amp; "*",#REF!,"*" &amp; Index!$D$23 &amp; "*",#REF!,"*" &amp; Index!$D$16 &amp; "*") + SUMIFS(#REF!,#REF!,"*" &amp; $C62 &amp; "*",#REF!,"*" &amp; Index!$D$18 &amp; "*",#REF!,"*" &amp; Index!$D$23 &amp; "*",#REF!,"*" &amp; Index!$D$16 &amp; "*",#REF!,"*" &amp; Index!$D$20 &amp; "*")</f>
        <v>#REF!</v>
      </c>
      <c r="N62" s="88">
        <v>276253</v>
      </c>
      <c r="O62" s="136" t="e">
        <f t="shared" si="10"/>
        <v>#REF!</v>
      </c>
      <c r="P62" s="89" t="str">
        <f t="shared" si="3"/>
        <v>-</v>
      </c>
      <c r="Q62" s="20" t="e">
        <f>SUMIFS(#REF!,#REF!,"*" &amp; $C62 &amp; "*",#REF!,"*" &amp; Index!$D$12 &amp; "*",#REF!,"*" &amp; Index!$D$24 &amp; "*",#REF!,"*" &amp; Index!$D$16 &amp; "*") + SUMIFS(#REF!,#REF!,"*" &amp; $C62 &amp; "*",#REF!,"*" &amp; Index!$D$18 &amp; "*",#REF!,"*" &amp; Index!$D$24 &amp; "*",#REF!,"*" &amp; Index!$D$16 &amp; "*",#REF!,"*" &amp; Index!$D$20 &amp; "*")</f>
        <v>#REF!</v>
      </c>
      <c r="R62" s="88">
        <v>20565</v>
      </c>
      <c r="S62" s="136" t="e">
        <f t="shared" si="11"/>
        <v>#REF!</v>
      </c>
      <c r="T62" s="89" t="str">
        <f t="shared" si="4"/>
        <v>-</v>
      </c>
      <c r="U62" s="20" t="e">
        <f>SUMIFS(#REF!,#REF!,"*" &amp; C62 &amp;"*",#REF!,"*" &amp; Index!$D$12 &amp; "*",#REF!,"*" &amp; Index!$D$17 &amp; "*")+SUMIFS(#REF!,#REF!,"*" &amp; C62 &amp;"*",#REF!,"*" &amp; Index!$D$18 &amp; "*",#REF!,"*" &amp; Index!$D$17 &amp; "*",#REF!,"*" &amp; Index!$D$20 &amp; "*")</f>
        <v>#REF!</v>
      </c>
      <c r="V62" s="88">
        <v>-38209</v>
      </c>
      <c r="W62" s="136" t="e">
        <f t="shared" si="12"/>
        <v>#REF!</v>
      </c>
      <c r="X62" s="89" t="str">
        <f t="shared" si="5"/>
        <v>-</v>
      </c>
      <c r="Y62" s="20" t="e">
        <f>SUMIFS(#REF!,#REF!,"*" &amp; C62 &amp; "*",#REF!,"*" &amp; Index!$D$12 &amp; "*")+ SUMIFS(#REF!,#REF!,"*" &amp; C62 &amp; "*",#REF!,"*" &amp; Index!$D$18 &amp; "*",#REF!,"*" &amp; Index!$D$20 &amp; "*")</f>
        <v>#REF!</v>
      </c>
      <c r="Z62" s="88">
        <v>5301885</v>
      </c>
      <c r="AA62" s="136" t="e">
        <f t="shared" si="13"/>
        <v>#REF!</v>
      </c>
      <c r="AB62" s="89" t="str">
        <f t="shared" si="6"/>
        <v>-</v>
      </c>
    </row>
    <row r="63" spans="1:28" ht="14.45" hidden="1" customHeight="1" x14ac:dyDescent="0.25">
      <c r="A63" s="132">
        <f t="shared" si="7"/>
        <v>8</v>
      </c>
      <c r="B63" s="218"/>
      <c r="C63" s="13" t="s">
        <v>1046</v>
      </c>
      <c r="D63" s="18"/>
      <c r="E63" s="20" t="e">
        <f>SUMIFS(#REF!,#REF!,"*" &amp; C63 &amp; "*",#REF!,"*" &amp; Index!$D$12 &amp; "*",#REF!,"*" &amp; Index!$D$16 &amp; "*")+SUMIFS(#REF!,#REF!,"*" &amp; C63 &amp; "*",#REF!,"*" &amp; Index!$D$18 &amp; "*",#REF!,"*" &amp; Index!$D$20 &amp; "*")</f>
        <v>#REF!</v>
      </c>
      <c r="F63" s="88">
        <v>19144538</v>
      </c>
      <c r="G63" s="136" t="e">
        <f t="shared" si="8"/>
        <v>#REF!</v>
      </c>
      <c r="H63" s="89" t="str">
        <f t="shared" si="14"/>
        <v>-</v>
      </c>
      <c r="I63" s="20" t="e">
        <f t="shared" si="15"/>
        <v>#REF!</v>
      </c>
      <c r="J63" s="61">
        <v>3482706</v>
      </c>
      <c r="K63" s="136" t="e">
        <f t="shared" si="9"/>
        <v>#REF!</v>
      </c>
      <c r="L63" s="89" t="str">
        <f t="shared" si="2"/>
        <v>-</v>
      </c>
      <c r="M63" s="20" t="e">
        <f>SUMIFS(#REF!,#REF!,"*" &amp; $C63 &amp; "*",#REF!,"*" &amp; Index!$D$12 &amp; "*",#REF!,"*" &amp; Index!$D$23 &amp; "*",#REF!,"*" &amp; Index!$D$16 &amp; "*") + SUMIFS(#REF!,#REF!,"*" &amp; $C63 &amp; "*",#REF!,"*" &amp; Index!$D$18 &amp; "*",#REF!,"*" &amp; Index!$D$23 &amp; "*",#REF!,"*" &amp; Index!$D$16 &amp; "*",#REF!,"*" &amp; Index!$D$20 &amp; "*")</f>
        <v>#REF!</v>
      </c>
      <c r="N63" s="88">
        <v>1015</v>
      </c>
      <c r="O63" s="136" t="e">
        <f t="shared" si="10"/>
        <v>#REF!</v>
      </c>
      <c r="P63" s="89" t="str">
        <f t="shared" si="3"/>
        <v>-</v>
      </c>
      <c r="Q63" s="20" t="e">
        <f>SUMIFS(#REF!,#REF!,"*" &amp; $C63 &amp; "*",#REF!,"*" &amp; Index!$D$12 &amp; "*",#REF!,"*" &amp; Index!$D$24 &amp; "*",#REF!,"*" &amp; Index!$D$16 &amp; "*") + SUMIFS(#REF!,#REF!,"*" &amp; $C63 &amp; "*",#REF!,"*" &amp; Index!$D$18 &amp; "*",#REF!,"*" &amp; Index!$D$24 &amp; "*",#REF!,"*" &amp; Index!$D$16 &amp; "*",#REF!,"*" &amp; Index!$D$20 &amp; "*")</f>
        <v>#REF!</v>
      </c>
      <c r="R63" s="88">
        <v>15660817</v>
      </c>
      <c r="S63" s="136" t="e">
        <f t="shared" si="11"/>
        <v>#REF!</v>
      </c>
      <c r="T63" s="89" t="str">
        <f t="shared" si="4"/>
        <v>-</v>
      </c>
      <c r="U63" s="20" t="e">
        <f>SUMIFS(#REF!,#REF!,"*" &amp; C63 &amp;"*",#REF!,"*" &amp; Index!$D$12 &amp; "*",#REF!,"*" &amp; Index!$D$17 &amp; "*")+SUMIFS(#REF!,#REF!,"*" &amp; C63 &amp;"*",#REF!,"*" &amp; Index!$D$18 &amp; "*",#REF!,"*" &amp; Index!$D$17 &amp; "*",#REF!,"*" &amp; Index!$D$20 &amp; "*")</f>
        <v>#REF!</v>
      </c>
      <c r="V63" s="88">
        <v>-10405860</v>
      </c>
      <c r="W63" s="136" t="e">
        <f t="shared" si="12"/>
        <v>#REF!</v>
      </c>
      <c r="X63" s="89" t="str">
        <f t="shared" si="5"/>
        <v>-</v>
      </c>
      <c r="Y63" s="20" t="e">
        <f>SUMIFS(#REF!,#REF!,"*" &amp; C63 &amp; "*",#REF!,"*" &amp; Index!$D$12 &amp; "*")+ SUMIFS(#REF!,#REF!,"*" &amp; C63 &amp; "*",#REF!,"*" &amp; Index!$D$18 &amp; "*",#REF!,"*" &amp; Index!$D$20 &amp; "*")</f>
        <v>#REF!</v>
      </c>
      <c r="Z63" s="88">
        <v>8738678</v>
      </c>
      <c r="AA63" s="136" t="e">
        <f t="shared" si="13"/>
        <v>#REF!</v>
      </c>
      <c r="AB63" s="89" t="str">
        <f t="shared" si="6"/>
        <v>-</v>
      </c>
    </row>
    <row r="64" spans="1:28" ht="14.45" hidden="1" customHeight="1" x14ac:dyDescent="0.25">
      <c r="A64" s="132">
        <f t="shared" si="7"/>
        <v>8</v>
      </c>
      <c r="B64" s="218"/>
      <c r="C64" s="13" t="s">
        <v>1047</v>
      </c>
      <c r="D64" s="18"/>
      <c r="E64" s="20" t="e">
        <f>SUMIFS(#REF!,#REF!,"*" &amp; C64 &amp; "*",#REF!,"*" &amp; Index!$D$12 &amp; "*",#REF!,"*" &amp; Index!$D$16 &amp; "*")+SUMIFS(#REF!,#REF!,"*" &amp; C64 &amp; "*",#REF!,"*" &amp; Index!$D$18 &amp; "*",#REF!,"*" &amp; Index!$D$20 &amp; "*")</f>
        <v>#REF!</v>
      </c>
      <c r="F64" s="88">
        <v>404692550</v>
      </c>
      <c r="G64" s="136" t="e">
        <f t="shared" si="8"/>
        <v>#REF!</v>
      </c>
      <c r="H64" s="89" t="str">
        <f t="shared" si="14"/>
        <v>-</v>
      </c>
      <c r="I64" s="20" t="e">
        <f t="shared" si="15"/>
        <v>#REF!</v>
      </c>
      <c r="J64" s="61">
        <v>375785673</v>
      </c>
      <c r="K64" s="136" t="e">
        <f t="shared" si="9"/>
        <v>#REF!</v>
      </c>
      <c r="L64" s="89" t="str">
        <f t="shared" si="2"/>
        <v>-</v>
      </c>
      <c r="M64" s="20" t="e">
        <f>SUMIFS(#REF!,#REF!,"*" &amp; $C64 &amp; "*",#REF!,"*" &amp; Index!$D$12 &amp; "*",#REF!,"*" &amp; Index!$D$23 &amp; "*",#REF!,"*" &amp; Index!$D$16 &amp; "*") + SUMIFS(#REF!,#REF!,"*" &amp; $C64 &amp; "*",#REF!,"*" &amp; Index!$D$18 &amp; "*",#REF!,"*" &amp; Index!$D$23 &amp; "*",#REF!,"*" &amp; Index!$D$16 &amp; "*",#REF!,"*" &amp; Index!$D$20 &amp; "*")</f>
        <v>#REF!</v>
      </c>
      <c r="N64" s="88">
        <v>5345092</v>
      </c>
      <c r="O64" s="136" t="e">
        <f t="shared" si="10"/>
        <v>#REF!</v>
      </c>
      <c r="P64" s="89" t="str">
        <f t="shared" si="3"/>
        <v>-</v>
      </c>
      <c r="Q64" s="20" t="e">
        <f>SUMIFS(#REF!,#REF!,"*" &amp; $C64 &amp; "*",#REF!,"*" &amp; Index!$D$12 &amp; "*",#REF!,"*" &amp; Index!$D$24 &amp; "*",#REF!,"*" &amp; Index!$D$16 &amp; "*") + SUMIFS(#REF!,#REF!,"*" &amp; $C64 &amp; "*",#REF!,"*" &amp; Index!$D$18 &amp; "*",#REF!,"*" &amp; Index!$D$24 &amp; "*",#REF!,"*" &amp; Index!$D$16 &amp; "*",#REF!,"*" &amp; Index!$D$20 &amp; "*")</f>
        <v>#REF!</v>
      </c>
      <c r="R64" s="88">
        <v>23561785</v>
      </c>
      <c r="S64" s="136" t="e">
        <f t="shared" si="11"/>
        <v>#REF!</v>
      </c>
      <c r="T64" s="89" t="str">
        <f t="shared" si="4"/>
        <v>-</v>
      </c>
      <c r="U64" s="20" t="e">
        <f>SUMIFS(#REF!,#REF!,"*" &amp; C64 &amp;"*",#REF!,"*" &amp; Index!$D$12 &amp; "*",#REF!,"*" &amp; Index!$D$17 &amp; "*")+SUMIFS(#REF!,#REF!,"*" &amp; C64 &amp;"*",#REF!,"*" &amp; Index!$D$18 &amp; "*",#REF!,"*" &amp; Index!$D$17 &amp; "*",#REF!,"*" &amp; Index!$D$20 &amp; "*")</f>
        <v>#REF!</v>
      </c>
      <c r="V64" s="88">
        <v>-14124277</v>
      </c>
      <c r="W64" s="136" t="e">
        <f t="shared" si="12"/>
        <v>#REF!</v>
      </c>
      <c r="X64" s="89" t="str">
        <f t="shared" si="5"/>
        <v>-</v>
      </c>
      <c r="Y64" s="20" t="e">
        <f>SUMIFS(#REF!,#REF!,"*" &amp; C64 &amp; "*",#REF!,"*" &amp; Index!$D$12 &amp; "*")+ SUMIFS(#REF!,#REF!,"*" &amp; C64 &amp; "*",#REF!,"*" &amp; Index!$D$18 &amp; "*",#REF!,"*" &amp; Index!$D$20 &amp; "*")</f>
        <v>#REF!</v>
      </c>
      <c r="Z64" s="88">
        <v>390568273</v>
      </c>
      <c r="AA64" s="136" t="e">
        <f t="shared" si="13"/>
        <v>#REF!</v>
      </c>
      <c r="AB64" s="89" t="str">
        <f t="shared" si="6"/>
        <v>-</v>
      </c>
    </row>
    <row r="65" spans="1:28" ht="14.45" hidden="1" customHeight="1" x14ac:dyDescent="0.25">
      <c r="A65" s="132">
        <f t="shared" si="7"/>
        <v>8</v>
      </c>
      <c r="B65" s="218"/>
      <c r="C65" s="79" t="s">
        <v>1048</v>
      </c>
      <c r="D65" s="80"/>
      <c r="E65" s="81" t="e">
        <f>SUMIFS(#REF!,#REF!,"*" &amp; C65 &amp; "*",#REF!,"*" &amp; Index!$D$12 &amp; "*",#REF!,"*" &amp; Index!$D$16 &amp; "*")+SUMIFS(#REF!,#REF!,"*" &amp; C65 &amp; "*",#REF!,"*" &amp; Index!$D$18 &amp; "*",#REF!,"*" &amp; Index!$D$20 &amp; "*")</f>
        <v>#REF!</v>
      </c>
      <c r="F65" s="88">
        <v>2445996</v>
      </c>
      <c r="G65" s="136" t="e">
        <f t="shared" si="8"/>
        <v>#REF!</v>
      </c>
      <c r="H65" s="89" t="str">
        <f t="shared" si="14"/>
        <v>-</v>
      </c>
      <c r="I65" s="81" t="e">
        <f t="shared" si="15"/>
        <v>#REF!</v>
      </c>
      <c r="J65" s="82">
        <v>1269427</v>
      </c>
      <c r="K65" s="136" t="e">
        <f t="shared" si="9"/>
        <v>#REF!</v>
      </c>
      <c r="L65" s="89" t="str">
        <f t="shared" si="2"/>
        <v>-</v>
      </c>
      <c r="M65" s="81" t="e">
        <f>SUMIFS(#REF!,#REF!,"*" &amp; $C65 &amp; "*",#REF!,"*" &amp; Index!$D$12 &amp; "*",#REF!,"*" &amp; Index!$D$23 &amp; "*",#REF!,"*" &amp; Index!$D$16 &amp; "*") + SUMIFS(#REF!,#REF!,"*" &amp; $C65 &amp; "*",#REF!,"*" &amp; Index!$D$18 &amp; "*",#REF!,"*" &amp; Index!$D$23 &amp; "*",#REF!,"*" &amp; Index!$D$16 &amp; "*",#REF!,"*" &amp; Index!$D$20 &amp; "*")</f>
        <v>#REF!</v>
      </c>
      <c r="N65" s="88">
        <v>888236</v>
      </c>
      <c r="O65" s="136" t="e">
        <f t="shared" si="10"/>
        <v>#REF!</v>
      </c>
      <c r="P65" s="89" t="str">
        <f t="shared" si="3"/>
        <v>-</v>
      </c>
      <c r="Q65" s="81" t="e">
        <f>SUMIFS(#REF!,#REF!,"*" &amp; $C65 &amp; "*",#REF!,"*" &amp; Index!$D$12 &amp; "*",#REF!,"*" &amp; Index!$D$24 &amp; "*",#REF!,"*" &amp; Index!$D$16 &amp; "*") + SUMIFS(#REF!,#REF!,"*" &amp; $C65 &amp; "*",#REF!,"*" &amp; Index!$D$18 &amp; "*",#REF!,"*" &amp; Index!$D$24 &amp; "*",#REF!,"*" &amp; Index!$D$16 &amp; "*",#REF!,"*" &amp; Index!$D$20 &amp; "*")</f>
        <v>#REF!</v>
      </c>
      <c r="R65" s="88">
        <v>288333</v>
      </c>
      <c r="S65" s="136" t="e">
        <f t="shared" si="11"/>
        <v>#REF!</v>
      </c>
      <c r="T65" s="89" t="str">
        <f t="shared" si="4"/>
        <v>-</v>
      </c>
      <c r="U65" s="81" t="e">
        <f>SUMIFS(#REF!,#REF!,"*" &amp; C65 &amp;"*",#REF!,"*" &amp; Index!$D$12 &amp; "*",#REF!,"*" &amp; Index!$D$17 &amp; "*")+SUMIFS(#REF!,#REF!,"*" &amp; C65 &amp;"*",#REF!,"*" &amp; Index!$D$18 &amp; "*",#REF!,"*" &amp; Index!$D$17 &amp; "*",#REF!,"*" &amp; Index!$D$20 &amp; "*")</f>
        <v>#REF!</v>
      </c>
      <c r="V65" s="88">
        <v>-346551</v>
      </c>
      <c r="W65" s="136" t="e">
        <f t="shared" si="12"/>
        <v>#REF!</v>
      </c>
      <c r="X65" s="89" t="str">
        <f t="shared" si="5"/>
        <v>-</v>
      </c>
      <c r="Y65" s="81" t="e">
        <f>SUMIFS(#REF!,#REF!,"*" &amp; C65 &amp; "*",#REF!,"*" &amp; Index!$D$12 &amp; "*")+ SUMIFS(#REF!,#REF!,"*" &amp; C65 &amp; "*",#REF!,"*" &amp; Index!$D$18 &amp; "*",#REF!,"*" &amp; Index!$D$20 &amp; "*")</f>
        <v>#REF!</v>
      </c>
      <c r="Z65" s="88">
        <v>2099445</v>
      </c>
      <c r="AA65" s="136" t="e">
        <f t="shared" si="13"/>
        <v>#REF!</v>
      </c>
      <c r="AB65" s="89" t="str">
        <f t="shared" si="6"/>
        <v>-</v>
      </c>
    </row>
    <row r="66" spans="1:28" ht="15" x14ac:dyDescent="0.25">
      <c r="A66" s="132">
        <f t="shared" si="7"/>
        <v>6</v>
      </c>
      <c r="B66" s="218"/>
      <c r="C66" s="13" t="s">
        <v>1049</v>
      </c>
      <c r="D66" s="18" t="s">
        <v>1050</v>
      </c>
      <c r="E66" s="20" t="e">
        <f>SUMIFS(#REF!,#REF!,"*" &amp; C66 &amp; "*",#REF!,"*" &amp; Index!$D$12 &amp; "*",#REF!,"*" &amp; Index!$D$16 &amp; "*")+SUMIFS(#REF!,#REF!,"*" &amp; C66 &amp; "*",#REF!,"*" &amp; Index!$D$18 &amp; "*",#REF!,"*" &amp; Index!$D$20 &amp; "*",#REF!,"*" &amp; Index!$D$16 &amp; "*")</f>
        <v>#REF!</v>
      </c>
      <c r="F66" s="61">
        <v>1101909131</v>
      </c>
      <c r="G66" s="136" t="e">
        <f t="shared" si="8"/>
        <v>#REF!</v>
      </c>
      <c r="H66" s="133" t="str">
        <f t="shared" si="14"/>
        <v>-</v>
      </c>
      <c r="I66" s="20" t="e">
        <f t="shared" si="15"/>
        <v>#REF!</v>
      </c>
      <c r="J66" s="61">
        <v>901127034</v>
      </c>
      <c r="K66" s="136" t="e">
        <f t="shared" si="9"/>
        <v>#REF!</v>
      </c>
      <c r="L66" s="89" t="str">
        <f t="shared" si="2"/>
        <v>-</v>
      </c>
      <c r="M66" s="20" t="e">
        <f>SUMIFS(#REF!,#REF!,"*" &amp; $C66 &amp; "*",#REF!,"*" &amp; Index!$D$12 &amp; "*",#REF!,"*" &amp; Index!$D$23 &amp; "*",#REF!,"*" &amp; Index!$D$16 &amp; "*") + SUMIFS(#REF!,#REF!,"*" &amp; $C66 &amp; "*",#REF!,"*" &amp; Index!$D$18 &amp; "*",#REF!,"*" &amp; Index!$D$23 &amp; "*",#REF!,"*" &amp; Index!$D$16 &amp; "*",#REF!,"*" &amp; Index!$D$20 &amp; "*")</f>
        <v>#REF!</v>
      </c>
      <c r="N66" s="61">
        <v>86441588</v>
      </c>
      <c r="O66" s="136" t="e">
        <f t="shared" si="10"/>
        <v>#REF!</v>
      </c>
      <c r="P66" s="89" t="str">
        <f t="shared" si="3"/>
        <v>-</v>
      </c>
      <c r="Q66" s="20" t="e">
        <f>SUMIFS(#REF!,#REF!,"*" &amp; $C66 &amp; "*",#REF!,"*" &amp; Index!$D$12 &amp; "*",#REF!,"*" &amp; Index!$D$24 &amp; "*",#REF!,"*" &amp; Index!$D$16 &amp; "*") + SUMIFS(#REF!,#REF!,"*" &amp; $C66 &amp; "*",#REF!,"*" &amp; Index!$D$18 &amp; "*",#REF!,"*" &amp; Index!$D$24 &amp; "*",#REF!,"*" &amp; Index!$D$16 &amp; "*",#REF!,"*" &amp; Index!$D$20 &amp; "*")</f>
        <v>#REF!</v>
      </c>
      <c r="R66" s="61">
        <v>114340509</v>
      </c>
      <c r="S66" s="136" t="e">
        <f t="shared" si="11"/>
        <v>#REF!</v>
      </c>
      <c r="T66" s="89" t="str">
        <f t="shared" si="4"/>
        <v>-</v>
      </c>
      <c r="U66" s="20" t="e">
        <f>SUMIFS(#REF!,#REF!,"*" &amp; C66 &amp;"*",#REF!,"*" &amp; Index!$D$12 &amp; "*",#REF!,"*" &amp; Index!$D$17 &amp; "*")+SUMIFS(#REF!,#REF!,"*" &amp; C66 &amp;"*",#REF!,"*" &amp; Index!$D$18 &amp; "*",#REF!,"*" &amp; Index!$D$17 &amp; "*",#REF!,"*" &amp; Index!$D$20 &amp; "*")</f>
        <v>#REF!</v>
      </c>
      <c r="V66" s="61">
        <v>-55006185</v>
      </c>
      <c r="W66" s="136" t="e">
        <f t="shared" si="12"/>
        <v>#REF!</v>
      </c>
      <c r="X66" s="89" t="str">
        <f t="shared" si="5"/>
        <v>-</v>
      </c>
      <c r="Y66" s="20" t="e">
        <f>SUMIFS(#REF!,#REF!,"*" &amp; C66 &amp; "*",#REF!,"*" &amp; Index!$D$12 &amp; "*")+ SUMIFS(#REF!,#REF!,"*" &amp; C66 &amp; "*",#REF!,"*" &amp; Index!$D$18 &amp; "*",#REF!,"*" &amp; Index!$D$20 &amp; "*")</f>
        <v>#REF!</v>
      </c>
      <c r="Z66" s="61">
        <v>1046902946</v>
      </c>
      <c r="AA66" s="136" t="e">
        <f t="shared" si="13"/>
        <v>#REF!</v>
      </c>
      <c r="AB66" s="89" t="str">
        <f t="shared" si="6"/>
        <v>-</v>
      </c>
    </row>
    <row r="67" spans="1:28" ht="14.45" hidden="1" customHeight="1" x14ac:dyDescent="0.25">
      <c r="A67" s="132">
        <f t="shared" si="7"/>
        <v>8</v>
      </c>
      <c r="B67" s="218"/>
      <c r="C67" s="85" t="s">
        <v>1051</v>
      </c>
      <c r="D67" s="86"/>
      <c r="E67" s="87" t="e">
        <f>SUMIFS(#REF!,#REF!,"*" &amp; C67 &amp; "*",#REF!,"*" &amp; Index!$D$12 &amp; "*",#REF!,"*" &amp; Index!$D$16 &amp; "*")+SUMIFS(#REF!,#REF!,"*" &amp; C67 &amp; "*",#REF!,"*" &amp; Index!$D$18 &amp; "*",#REF!,"*" &amp; Index!$D$20 &amp; "*")</f>
        <v>#REF!</v>
      </c>
      <c r="F67" s="88">
        <v>900029539</v>
      </c>
      <c r="G67" s="136" t="e">
        <f t="shared" si="8"/>
        <v>#REF!</v>
      </c>
      <c r="H67" s="89" t="str">
        <f t="shared" si="14"/>
        <v>-</v>
      </c>
      <c r="I67" s="87" t="e">
        <f t="shared" si="15"/>
        <v>#REF!</v>
      </c>
      <c r="J67" s="88">
        <v>741332093</v>
      </c>
      <c r="K67" s="136" t="e">
        <f t="shared" si="9"/>
        <v>#REF!</v>
      </c>
      <c r="L67" s="89" t="str">
        <f t="shared" si="2"/>
        <v>-</v>
      </c>
      <c r="M67" s="87" t="e">
        <f>SUMIFS(#REF!,#REF!,"*" &amp; $C67 &amp; "*",#REF!,"*" &amp; Index!$D$12 &amp; "*",#REF!,"*" &amp; Index!$D$23 &amp; "*",#REF!,"*" &amp; Index!$D$16 &amp; "*") + SUMIFS(#REF!,#REF!,"*" &amp; $C67 &amp; "*",#REF!,"*" &amp; Index!$D$18 &amp; "*",#REF!,"*" &amp; Index!$D$23 &amp; "*",#REF!,"*" &amp; Index!$D$16 &amp; "*",#REF!,"*" &amp; Index!$D$20 &amp; "*")</f>
        <v>#REF!</v>
      </c>
      <c r="N67" s="88">
        <v>51602610</v>
      </c>
      <c r="O67" s="136" t="e">
        <f t="shared" si="10"/>
        <v>#REF!</v>
      </c>
      <c r="P67" s="89" t="str">
        <f t="shared" si="3"/>
        <v>-</v>
      </c>
      <c r="Q67" s="87" t="e">
        <f>SUMIFS(#REF!,#REF!,"*" &amp; $C67 &amp; "*",#REF!,"*" &amp; Index!$D$12 &amp; "*",#REF!,"*" &amp; Index!$D$24 &amp; "*",#REF!,"*" &amp; Index!$D$16 &amp; "*") + SUMIFS(#REF!,#REF!,"*" &amp; $C67 &amp; "*",#REF!,"*" &amp; Index!$D$18 &amp; "*",#REF!,"*" &amp; Index!$D$24 &amp; "*",#REF!,"*" &amp; Index!$D$16 &amp; "*",#REF!,"*" &amp; Index!$D$20 &amp; "*")</f>
        <v>#REF!</v>
      </c>
      <c r="R67" s="88">
        <v>107094836</v>
      </c>
      <c r="S67" s="136" t="e">
        <f t="shared" si="11"/>
        <v>#REF!</v>
      </c>
      <c r="T67" s="89" t="str">
        <f t="shared" si="4"/>
        <v>-</v>
      </c>
      <c r="U67" s="87" t="e">
        <f>SUMIFS(#REF!,#REF!,"*" &amp; C67 &amp;"*",#REF!,"*" &amp; Index!$D$12 &amp; "*",#REF!,"*" &amp; Index!$D$17 &amp; "*")+SUMIFS(#REF!,#REF!,"*" &amp; C67 &amp;"*",#REF!,"*" &amp; Index!$D$18 &amp; "*",#REF!,"*" &amp; Index!$D$17 &amp; "*",#REF!,"*" &amp; Index!$D$20 &amp; "*")</f>
        <v>#REF!</v>
      </c>
      <c r="V67" s="88">
        <v>-46599804</v>
      </c>
      <c r="W67" s="136" t="e">
        <f t="shared" si="12"/>
        <v>#REF!</v>
      </c>
      <c r="X67" s="89" t="str">
        <f t="shared" si="5"/>
        <v>-</v>
      </c>
      <c r="Y67" s="87" t="e">
        <f>SUMIFS(#REF!,#REF!,"*" &amp; C67 &amp; "*",#REF!,"*" &amp; Index!$D$12 &amp; "*")+ SUMIFS(#REF!,#REF!,"*" &amp; C67 &amp; "*",#REF!,"*" &amp; Index!$D$18 &amp; "*",#REF!,"*" &amp; Index!$D$20 &amp; "*")</f>
        <v>#REF!</v>
      </c>
      <c r="Z67" s="88">
        <v>853429735</v>
      </c>
      <c r="AA67" s="136" t="e">
        <f t="shared" si="13"/>
        <v>#REF!</v>
      </c>
      <c r="AB67" s="89" t="str">
        <f t="shared" si="6"/>
        <v>-</v>
      </c>
    </row>
    <row r="68" spans="1:28" ht="14.45" hidden="1" customHeight="1" x14ac:dyDescent="0.25">
      <c r="A68" s="132">
        <f t="shared" si="7"/>
        <v>8</v>
      </c>
      <c r="B68" s="218"/>
      <c r="C68" s="79" t="s">
        <v>1052</v>
      </c>
      <c r="D68" s="80"/>
      <c r="E68" s="81" t="e">
        <f>SUMIFS(#REF!,#REF!,"*" &amp; C68 &amp; "*",#REF!,"*" &amp; Index!$D$12 &amp; "*",#REF!,"*" &amp; Index!$D$16 &amp; "*")+SUMIFS(#REF!,#REF!,"*" &amp; C68 &amp; "*",#REF!,"*" &amp; Index!$D$18 &amp; "*",#REF!,"*" &amp; Index!$D$20 &amp; "*")</f>
        <v>#REF!</v>
      </c>
      <c r="F68" s="88">
        <v>201879592</v>
      </c>
      <c r="G68" s="136" t="e">
        <f t="shared" si="8"/>
        <v>#REF!</v>
      </c>
      <c r="H68" s="89" t="str">
        <f t="shared" si="14"/>
        <v>-</v>
      </c>
      <c r="I68" s="81" t="e">
        <f t="shared" si="15"/>
        <v>#REF!</v>
      </c>
      <c r="J68" s="82">
        <v>159794941</v>
      </c>
      <c r="K68" s="136" t="e">
        <f t="shared" si="9"/>
        <v>#REF!</v>
      </c>
      <c r="L68" s="89" t="str">
        <f t="shared" si="2"/>
        <v>-</v>
      </c>
      <c r="M68" s="81" t="e">
        <f>SUMIFS(#REF!,#REF!,"*" &amp; $C68 &amp; "*",#REF!,"*" &amp; Index!$D$12 &amp; "*",#REF!,"*" &amp; Index!$D$23 &amp; "*",#REF!,"*" &amp; Index!$D$16 &amp; "*") + SUMIFS(#REF!,#REF!,"*" &amp; $C68 &amp; "*",#REF!,"*" &amp; Index!$D$18 &amp; "*",#REF!,"*" &amp; Index!$D$23 &amp; "*",#REF!,"*" &amp; Index!$D$16 &amp; "*",#REF!,"*" &amp; Index!$D$20 &amp; "*")</f>
        <v>#REF!</v>
      </c>
      <c r="N68" s="88">
        <v>34838978</v>
      </c>
      <c r="O68" s="136" t="e">
        <f t="shared" si="10"/>
        <v>#REF!</v>
      </c>
      <c r="P68" s="89" t="str">
        <f t="shared" si="3"/>
        <v>-</v>
      </c>
      <c r="Q68" s="81" t="e">
        <f>SUMIFS(#REF!,#REF!,"*" &amp; $C68 &amp; "*",#REF!,"*" &amp; Index!$D$12 &amp; "*",#REF!,"*" &amp; Index!$D$24 &amp; "*",#REF!,"*" &amp; Index!$D$16 &amp; "*") + SUMIFS(#REF!,#REF!,"*" &amp; $C68 &amp; "*",#REF!,"*" &amp; Index!$D$18 &amp; "*",#REF!,"*" &amp; Index!$D$24 &amp; "*",#REF!,"*" &amp; Index!$D$16 &amp; "*",#REF!,"*" &amp; Index!$D$20 &amp; "*")</f>
        <v>#REF!</v>
      </c>
      <c r="R68" s="88">
        <v>7245673</v>
      </c>
      <c r="S68" s="136" t="e">
        <f t="shared" si="11"/>
        <v>#REF!</v>
      </c>
      <c r="T68" s="89" t="str">
        <f t="shared" si="4"/>
        <v>-</v>
      </c>
      <c r="U68" s="81" t="e">
        <f>SUMIFS(#REF!,#REF!,"*" &amp; C68 &amp;"*",#REF!,"*" &amp; Index!$D$12 &amp; "*",#REF!,"*" &amp; Index!$D$17 &amp; "*")+SUMIFS(#REF!,#REF!,"*" &amp; C68 &amp;"*",#REF!,"*" &amp; Index!$D$18 &amp; "*",#REF!,"*" &amp; Index!$D$17 &amp; "*",#REF!,"*" &amp; Index!$D$20 &amp; "*")</f>
        <v>#REF!</v>
      </c>
      <c r="V68" s="88">
        <v>-8406381</v>
      </c>
      <c r="W68" s="136" t="e">
        <f t="shared" si="12"/>
        <v>#REF!</v>
      </c>
      <c r="X68" s="89" t="str">
        <f t="shared" si="5"/>
        <v>-</v>
      </c>
      <c r="Y68" s="81" t="e">
        <f>SUMIFS(#REF!,#REF!,"*" &amp; C68 &amp; "*",#REF!,"*" &amp; Index!$D$12 &amp; "*")+ SUMIFS(#REF!,#REF!,"*" &amp; C68 &amp; "*",#REF!,"*" &amp; Index!$D$18 &amp; "*",#REF!,"*" &amp; Index!$D$20 &amp; "*")</f>
        <v>#REF!</v>
      </c>
      <c r="Z68" s="88">
        <v>193473211</v>
      </c>
      <c r="AA68" s="136" t="e">
        <f t="shared" si="13"/>
        <v>#REF!</v>
      </c>
      <c r="AB68" s="89" t="str">
        <f t="shared" si="6"/>
        <v>-</v>
      </c>
    </row>
    <row r="69" spans="1:28" ht="15" x14ac:dyDescent="0.25">
      <c r="A69" s="132">
        <f t="shared" si="7"/>
        <v>6</v>
      </c>
      <c r="B69" s="218"/>
      <c r="C69" s="13" t="s">
        <v>1053</v>
      </c>
      <c r="D69" s="18" t="s">
        <v>1054</v>
      </c>
      <c r="E69" s="20" t="e">
        <f>SUMIFS(#REF!,#REF!,"*" &amp; C69 &amp; "*",#REF!,"*" &amp; Index!$D$12 &amp; "*",#REF!,"*" &amp; Index!$D$16 &amp; "*")+SUMIFS(#REF!,#REF!,"*" &amp; C69 &amp; "*",#REF!,"*" &amp; Index!$D$18 &amp; "*",#REF!,"*" &amp; Index!$D$20 &amp; "*",#REF!,"*" &amp; Index!$D$16 &amp; "*")</f>
        <v>#REF!</v>
      </c>
      <c r="F69" s="61">
        <v>120857760</v>
      </c>
      <c r="G69" s="136" t="e">
        <f t="shared" si="8"/>
        <v>#REF!</v>
      </c>
      <c r="H69" s="133" t="str">
        <f t="shared" si="14"/>
        <v>-</v>
      </c>
      <c r="I69" s="20" t="e">
        <f t="shared" si="15"/>
        <v>#REF!</v>
      </c>
      <c r="J69" s="61">
        <v>107892141</v>
      </c>
      <c r="K69" s="136" t="e">
        <f t="shared" si="9"/>
        <v>#REF!</v>
      </c>
      <c r="L69" s="89" t="str">
        <f t="shared" si="2"/>
        <v>-</v>
      </c>
      <c r="M69" s="20" t="e">
        <f>SUMIFS(#REF!,#REF!,"*" &amp; $C69 &amp; "*",#REF!,"*" &amp; Index!$D$12 &amp; "*",#REF!,"*" &amp; Index!$D$23 &amp; "*",#REF!,"*" &amp; Index!$D$16 &amp; "*") + SUMIFS(#REF!,#REF!,"*" &amp; $C69 &amp; "*",#REF!,"*" &amp; Index!$D$18 &amp; "*",#REF!,"*" &amp; Index!$D$23 &amp; "*",#REF!,"*" &amp; Index!$D$16 &amp; "*",#REF!,"*" &amp; Index!$D$20 &amp; "*")</f>
        <v>#REF!</v>
      </c>
      <c r="N69" s="61">
        <v>10743481</v>
      </c>
      <c r="O69" s="136" t="e">
        <f t="shared" si="10"/>
        <v>#REF!</v>
      </c>
      <c r="P69" s="89" t="str">
        <f t="shared" si="3"/>
        <v>-</v>
      </c>
      <c r="Q69" s="20" t="e">
        <f>SUMIFS(#REF!,#REF!,"*" &amp; $C69 &amp; "*",#REF!,"*" &amp; Index!$D$12 &amp; "*",#REF!,"*" &amp; Index!$D$24 &amp; "*",#REF!,"*" &amp; Index!$D$16 &amp; "*") + SUMIFS(#REF!,#REF!,"*" &amp; $C69 &amp; "*",#REF!,"*" &amp; Index!$D$18 &amp; "*",#REF!,"*" &amp; Index!$D$24 &amp; "*",#REF!,"*" &amp; Index!$D$16 &amp; "*",#REF!,"*" &amp; Index!$D$20 &amp; "*")</f>
        <v>#REF!</v>
      </c>
      <c r="R69" s="61">
        <v>2222138</v>
      </c>
      <c r="S69" s="136" t="e">
        <f t="shared" si="11"/>
        <v>#REF!</v>
      </c>
      <c r="T69" s="89" t="str">
        <f t="shared" si="4"/>
        <v>-</v>
      </c>
      <c r="U69" s="20" t="e">
        <f>SUMIFS(#REF!,#REF!,"*" &amp; C69 &amp;"*",#REF!,"*" &amp; Index!$D$12 &amp; "*",#REF!,"*" &amp; Index!$D$17 &amp; "*")+SUMIFS(#REF!,#REF!,"*" &amp; C69 &amp;"*",#REF!,"*" &amp; Index!$D$18 &amp; "*",#REF!,"*" &amp; Index!$D$17 &amp; "*",#REF!,"*" &amp; Index!$D$20 &amp; "*")</f>
        <v>#REF!</v>
      </c>
      <c r="V69" s="61">
        <v>-2450425</v>
      </c>
      <c r="W69" s="136" t="e">
        <f t="shared" si="12"/>
        <v>#REF!</v>
      </c>
      <c r="X69" s="89" t="str">
        <f t="shared" si="5"/>
        <v>-</v>
      </c>
      <c r="Y69" s="20" t="e">
        <f>SUMIFS(#REF!,#REF!,"*" &amp; C69 &amp; "*",#REF!,"*" &amp; Index!$D$12 &amp; "*")+ SUMIFS(#REF!,#REF!,"*" &amp; C69 &amp; "*",#REF!,"*" &amp; Index!$D$18 &amp; "*",#REF!,"*" &amp; Index!$D$20 &amp; "*")</f>
        <v>#REF!</v>
      </c>
      <c r="Z69" s="61">
        <v>118407335</v>
      </c>
      <c r="AA69" s="136" t="e">
        <f t="shared" si="13"/>
        <v>#REF!</v>
      </c>
      <c r="AB69" s="89" t="str">
        <f t="shared" si="6"/>
        <v>-</v>
      </c>
    </row>
    <row r="70" spans="1:28" ht="14.45" hidden="1" customHeight="1" x14ac:dyDescent="0.25">
      <c r="A70" s="132">
        <f t="shared" si="7"/>
        <v>8</v>
      </c>
      <c r="B70" s="218"/>
      <c r="C70" s="85" t="s">
        <v>1055</v>
      </c>
      <c r="D70" s="86"/>
      <c r="E70" s="87" t="e">
        <f>SUMIFS(#REF!,#REF!,"*" &amp; C70 &amp; "*",#REF!,"*" &amp; Index!$D$12 &amp; "*",#REF!,"*" &amp; Index!$D$16 &amp; "*")+SUMIFS(#REF!,#REF!,"*" &amp; C70 &amp; "*",#REF!,"*" &amp; Index!$D$18 &amp; "*",#REF!,"*" &amp; Index!$D$20 &amp; "*")</f>
        <v>#REF!</v>
      </c>
      <c r="F70" s="88">
        <v>5825394</v>
      </c>
      <c r="G70" s="136" t="e">
        <f t="shared" si="8"/>
        <v>#REF!</v>
      </c>
      <c r="H70" s="89" t="str">
        <f t="shared" si="14"/>
        <v>-</v>
      </c>
      <c r="I70" s="87" t="e">
        <f t="shared" si="15"/>
        <v>#REF!</v>
      </c>
      <c r="J70" s="88">
        <v>3456892</v>
      </c>
      <c r="K70" s="136" t="e">
        <f t="shared" si="9"/>
        <v>#REF!</v>
      </c>
      <c r="L70" s="89" t="str">
        <f t="shared" si="2"/>
        <v>-</v>
      </c>
      <c r="M70" s="87" t="e">
        <f>SUMIFS(#REF!,#REF!,"*" &amp; $C70 &amp; "*",#REF!,"*" &amp; Index!$D$12 &amp; "*",#REF!,"*" &amp; Index!$D$23 &amp; "*",#REF!,"*" &amp; Index!$D$16 &amp; "*") + SUMIFS(#REF!,#REF!,"*" &amp; $C70 &amp; "*",#REF!,"*" &amp; Index!$D$18 &amp; "*",#REF!,"*" &amp; Index!$D$23 &amp; "*",#REF!,"*" &amp; Index!$D$16 &amp; "*",#REF!,"*" &amp; Index!$D$20 &amp; "*")</f>
        <v>#REF!</v>
      </c>
      <c r="N70" s="88">
        <v>1459291</v>
      </c>
      <c r="O70" s="136" t="e">
        <f t="shared" si="10"/>
        <v>#REF!</v>
      </c>
      <c r="P70" s="89" t="str">
        <f t="shared" si="3"/>
        <v>-</v>
      </c>
      <c r="Q70" s="87" t="e">
        <f>SUMIFS(#REF!,#REF!,"*" &amp; $C70 &amp; "*",#REF!,"*" &amp; Index!$D$12 &amp; "*",#REF!,"*" &amp; Index!$D$24 &amp; "*",#REF!,"*" &amp; Index!$D$16 &amp; "*") + SUMIFS(#REF!,#REF!,"*" &amp; $C70 &amp; "*",#REF!,"*" &amp; Index!$D$18 &amp; "*",#REF!,"*" &amp; Index!$D$24 &amp; "*",#REF!,"*" &amp; Index!$D$16 &amp; "*",#REF!,"*" &amp; Index!$D$20 &amp; "*")</f>
        <v>#REF!</v>
      </c>
      <c r="R70" s="88">
        <v>909211</v>
      </c>
      <c r="S70" s="136" t="e">
        <f t="shared" si="11"/>
        <v>#REF!</v>
      </c>
      <c r="T70" s="89" t="str">
        <f t="shared" si="4"/>
        <v>-</v>
      </c>
      <c r="U70" s="87" t="e">
        <f>SUMIFS(#REF!,#REF!,"*" &amp; C70 &amp;"*",#REF!,"*" &amp; Index!$D$12 &amp; "*",#REF!,"*" &amp; Index!$D$17 &amp; "*")+SUMIFS(#REF!,#REF!,"*" &amp; C70 &amp;"*",#REF!,"*" &amp; Index!$D$18 &amp; "*",#REF!,"*" &amp; Index!$D$17 &amp; "*",#REF!,"*" &amp; Index!$D$20 &amp; "*")</f>
        <v>#REF!</v>
      </c>
      <c r="V70" s="88">
        <v>-729489</v>
      </c>
      <c r="W70" s="136" t="e">
        <f t="shared" si="12"/>
        <v>#REF!</v>
      </c>
      <c r="X70" s="89" t="str">
        <f t="shared" si="5"/>
        <v>-</v>
      </c>
      <c r="Y70" s="87" t="e">
        <f>SUMIFS(#REF!,#REF!,"*" &amp; C70 &amp; "*",#REF!,"*" &amp; Index!$D$12 &amp; "*")+ SUMIFS(#REF!,#REF!,"*" &amp; C70 &amp; "*",#REF!,"*" &amp; Index!$D$18 &amp; "*",#REF!,"*" &amp; Index!$D$20 &amp; "*")</f>
        <v>#REF!</v>
      </c>
      <c r="Z70" s="88">
        <v>5095905</v>
      </c>
      <c r="AA70" s="136" t="e">
        <f t="shared" si="13"/>
        <v>#REF!</v>
      </c>
      <c r="AB70" s="89" t="str">
        <f t="shared" si="6"/>
        <v>-</v>
      </c>
    </row>
    <row r="71" spans="1:28" ht="14.45" hidden="1" customHeight="1" x14ac:dyDescent="0.25">
      <c r="A71" s="132">
        <f t="shared" si="7"/>
        <v>8</v>
      </c>
      <c r="B71" s="218"/>
      <c r="C71" s="13" t="s">
        <v>1056</v>
      </c>
      <c r="D71" s="18"/>
      <c r="E71" s="20" t="e">
        <f>SUMIFS(#REF!,#REF!,"*" &amp; C71 &amp; "*",#REF!,"*" &amp; Index!$D$12 &amp; "*",#REF!,"*" &amp; Index!$D$16 &amp; "*")+SUMIFS(#REF!,#REF!,"*" &amp; C71 &amp; "*",#REF!,"*" &amp; Index!$D$18 &amp; "*",#REF!,"*" &amp; Index!$D$20 &amp; "*")</f>
        <v>#REF!</v>
      </c>
      <c r="F71" s="88">
        <v>8390933</v>
      </c>
      <c r="G71" s="136" t="e">
        <f t="shared" si="8"/>
        <v>#REF!</v>
      </c>
      <c r="H71" s="89" t="str">
        <f t="shared" si="14"/>
        <v>-</v>
      </c>
      <c r="I71" s="20" t="e">
        <f t="shared" si="15"/>
        <v>#REF!</v>
      </c>
      <c r="J71" s="61">
        <v>6254747</v>
      </c>
      <c r="K71" s="136" t="e">
        <f t="shared" si="9"/>
        <v>#REF!</v>
      </c>
      <c r="L71" s="89" t="str">
        <f t="shared" si="2"/>
        <v>-</v>
      </c>
      <c r="M71" s="20" t="e">
        <f>SUMIFS(#REF!,#REF!,"*" &amp; $C71 &amp; "*",#REF!,"*" &amp; Index!$D$12 &amp; "*",#REF!,"*" &amp; Index!$D$23 &amp; "*",#REF!,"*" &amp; Index!$D$16 &amp; "*") + SUMIFS(#REF!,#REF!,"*" &amp; $C71 &amp; "*",#REF!,"*" &amp; Index!$D$18 &amp; "*",#REF!,"*" &amp; Index!$D$23 &amp; "*",#REF!,"*" &amp; Index!$D$16 &amp; "*",#REF!,"*" &amp; Index!$D$20 &amp; "*")</f>
        <v>#REF!</v>
      </c>
      <c r="N71" s="88">
        <v>2061509</v>
      </c>
      <c r="O71" s="136" t="e">
        <f t="shared" si="10"/>
        <v>#REF!</v>
      </c>
      <c r="P71" s="89" t="str">
        <f t="shared" si="3"/>
        <v>-</v>
      </c>
      <c r="Q71" s="20" t="e">
        <f>SUMIFS(#REF!,#REF!,"*" &amp; $C71 &amp; "*",#REF!,"*" &amp; Index!$D$12 &amp; "*",#REF!,"*" &amp; Index!$D$24 &amp; "*",#REF!,"*" &amp; Index!$D$16 &amp; "*") + SUMIFS(#REF!,#REF!,"*" &amp; $C71 &amp; "*",#REF!,"*" &amp; Index!$D$18 &amp; "*",#REF!,"*" &amp; Index!$D$24 &amp; "*",#REF!,"*" &amp; Index!$D$16 &amp; "*",#REF!,"*" &amp; Index!$D$20 &amp; "*")</f>
        <v>#REF!</v>
      </c>
      <c r="R71" s="88">
        <v>74677</v>
      </c>
      <c r="S71" s="136" t="e">
        <f t="shared" si="11"/>
        <v>#REF!</v>
      </c>
      <c r="T71" s="89" t="str">
        <f t="shared" si="4"/>
        <v>-</v>
      </c>
      <c r="U71" s="20" t="e">
        <f>SUMIFS(#REF!,#REF!,"*" &amp; C71 &amp;"*",#REF!,"*" &amp; Index!$D$12 &amp; "*",#REF!,"*" &amp; Index!$D$17 &amp; "*")+SUMIFS(#REF!,#REF!,"*" &amp; C71 &amp;"*",#REF!,"*" &amp; Index!$D$18 &amp; "*",#REF!,"*" &amp; Index!$D$17 &amp; "*",#REF!,"*" &amp; Index!$D$20 &amp; "*")</f>
        <v>#REF!</v>
      </c>
      <c r="V71" s="88">
        <v>-199465</v>
      </c>
      <c r="W71" s="136" t="e">
        <f t="shared" si="12"/>
        <v>#REF!</v>
      </c>
      <c r="X71" s="89" t="str">
        <f t="shared" si="5"/>
        <v>-</v>
      </c>
      <c r="Y71" s="20" t="e">
        <f>SUMIFS(#REF!,#REF!,"*" &amp; C71 &amp; "*",#REF!,"*" &amp; Index!$D$12 &amp; "*")+ SUMIFS(#REF!,#REF!,"*" &amp; C71 &amp; "*",#REF!,"*" &amp; Index!$D$18 &amp; "*",#REF!,"*" &amp; Index!$D$20 &amp; "*")</f>
        <v>#REF!</v>
      </c>
      <c r="Z71" s="88">
        <v>8191468</v>
      </c>
      <c r="AA71" s="136" t="e">
        <f t="shared" si="13"/>
        <v>#REF!</v>
      </c>
      <c r="AB71" s="89" t="str">
        <f t="shared" si="6"/>
        <v>-</v>
      </c>
    </row>
    <row r="72" spans="1:28" ht="14.45" hidden="1" customHeight="1" x14ac:dyDescent="0.25">
      <c r="A72" s="132">
        <f t="shared" si="7"/>
        <v>8</v>
      </c>
      <c r="B72" s="218"/>
      <c r="C72" s="13" t="s">
        <v>1057</v>
      </c>
      <c r="D72" s="18"/>
      <c r="E72" s="20" t="e">
        <f>SUMIFS(#REF!,#REF!,"*" &amp; C72 &amp; "*",#REF!,"*" &amp; Index!$D$12 &amp; "*",#REF!,"*" &amp; Index!$D$16 &amp; "*")+SUMIFS(#REF!,#REF!,"*" &amp; C72 &amp; "*",#REF!,"*" &amp; Index!$D$18 &amp; "*",#REF!,"*" &amp; Index!$D$20 &amp; "*")</f>
        <v>#REF!</v>
      </c>
      <c r="F72" s="88">
        <v>6662716</v>
      </c>
      <c r="G72" s="136" t="e">
        <f t="shared" si="8"/>
        <v>#REF!</v>
      </c>
      <c r="H72" s="89" t="str">
        <f t="shared" si="14"/>
        <v>-</v>
      </c>
      <c r="I72" s="20" t="e">
        <f t="shared" si="15"/>
        <v>#REF!</v>
      </c>
      <c r="J72" s="61">
        <v>6516472</v>
      </c>
      <c r="K72" s="136" t="e">
        <f t="shared" si="9"/>
        <v>#REF!</v>
      </c>
      <c r="L72" s="89" t="str">
        <f t="shared" si="2"/>
        <v>-</v>
      </c>
      <c r="M72" s="20" t="e">
        <f>SUMIFS(#REF!,#REF!,"*" &amp; $C72 &amp; "*",#REF!,"*" &amp; Index!$D$12 &amp; "*",#REF!,"*" &amp; Index!$D$23 &amp; "*",#REF!,"*" &amp; Index!$D$16 &amp; "*") + SUMIFS(#REF!,#REF!,"*" &amp; $C72 &amp; "*",#REF!,"*" &amp; Index!$D$18 &amp; "*",#REF!,"*" &amp; Index!$D$23 &amp; "*",#REF!,"*" &amp; Index!$D$16 &amp; "*",#REF!,"*" &amp; Index!$D$20 &amp; "*")</f>
        <v>#REF!</v>
      </c>
      <c r="N72" s="88">
        <v>104713</v>
      </c>
      <c r="O72" s="136" t="e">
        <f t="shared" si="10"/>
        <v>#REF!</v>
      </c>
      <c r="P72" s="89" t="str">
        <f t="shared" si="3"/>
        <v>-</v>
      </c>
      <c r="Q72" s="20" t="e">
        <f>SUMIFS(#REF!,#REF!,"*" &amp; $C72 &amp; "*",#REF!,"*" &amp; Index!$D$12 &amp; "*",#REF!,"*" &amp; Index!$D$24 &amp; "*",#REF!,"*" &amp; Index!$D$16 &amp; "*") + SUMIFS(#REF!,#REF!,"*" &amp; $C72 &amp; "*",#REF!,"*" &amp; Index!$D$18 &amp; "*",#REF!,"*" &amp; Index!$D$24 &amp; "*",#REF!,"*" &amp; Index!$D$16 &amp; "*",#REF!,"*" &amp; Index!$D$20 &amp; "*")</f>
        <v>#REF!</v>
      </c>
      <c r="R72" s="88">
        <v>41531</v>
      </c>
      <c r="S72" s="136" t="e">
        <f t="shared" si="11"/>
        <v>#REF!</v>
      </c>
      <c r="T72" s="89" t="str">
        <f t="shared" si="4"/>
        <v>-</v>
      </c>
      <c r="U72" s="20" t="e">
        <f>SUMIFS(#REF!,#REF!,"*" &amp; C72 &amp;"*",#REF!,"*" &amp; Index!$D$12 &amp; "*",#REF!,"*" &amp; Index!$D$17 &amp; "*")+SUMIFS(#REF!,#REF!,"*" &amp; C72 &amp;"*",#REF!,"*" &amp; Index!$D$18 &amp; "*",#REF!,"*" &amp; Index!$D$17 &amp; "*",#REF!,"*" &amp; Index!$D$20 &amp; "*")</f>
        <v>#REF!</v>
      </c>
      <c r="V72" s="88">
        <v>-47085</v>
      </c>
      <c r="W72" s="136" t="e">
        <f t="shared" si="12"/>
        <v>#REF!</v>
      </c>
      <c r="X72" s="89" t="str">
        <f t="shared" si="5"/>
        <v>-</v>
      </c>
      <c r="Y72" s="20" t="e">
        <f>SUMIFS(#REF!,#REF!,"*" &amp; C72 &amp; "*",#REF!,"*" &amp; Index!$D$12 &amp; "*")+ SUMIFS(#REF!,#REF!,"*" &amp; C72 &amp; "*",#REF!,"*" &amp; Index!$D$18 &amp; "*",#REF!,"*" &amp; Index!$D$20 &amp; "*")</f>
        <v>#REF!</v>
      </c>
      <c r="Z72" s="88">
        <v>6615631</v>
      </c>
      <c r="AA72" s="136" t="e">
        <f t="shared" si="13"/>
        <v>#REF!</v>
      </c>
      <c r="AB72" s="89" t="str">
        <f t="shared" si="6"/>
        <v>-</v>
      </c>
    </row>
    <row r="73" spans="1:28" ht="14.45" hidden="1" customHeight="1" x14ac:dyDescent="0.25">
      <c r="A73" s="132">
        <f t="shared" si="7"/>
        <v>8</v>
      </c>
      <c r="B73" s="218"/>
      <c r="C73" s="13" t="s">
        <v>1058</v>
      </c>
      <c r="D73" s="18"/>
      <c r="E73" s="20" t="e">
        <f>SUMIFS(#REF!,#REF!,"*" &amp; C73 &amp; "*",#REF!,"*" &amp; Index!$D$12 &amp; "*",#REF!,"*" &amp; Index!$D$16 &amp; "*")+SUMIFS(#REF!,#REF!,"*" &amp; C73 &amp; "*",#REF!,"*" &amp; Index!$D$18 &amp; "*",#REF!,"*" &amp; Index!$D$20 &amp; "*")</f>
        <v>#REF!</v>
      </c>
      <c r="F73" s="88">
        <v>47399344</v>
      </c>
      <c r="G73" s="136" t="e">
        <f t="shared" si="8"/>
        <v>#REF!</v>
      </c>
      <c r="H73" s="89" t="str">
        <f t="shared" si="14"/>
        <v>-</v>
      </c>
      <c r="I73" s="20" t="e">
        <f t="shared" si="15"/>
        <v>#REF!</v>
      </c>
      <c r="J73" s="61">
        <v>46410673</v>
      </c>
      <c r="K73" s="136" t="e">
        <f t="shared" si="9"/>
        <v>#REF!</v>
      </c>
      <c r="L73" s="89" t="str">
        <f t="shared" si="2"/>
        <v>-</v>
      </c>
      <c r="M73" s="20" t="e">
        <f>SUMIFS(#REF!,#REF!,"*" &amp; $C73 &amp; "*",#REF!,"*" &amp; Index!$D$12 &amp; "*",#REF!,"*" &amp; Index!$D$23 &amp; "*",#REF!,"*" &amp; Index!$D$16 &amp; "*") + SUMIFS(#REF!,#REF!,"*" &amp; $C73 &amp; "*",#REF!,"*" &amp; Index!$D$18 &amp; "*",#REF!,"*" &amp; Index!$D$23 &amp; "*",#REF!,"*" &amp; Index!$D$16 &amp; "*",#REF!,"*" &amp; Index!$D$20 &amp; "*")</f>
        <v>#REF!</v>
      </c>
      <c r="N73" s="88">
        <v>768458</v>
      </c>
      <c r="O73" s="136" t="e">
        <f t="shared" si="10"/>
        <v>#REF!</v>
      </c>
      <c r="P73" s="89" t="str">
        <f t="shared" si="3"/>
        <v>-</v>
      </c>
      <c r="Q73" s="20" t="e">
        <f>SUMIFS(#REF!,#REF!,"*" &amp; $C73 &amp; "*",#REF!,"*" &amp; Index!$D$12 &amp; "*",#REF!,"*" &amp; Index!$D$24 &amp; "*",#REF!,"*" &amp; Index!$D$16 &amp; "*") + SUMIFS(#REF!,#REF!,"*" &amp; $C73 &amp; "*",#REF!,"*" &amp; Index!$D$18 &amp; "*",#REF!,"*" &amp; Index!$D$24 &amp; "*",#REF!,"*" &amp; Index!$D$16 &amp; "*",#REF!,"*" &amp; Index!$D$20 &amp; "*")</f>
        <v>#REF!</v>
      </c>
      <c r="R73" s="88">
        <v>220213</v>
      </c>
      <c r="S73" s="136" t="e">
        <f t="shared" si="11"/>
        <v>#REF!</v>
      </c>
      <c r="T73" s="89" t="str">
        <f t="shared" si="4"/>
        <v>-</v>
      </c>
      <c r="U73" s="20" t="e">
        <f>SUMIFS(#REF!,#REF!,"*" &amp; C73 &amp;"*",#REF!,"*" &amp; Index!$D$12 &amp; "*",#REF!,"*" &amp; Index!$D$17 &amp; "*")+SUMIFS(#REF!,#REF!,"*" &amp; C73 &amp;"*",#REF!,"*" &amp; Index!$D$18 &amp; "*",#REF!,"*" &amp; Index!$D$17 &amp; "*",#REF!,"*" &amp; Index!$D$20 &amp; "*")</f>
        <v>#REF!</v>
      </c>
      <c r="V73" s="88">
        <v>-267188</v>
      </c>
      <c r="W73" s="136" t="e">
        <f t="shared" si="12"/>
        <v>#REF!</v>
      </c>
      <c r="X73" s="89" t="str">
        <f t="shared" si="5"/>
        <v>-</v>
      </c>
      <c r="Y73" s="20" t="e">
        <f>SUMIFS(#REF!,#REF!,"*" &amp; C73 &amp; "*",#REF!,"*" &amp; Index!$D$12 &amp; "*")+ SUMIFS(#REF!,#REF!,"*" &amp; C73 &amp; "*",#REF!,"*" &amp; Index!$D$18 &amp; "*",#REF!,"*" &amp; Index!$D$20 &amp; "*")</f>
        <v>#REF!</v>
      </c>
      <c r="Z73" s="88">
        <v>47132156</v>
      </c>
      <c r="AA73" s="136" t="e">
        <f t="shared" si="13"/>
        <v>#REF!</v>
      </c>
      <c r="AB73" s="89" t="str">
        <f t="shared" si="6"/>
        <v>-</v>
      </c>
    </row>
    <row r="74" spans="1:28" ht="14.45" hidden="1" customHeight="1" x14ac:dyDescent="0.25">
      <c r="A74" s="132">
        <f t="shared" si="7"/>
        <v>8</v>
      </c>
      <c r="B74" s="218"/>
      <c r="C74" s="13" t="s">
        <v>1059</v>
      </c>
      <c r="D74" s="18"/>
      <c r="E74" s="20" t="e">
        <f>SUMIFS(#REF!,#REF!,"*" &amp; C74 &amp; "*",#REF!,"*" &amp; Index!$D$12 &amp; "*",#REF!,"*" &amp; Index!$D$16 &amp; "*")+SUMIFS(#REF!,#REF!,"*" &amp; C74 &amp; "*",#REF!,"*" &amp; Index!$D$18 &amp; "*",#REF!,"*" &amp; Index!$D$20 &amp; "*")</f>
        <v>#REF!</v>
      </c>
      <c r="F74" s="88">
        <v>48852073</v>
      </c>
      <c r="G74" s="136" t="e">
        <f t="shared" si="8"/>
        <v>#REF!</v>
      </c>
      <c r="H74" s="89" t="str">
        <f t="shared" si="14"/>
        <v>-</v>
      </c>
      <c r="I74" s="20" t="e">
        <f t="shared" si="15"/>
        <v>#REF!</v>
      </c>
      <c r="J74" s="61">
        <v>42061975</v>
      </c>
      <c r="K74" s="136" t="e">
        <f t="shared" si="9"/>
        <v>#REF!</v>
      </c>
      <c r="L74" s="89" t="str">
        <f t="shared" si="2"/>
        <v>-</v>
      </c>
      <c r="M74" s="20" t="e">
        <f>SUMIFS(#REF!,#REF!,"*" &amp; $C74 &amp; "*",#REF!,"*" &amp; Index!$D$12 &amp; "*",#REF!,"*" &amp; Index!$D$23 &amp; "*",#REF!,"*" &amp; Index!$D$16 &amp; "*") + SUMIFS(#REF!,#REF!,"*" &amp; $C74 &amp; "*",#REF!,"*" &amp; Index!$D$18 &amp; "*",#REF!,"*" &amp; Index!$D$23 &amp; "*",#REF!,"*" &amp; Index!$D$16 &amp; "*",#REF!,"*" &amp; Index!$D$20 &amp; "*")</f>
        <v>#REF!</v>
      </c>
      <c r="N74" s="88">
        <v>5847126</v>
      </c>
      <c r="O74" s="136" t="e">
        <f t="shared" si="10"/>
        <v>#REF!</v>
      </c>
      <c r="P74" s="89" t="str">
        <f t="shared" si="3"/>
        <v>-</v>
      </c>
      <c r="Q74" s="20" t="e">
        <f>SUMIFS(#REF!,#REF!,"*" &amp; $C74 &amp; "*",#REF!,"*" &amp; Index!$D$12 &amp; "*",#REF!,"*" &amp; Index!$D$24 &amp; "*",#REF!,"*" &amp; Index!$D$16 &amp; "*") + SUMIFS(#REF!,#REF!,"*" &amp; $C74 &amp; "*",#REF!,"*" &amp; Index!$D$18 &amp; "*",#REF!,"*" &amp; Index!$D$24 &amp; "*",#REF!,"*" &amp; Index!$D$16 &amp; "*",#REF!,"*" &amp; Index!$D$20 &amp; "*")</f>
        <v>#REF!</v>
      </c>
      <c r="R74" s="88">
        <v>942972</v>
      </c>
      <c r="S74" s="136" t="e">
        <f t="shared" si="11"/>
        <v>#REF!</v>
      </c>
      <c r="T74" s="89" t="str">
        <f t="shared" si="4"/>
        <v>-</v>
      </c>
      <c r="U74" s="20" t="e">
        <f>SUMIFS(#REF!,#REF!,"*" &amp; C74 &amp;"*",#REF!,"*" &amp; Index!$D$12 &amp; "*",#REF!,"*" &amp; Index!$D$17 &amp; "*")+SUMIFS(#REF!,#REF!,"*" &amp; C74 &amp;"*",#REF!,"*" &amp; Index!$D$18 &amp; "*",#REF!,"*" &amp; Index!$D$17 &amp; "*",#REF!,"*" &amp; Index!$D$20 &amp; "*")</f>
        <v>#REF!</v>
      </c>
      <c r="V74" s="88">
        <v>-1099539</v>
      </c>
      <c r="W74" s="136" t="e">
        <f t="shared" si="12"/>
        <v>#REF!</v>
      </c>
      <c r="X74" s="89" t="str">
        <f t="shared" si="5"/>
        <v>-</v>
      </c>
      <c r="Y74" s="20" t="e">
        <f>SUMIFS(#REF!,#REF!,"*" &amp; C74 &amp; "*",#REF!,"*" &amp; Index!$D$12 &amp; "*")+ SUMIFS(#REF!,#REF!,"*" &amp; C74 &amp; "*",#REF!,"*" &amp; Index!$D$18 &amp; "*",#REF!,"*" &amp; Index!$D$20 &amp; "*")</f>
        <v>#REF!</v>
      </c>
      <c r="Z74" s="88">
        <v>47752534</v>
      </c>
      <c r="AA74" s="136" t="e">
        <f t="shared" si="13"/>
        <v>#REF!</v>
      </c>
      <c r="AB74" s="89" t="str">
        <f t="shared" si="6"/>
        <v>-</v>
      </c>
    </row>
    <row r="75" spans="1:28" ht="14.45" hidden="1" customHeight="1" x14ac:dyDescent="0.25">
      <c r="A75" s="132">
        <f t="shared" si="7"/>
        <v>8</v>
      </c>
      <c r="B75" s="218"/>
      <c r="C75" s="79" t="s">
        <v>1060</v>
      </c>
      <c r="D75" s="80"/>
      <c r="E75" s="81" t="e">
        <f>SUMIFS(#REF!,#REF!,"*" &amp; C75 &amp; "*",#REF!,"*" &amp; Index!$D$12 &amp; "*",#REF!,"*" &amp; Index!$D$16 &amp; "*")+SUMIFS(#REF!,#REF!,"*" &amp; C75 &amp; "*",#REF!,"*" &amp; Index!$D$18 &amp; "*",#REF!,"*" &amp; Index!$D$20 &amp; "*")</f>
        <v>#REF!</v>
      </c>
      <c r="F75" s="88">
        <v>3727300</v>
      </c>
      <c r="G75" s="136" t="e">
        <f t="shared" si="8"/>
        <v>#REF!</v>
      </c>
      <c r="H75" s="89" t="str">
        <f t="shared" si="14"/>
        <v>-</v>
      </c>
      <c r="I75" s="81" t="e">
        <f t="shared" si="15"/>
        <v>#REF!</v>
      </c>
      <c r="J75" s="82">
        <v>3191382</v>
      </c>
      <c r="K75" s="136" t="e">
        <f t="shared" si="9"/>
        <v>#REF!</v>
      </c>
      <c r="L75" s="89" t="str">
        <f t="shared" si="2"/>
        <v>-</v>
      </c>
      <c r="M75" s="81" t="e">
        <f>SUMIFS(#REF!,#REF!,"*" &amp; $C75 &amp; "*",#REF!,"*" &amp; Index!$D$12 &amp; "*",#REF!,"*" &amp; Index!$D$23 &amp; "*",#REF!,"*" &amp; Index!$D$16 &amp; "*") + SUMIFS(#REF!,#REF!,"*" &amp; $C75 &amp; "*",#REF!,"*" &amp; Index!$D$18 &amp; "*",#REF!,"*" &amp; Index!$D$23 &amp; "*",#REF!,"*" &amp; Index!$D$16 &amp; "*",#REF!,"*" &amp; Index!$D$20 &amp; "*")</f>
        <v>#REF!</v>
      </c>
      <c r="N75" s="88">
        <v>502384</v>
      </c>
      <c r="O75" s="136" t="e">
        <f t="shared" si="10"/>
        <v>#REF!</v>
      </c>
      <c r="P75" s="89" t="str">
        <f t="shared" si="3"/>
        <v>-</v>
      </c>
      <c r="Q75" s="81" t="e">
        <f>SUMIFS(#REF!,#REF!,"*" &amp; $C75 &amp; "*",#REF!,"*" &amp; Index!$D$12 &amp; "*",#REF!,"*" &amp; Index!$D$24 &amp; "*",#REF!,"*" &amp; Index!$D$16 &amp; "*") + SUMIFS(#REF!,#REF!,"*" &amp; $C75 &amp; "*",#REF!,"*" &amp; Index!$D$18 &amp; "*",#REF!,"*" &amp; Index!$D$24 &amp; "*",#REF!,"*" &amp; Index!$D$16 &amp; "*",#REF!,"*" &amp; Index!$D$20 &amp; "*")</f>
        <v>#REF!</v>
      </c>
      <c r="R75" s="88">
        <v>33534</v>
      </c>
      <c r="S75" s="136" t="e">
        <f t="shared" si="11"/>
        <v>#REF!</v>
      </c>
      <c r="T75" s="89" t="str">
        <f t="shared" si="4"/>
        <v>-</v>
      </c>
      <c r="U75" s="81" t="e">
        <f>SUMIFS(#REF!,#REF!,"*" &amp; C75 &amp;"*",#REF!,"*" &amp; Index!$D$12 &amp; "*",#REF!,"*" &amp; Index!$D$17 &amp; "*")+SUMIFS(#REF!,#REF!,"*" &amp; C75 &amp;"*",#REF!,"*" &amp; Index!$D$18 &amp; "*",#REF!,"*" &amp; Index!$D$17 &amp; "*",#REF!,"*" &amp; Index!$D$20 &amp; "*")</f>
        <v>#REF!</v>
      </c>
      <c r="V75" s="88">
        <v>-107659</v>
      </c>
      <c r="W75" s="136" t="e">
        <f t="shared" si="12"/>
        <v>#REF!</v>
      </c>
      <c r="X75" s="89" t="str">
        <f t="shared" si="5"/>
        <v>-</v>
      </c>
      <c r="Y75" s="81" t="e">
        <f>SUMIFS(#REF!,#REF!,"*" &amp; C75 &amp; "*",#REF!,"*" &amp; Index!$D$12 &amp; "*")+ SUMIFS(#REF!,#REF!,"*" &amp; C75 &amp; "*",#REF!,"*" &amp; Index!$D$18 &amp; "*",#REF!,"*" &amp; Index!$D$20 &amp; "*")</f>
        <v>#REF!</v>
      </c>
      <c r="Z75" s="88">
        <v>3619641</v>
      </c>
      <c r="AA75" s="136" t="e">
        <f t="shared" si="13"/>
        <v>#REF!</v>
      </c>
      <c r="AB75" s="89" t="str">
        <f t="shared" si="6"/>
        <v>-</v>
      </c>
    </row>
    <row r="76" spans="1:28" ht="15" x14ac:dyDescent="0.25">
      <c r="A76" s="132">
        <f t="shared" si="7"/>
        <v>6</v>
      </c>
      <c r="B76" s="218"/>
      <c r="C76" s="13" t="s">
        <v>1061</v>
      </c>
      <c r="D76" s="18" t="s">
        <v>1062</v>
      </c>
      <c r="E76" s="20" t="e">
        <f>SUMIFS(#REF!,#REF!,"*" &amp; C76 &amp; "*",#REF!,"*" &amp; Index!$D$12 &amp; "*",#REF!,"*" &amp; Index!$D$16 &amp; "*")+SUMIFS(#REF!,#REF!,"*" &amp; C76 &amp; "*",#REF!,"*" &amp; Index!$D$18 &amp; "*",#REF!,"*" &amp; Index!$D$20 &amp; "*",#REF!,"*" &amp; Index!$D$16 &amp; "*")</f>
        <v>#REF!</v>
      </c>
      <c r="F76" s="61">
        <v>37933189</v>
      </c>
      <c r="G76" s="136" t="e">
        <f t="shared" si="8"/>
        <v>#REF!</v>
      </c>
      <c r="H76" s="133" t="str">
        <f t="shared" si="14"/>
        <v>-</v>
      </c>
      <c r="I76" s="20" t="e">
        <f t="shared" si="15"/>
        <v>#REF!</v>
      </c>
      <c r="J76" s="61">
        <v>36764813</v>
      </c>
      <c r="K76" s="136" t="e">
        <f t="shared" si="9"/>
        <v>#REF!</v>
      </c>
      <c r="L76" s="89" t="str">
        <f t="shared" si="2"/>
        <v>-</v>
      </c>
      <c r="M76" s="20" t="e">
        <f>SUMIFS(#REF!,#REF!,"*" &amp; $C76 &amp; "*",#REF!,"*" &amp; Index!$D$12 &amp; "*",#REF!,"*" &amp; Index!$D$23 &amp; "*",#REF!,"*" &amp; Index!$D$16 &amp; "*") + SUMIFS(#REF!,#REF!,"*" &amp; $C76 &amp; "*",#REF!,"*" &amp; Index!$D$18 &amp; "*",#REF!,"*" &amp; Index!$D$23 &amp; "*",#REF!,"*" &amp; Index!$D$16 &amp; "*",#REF!,"*" &amp; Index!$D$20 &amp; "*")</f>
        <v>#REF!</v>
      </c>
      <c r="N76" s="61">
        <v>589591</v>
      </c>
      <c r="O76" s="136" t="e">
        <f t="shared" si="10"/>
        <v>#REF!</v>
      </c>
      <c r="P76" s="89" t="str">
        <f t="shared" si="3"/>
        <v>-</v>
      </c>
      <c r="Q76" s="20" t="e">
        <f>SUMIFS(#REF!,#REF!,"*" &amp; $C76 &amp; "*",#REF!,"*" &amp; Index!$D$12 &amp; "*",#REF!,"*" &amp; Index!$D$24 &amp; "*",#REF!,"*" &amp; Index!$D$16 &amp; "*") + SUMIFS(#REF!,#REF!,"*" &amp; $C76 &amp; "*",#REF!,"*" &amp; Index!$D$18 &amp; "*",#REF!,"*" &amp; Index!$D$24 &amp; "*",#REF!,"*" &amp; Index!$D$16 &amp; "*",#REF!,"*" &amp; Index!$D$20 &amp; "*")</f>
        <v>#REF!</v>
      </c>
      <c r="R76" s="61">
        <v>578785</v>
      </c>
      <c r="S76" s="136" t="e">
        <f t="shared" si="11"/>
        <v>#REF!</v>
      </c>
      <c r="T76" s="89" t="str">
        <f t="shared" si="4"/>
        <v>-</v>
      </c>
      <c r="U76" s="20" t="e">
        <f>SUMIFS(#REF!,#REF!,"*" &amp; C76 &amp;"*",#REF!,"*" &amp; Index!$D$12 &amp; "*",#REF!,"*" &amp; Index!$D$17 &amp; "*")+SUMIFS(#REF!,#REF!,"*" &amp; C76 &amp;"*",#REF!,"*" &amp; Index!$D$18 &amp; "*",#REF!,"*" &amp; Index!$D$17 &amp; "*",#REF!,"*" &amp; Index!$D$20 &amp; "*")</f>
        <v>#REF!</v>
      </c>
      <c r="V76" s="61">
        <v>-978220</v>
      </c>
      <c r="W76" s="136" t="e">
        <f t="shared" si="12"/>
        <v>#REF!</v>
      </c>
      <c r="X76" s="89" t="str">
        <f t="shared" si="5"/>
        <v>-</v>
      </c>
      <c r="Y76" s="20" t="e">
        <f>SUMIFS(#REF!,#REF!,"*" &amp; C76 &amp; "*",#REF!,"*" &amp; Index!$D$12 &amp; "*")+ SUMIFS(#REF!,#REF!,"*" &amp; C76 &amp; "*",#REF!,"*" &amp; Index!$D$18 &amp; "*",#REF!,"*" &amp; Index!$D$20 &amp; "*")</f>
        <v>#REF!</v>
      </c>
      <c r="Z76" s="61">
        <v>36954969</v>
      </c>
      <c r="AA76" s="136" t="e">
        <f t="shared" si="13"/>
        <v>#REF!</v>
      </c>
      <c r="AB76" s="89" t="str">
        <f t="shared" si="6"/>
        <v>-</v>
      </c>
    </row>
    <row r="77" spans="1:28" ht="14.45" hidden="1" customHeight="1" x14ac:dyDescent="0.25">
      <c r="A77" s="132">
        <f t="shared" ref="A77:A112" si="16">+LEN(C77)</f>
        <v>8</v>
      </c>
      <c r="B77" s="218"/>
      <c r="C77" s="85" t="s">
        <v>1063</v>
      </c>
      <c r="D77" s="86"/>
      <c r="E77" s="87" t="e">
        <f>SUMIFS(#REF!,#REF!,"*" &amp; C77 &amp; "*",#REF!,"*" &amp; Index!$D$12 &amp; "*",#REF!,"*" &amp; Index!$D$16 &amp; "*")+SUMIFS(#REF!,#REF!,"*" &amp; C77 &amp; "*",#REF!,"*" &amp; Index!$D$18 &amp; "*",#REF!,"*" &amp; Index!$D$20 &amp; "*")</f>
        <v>#REF!</v>
      </c>
      <c r="F77" s="88">
        <v>36950955</v>
      </c>
      <c r="G77" s="136" t="e">
        <f t="shared" si="8"/>
        <v>#REF!</v>
      </c>
      <c r="H77" s="89" t="str">
        <f t="shared" ref="H77:H108" si="17">IFERROR(IF(((E77/F77)-1)=0,"-",((E77/F77)-1)),"-")</f>
        <v>-</v>
      </c>
      <c r="I77" s="87" t="e">
        <f t="shared" ref="I77:I108" si="18">+E77-M77-Q77</f>
        <v>#REF!</v>
      </c>
      <c r="J77" s="88">
        <v>36319210</v>
      </c>
      <c r="K77" s="136" t="e">
        <f t="shared" si="9"/>
        <v>#REF!</v>
      </c>
      <c r="L77" s="89" t="str">
        <f t="shared" ref="L77:L116" si="19">IFERROR(IF(((I77/J77)-1)=0,"-",((I77/J77)-1)),"-")</f>
        <v>-</v>
      </c>
      <c r="M77" s="87" t="e">
        <f>SUMIFS(#REF!,#REF!,"*" &amp; $C77 &amp; "*",#REF!,"*" &amp; Index!$D$12 &amp; "*",#REF!,"*" &amp; Index!$D$23 &amp; "*",#REF!,"*" &amp; Index!$D$16 &amp; "*") + SUMIFS(#REF!,#REF!,"*" &amp; $C77 &amp; "*",#REF!,"*" &amp; Index!$D$18 &amp; "*",#REF!,"*" &amp; Index!$D$23 &amp; "*",#REF!,"*" &amp; Index!$D$16 &amp; "*",#REF!,"*" &amp; Index!$D$20 &amp; "*")</f>
        <v>#REF!</v>
      </c>
      <c r="N77" s="88">
        <v>57674</v>
      </c>
      <c r="O77" s="136" t="e">
        <f t="shared" si="10"/>
        <v>#REF!</v>
      </c>
      <c r="P77" s="89" t="str">
        <f t="shared" ref="P77:P116" si="20">IFERROR(IF(((M77/N77)-1)=0,"-",((M77/N77)-1)),"-")</f>
        <v>-</v>
      </c>
      <c r="Q77" s="87" t="e">
        <f>SUMIFS(#REF!,#REF!,"*" &amp; $C77 &amp; "*",#REF!,"*" &amp; Index!$D$12 &amp; "*",#REF!,"*" &amp; Index!$D$24 &amp; "*",#REF!,"*" &amp; Index!$D$16 &amp; "*") + SUMIFS(#REF!,#REF!,"*" &amp; $C77 &amp; "*",#REF!,"*" &amp; Index!$D$18 &amp; "*",#REF!,"*" &amp; Index!$D$24 &amp; "*",#REF!,"*" &amp; Index!$D$16 &amp; "*",#REF!,"*" &amp; Index!$D$20 &amp; "*")</f>
        <v>#REF!</v>
      </c>
      <c r="R77" s="88">
        <v>574071</v>
      </c>
      <c r="S77" s="136" t="e">
        <f t="shared" si="11"/>
        <v>#REF!</v>
      </c>
      <c r="T77" s="89" t="str">
        <f t="shared" ref="T77:T116" si="21">IFERROR(IF(((Q77/R77)-1)=0,"-",((Q77/R77)-1)),"-")</f>
        <v>-</v>
      </c>
      <c r="U77" s="87" t="e">
        <f>SUMIFS(#REF!,#REF!,"*" &amp; C77 &amp;"*",#REF!,"*" &amp; Index!$D$12 &amp; "*",#REF!,"*" &amp; Index!$D$17 &amp; "*")+SUMIFS(#REF!,#REF!,"*" &amp; C77 &amp;"*",#REF!,"*" &amp; Index!$D$18 &amp; "*",#REF!,"*" &amp; Index!$D$17 &amp; "*",#REF!,"*" &amp; Index!$D$20 &amp; "*")</f>
        <v>#REF!</v>
      </c>
      <c r="V77" s="88">
        <v>-928888</v>
      </c>
      <c r="W77" s="136" t="e">
        <f t="shared" si="12"/>
        <v>#REF!</v>
      </c>
      <c r="X77" s="89" t="str">
        <f t="shared" ref="X77:X116" si="22">IFERROR(IF(((U77/V77)-1)=0,"-",((U77/V77)-1)),"-")</f>
        <v>-</v>
      </c>
      <c r="Y77" s="87" t="e">
        <f>SUMIFS(#REF!,#REF!,"*" &amp; C77 &amp; "*",#REF!,"*" &amp; Index!$D$12 &amp; "*")+ SUMIFS(#REF!,#REF!,"*" &amp; C77 &amp; "*",#REF!,"*" &amp; Index!$D$18 &amp; "*",#REF!,"*" &amp; Index!$D$20 &amp; "*")</f>
        <v>#REF!</v>
      </c>
      <c r="Z77" s="88">
        <v>36022067</v>
      </c>
      <c r="AA77" s="136" t="e">
        <f t="shared" si="13"/>
        <v>#REF!</v>
      </c>
      <c r="AB77" s="89" t="str">
        <f t="shared" ref="AB77:AB115" si="23">IFERROR(IF(((Y77/Z77)-1)=0,"-",((Y77/Z77)-1)),"-")</f>
        <v>-</v>
      </c>
    </row>
    <row r="78" spans="1:28" ht="14.45" hidden="1" customHeight="1" x14ac:dyDescent="0.25">
      <c r="A78" s="132">
        <f t="shared" si="16"/>
        <v>8</v>
      </c>
      <c r="B78" s="218"/>
      <c r="C78" s="13" t="s">
        <v>1064</v>
      </c>
      <c r="D78" s="18"/>
      <c r="E78" s="20" t="e">
        <f>SUMIFS(#REF!,#REF!,"*" &amp; C78 &amp; "*",#REF!,"*" &amp; Index!$D$12 &amp; "*",#REF!,"*" &amp; Index!$D$16 &amp; "*")+SUMIFS(#REF!,#REF!,"*" &amp; C78 &amp; "*",#REF!,"*" &amp; Index!$D$18 &amp; "*",#REF!,"*" &amp; Index!$D$20 &amp; "*")</f>
        <v>#REF!</v>
      </c>
      <c r="F78" s="88">
        <v>564</v>
      </c>
      <c r="G78" s="136" t="e">
        <f t="shared" ref="G78:G116" si="24">+E78-F78</f>
        <v>#REF!</v>
      </c>
      <c r="H78" s="89" t="str">
        <f t="shared" si="17"/>
        <v>-</v>
      </c>
      <c r="I78" s="20" t="e">
        <f t="shared" si="18"/>
        <v>#REF!</v>
      </c>
      <c r="J78" s="61">
        <v>0</v>
      </c>
      <c r="K78" s="136" t="e">
        <f t="shared" ref="K78:K116" si="25">+I78-J78</f>
        <v>#REF!</v>
      </c>
      <c r="L78" s="89" t="str">
        <f t="shared" si="19"/>
        <v>-</v>
      </c>
      <c r="M78" s="20" t="e">
        <f>SUMIFS(#REF!,#REF!,"*" &amp; $C78 &amp; "*",#REF!,"*" &amp; Index!$D$12 &amp; "*",#REF!,"*" &amp; Index!$D$23 &amp; "*",#REF!,"*" &amp; Index!$D$16 &amp; "*") + SUMIFS(#REF!,#REF!,"*" &amp; $C78 &amp; "*",#REF!,"*" &amp; Index!$D$18 &amp; "*",#REF!,"*" &amp; Index!$D$23 &amp; "*",#REF!,"*" &amp; Index!$D$16 &amp; "*",#REF!,"*" &amp; Index!$D$20 &amp; "*")</f>
        <v>#REF!</v>
      </c>
      <c r="N78" s="88">
        <v>438</v>
      </c>
      <c r="O78" s="136" t="e">
        <f t="shared" ref="O78:O116" si="26">+M78-N78</f>
        <v>#REF!</v>
      </c>
      <c r="P78" s="89" t="str">
        <f t="shared" si="20"/>
        <v>-</v>
      </c>
      <c r="Q78" s="20" t="e">
        <f>SUMIFS(#REF!,#REF!,"*" &amp; $C78 &amp; "*",#REF!,"*" &amp; Index!$D$12 &amp; "*",#REF!,"*" &amp; Index!$D$24 &amp; "*",#REF!,"*" &amp; Index!$D$16 &amp; "*") + SUMIFS(#REF!,#REF!,"*" &amp; $C78 &amp; "*",#REF!,"*" &amp; Index!$D$18 &amp; "*",#REF!,"*" &amp; Index!$D$24 &amp; "*",#REF!,"*" &amp; Index!$D$16 &amp; "*",#REF!,"*" &amp; Index!$D$20 &amp; "*")</f>
        <v>#REF!</v>
      </c>
      <c r="R78" s="88">
        <v>126</v>
      </c>
      <c r="S78" s="136" t="e">
        <f t="shared" ref="S78:S116" si="27">+Q78-R78</f>
        <v>#REF!</v>
      </c>
      <c r="T78" s="89" t="str">
        <f t="shared" si="21"/>
        <v>-</v>
      </c>
      <c r="U78" s="20" t="e">
        <f>SUMIFS(#REF!,#REF!,"*" &amp; C78 &amp;"*",#REF!,"*" &amp; Index!$D$12 &amp; "*",#REF!,"*" &amp; Index!$D$17 &amp; "*")+SUMIFS(#REF!,#REF!,"*" &amp; C78 &amp;"*",#REF!,"*" &amp; Index!$D$18 &amp; "*",#REF!,"*" &amp; Index!$D$17 &amp; "*",#REF!,"*" &amp; Index!$D$20 &amp; "*")</f>
        <v>#REF!</v>
      </c>
      <c r="V78" s="88">
        <v>-244</v>
      </c>
      <c r="W78" s="136" t="e">
        <f t="shared" ref="W78:W116" si="28">+U78-V78</f>
        <v>#REF!</v>
      </c>
      <c r="X78" s="89" t="str">
        <f t="shared" si="22"/>
        <v>-</v>
      </c>
      <c r="Y78" s="20" t="e">
        <f>SUMIFS(#REF!,#REF!,"*" &amp; C78 &amp; "*",#REF!,"*" &amp; Index!$D$12 &amp; "*")+ SUMIFS(#REF!,#REF!,"*" &amp; C78 &amp; "*",#REF!,"*" &amp; Index!$D$18 &amp; "*",#REF!,"*" &amp; Index!$D$20 &amp; "*")</f>
        <v>#REF!</v>
      </c>
      <c r="Z78" s="88">
        <v>320</v>
      </c>
      <c r="AA78" s="136" t="e">
        <f t="shared" ref="AA78:AA116" si="29">+Y78-Z78</f>
        <v>#REF!</v>
      </c>
      <c r="AB78" s="89" t="str">
        <f t="shared" si="23"/>
        <v>-</v>
      </c>
    </row>
    <row r="79" spans="1:28" ht="14.45" hidden="1" customHeight="1" x14ac:dyDescent="0.25">
      <c r="A79" s="132">
        <f t="shared" si="16"/>
        <v>8</v>
      </c>
      <c r="B79" s="218"/>
      <c r="C79" s="79" t="s">
        <v>1065</v>
      </c>
      <c r="D79" s="80"/>
      <c r="E79" s="81" t="e">
        <f>SUMIFS(#REF!,#REF!,"*" &amp; C79 &amp; "*",#REF!,"*" &amp; Index!$D$12 &amp; "*",#REF!,"*" &amp; Index!$D$16 &amp; "*")+SUMIFS(#REF!,#REF!,"*" &amp; C79 &amp; "*",#REF!,"*" &amp; Index!$D$18 &amp; "*",#REF!,"*" &amp; Index!$D$20 &amp; "*")</f>
        <v>#REF!</v>
      </c>
      <c r="F79" s="88">
        <v>981670</v>
      </c>
      <c r="G79" s="136" t="e">
        <f t="shared" si="24"/>
        <v>#REF!</v>
      </c>
      <c r="H79" s="89" t="str">
        <f t="shared" si="17"/>
        <v>-</v>
      </c>
      <c r="I79" s="81" t="e">
        <f t="shared" si="18"/>
        <v>#REF!</v>
      </c>
      <c r="J79" s="82">
        <v>445603</v>
      </c>
      <c r="K79" s="136" t="e">
        <f t="shared" si="25"/>
        <v>#REF!</v>
      </c>
      <c r="L79" s="89" t="str">
        <f t="shared" si="19"/>
        <v>-</v>
      </c>
      <c r="M79" s="81" t="e">
        <f>SUMIFS(#REF!,#REF!,"*" &amp; $C79 &amp; "*",#REF!,"*" &amp; Index!$D$12 &amp; "*",#REF!,"*" &amp; Index!$D$23 &amp; "*",#REF!,"*" &amp; Index!$D$16 &amp; "*") + SUMIFS(#REF!,#REF!,"*" &amp; $C79 &amp; "*",#REF!,"*" &amp; Index!$D$18 &amp; "*",#REF!,"*" &amp; Index!$D$23 &amp; "*",#REF!,"*" &amp; Index!$D$16 &amp; "*",#REF!,"*" &amp; Index!$D$20 &amp; "*")</f>
        <v>#REF!</v>
      </c>
      <c r="N79" s="88">
        <v>531479</v>
      </c>
      <c r="O79" s="136" t="e">
        <f t="shared" si="26"/>
        <v>#REF!</v>
      </c>
      <c r="P79" s="89" t="str">
        <f t="shared" si="20"/>
        <v>-</v>
      </c>
      <c r="Q79" s="81" t="e">
        <f>SUMIFS(#REF!,#REF!,"*" &amp; $C79 &amp; "*",#REF!,"*" &amp; Index!$D$12 &amp; "*",#REF!,"*" &amp; Index!$D$24 &amp; "*",#REF!,"*" &amp; Index!$D$16 &amp; "*") + SUMIFS(#REF!,#REF!,"*" &amp; $C79 &amp; "*",#REF!,"*" &amp; Index!$D$18 &amp; "*",#REF!,"*" &amp; Index!$D$24 &amp; "*",#REF!,"*" &amp; Index!$D$16 &amp; "*",#REF!,"*" &amp; Index!$D$20 &amp; "*")</f>
        <v>#REF!</v>
      </c>
      <c r="R79" s="88">
        <v>4588</v>
      </c>
      <c r="S79" s="136" t="e">
        <f t="shared" si="27"/>
        <v>#REF!</v>
      </c>
      <c r="T79" s="89" t="str">
        <f t="shared" si="21"/>
        <v>-</v>
      </c>
      <c r="U79" s="81" t="e">
        <f>SUMIFS(#REF!,#REF!,"*" &amp; C79 &amp;"*",#REF!,"*" &amp; Index!$D$12 &amp; "*",#REF!,"*" &amp; Index!$D$17 &amp; "*")+SUMIFS(#REF!,#REF!,"*" &amp; C79 &amp;"*",#REF!,"*" &amp; Index!$D$18 &amp; "*",#REF!,"*" &amp; Index!$D$17 &amp; "*",#REF!,"*" &amp; Index!$D$20 &amp; "*")</f>
        <v>#REF!</v>
      </c>
      <c r="V79" s="88">
        <v>-49088</v>
      </c>
      <c r="W79" s="136" t="e">
        <f t="shared" si="28"/>
        <v>#REF!</v>
      </c>
      <c r="X79" s="89" t="str">
        <f t="shared" si="22"/>
        <v>-</v>
      </c>
      <c r="Y79" s="81" t="e">
        <f>SUMIFS(#REF!,#REF!,"*" &amp; C79 &amp; "*",#REF!,"*" &amp; Index!$D$12 &amp; "*")+ SUMIFS(#REF!,#REF!,"*" &amp; C79 &amp; "*",#REF!,"*" &amp; Index!$D$18 &amp; "*",#REF!,"*" &amp; Index!$D$20 &amp; "*")</f>
        <v>#REF!</v>
      </c>
      <c r="Z79" s="88">
        <v>932582</v>
      </c>
      <c r="AA79" s="136" t="e">
        <f t="shared" si="29"/>
        <v>#REF!</v>
      </c>
      <c r="AB79" s="89" t="str">
        <f t="shared" si="23"/>
        <v>-</v>
      </c>
    </row>
    <row r="80" spans="1:28" ht="15" x14ac:dyDescent="0.25">
      <c r="A80" s="132">
        <f t="shared" si="16"/>
        <v>6</v>
      </c>
      <c r="B80" s="218"/>
      <c r="C80" s="13" t="s">
        <v>1066</v>
      </c>
      <c r="D80" s="18" t="s">
        <v>1067</v>
      </c>
      <c r="E80" s="20" t="e">
        <f>SUMIFS(#REF!,#REF!,"*" &amp; C80 &amp; "*",#REF!,"*" &amp; Index!$D$12 &amp; "*",#REF!,"*" &amp; Index!$D$16 &amp; "*")+SUMIFS(#REF!,#REF!,"*" &amp; C80 &amp; "*",#REF!,"*" &amp; Index!$D$18 &amp; "*",#REF!,"*" &amp; Index!$D$20 &amp; "*",#REF!,"*" &amp; Index!$D$16 &amp; "*")</f>
        <v>#REF!</v>
      </c>
      <c r="F80" s="61">
        <v>1298457954</v>
      </c>
      <c r="G80" s="136" t="e">
        <f t="shared" si="24"/>
        <v>#REF!</v>
      </c>
      <c r="H80" s="133" t="str">
        <f t="shared" si="17"/>
        <v>-</v>
      </c>
      <c r="I80" s="20" t="e">
        <f t="shared" si="18"/>
        <v>#REF!</v>
      </c>
      <c r="J80" s="61">
        <v>1161157012</v>
      </c>
      <c r="K80" s="136" t="e">
        <f t="shared" si="25"/>
        <v>#REF!</v>
      </c>
      <c r="L80" s="89" t="str">
        <f t="shared" si="19"/>
        <v>-</v>
      </c>
      <c r="M80" s="20" t="e">
        <f>SUMIFS(#REF!,#REF!,"*" &amp; $C80 &amp; "*",#REF!,"*" &amp; Index!$D$12 &amp; "*",#REF!,"*" &amp; Index!$D$23 &amp; "*",#REF!,"*" &amp; Index!$D$16 &amp; "*") + SUMIFS(#REF!,#REF!,"*" &amp; $C80 &amp; "*",#REF!,"*" &amp; Index!$D$18 &amp; "*",#REF!,"*" &amp; Index!$D$23 &amp; "*",#REF!,"*" &amp; Index!$D$16 &amp; "*",#REF!,"*" &amp; Index!$D$20 &amp; "*")</f>
        <v>#REF!</v>
      </c>
      <c r="N80" s="61">
        <v>84307199</v>
      </c>
      <c r="O80" s="136" t="e">
        <f t="shared" si="26"/>
        <v>#REF!</v>
      </c>
      <c r="P80" s="89" t="str">
        <f t="shared" si="20"/>
        <v>-</v>
      </c>
      <c r="Q80" s="20" t="e">
        <f>SUMIFS(#REF!,#REF!,"*" &amp; $C80 &amp; "*",#REF!,"*" &amp; Index!$D$12 &amp; "*",#REF!,"*" &amp; Index!$D$24 &amp; "*",#REF!,"*" &amp; Index!$D$16 &amp; "*") + SUMIFS(#REF!,#REF!,"*" &amp; $C80 &amp; "*",#REF!,"*" &amp; Index!$D$18 &amp; "*",#REF!,"*" &amp; Index!$D$24 &amp; "*",#REF!,"*" &amp; Index!$D$16 &amp; "*",#REF!,"*" &amp; Index!$D$20 &amp; "*")</f>
        <v>#REF!</v>
      </c>
      <c r="R80" s="61">
        <v>52993743</v>
      </c>
      <c r="S80" s="136" t="e">
        <f t="shared" si="27"/>
        <v>#REF!</v>
      </c>
      <c r="T80" s="89" t="str">
        <f t="shared" si="21"/>
        <v>-</v>
      </c>
      <c r="U80" s="20" t="e">
        <f>SUMIFS(#REF!,#REF!,"*" &amp; C80 &amp;"*",#REF!,"*" &amp; Index!$D$12 &amp; "*",#REF!,"*" &amp; Index!$D$17 &amp; "*")+SUMIFS(#REF!,#REF!,"*" &amp; C80 &amp;"*",#REF!,"*" &amp; Index!$D$18 &amp; "*",#REF!,"*" &amp; Index!$D$17 &amp; "*",#REF!,"*" &amp; Index!$D$20 &amp; "*")</f>
        <v>#REF!</v>
      </c>
      <c r="V80" s="61">
        <v>-38250558</v>
      </c>
      <c r="W80" s="136" t="e">
        <f t="shared" si="28"/>
        <v>#REF!</v>
      </c>
      <c r="X80" s="89" t="str">
        <f t="shared" si="22"/>
        <v>-</v>
      </c>
      <c r="Y80" s="20" t="e">
        <f>SUMIFS(#REF!,#REF!,"*" &amp; C80 &amp; "*",#REF!,"*" &amp; Index!$D$12 &amp; "*")+ SUMIFS(#REF!,#REF!,"*" &amp; C80 &amp; "*",#REF!,"*" &amp; Index!$D$18 &amp; "*",#REF!,"*" &amp; Index!$D$20 &amp; "*")</f>
        <v>#REF!</v>
      </c>
      <c r="Z80" s="61">
        <v>1260207396</v>
      </c>
      <c r="AA80" s="136" t="e">
        <f t="shared" si="29"/>
        <v>#REF!</v>
      </c>
      <c r="AB80" s="89" t="str">
        <f t="shared" si="23"/>
        <v>-</v>
      </c>
    </row>
    <row r="81" spans="1:28" ht="15" x14ac:dyDescent="0.25">
      <c r="A81" s="132">
        <f t="shared" si="16"/>
        <v>6</v>
      </c>
      <c r="B81" s="218"/>
      <c r="C81" s="13" t="s">
        <v>1068</v>
      </c>
      <c r="D81" s="18" t="s">
        <v>1069</v>
      </c>
      <c r="E81" s="20" t="e">
        <f>SUMIFS(#REF!,#REF!,"*" &amp; C81 &amp; "*",#REF!,"*" &amp; Index!$D$12 &amp; "*",#REF!,"*" &amp; Index!$D$16 &amp; "*")+SUMIFS(#REF!,#REF!,"*" &amp; C81 &amp; "*",#REF!,"*" &amp; Index!$D$18 &amp; "*",#REF!,"*" &amp; Index!$D$20 &amp; "*",#REF!,"*" &amp; Index!$D$16 &amp; "*")</f>
        <v>#REF!</v>
      </c>
      <c r="F81" s="61">
        <v>1681179184</v>
      </c>
      <c r="G81" s="136" t="e">
        <f t="shared" si="24"/>
        <v>#REF!</v>
      </c>
      <c r="H81" s="133" t="str">
        <f t="shared" si="17"/>
        <v>-</v>
      </c>
      <c r="I81" s="20" t="e">
        <f t="shared" si="18"/>
        <v>#REF!</v>
      </c>
      <c r="J81" s="61">
        <v>1614721654</v>
      </c>
      <c r="K81" s="136" t="e">
        <f t="shared" si="25"/>
        <v>#REF!</v>
      </c>
      <c r="L81" s="89" t="str">
        <f t="shared" si="19"/>
        <v>-</v>
      </c>
      <c r="M81" s="20" t="e">
        <f>SUMIFS(#REF!,#REF!,"*" &amp; $C81 &amp; "*",#REF!,"*" &amp; Index!$D$12 &amp; "*",#REF!,"*" &amp; Index!$D$23 &amp; "*",#REF!,"*" &amp; Index!$D$16 &amp; "*") + SUMIFS(#REF!,#REF!,"*" &amp; $C81 &amp; "*",#REF!,"*" &amp; Index!$D$18 &amp; "*",#REF!,"*" &amp; Index!$D$23 &amp; "*",#REF!,"*" &amp; Index!$D$16 &amp; "*",#REF!,"*" &amp; Index!$D$20 &amp; "*")</f>
        <v>#REF!</v>
      </c>
      <c r="N81" s="61">
        <v>43729821</v>
      </c>
      <c r="O81" s="136" t="e">
        <f t="shared" si="26"/>
        <v>#REF!</v>
      </c>
      <c r="P81" s="89" t="str">
        <f t="shared" si="20"/>
        <v>-</v>
      </c>
      <c r="Q81" s="20" t="e">
        <f>SUMIFS(#REF!,#REF!,"*" &amp; $C81 &amp; "*",#REF!,"*" &amp; Index!$D$12 &amp; "*",#REF!,"*" &amp; Index!$D$24 &amp; "*",#REF!,"*" &amp; Index!$D$16 &amp; "*") + SUMIFS(#REF!,#REF!,"*" &amp; $C81 &amp; "*",#REF!,"*" &amp; Index!$D$18 &amp; "*",#REF!,"*" &amp; Index!$D$24 &amp; "*",#REF!,"*" &amp; Index!$D$16 &amp; "*",#REF!,"*" &amp; Index!$D$20 &amp; "*")</f>
        <v>#REF!</v>
      </c>
      <c r="R81" s="61">
        <v>22727709</v>
      </c>
      <c r="S81" s="136" t="e">
        <f t="shared" si="27"/>
        <v>#REF!</v>
      </c>
      <c r="T81" s="89" t="str">
        <f t="shared" si="21"/>
        <v>-</v>
      </c>
      <c r="U81" s="20" t="e">
        <f>SUMIFS(#REF!,#REF!,"*" &amp; C81 &amp;"*",#REF!,"*" &amp; Index!$D$12 &amp; "*",#REF!,"*" &amp; Index!$D$17 &amp; "*")+SUMIFS(#REF!,#REF!,"*" &amp; C81 &amp;"*",#REF!,"*" &amp; Index!$D$18 &amp; "*",#REF!,"*" &amp; Index!$D$17 &amp; "*",#REF!,"*" &amp; Index!$D$20 &amp; "*")</f>
        <v>#REF!</v>
      </c>
      <c r="V81" s="61">
        <v>-16661374</v>
      </c>
      <c r="W81" s="136" t="e">
        <f t="shared" si="28"/>
        <v>#REF!</v>
      </c>
      <c r="X81" s="89" t="str">
        <f t="shared" si="22"/>
        <v>-</v>
      </c>
      <c r="Y81" s="20" t="e">
        <f>SUMIFS(#REF!,#REF!,"*" &amp; C81 &amp; "*",#REF!,"*" &amp; Index!$D$12 &amp; "*")+ SUMIFS(#REF!,#REF!,"*" &amp; C81 &amp; "*",#REF!,"*" &amp; Index!$D$18 &amp; "*",#REF!,"*" &amp; Index!$D$20 &amp; "*")</f>
        <v>#REF!</v>
      </c>
      <c r="Z81" s="61">
        <v>1664517810</v>
      </c>
      <c r="AA81" s="136" t="e">
        <f t="shared" si="29"/>
        <v>#REF!</v>
      </c>
      <c r="AB81" s="89" t="str">
        <f t="shared" si="23"/>
        <v>-</v>
      </c>
    </row>
    <row r="82" spans="1:28" ht="14.45" hidden="1" customHeight="1" x14ac:dyDescent="0.25">
      <c r="A82" s="132">
        <f t="shared" si="16"/>
        <v>8</v>
      </c>
      <c r="B82" s="218"/>
      <c r="C82" s="85" t="s">
        <v>1070</v>
      </c>
      <c r="D82" s="86"/>
      <c r="E82" s="87" t="e">
        <f>SUMIFS(#REF!,#REF!,"*" &amp; C82 &amp; "*",#REF!,"*" &amp; Index!$D$12 &amp; "*",#REF!,"*" &amp; Index!$D$16 &amp; "*")+SUMIFS(#REF!,#REF!,"*" &amp; C82 &amp; "*",#REF!,"*" &amp; Index!$D$18 &amp; "*",#REF!,"*" &amp; Index!$D$20 &amp; "*")</f>
        <v>#REF!</v>
      </c>
      <c r="F82" s="88">
        <v>125857948</v>
      </c>
      <c r="G82" s="136" t="e">
        <f t="shared" si="24"/>
        <v>#REF!</v>
      </c>
      <c r="H82" s="89" t="str">
        <f t="shared" si="17"/>
        <v>-</v>
      </c>
      <c r="I82" s="87" t="e">
        <f t="shared" si="18"/>
        <v>#REF!</v>
      </c>
      <c r="J82" s="88">
        <v>118787490</v>
      </c>
      <c r="K82" s="136" t="e">
        <f t="shared" si="25"/>
        <v>#REF!</v>
      </c>
      <c r="L82" s="89" t="str">
        <f t="shared" si="19"/>
        <v>-</v>
      </c>
      <c r="M82" s="87" t="e">
        <f>SUMIFS(#REF!,#REF!,"*" &amp; $C82 &amp; "*",#REF!,"*" &amp; Index!$D$12 &amp; "*",#REF!,"*" &amp; Index!$D$23 &amp; "*",#REF!,"*" &amp; Index!$D$16 &amp; "*") + SUMIFS(#REF!,#REF!,"*" &amp; $C82 &amp; "*",#REF!,"*" &amp; Index!$D$18 &amp; "*",#REF!,"*" &amp; Index!$D$23 &amp; "*",#REF!,"*" &amp; Index!$D$16 &amp; "*",#REF!,"*" &amp; Index!$D$20 &amp; "*")</f>
        <v>#REF!</v>
      </c>
      <c r="N82" s="88">
        <v>6432250</v>
      </c>
      <c r="O82" s="136" t="e">
        <f t="shared" si="26"/>
        <v>#REF!</v>
      </c>
      <c r="P82" s="89" t="str">
        <f t="shared" si="20"/>
        <v>-</v>
      </c>
      <c r="Q82" s="87" t="e">
        <f>SUMIFS(#REF!,#REF!,"*" &amp; $C82 &amp; "*",#REF!,"*" &amp; Index!$D$12 &amp; "*",#REF!,"*" &amp; Index!$D$24 &amp; "*",#REF!,"*" &amp; Index!$D$16 &amp; "*") + SUMIFS(#REF!,#REF!,"*" &amp; $C82 &amp; "*",#REF!,"*" &amp; Index!$D$18 &amp; "*",#REF!,"*" &amp; Index!$D$24 &amp; "*",#REF!,"*" &amp; Index!$D$16 &amp; "*",#REF!,"*" &amp; Index!$D$20 &amp; "*")</f>
        <v>#REF!</v>
      </c>
      <c r="R82" s="88">
        <v>638208</v>
      </c>
      <c r="S82" s="136" t="e">
        <f t="shared" si="27"/>
        <v>#REF!</v>
      </c>
      <c r="T82" s="89" t="str">
        <f t="shared" si="21"/>
        <v>-</v>
      </c>
      <c r="U82" s="87" t="e">
        <f>SUMIFS(#REF!,#REF!,"*" &amp; C82 &amp;"*",#REF!,"*" &amp; Index!$D$12 &amp; "*",#REF!,"*" &amp; Index!$D$17 &amp; "*")+SUMIFS(#REF!,#REF!,"*" &amp; C82 &amp;"*",#REF!,"*" &amp; Index!$D$18 &amp; "*",#REF!,"*" &amp; Index!$D$17 &amp; "*",#REF!,"*" &amp; Index!$D$20 &amp; "*")</f>
        <v>#REF!</v>
      </c>
      <c r="V82" s="88">
        <v>-918504</v>
      </c>
      <c r="W82" s="136" t="e">
        <f t="shared" si="28"/>
        <v>#REF!</v>
      </c>
      <c r="X82" s="89" t="str">
        <f t="shared" si="22"/>
        <v>-</v>
      </c>
      <c r="Y82" s="87" t="e">
        <f>SUMIFS(#REF!,#REF!,"*" &amp; C82 &amp; "*",#REF!,"*" &amp; Index!$D$12 &amp; "*")+ SUMIFS(#REF!,#REF!,"*" &amp; C82 &amp; "*",#REF!,"*" &amp; Index!$D$18 &amp; "*",#REF!,"*" &amp; Index!$D$20 &amp; "*")</f>
        <v>#REF!</v>
      </c>
      <c r="Z82" s="88">
        <v>124939444</v>
      </c>
      <c r="AA82" s="136" t="e">
        <f t="shared" si="29"/>
        <v>#REF!</v>
      </c>
      <c r="AB82" s="89" t="str">
        <f t="shared" si="23"/>
        <v>-</v>
      </c>
    </row>
    <row r="83" spans="1:28" ht="14.45" hidden="1" customHeight="1" x14ac:dyDescent="0.25">
      <c r="A83" s="132">
        <f t="shared" si="16"/>
        <v>8</v>
      </c>
      <c r="B83" s="218"/>
      <c r="C83" s="13" t="s">
        <v>1071</v>
      </c>
      <c r="D83" s="18"/>
      <c r="E83" s="20" t="e">
        <f>SUMIFS(#REF!,#REF!,"*" &amp; C83 &amp; "*",#REF!,"*" &amp; Index!$D$12 &amp; "*",#REF!,"*" &amp; Index!$D$16 &amp; "*")+SUMIFS(#REF!,#REF!,"*" &amp; C83 &amp; "*",#REF!,"*" &amp; Index!$D$18 &amp; "*",#REF!,"*" &amp; Index!$D$20 &amp; "*")</f>
        <v>#REF!</v>
      </c>
      <c r="F83" s="88">
        <v>1391829712</v>
      </c>
      <c r="G83" s="136" t="e">
        <f t="shared" si="24"/>
        <v>#REF!</v>
      </c>
      <c r="H83" s="89" t="str">
        <f t="shared" si="17"/>
        <v>-</v>
      </c>
      <c r="I83" s="20" t="e">
        <f t="shared" si="18"/>
        <v>#REF!</v>
      </c>
      <c r="J83" s="61">
        <v>1357626758</v>
      </c>
      <c r="K83" s="136" t="e">
        <f t="shared" si="25"/>
        <v>#REF!</v>
      </c>
      <c r="L83" s="89" t="str">
        <f t="shared" si="19"/>
        <v>-</v>
      </c>
      <c r="M83" s="20" t="e">
        <f>SUMIFS(#REF!,#REF!,"*" &amp; $C83 &amp; "*",#REF!,"*" &amp; Index!$D$12 &amp; "*",#REF!,"*" &amp; Index!$D$23 &amp; "*",#REF!,"*" &amp; Index!$D$16 &amp; "*") + SUMIFS(#REF!,#REF!,"*" &amp; $C83 &amp; "*",#REF!,"*" &amp; Index!$D$18 &amp; "*",#REF!,"*" &amp; Index!$D$23 &amp; "*",#REF!,"*" &amp; Index!$D$16 &amp; "*",#REF!,"*" &amp; Index!$D$20 &amp; "*")</f>
        <v>#REF!</v>
      </c>
      <c r="N83" s="88">
        <v>16416355</v>
      </c>
      <c r="O83" s="136" t="e">
        <f t="shared" si="26"/>
        <v>#REF!</v>
      </c>
      <c r="P83" s="89" t="str">
        <f t="shared" si="20"/>
        <v>-</v>
      </c>
      <c r="Q83" s="20" t="e">
        <f>SUMIFS(#REF!,#REF!,"*" &amp; $C83 &amp; "*",#REF!,"*" &amp; Index!$D$12 &amp; "*",#REF!,"*" &amp; Index!$D$24 &amp; "*",#REF!,"*" &amp; Index!$D$16 &amp; "*") + SUMIFS(#REF!,#REF!,"*" &amp; $C83 &amp; "*",#REF!,"*" &amp; Index!$D$18 &amp; "*",#REF!,"*" &amp; Index!$D$24 &amp; "*",#REF!,"*" &amp; Index!$D$16 &amp; "*",#REF!,"*" &amp; Index!$D$20 &amp; "*")</f>
        <v>#REF!</v>
      </c>
      <c r="R83" s="88">
        <v>17786599</v>
      </c>
      <c r="S83" s="136" t="e">
        <f t="shared" si="27"/>
        <v>#REF!</v>
      </c>
      <c r="T83" s="89" t="str">
        <f t="shared" si="21"/>
        <v>-</v>
      </c>
      <c r="U83" s="20" t="e">
        <f>SUMIFS(#REF!,#REF!,"*" &amp; C83 &amp;"*",#REF!,"*" &amp; Index!$D$12 &amp; "*",#REF!,"*" &amp; Index!$D$17 &amp; "*")+SUMIFS(#REF!,#REF!,"*" &amp; C83 &amp;"*",#REF!,"*" &amp; Index!$D$18 &amp; "*",#REF!,"*" &amp; Index!$D$17 &amp; "*",#REF!,"*" &amp; Index!$D$20 &amp; "*")</f>
        <v>#REF!</v>
      </c>
      <c r="V83" s="88">
        <v>-10850280</v>
      </c>
      <c r="W83" s="136" t="e">
        <f t="shared" si="28"/>
        <v>#REF!</v>
      </c>
      <c r="X83" s="89" t="str">
        <f t="shared" si="22"/>
        <v>-</v>
      </c>
      <c r="Y83" s="20" t="e">
        <f>SUMIFS(#REF!,#REF!,"*" &amp; C83 &amp; "*",#REF!,"*" &amp; Index!$D$12 &amp; "*")+ SUMIFS(#REF!,#REF!,"*" &amp; C83 &amp; "*",#REF!,"*" &amp; Index!$D$18 &amp; "*",#REF!,"*" &amp; Index!$D$20 &amp; "*")</f>
        <v>#REF!</v>
      </c>
      <c r="Z83" s="88">
        <v>1380979432</v>
      </c>
      <c r="AA83" s="136" t="e">
        <f t="shared" si="29"/>
        <v>#REF!</v>
      </c>
      <c r="AB83" s="89" t="str">
        <f t="shared" si="23"/>
        <v>-</v>
      </c>
    </row>
    <row r="84" spans="1:28" ht="14.45" hidden="1" customHeight="1" x14ac:dyDescent="0.25">
      <c r="A84" s="132">
        <f t="shared" si="16"/>
        <v>8</v>
      </c>
      <c r="B84" s="218"/>
      <c r="C84" s="13" t="s">
        <v>1072</v>
      </c>
      <c r="D84" s="18"/>
      <c r="E84" s="20" t="e">
        <f>SUMIFS(#REF!,#REF!,"*" &amp; C84 &amp; "*",#REF!,"*" &amp; Index!$D$12 &amp; "*",#REF!,"*" &amp; Index!$D$16 &amp; "*")+SUMIFS(#REF!,#REF!,"*" &amp; C84 &amp; "*",#REF!,"*" &amp; Index!$D$18 &amp; "*",#REF!,"*" &amp; Index!$D$20 &amp; "*")</f>
        <v>#REF!</v>
      </c>
      <c r="F84" s="88">
        <v>118844158</v>
      </c>
      <c r="G84" s="136" t="e">
        <f t="shared" si="24"/>
        <v>#REF!</v>
      </c>
      <c r="H84" s="89" t="str">
        <f t="shared" si="17"/>
        <v>-</v>
      </c>
      <c r="I84" s="20" t="e">
        <f t="shared" si="18"/>
        <v>#REF!</v>
      </c>
      <c r="J84" s="61">
        <v>105027630</v>
      </c>
      <c r="K84" s="136" t="e">
        <f t="shared" si="25"/>
        <v>#REF!</v>
      </c>
      <c r="L84" s="89" t="str">
        <f t="shared" si="19"/>
        <v>-</v>
      </c>
      <c r="M84" s="20" t="e">
        <f>SUMIFS(#REF!,#REF!,"*" &amp; $C84 &amp; "*",#REF!,"*" &amp; Index!$D$12 &amp; "*",#REF!,"*" &amp; Index!$D$23 &amp; "*",#REF!,"*" &amp; Index!$D$16 &amp; "*") + SUMIFS(#REF!,#REF!,"*" &amp; $C84 &amp; "*",#REF!,"*" &amp; Index!$D$18 &amp; "*",#REF!,"*" &amp; Index!$D$23 &amp; "*",#REF!,"*" &amp; Index!$D$16 &amp; "*",#REF!,"*" &amp; Index!$D$20 &amp; "*")</f>
        <v>#REF!</v>
      </c>
      <c r="N84" s="88">
        <v>11984738</v>
      </c>
      <c r="O84" s="136" t="e">
        <f t="shared" si="26"/>
        <v>#REF!</v>
      </c>
      <c r="P84" s="89" t="str">
        <f t="shared" si="20"/>
        <v>-</v>
      </c>
      <c r="Q84" s="20" t="e">
        <f>SUMIFS(#REF!,#REF!,"*" &amp; $C84 &amp; "*",#REF!,"*" &amp; Index!$D$12 &amp; "*",#REF!,"*" &amp; Index!$D$24 &amp; "*",#REF!,"*" &amp; Index!$D$16 &amp; "*") + SUMIFS(#REF!,#REF!,"*" &amp; $C84 &amp; "*",#REF!,"*" &amp; Index!$D$18 &amp; "*",#REF!,"*" &amp; Index!$D$24 &amp; "*",#REF!,"*" &amp; Index!$D$16 &amp; "*",#REF!,"*" &amp; Index!$D$20 &amp; "*")</f>
        <v>#REF!</v>
      </c>
      <c r="R84" s="88">
        <v>1831790</v>
      </c>
      <c r="S84" s="136" t="e">
        <f t="shared" si="27"/>
        <v>#REF!</v>
      </c>
      <c r="T84" s="89" t="str">
        <f t="shared" si="21"/>
        <v>-</v>
      </c>
      <c r="U84" s="20" t="e">
        <f>SUMIFS(#REF!,#REF!,"*" &amp; C84 &amp;"*",#REF!,"*" &amp; Index!$D$12 &amp; "*",#REF!,"*" &amp; Index!$D$17 &amp; "*")+SUMIFS(#REF!,#REF!,"*" &amp; C84 &amp;"*",#REF!,"*" &amp; Index!$D$18 &amp; "*",#REF!,"*" &amp; Index!$D$17 &amp; "*",#REF!,"*" &amp; Index!$D$20 &amp; "*")</f>
        <v>#REF!</v>
      </c>
      <c r="V84" s="88">
        <v>-2390070</v>
      </c>
      <c r="W84" s="136" t="e">
        <f t="shared" si="28"/>
        <v>#REF!</v>
      </c>
      <c r="X84" s="89" t="str">
        <f t="shared" si="22"/>
        <v>-</v>
      </c>
      <c r="Y84" s="20" t="e">
        <f>SUMIFS(#REF!,#REF!,"*" &amp; C84 &amp; "*",#REF!,"*" &amp; Index!$D$12 &amp; "*")+ SUMIFS(#REF!,#REF!,"*" &amp; C84 &amp; "*",#REF!,"*" &amp; Index!$D$18 &amp; "*",#REF!,"*" &amp; Index!$D$20 &amp; "*")</f>
        <v>#REF!</v>
      </c>
      <c r="Z84" s="88">
        <v>116454088</v>
      </c>
      <c r="AA84" s="136" t="e">
        <f t="shared" si="29"/>
        <v>#REF!</v>
      </c>
      <c r="AB84" s="89" t="str">
        <f t="shared" si="23"/>
        <v>-</v>
      </c>
    </row>
    <row r="85" spans="1:28" ht="14.45" hidden="1" customHeight="1" x14ac:dyDescent="0.25">
      <c r="A85" s="132">
        <f t="shared" si="16"/>
        <v>8</v>
      </c>
      <c r="B85" s="218"/>
      <c r="C85" s="13" t="s">
        <v>1073</v>
      </c>
      <c r="D85" s="18"/>
      <c r="E85" s="20" t="e">
        <f>SUMIFS(#REF!,#REF!,"*" &amp; C85 &amp; "*",#REF!,"*" &amp; Index!$D$12 &amp; "*",#REF!,"*" &amp; Index!$D$16 &amp; "*")+SUMIFS(#REF!,#REF!,"*" &amp; C85 &amp; "*",#REF!,"*" &amp; Index!$D$18 &amp; "*",#REF!,"*" &amp; Index!$D$20 &amp; "*")</f>
        <v>#REF!</v>
      </c>
      <c r="F85" s="88">
        <v>3549078</v>
      </c>
      <c r="G85" s="136" t="e">
        <f t="shared" si="24"/>
        <v>#REF!</v>
      </c>
      <c r="H85" s="89" t="str">
        <f t="shared" si="17"/>
        <v>-</v>
      </c>
      <c r="I85" s="20" t="e">
        <f t="shared" si="18"/>
        <v>#REF!</v>
      </c>
      <c r="J85" s="61">
        <v>2302576</v>
      </c>
      <c r="K85" s="136" t="e">
        <f t="shared" si="25"/>
        <v>#REF!</v>
      </c>
      <c r="L85" s="89" t="str">
        <f t="shared" si="19"/>
        <v>-</v>
      </c>
      <c r="M85" s="20" t="e">
        <f>SUMIFS(#REF!,#REF!,"*" &amp; $C85 &amp; "*",#REF!,"*" &amp; Index!$D$12 &amp; "*",#REF!,"*" &amp; Index!$D$23 &amp; "*",#REF!,"*" &amp; Index!$D$16 &amp; "*") + SUMIFS(#REF!,#REF!,"*" &amp; $C85 &amp; "*",#REF!,"*" &amp; Index!$D$18 &amp; "*",#REF!,"*" &amp; Index!$D$23 &amp; "*",#REF!,"*" &amp; Index!$D$16 &amp; "*",#REF!,"*" &amp; Index!$D$20 &amp; "*")</f>
        <v>#REF!</v>
      </c>
      <c r="N85" s="88">
        <v>979190</v>
      </c>
      <c r="O85" s="136" t="e">
        <f t="shared" si="26"/>
        <v>#REF!</v>
      </c>
      <c r="P85" s="89" t="str">
        <f t="shared" si="20"/>
        <v>-</v>
      </c>
      <c r="Q85" s="20" t="e">
        <f>SUMIFS(#REF!,#REF!,"*" &amp; $C85 &amp; "*",#REF!,"*" &amp; Index!$D$12 &amp; "*",#REF!,"*" &amp; Index!$D$24 &amp; "*",#REF!,"*" &amp; Index!$D$16 &amp; "*") + SUMIFS(#REF!,#REF!,"*" &amp; $C85 &amp; "*",#REF!,"*" &amp; Index!$D$18 &amp; "*",#REF!,"*" &amp; Index!$D$24 &amp; "*",#REF!,"*" &amp; Index!$D$16 &amp; "*",#REF!,"*" &amp; Index!$D$20 &amp; "*")</f>
        <v>#REF!</v>
      </c>
      <c r="R85" s="88">
        <v>267312</v>
      </c>
      <c r="S85" s="136" t="e">
        <f t="shared" si="27"/>
        <v>#REF!</v>
      </c>
      <c r="T85" s="89" t="str">
        <f t="shared" si="21"/>
        <v>-</v>
      </c>
      <c r="U85" s="20" t="e">
        <f>SUMIFS(#REF!,#REF!,"*" &amp; C85 &amp;"*",#REF!,"*" &amp; Index!$D$12 &amp; "*",#REF!,"*" &amp; Index!$D$17 &amp; "*")+SUMIFS(#REF!,#REF!,"*" &amp; C85 &amp;"*",#REF!,"*" &amp; Index!$D$18 &amp; "*",#REF!,"*" &amp; Index!$D$17 &amp; "*",#REF!,"*" &amp; Index!$D$20 &amp; "*")</f>
        <v>#REF!</v>
      </c>
      <c r="V85" s="88">
        <v>-234068</v>
      </c>
      <c r="W85" s="136" t="e">
        <f t="shared" si="28"/>
        <v>#REF!</v>
      </c>
      <c r="X85" s="89" t="str">
        <f t="shared" si="22"/>
        <v>-</v>
      </c>
      <c r="Y85" s="20" t="e">
        <f>SUMIFS(#REF!,#REF!,"*" &amp; C85 &amp; "*",#REF!,"*" &amp; Index!$D$12 &amp; "*")+ SUMIFS(#REF!,#REF!,"*" &amp; C85 &amp; "*",#REF!,"*" &amp; Index!$D$18 &amp; "*",#REF!,"*" &amp; Index!$D$20 &amp; "*")</f>
        <v>#REF!</v>
      </c>
      <c r="Z85" s="88">
        <v>3315010</v>
      </c>
      <c r="AA85" s="136" t="e">
        <f t="shared" si="29"/>
        <v>#REF!</v>
      </c>
      <c r="AB85" s="89" t="str">
        <f t="shared" si="23"/>
        <v>-</v>
      </c>
    </row>
    <row r="86" spans="1:28" ht="14.45" hidden="1" customHeight="1" x14ac:dyDescent="0.25">
      <c r="A86" s="132">
        <f t="shared" si="16"/>
        <v>8</v>
      </c>
      <c r="B86" s="218"/>
      <c r="C86" s="13" t="s">
        <v>1074</v>
      </c>
      <c r="D86" s="18"/>
      <c r="E86" s="20" t="e">
        <f>SUMIFS(#REF!,#REF!,"*" &amp; C86 &amp; "*",#REF!,"*" &amp; Index!$D$12 &amp; "*",#REF!,"*" &amp; Index!$D$16 &amp; "*")+SUMIFS(#REF!,#REF!,"*" &amp; C86 &amp; "*",#REF!,"*" &amp; Index!$D$18 &amp; "*",#REF!,"*" &amp; Index!$D$20 &amp; "*")</f>
        <v>#REF!</v>
      </c>
      <c r="F86" s="88">
        <v>15721952</v>
      </c>
      <c r="G86" s="136" t="e">
        <f t="shared" si="24"/>
        <v>#REF!</v>
      </c>
      <c r="H86" s="89" t="str">
        <f t="shared" si="17"/>
        <v>-</v>
      </c>
      <c r="I86" s="20" t="e">
        <f t="shared" si="18"/>
        <v>#REF!</v>
      </c>
      <c r="J86" s="61">
        <v>11389817</v>
      </c>
      <c r="K86" s="136" t="e">
        <f t="shared" si="25"/>
        <v>#REF!</v>
      </c>
      <c r="L86" s="89" t="str">
        <f t="shared" si="19"/>
        <v>-</v>
      </c>
      <c r="M86" s="20" t="e">
        <f>SUMIFS(#REF!,#REF!,"*" &amp; $C86 &amp; "*",#REF!,"*" &amp; Index!$D$12 &amp; "*",#REF!,"*" &amp; Index!$D$23 &amp; "*",#REF!,"*" &amp; Index!$D$16 &amp; "*") + SUMIFS(#REF!,#REF!,"*" &amp; $C86 &amp; "*",#REF!,"*" &amp; Index!$D$18 &amp; "*",#REF!,"*" &amp; Index!$D$23 &amp; "*",#REF!,"*" &amp; Index!$D$16 &amp; "*",#REF!,"*" &amp; Index!$D$20 &amp; "*")</f>
        <v>#REF!</v>
      </c>
      <c r="N86" s="88">
        <v>3207569</v>
      </c>
      <c r="O86" s="136" t="e">
        <f t="shared" si="26"/>
        <v>#REF!</v>
      </c>
      <c r="P86" s="89" t="str">
        <f t="shared" si="20"/>
        <v>-</v>
      </c>
      <c r="Q86" s="20" t="e">
        <f>SUMIFS(#REF!,#REF!,"*" &amp; $C86 &amp; "*",#REF!,"*" &amp; Index!$D$12 &amp; "*",#REF!,"*" &amp; Index!$D$24 &amp; "*",#REF!,"*" &amp; Index!$D$16 &amp; "*") + SUMIFS(#REF!,#REF!,"*" &amp; $C86 &amp; "*",#REF!,"*" &amp; Index!$D$18 &amp; "*",#REF!,"*" &amp; Index!$D$24 &amp; "*",#REF!,"*" &amp; Index!$D$16 &amp; "*",#REF!,"*" &amp; Index!$D$20 &amp; "*")</f>
        <v>#REF!</v>
      </c>
      <c r="R86" s="88">
        <v>1124566</v>
      </c>
      <c r="S86" s="136" t="e">
        <f t="shared" si="27"/>
        <v>#REF!</v>
      </c>
      <c r="T86" s="89" t="str">
        <f t="shared" si="21"/>
        <v>-</v>
      </c>
      <c r="U86" s="20" t="e">
        <f>SUMIFS(#REF!,#REF!,"*" &amp; C86 &amp;"*",#REF!,"*" &amp; Index!$D$12 &amp; "*",#REF!,"*" &amp; Index!$D$17 &amp; "*")+SUMIFS(#REF!,#REF!,"*" &amp; C86 &amp;"*",#REF!,"*" &amp; Index!$D$18 &amp; "*",#REF!,"*" &amp; Index!$D$17 &amp; "*",#REF!,"*" &amp; Index!$D$20 &amp; "*")</f>
        <v>#REF!</v>
      </c>
      <c r="V86" s="88">
        <v>-1104755</v>
      </c>
      <c r="W86" s="136" t="e">
        <f t="shared" si="28"/>
        <v>#REF!</v>
      </c>
      <c r="X86" s="89" t="str">
        <f t="shared" si="22"/>
        <v>-</v>
      </c>
      <c r="Y86" s="20" t="e">
        <f>SUMIFS(#REF!,#REF!,"*" &amp; C86 &amp; "*",#REF!,"*" &amp; Index!$D$12 &amp; "*")+ SUMIFS(#REF!,#REF!,"*" &amp; C86 &amp; "*",#REF!,"*" &amp; Index!$D$18 &amp; "*",#REF!,"*" &amp; Index!$D$20 &amp; "*")</f>
        <v>#REF!</v>
      </c>
      <c r="Z86" s="88">
        <v>14617197</v>
      </c>
      <c r="AA86" s="136" t="e">
        <f t="shared" si="29"/>
        <v>#REF!</v>
      </c>
      <c r="AB86" s="89" t="str">
        <f t="shared" si="23"/>
        <v>-</v>
      </c>
    </row>
    <row r="87" spans="1:28" ht="14.45" hidden="1" customHeight="1" x14ac:dyDescent="0.25">
      <c r="A87" s="132">
        <f t="shared" si="16"/>
        <v>8</v>
      </c>
      <c r="B87" s="218"/>
      <c r="C87" s="13" t="s">
        <v>1075</v>
      </c>
      <c r="D87" s="18"/>
      <c r="E87" s="20" t="e">
        <f>SUMIFS(#REF!,#REF!,"*" &amp; C87 &amp; "*",#REF!,"*" &amp; Index!$D$12 &amp; "*",#REF!,"*" &amp; Index!$D$16 &amp; "*")+SUMIFS(#REF!,#REF!,"*" &amp; C87 &amp; "*",#REF!,"*" &amp; Index!$D$18 &amp; "*",#REF!,"*" &amp; Index!$D$20 &amp; "*")</f>
        <v>#REF!</v>
      </c>
      <c r="F87" s="88">
        <v>21621885</v>
      </c>
      <c r="G87" s="136" t="e">
        <f t="shared" si="24"/>
        <v>#REF!</v>
      </c>
      <c r="H87" s="89" t="str">
        <f t="shared" si="17"/>
        <v>-</v>
      </c>
      <c r="I87" s="20" t="e">
        <f t="shared" si="18"/>
        <v>#REF!</v>
      </c>
      <c r="J87" s="61">
        <v>16303083</v>
      </c>
      <c r="K87" s="136" t="e">
        <f t="shared" si="25"/>
        <v>#REF!</v>
      </c>
      <c r="L87" s="89" t="str">
        <f t="shared" si="19"/>
        <v>-</v>
      </c>
      <c r="M87" s="20" t="e">
        <f>SUMIFS(#REF!,#REF!,"*" &amp; $C87 &amp; "*",#REF!,"*" &amp; Index!$D$12 &amp; "*",#REF!,"*" &amp; Index!$D$23 &amp; "*",#REF!,"*" &amp; Index!$D$16 &amp; "*") + SUMIFS(#REF!,#REF!,"*" &amp; $C87 &amp; "*",#REF!,"*" &amp; Index!$D$18 &amp; "*",#REF!,"*" &amp; Index!$D$23 &amp; "*",#REF!,"*" &amp; Index!$D$16 &amp; "*",#REF!,"*" &amp; Index!$D$20 &amp; "*")</f>
        <v>#REF!</v>
      </c>
      <c r="N87" s="88">
        <v>4250744</v>
      </c>
      <c r="O87" s="136" t="e">
        <f t="shared" si="26"/>
        <v>#REF!</v>
      </c>
      <c r="P87" s="89" t="str">
        <f t="shared" si="20"/>
        <v>-</v>
      </c>
      <c r="Q87" s="20" t="e">
        <f>SUMIFS(#REF!,#REF!,"*" &amp; $C87 &amp; "*",#REF!,"*" &amp; Index!$D$12 &amp; "*",#REF!,"*" &amp; Index!$D$24 &amp; "*",#REF!,"*" &amp; Index!$D$16 &amp; "*") + SUMIFS(#REF!,#REF!,"*" &amp; $C87 &amp; "*",#REF!,"*" &amp; Index!$D$18 &amp; "*",#REF!,"*" &amp; Index!$D$24 &amp; "*",#REF!,"*" &amp; Index!$D$16 &amp; "*",#REF!,"*" &amp; Index!$D$20 &amp; "*")</f>
        <v>#REF!</v>
      </c>
      <c r="R87" s="88">
        <v>1068058</v>
      </c>
      <c r="S87" s="136" t="e">
        <f t="shared" si="27"/>
        <v>#REF!</v>
      </c>
      <c r="T87" s="89" t="str">
        <f t="shared" si="21"/>
        <v>-</v>
      </c>
      <c r="U87" s="20" t="e">
        <f>SUMIFS(#REF!,#REF!,"*" &amp; C87 &amp;"*",#REF!,"*" &amp; Index!$D$12 &amp; "*",#REF!,"*" &amp; Index!$D$17 &amp; "*")+SUMIFS(#REF!,#REF!,"*" &amp; C87 &amp;"*",#REF!,"*" &amp; Index!$D$18 &amp; "*",#REF!,"*" &amp; Index!$D$17 &amp; "*",#REF!,"*" &amp; Index!$D$20 &amp; "*")</f>
        <v>#REF!</v>
      </c>
      <c r="V87" s="88">
        <v>-1129362</v>
      </c>
      <c r="W87" s="136" t="e">
        <f t="shared" si="28"/>
        <v>#REF!</v>
      </c>
      <c r="X87" s="89" t="str">
        <f t="shared" si="22"/>
        <v>-</v>
      </c>
      <c r="Y87" s="20" t="e">
        <f>SUMIFS(#REF!,#REF!,"*" &amp; C87 &amp; "*",#REF!,"*" &amp; Index!$D$12 &amp; "*")+ SUMIFS(#REF!,#REF!,"*" &amp; C87 &amp; "*",#REF!,"*" &amp; Index!$D$18 &amp; "*",#REF!,"*" &amp; Index!$D$20 &amp; "*")</f>
        <v>#REF!</v>
      </c>
      <c r="Z87" s="88">
        <v>20492523</v>
      </c>
      <c r="AA87" s="136" t="e">
        <f t="shared" si="29"/>
        <v>#REF!</v>
      </c>
      <c r="AB87" s="89" t="str">
        <f t="shared" si="23"/>
        <v>-</v>
      </c>
    </row>
    <row r="88" spans="1:28" ht="14.45" hidden="1" customHeight="1" x14ac:dyDescent="0.25">
      <c r="A88" s="132">
        <f t="shared" si="16"/>
        <v>8</v>
      </c>
      <c r="B88" s="218"/>
      <c r="C88" s="79" t="s">
        <v>1076</v>
      </c>
      <c r="D88" s="80"/>
      <c r="E88" s="81" t="e">
        <f>SUMIFS(#REF!,#REF!,"*" &amp; C88 &amp; "*",#REF!,"*" &amp; Index!$D$12 &amp; "*",#REF!,"*" &amp; Index!$D$16 &amp; "*")+SUMIFS(#REF!,#REF!,"*" &amp; C88 &amp; "*",#REF!,"*" &amp; Index!$D$18 &amp; "*",#REF!,"*" &amp; Index!$D$20 &amp; "*")</f>
        <v>#REF!</v>
      </c>
      <c r="F88" s="88">
        <v>3754451</v>
      </c>
      <c r="G88" s="136" t="e">
        <f t="shared" si="24"/>
        <v>#REF!</v>
      </c>
      <c r="H88" s="89" t="str">
        <f t="shared" si="17"/>
        <v>-</v>
      </c>
      <c r="I88" s="81" t="e">
        <f t="shared" si="18"/>
        <v>#REF!</v>
      </c>
      <c r="J88" s="82">
        <v>3284300</v>
      </c>
      <c r="K88" s="136" t="e">
        <f t="shared" si="25"/>
        <v>#REF!</v>
      </c>
      <c r="L88" s="89" t="str">
        <f t="shared" si="19"/>
        <v>-</v>
      </c>
      <c r="M88" s="81" t="e">
        <f>SUMIFS(#REF!,#REF!,"*" &amp; $C88 &amp; "*",#REF!,"*" &amp; Index!$D$12 &amp; "*",#REF!,"*" &amp; Index!$D$23 &amp; "*",#REF!,"*" &amp; Index!$D$16 &amp; "*") + SUMIFS(#REF!,#REF!,"*" &amp; $C88 &amp; "*",#REF!,"*" &amp; Index!$D$18 &amp; "*",#REF!,"*" &amp; Index!$D$23 &amp; "*",#REF!,"*" &amp; Index!$D$16 &amp; "*",#REF!,"*" &amp; Index!$D$20 &amp; "*")</f>
        <v>#REF!</v>
      </c>
      <c r="N88" s="88">
        <v>458975</v>
      </c>
      <c r="O88" s="136" t="e">
        <f t="shared" si="26"/>
        <v>#REF!</v>
      </c>
      <c r="P88" s="89" t="str">
        <f t="shared" si="20"/>
        <v>-</v>
      </c>
      <c r="Q88" s="81" t="e">
        <f>SUMIFS(#REF!,#REF!,"*" &amp; $C88 &amp; "*",#REF!,"*" &amp; Index!$D$12 &amp; "*",#REF!,"*" &amp; Index!$D$24 &amp; "*",#REF!,"*" &amp; Index!$D$16 &amp; "*") + SUMIFS(#REF!,#REF!,"*" &amp; $C88 &amp; "*",#REF!,"*" &amp; Index!$D$18 &amp; "*",#REF!,"*" &amp; Index!$D$24 &amp; "*",#REF!,"*" &amp; Index!$D$16 &amp; "*",#REF!,"*" &amp; Index!$D$20 &amp; "*")</f>
        <v>#REF!</v>
      </c>
      <c r="R88" s="88">
        <v>11176</v>
      </c>
      <c r="S88" s="136" t="e">
        <f t="shared" si="27"/>
        <v>#REF!</v>
      </c>
      <c r="T88" s="89" t="str">
        <f t="shared" si="21"/>
        <v>-</v>
      </c>
      <c r="U88" s="81" t="e">
        <f>SUMIFS(#REF!,#REF!,"*" &amp; C88 &amp;"*",#REF!,"*" &amp; Index!$D$12 &amp; "*",#REF!,"*" &amp; Index!$D$17 &amp; "*")+SUMIFS(#REF!,#REF!,"*" &amp; C88 &amp;"*",#REF!,"*" &amp; Index!$D$18 &amp; "*",#REF!,"*" &amp; Index!$D$17 &amp; "*",#REF!,"*" &amp; Index!$D$20 &amp; "*")</f>
        <v>#REF!</v>
      </c>
      <c r="V88" s="88">
        <v>-34335</v>
      </c>
      <c r="W88" s="136" t="e">
        <f t="shared" si="28"/>
        <v>#REF!</v>
      </c>
      <c r="X88" s="89" t="str">
        <f t="shared" si="22"/>
        <v>-</v>
      </c>
      <c r="Y88" s="81" t="e">
        <f>SUMIFS(#REF!,#REF!,"*" &amp; C88 &amp; "*",#REF!,"*" &amp; Index!$D$12 &amp; "*")+ SUMIFS(#REF!,#REF!,"*" &amp; C88 &amp; "*",#REF!,"*" &amp; Index!$D$18 &amp; "*",#REF!,"*" &amp; Index!$D$20 &amp; "*")</f>
        <v>#REF!</v>
      </c>
      <c r="Z88" s="88">
        <v>3720116</v>
      </c>
      <c r="AA88" s="136" t="e">
        <f t="shared" si="29"/>
        <v>#REF!</v>
      </c>
      <c r="AB88" s="89" t="str">
        <f t="shared" si="23"/>
        <v>-</v>
      </c>
    </row>
    <row r="89" spans="1:28" ht="15" x14ac:dyDescent="0.25">
      <c r="A89" s="132">
        <f t="shared" si="16"/>
        <v>6</v>
      </c>
      <c r="B89" s="218"/>
      <c r="C89" s="13" t="s">
        <v>1077</v>
      </c>
      <c r="D89" s="18" t="s">
        <v>1078</v>
      </c>
      <c r="E89" s="20" t="e">
        <f>SUMIFS(#REF!,#REF!,"*" &amp; C89 &amp; "*",#REF!,"*" &amp; Index!$D$12 &amp; "*",#REF!,"*" &amp; Index!$D$16 &amp; "*")+SUMIFS(#REF!,#REF!,"*" &amp; C89 &amp; "*",#REF!,"*" &amp; Index!$D$18 &amp; "*",#REF!,"*" &amp; Index!$D$20 &amp; "*",#REF!,"*" &amp; Index!$D$16 &amp; "*")</f>
        <v>#REF!</v>
      </c>
      <c r="F89" s="61">
        <v>367160847</v>
      </c>
      <c r="G89" s="136" t="e">
        <f t="shared" si="24"/>
        <v>#REF!</v>
      </c>
      <c r="H89" s="133" t="str">
        <f t="shared" si="17"/>
        <v>-</v>
      </c>
      <c r="I89" s="20" t="e">
        <f t="shared" si="18"/>
        <v>#REF!</v>
      </c>
      <c r="J89" s="61">
        <v>297552366</v>
      </c>
      <c r="K89" s="136" t="e">
        <f t="shared" si="25"/>
        <v>#REF!</v>
      </c>
      <c r="L89" s="89" t="str">
        <f t="shared" si="19"/>
        <v>-</v>
      </c>
      <c r="M89" s="20" t="e">
        <f>SUMIFS(#REF!,#REF!,"*" &amp; $C89 &amp; "*",#REF!,"*" &amp; Index!$D$12 &amp; "*",#REF!,"*" &amp; Index!$D$23 &amp; "*",#REF!,"*" &amp; Index!$D$16 &amp; "*") + SUMIFS(#REF!,#REF!,"*" &amp; $C89 &amp; "*",#REF!,"*" &amp; Index!$D$18 &amp; "*",#REF!,"*" &amp; Index!$D$23 &amp; "*",#REF!,"*" &amp; Index!$D$16 &amp; "*",#REF!,"*" &amp; Index!$D$20 &amp; "*")</f>
        <v>#REF!</v>
      </c>
      <c r="N89" s="61">
        <v>29642307</v>
      </c>
      <c r="O89" s="136" t="e">
        <f t="shared" si="26"/>
        <v>#REF!</v>
      </c>
      <c r="P89" s="89" t="str">
        <f t="shared" si="20"/>
        <v>-</v>
      </c>
      <c r="Q89" s="20" t="e">
        <f>SUMIFS(#REF!,#REF!,"*" &amp; $C89 &amp; "*",#REF!,"*" &amp; Index!$D$12 &amp; "*",#REF!,"*" &amp; Index!$D$24 &amp; "*",#REF!,"*" &amp; Index!$D$16 &amp; "*") + SUMIFS(#REF!,#REF!,"*" &amp; $C89 &amp; "*",#REF!,"*" &amp; Index!$D$18 &amp; "*",#REF!,"*" &amp; Index!$D$24 &amp; "*",#REF!,"*" &amp; Index!$D$16 &amp; "*",#REF!,"*" &amp; Index!$D$20 &amp; "*")</f>
        <v>#REF!</v>
      </c>
      <c r="R89" s="61">
        <v>39966174</v>
      </c>
      <c r="S89" s="136" t="e">
        <f t="shared" si="27"/>
        <v>#REF!</v>
      </c>
      <c r="T89" s="89" t="str">
        <f t="shared" si="21"/>
        <v>-</v>
      </c>
      <c r="U89" s="20" t="e">
        <f>SUMIFS(#REF!,#REF!,"*" &amp; C89 &amp;"*",#REF!,"*" &amp; Index!$D$12 &amp; "*",#REF!,"*" &amp; Index!$D$17 &amp; "*")+SUMIFS(#REF!,#REF!,"*" &amp; C89 &amp;"*",#REF!,"*" &amp; Index!$D$18 &amp; "*",#REF!,"*" &amp; Index!$D$17 &amp; "*",#REF!,"*" &amp; Index!$D$20 &amp; "*")</f>
        <v>#REF!</v>
      </c>
      <c r="V89" s="61">
        <v>-37647136</v>
      </c>
      <c r="W89" s="136" t="e">
        <f t="shared" si="28"/>
        <v>#REF!</v>
      </c>
      <c r="X89" s="89" t="str">
        <f t="shared" si="22"/>
        <v>-</v>
      </c>
      <c r="Y89" s="20" t="e">
        <f>SUMIFS(#REF!,#REF!,"*" &amp; C89 &amp; "*",#REF!,"*" &amp; Index!$D$12 &amp; "*")+ SUMIFS(#REF!,#REF!,"*" &amp; C89 &amp; "*",#REF!,"*" &amp; Index!$D$18 &amp; "*",#REF!,"*" &amp; Index!$D$20 &amp; "*")</f>
        <v>#REF!</v>
      </c>
      <c r="Z89" s="61">
        <v>329513711</v>
      </c>
      <c r="AA89" s="136" t="e">
        <f t="shared" si="29"/>
        <v>#REF!</v>
      </c>
      <c r="AB89" s="89" t="str">
        <f t="shared" si="23"/>
        <v>-</v>
      </c>
    </row>
    <row r="90" spans="1:28" ht="14.45" hidden="1" customHeight="1" x14ac:dyDescent="0.25">
      <c r="A90" s="132">
        <f t="shared" si="16"/>
        <v>8</v>
      </c>
      <c r="B90" s="218"/>
      <c r="C90" s="85" t="s">
        <v>1079</v>
      </c>
      <c r="D90" s="86"/>
      <c r="E90" s="87" t="e">
        <f>SUMIFS(#REF!,#REF!,"*" &amp; C90 &amp; "*",#REF!,"*" &amp; Index!$D$12 &amp; "*",#REF!,"*" &amp; Index!$D$16 &amp; "*")+SUMIFS(#REF!,#REF!,"*" &amp; C90 &amp; "*",#REF!,"*" &amp; Index!$D$18 &amp; "*",#REF!,"*" &amp; Index!$D$20 &amp; "*")</f>
        <v>#REF!</v>
      </c>
      <c r="F90" s="88">
        <v>180545187</v>
      </c>
      <c r="G90" s="136" t="e">
        <f t="shared" si="24"/>
        <v>#REF!</v>
      </c>
      <c r="H90" s="89" t="str">
        <f t="shared" si="17"/>
        <v>-</v>
      </c>
      <c r="I90" s="87" t="e">
        <f t="shared" si="18"/>
        <v>#REF!</v>
      </c>
      <c r="J90" s="88">
        <v>173752400</v>
      </c>
      <c r="K90" s="136" t="e">
        <f t="shared" si="25"/>
        <v>#REF!</v>
      </c>
      <c r="L90" s="89" t="str">
        <f t="shared" si="19"/>
        <v>-</v>
      </c>
      <c r="M90" s="87" t="e">
        <f>SUMIFS(#REF!,#REF!,"*" &amp; $C90 &amp; "*",#REF!,"*" &amp; Index!$D$12 &amp; "*",#REF!,"*" &amp; Index!$D$23 &amp; "*",#REF!,"*" &amp; Index!$D$16 &amp; "*") + SUMIFS(#REF!,#REF!,"*" &amp; $C90 &amp; "*",#REF!,"*" &amp; Index!$D$18 &amp; "*",#REF!,"*" &amp; Index!$D$23 &amp; "*",#REF!,"*" &amp; Index!$D$16 &amp; "*",#REF!,"*" &amp; Index!$D$20 &amp; "*")</f>
        <v>#REF!</v>
      </c>
      <c r="N90" s="88">
        <v>5017103</v>
      </c>
      <c r="O90" s="136" t="e">
        <f t="shared" si="26"/>
        <v>#REF!</v>
      </c>
      <c r="P90" s="89" t="str">
        <f t="shared" si="20"/>
        <v>-</v>
      </c>
      <c r="Q90" s="87" t="e">
        <f>SUMIFS(#REF!,#REF!,"*" &amp; $C90 &amp; "*",#REF!,"*" &amp; Index!$D$12 &amp; "*",#REF!,"*" &amp; Index!$D$24 &amp; "*",#REF!,"*" &amp; Index!$D$16 &amp; "*") + SUMIFS(#REF!,#REF!,"*" &amp; $C90 &amp; "*",#REF!,"*" &amp; Index!$D$18 &amp; "*",#REF!,"*" &amp; Index!$D$24 &amp; "*",#REF!,"*" &amp; Index!$D$16 &amp; "*",#REF!,"*" &amp; Index!$D$20 &amp; "*")</f>
        <v>#REF!</v>
      </c>
      <c r="R90" s="88">
        <v>1775684</v>
      </c>
      <c r="S90" s="136" t="e">
        <f t="shared" si="27"/>
        <v>#REF!</v>
      </c>
      <c r="T90" s="89" t="str">
        <f t="shared" si="21"/>
        <v>-</v>
      </c>
      <c r="U90" s="87" t="e">
        <f>SUMIFS(#REF!,#REF!,"*" &amp; C90 &amp;"*",#REF!,"*" &amp; Index!$D$12 &amp; "*",#REF!,"*" &amp; Index!$D$17 &amp; "*")+SUMIFS(#REF!,#REF!,"*" &amp; C90 &amp;"*",#REF!,"*" &amp; Index!$D$18 &amp; "*",#REF!,"*" &amp; Index!$D$17 &amp; "*",#REF!,"*" &amp; Index!$D$20 &amp; "*")</f>
        <v>#REF!</v>
      </c>
      <c r="V90" s="88">
        <v>-1845220</v>
      </c>
      <c r="W90" s="136" t="e">
        <f t="shared" si="28"/>
        <v>#REF!</v>
      </c>
      <c r="X90" s="89" t="str">
        <f t="shared" si="22"/>
        <v>-</v>
      </c>
      <c r="Y90" s="87" t="e">
        <f>SUMIFS(#REF!,#REF!,"*" &amp; C90 &amp; "*",#REF!,"*" &amp; Index!$D$12 &amp; "*")+ SUMIFS(#REF!,#REF!,"*" &amp; C90 &amp; "*",#REF!,"*" &amp; Index!$D$18 &amp; "*",#REF!,"*" &amp; Index!$D$20 &amp; "*")</f>
        <v>#REF!</v>
      </c>
      <c r="Z90" s="88">
        <v>178699967</v>
      </c>
      <c r="AA90" s="136" t="e">
        <f t="shared" si="29"/>
        <v>#REF!</v>
      </c>
      <c r="AB90" s="89" t="str">
        <f t="shared" si="23"/>
        <v>-</v>
      </c>
    </row>
    <row r="91" spans="1:28" ht="14.45" hidden="1" customHeight="1" x14ac:dyDescent="0.25">
      <c r="A91" s="132">
        <f t="shared" si="16"/>
        <v>8</v>
      </c>
      <c r="B91" s="218"/>
      <c r="C91" s="13" t="s">
        <v>1080</v>
      </c>
      <c r="D91" s="18"/>
      <c r="E91" s="20" t="e">
        <f>SUMIFS(#REF!,#REF!,"*" &amp; C91 &amp; "*",#REF!,"*" &amp; Index!$D$12 &amp; "*",#REF!,"*" &amp; Index!$D$16 &amp; "*")+SUMIFS(#REF!,#REF!,"*" &amp; C91 &amp; "*",#REF!,"*" &amp; Index!$D$18 &amp; "*",#REF!,"*" &amp; Index!$D$20 &amp; "*")</f>
        <v>#REF!</v>
      </c>
      <c r="F91" s="88">
        <v>6730632</v>
      </c>
      <c r="G91" s="136" t="e">
        <f t="shared" si="24"/>
        <v>#REF!</v>
      </c>
      <c r="H91" s="89" t="str">
        <f t="shared" si="17"/>
        <v>-</v>
      </c>
      <c r="I91" s="20" t="e">
        <f t="shared" si="18"/>
        <v>#REF!</v>
      </c>
      <c r="J91" s="61">
        <v>5676530</v>
      </c>
      <c r="K91" s="136" t="e">
        <f t="shared" si="25"/>
        <v>#REF!</v>
      </c>
      <c r="L91" s="89" t="str">
        <f t="shared" si="19"/>
        <v>-</v>
      </c>
      <c r="M91" s="20" t="e">
        <f>SUMIFS(#REF!,#REF!,"*" &amp; $C91 &amp; "*",#REF!,"*" &amp; Index!$D$12 &amp; "*",#REF!,"*" &amp; Index!$D$23 &amp; "*",#REF!,"*" &amp; Index!$D$16 &amp; "*") + SUMIFS(#REF!,#REF!,"*" &amp; $C91 &amp; "*",#REF!,"*" &amp; Index!$D$18 &amp; "*",#REF!,"*" &amp; Index!$D$23 &amp; "*",#REF!,"*" &amp; Index!$D$16 &amp; "*",#REF!,"*" &amp; Index!$D$20 &amp; "*")</f>
        <v>#REF!</v>
      </c>
      <c r="N91" s="88">
        <v>737340</v>
      </c>
      <c r="O91" s="136" t="e">
        <f t="shared" si="26"/>
        <v>#REF!</v>
      </c>
      <c r="P91" s="89" t="str">
        <f t="shared" si="20"/>
        <v>-</v>
      </c>
      <c r="Q91" s="20" t="e">
        <f>SUMIFS(#REF!,#REF!,"*" &amp; $C91 &amp; "*",#REF!,"*" &amp; Index!$D$12 &amp; "*",#REF!,"*" &amp; Index!$D$24 &amp; "*",#REF!,"*" &amp; Index!$D$16 &amp; "*") + SUMIFS(#REF!,#REF!,"*" &amp; $C91 &amp; "*",#REF!,"*" &amp; Index!$D$18 &amp; "*",#REF!,"*" &amp; Index!$D$24 &amp; "*",#REF!,"*" &amp; Index!$D$16 &amp; "*",#REF!,"*" &amp; Index!$D$20 &amp; "*")</f>
        <v>#REF!</v>
      </c>
      <c r="R91" s="88">
        <v>316762</v>
      </c>
      <c r="S91" s="136" t="e">
        <f t="shared" si="27"/>
        <v>#REF!</v>
      </c>
      <c r="T91" s="89" t="str">
        <f t="shared" si="21"/>
        <v>-</v>
      </c>
      <c r="U91" s="20" t="e">
        <f>SUMIFS(#REF!,#REF!,"*" &amp; C91 &amp;"*",#REF!,"*" &amp; Index!$D$12 &amp; "*",#REF!,"*" &amp; Index!$D$17 &amp; "*")+SUMIFS(#REF!,#REF!,"*" &amp; C91 &amp;"*",#REF!,"*" &amp; Index!$D$18 &amp; "*",#REF!,"*" &amp; Index!$D$17 &amp; "*",#REF!,"*" &amp; Index!$D$20 &amp; "*")</f>
        <v>#REF!</v>
      </c>
      <c r="V91" s="88">
        <v>-327185</v>
      </c>
      <c r="W91" s="136" t="e">
        <f t="shared" si="28"/>
        <v>#REF!</v>
      </c>
      <c r="X91" s="89" t="str">
        <f t="shared" si="22"/>
        <v>-</v>
      </c>
      <c r="Y91" s="20" t="e">
        <f>SUMIFS(#REF!,#REF!,"*" &amp; C91 &amp; "*",#REF!,"*" &amp; Index!$D$12 &amp; "*")+ SUMIFS(#REF!,#REF!,"*" &amp; C91 &amp; "*",#REF!,"*" &amp; Index!$D$18 &amp; "*",#REF!,"*" &amp; Index!$D$20 &amp; "*")</f>
        <v>#REF!</v>
      </c>
      <c r="Z91" s="88">
        <v>6403447</v>
      </c>
      <c r="AA91" s="136" t="e">
        <f t="shared" si="29"/>
        <v>#REF!</v>
      </c>
      <c r="AB91" s="89" t="str">
        <f t="shared" si="23"/>
        <v>-</v>
      </c>
    </row>
    <row r="92" spans="1:28" ht="14.45" hidden="1" customHeight="1" x14ac:dyDescent="0.25">
      <c r="A92" s="132">
        <f t="shared" si="16"/>
        <v>8</v>
      </c>
      <c r="B92" s="218"/>
      <c r="C92" s="13" t="s">
        <v>1081</v>
      </c>
      <c r="D92" s="18"/>
      <c r="E92" s="20" t="e">
        <f>SUMIFS(#REF!,#REF!,"*" &amp; C92 &amp; "*",#REF!,"*" &amp; Index!$D$12 &amp; "*",#REF!,"*" &amp; Index!$D$16 &amp; "*")+SUMIFS(#REF!,#REF!,"*" &amp; C92 &amp; "*",#REF!,"*" &amp; Index!$D$18 &amp; "*",#REF!,"*" &amp; Index!$D$20 &amp; "*")</f>
        <v>#REF!</v>
      </c>
      <c r="F92" s="88">
        <v>28026466</v>
      </c>
      <c r="G92" s="136" t="e">
        <f t="shared" si="24"/>
        <v>#REF!</v>
      </c>
      <c r="H92" s="89" t="str">
        <f t="shared" si="17"/>
        <v>-</v>
      </c>
      <c r="I92" s="20" t="e">
        <f t="shared" si="18"/>
        <v>#REF!</v>
      </c>
      <c r="J92" s="61">
        <v>16090679</v>
      </c>
      <c r="K92" s="136" t="e">
        <f t="shared" si="25"/>
        <v>#REF!</v>
      </c>
      <c r="L92" s="89" t="str">
        <f t="shared" si="19"/>
        <v>-</v>
      </c>
      <c r="M92" s="20" t="e">
        <f>SUMIFS(#REF!,#REF!,"*" &amp; $C92 &amp; "*",#REF!,"*" &amp; Index!$D$12 &amp; "*",#REF!,"*" &amp; Index!$D$23 &amp; "*",#REF!,"*" &amp; Index!$D$16 &amp; "*") + SUMIFS(#REF!,#REF!,"*" &amp; $C92 &amp; "*",#REF!,"*" &amp; Index!$D$18 &amp; "*",#REF!,"*" &amp; Index!$D$23 &amp; "*",#REF!,"*" &amp; Index!$D$16 &amp; "*",#REF!,"*" &amp; Index!$D$20 &amp; "*")</f>
        <v>#REF!</v>
      </c>
      <c r="N92" s="88">
        <v>9473989</v>
      </c>
      <c r="O92" s="136" t="e">
        <f t="shared" si="26"/>
        <v>#REF!</v>
      </c>
      <c r="P92" s="89" t="str">
        <f t="shared" si="20"/>
        <v>-</v>
      </c>
      <c r="Q92" s="20" t="e">
        <f>SUMIFS(#REF!,#REF!,"*" &amp; $C92 &amp; "*",#REF!,"*" &amp; Index!$D$12 &amp; "*",#REF!,"*" &amp; Index!$D$24 &amp; "*",#REF!,"*" &amp; Index!$D$16 &amp; "*") + SUMIFS(#REF!,#REF!,"*" &amp; $C92 &amp; "*",#REF!,"*" &amp; Index!$D$18 &amp; "*",#REF!,"*" &amp; Index!$D$24 &amp; "*",#REF!,"*" &amp; Index!$D$16 &amp; "*",#REF!,"*" &amp; Index!$D$20 &amp; "*")</f>
        <v>#REF!</v>
      </c>
      <c r="R92" s="88">
        <v>2461798</v>
      </c>
      <c r="S92" s="136" t="e">
        <f t="shared" si="27"/>
        <v>#REF!</v>
      </c>
      <c r="T92" s="89" t="str">
        <f t="shared" si="21"/>
        <v>-</v>
      </c>
      <c r="U92" s="20" t="e">
        <f>SUMIFS(#REF!,#REF!,"*" &amp; C92 &amp;"*",#REF!,"*" &amp; Index!$D$12 &amp; "*",#REF!,"*" &amp; Index!$D$17 &amp; "*")+SUMIFS(#REF!,#REF!,"*" &amp; C92 &amp;"*",#REF!,"*" &amp; Index!$D$18 &amp; "*",#REF!,"*" &amp; Index!$D$17 &amp; "*",#REF!,"*" &amp; Index!$D$20 &amp; "*")</f>
        <v>#REF!</v>
      </c>
      <c r="V92" s="88">
        <v>-2746520</v>
      </c>
      <c r="W92" s="136" t="e">
        <f t="shared" si="28"/>
        <v>#REF!</v>
      </c>
      <c r="X92" s="89" t="str">
        <f t="shared" si="22"/>
        <v>-</v>
      </c>
      <c r="Y92" s="20" t="e">
        <f>SUMIFS(#REF!,#REF!,"*" &amp; C92 &amp; "*",#REF!,"*" &amp; Index!$D$12 &amp; "*")+ SUMIFS(#REF!,#REF!,"*" &amp; C92 &amp; "*",#REF!,"*" &amp; Index!$D$18 &amp; "*",#REF!,"*" &amp; Index!$D$20 &amp; "*")</f>
        <v>#REF!</v>
      </c>
      <c r="Z92" s="88">
        <v>25279946</v>
      </c>
      <c r="AA92" s="136" t="e">
        <f t="shared" si="29"/>
        <v>#REF!</v>
      </c>
      <c r="AB92" s="89" t="str">
        <f t="shared" si="23"/>
        <v>-</v>
      </c>
    </row>
    <row r="93" spans="1:28" ht="14.45" hidden="1" customHeight="1" x14ac:dyDescent="0.25">
      <c r="A93" s="132">
        <f t="shared" si="16"/>
        <v>8</v>
      </c>
      <c r="B93" s="218"/>
      <c r="C93" s="13" t="s">
        <v>1082</v>
      </c>
      <c r="D93" s="18"/>
      <c r="E93" s="20" t="e">
        <f>SUMIFS(#REF!,#REF!,"*" &amp; C93 &amp; "*",#REF!,"*" &amp; Index!$D$12 &amp; "*",#REF!,"*" &amp; Index!$D$16 &amp; "*")+SUMIFS(#REF!,#REF!,"*" &amp; C93 &amp; "*",#REF!,"*" &amp; Index!$D$18 &amp; "*",#REF!,"*" &amp; Index!$D$20 &amp; "*")</f>
        <v>#REF!</v>
      </c>
      <c r="F93" s="88">
        <v>10940892</v>
      </c>
      <c r="G93" s="136" t="e">
        <f t="shared" si="24"/>
        <v>#REF!</v>
      </c>
      <c r="H93" s="89" t="str">
        <f t="shared" si="17"/>
        <v>-</v>
      </c>
      <c r="I93" s="20" t="e">
        <f t="shared" si="18"/>
        <v>#REF!</v>
      </c>
      <c r="J93" s="61">
        <v>9668768</v>
      </c>
      <c r="K93" s="136" t="e">
        <f t="shared" si="25"/>
        <v>#REF!</v>
      </c>
      <c r="L93" s="89" t="str">
        <f t="shared" si="19"/>
        <v>-</v>
      </c>
      <c r="M93" s="20" t="e">
        <f>SUMIFS(#REF!,#REF!,"*" &amp; $C93 &amp; "*",#REF!,"*" &amp; Index!$D$12 &amp; "*",#REF!,"*" &amp; Index!$D$23 &amp; "*",#REF!,"*" &amp; Index!$D$16 &amp; "*") + SUMIFS(#REF!,#REF!,"*" &amp; $C93 &amp; "*",#REF!,"*" &amp; Index!$D$18 &amp; "*",#REF!,"*" &amp; Index!$D$23 &amp; "*",#REF!,"*" &amp; Index!$D$16 &amp; "*",#REF!,"*" &amp; Index!$D$20 &amp; "*")</f>
        <v>#REF!</v>
      </c>
      <c r="N93" s="88">
        <v>1011987</v>
      </c>
      <c r="O93" s="136" t="e">
        <f t="shared" si="26"/>
        <v>#REF!</v>
      </c>
      <c r="P93" s="89" t="str">
        <f t="shared" si="20"/>
        <v>-</v>
      </c>
      <c r="Q93" s="20" t="e">
        <f>SUMIFS(#REF!,#REF!,"*" &amp; $C93 &amp; "*",#REF!,"*" &amp; Index!$D$12 &amp; "*",#REF!,"*" &amp; Index!$D$24 &amp; "*",#REF!,"*" &amp; Index!$D$16 &amp; "*") + SUMIFS(#REF!,#REF!,"*" &amp; $C93 &amp; "*",#REF!,"*" &amp; Index!$D$18 &amp; "*",#REF!,"*" &amp; Index!$D$24 &amp; "*",#REF!,"*" &amp; Index!$D$16 &amp; "*",#REF!,"*" &amp; Index!$D$20 &amp; "*")</f>
        <v>#REF!</v>
      </c>
      <c r="R93" s="88">
        <v>260137</v>
      </c>
      <c r="S93" s="136" t="e">
        <f t="shared" si="27"/>
        <v>#REF!</v>
      </c>
      <c r="T93" s="89" t="str">
        <f t="shared" si="21"/>
        <v>-</v>
      </c>
      <c r="U93" s="20" t="e">
        <f>SUMIFS(#REF!,#REF!,"*" &amp; C93 &amp;"*",#REF!,"*" &amp; Index!$D$12 &amp; "*",#REF!,"*" &amp; Index!$D$17 &amp; "*")+SUMIFS(#REF!,#REF!,"*" &amp; C93 &amp;"*",#REF!,"*" &amp; Index!$D$18 &amp; "*",#REF!,"*" &amp; Index!$D$17 &amp; "*",#REF!,"*" &amp; Index!$D$20 &amp; "*")</f>
        <v>#REF!</v>
      </c>
      <c r="V93" s="88">
        <v>-404853</v>
      </c>
      <c r="W93" s="136" t="e">
        <f t="shared" si="28"/>
        <v>#REF!</v>
      </c>
      <c r="X93" s="89" t="str">
        <f t="shared" si="22"/>
        <v>-</v>
      </c>
      <c r="Y93" s="20" t="e">
        <f>SUMIFS(#REF!,#REF!,"*" &amp; C93 &amp; "*",#REF!,"*" &amp; Index!$D$12 &amp; "*")+ SUMIFS(#REF!,#REF!,"*" &amp; C93 &amp; "*",#REF!,"*" &amp; Index!$D$18 &amp; "*",#REF!,"*" &amp; Index!$D$20 &amp; "*")</f>
        <v>#REF!</v>
      </c>
      <c r="Z93" s="88">
        <v>10536039</v>
      </c>
      <c r="AA93" s="136" t="e">
        <f t="shared" si="29"/>
        <v>#REF!</v>
      </c>
      <c r="AB93" s="89" t="str">
        <f t="shared" si="23"/>
        <v>-</v>
      </c>
    </row>
    <row r="94" spans="1:28" ht="14.45" hidden="1" customHeight="1" x14ac:dyDescent="0.25">
      <c r="A94" s="132">
        <f t="shared" si="16"/>
        <v>8</v>
      </c>
      <c r="B94" s="218"/>
      <c r="C94" s="13" t="s">
        <v>1083</v>
      </c>
      <c r="D94" s="18"/>
      <c r="E94" s="20" t="e">
        <f>SUMIFS(#REF!,#REF!,"*" &amp; C94 &amp; "*",#REF!,"*" &amp; Index!$D$12 &amp; "*",#REF!,"*" &amp; Index!$D$16 &amp; "*")+SUMIFS(#REF!,#REF!,"*" &amp; C94 &amp; "*",#REF!,"*" &amp; Index!$D$18 &amp; "*",#REF!,"*" &amp; Index!$D$20 &amp; "*")</f>
        <v>#REF!</v>
      </c>
      <c r="F94" s="88">
        <v>18458720</v>
      </c>
      <c r="G94" s="136" t="e">
        <f t="shared" si="24"/>
        <v>#REF!</v>
      </c>
      <c r="H94" s="89" t="str">
        <f t="shared" si="17"/>
        <v>-</v>
      </c>
      <c r="I94" s="20" t="e">
        <f t="shared" si="18"/>
        <v>#REF!</v>
      </c>
      <c r="J94" s="61">
        <v>12409566</v>
      </c>
      <c r="K94" s="136" t="e">
        <f t="shared" si="25"/>
        <v>#REF!</v>
      </c>
      <c r="L94" s="89" t="str">
        <f t="shared" si="19"/>
        <v>-</v>
      </c>
      <c r="M94" s="20" t="e">
        <f>SUMIFS(#REF!,#REF!,"*" &amp; $C94 &amp; "*",#REF!,"*" &amp; Index!$D$12 &amp; "*",#REF!,"*" &amp; Index!$D$23 &amp; "*",#REF!,"*" &amp; Index!$D$16 &amp; "*") + SUMIFS(#REF!,#REF!,"*" &amp; $C94 &amp; "*",#REF!,"*" &amp; Index!$D$18 &amp; "*",#REF!,"*" &amp; Index!$D$23 &amp; "*",#REF!,"*" &amp; Index!$D$16 &amp; "*",#REF!,"*" &amp; Index!$D$20 &amp; "*")</f>
        <v>#REF!</v>
      </c>
      <c r="N94" s="88">
        <v>5350151</v>
      </c>
      <c r="O94" s="136" t="e">
        <f t="shared" si="26"/>
        <v>#REF!</v>
      </c>
      <c r="P94" s="89" t="str">
        <f t="shared" si="20"/>
        <v>-</v>
      </c>
      <c r="Q94" s="20" t="e">
        <f>SUMIFS(#REF!,#REF!,"*" &amp; $C94 &amp; "*",#REF!,"*" &amp; Index!$D$12 &amp; "*",#REF!,"*" &amp; Index!$D$24 &amp; "*",#REF!,"*" &amp; Index!$D$16 &amp; "*") + SUMIFS(#REF!,#REF!,"*" &amp; $C94 &amp; "*",#REF!,"*" &amp; Index!$D$18 &amp; "*",#REF!,"*" &amp; Index!$D$24 &amp; "*",#REF!,"*" &amp; Index!$D$16 &amp; "*",#REF!,"*" &amp; Index!$D$20 &amp; "*")</f>
        <v>#REF!</v>
      </c>
      <c r="R94" s="88">
        <v>699003</v>
      </c>
      <c r="S94" s="136" t="e">
        <f t="shared" si="27"/>
        <v>#REF!</v>
      </c>
      <c r="T94" s="89" t="str">
        <f t="shared" si="21"/>
        <v>-</v>
      </c>
      <c r="U94" s="20" t="e">
        <f>SUMIFS(#REF!,#REF!,"*" &amp; C94 &amp;"*",#REF!,"*" &amp; Index!$D$12 &amp; "*",#REF!,"*" &amp; Index!$D$17 &amp; "*")+SUMIFS(#REF!,#REF!,"*" &amp; C94 &amp;"*",#REF!,"*" &amp; Index!$D$18 &amp; "*",#REF!,"*" &amp; Index!$D$17 &amp; "*",#REF!,"*" &amp; Index!$D$20 &amp; "*")</f>
        <v>#REF!</v>
      </c>
      <c r="V94" s="88">
        <v>-914392</v>
      </c>
      <c r="W94" s="136" t="e">
        <f t="shared" si="28"/>
        <v>#REF!</v>
      </c>
      <c r="X94" s="89" t="str">
        <f t="shared" si="22"/>
        <v>-</v>
      </c>
      <c r="Y94" s="20" t="e">
        <f>SUMIFS(#REF!,#REF!,"*" &amp; C94 &amp; "*",#REF!,"*" &amp; Index!$D$12 &amp; "*")+ SUMIFS(#REF!,#REF!,"*" &amp; C94 &amp; "*",#REF!,"*" &amp; Index!$D$18 &amp; "*",#REF!,"*" &amp; Index!$D$20 &amp; "*")</f>
        <v>#REF!</v>
      </c>
      <c r="Z94" s="88">
        <v>17544328</v>
      </c>
      <c r="AA94" s="136" t="e">
        <f t="shared" si="29"/>
        <v>#REF!</v>
      </c>
      <c r="AB94" s="89" t="str">
        <f t="shared" si="23"/>
        <v>-</v>
      </c>
    </row>
    <row r="95" spans="1:28" ht="14.45" hidden="1" customHeight="1" x14ac:dyDescent="0.25">
      <c r="A95" s="132">
        <f t="shared" si="16"/>
        <v>8</v>
      </c>
      <c r="B95" s="218"/>
      <c r="C95" s="79" t="s">
        <v>1084</v>
      </c>
      <c r="D95" s="80"/>
      <c r="E95" s="81" t="e">
        <f>SUMIFS(#REF!,#REF!,"*" &amp; C95 &amp; "*",#REF!,"*" &amp; Index!$D$12 &amp; "*",#REF!,"*" &amp; Index!$D$16 &amp; "*")+SUMIFS(#REF!,#REF!,"*" &amp; C95 &amp; "*",#REF!,"*" &amp; Index!$D$18 &amp; "*",#REF!,"*" &amp; Index!$D$20 &amp; "*")</f>
        <v>#REF!</v>
      </c>
      <c r="F95" s="88">
        <v>122458950</v>
      </c>
      <c r="G95" s="136" t="e">
        <f t="shared" si="24"/>
        <v>#REF!</v>
      </c>
      <c r="H95" s="89" t="str">
        <f t="shared" si="17"/>
        <v>-</v>
      </c>
      <c r="I95" s="81" t="e">
        <f t="shared" si="18"/>
        <v>#REF!</v>
      </c>
      <c r="J95" s="82">
        <v>79954423</v>
      </c>
      <c r="K95" s="136" t="e">
        <f t="shared" si="25"/>
        <v>#REF!</v>
      </c>
      <c r="L95" s="89" t="str">
        <f t="shared" si="19"/>
        <v>-</v>
      </c>
      <c r="M95" s="81" t="e">
        <f>SUMIFS(#REF!,#REF!,"*" &amp; $C95 &amp; "*",#REF!,"*" &amp; Index!$D$12 &amp; "*",#REF!,"*" &amp; Index!$D$23 &amp; "*",#REF!,"*" &amp; Index!$D$16 &amp; "*") + SUMIFS(#REF!,#REF!,"*" &amp; $C95 &amp; "*",#REF!,"*" &amp; Index!$D$18 &amp; "*",#REF!,"*" &amp; Index!$D$23 &amp; "*",#REF!,"*" &amp; Index!$D$16 &amp; "*",#REF!,"*" &amp; Index!$D$20 &amp; "*")</f>
        <v>#REF!</v>
      </c>
      <c r="N95" s="88">
        <v>8051737</v>
      </c>
      <c r="O95" s="136" t="e">
        <f t="shared" si="26"/>
        <v>#REF!</v>
      </c>
      <c r="P95" s="89" t="str">
        <f t="shared" si="20"/>
        <v>-</v>
      </c>
      <c r="Q95" s="81" t="e">
        <f>SUMIFS(#REF!,#REF!,"*" &amp; $C95 &amp; "*",#REF!,"*" &amp; Index!$D$12 &amp; "*",#REF!,"*" &amp; Index!$D$24 &amp; "*",#REF!,"*" &amp; Index!$D$16 &amp; "*") + SUMIFS(#REF!,#REF!,"*" &amp; $C95 &amp; "*",#REF!,"*" &amp; Index!$D$18 &amp; "*",#REF!,"*" &amp; Index!$D$24 &amp; "*",#REF!,"*" &amp; Index!$D$16 &amp; "*",#REF!,"*" &amp; Index!$D$20 &amp; "*")</f>
        <v>#REF!</v>
      </c>
      <c r="R95" s="88">
        <v>34452790</v>
      </c>
      <c r="S95" s="136" t="e">
        <f t="shared" si="27"/>
        <v>#REF!</v>
      </c>
      <c r="T95" s="89" t="str">
        <f t="shared" si="21"/>
        <v>-</v>
      </c>
      <c r="U95" s="81" t="e">
        <f>SUMIFS(#REF!,#REF!,"*" &amp; C95 &amp;"*",#REF!,"*" &amp; Index!$D$12 &amp; "*",#REF!,"*" &amp; Index!$D$17 &amp; "*")+SUMIFS(#REF!,#REF!,"*" &amp; C95 &amp;"*",#REF!,"*" &amp; Index!$D$18 &amp; "*",#REF!,"*" &amp; Index!$D$17 &amp; "*",#REF!,"*" &amp; Index!$D$20 &amp; "*")</f>
        <v>#REF!</v>
      </c>
      <c r="V95" s="88">
        <v>-31408966</v>
      </c>
      <c r="W95" s="136" t="e">
        <f t="shared" si="28"/>
        <v>#REF!</v>
      </c>
      <c r="X95" s="89" t="str">
        <f t="shared" si="22"/>
        <v>-</v>
      </c>
      <c r="Y95" s="81" t="e">
        <f>SUMIFS(#REF!,#REF!,"*" &amp; C95 &amp; "*",#REF!,"*" &amp; Index!$D$12 &amp; "*")+ SUMIFS(#REF!,#REF!,"*" &amp; C95 &amp; "*",#REF!,"*" &amp; Index!$D$18 &amp; "*",#REF!,"*" &amp; Index!$D$20 &amp; "*")</f>
        <v>#REF!</v>
      </c>
      <c r="Z95" s="88">
        <v>91049984</v>
      </c>
      <c r="AA95" s="136" t="e">
        <f t="shared" si="29"/>
        <v>#REF!</v>
      </c>
      <c r="AB95" s="89" t="str">
        <f t="shared" si="23"/>
        <v>-</v>
      </c>
    </row>
    <row r="96" spans="1:28" ht="15" x14ac:dyDescent="0.25">
      <c r="A96" s="132">
        <f t="shared" si="16"/>
        <v>6</v>
      </c>
      <c r="B96" s="218"/>
      <c r="C96" s="13" t="s">
        <v>1085</v>
      </c>
      <c r="D96" s="18" t="s">
        <v>1086</v>
      </c>
      <c r="E96" s="20" t="e">
        <f>SUMIFS(#REF!,#REF!,"*" &amp; C96 &amp; "*",#REF!,"*" &amp; Index!$D$12 &amp; "*",#REF!,"*" &amp; Index!$D$16 &amp; "*")+SUMIFS(#REF!,#REF!,"*" &amp; C96 &amp; "*",#REF!,"*" &amp; Index!$D$18 &amp; "*",#REF!,"*" &amp; Index!$D$20 &amp; "*",#REF!,"*" &amp; Index!$D$16 &amp; "*")</f>
        <v>#REF!</v>
      </c>
      <c r="F96" s="61">
        <v>368031</v>
      </c>
      <c r="G96" s="136" t="e">
        <f t="shared" si="24"/>
        <v>#REF!</v>
      </c>
      <c r="H96" s="133" t="str">
        <f t="shared" si="17"/>
        <v>-</v>
      </c>
      <c r="I96" s="20" t="e">
        <f t="shared" si="18"/>
        <v>#REF!</v>
      </c>
      <c r="J96" s="61">
        <v>351802</v>
      </c>
      <c r="K96" s="136" t="e">
        <f t="shared" si="25"/>
        <v>#REF!</v>
      </c>
      <c r="L96" s="89" t="str">
        <f t="shared" si="19"/>
        <v>-</v>
      </c>
      <c r="M96" s="20" t="e">
        <f>SUMIFS(#REF!,#REF!,"*" &amp; $C96 &amp; "*",#REF!,"*" &amp; Index!$D$12 &amp; "*",#REF!,"*" &amp; Index!$D$23 &amp; "*",#REF!,"*" &amp; Index!$D$16 &amp; "*") + SUMIFS(#REF!,#REF!,"*" &amp; $C96 &amp; "*",#REF!,"*" &amp; Index!$D$18 &amp; "*",#REF!,"*" &amp; Index!$D$23 &amp; "*",#REF!,"*" &amp; Index!$D$16 &amp; "*",#REF!,"*" &amp; Index!$D$20 &amp; "*")</f>
        <v>#REF!</v>
      </c>
      <c r="N96" s="61">
        <v>16229</v>
      </c>
      <c r="O96" s="136" t="e">
        <f t="shared" si="26"/>
        <v>#REF!</v>
      </c>
      <c r="P96" s="89" t="str">
        <f t="shared" si="20"/>
        <v>-</v>
      </c>
      <c r="Q96" s="20" t="e">
        <f>SUMIFS(#REF!,#REF!,"*" &amp; $C96 &amp; "*",#REF!,"*" &amp; Index!$D$12 &amp; "*",#REF!,"*" &amp; Index!$D$24 &amp; "*",#REF!,"*" &amp; Index!$D$16 &amp; "*") + SUMIFS(#REF!,#REF!,"*" &amp; $C96 &amp; "*",#REF!,"*" &amp; Index!$D$18 &amp; "*",#REF!,"*" &amp; Index!$D$24 &amp; "*",#REF!,"*" &amp; Index!$D$16 &amp; "*",#REF!,"*" &amp; Index!$D$20 &amp; "*")</f>
        <v>#REF!</v>
      </c>
      <c r="R96" s="61">
        <v>0</v>
      </c>
      <c r="S96" s="136" t="e">
        <f t="shared" si="27"/>
        <v>#REF!</v>
      </c>
      <c r="T96" s="89" t="str">
        <f t="shared" si="21"/>
        <v>-</v>
      </c>
      <c r="U96" s="20" t="e">
        <f>SUMIFS(#REF!,#REF!,"*" &amp; C96 &amp;"*",#REF!,"*" &amp; Index!$D$12 &amp; "*",#REF!,"*" &amp; Index!$D$17 &amp; "*")+SUMIFS(#REF!,#REF!,"*" &amp; C96 &amp;"*",#REF!,"*" &amp; Index!$D$18 &amp; "*",#REF!,"*" &amp; Index!$D$17 &amp; "*",#REF!,"*" &amp; Index!$D$20 &amp; "*")</f>
        <v>#REF!</v>
      </c>
      <c r="V96" s="61">
        <v>-1631</v>
      </c>
      <c r="W96" s="136" t="e">
        <f t="shared" si="28"/>
        <v>#REF!</v>
      </c>
      <c r="X96" s="89" t="str">
        <f t="shared" si="22"/>
        <v>-</v>
      </c>
      <c r="Y96" s="20" t="e">
        <f>SUMIFS(#REF!,#REF!,"*" &amp; C96 &amp; "*",#REF!,"*" &amp; Index!$D$12 &amp; "*")+ SUMIFS(#REF!,#REF!,"*" &amp; C96 &amp; "*",#REF!,"*" &amp; Index!$D$18 &amp; "*",#REF!,"*" &amp; Index!$D$20 &amp; "*")</f>
        <v>#REF!</v>
      </c>
      <c r="Z96" s="61">
        <v>366400</v>
      </c>
      <c r="AA96" s="136" t="e">
        <f t="shared" si="29"/>
        <v>#REF!</v>
      </c>
      <c r="AB96" s="89" t="str">
        <f t="shared" si="23"/>
        <v>-</v>
      </c>
    </row>
    <row r="97" spans="1:28" ht="15" x14ac:dyDescent="0.25">
      <c r="A97" s="132">
        <f t="shared" si="16"/>
        <v>6</v>
      </c>
      <c r="B97" s="218"/>
      <c r="C97" s="13" t="s">
        <v>1087</v>
      </c>
      <c r="D97" s="18" t="s">
        <v>1088</v>
      </c>
      <c r="E97" s="20" t="e">
        <f>SUMIFS(#REF!,#REF!,"*" &amp; C97 &amp; "*",#REF!,"*" &amp; Index!$D$12 &amp; "*",#REF!,"*" &amp; Index!$D$16 &amp; "*")+SUMIFS(#REF!,#REF!,"*" &amp; C97 &amp; "*",#REF!,"*" &amp; Index!$D$18 &amp; "*",#REF!,"*" &amp; Index!$D$20 &amp; "*",#REF!,"*" &amp; Index!$D$16 &amp; "*")</f>
        <v>#REF!</v>
      </c>
      <c r="F97" s="61">
        <v>68626469</v>
      </c>
      <c r="G97" s="136" t="e">
        <f t="shared" si="24"/>
        <v>#REF!</v>
      </c>
      <c r="H97" s="133" t="str">
        <f t="shared" si="17"/>
        <v>-</v>
      </c>
      <c r="I97" s="20" t="e">
        <f t="shared" si="18"/>
        <v>#REF!</v>
      </c>
      <c r="J97" s="61">
        <v>58983544</v>
      </c>
      <c r="K97" s="136" t="e">
        <f t="shared" si="25"/>
        <v>#REF!</v>
      </c>
      <c r="L97" s="89" t="str">
        <f t="shared" si="19"/>
        <v>-</v>
      </c>
      <c r="M97" s="20" t="e">
        <f>SUMIFS(#REF!,#REF!,"*" &amp; $C97 &amp; "*",#REF!,"*" &amp; Index!$D$12 &amp; "*",#REF!,"*" &amp; Index!$D$23 &amp; "*",#REF!,"*" &amp; Index!$D$16 &amp; "*") + SUMIFS(#REF!,#REF!,"*" &amp; $C97 &amp; "*",#REF!,"*" &amp; Index!$D$18 &amp; "*",#REF!,"*" &amp; Index!$D$23 &amp; "*",#REF!,"*" &amp; Index!$D$16 &amp; "*",#REF!,"*" &amp; Index!$D$20 &amp; "*")</f>
        <v>#REF!</v>
      </c>
      <c r="N97" s="61">
        <v>8812334</v>
      </c>
      <c r="O97" s="136" t="e">
        <f t="shared" si="26"/>
        <v>#REF!</v>
      </c>
      <c r="P97" s="89" t="str">
        <f t="shared" si="20"/>
        <v>-</v>
      </c>
      <c r="Q97" s="20" t="e">
        <f>SUMIFS(#REF!,#REF!,"*" &amp; $C97 &amp; "*",#REF!,"*" &amp; Index!$D$12 &amp; "*",#REF!,"*" &amp; Index!$D$24 &amp; "*",#REF!,"*" &amp; Index!$D$16 &amp; "*") + SUMIFS(#REF!,#REF!,"*" &amp; $C97 &amp; "*",#REF!,"*" &amp; Index!$D$18 &amp; "*",#REF!,"*" &amp; Index!$D$24 &amp; "*",#REF!,"*" &amp; Index!$D$16 &amp; "*",#REF!,"*" &amp; Index!$D$20 &amp; "*")</f>
        <v>#REF!</v>
      </c>
      <c r="R97" s="61">
        <v>830591</v>
      </c>
      <c r="S97" s="136" t="e">
        <f t="shared" si="27"/>
        <v>#REF!</v>
      </c>
      <c r="T97" s="89" t="str">
        <f t="shared" si="21"/>
        <v>-</v>
      </c>
      <c r="U97" s="20" t="e">
        <f>SUMIFS(#REF!,#REF!,"*" &amp; C97 &amp;"*",#REF!,"*" &amp; Index!$D$12 &amp; "*",#REF!,"*" &amp; Index!$D$17 &amp; "*")+SUMIFS(#REF!,#REF!,"*" &amp; C97 &amp;"*",#REF!,"*" &amp; Index!$D$18 &amp; "*",#REF!,"*" &amp; Index!$D$17 &amp; "*",#REF!,"*" &amp; Index!$D$20 &amp; "*")</f>
        <v>#REF!</v>
      </c>
      <c r="V97" s="61">
        <v>-1220250</v>
      </c>
      <c r="W97" s="136" t="e">
        <f t="shared" si="28"/>
        <v>#REF!</v>
      </c>
      <c r="X97" s="89" t="str">
        <f t="shared" si="22"/>
        <v>-</v>
      </c>
      <c r="Y97" s="20" t="e">
        <f>SUMIFS(#REF!,#REF!,"*" &amp; C97 &amp; "*",#REF!,"*" &amp; Index!$D$12 &amp; "*")+ SUMIFS(#REF!,#REF!,"*" &amp; C97 &amp; "*",#REF!,"*" &amp; Index!$D$18 &amp; "*",#REF!,"*" &amp; Index!$D$20 &amp; "*")</f>
        <v>#REF!</v>
      </c>
      <c r="Z97" s="61">
        <v>67406219</v>
      </c>
      <c r="AA97" s="136" t="e">
        <f t="shared" si="29"/>
        <v>#REF!</v>
      </c>
      <c r="AB97" s="89" t="str">
        <f t="shared" si="23"/>
        <v>-</v>
      </c>
    </row>
    <row r="98" spans="1:28" ht="15" x14ac:dyDescent="0.25">
      <c r="A98" s="132">
        <f t="shared" si="16"/>
        <v>6</v>
      </c>
      <c r="B98" s="218"/>
      <c r="C98" s="13" t="s">
        <v>1089</v>
      </c>
      <c r="D98" s="18" t="s">
        <v>1090</v>
      </c>
      <c r="E98" s="20" t="e">
        <f>SUMIFS(#REF!,#REF!,"*" &amp; C98 &amp; "*",#REF!,"*" &amp; Index!$D$12 &amp; "*",#REF!,"*" &amp; Index!$D$16 &amp; "*")+SUMIFS(#REF!,#REF!,"*" &amp; C98 &amp; "*",#REF!,"*" &amp; Index!$D$18 &amp; "*",#REF!,"*" &amp; Index!$D$20 &amp; "*",#REF!,"*" &amp; Index!$D$16 &amp; "*")</f>
        <v>#REF!</v>
      </c>
      <c r="F98" s="61">
        <v>240777685</v>
      </c>
      <c r="G98" s="136" t="e">
        <f t="shared" si="24"/>
        <v>#REF!</v>
      </c>
      <c r="H98" s="133" t="str">
        <f t="shared" si="17"/>
        <v>-</v>
      </c>
      <c r="I98" s="20" t="e">
        <f t="shared" si="18"/>
        <v>#REF!</v>
      </c>
      <c r="J98" s="61">
        <v>205332253</v>
      </c>
      <c r="K98" s="136" t="e">
        <f t="shared" si="25"/>
        <v>#REF!</v>
      </c>
      <c r="L98" s="89" t="str">
        <f t="shared" si="19"/>
        <v>-</v>
      </c>
      <c r="M98" s="20" t="e">
        <f>SUMIFS(#REF!,#REF!,"*" &amp; $C98 &amp; "*",#REF!,"*" &amp; Index!$D$12 &amp; "*",#REF!,"*" &amp; Index!$D$23 &amp; "*",#REF!,"*" &amp; Index!$D$16 &amp; "*") + SUMIFS(#REF!,#REF!,"*" &amp; $C98 &amp; "*",#REF!,"*" &amp; Index!$D$18 &amp; "*",#REF!,"*" &amp; Index!$D$23 &amp; "*",#REF!,"*" &amp; Index!$D$16 &amp; "*",#REF!,"*" &amp; Index!$D$20 &amp; "*")</f>
        <v>#REF!</v>
      </c>
      <c r="N98" s="61">
        <v>33361918</v>
      </c>
      <c r="O98" s="136" t="e">
        <f t="shared" si="26"/>
        <v>#REF!</v>
      </c>
      <c r="P98" s="89" t="str">
        <f t="shared" si="20"/>
        <v>-</v>
      </c>
      <c r="Q98" s="20" t="e">
        <f>SUMIFS(#REF!,#REF!,"*" &amp; $C98 &amp; "*",#REF!,"*" &amp; Index!$D$12 &amp; "*",#REF!,"*" &amp; Index!$D$24 &amp; "*",#REF!,"*" &amp; Index!$D$16 &amp; "*") + SUMIFS(#REF!,#REF!,"*" &amp; $C98 &amp; "*",#REF!,"*" &amp; Index!$D$18 &amp; "*",#REF!,"*" &amp; Index!$D$24 &amp; "*",#REF!,"*" &amp; Index!$D$16 &amp; "*",#REF!,"*" &amp; Index!$D$20 &amp; "*")</f>
        <v>#REF!</v>
      </c>
      <c r="R98" s="61">
        <v>2083514</v>
      </c>
      <c r="S98" s="136" t="e">
        <f t="shared" si="27"/>
        <v>#REF!</v>
      </c>
      <c r="T98" s="89" t="str">
        <f t="shared" si="21"/>
        <v>-</v>
      </c>
      <c r="U98" s="20" t="e">
        <f>SUMIFS(#REF!,#REF!,"*" &amp; C98 &amp;"*",#REF!,"*" &amp; Index!$D$12 &amp; "*",#REF!,"*" &amp; Index!$D$17 &amp; "*")+SUMIFS(#REF!,#REF!,"*" &amp; C98 &amp;"*",#REF!,"*" &amp; Index!$D$18 &amp; "*",#REF!,"*" &amp; Index!$D$17 &amp; "*",#REF!,"*" &amp; Index!$D$20 &amp; "*")</f>
        <v>#REF!</v>
      </c>
      <c r="V98" s="61">
        <v>-4139650</v>
      </c>
      <c r="W98" s="136" t="e">
        <f t="shared" si="28"/>
        <v>#REF!</v>
      </c>
      <c r="X98" s="89" t="str">
        <f t="shared" si="22"/>
        <v>-</v>
      </c>
      <c r="Y98" s="20" t="e">
        <f>SUMIFS(#REF!,#REF!,"*" &amp; C98 &amp; "*",#REF!,"*" &amp; Index!$D$12 &amp; "*")+ SUMIFS(#REF!,#REF!,"*" &amp; C98 &amp; "*",#REF!,"*" &amp; Index!$D$18 &amp; "*",#REF!,"*" &amp; Index!$D$20 &amp; "*")</f>
        <v>#REF!</v>
      </c>
      <c r="Z98" s="61">
        <v>236638035</v>
      </c>
      <c r="AA98" s="136" t="e">
        <f t="shared" si="29"/>
        <v>#REF!</v>
      </c>
      <c r="AB98" s="89" t="str">
        <f t="shared" si="23"/>
        <v>-</v>
      </c>
    </row>
    <row r="99" spans="1:28" ht="14.45" hidden="1" customHeight="1" x14ac:dyDescent="0.25">
      <c r="A99" s="132">
        <f t="shared" si="16"/>
        <v>8</v>
      </c>
      <c r="B99" s="218"/>
      <c r="C99" s="85" t="s">
        <v>1091</v>
      </c>
      <c r="D99" s="86"/>
      <c r="E99" s="87" t="e">
        <f>SUMIFS(#REF!,#REF!,"*" &amp; C99 &amp; "*",#REF!,"*" &amp; Index!$D$12 &amp; "*",#REF!,"*" &amp; Index!$D$16 &amp; "*")+SUMIFS(#REF!,#REF!,"*" &amp; C99 &amp; "*",#REF!,"*" &amp; Index!$D$18 &amp; "*",#REF!,"*" &amp; Index!$D$20 &amp; "*")</f>
        <v>#REF!</v>
      </c>
      <c r="F99" s="88">
        <v>221852789</v>
      </c>
      <c r="G99" s="136" t="e">
        <f t="shared" si="24"/>
        <v>#REF!</v>
      </c>
      <c r="H99" s="89" t="str">
        <f t="shared" si="17"/>
        <v>-</v>
      </c>
      <c r="I99" s="87" t="e">
        <f t="shared" si="18"/>
        <v>#REF!</v>
      </c>
      <c r="J99" s="88">
        <v>193909230</v>
      </c>
      <c r="K99" s="136" t="e">
        <f t="shared" si="25"/>
        <v>#REF!</v>
      </c>
      <c r="L99" s="89" t="str">
        <f t="shared" si="19"/>
        <v>-</v>
      </c>
      <c r="M99" s="87" t="e">
        <f>SUMIFS(#REF!,#REF!,"*" &amp; $C99 &amp; "*",#REF!,"*" &amp; Index!$D$12 &amp; "*",#REF!,"*" &amp; Index!$D$23 &amp; "*",#REF!,"*" &amp; Index!$D$16 &amp; "*") + SUMIFS(#REF!,#REF!,"*" &amp; $C99 &amp; "*",#REF!,"*" &amp; Index!$D$18 &amp; "*",#REF!,"*" &amp; Index!$D$23 &amp; "*",#REF!,"*" &amp; Index!$D$16 &amp; "*",#REF!,"*" &amp; Index!$D$20 &amp; "*")</f>
        <v>#REF!</v>
      </c>
      <c r="N99" s="88">
        <v>26223851</v>
      </c>
      <c r="O99" s="136" t="e">
        <f t="shared" si="26"/>
        <v>#REF!</v>
      </c>
      <c r="P99" s="89" t="str">
        <f t="shared" si="20"/>
        <v>-</v>
      </c>
      <c r="Q99" s="87" t="e">
        <f>SUMIFS(#REF!,#REF!,"*" &amp; $C99 &amp; "*",#REF!,"*" &amp; Index!$D$12 &amp; "*",#REF!,"*" &amp; Index!$D$24 &amp; "*",#REF!,"*" &amp; Index!$D$16 &amp; "*") + SUMIFS(#REF!,#REF!,"*" &amp; $C99 &amp; "*",#REF!,"*" &amp; Index!$D$18 &amp; "*",#REF!,"*" &amp; Index!$D$24 &amp; "*",#REF!,"*" &amp; Index!$D$16 &amp; "*",#REF!,"*" &amp; Index!$D$20 &amp; "*")</f>
        <v>#REF!</v>
      </c>
      <c r="R99" s="88">
        <v>1719708</v>
      </c>
      <c r="S99" s="136" t="e">
        <f t="shared" si="27"/>
        <v>#REF!</v>
      </c>
      <c r="T99" s="89" t="str">
        <f t="shared" si="21"/>
        <v>-</v>
      </c>
      <c r="U99" s="87" t="e">
        <f>SUMIFS(#REF!,#REF!,"*" &amp; C99 &amp;"*",#REF!,"*" &amp; Index!$D$12 &amp; "*",#REF!,"*" &amp; Index!$D$17 &amp; "*")+SUMIFS(#REF!,#REF!,"*" &amp; C99 &amp;"*",#REF!,"*" &amp; Index!$D$18 &amp; "*",#REF!,"*" &amp; Index!$D$17 &amp; "*",#REF!,"*" &amp; Index!$D$20 &amp; "*")</f>
        <v>#REF!</v>
      </c>
      <c r="V99" s="88">
        <v>-3451989</v>
      </c>
      <c r="W99" s="136" t="e">
        <f t="shared" si="28"/>
        <v>#REF!</v>
      </c>
      <c r="X99" s="89" t="str">
        <f t="shared" si="22"/>
        <v>-</v>
      </c>
      <c r="Y99" s="87" t="e">
        <f>SUMIFS(#REF!,#REF!,"*" &amp; C99 &amp; "*",#REF!,"*" &amp; Index!$D$12 &amp; "*")+ SUMIFS(#REF!,#REF!,"*" &amp; C99 &amp; "*",#REF!,"*" &amp; Index!$D$18 &amp; "*",#REF!,"*" &amp; Index!$D$20 &amp; "*")</f>
        <v>#REF!</v>
      </c>
      <c r="Z99" s="88">
        <v>218400800</v>
      </c>
      <c r="AA99" s="136" t="e">
        <f t="shared" si="29"/>
        <v>#REF!</v>
      </c>
      <c r="AB99" s="89" t="str">
        <f t="shared" si="23"/>
        <v>-</v>
      </c>
    </row>
    <row r="100" spans="1:28" ht="14.45" hidden="1" customHeight="1" x14ac:dyDescent="0.25">
      <c r="A100" s="132">
        <f t="shared" si="16"/>
        <v>8</v>
      </c>
      <c r="B100" s="218"/>
      <c r="C100" s="13" t="s">
        <v>1092</v>
      </c>
      <c r="D100" s="18"/>
      <c r="E100" s="20" t="e">
        <f>SUMIFS(#REF!,#REF!,"*" &amp; C100 &amp; "*",#REF!,"*" &amp; Index!$D$12 &amp; "*",#REF!,"*" &amp; Index!$D$16 &amp; "*")+SUMIFS(#REF!,#REF!,"*" &amp; C100 &amp; "*",#REF!,"*" &amp; Index!$D$18 &amp; "*",#REF!,"*" &amp; Index!$D$20 &amp; "*")</f>
        <v>#REF!</v>
      </c>
      <c r="F100" s="88">
        <v>15108448</v>
      </c>
      <c r="G100" s="136" t="e">
        <f t="shared" si="24"/>
        <v>#REF!</v>
      </c>
      <c r="H100" s="89" t="str">
        <f t="shared" si="17"/>
        <v>-</v>
      </c>
      <c r="I100" s="20" t="e">
        <f t="shared" si="18"/>
        <v>#REF!</v>
      </c>
      <c r="J100" s="61">
        <v>8251438</v>
      </c>
      <c r="K100" s="136" t="e">
        <f t="shared" si="25"/>
        <v>#REF!</v>
      </c>
      <c r="L100" s="89" t="str">
        <f t="shared" si="19"/>
        <v>-</v>
      </c>
      <c r="M100" s="20" t="e">
        <f>SUMIFS(#REF!,#REF!,"*" &amp; $C100 &amp; "*",#REF!,"*" &amp; Index!$D$12 &amp; "*",#REF!,"*" &amp; Index!$D$23 &amp; "*",#REF!,"*" &amp; Index!$D$16 &amp; "*") + SUMIFS(#REF!,#REF!,"*" &amp; $C100 &amp; "*",#REF!,"*" &amp; Index!$D$18 &amp; "*",#REF!,"*" &amp; Index!$D$23 &amp; "*",#REF!,"*" &amp; Index!$D$16 &amp; "*",#REF!,"*" &amp; Index!$D$20 &amp; "*")</f>
        <v>#REF!</v>
      </c>
      <c r="N100" s="88">
        <v>6737710</v>
      </c>
      <c r="O100" s="136" t="e">
        <f t="shared" si="26"/>
        <v>#REF!</v>
      </c>
      <c r="P100" s="89" t="str">
        <f t="shared" si="20"/>
        <v>-</v>
      </c>
      <c r="Q100" s="20" t="e">
        <f>SUMIFS(#REF!,#REF!,"*" &amp; $C100 &amp; "*",#REF!,"*" &amp; Index!$D$12 &amp; "*",#REF!,"*" &amp; Index!$D$24 &amp; "*",#REF!,"*" &amp; Index!$D$16 &amp; "*") + SUMIFS(#REF!,#REF!,"*" &amp; $C100 &amp; "*",#REF!,"*" &amp; Index!$D$18 &amp; "*",#REF!,"*" &amp; Index!$D$24 &amp; "*",#REF!,"*" &amp; Index!$D$16 &amp; "*",#REF!,"*" &amp; Index!$D$20 &amp; "*")</f>
        <v>#REF!</v>
      </c>
      <c r="R100" s="88">
        <v>119300</v>
      </c>
      <c r="S100" s="136" t="e">
        <f t="shared" si="27"/>
        <v>#REF!</v>
      </c>
      <c r="T100" s="89" t="str">
        <f t="shared" si="21"/>
        <v>-</v>
      </c>
      <c r="U100" s="20" t="e">
        <f>SUMIFS(#REF!,#REF!,"*" &amp; C100 &amp;"*",#REF!,"*" &amp; Index!$D$12 &amp; "*",#REF!,"*" &amp; Index!$D$17 &amp; "*")+SUMIFS(#REF!,#REF!,"*" &amp; C100 &amp;"*",#REF!,"*" &amp; Index!$D$18 &amp; "*",#REF!,"*" &amp; Index!$D$17 &amp; "*",#REF!,"*" &amp; Index!$D$20 &amp; "*")</f>
        <v>#REF!</v>
      </c>
      <c r="V100" s="88">
        <v>-463033</v>
      </c>
      <c r="W100" s="136" t="e">
        <f t="shared" si="28"/>
        <v>#REF!</v>
      </c>
      <c r="X100" s="89" t="str">
        <f t="shared" si="22"/>
        <v>-</v>
      </c>
      <c r="Y100" s="20" t="e">
        <f>SUMIFS(#REF!,#REF!,"*" &amp; C100 &amp; "*",#REF!,"*" &amp; Index!$D$12 &amp; "*")+ SUMIFS(#REF!,#REF!,"*" &amp; C100 &amp; "*",#REF!,"*" &amp; Index!$D$18 &amp; "*",#REF!,"*" &amp; Index!$D$20 &amp; "*")</f>
        <v>#REF!</v>
      </c>
      <c r="Z100" s="88">
        <v>14645415</v>
      </c>
      <c r="AA100" s="136" t="e">
        <f t="shared" si="29"/>
        <v>#REF!</v>
      </c>
      <c r="AB100" s="89" t="str">
        <f t="shared" si="23"/>
        <v>-</v>
      </c>
    </row>
    <row r="101" spans="1:28" ht="14.45" hidden="1" customHeight="1" x14ac:dyDescent="0.25">
      <c r="A101" s="132">
        <f t="shared" si="16"/>
        <v>8</v>
      </c>
      <c r="B101" s="218"/>
      <c r="C101" s="79" t="s">
        <v>1093</v>
      </c>
      <c r="D101" s="80"/>
      <c r="E101" s="81" t="e">
        <f>SUMIFS(#REF!,#REF!,"*" &amp; C101 &amp; "*",#REF!,"*" &amp; Index!$D$12 &amp; "*",#REF!,"*" &amp; Index!$D$16 &amp; "*")+SUMIFS(#REF!,#REF!,"*" &amp; C101 &amp; "*",#REF!,"*" &amp; Index!$D$18 &amp; "*",#REF!,"*" &amp; Index!$D$20 &amp; "*")</f>
        <v>#REF!</v>
      </c>
      <c r="F101" s="88">
        <v>3816448</v>
      </c>
      <c r="G101" s="136" t="e">
        <f t="shared" si="24"/>
        <v>#REF!</v>
      </c>
      <c r="H101" s="89" t="str">
        <f t="shared" si="17"/>
        <v>-</v>
      </c>
      <c r="I101" s="81" t="e">
        <f t="shared" si="18"/>
        <v>#REF!</v>
      </c>
      <c r="J101" s="82">
        <v>3171585</v>
      </c>
      <c r="K101" s="136" t="e">
        <f t="shared" si="25"/>
        <v>#REF!</v>
      </c>
      <c r="L101" s="89" t="str">
        <f t="shared" si="19"/>
        <v>-</v>
      </c>
      <c r="M101" s="81" t="e">
        <f>SUMIFS(#REF!,#REF!,"*" &amp; $C101 &amp; "*",#REF!,"*" &amp; Index!$D$12 &amp; "*",#REF!,"*" &amp; Index!$D$23 &amp; "*",#REF!,"*" &amp; Index!$D$16 &amp; "*") + SUMIFS(#REF!,#REF!,"*" &amp; $C101 &amp; "*",#REF!,"*" &amp; Index!$D$18 &amp; "*",#REF!,"*" &amp; Index!$D$23 &amp; "*",#REF!,"*" &amp; Index!$D$16 &amp; "*",#REF!,"*" &amp; Index!$D$20 &amp; "*")</f>
        <v>#REF!</v>
      </c>
      <c r="N101" s="88">
        <v>400357</v>
      </c>
      <c r="O101" s="136" t="e">
        <f t="shared" si="26"/>
        <v>#REF!</v>
      </c>
      <c r="P101" s="89" t="str">
        <f t="shared" si="20"/>
        <v>-</v>
      </c>
      <c r="Q101" s="81" t="e">
        <f>SUMIFS(#REF!,#REF!,"*" &amp; $C101 &amp; "*",#REF!,"*" &amp; Index!$D$12 &amp; "*",#REF!,"*" &amp; Index!$D$24 &amp; "*",#REF!,"*" &amp; Index!$D$16 &amp; "*") + SUMIFS(#REF!,#REF!,"*" &amp; $C101 &amp; "*",#REF!,"*" &amp; Index!$D$18 &amp; "*",#REF!,"*" &amp; Index!$D$24 &amp; "*",#REF!,"*" &amp; Index!$D$16 &amp; "*",#REF!,"*" &amp; Index!$D$20 &amp; "*")</f>
        <v>#REF!</v>
      </c>
      <c r="R101" s="88">
        <v>244506</v>
      </c>
      <c r="S101" s="136" t="e">
        <f t="shared" si="27"/>
        <v>#REF!</v>
      </c>
      <c r="T101" s="89" t="str">
        <f t="shared" si="21"/>
        <v>-</v>
      </c>
      <c r="U101" s="81" t="e">
        <f>SUMIFS(#REF!,#REF!,"*" &amp; C101 &amp;"*",#REF!,"*" &amp; Index!$D$12 &amp; "*",#REF!,"*" &amp; Index!$D$17 &amp; "*")+SUMIFS(#REF!,#REF!,"*" &amp; C101 &amp;"*",#REF!,"*" &amp; Index!$D$18 &amp; "*",#REF!,"*" &amp; Index!$D$17 &amp; "*",#REF!,"*" &amp; Index!$D$20 &amp; "*")</f>
        <v>#REF!</v>
      </c>
      <c r="V101" s="88">
        <v>-224628</v>
      </c>
      <c r="W101" s="136" t="e">
        <f t="shared" si="28"/>
        <v>#REF!</v>
      </c>
      <c r="X101" s="89" t="str">
        <f t="shared" si="22"/>
        <v>-</v>
      </c>
      <c r="Y101" s="81" t="e">
        <f>SUMIFS(#REF!,#REF!,"*" &amp; C101 &amp; "*",#REF!,"*" &amp; Index!$D$12 &amp; "*")+ SUMIFS(#REF!,#REF!,"*" &amp; C101 &amp; "*",#REF!,"*" &amp; Index!$D$18 &amp; "*",#REF!,"*" &amp; Index!$D$20 &amp; "*")</f>
        <v>#REF!</v>
      </c>
      <c r="Z101" s="88">
        <v>3591820</v>
      </c>
      <c r="AA101" s="136" t="e">
        <f t="shared" si="29"/>
        <v>#REF!</v>
      </c>
      <c r="AB101" s="89" t="str">
        <f t="shared" si="23"/>
        <v>-</v>
      </c>
    </row>
    <row r="102" spans="1:28" ht="15" x14ac:dyDescent="0.25">
      <c r="A102" s="132">
        <f t="shared" si="16"/>
        <v>6</v>
      </c>
      <c r="B102" s="218"/>
      <c r="C102" s="13" t="s">
        <v>1094</v>
      </c>
      <c r="D102" s="18" t="s">
        <v>1095</v>
      </c>
      <c r="E102" s="20" t="e">
        <f>SUMIFS(#REF!,#REF!,"*" &amp; C102 &amp; "*",#REF!,"*" &amp; Index!$D$12 &amp; "*",#REF!,"*" &amp; Index!$D$16 &amp; "*")+SUMIFS(#REF!,#REF!,"*" &amp; C102 &amp; "*",#REF!,"*" &amp; Index!$D$18 &amp; "*",#REF!,"*" &amp; Index!$D$20 &amp; "*",#REF!,"*" &amp; Index!$D$16 &amp; "*")</f>
        <v>#REF!</v>
      </c>
      <c r="F102" s="61">
        <v>77729951</v>
      </c>
      <c r="G102" s="136" t="e">
        <f t="shared" si="24"/>
        <v>#REF!</v>
      </c>
      <c r="H102" s="133" t="str">
        <f t="shared" si="17"/>
        <v>-</v>
      </c>
      <c r="I102" s="20" t="e">
        <f t="shared" si="18"/>
        <v>#REF!</v>
      </c>
      <c r="J102" s="61">
        <v>52729242</v>
      </c>
      <c r="K102" s="136" t="e">
        <f t="shared" si="25"/>
        <v>#REF!</v>
      </c>
      <c r="L102" s="89" t="str">
        <f t="shared" si="19"/>
        <v>-</v>
      </c>
      <c r="M102" s="20" t="e">
        <f>SUMIFS(#REF!,#REF!,"*" &amp; $C102 &amp; "*",#REF!,"*" &amp; Index!$D$12 &amp; "*",#REF!,"*" &amp; Index!$D$23 &amp; "*",#REF!,"*" &amp; Index!$D$16 &amp; "*") + SUMIFS(#REF!,#REF!,"*" &amp; $C102 &amp; "*",#REF!,"*" &amp; Index!$D$18 &amp; "*",#REF!,"*" &amp; Index!$D$23 &amp; "*",#REF!,"*" &amp; Index!$D$16 &amp; "*",#REF!,"*" &amp; Index!$D$20 &amp; "*")</f>
        <v>#REF!</v>
      </c>
      <c r="N102" s="61">
        <v>7928755</v>
      </c>
      <c r="O102" s="136" t="e">
        <f t="shared" si="26"/>
        <v>#REF!</v>
      </c>
      <c r="P102" s="89" t="str">
        <f t="shared" si="20"/>
        <v>-</v>
      </c>
      <c r="Q102" s="20" t="e">
        <f>SUMIFS(#REF!,#REF!,"*" &amp; $C102 &amp; "*",#REF!,"*" &amp; Index!$D$12 &amp; "*",#REF!,"*" &amp; Index!$D$24 &amp; "*",#REF!,"*" &amp; Index!$D$16 &amp; "*") + SUMIFS(#REF!,#REF!,"*" &amp; $C102 &amp; "*",#REF!,"*" &amp; Index!$D$18 &amp; "*",#REF!,"*" &amp; Index!$D$24 &amp; "*",#REF!,"*" &amp; Index!$D$16 &amp; "*",#REF!,"*" &amp; Index!$D$20 &amp; "*")</f>
        <v>#REF!</v>
      </c>
      <c r="R102" s="61">
        <v>17071954</v>
      </c>
      <c r="S102" s="136" t="e">
        <f t="shared" si="27"/>
        <v>#REF!</v>
      </c>
      <c r="T102" s="89" t="str">
        <f t="shared" si="21"/>
        <v>-</v>
      </c>
      <c r="U102" s="20" t="e">
        <f>SUMIFS(#REF!,#REF!,"*" &amp; C102 &amp;"*",#REF!,"*" &amp; Index!$D$12 &amp; "*",#REF!,"*" &amp; Index!$D$17 &amp; "*")+SUMIFS(#REF!,#REF!,"*" &amp; C102 &amp;"*",#REF!,"*" &amp; Index!$D$18 &amp; "*",#REF!,"*" &amp; Index!$D$17 &amp; "*",#REF!,"*" &amp; Index!$D$20 &amp; "*")</f>
        <v>#REF!</v>
      </c>
      <c r="V102" s="61">
        <v>-9366892</v>
      </c>
      <c r="W102" s="136" t="e">
        <f t="shared" si="28"/>
        <v>#REF!</v>
      </c>
      <c r="X102" s="89" t="str">
        <f t="shared" si="22"/>
        <v>-</v>
      </c>
      <c r="Y102" s="20" t="e">
        <f>SUMIFS(#REF!,#REF!,"*" &amp; C102 &amp; "*",#REF!,"*" &amp; Index!$D$12 &amp; "*")+ SUMIFS(#REF!,#REF!,"*" &amp; C102 &amp; "*",#REF!,"*" &amp; Index!$D$18 &amp; "*",#REF!,"*" &amp; Index!$D$20 &amp; "*")</f>
        <v>#REF!</v>
      </c>
      <c r="Z102" s="61">
        <v>68363059</v>
      </c>
      <c r="AA102" s="136" t="e">
        <f t="shared" si="29"/>
        <v>#REF!</v>
      </c>
      <c r="AB102" s="89" t="str">
        <f t="shared" si="23"/>
        <v>-</v>
      </c>
    </row>
    <row r="103" spans="1:28" ht="14.45" hidden="1" customHeight="1" x14ac:dyDescent="0.25">
      <c r="A103" s="132">
        <f t="shared" si="16"/>
        <v>8</v>
      </c>
      <c r="B103" s="218"/>
      <c r="C103" s="85" t="s">
        <v>1096</v>
      </c>
      <c r="D103" s="86"/>
      <c r="E103" s="87" t="e">
        <f>SUMIFS(#REF!,#REF!,"*" &amp; C103 &amp; "*",#REF!,"*" &amp; Index!$D$12 &amp; "*",#REF!,"*" &amp; Index!$D$16 &amp; "*")+SUMIFS(#REF!,#REF!,"*" &amp; C103 &amp; "*",#REF!,"*" &amp; Index!$D$18 &amp; "*",#REF!,"*" &amp; Index!$D$20 &amp; "*")</f>
        <v>#REF!</v>
      </c>
      <c r="F103" s="88">
        <v>8199100</v>
      </c>
      <c r="G103" s="136" t="e">
        <f t="shared" si="24"/>
        <v>#REF!</v>
      </c>
      <c r="H103" s="89" t="str">
        <f t="shared" si="17"/>
        <v>-</v>
      </c>
      <c r="I103" s="87" t="e">
        <f t="shared" si="18"/>
        <v>#REF!</v>
      </c>
      <c r="J103" s="88">
        <v>6749915</v>
      </c>
      <c r="K103" s="136" t="e">
        <f t="shared" si="25"/>
        <v>#REF!</v>
      </c>
      <c r="L103" s="89" t="str">
        <f t="shared" si="19"/>
        <v>-</v>
      </c>
      <c r="M103" s="87" t="e">
        <f>SUMIFS(#REF!,#REF!,"*" &amp; $C103 &amp; "*",#REF!,"*" &amp; Index!$D$12 &amp; "*",#REF!,"*" &amp; Index!$D$23 &amp; "*",#REF!,"*" &amp; Index!$D$16 &amp; "*") + SUMIFS(#REF!,#REF!,"*" &amp; $C103 &amp; "*",#REF!,"*" &amp; Index!$D$18 &amp; "*",#REF!,"*" &amp; Index!$D$23 &amp; "*",#REF!,"*" &amp; Index!$D$16 &amp; "*",#REF!,"*" &amp; Index!$D$20 &amp; "*")</f>
        <v>#REF!</v>
      </c>
      <c r="N103" s="88">
        <v>1309050</v>
      </c>
      <c r="O103" s="136" t="e">
        <f t="shared" si="26"/>
        <v>#REF!</v>
      </c>
      <c r="P103" s="89" t="str">
        <f t="shared" si="20"/>
        <v>-</v>
      </c>
      <c r="Q103" s="87" t="e">
        <f>SUMIFS(#REF!,#REF!,"*" &amp; $C103 &amp; "*",#REF!,"*" &amp; Index!$D$12 &amp; "*",#REF!,"*" &amp; Index!$D$24 &amp; "*",#REF!,"*" &amp; Index!$D$16 &amp; "*") + SUMIFS(#REF!,#REF!,"*" &amp; $C103 &amp; "*",#REF!,"*" &amp; Index!$D$18 &amp; "*",#REF!,"*" &amp; Index!$D$24 &amp; "*",#REF!,"*" &amp; Index!$D$16 &amp; "*",#REF!,"*" &amp; Index!$D$20 &amp; "*")</f>
        <v>#REF!</v>
      </c>
      <c r="R103" s="88">
        <v>140135</v>
      </c>
      <c r="S103" s="136" t="e">
        <f t="shared" si="27"/>
        <v>#REF!</v>
      </c>
      <c r="T103" s="89" t="str">
        <f t="shared" si="21"/>
        <v>-</v>
      </c>
      <c r="U103" s="87" t="e">
        <f>SUMIFS(#REF!,#REF!,"*" &amp; C103 &amp;"*",#REF!,"*" &amp; Index!$D$12 &amp; "*",#REF!,"*" &amp; Index!$D$17 &amp; "*")+SUMIFS(#REF!,#REF!,"*" &amp; C103 &amp;"*",#REF!,"*" &amp; Index!$D$18 &amp; "*",#REF!,"*" &amp; Index!$D$17 &amp; "*",#REF!,"*" &amp; Index!$D$20 &amp; "*")</f>
        <v>#REF!</v>
      </c>
      <c r="V103" s="88">
        <v>-243747</v>
      </c>
      <c r="W103" s="136" t="e">
        <f t="shared" si="28"/>
        <v>#REF!</v>
      </c>
      <c r="X103" s="89" t="str">
        <f t="shared" si="22"/>
        <v>-</v>
      </c>
      <c r="Y103" s="87" t="e">
        <f>SUMIFS(#REF!,#REF!,"*" &amp; C103 &amp; "*",#REF!,"*" &amp; Index!$D$12 &amp; "*")+ SUMIFS(#REF!,#REF!,"*" &amp; C103 &amp; "*",#REF!,"*" &amp; Index!$D$18 &amp; "*",#REF!,"*" &amp; Index!$D$20 &amp; "*")</f>
        <v>#REF!</v>
      </c>
      <c r="Z103" s="88">
        <v>7955353</v>
      </c>
      <c r="AA103" s="136" t="e">
        <f t="shared" si="29"/>
        <v>#REF!</v>
      </c>
      <c r="AB103" s="89" t="str">
        <f t="shared" si="23"/>
        <v>-</v>
      </c>
    </row>
    <row r="104" spans="1:28" ht="14.45" hidden="1" customHeight="1" x14ac:dyDescent="0.25">
      <c r="A104" s="132">
        <f t="shared" si="16"/>
        <v>8</v>
      </c>
      <c r="B104" s="218"/>
      <c r="C104" s="13" t="s">
        <v>1097</v>
      </c>
      <c r="D104" s="18"/>
      <c r="E104" s="20" t="e">
        <f>SUMIFS(#REF!,#REF!,"*" &amp; C104 &amp; "*",#REF!,"*" &amp; Index!$D$12 &amp; "*",#REF!,"*" &amp; Index!$D$16 &amp; "*")+SUMIFS(#REF!,#REF!,"*" &amp; C104 &amp; "*",#REF!,"*" &amp; Index!$D$18 &amp; "*",#REF!,"*" &amp; Index!$D$20 &amp; "*")</f>
        <v>#REF!</v>
      </c>
      <c r="F104" s="88">
        <v>12085510</v>
      </c>
      <c r="G104" s="136" t="e">
        <f t="shared" si="24"/>
        <v>#REF!</v>
      </c>
      <c r="H104" s="89" t="str">
        <f t="shared" si="17"/>
        <v>-</v>
      </c>
      <c r="I104" s="20" t="e">
        <f t="shared" si="18"/>
        <v>#REF!</v>
      </c>
      <c r="J104" s="61">
        <v>11647440</v>
      </c>
      <c r="K104" s="136" t="e">
        <f t="shared" si="25"/>
        <v>#REF!</v>
      </c>
      <c r="L104" s="89" t="str">
        <f t="shared" si="19"/>
        <v>-</v>
      </c>
      <c r="M104" s="20" t="e">
        <f>SUMIFS(#REF!,#REF!,"*" &amp; $C104 &amp; "*",#REF!,"*" &amp; Index!$D$12 &amp; "*",#REF!,"*" &amp; Index!$D$23 &amp; "*",#REF!,"*" &amp; Index!$D$16 &amp; "*") + SUMIFS(#REF!,#REF!,"*" &amp; $C104 &amp; "*",#REF!,"*" &amp; Index!$D$18 &amp; "*",#REF!,"*" &amp; Index!$D$23 &amp; "*",#REF!,"*" &amp; Index!$D$16 &amp; "*",#REF!,"*" &amp; Index!$D$20 &amp; "*")</f>
        <v>#REF!</v>
      </c>
      <c r="N104" s="88">
        <v>437938</v>
      </c>
      <c r="O104" s="136" t="e">
        <f t="shared" si="26"/>
        <v>#REF!</v>
      </c>
      <c r="P104" s="89" t="str">
        <f t="shared" si="20"/>
        <v>-</v>
      </c>
      <c r="Q104" s="20" t="e">
        <f>SUMIFS(#REF!,#REF!,"*" &amp; $C104 &amp; "*",#REF!,"*" &amp; Index!$D$12 &amp; "*",#REF!,"*" &amp; Index!$D$24 &amp; "*",#REF!,"*" &amp; Index!$D$16 &amp; "*") + SUMIFS(#REF!,#REF!,"*" &amp; $C104 &amp; "*",#REF!,"*" &amp; Index!$D$18 &amp; "*",#REF!,"*" &amp; Index!$D$24 &amp; "*",#REF!,"*" &amp; Index!$D$16 &amp; "*",#REF!,"*" &amp; Index!$D$20 &amp; "*")</f>
        <v>#REF!</v>
      </c>
      <c r="R104" s="88">
        <v>132</v>
      </c>
      <c r="S104" s="136" t="e">
        <f t="shared" si="27"/>
        <v>#REF!</v>
      </c>
      <c r="T104" s="89" t="str">
        <f t="shared" si="21"/>
        <v>-</v>
      </c>
      <c r="U104" s="20" t="e">
        <f>SUMIFS(#REF!,#REF!,"*" &amp; C104 &amp;"*",#REF!,"*" &amp; Index!$D$12 &amp; "*",#REF!,"*" &amp; Index!$D$17 &amp; "*")+SUMIFS(#REF!,#REF!,"*" &amp; C104 &amp;"*",#REF!,"*" &amp; Index!$D$18 &amp; "*",#REF!,"*" &amp; Index!$D$17 &amp; "*",#REF!,"*" &amp; Index!$D$20 &amp; "*")</f>
        <v>#REF!</v>
      </c>
      <c r="V104" s="88">
        <v>-18547</v>
      </c>
      <c r="W104" s="136" t="e">
        <f t="shared" si="28"/>
        <v>#REF!</v>
      </c>
      <c r="X104" s="89" t="str">
        <f t="shared" si="22"/>
        <v>-</v>
      </c>
      <c r="Y104" s="20" t="e">
        <f>SUMIFS(#REF!,#REF!,"*" &amp; C104 &amp; "*",#REF!,"*" &amp; Index!$D$12 &amp; "*")+ SUMIFS(#REF!,#REF!,"*" &amp; C104 &amp; "*",#REF!,"*" &amp; Index!$D$18 &amp; "*",#REF!,"*" &amp; Index!$D$20 &amp; "*")</f>
        <v>#REF!</v>
      </c>
      <c r="Z104" s="88">
        <v>12066963</v>
      </c>
      <c r="AA104" s="136" t="e">
        <f t="shared" si="29"/>
        <v>#REF!</v>
      </c>
      <c r="AB104" s="89" t="str">
        <f t="shared" si="23"/>
        <v>-</v>
      </c>
    </row>
    <row r="105" spans="1:28" ht="14.45" hidden="1" customHeight="1" x14ac:dyDescent="0.25">
      <c r="A105" s="132">
        <f t="shared" si="16"/>
        <v>8</v>
      </c>
      <c r="B105" s="218"/>
      <c r="C105" s="13" t="s">
        <v>1098</v>
      </c>
      <c r="D105" s="18"/>
      <c r="E105" s="20" t="e">
        <f>SUMIFS(#REF!,#REF!,"*" &amp; C105 &amp; "*",#REF!,"*" &amp; Index!$D$12 &amp; "*",#REF!,"*" &amp; Index!$D$16 &amp; "*")+SUMIFS(#REF!,#REF!,"*" &amp; C105 &amp; "*",#REF!,"*" &amp; Index!$D$18 &amp; "*",#REF!,"*" &amp; Index!$D$20 &amp; "*")</f>
        <v>#REF!</v>
      </c>
      <c r="F105" s="88">
        <v>11534452</v>
      </c>
      <c r="G105" s="136" t="e">
        <f t="shared" si="24"/>
        <v>#REF!</v>
      </c>
      <c r="H105" s="89" t="str">
        <f t="shared" si="17"/>
        <v>-</v>
      </c>
      <c r="I105" s="20" t="e">
        <f t="shared" si="18"/>
        <v>#REF!</v>
      </c>
      <c r="J105" s="61">
        <v>387028</v>
      </c>
      <c r="K105" s="136" t="e">
        <f t="shared" si="25"/>
        <v>#REF!</v>
      </c>
      <c r="L105" s="89" t="str">
        <f t="shared" si="19"/>
        <v>-</v>
      </c>
      <c r="M105" s="20" t="e">
        <f>SUMIFS(#REF!,#REF!,"*" &amp; $C105 &amp; "*",#REF!,"*" &amp; Index!$D$12 &amp; "*",#REF!,"*" &amp; Index!$D$23 &amp; "*",#REF!,"*" &amp; Index!$D$16 &amp; "*") + SUMIFS(#REF!,#REF!,"*" &amp; $C105 &amp; "*",#REF!,"*" &amp; Index!$D$18 &amp; "*",#REF!,"*" &amp; Index!$D$23 &amp; "*",#REF!,"*" &amp; Index!$D$16 &amp; "*",#REF!,"*" &amp; Index!$D$20 &amp; "*")</f>
        <v>#REF!</v>
      </c>
      <c r="N105" s="88">
        <v>449850</v>
      </c>
      <c r="O105" s="136" t="e">
        <f t="shared" si="26"/>
        <v>#REF!</v>
      </c>
      <c r="P105" s="89" t="str">
        <f t="shared" si="20"/>
        <v>-</v>
      </c>
      <c r="Q105" s="20" t="e">
        <f>SUMIFS(#REF!,#REF!,"*" &amp; $C105 &amp; "*",#REF!,"*" &amp; Index!$D$12 &amp; "*",#REF!,"*" &amp; Index!$D$24 &amp; "*",#REF!,"*" &amp; Index!$D$16 &amp; "*") + SUMIFS(#REF!,#REF!,"*" &amp; $C105 &amp; "*",#REF!,"*" &amp; Index!$D$18 &amp; "*",#REF!,"*" &amp; Index!$D$24 &amp; "*",#REF!,"*" &amp; Index!$D$16 &amp; "*",#REF!,"*" &amp; Index!$D$20 &amp; "*")</f>
        <v>#REF!</v>
      </c>
      <c r="R105" s="88">
        <v>10697574</v>
      </c>
      <c r="S105" s="136" t="e">
        <f t="shared" si="27"/>
        <v>#REF!</v>
      </c>
      <c r="T105" s="89" t="str">
        <f t="shared" si="21"/>
        <v>-</v>
      </c>
      <c r="U105" s="20" t="e">
        <f>SUMIFS(#REF!,#REF!,"*" &amp; C105 &amp;"*",#REF!,"*" &amp; Index!$D$12 &amp; "*",#REF!,"*" &amp; Index!$D$17 &amp; "*")+SUMIFS(#REF!,#REF!,"*" &amp; C105 &amp;"*",#REF!,"*" &amp; Index!$D$18 &amp; "*",#REF!,"*" &amp; Index!$D$17 &amp; "*",#REF!,"*" &amp; Index!$D$20 &amp; "*")</f>
        <v>#REF!</v>
      </c>
      <c r="V105" s="88">
        <v>-5634407</v>
      </c>
      <c r="W105" s="136" t="e">
        <f t="shared" si="28"/>
        <v>#REF!</v>
      </c>
      <c r="X105" s="89" t="str">
        <f t="shared" si="22"/>
        <v>-</v>
      </c>
      <c r="Y105" s="20" t="e">
        <f>SUMIFS(#REF!,#REF!,"*" &amp; C105 &amp; "*",#REF!,"*" &amp; Index!$D$12 &amp; "*")+ SUMIFS(#REF!,#REF!,"*" &amp; C105 &amp; "*",#REF!,"*" &amp; Index!$D$18 &amp; "*",#REF!,"*" &amp; Index!$D$20 &amp; "*")</f>
        <v>#REF!</v>
      </c>
      <c r="Z105" s="88">
        <v>5900045</v>
      </c>
      <c r="AA105" s="136" t="e">
        <f t="shared" si="29"/>
        <v>#REF!</v>
      </c>
      <c r="AB105" s="89" t="str">
        <f t="shared" si="23"/>
        <v>-</v>
      </c>
    </row>
    <row r="106" spans="1:28" ht="14.45" hidden="1" customHeight="1" x14ac:dyDescent="0.25">
      <c r="A106" s="132">
        <f t="shared" si="16"/>
        <v>8</v>
      </c>
      <c r="B106" s="218"/>
      <c r="C106" s="79" t="s">
        <v>1099</v>
      </c>
      <c r="D106" s="80"/>
      <c r="E106" s="81" t="e">
        <f>SUMIFS(#REF!,#REF!,"*" &amp; C106 &amp; "*",#REF!,"*" &amp; Index!$D$12 &amp; "*",#REF!,"*" &amp; Index!$D$16 &amp; "*")+SUMIFS(#REF!,#REF!,"*" &amp; C106 &amp; "*",#REF!,"*" &amp; Index!$D$18 &amp; "*",#REF!,"*" &amp; Index!$D$20 &amp; "*")</f>
        <v>#REF!</v>
      </c>
      <c r="F106" s="88">
        <v>45910889</v>
      </c>
      <c r="G106" s="136" t="e">
        <f t="shared" si="24"/>
        <v>#REF!</v>
      </c>
      <c r="H106" s="89" t="str">
        <f t="shared" si="17"/>
        <v>-</v>
      </c>
      <c r="I106" s="81" t="e">
        <f t="shared" si="18"/>
        <v>#REF!</v>
      </c>
      <c r="J106" s="82">
        <v>33944859</v>
      </c>
      <c r="K106" s="136" t="e">
        <f t="shared" si="25"/>
        <v>#REF!</v>
      </c>
      <c r="L106" s="89" t="str">
        <f t="shared" si="19"/>
        <v>-</v>
      </c>
      <c r="M106" s="81" t="e">
        <f>SUMIFS(#REF!,#REF!,"*" &amp; $C106 &amp; "*",#REF!,"*" &amp; Index!$D$12 &amp; "*",#REF!,"*" &amp; Index!$D$23 &amp; "*",#REF!,"*" &amp; Index!$D$16 &amp; "*") + SUMIFS(#REF!,#REF!,"*" &amp; $C106 &amp; "*",#REF!,"*" &amp; Index!$D$18 &amp; "*",#REF!,"*" &amp; Index!$D$23 &amp; "*",#REF!,"*" &amp; Index!$D$16 &amp; "*",#REF!,"*" &amp; Index!$D$20 &amp; "*")</f>
        <v>#REF!</v>
      </c>
      <c r="N106" s="88">
        <v>5731917</v>
      </c>
      <c r="O106" s="136" t="e">
        <f t="shared" si="26"/>
        <v>#REF!</v>
      </c>
      <c r="P106" s="89" t="str">
        <f t="shared" si="20"/>
        <v>-</v>
      </c>
      <c r="Q106" s="81" t="e">
        <f>SUMIFS(#REF!,#REF!,"*" &amp; $C106 &amp; "*",#REF!,"*" &amp; Index!$D$12 &amp; "*",#REF!,"*" &amp; Index!$D$24 &amp; "*",#REF!,"*" &amp; Index!$D$16 &amp; "*") + SUMIFS(#REF!,#REF!,"*" &amp; $C106 &amp; "*",#REF!,"*" &amp; Index!$D$18 &amp; "*",#REF!,"*" &amp; Index!$D$24 &amp; "*",#REF!,"*" &amp; Index!$D$16 &amp; "*",#REF!,"*" &amp; Index!$D$20 &amp; "*")</f>
        <v>#REF!</v>
      </c>
      <c r="R106" s="88">
        <v>6234113</v>
      </c>
      <c r="S106" s="136" t="e">
        <f t="shared" si="27"/>
        <v>#REF!</v>
      </c>
      <c r="T106" s="89" t="str">
        <f t="shared" si="21"/>
        <v>-</v>
      </c>
      <c r="U106" s="81" t="e">
        <f>SUMIFS(#REF!,#REF!,"*" &amp; C106 &amp;"*",#REF!,"*" &amp; Index!$D$12 &amp; "*",#REF!,"*" &amp; Index!$D$17 &amp; "*")+SUMIFS(#REF!,#REF!,"*" &amp; C106 &amp;"*",#REF!,"*" &amp; Index!$D$18 &amp; "*",#REF!,"*" &amp; Index!$D$17 &amp; "*",#REF!,"*" &amp; Index!$D$20 &amp; "*")</f>
        <v>#REF!</v>
      </c>
      <c r="V106" s="88">
        <v>-3470191</v>
      </c>
      <c r="W106" s="136" t="e">
        <f t="shared" si="28"/>
        <v>#REF!</v>
      </c>
      <c r="X106" s="89" t="str">
        <f t="shared" si="22"/>
        <v>-</v>
      </c>
      <c r="Y106" s="81" t="e">
        <f>SUMIFS(#REF!,#REF!,"*" &amp; C106 &amp; "*",#REF!,"*" &amp; Index!$D$12 &amp; "*")+ SUMIFS(#REF!,#REF!,"*" &amp; C106 &amp; "*",#REF!,"*" &amp; Index!$D$18 &amp; "*",#REF!,"*" &amp; Index!$D$20 &amp; "*")</f>
        <v>#REF!</v>
      </c>
      <c r="Z106" s="88">
        <v>42440698</v>
      </c>
      <c r="AA106" s="136" t="e">
        <f t="shared" si="29"/>
        <v>#REF!</v>
      </c>
      <c r="AB106" s="89" t="str">
        <f t="shared" si="23"/>
        <v>-</v>
      </c>
    </row>
    <row r="107" spans="1:28" ht="15" x14ac:dyDescent="0.25">
      <c r="A107" s="132">
        <f t="shared" si="16"/>
        <v>6</v>
      </c>
      <c r="B107" s="218"/>
      <c r="C107" s="13" t="s">
        <v>1100</v>
      </c>
      <c r="D107" s="18" t="s">
        <v>1101</v>
      </c>
      <c r="E107" s="20" t="e">
        <f>SUMIFS(#REF!,#REF!,"*" &amp; C107 &amp; "*",#REF!,"*" &amp; Index!$D$12 &amp; "*",#REF!,"*" &amp; Index!$D$16 &amp; "*")+SUMIFS(#REF!,#REF!,"*" &amp; C107 &amp; "*",#REF!,"*" &amp; Index!$D$18 &amp; "*",#REF!,"*" &amp; Index!$D$20 &amp; "*",#REF!,"*" &amp; Index!$D$16 &amp; "*")</f>
        <v>#REF!</v>
      </c>
      <c r="F107" s="61">
        <v>37209590</v>
      </c>
      <c r="G107" s="136" t="e">
        <f t="shared" si="24"/>
        <v>#REF!</v>
      </c>
      <c r="H107" s="133" t="str">
        <f t="shared" si="17"/>
        <v>-</v>
      </c>
      <c r="I107" s="20" t="e">
        <f t="shared" si="18"/>
        <v>#REF!</v>
      </c>
      <c r="J107" s="61">
        <v>20927418</v>
      </c>
      <c r="K107" s="136" t="e">
        <f t="shared" si="25"/>
        <v>#REF!</v>
      </c>
      <c r="L107" s="89" t="str">
        <f t="shared" si="19"/>
        <v>-</v>
      </c>
      <c r="M107" s="20" t="e">
        <f>SUMIFS(#REF!,#REF!,"*" &amp; $C107 &amp; "*",#REF!,"*" &amp; Index!$D$12 &amp; "*",#REF!,"*" &amp; Index!$D$23 &amp; "*",#REF!,"*" &amp; Index!$D$16 &amp; "*") + SUMIFS(#REF!,#REF!,"*" &amp; $C107 &amp; "*",#REF!,"*" &amp; Index!$D$18 &amp; "*",#REF!,"*" &amp; Index!$D$23 &amp; "*",#REF!,"*" &amp; Index!$D$16 &amp; "*",#REF!,"*" &amp; Index!$D$20 &amp; "*")</f>
        <v>#REF!</v>
      </c>
      <c r="N107" s="61">
        <v>7306879</v>
      </c>
      <c r="O107" s="136" t="e">
        <f t="shared" si="26"/>
        <v>#REF!</v>
      </c>
      <c r="P107" s="89" t="str">
        <f t="shared" si="20"/>
        <v>-</v>
      </c>
      <c r="Q107" s="20" t="e">
        <f>SUMIFS(#REF!,#REF!,"*" &amp; $C107 &amp; "*",#REF!,"*" &amp; Index!$D$12 &amp; "*",#REF!,"*" &amp; Index!$D$24 &amp; "*",#REF!,"*" &amp; Index!$D$16 &amp; "*") + SUMIFS(#REF!,#REF!,"*" &amp; $C107 &amp; "*",#REF!,"*" &amp; Index!$D$18 &amp; "*",#REF!,"*" &amp; Index!$D$24 &amp; "*",#REF!,"*" &amp; Index!$D$16 &amp; "*",#REF!,"*" &amp; Index!$D$20 &amp; "*")</f>
        <v>#REF!</v>
      </c>
      <c r="R107" s="61">
        <v>8975293</v>
      </c>
      <c r="S107" s="136" t="e">
        <f t="shared" si="27"/>
        <v>#REF!</v>
      </c>
      <c r="T107" s="89" t="str">
        <f t="shared" si="21"/>
        <v>-</v>
      </c>
      <c r="U107" s="20" t="e">
        <f>SUMIFS(#REF!,#REF!,"*" &amp; C107 &amp;"*",#REF!,"*" &amp; Index!$D$12 &amp; "*",#REF!,"*" &amp; Index!$D$17 &amp; "*")+SUMIFS(#REF!,#REF!,"*" &amp; C107 &amp;"*",#REF!,"*" &amp; Index!$D$18 &amp; "*",#REF!,"*" &amp; Index!$D$17 &amp; "*",#REF!,"*" &amp; Index!$D$20 &amp; "*")</f>
        <v>#REF!</v>
      </c>
      <c r="V107" s="61">
        <v>-9918437</v>
      </c>
      <c r="W107" s="136" t="e">
        <f t="shared" si="28"/>
        <v>#REF!</v>
      </c>
      <c r="X107" s="89" t="str">
        <f t="shared" si="22"/>
        <v>-</v>
      </c>
      <c r="Y107" s="20" t="e">
        <f>SUMIFS(#REF!,#REF!,"*" &amp; C107 &amp; "*",#REF!,"*" &amp; Index!$D$12 &amp; "*")+ SUMIFS(#REF!,#REF!,"*" &amp; C107 &amp; "*",#REF!,"*" &amp; Index!$D$18 &amp; "*",#REF!,"*" &amp; Index!$D$20 &amp; "*")</f>
        <v>#REF!</v>
      </c>
      <c r="Z107" s="61">
        <v>27291153</v>
      </c>
      <c r="AA107" s="136" t="e">
        <f t="shared" si="29"/>
        <v>#REF!</v>
      </c>
      <c r="AB107" s="89" t="str">
        <f t="shared" si="23"/>
        <v>-</v>
      </c>
    </row>
    <row r="108" spans="1:28" ht="14.45" hidden="1" customHeight="1" x14ac:dyDescent="0.25">
      <c r="A108" s="132">
        <f t="shared" si="16"/>
        <v>8</v>
      </c>
      <c r="B108" s="218"/>
      <c r="C108" s="85" t="s">
        <v>1102</v>
      </c>
      <c r="D108" s="86"/>
      <c r="E108" s="87" t="e">
        <f>SUMIFS(#REF!,#REF!,"*" &amp; C108 &amp; "*",#REF!,"*" &amp; Index!$D$12 &amp; "*",#REF!,"*" &amp; Index!$D$16 &amp; "*")+SUMIFS(#REF!,#REF!,"*" &amp; C108 &amp; "*",#REF!,"*" &amp; Index!$D$18 &amp; "*",#REF!,"*" &amp; Index!$D$20 &amp; "*")</f>
        <v>#REF!</v>
      </c>
      <c r="F108" s="88">
        <v>21218215</v>
      </c>
      <c r="G108" s="136" t="e">
        <f t="shared" si="24"/>
        <v>#REF!</v>
      </c>
      <c r="H108" s="89" t="str">
        <f t="shared" si="17"/>
        <v>-</v>
      </c>
      <c r="I108" s="87" t="e">
        <f t="shared" si="18"/>
        <v>#REF!</v>
      </c>
      <c r="J108" s="88">
        <v>11261993</v>
      </c>
      <c r="K108" s="136" t="e">
        <f t="shared" si="25"/>
        <v>#REF!</v>
      </c>
      <c r="L108" s="89" t="str">
        <f t="shared" si="19"/>
        <v>-</v>
      </c>
      <c r="M108" s="87" t="e">
        <f>SUMIFS(#REF!,#REF!,"*" &amp; $C108 &amp; "*",#REF!,"*" &amp; Index!$D$12 &amp; "*",#REF!,"*" &amp; Index!$D$23 &amp; "*",#REF!,"*" &amp; Index!$D$16 &amp; "*") + SUMIFS(#REF!,#REF!,"*" &amp; $C108 &amp; "*",#REF!,"*" &amp; Index!$D$18 &amp; "*",#REF!,"*" &amp; Index!$D$23 &amp; "*",#REF!,"*" &amp; Index!$D$16 &amp; "*",#REF!,"*" &amp; Index!$D$20 &amp; "*")</f>
        <v>#REF!</v>
      </c>
      <c r="N108" s="88">
        <v>2695287</v>
      </c>
      <c r="O108" s="136" t="e">
        <f t="shared" si="26"/>
        <v>#REF!</v>
      </c>
      <c r="P108" s="89" t="str">
        <f t="shared" si="20"/>
        <v>-</v>
      </c>
      <c r="Q108" s="87" t="e">
        <f>SUMIFS(#REF!,#REF!,"*" &amp; $C108 &amp; "*",#REF!,"*" &amp; Index!$D$12 &amp; "*",#REF!,"*" &amp; Index!$D$24 &amp; "*",#REF!,"*" &amp; Index!$D$16 &amp; "*") + SUMIFS(#REF!,#REF!,"*" &amp; $C108 &amp; "*",#REF!,"*" &amp; Index!$D$18 &amp; "*",#REF!,"*" &amp; Index!$D$24 &amp; "*",#REF!,"*" &amp; Index!$D$16 &amp; "*",#REF!,"*" &amp; Index!$D$20 &amp; "*")</f>
        <v>#REF!</v>
      </c>
      <c r="R108" s="88">
        <v>7260935</v>
      </c>
      <c r="S108" s="136" t="e">
        <f t="shared" si="27"/>
        <v>#REF!</v>
      </c>
      <c r="T108" s="89" t="str">
        <f t="shared" si="21"/>
        <v>-</v>
      </c>
      <c r="U108" s="87" t="e">
        <f>SUMIFS(#REF!,#REF!,"*" &amp; C108 &amp;"*",#REF!,"*" &amp; Index!$D$12 &amp; "*",#REF!,"*" &amp; Index!$D$17 &amp; "*")+SUMIFS(#REF!,#REF!,"*" &amp; C108 &amp;"*",#REF!,"*" &amp; Index!$D$18 &amp; "*",#REF!,"*" &amp; Index!$D$17 &amp; "*",#REF!,"*" &amp; Index!$D$20 &amp; "*")</f>
        <v>#REF!</v>
      </c>
      <c r="V108" s="88">
        <v>-8367969</v>
      </c>
      <c r="W108" s="136" t="e">
        <f t="shared" si="28"/>
        <v>#REF!</v>
      </c>
      <c r="X108" s="89" t="str">
        <f t="shared" si="22"/>
        <v>-</v>
      </c>
      <c r="Y108" s="87" t="e">
        <f>SUMIFS(#REF!,#REF!,"*" &amp; C108 &amp; "*",#REF!,"*" &amp; Index!$D$12 &amp; "*")+ SUMIFS(#REF!,#REF!,"*" &amp; C108 &amp; "*",#REF!,"*" &amp; Index!$D$18 &amp; "*",#REF!,"*" &amp; Index!$D$20 &amp; "*")</f>
        <v>#REF!</v>
      </c>
      <c r="Z108" s="88">
        <v>12850246</v>
      </c>
      <c r="AA108" s="136" t="e">
        <f t="shared" si="29"/>
        <v>#REF!</v>
      </c>
      <c r="AB108" s="89" t="str">
        <f t="shared" si="23"/>
        <v>-</v>
      </c>
    </row>
    <row r="109" spans="1:28" ht="14.45" hidden="1" customHeight="1" x14ac:dyDescent="0.25">
      <c r="A109" s="132">
        <f t="shared" si="16"/>
        <v>8</v>
      </c>
      <c r="B109" s="218"/>
      <c r="C109" s="13" t="s">
        <v>1103</v>
      </c>
      <c r="D109" s="18"/>
      <c r="E109" s="20" t="e">
        <f>SUMIFS(#REF!,#REF!,"*" &amp; C109 &amp; "*",#REF!,"*" &amp; Index!$D$12 &amp; "*",#REF!,"*" &amp; Index!$D$16 &amp; "*")+SUMIFS(#REF!,#REF!,"*" &amp; C109 &amp; "*",#REF!,"*" &amp; Index!$D$18 &amp; "*",#REF!,"*" &amp; Index!$D$20 &amp; "*")</f>
        <v>#REF!</v>
      </c>
      <c r="F109" s="88">
        <v>4006363</v>
      </c>
      <c r="G109" s="136" t="e">
        <f t="shared" si="24"/>
        <v>#REF!</v>
      </c>
      <c r="H109" s="89" t="str">
        <f t="shared" ref="H109:H116" si="30">IFERROR(IF(((E109/F109)-1)=0,"-",((E109/F109)-1)),"-")</f>
        <v>-</v>
      </c>
      <c r="I109" s="20" t="e">
        <f t="shared" ref="I109:I116" si="31">+E109-M109-Q109</f>
        <v>#REF!</v>
      </c>
      <c r="J109" s="61">
        <v>2979819</v>
      </c>
      <c r="K109" s="136" t="e">
        <f t="shared" si="25"/>
        <v>#REF!</v>
      </c>
      <c r="L109" s="89" t="str">
        <f t="shared" si="19"/>
        <v>-</v>
      </c>
      <c r="M109" s="20" t="e">
        <f>SUMIFS(#REF!,#REF!,"*" &amp; $C109 &amp; "*",#REF!,"*" &amp; Index!$D$12 &amp; "*",#REF!,"*" &amp; Index!$D$23 &amp; "*",#REF!,"*" &amp; Index!$D$16 &amp; "*") + SUMIFS(#REF!,#REF!,"*" &amp; $C109 &amp; "*",#REF!,"*" &amp; Index!$D$18 &amp; "*",#REF!,"*" &amp; Index!$D$23 &amp; "*",#REF!,"*" &amp; Index!$D$16 &amp; "*",#REF!,"*" &amp; Index!$D$20 &amp; "*")</f>
        <v>#REF!</v>
      </c>
      <c r="N109" s="88">
        <v>794673</v>
      </c>
      <c r="O109" s="136" t="e">
        <f t="shared" si="26"/>
        <v>#REF!</v>
      </c>
      <c r="P109" s="89" t="str">
        <f t="shared" si="20"/>
        <v>-</v>
      </c>
      <c r="Q109" s="20" t="e">
        <f>SUMIFS(#REF!,#REF!,"*" &amp; $C109 &amp; "*",#REF!,"*" &amp; Index!$D$12 &amp; "*",#REF!,"*" &amp; Index!$D$24 &amp; "*",#REF!,"*" &amp; Index!$D$16 &amp; "*") + SUMIFS(#REF!,#REF!,"*" &amp; $C109 &amp; "*",#REF!,"*" &amp; Index!$D$18 &amp; "*",#REF!,"*" &amp; Index!$D$24 &amp; "*",#REF!,"*" &amp; Index!$D$16 &amp; "*",#REF!,"*" &amp; Index!$D$20 &amp; "*")</f>
        <v>#REF!</v>
      </c>
      <c r="R109" s="88">
        <v>231871</v>
      </c>
      <c r="S109" s="136" t="e">
        <f t="shared" si="27"/>
        <v>#REF!</v>
      </c>
      <c r="T109" s="89" t="str">
        <f t="shared" si="21"/>
        <v>-</v>
      </c>
      <c r="U109" s="20" t="e">
        <f>SUMIFS(#REF!,#REF!,"*" &amp; C109 &amp;"*",#REF!,"*" &amp; Index!$D$12 &amp; "*",#REF!,"*" &amp; Index!$D$17 &amp; "*")+SUMIFS(#REF!,#REF!,"*" &amp; C109 &amp;"*",#REF!,"*" &amp; Index!$D$18 &amp; "*",#REF!,"*" &amp; Index!$D$17 &amp; "*",#REF!,"*" &amp; Index!$D$20 &amp; "*")</f>
        <v>#REF!</v>
      </c>
      <c r="V109" s="88">
        <v>-226037</v>
      </c>
      <c r="W109" s="136" t="e">
        <f t="shared" si="28"/>
        <v>#REF!</v>
      </c>
      <c r="X109" s="89" t="str">
        <f t="shared" si="22"/>
        <v>-</v>
      </c>
      <c r="Y109" s="20" t="e">
        <f>SUMIFS(#REF!,#REF!,"*" &amp; C109 &amp; "*",#REF!,"*" &amp; Index!$D$12 &amp; "*")+ SUMIFS(#REF!,#REF!,"*" &amp; C109 &amp; "*",#REF!,"*" &amp; Index!$D$18 &amp; "*",#REF!,"*" &amp; Index!$D$20 &amp; "*")</f>
        <v>#REF!</v>
      </c>
      <c r="Z109" s="88">
        <v>3780326</v>
      </c>
      <c r="AA109" s="136" t="e">
        <f t="shared" si="29"/>
        <v>#REF!</v>
      </c>
      <c r="AB109" s="89" t="str">
        <f t="shared" si="23"/>
        <v>-</v>
      </c>
    </row>
    <row r="110" spans="1:28" ht="14.45" hidden="1" customHeight="1" x14ac:dyDescent="0.25">
      <c r="A110" s="132">
        <f t="shared" si="16"/>
        <v>8</v>
      </c>
      <c r="B110" s="218"/>
      <c r="C110" s="79" t="s">
        <v>1104</v>
      </c>
      <c r="D110" s="80"/>
      <c r="E110" s="81" t="e">
        <f>SUMIFS(#REF!,#REF!,"*" &amp; C110 &amp; "*",#REF!,"*" &amp; Index!$D$12 &amp; "*",#REF!,"*" &amp; Index!$D$16 &amp; "*")+SUMIFS(#REF!,#REF!,"*" &amp; C110 &amp; "*",#REF!,"*" &amp; Index!$D$18 &amp; "*",#REF!,"*" &amp; Index!$D$20 &amp; "*")</f>
        <v>#REF!</v>
      </c>
      <c r="F110" s="88">
        <v>11985012</v>
      </c>
      <c r="G110" s="136" t="e">
        <f t="shared" si="24"/>
        <v>#REF!</v>
      </c>
      <c r="H110" s="89" t="str">
        <f t="shared" si="30"/>
        <v>-</v>
      </c>
      <c r="I110" s="81" t="e">
        <f t="shared" si="31"/>
        <v>#REF!</v>
      </c>
      <c r="J110" s="82">
        <v>6685606</v>
      </c>
      <c r="K110" s="136" t="e">
        <f t="shared" si="25"/>
        <v>#REF!</v>
      </c>
      <c r="L110" s="89" t="str">
        <f t="shared" si="19"/>
        <v>-</v>
      </c>
      <c r="M110" s="81" t="e">
        <f>SUMIFS(#REF!,#REF!,"*" &amp; $C110 &amp; "*",#REF!,"*" &amp; Index!$D$12 &amp; "*",#REF!,"*" &amp; Index!$D$23 &amp; "*",#REF!,"*" &amp; Index!$D$16 &amp; "*") + SUMIFS(#REF!,#REF!,"*" &amp; $C110 &amp; "*",#REF!,"*" &amp; Index!$D$18 &amp; "*",#REF!,"*" &amp; Index!$D$23 &amp; "*",#REF!,"*" &amp; Index!$D$16 &amp; "*",#REF!,"*" &amp; Index!$D$20 &amp; "*")</f>
        <v>#REF!</v>
      </c>
      <c r="N110" s="88">
        <v>3816919</v>
      </c>
      <c r="O110" s="136" t="e">
        <f t="shared" si="26"/>
        <v>#REF!</v>
      </c>
      <c r="P110" s="89" t="str">
        <f t="shared" si="20"/>
        <v>-</v>
      </c>
      <c r="Q110" s="81" t="e">
        <f>SUMIFS(#REF!,#REF!,"*" &amp; $C110 &amp; "*",#REF!,"*" &amp; Index!$D$12 &amp; "*",#REF!,"*" &amp; Index!$D$24 &amp; "*",#REF!,"*" &amp; Index!$D$16 &amp; "*") + SUMIFS(#REF!,#REF!,"*" &amp; $C110 &amp; "*",#REF!,"*" &amp; Index!$D$18 &amp; "*",#REF!,"*" &amp; Index!$D$24 &amp; "*",#REF!,"*" &amp; Index!$D$16 &amp; "*",#REF!,"*" &amp; Index!$D$20 &amp; "*")</f>
        <v>#REF!</v>
      </c>
      <c r="R110" s="88">
        <v>1482487</v>
      </c>
      <c r="S110" s="136" t="e">
        <f t="shared" si="27"/>
        <v>#REF!</v>
      </c>
      <c r="T110" s="89" t="str">
        <f t="shared" si="21"/>
        <v>-</v>
      </c>
      <c r="U110" s="81" t="e">
        <f>SUMIFS(#REF!,#REF!,"*" &amp; C110 &amp;"*",#REF!,"*" &amp; Index!$D$12 &amp; "*",#REF!,"*" &amp; Index!$D$17 &amp; "*")+SUMIFS(#REF!,#REF!,"*" &amp; C110 &amp;"*",#REF!,"*" &amp; Index!$D$18 &amp; "*",#REF!,"*" &amp; Index!$D$17 &amp; "*",#REF!,"*" &amp; Index!$D$20 &amp; "*")</f>
        <v>#REF!</v>
      </c>
      <c r="V110" s="88">
        <v>-1324431</v>
      </c>
      <c r="W110" s="136" t="e">
        <f t="shared" si="28"/>
        <v>#REF!</v>
      </c>
      <c r="X110" s="89" t="str">
        <f t="shared" si="22"/>
        <v>-</v>
      </c>
      <c r="Y110" s="81" t="e">
        <f>SUMIFS(#REF!,#REF!,"*" &amp; C110 &amp; "*",#REF!,"*" &amp; Index!$D$12 &amp; "*")+ SUMIFS(#REF!,#REF!,"*" &amp; C110 &amp; "*",#REF!,"*" &amp; Index!$D$18 &amp; "*",#REF!,"*" &amp; Index!$D$20 &amp; "*")</f>
        <v>#REF!</v>
      </c>
      <c r="Z110" s="88">
        <v>10660581</v>
      </c>
      <c r="AA110" s="136" t="e">
        <f t="shared" si="29"/>
        <v>#REF!</v>
      </c>
      <c r="AB110" s="89" t="str">
        <f t="shared" si="23"/>
        <v>-</v>
      </c>
    </row>
    <row r="111" spans="1:28" ht="15" x14ac:dyDescent="0.25">
      <c r="A111" s="132">
        <f t="shared" si="16"/>
        <v>6</v>
      </c>
      <c r="B111" s="218"/>
      <c r="C111" s="13" t="s">
        <v>1105</v>
      </c>
      <c r="D111" s="18" t="s">
        <v>1106</v>
      </c>
      <c r="E111" s="20" t="e">
        <f>SUMIFS(#REF!,#REF!,"*" &amp; C111 &amp; "*",#REF!,"*" &amp; Index!$D$12 &amp; "*",#REF!,"*" &amp; Index!$D$16 &amp; "*")+SUMIFS(#REF!,#REF!,"*" &amp; C111 &amp; "*",#REF!,"*" &amp; Index!$D$18 &amp; "*",#REF!,"*" &amp; Index!$D$20 &amp; "*",#REF!,"*" &amp; Index!$D$16 &amp; "*")</f>
        <v>#REF!</v>
      </c>
      <c r="F111" s="61">
        <v>125782</v>
      </c>
      <c r="G111" s="136" t="e">
        <f t="shared" si="24"/>
        <v>#REF!</v>
      </c>
      <c r="H111" s="133" t="str">
        <f t="shared" si="30"/>
        <v>-</v>
      </c>
      <c r="I111" s="20" t="e">
        <f t="shared" si="31"/>
        <v>#REF!</v>
      </c>
      <c r="J111" s="61">
        <v>125524</v>
      </c>
      <c r="K111" s="136" t="e">
        <f t="shared" si="25"/>
        <v>#REF!</v>
      </c>
      <c r="L111" s="89" t="str">
        <f t="shared" si="19"/>
        <v>-</v>
      </c>
      <c r="M111" s="20" t="e">
        <f>SUMIFS(#REF!,#REF!,"*" &amp; $C111 &amp; "*",#REF!,"*" &amp; Index!$D$12 &amp; "*",#REF!,"*" &amp; Index!$D$23 &amp; "*",#REF!,"*" &amp; Index!$D$16 &amp; "*") + SUMIFS(#REF!,#REF!,"*" &amp; $C111 &amp; "*",#REF!,"*" &amp; Index!$D$18 &amp; "*",#REF!,"*" &amp; Index!$D$23 &amp; "*",#REF!,"*" &amp; Index!$D$16 &amp; "*",#REF!,"*" &amp; Index!$D$20 &amp; "*")</f>
        <v>#REF!</v>
      </c>
      <c r="N111" s="61">
        <v>68</v>
      </c>
      <c r="O111" s="136" t="e">
        <f t="shared" si="26"/>
        <v>#REF!</v>
      </c>
      <c r="P111" s="89" t="str">
        <f t="shared" si="20"/>
        <v>-</v>
      </c>
      <c r="Q111" s="20" t="e">
        <f>SUMIFS(#REF!,#REF!,"*" &amp; $C111 &amp; "*",#REF!,"*" &amp; Index!$D$12 &amp; "*",#REF!,"*" &amp; Index!$D$24 &amp; "*",#REF!,"*" &amp; Index!$D$16 &amp; "*") + SUMIFS(#REF!,#REF!,"*" &amp; $C111 &amp; "*",#REF!,"*" &amp; Index!$D$18 &amp; "*",#REF!,"*" &amp; Index!$D$24 &amp; "*",#REF!,"*" &amp; Index!$D$16 &amp; "*",#REF!,"*" &amp; Index!$D$20 &amp; "*")</f>
        <v>#REF!</v>
      </c>
      <c r="R111" s="61">
        <v>190</v>
      </c>
      <c r="S111" s="136" t="e">
        <f t="shared" si="27"/>
        <v>#REF!</v>
      </c>
      <c r="T111" s="89" t="str">
        <f t="shared" si="21"/>
        <v>-</v>
      </c>
      <c r="U111" s="20" t="e">
        <f>SUMIFS(#REF!,#REF!,"*" &amp; C111 &amp;"*",#REF!,"*" &amp; Index!$D$12 &amp; "*",#REF!,"*" &amp; Index!$D$17 &amp; "*")+SUMIFS(#REF!,#REF!,"*" &amp; C111 &amp;"*",#REF!,"*" &amp; Index!$D$18 &amp; "*",#REF!,"*" &amp; Index!$D$17 &amp; "*",#REF!,"*" &amp; Index!$D$20 &amp; "*")</f>
        <v>#REF!</v>
      </c>
      <c r="V111" s="61">
        <v>-1519</v>
      </c>
      <c r="W111" s="136" t="e">
        <f t="shared" si="28"/>
        <v>#REF!</v>
      </c>
      <c r="X111" s="89" t="str">
        <f t="shared" si="22"/>
        <v>-</v>
      </c>
      <c r="Y111" s="20" t="e">
        <f>SUMIFS(#REF!,#REF!,"*" &amp; C111 &amp; "*",#REF!,"*" &amp; Index!$D$12 &amp; "*")+ SUMIFS(#REF!,#REF!,"*" &amp; C111 &amp; "*",#REF!,"*" &amp; Index!$D$18 &amp; "*",#REF!,"*" &amp; Index!$D$20 &amp; "*")</f>
        <v>#REF!</v>
      </c>
      <c r="Z111" s="61">
        <v>124263</v>
      </c>
      <c r="AA111" s="136" t="e">
        <f t="shared" si="29"/>
        <v>#REF!</v>
      </c>
      <c r="AB111" s="89" t="str">
        <f t="shared" si="23"/>
        <v>-</v>
      </c>
    </row>
    <row r="112" spans="1:28" ht="15" x14ac:dyDescent="0.25">
      <c r="A112" s="132">
        <f t="shared" si="16"/>
        <v>6</v>
      </c>
      <c r="B112" s="219"/>
      <c r="C112" s="13" t="s">
        <v>1107</v>
      </c>
      <c r="D112" s="18" t="s">
        <v>1108</v>
      </c>
      <c r="E112" s="20" t="e">
        <f>SUMIFS(#REF!,#REF!,"*" &amp; C112 &amp; "*",#REF!,"*" &amp; Index!$D$12 &amp; "*",#REF!,"*" &amp; Index!$D$16 &amp; "*")+SUMIFS(#REF!,#REF!,"*" &amp; C112 &amp; "*",#REF!,"*" &amp; Index!$D$18 &amp; "*",#REF!,"*" &amp; Index!$D$20 &amp; "*",#REF!,"*" &amp; Index!$D$16 &amp; "*")</f>
        <v>#REF!</v>
      </c>
      <c r="F112" s="61">
        <v>79707312</v>
      </c>
      <c r="G112" s="136" t="e">
        <f t="shared" si="24"/>
        <v>#REF!</v>
      </c>
      <c r="H112" s="89" t="str">
        <f t="shared" si="30"/>
        <v>-</v>
      </c>
      <c r="I112" s="20" t="e">
        <f t="shared" si="31"/>
        <v>#REF!</v>
      </c>
      <c r="J112" s="61">
        <v>76818108</v>
      </c>
      <c r="K112" s="136" t="e">
        <f t="shared" si="25"/>
        <v>#REF!</v>
      </c>
      <c r="L112" s="89" t="str">
        <f t="shared" si="19"/>
        <v>-</v>
      </c>
      <c r="M112" s="20" t="e">
        <f>SUMIFS(#REF!,#REF!,"*" &amp; $C112 &amp; "*",#REF!,"*" &amp; Index!$D$12 &amp; "*",#REF!,"*" &amp; Index!$D$23 &amp; "*",#REF!,"*" &amp; Index!$D$16 &amp; "*") + SUMIFS(#REF!,#REF!,"*" &amp; $C112 &amp; "*",#REF!,"*" &amp; Index!$D$18 &amp; "*",#REF!,"*" &amp; Index!$D$23 &amp; "*",#REF!,"*" &amp; Index!$D$16 &amp; "*",#REF!,"*" &amp; Index!$D$20 &amp; "*")</f>
        <v>#REF!</v>
      </c>
      <c r="N112" s="61">
        <v>2889204</v>
      </c>
      <c r="O112" s="136" t="e">
        <f t="shared" si="26"/>
        <v>#REF!</v>
      </c>
      <c r="P112" s="89" t="str">
        <f t="shared" si="20"/>
        <v>-</v>
      </c>
      <c r="Q112" s="20" t="e">
        <f>SUMIFS(#REF!,#REF!,"*" &amp; $C112 &amp; "*",#REF!,"*" &amp; Index!$D$12 &amp; "*",#REF!,"*" &amp; Index!$D$24 &amp; "*",#REF!,"*" &amp; Index!$D$16 &amp; "*") + SUMIFS(#REF!,#REF!,"*" &amp; $C112 &amp; "*",#REF!,"*" &amp; Index!$D$18 &amp; "*",#REF!,"*" &amp; Index!$D$24 &amp; "*",#REF!,"*" &amp; Index!$D$16 &amp; "*",#REF!,"*" &amp; Index!$D$20 &amp; "*")</f>
        <v>#REF!</v>
      </c>
      <c r="R112" s="61">
        <v>0</v>
      </c>
      <c r="S112" s="136" t="e">
        <f t="shared" si="27"/>
        <v>#REF!</v>
      </c>
      <c r="T112" s="89" t="str">
        <f t="shared" si="21"/>
        <v>-</v>
      </c>
      <c r="U112" s="20" t="e">
        <f>SUMIFS(#REF!,#REF!,"*" &amp; C112 &amp;"*",#REF!,"*" &amp; Index!$D$12 &amp; "*",#REF!,"*" &amp; Index!$D$17 &amp; "*")+SUMIFS(#REF!,#REF!,"*" &amp; C112 &amp;"*",#REF!,"*" &amp; Index!$D$18 &amp; "*",#REF!,"*" &amp; Index!$D$17 &amp; "*",#REF!,"*" &amp; Index!$D$20 &amp; "*")</f>
        <v>#REF!</v>
      </c>
      <c r="V112" s="61">
        <v>-834934</v>
      </c>
      <c r="W112" s="136" t="e">
        <f t="shared" si="28"/>
        <v>#REF!</v>
      </c>
      <c r="X112" s="89" t="str">
        <f t="shared" si="22"/>
        <v>-</v>
      </c>
      <c r="Y112" s="20" t="e">
        <f>SUMIFS(#REF!,#REF!,"*" &amp; C112 &amp; "*",#REF!,"*" &amp; Index!$D$12 &amp; "*")+ SUMIFS(#REF!,#REF!,"*" &amp; C112 &amp; "*",#REF!,"*" &amp; Index!$D$18 &amp; "*",#REF!,"*" &amp; Index!$D$20 &amp; "*")</f>
        <v>#REF!</v>
      </c>
      <c r="Z112" s="61">
        <v>78872378</v>
      </c>
      <c r="AA112" s="136" t="e">
        <f t="shared" si="29"/>
        <v>#REF!</v>
      </c>
      <c r="AB112" s="89" t="str">
        <f t="shared" si="23"/>
        <v>-</v>
      </c>
    </row>
    <row r="113" spans="2:29" ht="15" x14ac:dyDescent="0.25">
      <c r="B113" s="222" t="s">
        <v>1109</v>
      </c>
      <c r="C113" s="223"/>
      <c r="D113" s="224"/>
      <c r="E113" s="87" t="e">
        <f>SUMIFS(#REF!,#REF!,"*" &amp; Index!$D$13 &amp; "*",#REF!,"*" &amp; Index!$D$16 &amp; "*")+SUMIFS(#REF!,#REF!,"*" &amp; Index!$D$18 &amp; "*",#REF!,"*" &amp; Index!$D$16 &amp; "*",#REF!,"*" &amp; Index!$D$22 &amp; "*")</f>
        <v>#REF!</v>
      </c>
      <c r="F113" s="88">
        <v>399295</v>
      </c>
      <c r="G113" s="136" t="e">
        <f t="shared" si="24"/>
        <v>#REF!</v>
      </c>
      <c r="H113" s="89" t="str">
        <f t="shared" si="30"/>
        <v>-</v>
      </c>
      <c r="I113" s="87" t="e">
        <f t="shared" si="31"/>
        <v>#REF!</v>
      </c>
      <c r="J113" s="88">
        <v>399295</v>
      </c>
      <c r="K113" s="136" t="e">
        <f t="shared" si="25"/>
        <v>#REF!</v>
      </c>
      <c r="L113" s="89" t="str">
        <f t="shared" si="19"/>
        <v>-</v>
      </c>
      <c r="M113" s="87" t="e">
        <f>SUMIFS(#REF!,#REF!,"*" &amp; Index!$D$13 &amp; "*",#REF!,"*" &amp; Index!$D$16 &amp; "*",#REF!,"*" &amp; Index!$D$23 &amp; "*")+SUMIFS(#REF!,#REF!,"*" &amp; Index!$D$18 &amp; "*",#REF!,"*" &amp; Index!$D$16 &amp; "*",#REF!,"*" &amp; Index!$D$22 &amp; "*",#REF!,"*" &amp; Index!$D$23 &amp; "*")</f>
        <v>#REF!</v>
      </c>
      <c r="N113" s="88">
        <v>0</v>
      </c>
      <c r="O113" s="136" t="e">
        <f t="shared" si="26"/>
        <v>#REF!</v>
      </c>
      <c r="P113" s="89" t="str">
        <f t="shared" si="20"/>
        <v>-</v>
      </c>
      <c r="Q113" s="87" t="e">
        <f>SUMIFS(#REF!,#REF!,"*" &amp; Index!$D$13 &amp; "*",#REF!,"*" &amp; Index!$D$16 &amp; "*",#REF!,"*" &amp; Index!$D$24 &amp; "*")+SUMIFS(#REF!,#REF!,"*" &amp; Index!$D$18 &amp; "*",#REF!,"*" &amp; Index!$D$16 &amp; "*",#REF!,"*" &amp; Index!$D$22 &amp; "*",#REF!,"*" &amp; Index!$D$24 &amp; "*")</f>
        <v>#REF!</v>
      </c>
      <c r="R113" s="88">
        <v>0</v>
      </c>
      <c r="S113" s="136" t="e">
        <f t="shared" si="27"/>
        <v>#REF!</v>
      </c>
      <c r="T113" s="89" t="str">
        <f t="shared" si="21"/>
        <v>-</v>
      </c>
      <c r="U113" s="87" t="e">
        <f>SUMIFS(#REF!,#REF!,"*" &amp; Index!$D$13 &amp; "*",#REF!,"*" &amp; Index!$D$17 &amp; "*")+SUMIFS(#REF!,#REF!,"*" &amp; Index!$D$22 &amp; "*",#REF!,"*" &amp; Index!$D$17 &amp; "*",#REF!,"*" &amp; Index!$D$17 &amp; "*")</f>
        <v>#REF!</v>
      </c>
      <c r="V113" s="88">
        <v>-174</v>
      </c>
      <c r="W113" s="136" t="e">
        <f t="shared" si="28"/>
        <v>#REF!</v>
      </c>
      <c r="X113" s="89" t="str">
        <f t="shared" si="22"/>
        <v>-</v>
      </c>
      <c r="Y113" s="87" t="e">
        <f>SUMIFS(#REF!,#REF!,"*" &amp; Index!$D$13 &amp; "*")+SUMIFS(#REF!,#REF!,"*" &amp; Index!$D$22 &amp; "*")</f>
        <v>#REF!</v>
      </c>
      <c r="Z113" s="88">
        <v>399121</v>
      </c>
      <c r="AA113" s="136" t="e">
        <f t="shared" si="29"/>
        <v>#REF!</v>
      </c>
      <c r="AB113" s="89" t="str">
        <f t="shared" si="23"/>
        <v>-</v>
      </c>
    </row>
    <row r="114" spans="2:29" ht="16.5" customHeight="1" x14ac:dyDescent="0.25">
      <c r="B114" s="222" t="s">
        <v>1110</v>
      </c>
      <c r="C114" s="223"/>
      <c r="D114" s="224"/>
      <c r="E114" s="20" t="e">
        <f>SUMIFS(#REF!,#REF!,"*" &amp; Index!$D$14 &amp; "*",#REF!,"*" &amp; Index!$D$16 &amp; "*")+SUMIFS(#REF!,#REF!,"*" &amp; Index!$D$21 &amp; "*",#REF!,"*" &amp; Index!$D$16 &amp; "*",#REF!,"*" &amp; Index!$D$21 &amp; "*")</f>
        <v>#REF!</v>
      </c>
      <c r="F114" s="61">
        <v>2807451009</v>
      </c>
      <c r="G114" s="136" t="e">
        <f t="shared" si="24"/>
        <v>#REF!</v>
      </c>
      <c r="H114" s="89" t="str">
        <f t="shared" si="30"/>
        <v>-</v>
      </c>
      <c r="I114" s="20" t="e">
        <f t="shared" si="31"/>
        <v>#REF!</v>
      </c>
      <c r="J114" s="61">
        <v>2806340991</v>
      </c>
      <c r="K114" s="136" t="e">
        <f t="shared" si="25"/>
        <v>#REF!</v>
      </c>
      <c r="L114" s="89" t="str">
        <f t="shared" si="19"/>
        <v>-</v>
      </c>
      <c r="M114" s="20" t="e">
        <f>SUMIFS(#REF!,#REF!,"*" &amp; Index!$D$14 &amp; "*",#REF!,"*" &amp; Index!$D$16 &amp; "*",#REF!,"*" &amp; Index!$D$23 &amp; "*")+SUMIFS(#REF!,#REF!,"*" &amp; Index!$D$18 &amp; "*",#REF!,"*" &amp; Index!$D$16 &amp; "*",#REF!,"*" &amp; Index!$D$21 &amp; "*",#REF!,"*" &amp; Index!$D$23 &amp; "*")</f>
        <v>#REF!</v>
      </c>
      <c r="N114" s="61">
        <v>341852</v>
      </c>
      <c r="O114" s="136" t="e">
        <f t="shared" si="26"/>
        <v>#REF!</v>
      </c>
      <c r="P114" s="89" t="str">
        <f t="shared" si="20"/>
        <v>-</v>
      </c>
      <c r="Q114" s="20" t="e">
        <f>SUMIFS(#REF!,#REF!,"*" &amp; Index!$D$14 &amp; "*",#REF!,"*" &amp; Index!$D$16 &amp; "*",#REF!,"*" &amp; Index!$D$24 &amp; "*")+SUMIFS(#REF!,#REF!,"*" &amp; Index!$D$18 &amp; "*",#REF!,"*" &amp; Index!$D$16 &amp; "*",#REF!,"*" &amp; Index!$D$21 &amp; "*",#REF!,"*" &amp; Index!$D$24 &amp; "*")</f>
        <v>#REF!</v>
      </c>
      <c r="R114" s="61">
        <v>768166</v>
      </c>
      <c r="S114" s="136" t="e">
        <f t="shared" si="27"/>
        <v>#REF!</v>
      </c>
      <c r="T114" s="89" t="str">
        <f t="shared" si="21"/>
        <v>-</v>
      </c>
      <c r="U114" s="20" t="e">
        <f>SUMIFS(#REF!,#REF!,"*" &amp; Index!$D$14 &amp; "*",#REF!,"*" &amp; Index!$D$17 &amp; "*")+SUMIFS(#REF!,#REF!,"*" &amp; Index!$D$22 &amp; "*",#REF!,"*" &amp; Index!$D$17 &amp; "*",#REF!,"*" &amp; Index!$D$17 &amp; "*")</f>
        <v>#REF!</v>
      </c>
      <c r="V114" s="61">
        <v>-657258</v>
      </c>
      <c r="W114" s="136" t="e">
        <f t="shared" si="28"/>
        <v>#REF!</v>
      </c>
      <c r="X114" s="89" t="str">
        <f t="shared" si="22"/>
        <v>-</v>
      </c>
      <c r="Y114" s="20" t="e">
        <f>SUMIFS(#REF!,#REF!,"*" &amp; Index!$D$14 &amp; "*")+SUMIFS(#REF!,#REF!,"*" &amp; Index!$D$21 &amp; "*")</f>
        <v>#REF!</v>
      </c>
      <c r="Z114" s="61">
        <v>2806793751</v>
      </c>
      <c r="AA114" s="136" t="e">
        <f t="shared" si="29"/>
        <v>#REF!</v>
      </c>
      <c r="AB114" s="89" t="str">
        <f t="shared" si="23"/>
        <v>-</v>
      </c>
    </row>
    <row r="115" spans="2:29" ht="15" x14ac:dyDescent="0.25">
      <c r="B115" s="222" t="s">
        <v>1111</v>
      </c>
      <c r="C115" s="223"/>
      <c r="D115" s="224"/>
      <c r="E115" s="21" t="e">
        <f>SUMIFS(#REF!,#REF!,"*" &amp; Index!$D$15 &amp; "*",#REF!,"*" &amp; Index!$D$16 &amp; "*")</f>
        <v>#REF!</v>
      </c>
      <c r="F115" s="69">
        <v>22870141684</v>
      </c>
      <c r="G115" s="136" t="e">
        <f t="shared" si="24"/>
        <v>#REF!</v>
      </c>
      <c r="H115" s="89" t="str">
        <f t="shared" si="30"/>
        <v>-</v>
      </c>
      <c r="I115" s="21" t="e">
        <f t="shared" si="31"/>
        <v>#REF!</v>
      </c>
      <c r="J115" s="69">
        <v>20717898850</v>
      </c>
      <c r="K115" s="136" t="e">
        <f t="shared" si="25"/>
        <v>#REF!</v>
      </c>
      <c r="L115" s="89" t="str">
        <f t="shared" si="19"/>
        <v>-</v>
      </c>
      <c r="M115" s="21" t="e">
        <f>SUMIFS(#REF!,#REF!,"*" &amp; Index!$D$15 &amp; "*",#REF!,"*" &amp; Index!$D$23 &amp; "*",#REF!,"*" &amp; Index!$D$16 &amp; "*")</f>
        <v>#REF!</v>
      </c>
      <c r="N115" s="69">
        <v>1918037537</v>
      </c>
      <c r="O115" s="136" t="e">
        <f t="shared" si="26"/>
        <v>#REF!</v>
      </c>
      <c r="P115" s="89" t="str">
        <f t="shared" si="20"/>
        <v>-</v>
      </c>
      <c r="Q115" s="21" t="e">
        <f>SUMIFS(#REF!,#REF!,"*" &amp; Index!$D$15 &amp; "*",#REF!,"*" &amp; Index!$D$24 &amp; "*",#REF!,"*" &amp; Index!$D$16 &amp; "*")</f>
        <v>#REF!</v>
      </c>
      <c r="R115" s="69">
        <v>234205297</v>
      </c>
      <c r="S115" s="136" t="e">
        <f t="shared" si="27"/>
        <v>#REF!</v>
      </c>
      <c r="T115" s="89" t="str">
        <f t="shared" si="21"/>
        <v>-</v>
      </c>
      <c r="U115" s="21" t="e">
        <f>SUMIFS(#REF!,#REF!,"*" &amp; Index!$D$15 &amp; "*",#REF!,"*" &amp; Index!$D$17 &amp; "*")</f>
        <v>#REF!</v>
      </c>
      <c r="V115" s="69">
        <v>-160573458</v>
      </c>
      <c r="W115" s="136" t="e">
        <f t="shared" si="28"/>
        <v>#REF!</v>
      </c>
      <c r="X115" s="89" t="str">
        <f t="shared" si="22"/>
        <v>-</v>
      </c>
      <c r="Y115" s="21" t="e">
        <f>SUMIFS(#REF!,#REF!,"*" &amp; Index!$D$15 &amp; "*")</f>
        <v>#REF!</v>
      </c>
      <c r="Z115" s="69">
        <v>22709568226</v>
      </c>
      <c r="AA115" s="136" t="e">
        <f t="shared" si="29"/>
        <v>#REF!</v>
      </c>
      <c r="AB115" s="89" t="str">
        <f t="shared" si="23"/>
        <v>-</v>
      </c>
    </row>
    <row r="116" spans="2:29" ht="15" x14ac:dyDescent="0.25">
      <c r="B116" s="222" t="s">
        <v>1112</v>
      </c>
      <c r="C116" s="223"/>
      <c r="D116" s="224"/>
      <c r="E116" s="14" t="e">
        <f>SUMIFS(#REF!,#REF!,"*" &amp; Index!$D$19 &amp; "*",#REF!,"*" &amp; Index!D16 &amp; "*")</f>
        <v>#REF!</v>
      </c>
      <c r="F116" s="69">
        <v>43273132</v>
      </c>
      <c r="G116" s="136" t="e">
        <f t="shared" si="24"/>
        <v>#REF!</v>
      </c>
      <c r="H116" s="89" t="str">
        <f t="shared" si="30"/>
        <v>-</v>
      </c>
      <c r="I116" s="14" t="e">
        <f t="shared" si="31"/>
        <v>#REF!</v>
      </c>
      <c r="J116" s="69">
        <v>43273132</v>
      </c>
      <c r="K116" s="136" t="e">
        <f t="shared" si="25"/>
        <v>#REF!</v>
      </c>
      <c r="L116" s="89" t="str">
        <f t="shared" si="19"/>
        <v>-</v>
      </c>
      <c r="M116" s="14" t="e">
        <f>SUMIFS(#REF!,#REF!,"*" &amp; Index!$D$19 &amp; "*",#REF!,"*" &amp; Index!$D$23 &amp; "*",#REF!,"*" &amp; Index!$D$16 &amp; "*")</f>
        <v>#REF!</v>
      </c>
      <c r="N116" s="69">
        <v>0</v>
      </c>
      <c r="O116" s="136" t="e">
        <f t="shared" si="26"/>
        <v>#REF!</v>
      </c>
      <c r="P116" s="89" t="str">
        <f t="shared" si="20"/>
        <v>-</v>
      </c>
      <c r="Q116" s="14" t="e">
        <f>SUMIFS(#REF!,#REF!,"*" &amp; Index!$D$19 &amp; "*",#REF!,"*" &amp; Index!$D$24 &amp; "*",#REF!,"*" &amp; Index!$D$16 &amp; "*")</f>
        <v>#REF!</v>
      </c>
      <c r="R116" s="69">
        <v>0</v>
      </c>
      <c r="S116" s="136" t="e">
        <f t="shared" si="27"/>
        <v>#REF!</v>
      </c>
      <c r="T116" s="89" t="str">
        <f t="shared" si="21"/>
        <v>-</v>
      </c>
      <c r="U116" s="14" t="e">
        <f>SUMIFS(#REF!,#REF!,"*" &amp; Index!$D$19 &amp; "*",#REF!,"*" &amp; Index!$D$17 &amp; "*")</f>
        <v>#REF!</v>
      </c>
      <c r="V116" s="69">
        <v>-23934627</v>
      </c>
      <c r="W116" s="136" t="e">
        <f t="shared" si="28"/>
        <v>#REF!</v>
      </c>
      <c r="X116" s="89" t="str">
        <f t="shared" si="22"/>
        <v>-</v>
      </c>
      <c r="Y116" s="14" t="e">
        <f>SUMIFS(#REF!,#REF!,"*" &amp; Index!$D$19 &amp; "*")</f>
        <v>#REF!</v>
      </c>
      <c r="Z116" s="69">
        <v>19338505</v>
      </c>
      <c r="AA116" s="136" t="e">
        <f t="shared" si="29"/>
        <v>#REF!</v>
      </c>
      <c r="AB116" s="89" t="str">
        <f t="shared" ref="AB116" si="32">IFERROR(IF(((Y116/Z116)-1)=0,"-",((Y116/Z116)-1)),"-")</f>
        <v>-</v>
      </c>
    </row>
    <row r="117" spans="2:29" ht="15" x14ac:dyDescent="0.25">
      <c r="B117" s="214" t="s">
        <v>133</v>
      </c>
      <c r="C117" s="215"/>
      <c r="D117" s="216"/>
      <c r="E117" s="77" t="e">
        <f>+SUM(E113:E116,E111:E112,E107,E102,E96:E98,E89,E80:E81,E76,E69,E66,E60,E56,E52,E46:E47,E13,E17,E21)</f>
        <v>#REF!</v>
      </c>
      <c r="F117" s="77">
        <v>37794806600</v>
      </c>
      <c r="G117" s="77" t="e">
        <f>+E117-F117</f>
        <v>#REF!</v>
      </c>
      <c r="H117" s="78" t="e">
        <f>IF(((E117/F117)-1)=0,"-",((E117/F117)-1))</f>
        <v>#REF!</v>
      </c>
      <c r="I117" s="77" t="e">
        <f>+SUM(I113:I116,I111:I112,I107,I102,I96:I98,I89,I80:I81,I76,I69,I66,I60,I56,I52,I46:I47,I13,I17,I21)</f>
        <v>#REF!</v>
      </c>
      <c r="J117" s="77">
        <v>34187828117</v>
      </c>
      <c r="K117" s="77" t="e">
        <f>+I117-J117</f>
        <v>#REF!</v>
      </c>
      <c r="L117" s="78" t="e">
        <f>IF(((I117/J117)-1)=0,"-",((I117/J117)-1))</f>
        <v>#REF!</v>
      </c>
      <c r="M117" s="77" t="e">
        <f>+SUM(M113:M116,M111:M112,M107,M102,M96:M98,M89,M80:M81,M76,M69,M66,M60,M56,M52,M46:M47,M13,M17,M21)</f>
        <v>#REF!</v>
      </c>
      <c r="N117" s="77">
        <v>2858843501</v>
      </c>
      <c r="O117" s="77" t="e">
        <f>+M117-N117</f>
        <v>#REF!</v>
      </c>
      <c r="P117" s="78" t="e">
        <f t="shared" ref="P117" si="33">IF(((M117/N117)-1)=0,"-",((M117/N117)-1))</f>
        <v>#REF!</v>
      </c>
      <c r="Q117" s="77" t="e">
        <f>+SUM(Q113:Q116,Q111:Q112,Q107,Q102,Q96:Q98,Q89,Q80:Q81,Q76,Q69,Q66,Q60,Q56,Q52,Q46:Q47,Q13,Q17,Q21)</f>
        <v>#REF!</v>
      </c>
      <c r="R117" s="77">
        <v>748134982</v>
      </c>
      <c r="S117" s="77" t="e">
        <f>+Q117-R117</f>
        <v>#REF!</v>
      </c>
      <c r="T117" s="78" t="e">
        <f t="shared" ref="T117" si="34">IF(((Q117/R117)-1)=0,"-",((Q117/R117)-1))</f>
        <v>#REF!</v>
      </c>
      <c r="U117" s="77" t="e">
        <f>+SUM(U113:U116,U111:U112,U107,U102,U96:U98,U89,U80:U81,U76,U69,U66,U60,U56,U52,U46:U47,U13,U17,U21)</f>
        <v>#REF!</v>
      </c>
      <c r="V117" s="77">
        <v>-613126057</v>
      </c>
      <c r="W117" s="77" t="e">
        <f>+U117-V117</f>
        <v>#REF!</v>
      </c>
      <c r="X117" s="78" t="e">
        <f>IF(((U117/V117))=0,"-",((U117/V117)-1))</f>
        <v>#REF!</v>
      </c>
      <c r="Y117" s="77" t="e">
        <f>+SUM(Y113:Y116,Y111:Y112,Y107,Y102,Y96:Y98,Y89,Y80:Y81,Y76,Y69,Y66,Y60,Y56,Y52,Y46:Y47,Y13,Y17,Y21)</f>
        <v>#REF!</v>
      </c>
      <c r="Z117" s="77">
        <v>37191680543</v>
      </c>
      <c r="AA117" s="77" t="e">
        <f>+Y117-Z117</f>
        <v>#REF!</v>
      </c>
      <c r="AB117" s="78" t="e">
        <f t="shared" ref="AB117" si="35">IF(((Y117/Z117)-1)=0,"-",((Y117/Z117)-1))</f>
        <v>#REF!</v>
      </c>
    </row>
    <row r="118" spans="2:29" ht="15" x14ac:dyDescent="0.25">
      <c r="E118" s="131"/>
      <c r="F118" s="3"/>
      <c r="G118" s="3"/>
      <c r="AC118"/>
    </row>
    <row r="119" spans="2:29" ht="15" x14ac:dyDescent="0.25">
      <c r="E119" s="131"/>
      <c r="U119" s="3"/>
      <c r="AC119"/>
    </row>
    <row r="120" spans="2:29" ht="15" hidden="1" x14ac:dyDescent="0.25">
      <c r="E120" s="3"/>
      <c r="F120" s="3"/>
      <c r="G120" s="3"/>
      <c r="H120" s="3"/>
      <c r="Y120" s="51"/>
      <c r="Z120" s="51"/>
      <c r="AA120" s="51"/>
      <c r="AB120" s="51"/>
    </row>
    <row r="121" spans="2:29" ht="15" hidden="1" customHeight="1" x14ac:dyDescent="0.25">
      <c r="E121" s="2"/>
      <c r="F121" s="2"/>
      <c r="G121" s="2"/>
      <c r="H121" s="2"/>
      <c r="Y121" s="4"/>
      <c r="Z121" s="4"/>
      <c r="AA121" s="4"/>
      <c r="AB121" s="4"/>
    </row>
    <row r="122" spans="2:29" ht="14.45" hidden="1" customHeight="1" x14ac:dyDescent="0.25">
      <c r="F122" s="3"/>
      <c r="G122" s="3"/>
    </row>
  </sheetData>
  <autoFilter ref="A12:AB119">
    <filterColumn colId="0">
      <filters blank="1">
        <filter val="6"/>
      </filters>
    </filterColumn>
  </autoFilter>
  <mergeCells count="8">
    <mergeCell ref="B117:D117"/>
    <mergeCell ref="B13:B112"/>
    <mergeCell ref="C11:C12"/>
    <mergeCell ref="D11:D12"/>
    <mergeCell ref="B116:D116"/>
    <mergeCell ref="B115:D115"/>
    <mergeCell ref="B114:D114"/>
    <mergeCell ref="B113:D113"/>
  </mergeCell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P40"/>
  <sheetViews>
    <sheetView showGridLines="0" topLeftCell="B1" zoomScaleNormal="100" workbookViewId="0">
      <pane ySplit="6" topLeftCell="A11" activePane="bottomLeft" state="frozen"/>
      <selection activeCell="E17" sqref="E17"/>
      <selection pane="bottomLeft" activeCell="E17" sqref="E17"/>
    </sheetView>
  </sheetViews>
  <sheetFormatPr defaultColWidth="0" defaultRowHeight="0" customHeight="1" zeroHeight="1" x14ac:dyDescent="0.25"/>
  <cols>
    <col min="1" max="1" width="3.7109375" customWidth="1"/>
    <col min="2" max="2" width="6.42578125" customWidth="1"/>
    <col min="3" max="3" width="8.5703125" bestFit="1" customWidth="1"/>
    <col min="4" max="4" width="58.5703125" customWidth="1"/>
    <col min="5" max="5" width="26.5703125" bestFit="1" customWidth="1"/>
    <col min="6" max="6" width="26.28515625" bestFit="1" customWidth="1"/>
    <col min="7" max="7" width="16" customWidth="1"/>
    <col min="8" max="8" width="7.85546875" customWidth="1"/>
    <col min="9" max="9" width="33.7109375" bestFit="1" customWidth="1"/>
    <col min="10" max="10" width="26.28515625" bestFit="1" customWidth="1"/>
    <col min="11" max="11" width="13.5703125" customWidth="1"/>
    <col min="12" max="12" width="9.28515625" customWidth="1"/>
    <col min="13" max="13" width="26.5703125" bestFit="1" customWidth="1"/>
    <col min="14" max="14" width="26.28515625" bestFit="1" customWidth="1"/>
    <col min="15" max="15" width="3.7109375" customWidth="1"/>
    <col min="16" max="16384" width="9.140625" hidden="1"/>
  </cols>
  <sheetData>
    <row r="1" spans="1:15" ht="7.5" customHeight="1" x14ac:dyDescent="0.25">
      <c r="A1" s="24"/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</row>
    <row r="2" spans="1:15" ht="7.5" customHeight="1" x14ac:dyDescent="0.25">
      <c r="A2" s="74"/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</row>
    <row r="3" spans="1:15" ht="12.75" customHeight="1" x14ac:dyDescent="0.25">
      <c r="A3" s="75"/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</row>
    <row r="4" spans="1:15" ht="7.5" customHeight="1" x14ac:dyDescent="0.25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</row>
    <row r="5" spans="1:15" ht="7.5" customHeight="1" x14ac:dyDescent="0.25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</row>
    <row r="6" spans="1:15" ht="3" customHeight="1" x14ac:dyDescent="0.25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</row>
    <row r="7" spans="1:15" ht="15" x14ac:dyDescent="0.25"/>
    <row r="8" spans="1:15" ht="15" x14ac:dyDescent="0.25">
      <c r="B8" s="23" t="s">
        <v>1113</v>
      </c>
    </row>
    <row r="9" spans="1:15" ht="15" x14ac:dyDescent="0.25">
      <c r="B9" s="23" t="s">
        <v>1114</v>
      </c>
      <c r="J9" s="3"/>
      <c r="K9" s="3"/>
    </row>
    <row r="10" spans="1:15" ht="9.9499999999999993" customHeight="1" x14ac:dyDescent="0.25">
      <c r="E10" s="3"/>
    </row>
    <row r="11" spans="1:15" ht="15" customHeight="1" x14ac:dyDescent="0.25">
      <c r="B11" s="220" t="s">
        <v>920</v>
      </c>
      <c r="C11" s="220" t="s">
        <v>973</v>
      </c>
      <c r="D11" s="220" t="s">
        <v>974</v>
      </c>
      <c r="E11" s="94" t="s">
        <v>1115</v>
      </c>
      <c r="F11" s="95"/>
      <c r="G11" s="95"/>
      <c r="H11" s="96"/>
      <c r="I11" s="97" t="s">
        <v>1116</v>
      </c>
      <c r="J11" s="98"/>
      <c r="K11" s="98"/>
      <c r="L11" s="99"/>
      <c r="M11" s="97" t="s">
        <v>1117</v>
      </c>
      <c r="N11" s="98"/>
    </row>
    <row r="12" spans="1:15" ht="15" x14ac:dyDescent="0.25">
      <c r="B12" s="221"/>
      <c r="C12" s="221"/>
      <c r="D12" s="221"/>
      <c r="E12" s="55" t="s">
        <v>983</v>
      </c>
      <c r="F12" s="63" t="s">
        <v>984</v>
      </c>
      <c r="G12" s="60" t="s">
        <v>985</v>
      </c>
      <c r="H12" s="60" t="s">
        <v>986</v>
      </c>
      <c r="I12" s="55" t="s">
        <v>983</v>
      </c>
      <c r="J12" s="63" t="s">
        <v>984</v>
      </c>
      <c r="K12" s="60" t="s">
        <v>985</v>
      </c>
      <c r="L12" s="60" t="s">
        <v>986</v>
      </c>
      <c r="M12" s="55" t="s">
        <v>983</v>
      </c>
      <c r="N12" s="63" t="s">
        <v>984</v>
      </c>
    </row>
    <row r="13" spans="1:15" ht="15" customHeight="1" x14ac:dyDescent="0.25">
      <c r="B13" s="217" t="s">
        <v>987</v>
      </c>
      <c r="C13" s="13" t="s">
        <v>988</v>
      </c>
      <c r="D13" s="18" t="s">
        <v>989</v>
      </c>
      <c r="E13" s="20" t="e">
        <f>SUMIFS(#REF!,#REF!,"*"&amp; C13 &amp; "*",#REF!,"*" &amp; Index!$D$12 &amp; "*")+SUMIFS(#REF!,#REF!,"*"&amp; C13 &amp; "*",#REF!,"*" &amp; Index!$D$20 &amp; "*",#REF!,"*" &amp; Index!$D$18 &amp; "*")</f>
        <v>#REF!</v>
      </c>
      <c r="F13" s="61">
        <v>330229463</v>
      </c>
      <c r="G13" s="137" t="e">
        <f>+E13-F13</f>
        <v>#REF!</v>
      </c>
      <c r="H13" s="57" t="e">
        <f t="shared" ref="H13:H37" si="0">IF(((E13/F13)-1)=0,"-",((E13/F13)-1))</f>
        <v>#REF!</v>
      </c>
      <c r="I13" s="20" t="e">
        <f>SUMIFS(#REF!,#REF!,"*" &amp; C13 &amp; "*",#REF!,"*" &amp; Index!$D$12 &amp; "*",#REF!,"*" &amp; Index!$D$25 &amp; "*")+SUMIFS(#REF!,#REF!,"*" &amp; C13 &amp; "*",#REF!,"*" &amp; Index!$D$21 &amp; "*",#REF!,"*" &amp; Index!$D$25 &amp; "*",#REF!,"*" &amp; Index!$D$18 &amp; "*")</f>
        <v>#REF!</v>
      </c>
      <c r="J13" s="61">
        <v>0</v>
      </c>
      <c r="K13" s="137" t="e">
        <f>+I13-J13</f>
        <v>#REF!</v>
      </c>
      <c r="L13" s="57" t="str">
        <f t="shared" ref="L13:L37" si="1">IFERROR(IF(((I13/J13)-1)=0,"-",((I13/J13)-1)),"-")</f>
        <v>-</v>
      </c>
      <c r="M13" s="64" t="e">
        <f>+I13/E13</f>
        <v>#REF!</v>
      </c>
      <c r="N13" s="65">
        <v>0</v>
      </c>
    </row>
    <row r="14" spans="1:15" ht="15" x14ac:dyDescent="0.25">
      <c r="B14" s="218"/>
      <c r="C14" s="16" t="s">
        <v>993</v>
      </c>
      <c r="D14" s="17" t="s">
        <v>994</v>
      </c>
      <c r="E14" s="20" t="e">
        <f>SUMIFS(#REF!,#REF!,"*"&amp; C14 &amp; "*",#REF!,"*" &amp; Index!$D$12 &amp; "*")+SUMIFS(#REF!,#REF!,"*"&amp; C14 &amp; "*",#REF!,"*" &amp; Index!$D$20 &amp; "*",#REF!,"*" &amp; Index!$D$18 &amp; "*")</f>
        <v>#REF!</v>
      </c>
      <c r="F14" s="61">
        <v>12290548</v>
      </c>
      <c r="G14" s="137" t="e">
        <f t="shared" ref="G14:G37" si="2">+E14-F14</f>
        <v>#REF!</v>
      </c>
      <c r="H14" s="57" t="e">
        <f t="shared" si="0"/>
        <v>#REF!</v>
      </c>
      <c r="I14" s="20" t="e">
        <f>SUMIFS(#REF!,#REF!,"*" &amp; C14 &amp; "*",#REF!,"*" &amp; Index!$D$12 &amp; "*",#REF!,"*" &amp; Index!$D$25 &amp; "*")+SUMIFS(#REF!,#REF!,"*" &amp; C14 &amp; "*",#REF!,"*" &amp; Index!$D$21 &amp; "*",#REF!,"*" &amp; Index!$D$25 &amp; "*",#REF!,"*" &amp; Index!$D$18 &amp; "*")</f>
        <v>#REF!</v>
      </c>
      <c r="J14" s="61">
        <v>0</v>
      </c>
      <c r="K14" s="137" t="e">
        <f t="shared" ref="K14:K37" si="3">+I14-J14</f>
        <v>#REF!</v>
      </c>
      <c r="L14" s="134" t="str">
        <f t="shared" si="1"/>
        <v>-</v>
      </c>
      <c r="M14" s="64" t="e">
        <f t="shared" ref="M14:M37" si="4">+I14/E14</f>
        <v>#REF!</v>
      </c>
      <c r="N14" s="65">
        <v>0</v>
      </c>
    </row>
    <row r="15" spans="1:15" ht="15" x14ac:dyDescent="0.25">
      <c r="B15" s="218"/>
      <c r="C15" s="16" t="s">
        <v>998</v>
      </c>
      <c r="D15" s="17" t="s">
        <v>999</v>
      </c>
      <c r="E15" s="20" t="e">
        <f>SUMIFS(#REF!,#REF!,"*"&amp; C15 &amp; "*",#REF!,"*" &amp; Index!$D$12 &amp; "*")+SUMIFS(#REF!,#REF!,"*"&amp; C15 &amp; "*",#REF!,"*" &amp; Index!$D$20 &amp; "*",#REF!,"*" &amp; Index!$D$18 &amp; "*")</f>
        <v>#REF!</v>
      </c>
      <c r="F15" s="61">
        <v>2434387973</v>
      </c>
      <c r="G15" s="137" t="e">
        <f t="shared" si="2"/>
        <v>#REF!</v>
      </c>
      <c r="H15" s="57" t="e">
        <f t="shared" si="0"/>
        <v>#REF!</v>
      </c>
      <c r="I15" s="20" t="e">
        <f>SUMIFS(#REF!,#REF!,"*" &amp; C15 &amp; "*",#REF!,"*" &amp; Index!$D$12 &amp; "*",#REF!,"*" &amp; Index!$D$25 &amp; "*")+SUMIFS(#REF!,#REF!,"*" &amp; C15 &amp; "*",#REF!,"*" &amp; Index!$D$21 &amp; "*",#REF!,"*" &amp; Index!$D$25 &amp; "*",#REF!,"*" &amp; Index!$D$18 &amp; "*")</f>
        <v>#REF!</v>
      </c>
      <c r="J15" s="61">
        <v>194940396</v>
      </c>
      <c r="K15" s="137" t="e">
        <f t="shared" si="3"/>
        <v>#REF!</v>
      </c>
      <c r="L15" s="134" t="str">
        <f t="shared" si="1"/>
        <v>-</v>
      </c>
      <c r="M15" s="64" t="e">
        <f t="shared" si="4"/>
        <v>#REF!</v>
      </c>
      <c r="N15" s="65">
        <v>8.0077784708970048E-2</v>
      </c>
    </row>
    <row r="16" spans="1:15" ht="15" x14ac:dyDescent="0.25">
      <c r="B16" s="218"/>
      <c r="C16" s="16" t="s">
        <v>1024</v>
      </c>
      <c r="D16" s="17" t="s">
        <v>1025</v>
      </c>
      <c r="E16" s="20" t="e">
        <f>SUMIFS(#REF!,#REF!,"*"&amp; C16 &amp; "*",#REF!,"*" &amp; Index!$D$12 &amp; "*")+SUMIFS(#REF!,#REF!,"*"&amp; C16 &amp; "*",#REF!,"*" &amp; Index!$D$20 &amp; "*",#REF!,"*" &amp; Index!$D$18 &amp; "*")</f>
        <v>#REF!</v>
      </c>
      <c r="F16" s="61">
        <v>393785380</v>
      </c>
      <c r="G16" s="137" t="e">
        <f t="shared" si="2"/>
        <v>#REF!</v>
      </c>
      <c r="H16" s="57" t="e">
        <f t="shared" si="0"/>
        <v>#REF!</v>
      </c>
      <c r="I16" s="20" t="e">
        <f>SUMIFS(#REF!,#REF!,"*" &amp; C16 &amp; "*",#REF!,"*" &amp; Index!$D$12 &amp; "*",#REF!,"*" &amp; Index!$D$25 &amp; "*")+SUMIFS(#REF!,#REF!,"*" &amp; C16 &amp; "*",#REF!,"*" &amp; Index!$D$21 &amp; "*",#REF!,"*" &amp; Index!$D$25 &amp; "*",#REF!,"*" &amp; Index!$D$18 &amp; "*")</f>
        <v>#REF!</v>
      </c>
      <c r="J16" s="61">
        <v>103322055</v>
      </c>
      <c r="K16" s="137" t="e">
        <f t="shared" si="3"/>
        <v>#REF!</v>
      </c>
      <c r="L16" s="134" t="str">
        <f t="shared" si="1"/>
        <v>-</v>
      </c>
      <c r="M16" s="64" t="e">
        <f t="shared" si="4"/>
        <v>#REF!</v>
      </c>
      <c r="N16" s="65">
        <v>0.26238164301579708</v>
      </c>
    </row>
    <row r="17" spans="2:14" ht="15" x14ac:dyDescent="0.25">
      <c r="B17" s="218"/>
      <c r="C17" s="16" t="s">
        <v>1026</v>
      </c>
      <c r="D17" s="17" t="s">
        <v>1027</v>
      </c>
      <c r="E17" s="20" t="e">
        <f>SUMIFS(#REF!,#REF!,"*"&amp; C17 &amp; "*",#REF!,"*" &amp; Index!$D$12 &amp; "*")+SUMIFS(#REF!,#REF!,"*"&amp; C17 &amp; "*",#REF!,"*" &amp; Index!$D$20 &amp; "*",#REF!,"*" &amp; Index!$D$18 &amp; "*")</f>
        <v>#REF!</v>
      </c>
      <c r="F17" s="61">
        <v>48280940</v>
      </c>
      <c r="G17" s="137" t="e">
        <f t="shared" si="2"/>
        <v>#REF!</v>
      </c>
      <c r="H17" s="57" t="e">
        <f t="shared" si="0"/>
        <v>#REF!</v>
      </c>
      <c r="I17" s="20" t="e">
        <f>SUMIFS(#REF!,#REF!,"*" &amp; C17 &amp; "*",#REF!,"*" &amp; Index!$D$12 &amp; "*",#REF!,"*" &amp; Index!$D$25 &amp; "*")+SUMIFS(#REF!,#REF!,"*" &amp; C17 &amp; "*",#REF!,"*" &amp; Index!$D$21 &amp; "*",#REF!,"*" &amp; Index!$D$25 &amp; "*",#REF!,"*" &amp; Index!$D$18 &amp; "*")</f>
        <v>#REF!</v>
      </c>
      <c r="J17" s="61">
        <v>0</v>
      </c>
      <c r="K17" s="137" t="e">
        <f t="shared" si="3"/>
        <v>#REF!</v>
      </c>
      <c r="L17" s="134" t="str">
        <f t="shared" si="1"/>
        <v>-</v>
      </c>
      <c r="M17" s="64" t="e">
        <f t="shared" si="4"/>
        <v>#REF!</v>
      </c>
      <c r="N17" s="65">
        <v>0</v>
      </c>
    </row>
    <row r="18" spans="2:14" ht="15" x14ac:dyDescent="0.25">
      <c r="B18" s="218"/>
      <c r="C18" s="16" t="s">
        <v>1032</v>
      </c>
      <c r="D18" s="17" t="s">
        <v>1033</v>
      </c>
      <c r="E18" s="20" t="e">
        <f>SUMIFS(#REF!,#REF!,"*"&amp; C18 &amp; "*",#REF!,"*" &amp; Index!$D$12 &amp; "*")+SUMIFS(#REF!,#REF!,"*"&amp; C18 &amp; "*",#REF!,"*" &amp; Index!$D$20 &amp; "*",#REF!,"*" &amp; Index!$D$18 &amp; "*")</f>
        <v>#REF!</v>
      </c>
      <c r="F18" s="61">
        <v>884691129</v>
      </c>
      <c r="G18" s="137" t="e">
        <f t="shared" si="2"/>
        <v>#REF!</v>
      </c>
      <c r="H18" s="57" t="e">
        <f t="shared" si="0"/>
        <v>#REF!</v>
      </c>
      <c r="I18" s="20" t="e">
        <f>SUMIFS(#REF!,#REF!,"*" &amp; C18 &amp; "*",#REF!,"*" &amp; Index!$D$12 &amp; "*",#REF!,"*" &amp; Index!$D$25 &amp; "*")+SUMIFS(#REF!,#REF!,"*" &amp; C18 &amp; "*",#REF!,"*" &amp; Index!$D$21 &amp; "*",#REF!,"*" &amp; Index!$D$25 &amp; "*",#REF!,"*" &amp; Index!$D$18 &amp; "*")</f>
        <v>#REF!</v>
      </c>
      <c r="J18" s="61">
        <v>0</v>
      </c>
      <c r="K18" s="137" t="e">
        <f t="shared" si="3"/>
        <v>#REF!</v>
      </c>
      <c r="L18" s="134" t="str">
        <f t="shared" si="1"/>
        <v>-</v>
      </c>
      <c r="M18" s="64" t="e">
        <f t="shared" si="4"/>
        <v>#REF!</v>
      </c>
      <c r="N18" s="65">
        <v>0</v>
      </c>
    </row>
    <row r="19" spans="2:14" ht="15" x14ac:dyDescent="0.25">
      <c r="B19" s="218"/>
      <c r="C19" s="16" t="s">
        <v>1037</v>
      </c>
      <c r="D19" s="17" t="s">
        <v>1038</v>
      </c>
      <c r="E19" s="20" t="e">
        <f>SUMIFS(#REF!,#REF!,"*"&amp; C19 &amp; "*",#REF!,"*" &amp; Index!$D$12 &amp; "*")+SUMIFS(#REF!,#REF!,"*"&amp; C19 &amp; "*",#REF!,"*" &amp; Index!$D$20 &amp; "*",#REF!,"*" &amp; Index!$D$18 &amp; "*")</f>
        <v>#REF!</v>
      </c>
      <c r="F19" s="61">
        <v>1925122922</v>
      </c>
      <c r="G19" s="137" t="e">
        <f t="shared" si="2"/>
        <v>#REF!</v>
      </c>
      <c r="H19" s="57" t="e">
        <f t="shared" si="0"/>
        <v>#REF!</v>
      </c>
      <c r="I19" s="20" t="e">
        <f>SUMIFS(#REF!,#REF!,"*" &amp; C19 &amp; "*",#REF!,"*" &amp; Index!$D$12 &amp; "*",#REF!,"*" &amp; Index!$D$25 &amp; "*")+SUMIFS(#REF!,#REF!,"*" &amp; C19 &amp; "*",#REF!,"*" &amp; Index!$D$21 &amp; "*",#REF!,"*" &amp; Index!$D$25 &amp; "*",#REF!,"*" &amp; Index!$D$18 &amp; "*")</f>
        <v>#REF!</v>
      </c>
      <c r="J19" s="61">
        <v>945</v>
      </c>
      <c r="K19" s="137" t="e">
        <f t="shared" si="3"/>
        <v>#REF!</v>
      </c>
      <c r="L19" s="134" t="str">
        <f t="shared" si="1"/>
        <v>-</v>
      </c>
      <c r="M19" s="64" t="e">
        <f t="shared" si="4"/>
        <v>#REF!</v>
      </c>
      <c r="N19" s="65">
        <v>4.9087774562376754E-7</v>
      </c>
    </row>
    <row r="20" spans="2:14" ht="15" x14ac:dyDescent="0.25">
      <c r="B20" s="218"/>
      <c r="C20" s="13" t="s">
        <v>1042</v>
      </c>
      <c r="D20" s="18" t="s">
        <v>1043</v>
      </c>
      <c r="E20" s="20" t="e">
        <f>SUMIFS(#REF!,#REF!,"*"&amp; C20 &amp; "*",#REF!,"*" &amp; Index!$D$12 &amp; "*")+SUMIFS(#REF!,#REF!,"*"&amp; C20 &amp; "*",#REF!,"*" &amp; Index!$D$20 &amp; "*",#REF!,"*" &amp; Index!$D$18 &amp; "*")</f>
        <v>#REF!</v>
      </c>
      <c r="F20" s="61">
        <v>691226911</v>
      </c>
      <c r="G20" s="137" t="e">
        <f t="shared" si="2"/>
        <v>#REF!</v>
      </c>
      <c r="H20" s="57" t="e">
        <f t="shared" si="0"/>
        <v>#REF!</v>
      </c>
      <c r="I20" s="20" t="e">
        <f>SUMIFS(#REF!,#REF!,"*" &amp; C20 &amp; "*",#REF!,"*" &amp; Index!$D$12 &amp; "*",#REF!,"*" &amp; Index!$D$25 &amp; "*")+SUMIFS(#REF!,#REF!,"*" &amp; C20 &amp; "*",#REF!,"*" &amp; Index!$D$21 &amp; "*",#REF!,"*" &amp; Index!$D$25 &amp; "*",#REF!,"*" &amp; Index!$D$18 &amp; "*")</f>
        <v>#REF!</v>
      </c>
      <c r="J20" s="61">
        <v>833</v>
      </c>
      <c r="K20" s="137" t="e">
        <f t="shared" si="3"/>
        <v>#REF!</v>
      </c>
      <c r="L20" s="134" t="str">
        <f t="shared" si="1"/>
        <v>-</v>
      </c>
      <c r="M20" s="64" t="e">
        <f t="shared" si="4"/>
        <v>#REF!</v>
      </c>
      <c r="N20" s="65">
        <v>1.2051035437768134E-6</v>
      </c>
    </row>
    <row r="21" spans="2:14" ht="15" x14ac:dyDescent="0.25">
      <c r="B21" s="218"/>
      <c r="C21" s="13" t="s">
        <v>1049</v>
      </c>
      <c r="D21" s="18" t="s">
        <v>1050</v>
      </c>
      <c r="E21" s="20" t="e">
        <f>SUMIFS(#REF!,#REF!,"*"&amp; C21 &amp; "*",#REF!,"*" &amp; Index!$D$12 &amp; "*")+SUMIFS(#REF!,#REF!,"*"&amp; C21 &amp; "*",#REF!,"*" &amp; Index!$D$20 &amp; "*",#REF!,"*" &amp; Index!$D$18 &amp; "*")</f>
        <v>#REF!</v>
      </c>
      <c r="F21" s="61">
        <v>1046902946</v>
      </c>
      <c r="G21" s="137" t="e">
        <f t="shared" si="2"/>
        <v>#REF!</v>
      </c>
      <c r="H21" s="57" t="e">
        <f t="shared" si="0"/>
        <v>#REF!</v>
      </c>
      <c r="I21" s="20" t="e">
        <f>SUMIFS(#REF!,#REF!,"*" &amp; C21 &amp; "*",#REF!,"*" &amp; Index!$D$12 &amp; "*",#REF!,"*" &amp; Index!$D$25 &amp; "*")+SUMIFS(#REF!,#REF!,"*" &amp; C21 &amp; "*",#REF!,"*" &amp; Index!$D$21 &amp; "*",#REF!,"*" &amp; Index!$D$25 &amp; "*",#REF!,"*" &amp; Index!$D$18 &amp; "*")</f>
        <v>#REF!</v>
      </c>
      <c r="J21" s="61">
        <v>0</v>
      </c>
      <c r="K21" s="137" t="e">
        <f t="shared" si="3"/>
        <v>#REF!</v>
      </c>
      <c r="L21" s="134" t="str">
        <f t="shared" si="1"/>
        <v>-</v>
      </c>
      <c r="M21" s="64" t="e">
        <f t="shared" si="4"/>
        <v>#REF!</v>
      </c>
      <c r="N21" s="65">
        <v>0</v>
      </c>
    </row>
    <row r="22" spans="2:14" ht="15" x14ac:dyDescent="0.25">
      <c r="B22" s="218"/>
      <c r="C22" s="13" t="s">
        <v>1053</v>
      </c>
      <c r="D22" s="18" t="s">
        <v>1054</v>
      </c>
      <c r="E22" s="20" t="e">
        <f>SUMIFS(#REF!,#REF!,"*"&amp; C22 &amp; "*",#REF!,"*" &amp; Index!$D$12 &amp; "*")+SUMIFS(#REF!,#REF!,"*"&amp; C22 &amp; "*",#REF!,"*" &amp; Index!$D$20 &amp; "*",#REF!,"*" &amp; Index!$D$18 &amp; "*")</f>
        <v>#REF!</v>
      </c>
      <c r="F22" s="61">
        <v>118407335</v>
      </c>
      <c r="G22" s="137" t="e">
        <f t="shared" si="2"/>
        <v>#REF!</v>
      </c>
      <c r="H22" s="57" t="e">
        <f t="shared" si="0"/>
        <v>#REF!</v>
      </c>
      <c r="I22" s="20" t="e">
        <f>SUMIFS(#REF!,#REF!,"*" &amp; C22 &amp; "*",#REF!,"*" &amp; Index!$D$12 &amp; "*",#REF!,"*" &amp; Index!$D$25 &amp; "*")+SUMIFS(#REF!,#REF!,"*" &amp; C22 &amp; "*",#REF!,"*" &amp; Index!$D$21 &amp; "*",#REF!,"*" &amp; Index!$D$25 &amp; "*",#REF!,"*" &amp; Index!$D$18 &amp; "*")</f>
        <v>#REF!</v>
      </c>
      <c r="J22" s="61">
        <v>0</v>
      </c>
      <c r="K22" s="137" t="e">
        <f t="shared" si="3"/>
        <v>#REF!</v>
      </c>
      <c r="L22" s="134" t="str">
        <f t="shared" si="1"/>
        <v>-</v>
      </c>
      <c r="M22" s="64" t="e">
        <f t="shared" si="4"/>
        <v>#REF!</v>
      </c>
      <c r="N22" s="65">
        <v>0</v>
      </c>
    </row>
    <row r="23" spans="2:14" ht="15" x14ac:dyDescent="0.25">
      <c r="B23" s="218"/>
      <c r="C23" s="13" t="s">
        <v>1061</v>
      </c>
      <c r="D23" s="18" t="s">
        <v>1062</v>
      </c>
      <c r="E23" s="20" t="e">
        <f>SUMIFS(#REF!,#REF!,"*"&amp; C23 &amp; "*",#REF!,"*" &amp; Index!$D$12 &amp; "*")+SUMIFS(#REF!,#REF!,"*"&amp; C23 &amp; "*",#REF!,"*" &amp; Index!$D$20 &amp; "*",#REF!,"*" &amp; Index!$D$18 &amp; "*")</f>
        <v>#REF!</v>
      </c>
      <c r="F23" s="61">
        <v>36954969</v>
      </c>
      <c r="G23" s="137" t="e">
        <f t="shared" si="2"/>
        <v>#REF!</v>
      </c>
      <c r="H23" s="57" t="e">
        <f t="shared" si="0"/>
        <v>#REF!</v>
      </c>
      <c r="I23" s="20" t="e">
        <f>SUMIFS(#REF!,#REF!,"*" &amp; C23 &amp; "*",#REF!,"*" &amp; Index!$D$12 &amp; "*",#REF!,"*" &amp; Index!$D$25 &amp; "*")+SUMIFS(#REF!,#REF!,"*" &amp; C23 &amp; "*",#REF!,"*" &amp; Index!$D$21 &amp; "*",#REF!,"*" &amp; Index!$D$25 &amp; "*",#REF!,"*" &amp; Index!$D$18 &amp; "*")</f>
        <v>#REF!</v>
      </c>
      <c r="J23" s="61">
        <v>0</v>
      </c>
      <c r="K23" s="137" t="e">
        <f t="shared" si="3"/>
        <v>#REF!</v>
      </c>
      <c r="L23" s="134" t="str">
        <f t="shared" si="1"/>
        <v>-</v>
      </c>
      <c r="M23" s="64" t="e">
        <f t="shared" si="4"/>
        <v>#REF!</v>
      </c>
      <c r="N23" s="65">
        <v>0</v>
      </c>
    </row>
    <row r="24" spans="2:14" ht="15" x14ac:dyDescent="0.25">
      <c r="B24" s="218"/>
      <c r="C24" s="13" t="s">
        <v>1066</v>
      </c>
      <c r="D24" s="18" t="s">
        <v>1067</v>
      </c>
      <c r="E24" s="20" t="e">
        <f>SUMIFS(#REF!,#REF!,"*"&amp; C24 &amp; "*",#REF!,"*" &amp; Index!$D$12 &amp; "*")+SUMIFS(#REF!,#REF!,"*"&amp; C24 &amp; "*",#REF!,"*" &amp; Index!$D$20 &amp; "*",#REF!,"*" &amp; Index!$D$18 &amp; "*")</f>
        <v>#REF!</v>
      </c>
      <c r="F24" s="61">
        <v>1260207396</v>
      </c>
      <c r="G24" s="137" t="e">
        <f t="shared" si="2"/>
        <v>#REF!</v>
      </c>
      <c r="H24" s="57" t="e">
        <f t="shared" si="0"/>
        <v>#REF!</v>
      </c>
      <c r="I24" s="20" t="e">
        <f>SUMIFS(#REF!,#REF!,"*" &amp; C24 &amp; "*",#REF!,"*" &amp; Index!$D$12 &amp; "*",#REF!,"*" &amp; Index!$D$25 &amp; "*")+SUMIFS(#REF!,#REF!,"*" &amp; C24 &amp; "*",#REF!,"*" &amp; Index!$D$21 &amp; "*",#REF!,"*" &amp; Index!$D$25 &amp; "*",#REF!,"*" &amp; Index!$D$18 &amp; "*")</f>
        <v>#REF!</v>
      </c>
      <c r="J24" s="61">
        <v>0</v>
      </c>
      <c r="K24" s="137" t="e">
        <f t="shared" si="3"/>
        <v>#REF!</v>
      </c>
      <c r="L24" s="134" t="str">
        <f t="shared" si="1"/>
        <v>-</v>
      </c>
      <c r="M24" s="64" t="e">
        <f t="shared" si="4"/>
        <v>#REF!</v>
      </c>
      <c r="N24" s="65">
        <v>0</v>
      </c>
    </row>
    <row r="25" spans="2:14" ht="15" x14ac:dyDescent="0.25">
      <c r="B25" s="218"/>
      <c r="C25" s="13" t="s">
        <v>1068</v>
      </c>
      <c r="D25" s="18" t="s">
        <v>1069</v>
      </c>
      <c r="E25" s="20" t="e">
        <f>SUMIFS(#REF!,#REF!,"*"&amp; C25 &amp; "*",#REF!,"*" &amp; Index!$D$12 &amp; "*")+SUMIFS(#REF!,#REF!,"*"&amp; C25 &amp; "*",#REF!,"*" &amp; Index!$D$20 &amp; "*",#REF!,"*" &amp; Index!$D$18 &amp; "*")</f>
        <v>#REF!</v>
      </c>
      <c r="F25" s="61">
        <v>1664517810</v>
      </c>
      <c r="G25" s="137" t="e">
        <f t="shared" si="2"/>
        <v>#REF!</v>
      </c>
      <c r="H25" s="57" t="e">
        <f t="shared" si="0"/>
        <v>#REF!</v>
      </c>
      <c r="I25" s="20" t="e">
        <f>SUMIFS(#REF!,#REF!,"*" &amp; C25 &amp; "*",#REF!,"*" &amp; Index!$D$12 &amp; "*",#REF!,"*" &amp; Index!$D$25 &amp; "*")+SUMIFS(#REF!,#REF!,"*" &amp; C25 &amp; "*",#REF!,"*" &amp; Index!$D$21 &amp; "*",#REF!,"*" &amp; Index!$D$25 &amp; "*",#REF!,"*" &amp; Index!$D$18 &amp; "*")</f>
        <v>#REF!</v>
      </c>
      <c r="J25" s="61">
        <v>153299184</v>
      </c>
      <c r="K25" s="137" t="e">
        <f t="shared" si="3"/>
        <v>#REF!</v>
      </c>
      <c r="L25" s="134" t="str">
        <f t="shared" si="1"/>
        <v>-</v>
      </c>
      <c r="M25" s="64" t="e">
        <f t="shared" si="4"/>
        <v>#REF!</v>
      </c>
      <c r="N25" s="65">
        <v>9.2098253968216776E-2</v>
      </c>
    </row>
    <row r="26" spans="2:14" ht="15" x14ac:dyDescent="0.25">
      <c r="B26" s="218"/>
      <c r="C26" s="13" t="s">
        <v>1077</v>
      </c>
      <c r="D26" s="18" t="s">
        <v>1078</v>
      </c>
      <c r="E26" s="20" t="e">
        <f>SUMIFS(#REF!,#REF!,"*"&amp; C26 &amp; "*",#REF!,"*" &amp; Index!$D$12 &amp; "*")+SUMIFS(#REF!,#REF!,"*"&amp; C26 &amp; "*",#REF!,"*" &amp; Index!$D$20 &amp; "*",#REF!,"*" &amp; Index!$D$18 &amp; "*")</f>
        <v>#REF!</v>
      </c>
      <c r="F26" s="61">
        <v>329513711</v>
      </c>
      <c r="G26" s="137" t="e">
        <f t="shared" si="2"/>
        <v>#REF!</v>
      </c>
      <c r="H26" s="57" t="e">
        <f t="shared" si="0"/>
        <v>#REF!</v>
      </c>
      <c r="I26" s="20" t="e">
        <f>SUMIFS(#REF!,#REF!,"*" &amp; C26 &amp; "*",#REF!,"*" &amp; Index!$D$12 &amp; "*",#REF!,"*" &amp; Index!$D$25 &amp; "*")+SUMIFS(#REF!,#REF!,"*" &amp; C26 &amp; "*",#REF!,"*" &amp; Index!$D$21 &amp; "*",#REF!,"*" &amp; Index!$D$25 &amp; "*",#REF!,"*" &amp; Index!$D$18 &amp; "*")</f>
        <v>#REF!</v>
      </c>
      <c r="J26" s="61">
        <v>0</v>
      </c>
      <c r="K26" s="137" t="e">
        <f t="shared" si="3"/>
        <v>#REF!</v>
      </c>
      <c r="L26" s="57" t="str">
        <f t="shared" si="1"/>
        <v>-</v>
      </c>
      <c r="M26" s="64" t="e">
        <f t="shared" si="4"/>
        <v>#REF!</v>
      </c>
      <c r="N26" s="65">
        <v>0</v>
      </c>
    </row>
    <row r="27" spans="2:14" ht="15" x14ac:dyDescent="0.25">
      <c r="B27" s="218"/>
      <c r="C27" s="13" t="s">
        <v>1085</v>
      </c>
      <c r="D27" s="18" t="s">
        <v>1086</v>
      </c>
      <c r="E27" s="20" t="e">
        <f>SUMIFS(#REF!,#REF!,"*"&amp; C27 &amp; "*",#REF!,"*" &amp; Index!$D$12 &amp; "*")+SUMIFS(#REF!,#REF!,"*"&amp; C27 &amp; "*",#REF!,"*" &amp; Index!$D$20 &amp; "*",#REF!,"*" &amp; Index!$D$18 &amp; "*")</f>
        <v>#REF!</v>
      </c>
      <c r="F27" s="61">
        <v>366400</v>
      </c>
      <c r="G27" s="137" t="e">
        <f t="shared" si="2"/>
        <v>#REF!</v>
      </c>
      <c r="H27" s="57" t="e">
        <f t="shared" si="0"/>
        <v>#REF!</v>
      </c>
      <c r="I27" s="20" t="e">
        <f>SUMIFS(#REF!,#REF!,"*" &amp; C27 &amp; "*",#REF!,"*" &amp; Index!$D$12 &amp; "*",#REF!,"*" &amp; Index!$D$25 &amp; "*")+SUMIFS(#REF!,#REF!,"*" &amp; C27 &amp; "*",#REF!,"*" &amp; Index!$D$21 &amp; "*",#REF!,"*" &amp; Index!$D$25 &amp; "*",#REF!,"*" &amp; Index!$D$18 &amp; "*")</f>
        <v>#REF!</v>
      </c>
      <c r="J27" s="61">
        <v>0</v>
      </c>
      <c r="K27" s="137" t="e">
        <f t="shared" si="3"/>
        <v>#REF!</v>
      </c>
      <c r="L27" s="57" t="str">
        <f t="shared" si="1"/>
        <v>-</v>
      </c>
      <c r="M27" s="64" t="e">
        <f t="shared" si="4"/>
        <v>#REF!</v>
      </c>
      <c r="N27" s="65">
        <v>0</v>
      </c>
    </row>
    <row r="28" spans="2:14" ht="15" x14ac:dyDescent="0.25">
      <c r="B28" s="218"/>
      <c r="C28" s="13" t="s">
        <v>1087</v>
      </c>
      <c r="D28" s="18" t="s">
        <v>1088</v>
      </c>
      <c r="E28" s="20" t="e">
        <f>SUMIFS(#REF!,#REF!,"*"&amp; C28 &amp; "*",#REF!,"*" &amp; Index!$D$12 &amp; "*")+SUMIFS(#REF!,#REF!,"*"&amp; C28 &amp; "*",#REF!,"*" &amp; Index!$D$20 &amp; "*",#REF!,"*" &amp; Index!$D$18 &amp; "*")</f>
        <v>#REF!</v>
      </c>
      <c r="F28" s="61">
        <v>67406219</v>
      </c>
      <c r="G28" s="137" t="e">
        <f t="shared" si="2"/>
        <v>#REF!</v>
      </c>
      <c r="H28" s="57" t="e">
        <f t="shared" si="0"/>
        <v>#REF!</v>
      </c>
      <c r="I28" s="20" t="e">
        <f>SUMIFS(#REF!,#REF!,"*" &amp; C28 &amp; "*",#REF!,"*" &amp; Index!$D$12 &amp; "*",#REF!,"*" &amp; Index!$D$25 &amp; "*")+SUMIFS(#REF!,#REF!,"*" &amp; C28 &amp; "*",#REF!,"*" &amp; Index!$D$21 &amp; "*",#REF!,"*" &amp; Index!$D$25 &amp; "*",#REF!,"*" &amp; Index!$D$18 &amp; "*")</f>
        <v>#REF!</v>
      </c>
      <c r="J28" s="61">
        <v>0</v>
      </c>
      <c r="K28" s="137" t="e">
        <f t="shared" si="3"/>
        <v>#REF!</v>
      </c>
      <c r="L28" s="57" t="str">
        <f t="shared" si="1"/>
        <v>-</v>
      </c>
      <c r="M28" s="64" t="e">
        <f t="shared" si="4"/>
        <v>#REF!</v>
      </c>
      <c r="N28" s="65">
        <v>0</v>
      </c>
    </row>
    <row r="29" spans="2:14" ht="15" x14ac:dyDescent="0.25">
      <c r="B29" s="218"/>
      <c r="C29" s="13" t="s">
        <v>1089</v>
      </c>
      <c r="D29" s="18" t="s">
        <v>1090</v>
      </c>
      <c r="E29" s="20" t="e">
        <f>SUMIFS(#REF!,#REF!,"*"&amp; C29 &amp; "*",#REF!,"*" &amp; Index!$D$12 &amp; "*")+SUMIFS(#REF!,#REF!,"*"&amp; C29 &amp; "*",#REF!,"*" &amp; Index!$D$20 &amp; "*",#REF!,"*" &amp; Index!$D$18 &amp; "*")</f>
        <v>#REF!</v>
      </c>
      <c r="F29" s="61">
        <v>236638035</v>
      </c>
      <c r="G29" s="137" t="e">
        <f t="shared" si="2"/>
        <v>#REF!</v>
      </c>
      <c r="H29" s="57" t="e">
        <f t="shared" si="0"/>
        <v>#REF!</v>
      </c>
      <c r="I29" s="20" t="e">
        <f>SUMIFS(#REF!,#REF!,"*" &amp; C29 &amp; "*",#REF!,"*" &amp; Index!$D$12 &amp; "*",#REF!,"*" &amp; Index!$D$25 &amp; "*")+SUMIFS(#REF!,#REF!,"*" &amp; C29 &amp; "*",#REF!,"*" &amp; Index!$D$21 &amp; "*",#REF!,"*" &amp; Index!$D$25 &amp; "*",#REF!,"*" &amp; Index!$D$18 &amp; "*")</f>
        <v>#REF!</v>
      </c>
      <c r="J29" s="61">
        <v>0</v>
      </c>
      <c r="K29" s="137" t="e">
        <f t="shared" si="3"/>
        <v>#REF!</v>
      </c>
      <c r="L29" s="57" t="str">
        <f t="shared" si="1"/>
        <v>-</v>
      </c>
      <c r="M29" s="64" t="e">
        <f t="shared" si="4"/>
        <v>#REF!</v>
      </c>
      <c r="N29" s="65">
        <v>0</v>
      </c>
    </row>
    <row r="30" spans="2:14" ht="15" x14ac:dyDescent="0.25">
      <c r="B30" s="218"/>
      <c r="C30" s="13" t="s">
        <v>1094</v>
      </c>
      <c r="D30" s="18" t="s">
        <v>1095</v>
      </c>
      <c r="E30" s="20" t="e">
        <f>SUMIFS(#REF!,#REF!,"*"&amp; C30 &amp; "*",#REF!,"*" &amp; Index!$D$12 &amp; "*")+SUMIFS(#REF!,#REF!,"*"&amp; C30 &amp; "*",#REF!,"*" &amp; Index!$D$20 &amp; "*",#REF!,"*" &amp; Index!$D$18 &amp; "*")</f>
        <v>#REF!</v>
      </c>
      <c r="F30" s="61">
        <v>68363059</v>
      </c>
      <c r="G30" s="137" t="e">
        <f t="shared" si="2"/>
        <v>#REF!</v>
      </c>
      <c r="H30" s="57" t="e">
        <f t="shared" si="0"/>
        <v>#REF!</v>
      </c>
      <c r="I30" s="20" t="e">
        <f>SUMIFS(#REF!,#REF!,"*" &amp; C30 &amp; "*",#REF!,"*" &amp; Index!$D$12 &amp; "*",#REF!,"*" &amp; Index!$D$25 &amp; "*")+SUMIFS(#REF!,#REF!,"*" &amp; C30 &amp; "*",#REF!,"*" &amp; Index!$D$21 &amp; "*",#REF!,"*" &amp; Index!$D$25 &amp; "*",#REF!,"*" &amp; Index!$D$18 &amp; "*")</f>
        <v>#REF!</v>
      </c>
      <c r="J30" s="61">
        <v>0</v>
      </c>
      <c r="K30" s="137" t="e">
        <f t="shared" si="3"/>
        <v>#REF!</v>
      </c>
      <c r="L30" s="57" t="str">
        <f t="shared" si="1"/>
        <v>-</v>
      </c>
      <c r="M30" s="64" t="e">
        <f t="shared" si="4"/>
        <v>#REF!</v>
      </c>
      <c r="N30" s="65">
        <v>0</v>
      </c>
    </row>
    <row r="31" spans="2:14" ht="15" x14ac:dyDescent="0.25">
      <c r="B31" s="218"/>
      <c r="C31" s="13" t="s">
        <v>1100</v>
      </c>
      <c r="D31" s="18" t="s">
        <v>1101</v>
      </c>
      <c r="E31" s="20" t="e">
        <f>SUMIFS(#REF!,#REF!,"*"&amp; C31 &amp; "*",#REF!,"*" &amp; Index!$D$12 &amp; "*")+SUMIFS(#REF!,#REF!,"*"&amp; C31 &amp; "*",#REF!,"*" &amp; Index!$D$20 &amp; "*",#REF!,"*" &amp; Index!$D$18 &amp; "*")</f>
        <v>#REF!</v>
      </c>
      <c r="F31" s="61">
        <v>27291153</v>
      </c>
      <c r="G31" s="137" t="e">
        <f t="shared" si="2"/>
        <v>#REF!</v>
      </c>
      <c r="H31" s="57" t="e">
        <f t="shared" si="0"/>
        <v>#REF!</v>
      </c>
      <c r="I31" s="20" t="e">
        <f>SUMIFS(#REF!,#REF!,"*" &amp; C31 &amp; "*",#REF!,"*" &amp; Index!$D$12 &amp; "*",#REF!,"*" &amp; Index!$D$25 &amp; "*")+SUMIFS(#REF!,#REF!,"*" &amp; C31 &amp; "*",#REF!,"*" &amp; Index!$D$21 &amp; "*",#REF!,"*" &amp; Index!$D$25 &amp; "*",#REF!,"*" &amp; Index!$D$18 &amp; "*")</f>
        <v>#REF!</v>
      </c>
      <c r="J31" s="61">
        <v>0</v>
      </c>
      <c r="K31" s="137" t="e">
        <f t="shared" si="3"/>
        <v>#REF!</v>
      </c>
      <c r="L31" s="57" t="str">
        <f t="shared" si="1"/>
        <v>-</v>
      </c>
      <c r="M31" s="64" t="e">
        <f t="shared" si="4"/>
        <v>#REF!</v>
      </c>
      <c r="N31" s="65">
        <v>0</v>
      </c>
    </row>
    <row r="32" spans="2:14" ht="15" x14ac:dyDescent="0.25">
      <c r="B32" s="218"/>
      <c r="C32" s="13" t="s">
        <v>1105</v>
      </c>
      <c r="D32" s="18" t="s">
        <v>1106</v>
      </c>
      <c r="E32" s="20" t="e">
        <f>SUMIFS(#REF!,#REF!,"*"&amp; C32 &amp; "*",#REF!,"*" &amp; Index!$D$12 &amp; "*")+SUMIFS(#REF!,#REF!,"*"&amp; C32 &amp; "*",#REF!,"*" &amp; Index!$D$20 &amp; "*",#REF!,"*" &amp; Index!$D$18 &amp; "*")</f>
        <v>#REF!</v>
      </c>
      <c r="F32" s="61">
        <v>124263</v>
      </c>
      <c r="G32" s="137" t="e">
        <f t="shared" si="2"/>
        <v>#REF!</v>
      </c>
      <c r="H32" s="57" t="e">
        <f t="shared" si="0"/>
        <v>#REF!</v>
      </c>
      <c r="I32" s="20" t="e">
        <f>SUMIFS(#REF!,#REF!,"*" &amp; C32 &amp; "*",#REF!,"*" &amp; Index!$D$12 &amp; "*",#REF!,"*" &amp; Index!$D$25 &amp; "*")+SUMIFS(#REF!,#REF!,"*" &amp; C32 &amp; "*",#REF!,"*" &amp; Index!$D$21 &amp; "*",#REF!,"*" &amp; Index!$D$25 &amp; "*",#REF!,"*" &amp; Index!$D$18 &amp; "*")</f>
        <v>#REF!</v>
      </c>
      <c r="J32" s="61">
        <v>0</v>
      </c>
      <c r="K32" s="137" t="e">
        <f t="shared" si="3"/>
        <v>#REF!</v>
      </c>
      <c r="L32" s="57" t="str">
        <f t="shared" si="1"/>
        <v>-</v>
      </c>
      <c r="M32" s="64" t="e">
        <f t="shared" si="4"/>
        <v>#REF!</v>
      </c>
      <c r="N32" s="65">
        <v>0</v>
      </c>
    </row>
    <row r="33" spans="2:16" ht="15" x14ac:dyDescent="0.25">
      <c r="B33" s="219"/>
      <c r="C33" s="13" t="s">
        <v>1107</v>
      </c>
      <c r="D33" s="18" t="s">
        <v>1108</v>
      </c>
      <c r="E33" s="20" t="e">
        <f>SUMIFS(#REF!,#REF!,"*"&amp; C33 &amp; "*",#REF!,"*" &amp; Index!$D$12 &amp; "*")+SUMIFS(#REF!,#REF!,"*"&amp; C33 &amp; "*",#REF!,"*" &amp; Index!$D$20 &amp; "*",#REF!,"*" &amp; Index!$D$18 &amp; "*")</f>
        <v>#REF!</v>
      </c>
      <c r="F33" s="61">
        <v>78872378</v>
      </c>
      <c r="G33" s="137" t="e">
        <f t="shared" si="2"/>
        <v>#REF!</v>
      </c>
      <c r="H33" s="57" t="e">
        <f t="shared" si="0"/>
        <v>#REF!</v>
      </c>
      <c r="I33" s="20" t="e">
        <f>SUMIFS(#REF!,#REF!,"*" &amp; C33 &amp; "*",#REF!,"*" &amp; Index!$D$12 &amp; "*",#REF!,"*" &amp; Index!$D$25 &amp; "*")+SUMIFS(#REF!,#REF!,"*" &amp; C33 &amp; "*",#REF!,"*" &amp; Index!$D$21 &amp; "*",#REF!,"*" &amp; Index!$D$25 &amp; "*",#REF!,"*" &amp; Index!$D$18 &amp; "*")</f>
        <v>#REF!</v>
      </c>
      <c r="J33" s="61">
        <v>0</v>
      </c>
      <c r="K33" s="137" t="e">
        <f t="shared" si="3"/>
        <v>#REF!</v>
      </c>
      <c r="L33" s="57" t="str">
        <f t="shared" si="1"/>
        <v>-</v>
      </c>
      <c r="M33" s="64" t="e">
        <f t="shared" si="4"/>
        <v>#REF!</v>
      </c>
      <c r="N33" s="65">
        <v>0</v>
      </c>
    </row>
    <row r="34" spans="2:16" ht="15" x14ac:dyDescent="0.25">
      <c r="B34" s="222" t="s">
        <v>1109</v>
      </c>
      <c r="C34" s="223"/>
      <c r="D34" s="224"/>
      <c r="E34" s="20" t="e">
        <f>SUMIFS(#REF!,#REF!,"*" &amp; Index!$D$13 &amp; "*") +SUMIFS(#REF!,#REF!,"*" &amp; Index!$D$22 &amp; "*")</f>
        <v>#REF!</v>
      </c>
      <c r="F34" s="61">
        <v>399121</v>
      </c>
      <c r="G34" s="137" t="e">
        <f t="shared" si="2"/>
        <v>#REF!</v>
      </c>
      <c r="H34" s="57" t="e">
        <f t="shared" si="0"/>
        <v>#REF!</v>
      </c>
      <c r="I34" s="20" t="e">
        <f>SUMIFS(#REF!,#REF!,"*" &amp; Index!$D$13 &amp; "*",#REF!,"*" &amp;Index!$D$25&amp; "*")+SUMIFS(#REF!,#REF!,"*" &amp; Index!$D$22 &amp; "*",#REF!,"*" &amp;Index!$D$25&amp; "*",#REF!,"*" &amp;Index!$D$18&amp; "*")</f>
        <v>#REF!</v>
      </c>
      <c r="J34" s="61">
        <v>0</v>
      </c>
      <c r="K34" s="137" t="e">
        <f t="shared" si="3"/>
        <v>#REF!</v>
      </c>
      <c r="L34" s="57" t="str">
        <f t="shared" si="1"/>
        <v>-</v>
      </c>
      <c r="M34" s="64" t="e">
        <f t="shared" si="4"/>
        <v>#REF!</v>
      </c>
      <c r="N34" s="65">
        <v>0</v>
      </c>
    </row>
    <row r="35" spans="2:16" ht="15" x14ac:dyDescent="0.25">
      <c r="B35" s="222" t="s">
        <v>1110</v>
      </c>
      <c r="C35" s="223"/>
      <c r="D35" s="224"/>
      <c r="E35" s="20" t="e">
        <f>SUMIFS(#REF!,#REF!,"*" &amp; Index!$D$14 &amp; "*") +SUMIFS(#REF!,#REF!,"*" &amp; Index!$D$21 &amp; "*")</f>
        <v>#REF!</v>
      </c>
      <c r="F35" s="61">
        <v>2806793751</v>
      </c>
      <c r="G35" s="137" t="e">
        <f t="shared" si="2"/>
        <v>#REF!</v>
      </c>
      <c r="H35" s="57" t="e">
        <f t="shared" si="0"/>
        <v>#REF!</v>
      </c>
      <c r="I35" s="20" t="e">
        <f>SUMIFS(#REF!,#REF!,"*" &amp; Index!$D$14 &amp; "*",#REF!,"*" &amp;Index!$D$25&amp; "*")+SUMIFS(#REF!,#REF!,"*" &amp; Index!$D$21 &amp; "*",#REF!,"*" &amp;Index!$D$25&amp; "*",#REF!,"*" &amp;Index!$D$18&amp; "*")</f>
        <v>#REF!</v>
      </c>
      <c r="J35" s="61">
        <v>0</v>
      </c>
      <c r="K35" s="137" t="e">
        <f t="shared" si="3"/>
        <v>#REF!</v>
      </c>
      <c r="L35" s="58" t="str">
        <f t="shared" si="1"/>
        <v>-</v>
      </c>
      <c r="M35" s="64" t="e">
        <f t="shared" si="4"/>
        <v>#REF!</v>
      </c>
      <c r="N35" s="65">
        <v>0</v>
      </c>
    </row>
    <row r="36" spans="2:16" ht="15" x14ac:dyDescent="0.25">
      <c r="B36" s="222" t="s">
        <v>1111</v>
      </c>
      <c r="C36" s="223"/>
      <c r="D36" s="224"/>
      <c r="E36" s="22" t="e">
        <f>SUMIFS(#REF!,#REF!,"*" &amp; Index!$D$15 &amp; "*")</f>
        <v>#REF!</v>
      </c>
      <c r="F36" s="62">
        <v>22709568226</v>
      </c>
      <c r="G36" s="137" t="e">
        <f t="shared" si="2"/>
        <v>#REF!</v>
      </c>
      <c r="H36" s="57" t="e">
        <f t="shared" si="0"/>
        <v>#REF!</v>
      </c>
      <c r="I36" s="22" t="e">
        <f>SUMIFS(#REF!,#REF!,"*" &amp; Index!$D$15 &amp; "*",#REF!,"*" &amp; Index!$D$25 &amp; "*")</f>
        <v>#REF!</v>
      </c>
      <c r="J36" s="62">
        <v>0</v>
      </c>
      <c r="K36" s="137" t="e">
        <f t="shared" si="3"/>
        <v>#REF!</v>
      </c>
      <c r="L36" s="57" t="str">
        <f t="shared" si="1"/>
        <v>-</v>
      </c>
      <c r="M36" s="66" t="e">
        <f t="shared" si="4"/>
        <v>#REF!</v>
      </c>
      <c r="N36" s="67">
        <v>0</v>
      </c>
    </row>
    <row r="37" spans="2:16" ht="15" x14ac:dyDescent="0.25">
      <c r="B37" s="222" t="s">
        <v>1112</v>
      </c>
      <c r="C37" s="223"/>
      <c r="D37" s="224"/>
      <c r="E37" s="19" t="e">
        <f>SUMIFS(#REF!,#REF!,"*" &amp; Index!$D$19 &amp; "*")</f>
        <v>#REF!</v>
      </c>
      <c r="F37" s="62">
        <v>19338505</v>
      </c>
      <c r="G37" s="137" t="e">
        <f t="shared" si="2"/>
        <v>#REF!</v>
      </c>
      <c r="H37" s="57" t="e">
        <f t="shared" si="0"/>
        <v>#REF!</v>
      </c>
      <c r="I37" s="19" t="e">
        <f>SUMIFS(#REF!,#REF!,"*" &amp; Index!$D$19 &amp; "*",#REF!,"*" &amp; Index!$D$25 &amp; "*")</f>
        <v>#REF!</v>
      </c>
      <c r="J37" s="62">
        <v>0</v>
      </c>
      <c r="K37" s="137" t="e">
        <f t="shared" si="3"/>
        <v>#REF!</v>
      </c>
      <c r="L37" s="57" t="str">
        <f t="shared" si="1"/>
        <v>-</v>
      </c>
      <c r="M37" s="68" t="e">
        <f t="shared" si="4"/>
        <v>#REF!</v>
      </c>
      <c r="N37" s="67">
        <v>0</v>
      </c>
    </row>
    <row r="38" spans="2:16" ht="15" x14ac:dyDescent="0.25">
      <c r="B38" s="100" t="s">
        <v>133</v>
      </c>
      <c r="C38" s="101"/>
      <c r="D38" s="102"/>
      <c r="E38" s="15" t="e">
        <f>+SUM(E13:E37)</f>
        <v>#REF!</v>
      </c>
      <c r="F38" s="15">
        <v>37191680543</v>
      </c>
      <c r="G38" s="15" t="e">
        <f>+E38-F38</f>
        <v>#REF!</v>
      </c>
      <c r="H38" s="59" t="e">
        <f>IF(((E38/F38)-1)=0,"-",((E38/F38)-1))</f>
        <v>#REF!</v>
      </c>
      <c r="I38" s="15" t="e">
        <f>+SUM(I13:I37)</f>
        <v>#REF!</v>
      </c>
      <c r="J38" s="15">
        <v>451563413</v>
      </c>
      <c r="K38" s="15" t="e">
        <f>+I38-J38</f>
        <v>#REF!</v>
      </c>
      <c r="L38" s="59" t="e">
        <f>IF(((I38/J38)-1)=0,"-",((I38/J38)-1))</f>
        <v>#REF!</v>
      </c>
      <c r="M38" s="56" t="e">
        <f>+I38/E38</f>
        <v>#REF!</v>
      </c>
      <c r="N38" s="56">
        <v>1.214151676953438E-2</v>
      </c>
    </row>
    <row r="39" spans="2:16" s="109" customFormat="1" ht="11.25" x14ac:dyDescent="0.2">
      <c r="D39" s="109" t="s">
        <v>1118</v>
      </c>
      <c r="E39" s="110" t="e">
        <f>+E38-'1. Credit Quality by sector'!Y117</f>
        <v>#REF!</v>
      </c>
      <c r="F39" s="110">
        <f>+F38-'1. Credit Quality by sector'!Z117</f>
        <v>0</v>
      </c>
      <c r="G39" s="110"/>
      <c r="H39" s="114"/>
      <c r="I39" s="114"/>
      <c r="P39" s="112"/>
    </row>
    <row r="40" spans="2:16" ht="15" x14ac:dyDescent="0.25">
      <c r="B40" s="5"/>
      <c r="F40" s="3"/>
      <c r="G40" s="3"/>
      <c r="J40" s="3"/>
      <c r="K40" s="3"/>
    </row>
  </sheetData>
  <mergeCells count="8">
    <mergeCell ref="B36:D36"/>
    <mergeCell ref="B37:D37"/>
    <mergeCell ref="B13:B33"/>
    <mergeCell ref="D11:D12"/>
    <mergeCell ref="C11:C12"/>
    <mergeCell ref="B11:B12"/>
    <mergeCell ref="B34:D34"/>
    <mergeCell ref="B35:D35"/>
  </mergeCells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S22"/>
  <sheetViews>
    <sheetView showGridLines="0" topLeftCell="B1" zoomScale="115" zoomScaleNormal="115" workbookViewId="0">
      <pane ySplit="6" topLeftCell="A7" activePane="bottomLeft" state="frozen"/>
      <selection activeCell="E17" sqref="E17"/>
      <selection pane="bottomLeft" activeCell="E17" sqref="E17"/>
    </sheetView>
  </sheetViews>
  <sheetFormatPr defaultColWidth="0" defaultRowHeight="15" zeroHeight="1" x14ac:dyDescent="0.25"/>
  <cols>
    <col min="1" max="1" width="3.7109375" customWidth="1"/>
    <col min="2" max="2" width="45" customWidth="1"/>
    <col min="3" max="3" width="26.5703125" bestFit="1" customWidth="1"/>
    <col min="4" max="4" width="26.28515625" bestFit="1" customWidth="1"/>
    <col min="5" max="6" width="18.85546875" customWidth="1"/>
    <col min="7" max="7" width="33.7109375" customWidth="1"/>
    <col min="8" max="8" width="26.28515625" bestFit="1" customWidth="1"/>
    <col min="9" max="9" width="5.7109375" customWidth="1"/>
    <col min="10" max="10" width="14.7109375" customWidth="1"/>
    <col min="11" max="11" width="8" bestFit="1" customWidth="1"/>
    <col min="12" max="12" width="32" customWidth="1"/>
    <col min="13" max="13" width="26.28515625" bestFit="1" customWidth="1"/>
    <col min="14" max="14" width="5.7109375" customWidth="1"/>
    <col min="15" max="15" width="16.42578125" bestFit="1" customWidth="1"/>
    <col min="16" max="16" width="8" customWidth="1"/>
    <col min="17" max="17" width="26.5703125" bestFit="1" customWidth="1"/>
    <col min="18" max="18" width="26.28515625" bestFit="1" customWidth="1"/>
    <col min="19" max="19" width="3.7109375" customWidth="1"/>
    <col min="20" max="16384" width="9.140625" hidden="1"/>
  </cols>
  <sheetData>
    <row r="1" spans="1:19" ht="7.5" customHeight="1" x14ac:dyDescent="0.25">
      <c r="A1" s="24"/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</row>
    <row r="2" spans="1:19" ht="7.5" customHeight="1" x14ac:dyDescent="0.25">
      <c r="A2" s="74"/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</row>
    <row r="3" spans="1:19" ht="12.75" customHeight="1" x14ac:dyDescent="0.25">
      <c r="A3" s="75"/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</row>
    <row r="4" spans="1:19" ht="7.5" customHeight="1" x14ac:dyDescent="0.25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</row>
    <row r="5" spans="1:19" ht="7.5" customHeight="1" x14ac:dyDescent="0.25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</row>
    <row r="6" spans="1:19" ht="3" customHeight="1" x14ac:dyDescent="0.25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</row>
    <row r="7" spans="1:19" x14ac:dyDescent="0.25"/>
    <row r="8" spans="1:19" x14ac:dyDescent="0.25">
      <c r="B8" s="23" t="s">
        <v>1119</v>
      </c>
    </row>
    <row r="9" spans="1:19" ht="9.9499999999999993" customHeight="1" x14ac:dyDescent="0.25"/>
    <row r="10" spans="1:19" ht="25.5" customHeight="1" x14ac:dyDescent="0.25">
      <c r="B10" s="225" t="s">
        <v>1120</v>
      </c>
      <c r="C10" s="97" t="s">
        <v>1115</v>
      </c>
      <c r="D10" s="98"/>
      <c r="E10" s="98"/>
      <c r="F10" s="99"/>
      <c r="G10" s="105" t="s">
        <v>1121</v>
      </c>
      <c r="H10" s="106"/>
      <c r="I10" s="106"/>
      <c r="J10" s="106"/>
      <c r="K10" s="107"/>
      <c r="L10" s="105" t="s">
        <v>1122</v>
      </c>
      <c r="M10" s="106"/>
      <c r="N10" s="106"/>
      <c r="O10" s="106"/>
      <c r="P10" s="107"/>
      <c r="Q10" s="103" t="s">
        <v>1123</v>
      </c>
      <c r="R10" s="104"/>
    </row>
    <row r="11" spans="1:19" ht="15" customHeight="1" x14ac:dyDescent="0.25">
      <c r="B11" s="226"/>
      <c r="C11" s="55" t="s">
        <v>983</v>
      </c>
      <c r="D11" s="63" t="s">
        <v>984</v>
      </c>
      <c r="E11" s="60" t="s">
        <v>985</v>
      </c>
      <c r="F11" s="60" t="s">
        <v>986</v>
      </c>
      <c r="G11" s="55" t="s">
        <v>983</v>
      </c>
      <c r="H11" s="63" t="s">
        <v>984</v>
      </c>
      <c r="I11" s="12" t="s">
        <v>1117</v>
      </c>
      <c r="J11" s="60" t="s">
        <v>985</v>
      </c>
      <c r="K11" s="60" t="s">
        <v>986</v>
      </c>
      <c r="L11" s="55" t="s">
        <v>983</v>
      </c>
      <c r="M11" s="63" t="s">
        <v>984</v>
      </c>
      <c r="N11" s="12" t="s">
        <v>1117</v>
      </c>
      <c r="O11" s="60" t="s">
        <v>985</v>
      </c>
      <c r="P11" s="60" t="s">
        <v>986</v>
      </c>
      <c r="Q11" s="55" t="s">
        <v>983</v>
      </c>
      <c r="R11" s="63" t="s">
        <v>984</v>
      </c>
    </row>
    <row r="12" spans="1:19" x14ac:dyDescent="0.25">
      <c r="B12" s="6" t="s">
        <v>1124</v>
      </c>
      <c r="C12" s="20" t="e">
        <f>+SUMIFS(#REF!,#REF!,"*" &amp; Index!$D$26 &amp; "*")</f>
        <v>#REF!</v>
      </c>
      <c r="D12" s="61">
        <v>8575222074</v>
      </c>
      <c r="E12" s="137" t="e">
        <f>+C12-D12</f>
        <v>#REF!</v>
      </c>
      <c r="F12" s="57" t="str">
        <f t="shared" ref="F12:F19" si="0">IFERROR(IF(((C12/D12)-1)=0,"-",((C12/D12)-1)),"-")</f>
        <v>-</v>
      </c>
      <c r="G12" s="7" t="e">
        <f>+SUMIFS(#REF!,#REF!,"*" &amp; Index!$D$26 &amp; "*",#REF!,"*" &amp; Index!$D$33 &amp; "*")</f>
        <v>#REF!</v>
      </c>
      <c r="H12" s="61">
        <v>1288965514</v>
      </c>
      <c r="I12" s="8" t="e">
        <f>+G12/C12</f>
        <v>#REF!</v>
      </c>
      <c r="J12" s="138" t="e">
        <f>+G12-H12</f>
        <v>#REF!</v>
      </c>
      <c r="K12" s="57" t="str">
        <f t="shared" ref="K12:K19" si="1">IFERROR(IF(((G12/H12)-1)=0,"-",((G12/H12)-1)),"-")</f>
        <v>-</v>
      </c>
      <c r="L12" s="7" t="e">
        <f>+SUMIFS(#REF!,#REF!,"*" &amp; Index!$D$26 &amp; "*",#REF!,"*" &amp; Index!$D$35 &amp; "*")</f>
        <v>#REF!</v>
      </c>
      <c r="M12" s="61">
        <v>665307642</v>
      </c>
      <c r="N12" s="8" t="e">
        <f>+L12/C12</f>
        <v>#REF!</v>
      </c>
      <c r="O12" s="138" t="e">
        <f>+L12-M12</f>
        <v>#REF!</v>
      </c>
      <c r="P12" s="134" t="str">
        <f>IFERROR(IF(((L12/M12)-1)=0,"-",((L12/M12)-1)),"-")</f>
        <v>-</v>
      </c>
      <c r="Q12" s="8" t="e">
        <f>+N12+I12</f>
        <v>#REF!</v>
      </c>
      <c r="R12" s="65">
        <v>0.22789767298567573</v>
      </c>
    </row>
    <row r="13" spans="1:19" x14ac:dyDescent="0.25">
      <c r="B13" s="6" t="s">
        <v>1125</v>
      </c>
      <c r="C13" s="20" t="e">
        <f>+SUMIFS(#REF!,#REF!,"*" &amp; Index!$D$27 &amp; "*")</f>
        <v>#REF!</v>
      </c>
      <c r="D13" s="61">
        <v>2870662229</v>
      </c>
      <c r="E13" s="137" t="e">
        <f t="shared" ref="E13:E18" si="2">+C13-D13</f>
        <v>#REF!</v>
      </c>
      <c r="F13" s="57" t="str">
        <f t="shared" si="0"/>
        <v>-</v>
      </c>
      <c r="G13" s="7" t="e">
        <f>+SUMIFS(#REF!,#REF!,"*" &amp; Index!$D$27 &amp; "*",#REF!,"*" &amp; Index!$D$33 &amp; "*")</f>
        <v>#REF!</v>
      </c>
      <c r="H13" s="61">
        <v>168888254</v>
      </c>
      <c r="I13" s="8" t="e">
        <f>+G13/C13</f>
        <v>#REF!</v>
      </c>
      <c r="J13" s="138" t="e">
        <f t="shared" ref="J13:J18" si="3">+G13-H13</f>
        <v>#REF!</v>
      </c>
      <c r="K13" s="57" t="str">
        <f t="shared" si="1"/>
        <v>-</v>
      </c>
      <c r="L13" s="7" t="e">
        <f>+SUMIFS(#REF!,#REF!,"*" &amp; Index!$D$27 &amp; "*",#REF!,"*" &amp; Index!$D$35 &amp; "*")</f>
        <v>#REF!</v>
      </c>
      <c r="M13" s="61">
        <v>726994709</v>
      </c>
      <c r="N13" s="8" t="e">
        <f>+L13/C13</f>
        <v>#REF!</v>
      </c>
      <c r="O13" s="138" t="e">
        <f t="shared" ref="O13:O18" si="4">+L13-M13</f>
        <v>#REF!</v>
      </c>
      <c r="P13" s="134" t="str">
        <f t="shared" ref="P13:P18" si="5">IFERROR(IF(((L13/M13)-1)=0,"-",((L13/M13)-1)),"-")</f>
        <v>-</v>
      </c>
      <c r="Q13" s="8" t="e">
        <f>+N13+I13</f>
        <v>#REF!</v>
      </c>
      <c r="R13" s="65">
        <v>0.31208233206596453</v>
      </c>
    </row>
    <row r="14" spans="1:19" x14ac:dyDescent="0.25">
      <c r="B14" s="6" t="s">
        <v>1126</v>
      </c>
      <c r="C14" s="20" t="e">
        <f>+SUMIFS(#REF!,#REF!,"*" &amp; Index!$D$28 &amp; "*")</f>
        <v>#REF!</v>
      </c>
      <c r="D14" s="61">
        <v>4762686706</v>
      </c>
      <c r="E14" s="137" t="e">
        <f t="shared" si="2"/>
        <v>#REF!</v>
      </c>
      <c r="F14" s="57" t="str">
        <f t="shared" si="0"/>
        <v>-</v>
      </c>
      <c r="G14" s="7" t="e">
        <f>+SUMIFS(#REF!,#REF!,"*" &amp; Index!$D$28 &amp; "*",#REF!,"*" &amp; Index!$D$33 &amp; "*")</f>
        <v>#REF!</v>
      </c>
      <c r="H14" s="61">
        <v>33322935</v>
      </c>
      <c r="I14" s="8" t="e">
        <f>+G14/C14</f>
        <v>#REF!</v>
      </c>
      <c r="J14" s="138" t="e">
        <f t="shared" si="3"/>
        <v>#REF!</v>
      </c>
      <c r="K14" s="134" t="str">
        <f t="shared" si="1"/>
        <v>-</v>
      </c>
      <c r="L14" s="7" t="e">
        <f>+SUMIFS(#REF!,#REF!,"*" &amp; Index!$D$28 &amp; "*",#REF!,"*" &amp; Index!$D$35 &amp; "*")</f>
        <v>#REF!</v>
      </c>
      <c r="M14" s="61">
        <v>1506223576</v>
      </c>
      <c r="N14" s="8" t="e">
        <f>+L14/C14</f>
        <v>#REF!</v>
      </c>
      <c r="O14" s="138" t="e">
        <f t="shared" si="4"/>
        <v>#REF!</v>
      </c>
      <c r="P14" s="134" t="str">
        <f t="shared" si="5"/>
        <v>-</v>
      </c>
      <c r="Q14" s="8" t="e">
        <f>+N14+I14</f>
        <v>#REF!</v>
      </c>
      <c r="R14" s="65">
        <v>0.32325168671298277</v>
      </c>
    </row>
    <row r="15" spans="1:19" x14ac:dyDescent="0.25">
      <c r="B15" s="6" t="s">
        <v>1127</v>
      </c>
      <c r="C15" s="20" t="e">
        <f>+SUMIFS(#REF!,#REF!,"*" &amp; Index!$D$29 &amp; "*")</f>
        <v>#REF!</v>
      </c>
      <c r="D15" s="61">
        <v>20497497301</v>
      </c>
      <c r="E15" s="137" t="e">
        <f t="shared" si="2"/>
        <v>#REF!</v>
      </c>
      <c r="F15" s="57" t="str">
        <f t="shared" si="0"/>
        <v>-</v>
      </c>
      <c r="G15" s="7" t="e">
        <f>+SUMIFS(#REF!,#REF!,"*" &amp; Index!$D$29 &amp; "*",#REF!,"*" &amp; Index!$D$33 &amp; "*")</f>
        <v>#REF!</v>
      </c>
      <c r="H15" s="61">
        <v>0</v>
      </c>
      <c r="I15" s="8" t="e">
        <f>+G15/C15</f>
        <v>#REF!</v>
      </c>
      <c r="J15" s="138" t="e">
        <f t="shared" si="3"/>
        <v>#REF!</v>
      </c>
      <c r="K15" s="57" t="str">
        <f t="shared" si="1"/>
        <v>-</v>
      </c>
      <c r="L15" s="7" t="e">
        <f>+SUMIFS(#REF!,#REF!,"*" &amp; Index!$D$29 &amp; "*",#REF!,"*" &amp; Index!$D$35 &amp; "*")</f>
        <v>#REF!</v>
      </c>
      <c r="M15" s="61">
        <v>6761312569</v>
      </c>
      <c r="N15" s="8" t="e">
        <f>+L15/C15</f>
        <v>#REF!</v>
      </c>
      <c r="O15" s="138" t="e">
        <f t="shared" si="4"/>
        <v>#REF!</v>
      </c>
      <c r="P15" s="134" t="str">
        <f t="shared" si="5"/>
        <v>-</v>
      </c>
      <c r="Q15" s="8" t="e">
        <f>+N15+I15</f>
        <v>#REF!</v>
      </c>
      <c r="R15" s="65">
        <v>0.3298603956235252</v>
      </c>
    </row>
    <row r="16" spans="1:19" x14ac:dyDescent="0.25">
      <c r="B16" s="6" t="s">
        <v>1128</v>
      </c>
      <c r="C16" s="20" t="e">
        <f>+SUMIFS(#REF!,#REF!,"*" &amp; Index!$D$30 &amp; "*")</f>
        <v>#REF!</v>
      </c>
      <c r="D16" s="61">
        <v>1098738290</v>
      </c>
      <c r="E16" s="137" t="e">
        <f t="shared" si="2"/>
        <v>#REF!</v>
      </c>
      <c r="F16" s="57" t="str">
        <f t="shared" si="0"/>
        <v>-</v>
      </c>
      <c r="G16" s="7" t="e">
        <f>+SUMIFS(#REF!,#REF!,"*" &amp; Index!$D$30 &amp; "*",#REF!,"*" &amp; Index!$D$33 &amp; "*")</f>
        <v>#REF!</v>
      </c>
      <c r="H16" s="61">
        <v>210956794</v>
      </c>
      <c r="I16" s="8" t="e">
        <f>+G16/C16</f>
        <v>#REF!</v>
      </c>
      <c r="J16" s="138" t="e">
        <f t="shared" si="3"/>
        <v>#REF!</v>
      </c>
      <c r="K16" s="57" t="str">
        <f t="shared" si="1"/>
        <v>-</v>
      </c>
      <c r="L16" s="7" t="e">
        <f>+SUMIFS(#REF!,#REF!,"*" &amp; Index!$D$30 &amp; "*",#REF!,"*" &amp; Index!$D$35 &amp; "*")</f>
        <v>#REF!</v>
      </c>
      <c r="M16" s="61">
        <v>14272511</v>
      </c>
      <c r="N16" s="8" t="e">
        <f>+L16/C16</f>
        <v>#REF!</v>
      </c>
      <c r="O16" s="138" t="e">
        <f t="shared" si="4"/>
        <v>#REF!</v>
      </c>
      <c r="P16" s="57" t="str">
        <f t="shared" si="5"/>
        <v>-</v>
      </c>
      <c r="Q16" s="8" t="e">
        <f>+N16+I16</f>
        <v>#REF!</v>
      </c>
      <c r="R16" s="65">
        <v>0.20498903792640191</v>
      </c>
    </row>
    <row r="17" spans="2:18" x14ac:dyDescent="0.25">
      <c r="B17" s="6" t="s">
        <v>1129</v>
      </c>
      <c r="C17" s="20" t="e">
        <f>+SUMIFS(#REF!,#REF!,"*" &amp; Index!$D$31 &amp; "*")</f>
        <v>#REF!</v>
      </c>
      <c r="D17" s="61">
        <v>0</v>
      </c>
      <c r="E17" s="137" t="e">
        <f t="shared" si="2"/>
        <v>#REF!</v>
      </c>
      <c r="F17" s="57" t="str">
        <f t="shared" si="0"/>
        <v>-</v>
      </c>
      <c r="G17" s="7" t="e">
        <f>+SUMIFS(#REF!,#REF!,"*" &amp; Index!$D$31 &amp; "*",#REF!,"*" &amp; Index!$D$33 &amp; "*")</f>
        <v>#REF!</v>
      </c>
      <c r="H17" s="61">
        <v>0</v>
      </c>
      <c r="I17" s="8" t="str">
        <f>IFERROR(G17/C17,"-")</f>
        <v>-</v>
      </c>
      <c r="J17" s="138" t="e">
        <f t="shared" si="3"/>
        <v>#REF!</v>
      </c>
      <c r="K17" s="57" t="str">
        <f t="shared" si="1"/>
        <v>-</v>
      </c>
      <c r="L17" s="7" t="e">
        <f>+SUMIFS(#REF!,#REF!,"*" &amp; Index!$D$31 &amp; "*",#REF!,"*" &amp; Index!$D$35 &amp; "*")</f>
        <v>#REF!</v>
      </c>
      <c r="M17" s="61">
        <v>0</v>
      </c>
      <c r="N17" s="8" t="str">
        <f>IFERROR(L17/C17,"-")</f>
        <v>-</v>
      </c>
      <c r="O17" s="138" t="e">
        <f t="shared" si="4"/>
        <v>#REF!</v>
      </c>
      <c r="P17" s="57" t="str">
        <f t="shared" si="5"/>
        <v>-</v>
      </c>
      <c r="Q17" s="8" t="str">
        <f>IFERROR(N17+I17,"-")</f>
        <v>-</v>
      </c>
      <c r="R17" s="65" t="s">
        <v>1130</v>
      </c>
    </row>
    <row r="18" spans="2:18" x14ac:dyDescent="0.25">
      <c r="B18" s="6" t="s">
        <v>948</v>
      </c>
      <c r="C18" s="20" t="e">
        <f>+SUM(#REF!)-SUMIF(#REF!,"*" &amp; Index!$D$32 &amp; "*",#REF!)</f>
        <v>#REF!</v>
      </c>
      <c r="D18" s="61">
        <v>-613126056</v>
      </c>
      <c r="E18" s="137" t="e">
        <f t="shared" si="2"/>
        <v>#REF!</v>
      </c>
      <c r="F18" s="57" t="str">
        <f t="shared" si="0"/>
        <v>-</v>
      </c>
      <c r="G18" s="7" t="e">
        <f>+SUMIFS(#REF!,#REF!,"*" &amp; Index!$D$31 &amp; "*",#REF!,Index!$D$33)+SUMIFS(#REF!,#REF!,Index!$D$33)-SUMIFS(#REF!,#REF!,Index!D33,#REF!,"*" &amp; Index!$D$32 &amp; "*")</f>
        <v>#REF!</v>
      </c>
      <c r="H18" s="61">
        <v>-39620047</v>
      </c>
      <c r="I18" s="8" t="str">
        <f>IFERROR(G18/C18,"-")</f>
        <v>-</v>
      </c>
      <c r="J18" s="138" t="e">
        <f t="shared" si="3"/>
        <v>#REF!</v>
      </c>
      <c r="K18" s="57" t="str">
        <f t="shared" si="1"/>
        <v>-</v>
      </c>
      <c r="L18" s="7" t="e">
        <f>+SUMIFS(#REF!,#REF!,"*" &amp; Index!$D$31 &amp; "*",#REF!,"ACUT1")+SUMIFS(#REF!,#REF!,Index!$D$35)-SUMIFS(#REF!,#REF!,Index!$D$35,#REF!,"*" &amp; Index!$D$32 &amp; "*")</f>
        <v>#REF!</v>
      </c>
      <c r="M18" s="61">
        <v>-94015336</v>
      </c>
      <c r="N18" s="8" t="str">
        <f>IFERROR(L18/C18,"-")</f>
        <v>-</v>
      </c>
      <c r="O18" s="138" t="e">
        <f t="shared" si="4"/>
        <v>#REF!</v>
      </c>
      <c r="P18" s="57" t="str">
        <f t="shared" si="5"/>
        <v>-</v>
      </c>
      <c r="Q18" s="8" t="str">
        <f>IFERROR(N18+I18,"-")</f>
        <v>-</v>
      </c>
      <c r="R18" s="65">
        <v>0.21795743581969057</v>
      </c>
    </row>
    <row r="19" spans="2:18" x14ac:dyDescent="0.25">
      <c r="B19" s="9" t="s">
        <v>133</v>
      </c>
      <c r="C19" s="10" t="e">
        <f>+SUM(C12:C18)</f>
        <v>#REF!</v>
      </c>
      <c r="D19" s="10">
        <v>37191680544</v>
      </c>
      <c r="E19" s="10" t="e">
        <f>+C19-D19</f>
        <v>#REF!</v>
      </c>
      <c r="F19" s="59" t="str">
        <f t="shared" si="0"/>
        <v>-</v>
      </c>
      <c r="G19" s="10" t="e">
        <f>+SUM(G12:G18)</f>
        <v>#REF!</v>
      </c>
      <c r="H19" s="10">
        <v>1662513450</v>
      </c>
      <c r="I19" s="11" t="e">
        <f>+G19/C19</f>
        <v>#REF!</v>
      </c>
      <c r="J19" s="10" t="e">
        <f>+G19-H19</f>
        <v>#REF!</v>
      </c>
      <c r="K19" s="11" t="str">
        <f t="shared" si="1"/>
        <v>-</v>
      </c>
      <c r="L19" s="10" t="e">
        <f>+SUM(L12:L18)</f>
        <v>#REF!</v>
      </c>
      <c r="M19" s="10">
        <v>9580095671</v>
      </c>
      <c r="N19" s="11" t="e">
        <f>+L19/C19</f>
        <v>#REF!</v>
      </c>
      <c r="O19" s="10" t="e">
        <f>+L19-M19</f>
        <v>#REF!</v>
      </c>
      <c r="P19" s="11" t="str">
        <f>IFERROR(IF(((L19/M19)-1)=0,"-",((L19/M19)-1)),"-")</f>
        <v>-</v>
      </c>
      <c r="Q19" s="11" t="e">
        <f>+N19+I19</f>
        <v>#REF!</v>
      </c>
      <c r="R19" s="135">
        <v>0.3022882794365615</v>
      </c>
    </row>
    <row r="20" spans="2:18" s="109" customFormat="1" ht="11.25" x14ac:dyDescent="0.2">
      <c r="B20" s="109" t="s">
        <v>1131</v>
      </c>
      <c r="C20" s="110" t="e">
        <f>+C19-'1. Credit Quality by sector'!Y117</f>
        <v>#REF!</v>
      </c>
      <c r="D20" s="110">
        <f>+D19-'1. Credit Quality by sector'!Z117</f>
        <v>1</v>
      </c>
      <c r="E20" s="110"/>
      <c r="F20" s="110"/>
      <c r="G20" s="110" t="e">
        <f>+G19-'4. Exp. subject to phy. Ris'!E37</f>
        <v>#REF!</v>
      </c>
      <c r="H20" s="110">
        <f>+H19-'4. Exp. subject to phy. Ris'!F37</f>
        <v>0</v>
      </c>
      <c r="I20" s="110"/>
      <c r="J20" s="110"/>
      <c r="K20" s="110"/>
      <c r="L20" s="110" t="e">
        <f>+L19-'4. Exp. subject to phy. Ris'!I37</f>
        <v>#REF!</v>
      </c>
      <c r="M20" s="110">
        <f>+M19-'4. Exp. subject to phy. Ris'!J37</f>
        <v>0</v>
      </c>
    </row>
    <row r="21" spans="2:18" s="109" customFormat="1" ht="11.25" x14ac:dyDescent="0.2">
      <c r="G21" s="113"/>
      <c r="H21" s="113"/>
    </row>
    <row r="22" spans="2:18" s="109" customFormat="1" ht="11.25" x14ac:dyDescent="0.2">
      <c r="G22" s="122"/>
      <c r="H22" s="122"/>
    </row>
  </sheetData>
  <mergeCells count="1">
    <mergeCell ref="B10:B11"/>
  </mergeCells>
  <phoneticPr fontId="6" type="noConversion"/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U40"/>
  <sheetViews>
    <sheetView showGridLines="0" zoomScale="72" zoomScaleNormal="115" workbookViewId="0">
      <pane ySplit="6" topLeftCell="A7" activePane="bottomLeft" state="frozen"/>
      <selection activeCell="E17" sqref="E17"/>
      <selection pane="bottomLeft" activeCell="E17" sqref="E17"/>
    </sheetView>
  </sheetViews>
  <sheetFormatPr defaultColWidth="0" defaultRowHeight="14.45" customHeight="1" zeroHeight="1" x14ac:dyDescent="0.25"/>
  <cols>
    <col min="1" max="1" width="3.7109375" customWidth="1"/>
    <col min="2" max="2" width="6.42578125" customWidth="1"/>
    <col min="3" max="3" width="8.5703125" customWidth="1"/>
    <col min="4" max="4" width="58.5703125" customWidth="1"/>
    <col min="5" max="5" width="26.5703125" bestFit="1" customWidth="1"/>
    <col min="6" max="6" width="26.28515625" bestFit="1" customWidth="1"/>
    <col min="7" max="7" width="15.7109375" customWidth="1"/>
    <col min="8" max="8" width="13.85546875" bestFit="1" customWidth="1"/>
    <col min="9" max="9" width="26.5703125" bestFit="1" customWidth="1"/>
    <col min="10" max="10" width="26.28515625" bestFit="1" customWidth="1"/>
    <col min="11" max="11" width="15" customWidth="1"/>
    <col min="12" max="12" width="13.5703125" bestFit="1" customWidth="1"/>
    <col min="13" max="13" width="26.5703125" bestFit="1" customWidth="1"/>
    <col min="14" max="14" width="0.140625" customWidth="1"/>
    <col min="15" max="15" width="7.42578125" hidden="1" customWidth="1"/>
    <col min="16" max="16" width="3.7109375" customWidth="1"/>
    <col min="17" max="19" width="9.140625" hidden="1" customWidth="1"/>
    <col min="20" max="21" width="0" hidden="1" customWidth="1"/>
    <col min="22" max="16384" width="9.140625" hidden="1"/>
  </cols>
  <sheetData>
    <row r="1" spans="1:16" ht="7.5" customHeight="1" x14ac:dyDescent="0.25">
      <c r="A1" s="24"/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</row>
    <row r="2" spans="1:16" ht="7.5" customHeight="1" x14ac:dyDescent="0.25">
      <c r="A2" s="74"/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</row>
    <row r="3" spans="1:16" ht="12.75" customHeight="1" x14ac:dyDescent="0.25">
      <c r="A3" s="75"/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</row>
    <row r="4" spans="1:16" ht="7.5" customHeight="1" x14ac:dyDescent="0.25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</row>
    <row r="5" spans="1:16" ht="7.5" customHeight="1" x14ac:dyDescent="0.25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</row>
    <row r="6" spans="1:16" ht="3" customHeight="1" x14ac:dyDescent="0.25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</row>
    <row r="7" spans="1:16" ht="14.45" customHeight="1" x14ac:dyDescent="0.25"/>
    <row r="8" spans="1:16" ht="15" x14ac:dyDescent="0.25">
      <c r="B8" s="23" t="s">
        <v>1132</v>
      </c>
      <c r="F8" s="3"/>
      <c r="G8" s="3"/>
      <c r="H8" s="3"/>
      <c r="L8" s="3"/>
    </row>
    <row r="9" spans="1:16" ht="9.9499999999999993" customHeight="1" x14ac:dyDescent="0.25"/>
    <row r="10" spans="1:16" ht="27.6" customHeight="1" x14ac:dyDescent="0.25">
      <c r="B10" s="227" t="s">
        <v>920</v>
      </c>
      <c r="C10" s="225" t="s">
        <v>973</v>
      </c>
      <c r="D10" s="225" t="s">
        <v>974</v>
      </c>
      <c r="E10" s="97" t="s">
        <v>1133</v>
      </c>
      <c r="F10" s="98"/>
      <c r="G10" s="98"/>
      <c r="H10" s="99"/>
      <c r="I10" s="97" t="s">
        <v>1134</v>
      </c>
      <c r="J10" s="98"/>
      <c r="K10" s="98"/>
      <c r="L10" s="99"/>
      <c r="M10" s="97" t="s">
        <v>980</v>
      </c>
      <c r="N10" s="108"/>
      <c r="O10" s="108"/>
    </row>
    <row r="11" spans="1:16" ht="15" x14ac:dyDescent="0.25">
      <c r="B11" s="228"/>
      <c r="C11" s="226"/>
      <c r="D11" s="226"/>
      <c r="E11" s="55" t="s">
        <v>983</v>
      </c>
      <c r="F11" s="63" t="s">
        <v>984</v>
      </c>
      <c r="G11" s="60" t="s">
        <v>985</v>
      </c>
      <c r="H11" s="60" t="s">
        <v>986</v>
      </c>
      <c r="I11" s="55" t="s">
        <v>983</v>
      </c>
      <c r="J11" s="63" t="s">
        <v>984</v>
      </c>
      <c r="K11" s="60" t="s">
        <v>985</v>
      </c>
      <c r="L11" s="60" t="s">
        <v>986</v>
      </c>
      <c r="M11" s="55" t="s">
        <v>983</v>
      </c>
      <c r="N11" s="63" t="s">
        <v>1135</v>
      </c>
      <c r="O11" s="60" t="s">
        <v>986</v>
      </c>
    </row>
    <row r="12" spans="1:16" ht="15" customHeight="1" x14ac:dyDescent="0.25">
      <c r="B12" s="217" t="s">
        <v>987</v>
      </c>
      <c r="C12" s="13" t="s">
        <v>988</v>
      </c>
      <c r="D12" s="18" t="s">
        <v>989</v>
      </c>
      <c r="E12" s="20" t="e">
        <f>SUMIFS(#REF!,#REF!,"*" &amp; Index!$D$12 &amp; "*",#REF!,"*" &amp; C12 &amp; "*",#REF!,Index!$D$33)+SUMIFS(#REF!,#REF!,"*" &amp; Index!$D$20 &amp; "*",#REF!,"*" &amp; C12 &amp; "*",#REF!,Index!$D$33,#REF!,"*" &amp; Index!$D$18 &amp; "*")</f>
        <v>#REF!</v>
      </c>
      <c r="F12" s="61">
        <v>159482781</v>
      </c>
      <c r="G12" s="137" t="e">
        <f>+E12-F12</f>
        <v>#REF!</v>
      </c>
      <c r="H12" s="134" t="str">
        <f>IFERROR(IF(((E12/F12)-1)=0,"-",((E12/F12)-1)),"-")</f>
        <v>-</v>
      </c>
      <c r="I12" s="20" t="e">
        <f>SUMIFS(#REF!,#REF!,"*" &amp; Index!$D$12 &amp; "*",#REF!,"*" &amp; C12 &amp; "*",#REF!,Index!$D$35)+SUMIFS(#REF!,#REF!,"*" &amp; Index!$D$20 &amp; "*",#REF!,"*" &amp; C12 &amp; "*",#REF!,Index!$D$35,#REF!,"*" &amp; Index!$D$18 &amp; "*")</f>
        <v>#REF!</v>
      </c>
      <c r="J12" s="61">
        <v>6363867</v>
      </c>
      <c r="K12" s="137" t="e">
        <f>+I12-J12</f>
        <v>#REF!</v>
      </c>
      <c r="L12" s="57" t="str">
        <f>IFERROR(IF(((I12/J12)-1)=0,"-",((I12/J12)-1)),"-")</f>
        <v>-</v>
      </c>
      <c r="M12" s="20" t="e">
        <f>SUMIFS(#REF!,#REF!,"*" &amp; C12 &amp; "*",#REF!,"*" &amp; Index!$D$12 &amp; "*")+SUMIFS(#REF!,#REF!,"*" &amp; C12 &amp; "*",#REF!,"*" &amp; Index!$D$20 &amp; "*",#REF!,"*" &amp; Index!$D$18 &amp; "*")</f>
        <v>#REF!</v>
      </c>
      <c r="N12" s="61">
        <v>324374714</v>
      </c>
      <c r="O12" s="57" t="str">
        <f>IFERROR(IF(((M12/N12)-1)=0,"-",((M12/N12)-1)),"-")</f>
        <v>-</v>
      </c>
    </row>
    <row r="13" spans="1:16" ht="15" x14ac:dyDescent="0.25">
      <c r="B13" s="218"/>
      <c r="C13" s="16" t="s">
        <v>993</v>
      </c>
      <c r="D13" s="17" t="s">
        <v>994</v>
      </c>
      <c r="E13" s="20" t="e">
        <f>SUMIFS(#REF!,#REF!,"*" &amp; Index!$D$12 &amp; "*",#REF!,"*" &amp; C13 &amp; "*",#REF!,Index!$D$33)+SUMIFS(#REF!,#REF!,"*" &amp; Index!$D$20 &amp; "*",#REF!,"*" &amp; C13 &amp; "*",#REF!,Index!$D$33,#REF!,"*" &amp; Index!$D$18 &amp; "*")</f>
        <v>#REF!</v>
      </c>
      <c r="F13" s="61">
        <v>7211139</v>
      </c>
      <c r="G13" s="137" t="e">
        <f t="shared" ref="G13:G36" si="0">+E13-F13</f>
        <v>#REF!</v>
      </c>
      <c r="H13" s="134" t="str">
        <f t="shared" ref="H13:H37" si="1">IFERROR(IF(((E13/F13)-1)=0,"-",((E13/F13)-1)),"-")</f>
        <v>-</v>
      </c>
      <c r="I13" s="20" t="e">
        <f>SUMIFS(#REF!,#REF!,"*" &amp; Index!$D$12 &amp; "*",#REF!,"*" &amp; C13 &amp; "*",#REF!,Index!$D$35)+SUMIFS(#REF!,#REF!,"*" &amp; Index!$D$20 &amp; "*",#REF!,"*" &amp; C13 &amp; "*",#REF!,Index!$D$35,#REF!,"*" &amp; Index!$D$18 &amp; "*")</f>
        <v>#REF!</v>
      </c>
      <c r="J13" s="61">
        <v>115166</v>
      </c>
      <c r="K13" s="137" t="e">
        <f t="shared" ref="K13:K36" si="2">+I13-J13</f>
        <v>#REF!</v>
      </c>
      <c r="L13" s="134" t="str">
        <f t="shared" ref="L13:L37" si="3">IFERROR(IF(((I13/J13)-1)=0,"-",((I13/J13)-1)),"-")</f>
        <v>-</v>
      </c>
      <c r="M13" s="20" t="e">
        <f>SUMIFS(#REF!,#REF!,"*" &amp; C13 &amp; "*",#REF!,"*" &amp; Index!$D$12 &amp; "*")+SUMIFS(#REF!,#REF!,"*" &amp; C13 &amp; "*",#REF!,"*" &amp; Index!$D$20 &amp; "*",#REF!,"*" &amp; Index!$D$18 &amp; "*")</f>
        <v>#REF!</v>
      </c>
      <c r="N13" s="61">
        <v>12771458</v>
      </c>
      <c r="O13" s="57" t="str">
        <f t="shared" ref="O13:O36" si="4">IFERROR(IF(((M13/N13)-1)=0,"-",((M13/N13)-1)),"-")</f>
        <v>-</v>
      </c>
    </row>
    <row r="14" spans="1:16" ht="15" x14ac:dyDescent="0.25">
      <c r="B14" s="218"/>
      <c r="C14" s="16" t="s">
        <v>998</v>
      </c>
      <c r="D14" s="17" t="s">
        <v>999</v>
      </c>
      <c r="E14" s="20" t="e">
        <f>SUMIFS(#REF!,#REF!,"*" &amp; Index!$D$12 &amp; "*",#REF!,"*" &amp; C14 &amp; "*",#REF!,Index!$D$33)+SUMIFS(#REF!,#REF!,"*" &amp; Index!$D$20 &amp; "*",#REF!,"*" &amp; C14 &amp; "*",#REF!,Index!$D$33,#REF!,"*" &amp; Index!$D$18 &amp; "*")</f>
        <v>#REF!</v>
      </c>
      <c r="F14" s="61">
        <v>931720558</v>
      </c>
      <c r="G14" s="137" t="e">
        <f t="shared" si="0"/>
        <v>#REF!</v>
      </c>
      <c r="H14" s="134" t="str">
        <f t="shared" si="1"/>
        <v>-</v>
      </c>
      <c r="I14" s="20" t="e">
        <f>SUMIFS(#REF!,#REF!,"*" &amp; Index!$D$12 &amp; "*",#REF!,"*" &amp; C14 &amp; "*",#REF!,Index!$D$35)+SUMIFS(#REF!,#REF!,"*" &amp; Index!$D$20 &amp; "*",#REF!,"*" &amp; C14 &amp; "*",#REF!,Index!$D$35,#REF!,"*" &amp; Index!$D$18 &amp; "*")</f>
        <v>#REF!</v>
      </c>
      <c r="J14" s="61">
        <v>34907827</v>
      </c>
      <c r="K14" s="137" t="e">
        <f t="shared" si="2"/>
        <v>#REF!</v>
      </c>
      <c r="L14" s="57" t="str">
        <f t="shared" si="3"/>
        <v>-</v>
      </c>
      <c r="M14" s="20" t="e">
        <f>SUMIFS(#REF!,#REF!,"*" &amp; C14 &amp; "*",#REF!,"*" &amp; Index!$D$12 &amp; "*")+SUMIFS(#REF!,#REF!,"*" &amp; C14 &amp; "*",#REF!,"*" &amp; Index!$D$20 &amp; "*",#REF!,"*" &amp; Index!$D$18 &amp; "*")</f>
        <v>#REF!</v>
      </c>
      <c r="N14" s="61">
        <v>2153827375</v>
      </c>
      <c r="O14" s="57" t="str">
        <f t="shared" si="4"/>
        <v>-</v>
      </c>
    </row>
    <row r="15" spans="1:16" ht="15" x14ac:dyDescent="0.25">
      <c r="B15" s="218"/>
      <c r="C15" s="16" t="s">
        <v>1024</v>
      </c>
      <c r="D15" s="17" t="s">
        <v>1025</v>
      </c>
      <c r="E15" s="20" t="e">
        <f>SUMIFS(#REF!,#REF!,"*" &amp; Index!$D$12 &amp; "*",#REF!,"*" &amp; C15 &amp; "*",#REF!,Index!$D$33)+SUMIFS(#REF!,#REF!,"*" &amp; Index!$D$20 &amp; "*",#REF!,"*" &amp; C15 &amp; "*",#REF!,Index!$D$33,#REF!,"*" &amp; Index!$D$18 &amp; "*")</f>
        <v>#REF!</v>
      </c>
      <c r="F15" s="61">
        <v>273431716</v>
      </c>
      <c r="G15" s="137" t="e">
        <f t="shared" si="0"/>
        <v>#REF!</v>
      </c>
      <c r="H15" s="57" t="str">
        <f t="shared" si="1"/>
        <v>-</v>
      </c>
      <c r="I15" s="20" t="e">
        <f>SUMIFS(#REF!,#REF!,"*" &amp; Index!$D$12 &amp; "*",#REF!,"*" &amp; C15 &amp; "*",#REF!,Index!$D$35)+SUMIFS(#REF!,#REF!,"*" &amp; Index!$D$20 &amp; "*",#REF!,"*" &amp; C15 &amp; "*",#REF!,Index!$D$35,#REF!,"*" &amp; Index!$D$18 &amp; "*")</f>
        <v>#REF!</v>
      </c>
      <c r="J15" s="61">
        <v>5302820</v>
      </c>
      <c r="K15" s="137" t="e">
        <f t="shared" si="2"/>
        <v>#REF!</v>
      </c>
      <c r="L15" s="134" t="str">
        <f t="shared" si="3"/>
        <v>-</v>
      </c>
      <c r="M15" s="20" t="e">
        <f>SUMIFS(#REF!,#REF!,"*" &amp; C15 &amp; "*",#REF!,"*" &amp; Index!$D$12 &amp; "*")+SUMIFS(#REF!,#REF!,"*" &amp; C15 &amp; "*",#REF!,"*" &amp; Index!$D$20 &amp; "*",#REF!,"*" &amp; Index!$D$18 &amp; "*")</f>
        <v>#REF!</v>
      </c>
      <c r="N15" s="61">
        <v>526344308</v>
      </c>
      <c r="O15" s="57" t="str">
        <f t="shared" si="4"/>
        <v>-</v>
      </c>
    </row>
    <row r="16" spans="1:16" ht="15" x14ac:dyDescent="0.25">
      <c r="B16" s="218"/>
      <c r="C16" s="16" t="s">
        <v>1026</v>
      </c>
      <c r="D16" s="17" t="s">
        <v>1027</v>
      </c>
      <c r="E16" s="20" t="e">
        <f>SUMIFS(#REF!,#REF!,"*" &amp; Index!$D$12 &amp; "*",#REF!,"*" &amp; C16 &amp; "*",#REF!,Index!$D$33)+SUMIFS(#REF!,#REF!,"*" &amp; Index!$D$20 &amp; "*",#REF!,"*" &amp; C16 &amp; "*",#REF!,Index!$D$33,#REF!,"*" &amp; Index!$D$18 &amp; "*")</f>
        <v>#REF!</v>
      </c>
      <c r="F16" s="61">
        <v>0</v>
      </c>
      <c r="G16" s="137" t="e">
        <f t="shared" si="0"/>
        <v>#REF!</v>
      </c>
      <c r="H16" s="57" t="str">
        <f t="shared" si="1"/>
        <v>-</v>
      </c>
      <c r="I16" s="20" t="e">
        <f>SUMIFS(#REF!,#REF!,"*" &amp; Index!$D$12 &amp; "*",#REF!,"*" &amp; C16 &amp; "*",#REF!,Index!$D$35)+SUMIFS(#REF!,#REF!,"*" &amp; Index!$D$20 &amp; "*",#REF!,"*" &amp; C16 &amp; "*",#REF!,Index!$D$35,#REF!,"*" &amp; Index!$D$18 &amp; "*")</f>
        <v>#REF!</v>
      </c>
      <c r="J16" s="61">
        <v>882381</v>
      </c>
      <c r="K16" s="137" t="e">
        <f t="shared" si="2"/>
        <v>#REF!</v>
      </c>
      <c r="L16" s="57" t="str">
        <f t="shared" si="3"/>
        <v>-</v>
      </c>
      <c r="M16" s="20" t="e">
        <f>SUMIFS(#REF!,#REF!,"*" &amp; C16 &amp; "*",#REF!,"*" &amp; Index!$D$12 &amp; "*")+SUMIFS(#REF!,#REF!,"*" &amp; C16 &amp; "*",#REF!,"*" &amp; Index!$D$20 &amp; "*",#REF!,"*" &amp; Index!$D$18 &amp; "*")</f>
        <v>#REF!</v>
      </c>
      <c r="N16" s="61">
        <v>32496740</v>
      </c>
      <c r="O16" s="57" t="str">
        <f t="shared" si="4"/>
        <v>-</v>
      </c>
    </row>
    <row r="17" spans="2:15" ht="15" x14ac:dyDescent="0.25">
      <c r="B17" s="218"/>
      <c r="C17" s="16" t="s">
        <v>1032</v>
      </c>
      <c r="D17" s="17" t="s">
        <v>1033</v>
      </c>
      <c r="E17" s="20" t="e">
        <f>SUMIFS(#REF!,#REF!,"*" &amp; Index!$D$12 &amp; "*",#REF!,"*" &amp; C17 &amp; "*",#REF!,Index!$D$33)+SUMIFS(#REF!,#REF!,"*" &amp; Index!$D$20 &amp; "*",#REF!,"*" &amp; C17 &amp; "*",#REF!,Index!$D$33,#REF!,"*" &amp; Index!$D$18 &amp; "*")</f>
        <v>#REF!</v>
      </c>
      <c r="F17" s="61">
        <v>81910674</v>
      </c>
      <c r="G17" s="137" t="e">
        <f t="shared" si="0"/>
        <v>#REF!</v>
      </c>
      <c r="H17" s="134" t="str">
        <f t="shared" si="1"/>
        <v>-</v>
      </c>
      <c r="I17" s="20" t="e">
        <f>SUMIFS(#REF!,#REF!,"*" &amp; Index!$D$12 &amp; "*",#REF!,"*" &amp; C17 &amp; "*",#REF!,Index!$D$35)+SUMIFS(#REF!,#REF!,"*" &amp; Index!$D$20 &amp; "*",#REF!,"*" &amp; C17 &amp; "*",#REF!,Index!$D$35,#REF!,"*" &amp; Index!$D$18 &amp; "*")</f>
        <v>#REF!</v>
      </c>
      <c r="J17" s="61">
        <v>144519801</v>
      </c>
      <c r="K17" s="137" t="e">
        <f t="shared" si="2"/>
        <v>#REF!</v>
      </c>
      <c r="L17" s="57" t="str">
        <f t="shared" si="3"/>
        <v>-</v>
      </c>
      <c r="M17" s="20" t="e">
        <f>SUMIFS(#REF!,#REF!,"*" &amp; C17 &amp; "*",#REF!,"*" &amp; Index!$D$12 &amp; "*")+SUMIFS(#REF!,#REF!,"*" &amp; C17 &amp; "*",#REF!,"*" &amp; Index!$D$20 &amp; "*",#REF!,"*" &amp; Index!$D$18 &amp; "*")</f>
        <v>#REF!</v>
      </c>
      <c r="N17" s="61">
        <v>954892635</v>
      </c>
      <c r="O17" s="57" t="str">
        <f t="shared" si="4"/>
        <v>-</v>
      </c>
    </row>
    <row r="18" spans="2:15" ht="15" x14ac:dyDescent="0.25">
      <c r="B18" s="218"/>
      <c r="C18" s="16" t="s">
        <v>1037</v>
      </c>
      <c r="D18" s="17" t="s">
        <v>1038</v>
      </c>
      <c r="E18" s="20" t="e">
        <f>SUMIFS(#REF!,#REF!,"*" &amp; Index!$D$12 &amp; "*",#REF!,"*" &amp; C18 &amp; "*",#REF!,Index!$D$33)+SUMIFS(#REF!,#REF!,"*" &amp; Index!$D$20 &amp; "*",#REF!,"*" &amp; C18 &amp; "*",#REF!,Index!$D$33,#REF!,"*" &amp; Index!$D$18 &amp; "*")</f>
        <v>#REF!</v>
      </c>
      <c r="F18" s="61">
        <v>204428149</v>
      </c>
      <c r="G18" s="137" t="e">
        <f t="shared" si="0"/>
        <v>#REF!</v>
      </c>
      <c r="H18" s="57" t="str">
        <f t="shared" si="1"/>
        <v>-</v>
      </c>
      <c r="I18" s="20" t="e">
        <f>SUMIFS(#REF!,#REF!,"*" &amp; Index!$D$12 &amp; "*",#REF!,"*" &amp; C18 &amp; "*",#REF!,Index!$D$35)+SUMIFS(#REF!,#REF!,"*" &amp; Index!$D$20 &amp; "*",#REF!,"*" &amp; C18 &amp; "*",#REF!,Index!$D$35,#REF!,"*" &amp; Index!$D$18 &amp; "*")</f>
        <v>#REF!</v>
      </c>
      <c r="J18" s="61">
        <v>42187903</v>
      </c>
      <c r="K18" s="137" t="e">
        <f t="shared" si="2"/>
        <v>#REF!</v>
      </c>
      <c r="L18" s="57" t="str">
        <f t="shared" si="3"/>
        <v>-</v>
      </c>
      <c r="M18" s="20" t="e">
        <f>SUMIFS(#REF!,#REF!,"*" &amp; C18 &amp; "*",#REF!,"*" &amp; Index!$D$12 &amp; "*")+SUMIFS(#REF!,#REF!,"*" &amp; C18 &amp; "*",#REF!,"*" &amp; Index!$D$20 &amp; "*",#REF!,"*" &amp; Index!$D$18 &amp; "*")</f>
        <v>#REF!</v>
      </c>
      <c r="N18" s="61">
        <v>2003688741</v>
      </c>
      <c r="O18" s="57" t="str">
        <f t="shared" si="4"/>
        <v>-</v>
      </c>
    </row>
    <row r="19" spans="2:15" ht="15" x14ac:dyDescent="0.25">
      <c r="B19" s="218"/>
      <c r="C19" s="13" t="s">
        <v>1042</v>
      </c>
      <c r="D19" s="18" t="s">
        <v>1043</v>
      </c>
      <c r="E19" s="20" t="e">
        <f>SUMIFS(#REF!,#REF!,"*" &amp; Index!$D$12 &amp; "*",#REF!,"*" &amp; C19 &amp; "*",#REF!,Index!$D$33)+SUMIFS(#REF!,#REF!,"*" &amp; Index!$D$20 &amp; "*",#REF!,"*" &amp; C19 &amp; "*",#REF!,Index!$D$33,#REF!,"*" &amp; Index!$D$18 &amp; "*")</f>
        <v>#REF!</v>
      </c>
      <c r="F19" s="61">
        <v>4328433</v>
      </c>
      <c r="G19" s="137" t="e">
        <f t="shared" si="0"/>
        <v>#REF!</v>
      </c>
      <c r="H19" s="57" t="str">
        <f t="shared" si="1"/>
        <v>-</v>
      </c>
      <c r="I19" s="20" t="e">
        <f>SUMIFS(#REF!,#REF!,"*" &amp; Index!$D$12 &amp; "*",#REF!,"*" &amp; C19 &amp; "*",#REF!,Index!$D$35)+SUMIFS(#REF!,#REF!,"*" &amp; Index!$D$20 &amp; "*",#REF!,"*" &amp; C19 &amp; "*",#REF!,Index!$D$35,#REF!,"*" &amp; Index!$D$18 &amp; "*")</f>
        <v>#REF!</v>
      </c>
      <c r="J19" s="61">
        <v>80880222</v>
      </c>
      <c r="K19" s="137" t="e">
        <f t="shared" si="2"/>
        <v>#REF!</v>
      </c>
      <c r="L19" s="57" t="str">
        <f t="shared" si="3"/>
        <v>-</v>
      </c>
      <c r="M19" s="20" t="e">
        <f>SUMIFS(#REF!,#REF!,"*" &amp; C19 &amp; "*",#REF!,"*" &amp; Index!$D$12 &amp; "*")+SUMIFS(#REF!,#REF!,"*" &amp; C19 &amp; "*",#REF!,"*" &amp; Index!$D$20 &amp; "*",#REF!,"*" &amp; Index!$D$18 &amp; "*")</f>
        <v>#REF!</v>
      </c>
      <c r="N19" s="61">
        <v>686471089</v>
      </c>
      <c r="O19" s="57" t="str">
        <f t="shared" si="4"/>
        <v>-</v>
      </c>
    </row>
    <row r="20" spans="2:15" ht="15" x14ac:dyDescent="0.25">
      <c r="B20" s="218"/>
      <c r="C20" s="13" t="s">
        <v>1049</v>
      </c>
      <c r="D20" s="18" t="s">
        <v>1050</v>
      </c>
      <c r="E20" s="20" t="e">
        <f>SUMIFS(#REF!,#REF!,"*" &amp; Index!$D$12 &amp; "*",#REF!,"*" &amp; C20 &amp; "*",#REF!,Index!$D$33)+SUMIFS(#REF!,#REF!,"*" &amp; Index!$D$20 &amp; "*",#REF!,"*" &amp; C20 &amp; "*",#REF!,Index!$D$33,#REF!,"*" &amp; Index!$D$18 &amp; "*")</f>
        <v>#REF!</v>
      </c>
      <c r="F20" s="61">
        <v>0</v>
      </c>
      <c r="G20" s="137" t="e">
        <f t="shared" si="0"/>
        <v>#REF!</v>
      </c>
      <c r="H20" s="57" t="str">
        <f t="shared" si="1"/>
        <v>-</v>
      </c>
      <c r="I20" s="20" t="e">
        <f>SUMIFS(#REF!,#REF!,"*" &amp; Index!$D$12 &amp; "*",#REF!,"*" &amp; C20 &amp; "*",#REF!,Index!$D$35)+SUMIFS(#REF!,#REF!,"*" &amp; Index!$D$20 &amp; "*",#REF!,"*" &amp; C20 &amp; "*",#REF!,Index!$D$35,#REF!,"*" &amp; Index!$D$18 &amp; "*")</f>
        <v>#REF!</v>
      </c>
      <c r="J20" s="61">
        <v>273474551</v>
      </c>
      <c r="K20" s="137" t="e">
        <f t="shared" si="2"/>
        <v>#REF!</v>
      </c>
      <c r="L20" s="57" t="str">
        <f t="shared" si="3"/>
        <v>-</v>
      </c>
      <c r="M20" s="20" t="e">
        <f>SUMIFS(#REF!,#REF!,"*" &amp; C20 &amp; "*",#REF!,"*" &amp; Index!$D$12 &amp; "*")+SUMIFS(#REF!,#REF!,"*" &amp; C20 &amp; "*",#REF!,"*" &amp; Index!$D$20 &amp; "*",#REF!,"*" &amp; Index!$D$18 &amp; "*")</f>
        <v>#REF!</v>
      </c>
      <c r="N20" s="61">
        <v>1118785421</v>
      </c>
      <c r="O20" s="57" t="str">
        <f t="shared" si="4"/>
        <v>-</v>
      </c>
    </row>
    <row r="21" spans="2:15" ht="15" x14ac:dyDescent="0.25">
      <c r="B21" s="218"/>
      <c r="C21" s="13" t="s">
        <v>1053</v>
      </c>
      <c r="D21" s="18" t="s">
        <v>1054</v>
      </c>
      <c r="E21" s="20" t="e">
        <f>SUMIFS(#REF!,#REF!,"*" &amp; Index!$D$12 &amp; "*",#REF!,"*" &amp; C21 &amp; "*",#REF!,Index!$D$33)+SUMIFS(#REF!,#REF!,"*" &amp; Index!$D$20 &amp; "*",#REF!,"*" &amp; C21 &amp; "*",#REF!,Index!$D$33,#REF!,"*" &amp; Index!$D$18 &amp; "*")</f>
        <v>#REF!</v>
      </c>
      <c r="F21" s="61">
        <v>0</v>
      </c>
      <c r="G21" s="137" t="e">
        <f t="shared" si="0"/>
        <v>#REF!</v>
      </c>
      <c r="H21" s="57" t="str">
        <f t="shared" si="1"/>
        <v>-</v>
      </c>
      <c r="I21" s="20" t="e">
        <f>SUMIFS(#REF!,#REF!,"*" &amp; Index!$D$12 &amp; "*",#REF!,"*" &amp; C21 &amp; "*",#REF!,Index!$D$35)+SUMIFS(#REF!,#REF!,"*" &amp; Index!$D$20 &amp; "*",#REF!,"*" &amp; C21 &amp; "*",#REF!,Index!$D$35,#REF!,"*" &amp; Index!$D$18 &amp; "*")</f>
        <v>#REF!</v>
      </c>
      <c r="J21" s="61">
        <v>9390719</v>
      </c>
      <c r="K21" s="137" t="e">
        <f t="shared" si="2"/>
        <v>#REF!</v>
      </c>
      <c r="L21" s="57" t="str">
        <f t="shared" si="3"/>
        <v>-</v>
      </c>
      <c r="M21" s="20" t="e">
        <f>SUMIFS(#REF!,#REF!,"*" &amp; C21 &amp; "*",#REF!,"*" &amp; Index!$D$12 &amp; "*")+SUMIFS(#REF!,#REF!,"*" &amp; C21 &amp; "*",#REF!,"*" &amp; Index!$D$20 &amp; "*",#REF!,"*" &amp; Index!$D$18 &amp; "*")</f>
        <v>#REF!</v>
      </c>
      <c r="N21" s="61">
        <v>119092262</v>
      </c>
      <c r="O21" s="57" t="str">
        <f t="shared" si="4"/>
        <v>-</v>
      </c>
    </row>
    <row r="22" spans="2:15" ht="15" x14ac:dyDescent="0.25">
      <c r="B22" s="218"/>
      <c r="C22" s="13" t="s">
        <v>1061</v>
      </c>
      <c r="D22" s="18" t="s">
        <v>1062</v>
      </c>
      <c r="E22" s="20" t="e">
        <f>SUMIFS(#REF!,#REF!,"*" &amp; Index!$D$12 &amp; "*",#REF!,"*" &amp; C22 &amp; "*",#REF!,Index!$D$33)+SUMIFS(#REF!,#REF!,"*" &amp; Index!$D$20 &amp; "*",#REF!,"*" &amp; C22 &amp; "*",#REF!,Index!$D$33,#REF!,"*" &amp; Index!$D$18 &amp; "*")</f>
        <v>#REF!</v>
      </c>
      <c r="F22" s="61">
        <v>0</v>
      </c>
      <c r="G22" s="137" t="e">
        <f t="shared" si="0"/>
        <v>#REF!</v>
      </c>
      <c r="H22" s="57" t="str">
        <f t="shared" si="1"/>
        <v>-</v>
      </c>
      <c r="I22" s="20" t="e">
        <f>SUMIFS(#REF!,#REF!,"*" &amp; Index!$D$12 &amp; "*",#REF!,"*" &amp; C22 &amp; "*",#REF!,Index!$D$35)+SUMIFS(#REF!,#REF!,"*" &amp; Index!$D$20 &amp; "*",#REF!,"*" &amp; C22 &amp; "*",#REF!,Index!$D$35,#REF!,"*" &amp; Index!$D$18 &amp; "*")</f>
        <v>#REF!</v>
      </c>
      <c r="J22" s="61">
        <v>524174</v>
      </c>
      <c r="K22" s="137" t="e">
        <f t="shared" si="2"/>
        <v>#REF!</v>
      </c>
      <c r="L22" s="57" t="str">
        <f t="shared" si="3"/>
        <v>-</v>
      </c>
      <c r="M22" s="20" t="e">
        <f>SUMIFS(#REF!,#REF!,"*" &amp; C22 &amp; "*",#REF!,"*" &amp; Index!$D$12 &amp; "*")+SUMIFS(#REF!,#REF!,"*" &amp; C22 &amp; "*",#REF!,"*" &amp; Index!$D$20 &amp; "*",#REF!,"*" &amp; Index!$D$18 &amp; "*")</f>
        <v>#REF!</v>
      </c>
      <c r="N22" s="61">
        <v>2008605</v>
      </c>
      <c r="O22" s="57" t="str">
        <f t="shared" si="4"/>
        <v>-</v>
      </c>
    </row>
    <row r="23" spans="2:15" ht="15" x14ac:dyDescent="0.25">
      <c r="B23" s="218"/>
      <c r="C23" s="13" t="s">
        <v>1066</v>
      </c>
      <c r="D23" s="18" t="s">
        <v>1067</v>
      </c>
      <c r="E23" s="20" t="e">
        <f>SUMIFS(#REF!,#REF!,"*" &amp; Index!$D$12 &amp; "*",#REF!,"*" &amp; C23 &amp; "*",#REF!,Index!$D$33)+SUMIFS(#REF!,#REF!,"*" &amp; Index!$D$20 &amp; "*",#REF!,"*" &amp; C23 &amp; "*",#REF!,Index!$D$33,#REF!,"*" &amp; Index!$D$18 &amp; "*")</f>
        <v>#REF!</v>
      </c>
      <c r="F23" s="61">
        <v>0</v>
      </c>
      <c r="G23" s="137" t="e">
        <f t="shared" si="0"/>
        <v>#REF!</v>
      </c>
      <c r="H23" s="57" t="str">
        <f t="shared" si="1"/>
        <v>-</v>
      </c>
      <c r="I23" s="20" t="e">
        <f>SUMIFS(#REF!,#REF!,"*" &amp; Index!$D$12 &amp; "*",#REF!,"*" &amp; C23 &amp; "*",#REF!,Index!$D$35)+SUMIFS(#REF!,#REF!,"*" &amp; Index!$D$20 &amp; "*",#REF!,"*" &amp; C23 &amp; "*",#REF!,Index!$D$35,#REF!,"*" &amp; Index!$D$18 &amp; "*")</f>
        <v>#REF!</v>
      </c>
      <c r="J23" s="61">
        <v>615146008</v>
      </c>
      <c r="K23" s="137" t="e">
        <f t="shared" si="2"/>
        <v>#REF!</v>
      </c>
      <c r="L23" s="57" t="str">
        <f t="shared" si="3"/>
        <v>-</v>
      </c>
      <c r="M23" s="20" t="e">
        <f>SUMIFS(#REF!,#REF!,"*" &amp; C23 &amp; "*",#REF!,"*" &amp; Index!$D$12 &amp; "*")+SUMIFS(#REF!,#REF!,"*" &amp; C23 &amp; "*",#REF!,"*" &amp; Index!$D$20 &amp; "*",#REF!,"*" &amp; Index!$D$18 &amp; "*")</f>
        <v>#REF!</v>
      </c>
      <c r="N23" s="61">
        <v>1075753485</v>
      </c>
      <c r="O23" s="57" t="str">
        <f t="shared" si="4"/>
        <v>-</v>
      </c>
    </row>
    <row r="24" spans="2:15" ht="15" x14ac:dyDescent="0.25">
      <c r="B24" s="218"/>
      <c r="C24" s="13" t="s">
        <v>1068</v>
      </c>
      <c r="D24" s="18" t="s">
        <v>1069</v>
      </c>
      <c r="E24" s="20" t="e">
        <f>SUMIFS(#REF!,#REF!,"*" &amp; Index!$D$12 &amp; "*",#REF!,"*" &amp; C24 &amp; "*",#REF!,Index!$D$33)+SUMIFS(#REF!,#REF!,"*" &amp; Index!$D$20 &amp; "*",#REF!,"*" &amp; C24 &amp; "*",#REF!,Index!$D$33,#REF!,"*" &amp; Index!$D$18 &amp; "*")</f>
        <v>#REF!</v>
      </c>
      <c r="F24" s="61">
        <v>0</v>
      </c>
      <c r="G24" s="137" t="e">
        <f t="shared" si="0"/>
        <v>#REF!</v>
      </c>
      <c r="H24" s="57" t="str">
        <f t="shared" si="1"/>
        <v>-</v>
      </c>
      <c r="I24" s="20" t="e">
        <f>SUMIFS(#REF!,#REF!,"*" &amp; Index!$D$12 &amp; "*",#REF!,"*" &amp; C24 &amp; "*",#REF!,Index!$D$35)+SUMIFS(#REF!,#REF!,"*" &amp; Index!$D$20 &amp; "*",#REF!,"*" &amp; C24 &amp; "*",#REF!,Index!$D$35,#REF!,"*" &amp; Index!$D$18 &amp; "*")</f>
        <v>#REF!</v>
      </c>
      <c r="J24" s="61">
        <v>38171822</v>
      </c>
      <c r="K24" s="137" t="e">
        <f t="shared" si="2"/>
        <v>#REF!</v>
      </c>
      <c r="L24" s="57" t="str">
        <f t="shared" si="3"/>
        <v>-</v>
      </c>
      <c r="M24" s="20" t="e">
        <f>SUMIFS(#REF!,#REF!,"*" &amp; C24 &amp; "*",#REF!,"*" &amp; Index!$D$12 &amp; "*")+SUMIFS(#REF!,#REF!,"*" &amp; C24 &amp; "*",#REF!,"*" &amp; Index!$D$20 &amp; "*",#REF!,"*" &amp; Index!$D$18 &amp; "*")</f>
        <v>#REF!</v>
      </c>
      <c r="N24" s="61">
        <v>1809459738</v>
      </c>
      <c r="O24" s="57" t="str">
        <f t="shared" si="4"/>
        <v>-</v>
      </c>
    </row>
    <row r="25" spans="2:15" ht="15" x14ac:dyDescent="0.25">
      <c r="B25" s="218"/>
      <c r="C25" s="13" t="s">
        <v>1077</v>
      </c>
      <c r="D25" s="18" t="s">
        <v>1078</v>
      </c>
      <c r="E25" s="20" t="e">
        <f>SUMIFS(#REF!,#REF!,"*" &amp; Index!$D$12 &amp; "*",#REF!,"*" &amp; C25 &amp; "*",#REF!,Index!$D$33)+SUMIFS(#REF!,#REF!,"*" &amp; Index!$D$20 &amp; "*",#REF!,"*" &amp; C25 &amp; "*",#REF!,Index!$D$33,#REF!,"*" &amp; Index!$D$18 &amp; "*")</f>
        <v>#REF!</v>
      </c>
      <c r="F25" s="61">
        <v>0</v>
      </c>
      <c r="G25" s="137" t="e">
        <f t="shared" si="0"/>
        <v>#REF!</v>
      </c>
      <c r="H25" s="57" t="str">
        <f t="shared" si="1"/>
        <v>-</v>
      </c>
      <c r="I25" s="20" t="e">
        <f>SUMIFS(#REF!,#REF!,"*" &amp; Index!$D$12 &amp; "*",#REF!,"*" &amp; C25 &amp; "*",#REF!,Index!$D$35)+SUMIFS(#REF!,#REF!,"*" &amp; Index!$D$20 &amp; "*",#REF!,"*" &amp; C25 &amp; "*",#REF!,Index!$D$35,#REF!,"*" &amp; Index!$D$18 &amp; "*")</f>
        <v>#REF!</v>
      </c>
      <c r="J25" s="61">
        <v>22798058</v>
      </c>
      <c r="K25" s="137" t="e">
        <f t="shared" si="2"/>
        <v>#REF!</v>
      </c>
      <c r="L25" s="57" t="str">
        <f t="shared" si="3"/>
        <v>-</v>
      </c>
      <c r="M25" s="20" t="e">
        <f>SUMIFS(#REF!,#REF!,"*" &amp; C25 &amp; "*",#REF!,"*" &amp; Index!$D$12 &amp; "*")+SUMIFS(#REF!,#REF!,"*" &amp; C25 &amp; "*",#REF!,"*" &amp; Index!$D$20 &amp; "*",#REF!,"*" &amp; Index!$D$18 &amp; "*")</f>
        <v>#REF!</v>
      </c>
      <c r="N25" s="61">
        <v>290518558</v>
      </c>
      <c r="O25" s="57" t="str">
        <f t="shared" si="4"/>
        <v>-</v>
      </c>
    </row>
    <row r="26" spans="2:15" ht="15" x14ac:dyDescent="0.25">
      <c r="B26" s="218"/>
      <c r="C26" s="13" t="s">
        <v>1085</v>
      </c>
      <c r="D26" s="18" t="s">
        <v>1086</v>
      </c>
      <c r="E26" s="20" t="e">
        <f>SUMIFS(#REF!,#REF!,"*" &amp; Index!$D$12 &amp; "*",#REF!,"*" &amp; C26 &amp; "*",#REF!,Index!$D$33)+SUMIFS(#REF!,#REF!,"*" &amp; Index!$D$20 &amp; "*",#REF!,"*" &amp; C26 &amp; "*",#REF!,Index!$D$33,#REF!,"*" &amp; Index!$D$18 &amp; "*")</f>
        <v>#REF!</v>
      </c>
      <c r="F26" s="61">
        <v>0</v>
      </c>
      <c r="G26" s="137" t="e">
        <f t="shared" si="0"/>
        <v>#REF!</v>
      </c>
      <c r="H26" s="57" t="str">
        <f t="shared" si="1"/>
        <v>-</v>
      </c>
      <c r="I26" s="20" t="e">
        <f>SUMIFS(#REF!,#REF!,"*" &amp; Index!$D$12 &amp; "*",#REF!,"*" &amp; C26 &amp; "*",#REF!,Index!$D$35)+SUMIFS(#REF!,#REF!,"*" &amp; Index!$D$20 &amp; "*",#REF!,"*" &amp; C26 &amp; "*",#REF!,Index!$D$35,#REF!,"*" &amp; Index!$D$18 &amp; "*")</f>
        <v>#REF!</v>
      </c>
      <c r="J26" s="61">
        <v>0</v>
      </c>
      <c r="K26" s="137" t="e">
        <f t="shared" si="2"/>
        <v>#REF!</v>
      </c>
      <c r="L26" s="57" t="str">
        <f t="shared" si="3"/>
        <v>-</v>
      </c>
      <c r="M26" s="20" t="e">
        <f>SUMIFS(#REF!,#REF!,"*" &amp; C26 &amp; "*",#REF!,"*" &amp; Index!$D$12 &amp; "*")+SUMIFS(#REF!,#REF!,"*" &amp; C26 &amp; "*",#REF!,"*" &amp; Index!$D$20 &amp; "*",#REF!,"*" &amp; Index!$D$18 &amp; "*")</f>
        <v>#REF!</v>
      </c>
      <c r="N26" s="61">
        <v>258022</v>
      </c>
      <c r="O26" s="57" t="str">
        <f t="shared" si="4"/>
        <v>-</v>
      </c>
    </row>
    <row r="27" spans="2:15" ht="15" x14ac:dyDescent="0.25">
      <c r="B27" s="218"/>
      <c r="C27" s="13" t="s">
        <v>1087</v>
      </c>
      <c r="D27" s="18" t="s">
        <v>1088</v>
      </c>
      <c r="E27" s="20" t="e">
        <f>SUMIFS(#REF!,#REF!,"*" &amp; Index!$D$12 &amp; "*",#REF!,"*" &amp; C27 &amp; "*",#REF!,Index!$D$33)+SUMIFS(#REF!,#REF!,"*" &amp; Index!$D$20 &amp; "*",#REF!,"*" &amp; C27 &amp; "*",#REF!,Index!$D$33,#REF!,"*" &amp; Index!$D$18 &amp; "*")</f>
        <v>#REF!</v>
      </c>
      <c r="F27" s="61">
        <v>0</v>
      </c>
      <c r="G27" s="137" t="e">
        <f t="shared" si="0"/>
        <v>#REF!</v>
      </c>
      <c r="H27" s="57" t="str">
        <f t="shared" si="1"/>
        <v>-</v>
      </c>
      <c r="I27" s="20" t="e">
        <f>SUMIFS(#REF!,#REF!,"*" &amp; Index!$D$12 &amp; "*",#REF!,"*" &amp; C27 &amp; "*",#REF!,Index!$D$35)+SUMIFS(#REF!,#REF!,"*" &amp; Index!$D$20 &amp; "*",#REF!,"*" &amp; C27 &amp; "*",#REF!,Index!$D$35,#REF!,"*" &amp; Index!$D$18 &amp; "*")</f>
        <v>#REF!</v>
      </c>
      <c r="J27" s="61">
        <v>20623524</v>
      </c>
      <c r="K27" s="137" t="e">
        <f t="shared" si="2"/>
        <v>#REF!</v>
      </c>
      <c r="L27" s="57" t="str">
        <f t="shared" si="3"/>
        <v>-</v>
      </c>
      <c r="M27" s="20" t="e">
        <f>SUMIFS(#REF!,#REF!,"*" &amp; C27 &amp; "*",#REF!,"*" &amp; Index!$D$12 &amp; "*")+SUMIFS(#REF!,#REF!,"*" &amp; C27 &amp; "*",#REF!,"*" &amp; Index!$D$20 &amp; "*",#REF!,"*" &amp; Index!$D$18 &amp; "*")</f>
        <v>#REF!</v>
      </c>
      <c r="N27" s="61">
        <v>59551699</v>
      </c>
      <c r="O27" s="57" t="str">
        <f t="shared" si="4"/>
        <v>-</v>
      </c>
    </row>
    <row r="28" spans="2:15" ht="15" x14ac:dyDescent="0.25">
      <c r="B28" s="218"/>
      <c r="C28" s="13" t="s">
        <v>1089</v>
      </c>
      <c r="D28" s="18" t="s">
        <v>1090</v>
      </c>
      <c r="E28" s="20" t="e">
        <f>SUMIFS(#REF!,#REF!,"*" &amp; Index!$D$12 &amp; "*",#REF!,"*" &amp; C28 &amp; "*",#REF!,Index!$D$33)+SUMIFS(#REF!,#REF!,"*" &amp; Index!$D$20 &amp; "*",#REF!,"*" &amp; C28 &amp; "*",#REF!,Index!$D$33,#REF!,"*" &amp; Index!$D$18 &amp; "*")</f>
        <v>#REF!</v>
      </c>
      <c r="F28" s="61">
        <v>0</v>
      </c>
      <c r="G28" s="137" t="e">
        <f t="shared" si="0"/>
        <v>#REF!</v>
      </c>
      <c r="H28" s="57" t="str">
        <f t="shared" si="1"/>
        <v>-</v>
      </c>
      <c r="I28" s="20" t="e">
        <f>SUMIFS(#REF!,#REF!,"*" &amp; Index!$D$12 &amp; "*",#REF!,"*" &amp; C28 &amp; "*",#REF!,Index!$D$35)+SUMIFS(#REF!,#REF!,"*" &amp; Index!$D$20 &amp; "*",#REF!,"*" &amp; C28 &amp; "*",#REF!,Index!$D$35,#REF!,"*" &amp; Index!$D$18 &amp; "*")</f>
        <v>#REF!</v>
      </c>
      <c r="J28" s="61">
        <v>42376547</v>
      </c>
      <c r="K28" s="137" t="e">
        <f t="shared" si="2"/>
        <v>#REF!</v>
      </c>
      <c r="L28" s="57" t="str">
        <f t="shared" si="3"/>
        <v>-</v>
      </c>
      <c r="M28" s="20" t="e">
        <f>SUMIFS(#REF!,#REF!,"*" &amp; C28 &amp; "*",#REF!,"*" &amp; Index!$D$12 &amp; "*")+SUMIFS(#REF!,#REF!,"*" &amp; C28 &amp; "*",#REF!,"*" &amp; Index!$D$20 &amp; "*",#REF!,"*" &amp; Index!$D$18 &amp; "*")</f>
        <v>#REF!</v>
      </c>
      <c r="N28" s="61">
        <v>242109282</v>
      </c>
      <c r="O28" s="57" t="str">
        <f t="shared" si="4"/>
        <v>-</v>
      </c>
    </row>
    <row r="29" spans="2:15" ht="15" x14ac:dyDescent="0.25">
      <c r="B29" s="218"/>
      <c r="C29" s="13" t="s">
        <v>1094</v>
      </c>
      <c r="D29" s="18" t="s">
        <v>1095</v>
      </c>
      <c r="E29" s="20" t="e">
        <f>SUMIFS(#REF!,#REF!,"*" &amp; Index!$D$12 &amp; "*",#REF!,"*" &amp; C29 &amp; "*",#REF!,Index!$D$33)+SUMIFS(#REF!,#REF!,"*" &amp; Index!$D$20 &amp; "*",#REF!,"*" &amp; C29 &amp; "*",#REF!,Index!$D$33,#REF!,"*" &amp; Index!$D$18 &amp; "*")</f>
        <v>#REF!</v>
      </c>
      <c r="F29" s="61">
        <v>0</v>
      </c>
      <c r="G29" s="137" t="e">
        <f t="shared" si="0"/>
        <v>#REF!</v>
      </c>
      <c r="H29" s="57" t="str">
        <f t="shared" si="1"/>
        <v>-</v>
      </c>
      <c r="I29" s="20" t="e">
        <f>SUMIFS(#REF!,#REF!,"*" &amp; Index!$D$12 &amp; "*",#REF!,"*" &amp; C29 &amp; "*",#REF!,Index!$D$35)+SUMIFS(#REF!,#REF!,"*" &amp; Index!$D$20 &amp; "*",#REF!,"*" &amp; C29 &amp; "*",#REF!,Index!$D$35,#REF!,"*" &amp; Index!$D$18 &amp; "*")</f>
        <v>#REF!</v>
      </c>
      <c r="J29" s="61">
        <v>4451303</v>
      </c>
      <c r="K29" s="137" t="e">
        <f t="shared" si="2"/>
        <v>#REF!</v>
      </c>
      <c r="L29" s="57" t="str">
        <f t="shared" si="3"/>
        <v>-</v>
      </c>
      <c r="M29" s="20" t="e">
        <f>SUMIFS(#REF!,#REF!,"*" &amp; C29 &amp; "*",#REF!,"*" &amp; Index!$D$12 &amp; "*")+SUMIFS(#REF!,#REF!,"*" &amp; C29 &amp; "*",#REF!,"*" &amp; Index!$D$20 &amp; "*",#REF!,"*" &amp; Index!$D$18 &amp; "*")</f>
        <v>#REF!</v>
      </c>
      <c r="N29" s="61">
        <v>82183987</v>
      </c>
      <c r="O29" s="57" t="str">
        <f t="shared" si="4"/>
        <v>-</v>
      </c>
    </row>
    <row r="30" spans="2:15" ht="15" x14ac:dyDescent="0.25">
      <c r="B30" s="218"/>
      <c r="C30" s="13" t="s">
        <v>1100</v>
      </c>
      <c r="D30" s="18" t="s">
        <v>1101</v>
      </c>
      <c r="E30" s="20" t="e">
        <f>SUMIFS(#REF!,#REF!,"*" &amp; Index!$D$12 &amp; "*",#REF!,"*" &amp; C30 &amp; "*",#REF!,Index!$D$33)+SUMIFS(#REF!,#REF!,"*" &amp; Index!$D$20 &amp; "*",#REF!,"*" &amp; C30 &amp; "*",#REF!,Index!$D$33,#REF!,"*" &amp; Index!$D$18 &amp; "*")</f>
        <v>#REF!</v>
      </c>
      <c r="F30" s="61">
        <v>0</v>
      </c>
      <c r="G30" s="137" t="e">
        <f t="shared" si="0"/>
        <v>#REF!</v>
      </c>
      <c r="H30" s="57" t="str">
        <f t="shared" si="1"/>
        <v>-</v>
      </c>
      <c r="I30" s="20" t="e">
        <f>SUMIFS(#REF!,#REF!,"*" &amp; Index!$D$12 &amp; "*",#REF!,"*" &amp; C30 &amp; "*",#REF!,Index!$D$35)+SUMIFS(#REF!,#REF!,"*" &amp; Index!$D$20 &amp; "*",#REF!,"*" &amp; C30 &amp; "*",#REF!,Index!$D$35,#REF!,"*" &amp; Index!$D$18 &amp; "*")</f>
        <v>#REF!</v>
      </c>
      <c r="J30" s="61">
        <v>4548537</v>
      </c>
      <c r="K30" s="137" t="e">
        <f t="shared" si="2"/>
        <v>#REF!</v>
      </c>
      <c r="L30" s="57" t="str">
        <f t="shared" si="3"/>
        <v>-</v>
      </c>
      <c r="M30" s="20" t="e">
        <f>SUMIFS(#REF!,#REF!,"*" &amp; C30 &amp; "*",#REF!,"*" &amp; Index!$D$12 &amp; "*")+SUMIFS(#REF!,#REF!,"*" &amp; C30 &amp; "*",#REF!,"*" &amp; Index!$D$20 &amp; "*",#REF!,"*" &amp; Index!$D$18 &amp; "*")</f>
        <v>#REF!</v>
      </c>
      <c r="N30" s="61">
        <v>10465947</v>
      </c>
      <c r="O30" s="57" t="str">
        <f t="shared" si="4"/>
        <v>-</v>
      </c>
    </row>
    <row r="31" spans="2:15" ht="15" x14ac:dyDescent="0.25">
      <c r="B31" s="218"/>
      <c r="C31" s="13" t="s">
        <v>1105</v>
      </c>
      <c r="D31" s="18" t="s">
        <v>1106</v>
      </c>
      <c r="E31" s="20" t="e">
        <f>SUMIFS(#REF!,#REF!,"*" &amp; Index!$D$12 &amp; "*",#REF!,"*" &amp; C31 &amp; "*",#REF!,Index!$D$33)+SUMIFS(#REF!,#REF!,"*" &amp; Index!$D$20 &amp; "*",#REF!,"*" &amp; C31 &amp; "*",#REF!,Index!$D$33,#REF!,"*" &amp; Index!$D$18 &amp; "*")</f>
        <v>#REF!</v>
      </c>
      <c r="F31" s="61">
        <v>0</v>
      </c>
      <c r="G31" s="137" t="e">
        <f t="shared" si="0"/>
        <v>#REF!</v>
      </c>
      <c r="H31" s="57" t="str">
        <f t="shared" si="1"/>
        <v>-</v>
      </c>
      <c r="I31" s="20" t="e">
        <f>SUMIFS(#REF!,#REF!,"*" &amp; Index!$D$12 &amp; "*",#REF!,"*" &amp; C31 &amp; "*",#REF!,Index!$D$35)+SUMIFS(#REF!,#REF!,"*" &amp; Index!$D$20 &amp; "*",#REF!,"*" &amp; C31 &amp; "*",#REF!,Index!$D$35,#REF!,"*" &amp; Index!$D$18 &amp; "*")</f>
        <v>#REF!</v>
      </c>
      <c r="J31" s="61">
        <v>100257</v>
      </c>
      <c r="K31" s="137" t="e">
        <f t="shared" si="2"/>
        <v>#REF!</v>
      </c>
      <c r="L31" s="57" t="str">
        <f t="shared" si="3"/>
        <v>-</v>
      </c>
      <c r="M31" s="20" t="e">
        <f>SUMIFS(#REF!,#REF!,"*" &amp; C31 &amp; "*",#REF!,"*" &amp; Index!$D$12 &amp; "*")+SUMIFS(#REF!,#REF!,"*" &amp; C31 &amp; "*",#REF!,"*" &amp; Index!$D$20 &amp; "*",#REF!,"*" &amp; Index!$D$18 &amp; "*")</f>
        <v>#REF!</v>
      </c>
      <c r="N31" s="61">
        <v>134323</v>
      </c>
      <c r="O31" s="57" t="str">
        <f t="shared" si="4"/>
        <v>-</v>
      </c>
    </row>
    <row r="32" spans="2:15" ht="15" x14ac:dyDescent="0.25">
      <c r="B32" s="219"/>
      <c r="C32" s="13" t="s">
        <v>1107</v>
      </c>
      <c r="D32" s="18" t="s">
        <v>1108</v>
      </c>
      <c r="E32" s="20" t="e">
        <f>SUMIFS(#REF!,#REF!,"*" &amp; Index!$D$12 &amp; "*",#REF!,"*" &amp; C32 &amp; "*",#REF!,Index!$D$33)+SUMIFS(#REF!,#REF!,"*" &amp; Index!$D$20 &amp; "*",#REF!,"*" &amp; C32 &amp; "*",#REF!,Index!$D$33,#REF!,"*" &amp; Index!$D$18 &amp; "*")</f>
        <v>#REF!</v>
      </c>
      <c r="F32" s="61">
        <v>0</v>
      </c>
      <c r="G32" s="137" t="e">
        <f t="shared" si="0"/>
        <v>#REF!</v>
      </c>
      <c r="H32" s="57" t="str">
        <f t="shared" si="1"/>
        <v>-</v>
      </c>
      <c r="I32" s="20" t="e">
        <f>SUMIFS(#REF!,#REF!,"*" &amp; Index!$D$12 &amp; "*",#REF!,"*" &amp; C32 &amp; "*",#REF!,Index!$D$35)+SUMIFS(#REF!,#REF!,"*" &amp; Index!$D$20 &amp; "*",#REF!,"*" &amp; C32 &amp; "*",#REF!,Index!$D$35,#REF!,"*" &amp; Index!$D$18 &amp; "*")</f>
        <v>#REF!</v>
      </c>
      <c r="J32" s="61">
        <v>0</v>
      </c>
      <c r="K32" s="137" t="e">
        <f t="shared" si="2"/>
        <v>#REF!</v>
      </c>
      <c r="L32" s="57" t="str">
        <f t="shared" si="3"/>
        <v>-</v>
      </c>
      <c r="M32" s="20" t="e">
        <f>SUMIFS(#REF!,#REF!,"*" &amp; C32 &amp; "*",#REF!,"*" &amp; Index!$D$12 &amp; "*")+SUMIFS(#REF!,#REF!,"*" &amp; C32 &amp; "*",#REF!,"*" &amp; Index!$D$20 &amp; "*",#REF!,"*" &amp; Index!$D$18 &amp; "*")</f>
        <v>#REF!</v>
      </c>
      <c r="N32" s="61">
        <v>105667085</v>
      </c>
      <c r="O32" s="57" t="str">
        <f t="shared" si="4"/>
        <v>-</v>
      </c>
    </row>
    <row r="33" spans="2:18" ht="15" x14ac:dyDescent="0.25">
      <c r="B33" s="222" t="s">
        <v>1109</v>
      </c>
      <c r="C33" s="223"/>
      <c r="D33" s="224"/>
      <c r="E33" s="20" t="e">
        <f>SUMIFS(#REF!,#REF!,"*" &amp; Index!$D$13 &amp; "*",#REF!,Index!$D$33)+SUMIFS(#REF!,#REF!,"*" &amp; Index!$D$22 &amp; "*",#REF!,Index!$D$33,#REF!,"*" &amp; Index!$D$18 &amp; "*")</f>
        <v>#REF!</v>
      </c>
      <c r="F33" s="61">
        <v>0</v>
      </c>
      <c r="G33" s="137" t="e">
        <f t="shared" si="0"/>
        <v>#REF!</v>
      </c>
      <c r="H33" s="57" t="str">
        <f t="shared" si="1"/>
        <v>-</v>
      </c>
      <c r="I33" s="20" t="e">
        <f>SUMIFS(#REF!,#REF!,"*" &amp; Index!$D$13 &amp; "*",#REF!,Index!$D$35)+SUMIFS(#REF!,#REF!,"*" &amp; Index!$D$22 &amp; "*",#REF!,Index!$D$35,#REF!,"*" &amp; Index!$D$18 &amp; "*")</f>
        <v>#REF!</v>
      </c>
      <c r="J33" s="61">
        <v>0</v>
      </c>
      <c r="K33" s="137" t="e">
        <f t="shared" si="2"/>
        <v>#REF!</v>
      </c>
      <c r="L33" s="57" t="str">
        <f t="shared" si="3"/>
        <v>-</v>
      </c>
      <c r="M33" s="20" t="e">
        <f>SUMIFS(#REF!,#REF!,"*" &amp; Index!$D$13 &amp; "*")+SUMIFS(#REF!,#REF!,"*" &amp; Index!$D$22 &amp; "*",#REF!,"*" &amp; Index!$D$18 &amp; "*")</f>
        <v>#REF!</v>
      </c>
      <c r="N33" s="61">
        <v>355519</v>
      </c>
      <c r="O33" s="57" t="str">
        <f t="shared" si="4"/>
        <v>-</v>
      </c>
    </row>
    <row r="34" spans="2:18" ht="15" x14ac:dyDescent="0.25">
      <c r="B34" s="222" t="s">
        <v>1110</v>
      </c>
      <c r="C34" s="223"/>
      <c r="D34" s="224"/>
      <c r="E34" s="20" t="e">
        <f>SUMIFS(#REF!,#REF!,"*" &amp; Index!$D$14 &amp; "*",#REF!,Index!$D$33)+SUMIFS(#REF!,#REF!,"*" &amp; Index!$D$21 &amp; "*",#REF!,Index!$D$33,#REF!,"*" &amp; Index!$D$18 &amp; "*")</f>
        <v>#REF!</v>
      </c>
      <c r="F34" s="61">
        <v>0</v>
      </c>
      <c r="G34" s="137" t="e">
        <f t="shared" si="0"/>
        <v>#REF!</v>
      </c>
      <c r="H34" s="57" t="str">
        <f t="shared" si="1"/>
        <v>-</v>
      </c>
      <c r="I34" s="20" t="e">
        <f>SUMIFS(#REF!,#REF!,"*" &amp; Index!$D$14 &amp; "*",#REF!,Index!$D$35)+SUMIFS(#REF!,#REF!,"*" &amp; Index!$D$21 &amp; "*",#REF!,Index!$D$35,#REF!,"*" &amp; Index!$D$18 &amp; "*")</f>
        <v>#REF!</v>
      </c>
      <c r="J34" s="61">
        <v>43537618</v>
      </c>
      <c r="K34" s="137" t="e">
        <f t="shared" si="2"/>
        <v>#REF!</v>
      </c>
      <c r="L34" s="57" t="str">
        <f t="shared" si="3"/>
        <v>-</v>
      </c>
      <c r="M34" s="20" t="e">
        <f>SUMIFS(#REF!,#REF!,"*" &amp; Index!$D$14 &amp; "*")+SUMIFS(#REF!,#REF!,"*" &amp; Index!$D$21 &amp; "*",#REF!,"*" &amp; Index!$D$18 &amp; "*")</f>
        <v>#REF!</v>
      </c>
      <c r="N34" s="61">
        <v>2755039340</v>
      </c>
      <c r="O34" s="57" t="str">
        <f t="shared" si="4"/>
        <v>-</v>
      </c>
    </row>
    <row r="35" spans="2:18" ht="15" x14ac:dyDescent="0.25">
      <c r="B35" s="222" t="s">
        <v>1111</v>
      </c>
      <c r="C35" s="223"/>
      <c r="D35" s="224"/>
      <c r="E35" s="22" t="e">
        <f>SUMIFS(#REF!,#REF!,"*" &amp; Index!$D$15 &amp; "*",#REF!,Index!$D$33)</f>
        <v>#REF!</v>
      </c>
      <c r="F35" s="62">
        <v>0</v>
      </c>
      <c r="G35" s="137" t="e">
        <f t="shared" si="0"/>
        <v>#REF!</v>
      </c>
      <c r="H35" s="57" t="str">
        <f t="shared" si="1"/>
        <v>-</v>
      </c>
      <c r="I35" s="21" t="e">
        <f>SUMIFS(#REF!,#REF!,"*" &amp; Index!$D$15 &amp; "*",#REF!,Index!$D$35)</f>
        <v>#REF!</v>
      </c>
      <c r="J35" s="69">
        <v>8181617538</v>
      </c>
      <c r="K35" s="137" t="e">
        <f t="shared" si="2"/>
        <v>#REF!</v>
      </c>
      <c r="L35" s="57" t="str">
        <f t="shared" si="3"/>
        <v>-</v>
      </c>
      <c r="M35" s="22" t="e">
        <f>SUMIFS(#REF!,#REF!,"*" &amp; Index!$D$15 &amp; "*")</f>
        <v>#REF!</v>
      </c>
      <c r="N35" s="62">
        <v>23340533009</v>
      </c>
      <c r="O35" s="57" t="str">
        <f t="shared" si="4"/>
        <v>-</v>
      </c>
    </row>
    <row r="36" spans="2:18" ht="15" x14ac:dyDescent="0.25">
      <c r="B36" s="222" t="s">
        <v>1112</v>
      </c>
      <c r="C36" s="223"/>
      <c r="D36" s="224"/>
      <c r="E36" s="19" t="e">
        <f>SUMIFS(#REF!,#REF!,"*" &amp; Index!$D$19 &amp; "*",#REF!,Index!$D$33)</f>
        <v>#REF!</v>
      </c>
      <c r="F36" s="62">
        <v>0</v>
      </c>
      <c r="G36" s="137" t="e">
        <f t="shared" si="0"/>
        <v>#REF!</v>
      </c>
      <c r="H36" s="57" t="str">
        <f t="shared" si="1"/>
        <v>-</v>
      </c>
      <c r="I36" s="14" t="e">
        <f>SUMIFS(#REF!,#REF!,"*" &amp; Index!$D$19 &amp; "*",#REF!,Index!$D$35)</f>
        <v>#REF!</v>
      </c>
      <c r="J36" s="69">
        <v>8175028</v>
      </c>
      <c r="K36" s="137" t="e">
        <f t="shared" si="2"/>
        <v>#REF!</v>
      </c>
      <c r="L36" s="57" t="str">
        <f t="shared" si="3"/>
        <v>-</v>
      </c>
      <c r="M36" s="19" t="e">
        <f>SUMIFS(#REF!,#REF!,"*" &amp; Index!$D$19 &amp; "*")</f>
        <v>#REF!</v>
      </c>
      <c r="N36" s="62">
        <v>19505906</v>
      </c>
      <c r="O36" s="57" t="str">
        <f t="shared" si="4"/>
        <v>-</v>
      </c>
    </row>
    <row r="37" spans="2:18" ht="15" x14ac:dyDescent="0.25">
      <c r="B37" s="100" t="s">
        <v>133</v>
      </c>
      <c r="C37" s="101"/>
      <c r="D37" s="102"/>
      <c r="E37" s="15" t="e">
        <f>SUM(E12:E36)</f>
        <v>#REF!</v>
      </c>
      <c r="F37" s="15">
        <v>1662513450</v>
      </c>
      <c r="G37" s="15" t="e">
        <f>+E37-F37</f>
        <v>#REF!</v>
      </c>
      <c r="H37" s="59" t="str">
        <f t="shared" si="1"/>
        <v>-</v>
      </c>
      <c r="I37" s="15" t="e">
        <f>SUM(I12:I36)</f>
        <v>#REF!</v>
      </c>
      <c r="J37" s="15">
        <v>9580095671</v>
      </c>
      <c r="K37" s="15" t="e">
        <f>+I37-J37</f>
        <v>#REF!</v>
      </c>
      <c r="L37" s="59" t="str">
        <f t="shared" si="3"/>
        <v>-</v>
      </c>
      <c r="M37" s="15" t="e">
        <f>SUM(M12:M36)</f>
        <v>#REF!</v>
      </c>
      <c r="N37" s="15">
        <f>SUM(N12:N36)</f>
        <v>37726289248</v>
      </c>
      <c r="O37" s="59" t="e">
        <f>IF(((M37/N37)-1)=0,"-",((M37/N37)-1))</f>
        <v>#REF!</v>
      </c>
    </row>
    <row r="38" spans="2:18" s="109" customFormat="1" ht="11.25" x14ac:dyDescent="0.2">
      <c r="D38" s="109" t="s">
        <v>1136</v>
      </c>
      <c r="E38" s="110" t="e">
        <f>+E37-'3. Net Carrying Amt by Maturity'!G19</f>
        <v>#REF!</v>
      </c>
      <c r="F38" s="110">
        <f>+F37-'3. Net Carrying Amt by Maturity'!H19</f>
        <v>0</v>
      </c>
      <c r="G38" s="110"/>
      <c r="H38" s="111"/>
      <c r="I38" s="110" t="e">
        <f>+I37-'3. Net Carrying Amt by Maturity'!L19</f>
        <v>#REF!</v>
      </c>
      <c r="J38" s="110">
        <f>+J37-'3. Net Carrying Amt by Maturity'!M19</f>
        <v>0</v>
      </c>
      <c r="K38" s="110"/>
      <c r="M38" s="110" t="e">
        <f>+M37-'1. Credit Quality by sector'!Y117</f>
        <v>#REF!</v>
      </c>
      <c r="N38" s="110">
        <f>+N37-'1. Credit Quality by sector'!Z117</f>
        <v>534608705</v>
      </c>
      <c r="Q38" s="112"/>
      <c r="R38" s="112"/>
    </row>
    <row r="39" spans="2:18" ht="15" x14ac:dyDescent="0.25">
      <c r="B39" s="5"/>
      <c r="F39" s="3"/>
      <c r="G39" s="3"/>
      <c r="J39" s="3"/>
      <c r="K39" s="3"/>
    </row>
    <row r="40" spans="2:18" ht="15" x14ac:dyDescent="0.25">
      <c r="M40" s="2"/>
      <c r="N40" s="2"/>
      <c r="O40" s="2"/>
    </row>
  </sheetData>
  <mergeCells count="8">
    <mergeCell ref="B35:D35"/>
    <mergeCell ref="B36:D36"/>
    <mergeCell ref="B12:B32"/>
    <mergeCell ref="D10:D11"/>
    <mergeCell ref="C10:C11"/>
    <mergeCell ref="B10:B11"/>
    <mergeCell ref="B33:D33"/>
    <mergeCell ref="B34:D34"/>
  </mergeCells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X40"/>
  <sheetViews>
    <sheetView showGridLines="0" zoomScaleNormal="100" workbookViewId="0">
      <selection activeCell="E39" sqref="E39"/>
    </sheetView>
  </sheetViews>
  <sheetFormatPr defaultColWidth="9.140625" defaultRowHeight="11.25" x14ac:dyDescent="0.2"/>
  <cols>
    <col min="1" max="2" width="21" style="117" bestFit="1" customWidth="1"/>
    <col min="3" max="3" width="10.85546875" style="117" bestFit="1" customWidth="1"/>
    <col min="4" max="4" width="9.5703125" style="117" bestFit="1" customWidth="1"/>
    <col min="5" max="5" width="11.7109375" style="117" bestFit="1" customWidth="1"/>
    <col min="6" max="6" width="9.140625" style="117"/>
    <col min="7" max="7" width="21.85546875" style="117" bestFit="1" customWidth="1"/>
    <col min="8" max="8" width="12.85546875" style="117" bestFit="1" customWidth="1"/>
    <col min="9" max="9" width="8.7109375" style="117" bestFit="1" customWidth="1"/>
    <col min="10" max="10" width="9.5703125" style="117" bestFit="1" customWidth="1"/>
    <col min="11" max="11" width="10" style="117" bestFit="1" customWidth="1"/>
    <col min="12" max="12" width="9.140625" style="117"/>
    <col min="13" max="15" width="6.7109375" style="117" bestFit="1" customWidth="1"/>
    <col min="16" max="18" width="10.140625" style="117" bestFit="1" customWidth="1"/>
    <col min="19" max="23" width="9.140625" style="117"/>
    <col min="24" max="24" width="46.42578125" style="117" bestFit="1" customWidth="1"/>
    <col min="25" max="16384" width="9.140625" style="117"/>
  </cols>
  <sheetData>
    <row r="1" spans="1:24" x14ac:dyDescent="0.2">
      <c r="A1" s="123" t="s">
        <v>1137</v>
      </c>
    </row>
    <row r="4" spans="1:24" x14ac:dyDescent="0.2">
      <c r="A4" s="115" t="s">
        <v>1138</v>
      </c>
      <c r="B4" s="116" t="s">
        <v>1139</v>
      </c>
      <c r="G4" s="115" t="s">
        <v>1138</v>
      </c>
      <c r="H4" s="116" t="s">
        <v>1139</v>
      </c>
    </row>
    <row r="6" spans="1:24" x14ac:dyDescent="0.2">
      <c r="A6" s="115" t="s">
        <v>1140</v>
      </c>
      <c r="B6" s="115" t="s">
        <v>1141</v>
      </c>
      <c r="C6" s="116"/>
      <c r="D6" s="116"/>
      <c r="E6" s="116"/>
      <c r="G6" s="115" t="s">
        <v>1142</v>
      </c>
      <c r="H6" s="115" t="s">
        <v>1141</v>
      </c>
      <c r="I6" s="116"/>
      <c r="J6" s="116"/>
      <c r="K6" s="116"/>
    </row>
    <row r="7" spans="1:24" x14ac:dyDescent="0.2">
      <c r="A7" s="115" t="s">
        <v>1143</v>
      </c>
      <c r="B7" s="116">
        <v>1</v>
      </c>
      <c r="C7" s="116">
        <v>2</v>
      </c>
      <c r="D7" s="116">
        <v>3</v>
      </c>
      <c r="E7" s="116" t="s">
        <v>1144</v>
      </c>
      <c r="G7" s="115" t="s">
        <v>1143</v>
      </c>
      <c r="H7" s="116">
        <v>1</v>
      </c>
      <c r="I7" s="116">
        <v>2</v>
      </c>
      <c r="J7" s="116">
        <v>3</v>
      </c>
      <c r="K7" s="116" t="s">
        <v>1144</v>
      </c>
      <c r="M7" s="117" t="s">
        <v>1145</v>
      </c>
      <c r="N7" s="117" t="s">
        <v>1146</v>
      </c>
      <c r="O7" s="117" t="s">
        <v>1147</v>
      </c>
      <c r="P7" s="117" t="s">
        <v>1148</v>
      </c>
      <c r="Q7" s="117" t="s">
        <v>1149</v>
      </c>
      <c r="R7" s="117" t="s">
        <v>1150</v>
      </c>
    </row>
    <row r="8" spans="1:24" x14ac:dyDescent="0.2">
      <c r="A8" s="118" t="s">
        <v>988</v>
      </c>
      <c r="B8" s="119">
        <v>303891859.33518624</v>
      </c>
      <c r="C8" s="119">
        <v>58480241.572296001</v>
      </c>
      <c r="D8" s="119">
        <v>6714633.0624299999</v>
      </c>
      <c r="E8" s="119">
        <v>369086733.96991229</v>
      </c>
      <c r="G8" s="118" t="s">
        <v>988</v>
      </c>
      <c r="H8" s="119">
        <v>823833.85253899905</v>
      </c>
      <c r="I8" s="119">
        <v>5413585.5246380009</v>
      </c>
      <c r="J8" s="119">
        <v>3766828.1964509999</v>
      </c>
      <c r="K8" s="119">
        <v>10004247.573628001</v>
      </c>
      <c r="M8" s="120">
        <f>+B8/$E8</f>
        <v>0.82336164203604056</v>
      </c>
      <c r="N8" s="120">
        <f t="shared" ref="N8:O8" si="0">+C8/$E8</f>
        <v>0.15844579658358371</v>
      </c>
      <c r="O8" s="120">
        <f t="shared" si="0"/>
        <v>1.819256138037563E-2</v>
      </c>
      <c r="P8" s="120">
        <f>+H8/B8</f>
        <v>2.7109441310513285E-3</v>
      </c>
      <c r="Q8" s="120">
        <f t="shared" ref="Q8:R23" si="1">+I8/C8</f>
        <v>9.2571189500738879E-2</v>
      </c>
      <c r="R8" s="120">
        <f t="shared" si="1"/>
        <v>0.5609879440065485</v>
      </c>
      <c r="X8" s="117" t="s">
        <v>1151</v>
      </c>
    </row>
    <row r="9" spans="1:24" x14ac:dyDescent="0.2">
      <c r="A9" s="118" t="s">
        <v>993</v>
      </c>
      <c r="B9" s="119">
        <v>14199817.978062</v>
      </c>
      <c r="C9" s="119">
        <v>2674894.553996</v>
      </c>
      <c r="D9" s="119">
        <v>2006471.2463350003</v>
      </c>
      <c r="E9" s="119">
        <v>18881183.778393</v>
      </c>
      <c r="G9" s="118" t="s">
        <v>993</v>
      </c>
      <c r="H9" s="119">
        <v>32207.313697999998</v>
      </c>
      <c r="I9" s="119">
        <v>135500.24984</v>
      </c>
      <c r="J9" s="119">
        <v>931001.01093600004</v>
      </c>
      <c r="K9" s="119">
        <v>1098708.5744739999</v>
      </c>
      <c r="M9" s="120">
        <f t="shared" ref="M9:M30" si="2">+B9/$E9</f>
        <v>0.75206184870208193</v>
      </c>
      <c r="N9" s="120">
        <f t="shared" ref="N9:N30" si="3">+C9/$E9</f>
        <v>0.14166985425230913</v>
      </c>
      <c r="O9" s="120">
        <f t="shared" ref="O9:O30" si="4">+D9/$E9</f>
        <v>0.10626829704560893</v>
      </c>
      <c r="P9" s="120">
        <f t="shared" ref="P9:R30" si="5">+H9/B9</f>
        <v>2.2681497571136943E-3</v>
      </c>
      <c r="Q9" s="120">
        <f t="shared" si="1"/>
        <v>5.0656295829522496E-2</v>
      </c>
      <c r="R9" s="120">
        <f t="shared" si="1"/>
        <v>0.46399917897480808</v>
      </c>
      <c r="X9" s="117" t="s">
        <v>1152</v>
      </c>
    </row>
    <row r="10" spans="1:24" x14ac:dyDescent="0.2">
      <c r="A10" s="118" t="s">
        <v>998</v>
      </c>
      <c r="B10" s="119">
        <v>1716807200.1453099</v>
      </c>
      <c r="C10" s="119">
        <v>234697693.03535795</v>
      </c>
      <c r="D10" s="119">
        <v>86088251.741220012</v>
      </c>
      <c r="E10" s="119">
        <v>2037593144.9218879</v>
      </c>
      <c r="G10" s="118" t="s">
        <v>998</v>
      </c>
      <c r="H10" s="119">
        <v>4523094.4775830014</v>
      </c>
      <c r="I10" s="119">
        <v>18044815.501219001</v>
      </c>
      <c r="J10" s="119">
        <v>66505045.949860007</v>
      </c>
      <c r="K10" s="119">
        <v>89072955.928662002</v>
      </c>
      <c r="M10" s="120">
        <f t="shared" si="2"/>
        <v>0.84256624263973201</v>
      </c>
      <c r="N10" s="120">
        <f t="shared" si="3"/>
        <v>0.11518378613526166</v>
      </c>
      <c r="O10" s="120">
        <f t="shared" si="4"/>
        <v>4.2249971225006379E-2</v>
      </c>
      <c r="P10" s="120">
        <f t="shared" si="5"/>
        <v>2.6345966379918307E-3</v>
      </c>
      <c r="Q10" s="120">
        <f t="shared" si="1"/>
        <v>7.6885355232275299E-2</v>
      </c>
      <c r="R10" s="120">
        <f t="shared" si="1"/>
        <v>0.77252173908436628</v>
      </c>
      <c r="X10" s="117" t="s">
        <v>1153</v>
      </c>
    </row>
    <row r="11" spans="1:24" x14ac:dyDescent="0.2">
      <c r="A11" s="118" t="s">
        <v>1024</v>
      </c>
      <c r="B11" s="119">
        <v>70817502.393544003</v>
      </c>
      <c r="C11" s="119">
        <v>993420.32781399996</v>
      </c>
      <c r="D11" s="119">
        <v>131333.88270799999</v>
      </c>
      <c r="E11" s="119">
        <v>71942256.604065999</v>
      </c>
      <c r="G11" s="118" t="s">
        <v>1024</v>
      </c>
      <c r="H11" s="119">
        <v>81950.136508999989</v>
      </c>
      <c r="I11" s="119">
        <v>66891.415397000004</v>
      </c>
      <c r="J11" s="119">
        <v>107897.56731100001</v>
      </c>
      <c r="K11" s="119">
        <v>256739.11921700003</v>
      </c>
      <c r="M11" s="120">
        <f t="shared" si="2"/>
        <v>0.98436587530591269</v>
      </c>
      <c r="N11" s="120">
        <f t="shared" si="3"/>
        <v>1.3808578917412695E-2</v>
      </c>
      <c r="O11" s="120">
        <f t="shared" si="4"/>
        <v>1.8255457766746966E-3</v>
      </c>
      <c r="P11" s="120">
        <f t="shared" si="5"/>
        <v>1.1572017331759341E-3</v>
      </c>
      <c r="Q11" s="120">
        <f t="shared" si="1"/>
        <v>6.7334454031349578E-2</v>
      </c>
      <c r="R11" s="120">
        <f t="shared" si="1"/>
        <v>0.82155164445182127</v>
      </c>
      <c r="X11" s="117" t="s">
        <v>1154</v>
      </c>
    </row>
    <row r="12" spans="1:24" x14ac:dyDescent="0.2">
      <c r="A12" s="118" t="s">
        <v>1026</v>
      </c>
      <c r="B12" s="119">
        <v>50191950.532501996</v>
      </c>
      <c r="C12" s="119">
        <v>3308128.0271509993</v>
      </c>
      <c r="D12" s="119">
        <v>2019870.8066080001</v>
      </c>
      <c r="E12" s="119">
        <v>55519949.366260991</v>
      </c>
      <c r="G12" s="118" t="s">
        <v>1026</v>
      </c>
      <c r="H12" s="119">
        <v>109842.8092760001</v>
      </c>
      <c r="I12" s="119">
        <v>304106.20626999997</v>
      </c>
      <c r="J12" s="119">
        <v>1378421.0309299999</v>
      </c>
      <c r="K12" s="119">
        <v>1792370.046476</v>
      </c>
      <c r="M12" s="120">
        <f t="shared" si="2"/>
        <v>0.90403451561869086</v>
      </c>
      <c r="N12" s="120">
        <f t="shared" si="3"/>
        <v>5.9584492869896616E-2</v>
      </c>
      <c r="O12" s="120">
        <f t="shared" si="4"/>
        <v>3.6380991511412629E-2</v>
      </c>
      <c r="P12" s="120">
        <f t="shared" si="5"/>
        <v>2.1884546846783919E-3</v>
      </c>
      <c r="Q12" s="120">
        <f t="shared" si="1"/>
        <v>9.1926976155121784E-2</v>
      </c>
      <c r="R12" s="120">
        <f t="shared" si="1"/>
        <v>0.68243029525477594</v>
      </c>
      <c r="X12" s="117" t="s">
        <v>1155</v>
      </c>
    </row>
    <row r="13" spans="1:24" x14ac:dyDescent="0.2">
      <c r="A13" s="118" t="s">
        <v>1032</v>
      </c>
      <c r="B13" s="119">
        <v>867871347.5210582</v>
      </c>
      <c r="C13" s="119">
        <v>102560242.8371591</v>
      </c>
      <c r="D13" s="119">
        <v>83533412.023773998</v>
      </c>
      <c r="E13" s="119">
        <v>1053965002.3819913</v>
      </c>
      <c r="G13" s="118" t="s">
        <v>1032</v>
      </c>
      <c r="H13" s="119">
        <v>2230849.8290810022</v>
      </c>
      <c r="I13" s="119">
        <v>10757373.320474001</v>
      </c>
      <c r="J13" s="119">
        <v>63232473.479646005</v>
      </c>
      <c r="K13" s="119">
        <v>76220696.62920101</v>
      </c>
      <c r="M13" s="120">
        <f t="shared" si="2"/>
        <v>0.82343469238508293</v>
      </c>
      <c r="N13" s="120">
        <f t="shared" si="3"/>
        <v>9.7308964344518079E-2</v>
      </c>
      <c r="O13" s="120">
        <f t="shared" si="4"/>
        <v>7.9256343270399002E-2</v>
      </c>
      <c r="P13" s="120">
        <f t="shared" si="5"/>
        <v>2.570484479586846E-3</v>
      </c>
      <c r="Q13" s="120">
        <f t="shared" si="1"/>
        <v>0.10488833706794272</v>
      </c>
      <c r="R13" s="120">
        <f t="shared" si="1"/>
        <v>0.75697223359737476</v>
      </c>
      <c r="X13" s="117" t="s">
        <v>1156</v>
      </c>
    </row>
    <row r="14" spans="1:24" x14ac:dyDescent="0.2">
      <c r="A14" s="118" t="s">
        <v>1037</v>
      </c>
      <c r="B14" s="119">
        <v>1468945959.7848709</v>
      </c>
      <c r="C14" s="119">
        <v>236237414.66430026</v>
      </c>
      <c r="D14" s="119">
        <v>72592773.448450908</v>
      </c>
      <c r="E14" s="119">
        <v>1777776147.8976219</v>
      </c>
      <c r="G14" s="118" t="s">
        <v>1037</v>
      </c>
      <c r="H14" s="119">
        <v>5307860.5921449736</v>
      </c>
      <c r="I14" s="119">
        <v>16294088.437955042</v>
      </c>
      <c r="J14" s="119">
        <v>46296087.765433997</v>
      </c>
      <c r="K14" s="119">
        <v>67898036.795534015</v>
      </c>
      <c r="M14" s="120">
        <f t="shared" si="2"/>
        <v>0.82628285992138539</v>
      </c>
      <c r="N14" s="120">
        <f t="shared" si="3"/>
        <v>0.13288366757742362</v>
      </c>
      <c r="O14" s="120">
        <f t="shared" si="4"/>
        <v>4.0833472501191057E-2</v>
      </c>
      <c r="P14" s="120">
        <f t="shared" si="5"/>
        <v>3.6133804356712463E-3</v>
      </c>
      <c r="Q14" s="120">
        <f t="shared" si="1"/>
        <v>6.8973360807852477E-2</v>
      </c>
      <c r="R14" s="120">
        <f t="shared" si="1"/>
        <v>0.63775064054150599</v>
      </c>
      <c r="X14" s="117" t="s">
        <v>1157</v>
      </c>
    </row>
    <row r="15" spans="1:24" x14ac:dyDescent="0.2">
      <c r="A15" s="118" t="s">
        <v>1042</v>
      </c>
      <c r="B15" s="119">
        <v>349315971.02402592</v>
      </c>
      <c r="C15" s="119">
        <v>56828266.766882002</v>
      </c>
      <c r="D15" s="119">
        <v>26595510.680806</v>
      </c>
      <c r="E15" s="119">
        <v>432739748.4717139</v>
      </c>
      <c r="G15" s="118" t="s">
        <v>1042</v>
      </c>
      <c r="H15" s="119">
        <v>934092.68874999916</v>
      </c>
      <c r="I15" s="119">
        <v>4279909.5395020014</v>
      </c>
      <c r="J15" s="119">
        <v>17248603.947506998</v>
      </c>
      <c r="K15" s="119">
        <v>22462606.175758999</v>
      </c>
      <c r="M15" s="120">
        <f t="shared" si="2"/>
        <v>0.80721951763776789</v>
      </c>
      <c r="N15" s="120">
        <f t="shared" si="3"/>
        <v>0.13132204048178991</v>
      </c>
      <c r="O15" s="120">
        <f t="shared" si="4"/>
        <v>6.1458441880442187E-2</v>
      </c>
      <c r="P15" s="120">
        <f t="shared" si="5"/>
        <v>2.6740623568160655E-3</v>
      </c>
      <c r="Q15" s="120">
        <f t="shared" si="1"/>
        <v>7.5313040199850301E-2</v>
      </c>
      <c r="R15" s="120">
        <f t="shared" si="1"/>
        <v>0.64855321465796589</v>
      </c>
      <c r="X15" s="117" t="s">
        <v>1158</v>
      </c>
    </row>
    <row r="16" spans="1:24" x14ac:dyDescent="0.2">
      <c r="A16" s="118" t="s">
        <v>1049</v>
      </c>
      <c r="B16" s="119">
        <v>914307761.55754292</v>
      </c>
      <c r="C16" s="119">
        <v>116680743.31634499</v>
      </c>
      <c r="D16" s="119">
        <v>130026332.99484</v>
      </c>
      <c r="E16" s="119">
        <v>1161014837.8687279</v>
      </c>
      <c r="G16" s="118" t="s">
        <v>1049</v>
      </c>
      <c r="H16" s="119">
        <v>2439830.3656589999</v>
      </c>
      <c r="I16" s="119">
        <v>10491952.911892999</v>
      </c>
      <c r="J16" s="119">
        <v>44633548.228708982</v>
      </c>
      <c r="K16" s="119">
        <v>57565331.506260984</v>
      </c>
      <c r="M16" s="120">
        <f t="shared" si="2"/>
        <v>0.78750738727502867</v>
      </c>
      <c r="N16" s="120">
        <f t="shared" si="3"/>
        <v>0.10049892517354519</v>
      </c>
      <c r="O16" s="120">
        <f t="shared" si="4"/>
        <v>0.11199368755142615</v>
      </c>
      <c r="P16" s="120">
        <f t="shared" si="5"/>
        <v>2.6685001136845829E-3</v>
      </c>
      <c r="Q16" s="120">
        <f t="shared" si="1"/>
        <v>8.9920175460720217E-2</v>
      </c>
      <c r="R16" s="120">
        <f t="shared" si="1"/>
        <v>0.34326545400984454</v>
      </c>
      <c r="X16" s="117" t="s">
        <v>1159</v>
      </c>
    </row>
    <row r="17" spans="1:24" x14ac:dyDescent="0.2">
      <c r="A17" s="118" t="s">
        <v>1053</v>
      </c>
      <c r="B17" s="119">
        <v>73420734.292552099</v>
      </c>
      <c r="C17" s="119">
        <v>12776085.256828999</v>
      </c>
      <c r="D17" s="119">
        <v>2377728.5641000001</v>
      </c>
      <c r="E17" s="119">
        <v>88574548.113481089</v>
      </c>
      <c r="G17" s="118" t="s">
        <v>1053</v>
      </c>
      <c r="H17" s="119">
        <v>224335.90913700007</v>
      </c>
      <c r="I17" s="119">
        <v>950410.20266800013</v>
      </c>
      <c r="J17" s="119">
        <v>1663393.9871350001</v>
      </c>
      <c r="K17" s="119">
        <v>2838140.0989399999</v>
      </c>
      <c r="M17" s="120">
        <f t="shared" si="2"/>
        <v>0.82891457937201063</v>
      </c>
      <c r="N17" s="120">
        <f t="shared" si="3"/>
        <v>0.14424104360612</v>
      </c>
      <c r="O17" s="120">
        <f t="shared" si="4"/>
        <v>2.6844377021869429E-2</v>
      </c>
      <c r="P17" s="120">
        <f t="shared" si="5"/>
        <v>3.0554844118435495E-3</v>
      </c>
      <c r="Q17" s="120">
        <f t="shared" si="1"/>
        <v>7.4389782438246677E-2</v>
      </c>
      <c r="R17" s="120">
        <f t="shared" si="1"/>
        <v>0.69957269818332501</v>
      </c>
      <c r="X17" s="117" t="s">
        <v>1160</v>
      </c>
    </row>
    <row r="18" spans="1:24" x14ac:dyDescent="0.2">
      <c r="A18" s="118" t="s">
        <v>1061</v>
      </c>
      <c r="B18" s="119">
        <v>557989197.29007506</v>
      </c>
      <c r="C18" s="119">
        <v>10165137.404940002</v>
      </c>
      <c r="D18" s="119">
        <v>10255140.494073</v>
      </c>
      <c r="E18" s="119">
        <v>578409475.18908811</v>
      </c>
      <c r="G18" s="118" t="s">
        <v>1061</v>
      </c>
      <c r="H18" s="119">
        <v>660165.28904300008</v>
      </c>
      <c r="I18" s="119">
        <v>1444311.514739</v>
      </c>
      <c r="J18" s="119">
        <v>3754698.8908270001</v>
      </c>
      <c r="K18" s="119">
        <v>5859175.6946090003</v>
      </c>
      <c r="M18" s="120">
        <f t="shared" si="2"/>
        <v>0.96469581019166839</v>
      </c>
      <c r="N18" s="120">
        <f t="shared" si="3"/>
        <v>1.7574292678412491E-2</v>
      </c>
      <c r="O18" s="120">
        <f t="shared" si="4"/>
        <v>1.7729897129919056E-2</v>
      </c>
      <c r="P18" s="120">
        <f t="shared" si="5"/>
        <v>1.1831148205899908E-3</v>
      </c>
      <c r="Q18" s="120">
        <f t="shared" si="1"/>
        <v>0.14208479995923132</v>
      </c>
      <c r="R18" s="120">
        <f t="shared" si="1"/>
        <v>0.36612846922936293</v>
      </c>
      <c r="X18" s="117" t="s">
        <v>1161</v>
      </c>
    </row>
    <row r="19" spans="1:24" x14ac:dyDescent="0.2">
      <c r="A19" s="118" t="s">
        <v>1066</v>
      </c>
      <c r="B19" s="119">
        <v>1174050093.2476702</v>
      </c>
      <c r="C19" s="119">
        <v>74025573.013597101</v>
      </c>
      <c r="D19" s="119">
        <v>67300487.774645999</v>
      </c>
      <c r="E19" s="119">
        <v>1315376154.0359132</v>
      </c>
      <c r="G19" s="118" t="s">
        <v>1066</v>
      </c>
      <c r="H19" s="119">
        <v>2382702.6923159929</v>
      </c>
      <c r="I19" s="119">
        <v>5745117.316133</v>
      </c>
      <c r="J19" s="119">
        <v>37779962.954244986</v>
      </c>
      <c r="K19" s="119">
        <v>45907782.962693982</v>
      </c>
      <c r="M19" s="120">
        <f t="shared" si="2"/>
        <v>0.89255844394425254</v>
      </c>
      <c r="N19" s="120">
        <f t="shared" si="3"/>
        <v>5.6277113422246221E-2</v>
      </c>
      <c r="O19" s="120">
        <f t="shared" si="4"/>
        <v>5.1164442633501263E-2</v>
      </c>
      <c r="P19" s="120">
        <f t="shared" si="5"/>
        <v>2.0294727678313407E-3</v>
      </c>
      <c r="Q19" s="120">
        <f t="shared" si="1"/>
        <v>7.7609899960892306E-2</v>
      </c>
      <c r="R19" s="120">
        <f t="shared" si="1"/>
        <v>0.56136239429274637</v>
      </c>
      <c r="X19" s="117" t="s">
        <v>1162</v>
      </c>
    </row>
    <row r="20" spans="1:24" x14ac:dyDescent="0.2">
      <c r="A20" s="118" t="s">
        <v>1068</v>
      </c>
      <c r="B20" s="119">
        <v>686298315.75529408</v>
      </c>
      <c r="C20" s="119">
        <v>73676423.921892971</v>
      </c>
      <c r="D20" s="119">
        <v>31628199.877271999</v>
      </c>
      <c r="E20" s="119">
        <v>791602939.5544591</v>
      </c>
      <c r="G20" s="118" t="s">
        <v>1068</v>
      </c>
      <c r="H20" s="119">
        <v>1128405.6493990009</v>
      </c>
      <c r="I20" s="119">
        <v>8430418.3732059989</v>
      </c>
      <c r="J20" s="119">
        <v>20112877.802368995</v>
      </c>
      <c r="K20" s="119">
        <v>29671701.824973993</v>
      </c>
      <c r="M20" s="120">
        <f t="shared" si="2"/>
        <v>0.86697292476145427</v>
      </c>
      <c r="N20" s="120">
        <f t="shared" si="3"/>
        <v>9.3072448623498741E-2</v>
      </c>
      <c r="O20" s="120">
        <f t="shared" si="4"/>
        <v>3.9954626615046958E-2</v>
      </c>
      <c r="P20" s="120">
        <f t="shared" si="5"/>
        <v>1.6441911971722574E-3</v>
      </c>
      <c r="Q20" s="120">
        <f t="shared" si="1"/>
        <v>0.1144249126714319</v>
      </c>
      <c r="R20" s="120">
        <f t="shared" si="1"/>
        <v>0.63591598258559423</v>
      </c>
      <c r="X20" s="117" t="s">
        <v>1163</v>
      </c>
    </row>
    <row r="21" spans="1:24" x14ac:dyDescent="0.2">
      <c r="A21" s="118" t="s">
        <v>1077</v>
      </c>
      <c r="B21" s="119">
        <v>224250002.00292408</v>
      </c>
      <c r="C21" s="119">
        <v>33956588.632191986</v>
      </c>
      <c r="D21" s="119">
        <v>42524586.067671999</v>
      </c>
      <c r="E21" s="119">
        <v>300731176.70278805</v>
      </c>
      <c r="G21" s="118" t="s">
        <v>1077</v>
      </c>
      <c r="H21" s="119">
        <v>531418.82837199979</v>
      </c>
      <c r="I21" s="119">
        <v>3549872.0824290006</v>
      </c>
      <c r="J21" s="119">
        <v>24169143.892339002</v>
      </c>
      <c r="K21" s="119">
        <v>28250434.803140003</v>
      </c>
      <c r="M21" s="120">
        <f t="shared" si="2"/>
        <v>0.74568258755742456</v>
      </c>
      <c r="N21" s="120">
        <f t="shared" si="3"/>
        <v>0.11291342987611559</v>
      </c>
      <c r="O21" s="120">
        <f t="shared" si="4"/>
        <v>0.14140398256645986</v>
      </c>
      <c r="P21" s="120">
        <f t="shared" si="5"/>
        <v>2.3697606404706763E-3</v>
      </c>
      <c r="Q21" s="120">
        <f t="shared" si="1"/>
        <v>0.10454148150393419</v>
      </c>
      <c r="R21" s="120">
        <f t="shared" si="1"/>
        <v>0.56835694658796099</v>
      </c>
    </row>
    <row r="22" spans="1:24" x14ac:dyDescent="0.2">
      <c r="A22" s="118" t="s">
        <v>1085</v>
      </c>
      <c r="B22" s="119">
        <v>55031190.858966</v>
      </c>
      <c r="C22" s="119">
        <v>156582.45080600001</v>
      </c>
      <c r="D22" s="119">
        <v>45166.034817</v>
      </c>
      <c r="E22" s="119">
        <v>55232939.344589002</v>
      </c>
      <c r="G22" s="118" t="s">
        <v>1085</v>
      </c>
      <c r="H22" s="119">
        <v>28911.415863000002</v>
      </c>
      <c r="I22" s="119">
        <v>17751.172675000002</v>
      </c>
      <c r="J22" s="119">
        <v>31399.209330000002</v>
      </c>
      <c r="K22" s="119">
        <v>78061.797868000009</v>
      </c>
      <c r="M22" s="120">
        <f t="shared" si="2"/>
        <v>0.9963473157862498</v>
      </c>
      <c r="N22" s="120">
        <f t="shared" si="3"/>
        <v>2.8349469114636191E-3</v>
      </c>
      <c r="O22" s="120">
        <f t="shared" si="4"/>
        <v>8.1773730228653448E-4</v>
      </c>
      <c r="P22" s="120">
        <f t="shared" si="5"/>
        <v>5.2536416915080421E-4</v>
      </c>
      <c r="Q22" s="120">
        <f t="shared" si="1"/>
        <v>0.11336629733170457</v>
      </c>
      <c r="R22" s="120">
        <f t="shared" si="1"/>
        <v>0.6951951717085797</v>
      </c>
    </row>
    <row r="23" spans="1:24" x14ac:dyDescent="0.2">
      <c r="A23" s="118" t="s">
        <v>1087</v>
      </c>
      <c r="B23" s="119">
        <v>78991722.486993</v>
      </c>
      <c r="C23" s="119">
        <v>15288292.243496999</v>
      </c>
      <c r="D23" s="119">
        <v>436356.70503299998</v>
      </c>
      <c r="E23" s="119">
        <v>94716371.435523003</v>
      </c>
      <c r="G23" s="118" t="s">
        <v>1087</v>
      </c>
      <c r="H23" s="119">
        <v>146274.78777699999</v>
      </c>
      <c r="I23" s="119">
        <v>1625970.9953119999</v>
      </c>
      <c r="J23" s="119">
        <v>304130.03593299998</v>
      </c>
      <c r="K23" s="119">
        <v>2076375.8190219998</v>
      </c>
      <c r="M23" s="120">
        <f t="shared" si="2"/>
        <v>0.83398172132011661</v>
      </c>
      <c r="N23" s="120">
        <f t="shared" si="3"/>
        <v>0.16141129576426305</v>
      </c>
      <c r="O23" s="120">
        <f t="shared" si="4"/>
        <v>4.6069829156202887E-3</v>
      </c>
      <c r="P23" s="120">
        <f t="shared" si="5"/>
        <v>1.8517736184457303E-3</v>
      </c>
      <c r="Q23" s="120">
        <f t="shared" si="1"/>
        <v>0.10635399751751999</v>
      </c>
      <c r="R23" s="120">
        <f t="shared" si="1"/>
        <v>0.69697573665104973</v>
      </c>
    </row>
    <row r="24" spans="1:24" x14ac:dyDescent="0.2">
      <c r="A24" s="118" t="s">
        <v>1089</v>
      </c>
      <c r="B24" s="119">
        <v>340434005.49263561</v>
      </c>
      <c r="C24" s="119">
        <v>59073931.780493997</v>
      </c>
      <c r="D24" s="119">
        <v>2518928.162575</v>
      </c>
      <c r="E24" s="119">
        <v>402026865.43570459</v>
      </c>
      <c r="G24" s="118" t="s">
        <v>1089</v>
      </c>
      <c r="H24" s="119">
        <v>585355.46694400697</v>
      </c>
      <c r="I24" s="119">
        <v>7857596.21997598</v>
      </c>
      <c r="J24" s="119">
        <v>1813904.5642579999</v>
      </c>
      <c r="K24" s="119">
        <v>10256856.251177987</v>
      </c>
      <c r="M24" s="120">
        <f t="shared" si="2"/>
        <v>0.84679416915007288</v>
      </c>
      <c r="N24" s="120">
        <f t="shared" si="3"/>
        <v>0.14694025912042333</v>
      </c>
      <c r="O24" s="120">
        <f t="shared" si="4"/>
        <v>6.2655717295038516E-3</v>
      </c>
      <c r="P24" s="120">
        <f t="shared" si="5"/>
        <v>1.7194388853632591E-3</v>
      </c>
      <c r="Q24" s="120">
        <f t="shared" si="5"/>
        <v>0.13301292098134104</v>
      </c>
      <c r="R24" s="120">
        <f t="shared" si="5"/>
        <v>0.72010968443169787</v>
      </c>
    </row>
    <row r="25" spans="1:24" x14ac:dyDescent="0.2">
      <c r="A25" s="118" t="s">
        <v>1094</v>
      </c>
      <c r="B25" s="119">
        <v>60400665.732071899</v>
      </c>
      <c r="C25" s="119">
        <v>8743642.0990580004</v>
      </c>
      <c r="D25" s="119">
        <v>14289367.188327001</v>
      </c>
      <c r="E25" s="119">
        <v>83433675.019456893</v>
      </c>
      <c r="G25" s="118" t="s">
        <v>1094</v>
      </c>
      <c r="H25" s="119">
        <v>178585.16143300009</v>
      </c>
      <c r="I25" s="119">
        <v>665553.77710499987</v>
      </c>
      <c r="J25" s="119">
        <v>8085677.0197369996</v>
      </c>
      <c r="K25" s="119">
        <v>8929815.9582749996</v>
      </c>
      <c r="M25" s="120">
        <f t="shared" si="2"/>
        <v>0.72393629692071393</v>
      </c>
      <c r="N25" s="120">
        <f t="shared" si="3"/>
        <v>0.10479751847223517</v>
      </c>
      <c r="O25" s="120">
        <f t="shared" si="4"/>
        <v>0.17126618460705098</v>
      </c>
      <c r="P25" s="120">
        <f t="shared" si="5"/>
        <v>2.9566753821088083E-3</v>
      </c>
      <c r="Q25" s="120">
        <f t="shared" si="5"/>
        <v>7.6118597898317861E-2</v>
      </c>
      <c r="R25" s="120">
        <f t="shared" si="5"/>
        <v>0.56585270104488583</v>
      </c>
    </row>
    <row r="26" spans="1:24" x14ac:dyDescent="0.2">
      <c r="A26" s="118" t="s">
        <v>1100</v>
      </c>
      <c r="B26" s="119">
        <v>71335419.634433016</v>
      </c>
      <c r="C26" s="119">
        <v>14438018.006913992</v>
      </c>
      <c r="D26" s="119">
        <v>10120746.809446</v>
      </c>
      <c r="E26" s="119">
        <v>95894184.450792998</v>
      </c>
      <c r="G26" s="118" t="s">
        <v>1100</v>
      </c>
      <c r="H26" s="119">
        <v>178977.43117899957</v>
      </c>
      <c r="I26" s="119">
        <v>1684963.3030339989</v>
      </c>
      <c r="J26" s="119">
        <v>7867279.2535540005</v>
      </c>
      <c r="K26" s="119">
        <v>9731219.9877669998</v>
      </c>
      <c r="M26" s="120">
        <f t="shared" si="2"/>
        <v>0.74389724510392985</v>
      </c>
      <c r="N26" s="120">
        <f t="shared" si="3"/>
        <v>0.1505619771376511</v>
      </c>
      <c r="O26" s="120">
        <f t="shared" si="4"/>
        <v>0.10554077775841918</v>
      </c>
      <c r="P26" s="120">
        <f t="shared" si="5"/>
        <v>2.5089560290833231E-3</v>
      </c>
      <c r="Q26" s="120">
        <f t="shared" si="5"/>
        <v>0.11670322770252217</v>
      </c>
      <c r="R26" s="120">
        <f t="shared" si="5"/>
        <v>0.77734177147987049</v>
      </c>
    </row>
    <row r="27" spans="1:24" x14ac:dyDescent="0.2">
      <c r="A27" s="118" t="s">
        <v>1105</v>
      </c>
      <c r="B27" s="119">
        <v>185356.96228000001</v>
      </c>
      <c r="C27" s="119">
        <v>14238.610126</v>
      </c>
      <c r="D27" s="119">
        <v>120905.063182</v>
      </c>
      <c r="E27" s="119">
        <v>320500.635588</v>
      </c>
      <c r="G27" s="118" t="s">
        <v>1105</v>
      </c>
      <c r="H27" s="119">
        <v>1537.735893</v>
      </c>
      <c r="I27" s="119">
        <v>460.94597699999997</v>
      </c>
      <c r="J27" s="119">
        <v>33298.400815000001</v>
      </c>
      <c r="K27" s="119">
        <v>35297.082685000001</v>
      </c>
      <c r="M27" s="120">
        <f t="shared" si="2"/>
        <v>0.57833570888225727</v>
      </c>
      <c r="N27" s="120">
        <f t="shared" si="3"/>
        <v>4.442615254062577E-2</v>
      </c>
      <c r="O27" s="120">
        <f t="shared" si="4"/>
        <v>0.37723813857711691</v>
      </c>
      <c r="P27" s="120">
        <f t="shared" si="5"/>
        <v>8.2960784104623916E-3</v>
      </c>
      <c r="Q27" s="120">
        <f t="shared" si="5"/>
        <v>3.2372961470326589E-2</v>
      </c>
      <c r="R27" s="120">
        <f t="shared" si="5"/>
        <v>0.2754094819410125</v>
      </c>
    </row>
    <row r="28" spans="1:24" x14ac:dyDescent="0.2">
      <c r="A28" s="118" t="s">
        <v>1107</v>
      </c>
      <c r="B28" s="119">
        <v>80078908.756305501</v>
      </c>
      <c r="C28" s="119">
        <v>1427153.336808</v>
      </c>
      <c r="D28" s="119">
        <v>0.369612</v>
      </c>
      <c r="E28" s="119">
        <v>81506062.46272549</v>
      </c>
      <c r="G28" s="118" t="s">
        <v>1107</v>
      </c>
      <c r="H28" s="119">
        <v>817620.60531200597</v>
      </c>
      <c r="I28" s="119">
        <v>14620.20759</v>
      </c>
      <c r="J28" s="119">
        <v>0.28548299999999999</v>
      </c>
      <c r="K28" s="119">
        <v>832241.09838500596</v>
      </c>
      <c r="M28" s="120">
        <f t="shared" si="2"/>
        <v>0.98249021406140602</v>
      </c>
      <c r="N28" s="120">
        <f t="shared" si="3"/>
        <v>1.750978140381482E-2</v>
      </c>
      <c r="O28" s="120">
        <f t="shared" si="4"/>
        <v>4.5347792401213307E-9</v>
      </c>
      <c r="P28" s="120">
        <f t="shared" si="5"/>
        <v>1.0210186652270354E-2</v>
      </c>
      <c r="Q28" s="120">
        <f t="shared" si="5"/>
        <v>1.0244314477587847E-2</v>
      </c>
      <c r="R28" s="120">
        <f t="shared" si="5"/>
        <v>0.77238563682997308</v>
      </c>
    </row>
    <row r="29" spans="1:24" x14ac:dyDescent="0.2">
      <c r="A29" s="118" t="s">
        <v>1164</v>
      </c>
      <c r="B29" s="119">
        <v>31578367.372816004</v>
      </c>
      <c r="C29" s="119">
        <v>3647152.9036010001</v>
      </c>
      <c r="D29" s="119">
        <v>1672784.053689</v>
      </c>
      <c r="E29" s="119">
        <v>36898304.330106005</v>
      </c>
      <c r="G29" s="118" t="s">
        <v>1164</v>
      </c>
      <c r="H29" s="119">
        <v>86374.777833000102</v>
      </c>
      <c r="I29" s="119">
        <v>251661.72655299999</v>
      </c>
      <c r="J29" s="119">
        <v>1264117.4800789999</v>
      </c>
      <c r="K29" s="119">
        <v>1602153.984465</v>
      </c>
      <c r="M29" s="120">
        <f t="shared" si="2"/>
        <v>0.85582164129560379</v>
      </c>
      <c r="N29" s="120">
        <f t="shared" si="3"/>
        <v>9.8843374236718545E-2</v>
      </c>
      <c r="O29" s="120">
        <f t="shared" si="4"/>
        <v>4.5334984467677683E-2</v>
      </c>
      <c r="P29" s="120">
        <f t="shared" si="5"/>
        <v>2.7352515351175238E-3</v>
      </c>
      <c r="Q29" s="120">
        <f t="shared" si="5"/>
        <v>6.9002241804702755E-2</v>
      </c>
      <c r="R29" s="120">
        <f t="shared" si="5"/>
        <v>0.75569675433672057</v>
      </c>
    </row>
    <row r="30" spans="1:24" x14ac:dyDescent="0.2">
      <c r="A30" s="118" t="s">
        <v>1144</v>
      </c>
      <c r="B30" s="119">
        <v>9190393350.1571198</v>
      </c>
      <c r="C30" s="119">
        <v>1119849864.7620561</v>
      </c>
      <c r="D30" s="119">
        <v>592998987.05161572</v>
      </c>
      <c r="E30" s="119">
        <v>10903242201.970789</v>
      </c>
      <c r="G30" s="118" t="s">
        <v>1144</v>
      </c>
      <c r="H30" s="119">
        <v>23434227.815740973</v>
      </c>
      <c r="I30" s="119">
        <v>98026930.94458504</v>
      </c>
      <c r="J30" s="119">
        <v>350979790.95288795</v>
      </c>
      <c r="K30" s="119">
        <v>472440949.71321398</v>
      </c>
      <c r="M30" s="120">
        <f t="shared" si="2"/>
        <v>0.84290463147704198</v>
      </c>
      <c r="N30" s="120">
        <f t="shared" si="3"/>
        <v>0.10270796924603219</v>
      </c>
      <c r="O30" s="120">
        <f t="shared" si="4"/>
        <v>5.4387399276926054E-2</v>
      </c>
      <c r="P30" s="120">
        <f t="shared" si="5"/>
        <v>2.5498612434624833E-3</v>
      </c>
      <c r="Q30" s="120">
        <f t="shared" si="5"/>
        <v>8.7535779597931768E-2</v>
      </c>
      <c r="R30" s="120">
        <f t="shared" si="5"/>
        <v>0.5918724966090676</v>
      </c>
    </row>
    <row r="33" spans="1:3" x14ac:dyDescent="0.2">
      <c r="A33" s="115" t="s">
        <v>1138</v>
      </c>
      <c r="B33" s="116" t="s">
        <v>1139</v>
      </c>
    </row>
    <row r="34" spans="1:3" x14ac:dyDescent="0.2">
      <c r="A34" s="116"/>
      <c r="B34" s="116"/>
    </row>
    <row r="35" spans="1:3" x14ac:dyDescent="0.2">
      <c r="A35" s="115" t="s">
        <v>1143</v>
      </c>
      <c r="B35" s="116" t="s">
        <v>1140</v>
      </c>
    </row>
    <row r="36" spans="1:3" x14ac:dyDescent="0.2">
      <c r="A36" s="118" t="s">
        <v>1124</v>
      </c>
      <c r="B36" s="121">
        <v>8231457125.0080252</v>
      </c>
      <c r="C36" s="120">
        <f>+B36/$B$40</f>
        <v>0.24709723605937442</v>
      </c>
    </row>
    <row r="37" spans="1:3" x14ac:dyDescent="0.2">
      <c r="A37" s="118" t="s">
        <v>1125</v>
      </c>
      <c r="B37" s="121">
        <v>2524321662.6435108</v>
      </c>
      <c r="C37" s="120">
        <f t="shared" ref="C37:C39" si="6">+B37/$B$40</f>
        <v>7.5776730206003229E-2</v>
      </c>
    </row>
    <row r="38" spans="1:3" x14ac:dyDescent="0.2">
      <c r="A38" s="118" t="s">
        <v>1126</v>
      </c>
      <c r="B38" s="121">
        <v>4181682395.4165049</v>
      </c>
      <c r="C38" s="120">
        <f t="shared" si="6"/>
        <v>0.12552846310118573</v>
      </c>
    </row>
    <row r="39" spans="1:3" x14ac:dyDescent="0.2">
      <c r="A39" s="118" t="s">
        <v>1127</v>
      </c>
      <c r="B39" s="121">
        <v>18375162042.835255</v>
      </c>
      <c r="C39" s="120">
        <f t="shared" si="6"/>
        <v>0.55159757063343662</v>
      </c>
    </row>
    <row r="40" spans="1:3" x14ac:dyDescent="0.2">
      <c r="A40" s="118" t="s">
        <v>1144</v>
      </c>
      <c r="B40" s="121">
        <v>33312623225.903294</v>
      </c>
    </row>
  </sheetData>
  <pageMargins left="0.7" right="0.7" top="0.75" bottom="0.75" header="0.3" footer="0.3"/>
  <pageSetup paperSize="9" orientation="portrait"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3307D328052CE49BABEAF1D5BD19CE8" ma:contentTypeVersion="3" ma:contentTypeDescription="Criar um novo documento." ma:contentTypeScope="" ma:versionID="5ee579ba8a0a904742ff49dd274d90c3">
  <xsd:schema xmlns:xsd="http://www.w3.org/2001/XMLSchema" xmlns:xs="http://www.w3.org/2001/XMLSchema" xmlns:p="http://schemas.microsoft.com/office/2006/metadata/properties" xmlns:ns2="691f81de-e01a-4b25-b573-c3f90f157691" targetNamespace="http://schemas.microsoft.com/office/2006/metadata/properties" ma:root="true" ma:fieldsID="a92769cab9c63e3e4a26937052587bf9" ns2:_="">
    <xsd:import namespace="691f81de-e01a-4b25-b573-c3f90f15769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1f81de-e01a-4b25-b573-c3f90f15769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1404100-8270-49D3-9CB8-64668672309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B931273-ADB8-48A7-8925-ABE15E959F05}">
  <ds:schemaRefs>
    <ds:schemaRef ds:uri="http://purl.org/dc/dcmitype/"/>
    <ds:schemaRef ds:uri="http://schemas.microsoft.com/office/2006/documentManagement/types"/>
    <ds:schemaRef ds:uri="http://schemas.microsoft.com/office/infopath/2007/PartnerControls"/>
    <ds:schemaRef ds:uri="c1fb8f92-2b85-4698-b4e6-d8439f298c5f"/>
    <ds:schemaRef ds:uri="http://schemas.microsoft.com/sharepoint/v3"/>
    <ds:schemaRef ds:uri="http://purl.org/dc/elements/1.1/"/>
    <ds:schemaRef ds:uri="http://schemas.openxmlformats.org/package/2006/metadata/core-properties"/>
    <ds:schemaRef ds:uri="http://purl.org/dc/terms/"/>
    <ds:schemaRef ds:uri="340aea95-890d-43fd-a456-8e279056e40c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15C0A872-D0CC-4EE7-A0C8-97B7495FD3E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Comparativo s adjudicados</vt:lpstr>
      <vt:lpstr>Comparativo - Deltas Granul</vt:lpstr>
      <vt:lpstr>Sat79 - Tático Dez 24</vt:lpstr>
      <vt:lpstr>Sat 79 - Sol. Estrutural</vt:lpstr>
      <vt:lpstr>Sat79_dez24</vt:lpstr>
      <vt:lpstr>Index</vt:lpstr>
      <vt:lpstr>1. Credit Quality by sector</vt:lpstr>
      <vt:lpstr>2. Exposures of corp excl_Paris</vt:lpstr>
      <vt:lpstr>3. Net Carrying Amt by Maturity</vt:lpstr>
      <vt:lpstr>4. Exp. subject to phy. Ris</vt:lpstr>
      <vt:lpstr>Extração AG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Pedro Miguel Parreira Vaz Natário</cp:lastModifiedBy>
  <cp:revision/>
  <dcterms:created xsi:type="dcterms:W3CDTF">2023-05-21T03:22:38Z</dcterms:created>
  <dcterms:modified xsi:type="dcterms:W3CDTF">2025-05-23T17:00:25Z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2023-07-19T02:45:14Z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2a0c876a-833d-4fdd-8234-533eefba07be</vt:lpwstr>
  </property>
  <property fmtid="{D5CDD505-2E9C-101B-9397-08002B2CF9AE}" pid="8" name="MSIP_Label_41b88ec2-a72b-4523-9e84-0458a1764731_ContentBits">
    <vt:lpwstr>0</vt:lpwstr>
  </property>
  <property fmtid="{D5CDD505-2E9C-101B-9397-08002B2CF9AE}" pid="9" name="ContentTypeId">
    <vt:lpwstr>0x01010033307D328052CE49BABEAF1D5BD19CE8</vt:lpwstr>
  </property>
  <property fmtid="{D5CDD505-2E9C-101B-9397-08002B2CF9AE}" pid="10" name="MediaServiceImageTags">
    <vt:lpwstr/>
  </property>
  <property fmtid="{D5CDD505-2E9C-101B-9397-08002B2CF9AE}" pid="11" name="Order">
    <vt:r8>7900</vt:r8>
  </property>
  <property fmtid="{D5CDD505-2E9C-101B-9397-08002B2CF9AE}" pid="12" name="xd_Signature">
    <vt:bool>false</vt:bool>
  </property>
  <property fmtid="{D5CDD505-2E9C-101B-9397-08002B2CF9AE}" pid="13" name="xd_ProgID">
    <vt:lpwstr/>
  </property>
  <property fmtid="{D5CDD505-2E9C-101B-9397-08002B2CF9AE}" pid="14" name="_SourceUrl">
    <vt:lpwstr/>
  </property>
  <property fmtid="{D5CDD505-2E9C-101B-9397-08002B2CF9AE}" pid="15" name="_SharedFileIndex">
    <vt:lpwstr/>
  </property>
  <property fmtid="{D5CDD505-2E9C-101B-9397-08002B2CF9AE}" pid="16" name="ComplianceAssetId">
    <vt:lpwstr/>
  </property>
  <property fmtid="{D5CDD505-2E9C-101B-9397-08002B2CF9AE}" pid="17" name="TemplateUrl">
    <vt:lpwstr/>
  </property>
  <property fmtid="{D5CDD505-2E9C-101B-9397-08002B2CF9AE}" pid="18" name="_ExtendedDescription">
    <vt:lpwstr/>
  </property>
  <property fmtid="{D5CDD505-2E9C-101B-9397-08002B2CF9AE}" pid="19" name="TriggerFlowInfo">
    <vt:lpwstr/>
  </property>
</Properties>
</file>